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lanaganstatebank-my.sharepoint.com/personal/sandrawoodson_flanaganstatebank_com/Documents/Mtg Support Forms/"/>
    </mc:Choice>
  </mc:AlternateContent>
  <xr:revisionPtr revIDLastSave="0" documentId="8_{D1D846B6-FD29-49C8-A410-5BA4E017AFD9}" xr6:coauthVersionLast="45" xr6:coauthVersionMax="45" xr10:uidLastSave="{00000000-0000-0000-0000-000000000000}"/>
  <workbookProtection workbookAlgorithmName="SHA-512" workbookHashValue="cRRBX9v9b9H1B85g+PUGQSx2LAW3V2BhxeNqNRVLjUaQ72dCF2s6Ew8gcs3kpGOCsDSNPIzXOzMeZudWKk5g4w==" workbookSaltValue="2kfij3ho9l2Ea9mM8UHEgA==" workbookSpinCount="100000" lockStructure="1"/>
  <bookViews>
    <workbookView xWindow="-22905" yWindow="4830" windowWidth="21600" windowHeight="11385" tabRatio="758" xr2:uid="{00000000-000D-0000-FFFF-FFFF00000000}"/>
  </bookViews>
  <sheets>
    <sheet name="Purchase 2020 &lt;$144k" sheetId="17" r:id="rId1"/>
    <sheet name="C-O Refi 2020 &lt;$144k" sheetId="18" r:id="rId2"/>
    <sheet name="Loan Limits" sheetId="22" state="hidden" r:id="rId3"/>
    <sheet name="County Lists-Current Yr (Purch)" sheetId="23" state="hidden" r:id="rId4"/>
    <sheet name="County Lists-Current Yr (Refi)" sheetId="24" state="hidden" r:id="rId5"/>
    <sheet name="Lists" sheetId="2" state="hidden" r:id="rId6"/>
  </sheets>
  <definedNames>
    <definedName name="_xlnm._FilterDatabase" localSheetId="2" hidden="1">'Loan Limits'!$A$4:$G$9433</definedName>
    <definedName name="Current_Year_Purchase_Actual_Guaranty_Percent" localSheetId="0">'Purchase 2020 &lt;$144k'!$BF$16</definedName>
    <definedName name="Current_Year_Purchase_Appraisal_Shortfall" localSheetId="0">'Purchase 2020 &lt;$144k'!$Z$28</definedName>
    <definedName name="Current_Year_Purchase_Appraised_Value" localSheetId="0">'Purchase 2020 &lt;$144k'!$Z$16</definedName>
    <definedName name="Current_Year_Purchase_Available_Entitlement" localSheetId="0">'Purchase 2020 &lt;$144k'!$Z$25</definedName>
    <definedName name="Current_Year_Purchase_Base_Ln_Amt_Before" localSheetId="0">'Purchase 2020 &lt;$144k'!$Z$35</definedName>
    <definedName name="Current_Year_Purchase_Base_Loan_Amount_Excl_Financed_FF" localSheetId="0">'Purchase 2020 &lt;$144k'!$Z$47</definedName>
    <definedName name="Current_Year_Purchase_Borrower_Name" localSheetId="0">'Purchase 2020 &lt;$144k'!$G$13</definedName>
    <definedName name="Current_Year_Purchase_Calc_Funding_Fee" localSheetId="0">'Purchase 2020 &lt;$144k'!$O$36</definedName>
    <definedName name="Current_Year_Purchase_Cash_From_Borrower" localSheetId="0">'Purchase 2020 &lt;$144k'!$Z$50</definedName>
    <definedName name="Current_Year_Purchase_County_Loan_Limit" localSheetId="0">'Purchase 2020 &lt;$144k'!$Z$21</definedName>
    <definedName name="Current_Year_Purchase_County_Selection" localSheetId="0">'Purchase 2020 &lt;$144k'!$N$22</definedName>
    <definedName name="Current_Year_Purchase_Down_Payment_Calc" localSheetId="0">'Purchase 2020 &lt;$144k'!$BG$17:$BH$21</definedName>
    <definedName name="Current_Year_Purchase_DownPayment_Percent" localSheetId="0">'Purchase 2020 &lt;$144k'!$AM$31</definedName>
    <definedName name="Current_Year_Purchase_Estimated_CC_Discount_Pts" localSheetId="0">'Purchase 2020 &lt;$144k'!$Z$42</definedName>
    <definedName name="Current_Year_Purchase_Estimated_Prepaids" localSheetId="0">'Purchase 2020 &lt;$144k'!$Z$41</definedName>
    <definedName name="Current_Year_Purchase_Funding_Fee" localSheetId="0">'Purchase 2020 &lt;$144k'!$Z$43</definedName>
    <definedName name="Current_Year_Purchase_Funding_Fee_Financed" localSheetId="0">'Purchase 2020 &lt;$144k'!$Z$48</definedName>
    <definedName name="Current_Year_Purchase_Guaranty_Shortfall" localSheetId="0">'Purchase 2020 &lt;$144k'!$Z$27</definedName>
    <definedName name="Current_Year_Purchase_Lesser_SalesVSAppraisal_Price" localSheetId="0">'Purchase 2020 &lt;$144k'!$Z$17</definedName>
    <definedName name="Current_Year_Purchase_Loan_Number" localSheetId="0">'Purchase 2020 &lt;$144k'!$AF$13</definedName>
    <definedName name="Current_Year_Purchase_Max_Allowable_Base_Ln_Amt_Purchase" localSheetId="0">'Purchase 2020 &lt;$144k'!$Z$33</definedName>
    <definedName name="Current_Year_Purchase_Maximum_Potential_Guaranty" localSheetId="0">'Purchase 2020 &lt;$144k'!$Z$23</definedName>
    <definedName name="Current_Year_Purchase_Other_Credits" localSheetId="0">'Purchase 2020 &lt;$144k'!$Z$46</definedName>
    <definedName name="Current_Year_Purchase_Percent_Funding_Fee" localSheetId="0">'Purchase 2020 &lt;$144k'!$L$36</definedName>
    <definedName name="Current_Year_Purchase_Previously_Used_Entitlement_NotRestorable" localSheetId="0">'Purchase 2020 &lt;$144k'!$Z$24</definedName>
    <definedName name="Current_Year_Purchase_Purch_State_City_Code" localSheetId="0">'Purchase 2020 &lt;$144k'!$BF$12</definedName>
    <definedName name="Current_Year_Purchase_Purchase_Price" localSheetId="0">'Purchase 2020 &lt;$144k'!$Z$40</definedName>
    <definedName name="Current_Year_Purchase_Required_25percent_Coverage" localSheetId="0">'Purchase 2020 &lt;$144k'!$Z$18</definedName>
    <definedName name="Current_Year_Purchase_Required_Down_Payment" localSheetId="0">'Purchase 2020 &lt;$144k'!$Z$29</definedName>
    <definedName name="Current_Year_Purchase_Sales_Price" localSheetId="0">'Purchase 2020 &lt;$144k'!$Z$15</definedName>
    <definedName name="Current_Year_Purchase_Seller_Paid_Costs" localSheetId="0">'Purchase 2020 &lt;$144k'!$Z$45</definedName>
    <definedName name="Current_Year_Purchase_State_Selection" localSheetId="0">'Purchase 2020 &lt;$144k'!$G$22</definedName>
    <definedName name="Current_Year_Purchase_Total_Costs" localSheetId="0">'Purchase 2020 &lt;$144k'!$Z$44</definedName>
    <definedName name="Current_Year_Purchase_Total_Credits" localSheetId="0">'Purchase 2020 &lt;$144k'!$Z$49</definedName>
    <definedName name="Current_Year_Purchase_Total_Down_Payment" localSheetId="0">'Purchase 2020 &lt;$144k'!$Z$31</definedName>
    <definedName name="Current_Year_Purchase_Total_Loan_Amount" localSheetId="0">'Purchase 2020 &lt;$144k'!$Z$38</definedName>
    <definedName name="Current_Year_Purchase_VAFF" localSheetId="0">'Purchase 2020 &lt;$144k'!$Z$36</definedName>
    <definedName name="Current_Year_Purchase_VAFF_Calculation" localSheetId="0">'Purchase 2020 &lt;$144k'!$BE$23:$BH$35</definedName>
    <definedName name="Current_Year_Purchase_Veteran_Type_selection" localSheetId="0">'Purchase 2020 &lt;$144k'!$K$37</definedName>
    <definedName name="Current_Year_Purchase_Veterans_Additional_Down_Payment" localSheetId="0">'Purchase 2020 &lt;$144k'!$Z$34</definedName>
    <definedName name="Current_Year_Purchase_Veterans_Additional_DownPayment" localSheetId="0">'Purchase 2020 &lt;$144k'!$Z$30</definedName>
    <definedName name="Current_Year_Refinance_Actual_Guaranty_Percent" localSheetId="1">'C-O Refi 2020 &lt;$144k'!$BF$16</definedName>
    <definedName name="Current_Year_Refinance_Appraised_Value" localSheetId="1">'C-O Refi 2020 &lt;$144k'!$Z$16</definedName>
    <definedName name="Current_Year_Refinance_Available_Entitlement" localSheetId="1">'C-O Refi 2020 &lt;$144k'!$Z$24</definedName>
    <definedName name="Current_Year_Refinance_Available_Equity" localSheetId="1">'C-O Refi 2020 &lt;$144k'!$Z$27</definedName>
    <definedName name="Current_Year_Refinance_Available_Equity_Percent_Refinance" localSheetId="1">'C-O Refi 2020 &lt;$144k'!$AM$27</definedName>
    <definedName name="Current_Year_Refinance_Available_Guaranty_Percent" localSheetId="1">'C-O Refi 2020 &lt;$144k'!$AM$24</definedName>
    <definedName name="Current_Year_Refinance_Base_Ln_Amt_Before_VAFF" localSheetId="1">'C-O Refi 2020 &lt;$144k'!$Z$31</definedName>
    <definedName name="Current_Year_Refinance_Base_Loan_Amount_Excl_Financed_FF" localSheetId="1">'C-O Refi 2020 &lt;$144k'!$Z$44</definedName>
    <definedName name="Current_Year_Refinance_Borrower_Name" localSheetId="1">'C-O Refi 2020 &lt;$144k'!$G$13</definedName>
    <definedName name="Current_Year_Refinance_Calc_Funding_Fee" localSheetId="1">'C-O Refi 2020 &lt;$144k'!$O$32</definedName>
    <definedName name="Current_Year_Refinance_Cash_From_Borrower" localSheetId="1">'C-O Refi 2020 &lt;$144k'!$Z$47</definedName>
    <definedName name="Current_Year_Refinance_County_Loan_Limit" localSheetId="1">'C-O Refi 2020 &lt;$144k'!$Z$20</definedName>
    <definedName name="Current_Year_Refinance_County_Selection" localSheetId="1">'C-O Refi 2020 &lt;$144k'!$N$21</definedName>
    <definedName name="Current_Year_Refinance_Desired_Loan_Amount" localSheetId="1">'C-O Refi 2020 &lt;$144k'!$Z$15</definedName>
    <definedName name="Current_Year_Refinance_Estimated_CC_Discount_Pts" localSheetId="1">'C-O Refi 2020 &lt;$144k'!$Z$39</definedName>
    <definedName name="Current_Year_Refinance_Estimated_Prepaids" localSheetId="1">'C-O Refi 2020 &lt;$144k'!$Z$38</definedName>
    <definedName name="Current_Year_Refinance_FF_Financed">'C-O Refi 2020 &lt;$144k'!$H$34</definedName>
    <definedName name="Current_Year_Refinance_FF_NotFinanced">'C-O Refi 2020 &lt;$144k'!$O$34</definedName>
    <definedName name="Current_Year_Refinance_Funding_Fee" localSheetId="1">'C-O Refi 2020 &lt;$144k'!$Z$40</definedName>
    <definedName name="Current_Year_Refinance_Funding_Fee_Financed" localSheetId="1">'C-O Refi 2020 &lt;$144k'!$Z$45</definedName>
    <definedName name="Current_Year_Refinance_Guaranty_Shortfall" localSheetId="1">'C-O Refi 2020 &lt;$144k'!$Z$26</definedName>
    <definedName name="Current_Year_Refinance_Guaranty_Shortfall_Percent" localSheetId="1">'C-O Refi 2020 &lt;$144k'!$AM$26</definedName>
    <definedName name="Current_Year_Refinance_Loan_Number" localSheetId="1">'C-O Refi 2020 &lt;$144k'!$AF$13</definedName>
    <definedName name="Current_Year_Refinance_Max_Allowable_Base_Ln_Amt" localSheetId="1">'C-O Refi 2020 &lt;$144k'!$Z$30</definedName>
    <definedName name="Current_Year_Refinance_Maximum_Potential_Guaranty" localSheetId="1">'C-O Refi 2020 &lt;$144k'!$Z$22</definedName>
    <definedName name="Current_Year_Refinance_Other_Credits" localSheetId="1">'C-O Refi 2020 &lt;$144k'!$Z$43</definedName>
    <definedName name="Current_Year_Refinance_Percent_Funding_Fee" localSheetId="1">'C-O Refi 2020 &lt;$144k'!$L$32</definedName>
    <definedName name="Current_Year_Refinance_Previously_Used_Entitlement_NotRestorable" localSheetId="1">'C-O Refi 2020 &lt;$144k'!$Z$23</definedName>
    <definedName name="Current_Year_Refinance_Refinance_Payoff" localSheetId="1">'C-O Refi 2020 &lt;$144k'!$Z$37</definedName>
    <definedName name="Current_Year_Refinance_Required_25percent_Coverage" localSheetId="1">'C-O Refi 2020 &lt;$144k'!$Z$17</definedName>
    <definedName name="Current_Year_Refinance_Required_Investment" localSheetId="1">'C-O Refi 2020 &lt;$144k'!$Z$28</definedName>
    <definedName name="Current_Year_Refinance_Required_Investment_Percent" localSheetId="1">'C-O Refi 2020 &lt;$144k'!$AM$28</definedName>
    <definedName name="Current_Year_Refinance_Seller_Paid_Costs" localSheetId="1">'C-O Refi 2020 &lt;$144k'!$Z$42</definedName>
    <definedName name="Current_Year_Refinance_State_Selection" localSheetId="1">'C-O Refi 2020 &lt;$144k'!$G$21</definedName>
    <definedName name="Current_Year_Refinance_Total_Costs" localSheetId="1">'C-O Refi 2020 &lt;$144k'!$Z$41</definedName>
    <definedName name="Current_Year_Refinance_Total_Credits" localSheetId="1">'C-O Refi 2020 &lt;$144k'!$Z$46</definedName>
    <definedName name="Current_Year_Refinance_Total_Loan_Amount" localSheetId="1">'C-O Refi 2020 &lt;$144k'!$Z$35</definedName>
    <definedName name="Current_Year_Refinance_VAFF" localSheetId="1">'C-O Refi 2020 &lt;$144k'!$Z$32</definedName>
    <definedName name="Current_Year_Refinance_VAFF_Calculation" localSheetId="1">'C-O Refi 2020 &lt;$144k'!$BF$8:$BG$24+'C-O Refi 2020 &lt;$144k'!$O$28:$V$32</definedName>
    <definedName name="Current_Year_Refinance_Veteran_Type_selection" localSheetId="1">'C-O Refi 2020 &lt;$144k'!$K$33</definedName>
    <definedName name="LoanLimit_Lookup_Current_Yr_Purch">'Purchase 2020 &lt;$144k'!$B$11</definedName>
    <definedName name="LoanLimit_Lookup_Current_Yr_Refi">'C-O Refi 2020 &lt;$144k'!$B$11</definedName>
    <definedName name="LookUpTable_CountyLoanLimit_AllYears">'Loan Limits'!$E$5:$F$15718</definedName>
    <definedName name="LookUpTable_CountyName_AllYears">'Loan Limits'!$B$5:$D$15718</definedName>
    <definedName name="Revision_Date">'Purchase 2020 &lt;$144k'!$B$10</definedName>
    <definedName name="STATE">Lists!$A$2:$A$52</definedName>
    <definedName name="Veteran_Type">Lists!$C$2:$C$6</definedName>
    <definedName name="Year_Current_Purchase">'Purchase 2020 &lt;$144k'!$M$2</definedName>
    <definedName name="Year_Current_Refinance">'C-O Refi 2020 &lt;$144k'!$M$2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5718" i="22" l="1" a="1"/>
  <c r="G15718" i="22" s="1"/>
  <c r="G15717" i="22" a="1"/>
  <c r="G15717" i="22" s="1"/>
  <c r="G15716" i="22" a="1"/>
  <c r="G15716" i="22" s="1"/>
  <c r="G15715" i="22" a="1"/>
  <c r="G15715" i="22" s="1"/>
  <c r="G15714" i="22" a="1"/>
  <c r="G15714" i="22" s="1"/>
  <c r="G15713" i="22" a="1"/>
  <c r="G15713" i="22" s="1"/>
  <c r="G15712" i="22" a="1"/>
  <c r="G15712" i="22" s="1"/>
  <c r="G15711" i="22" a="1"/>
  <c r="G15711" i="22" s="1"/>
  <c r="G15710" i="22" a="1"/>
  <c r="G15710" i="22" s="1"/>
  <c r="G15709" i="22" a="1"/>
  <c r="G15709" i="22" s="1"/>
  <c r="G15708" i="22" a="1"/>
  <c r="G15708" i="22" s="1"/>
  <c r="G15707" i="22" a="1"/>
  <c r="G15707" i="22" s="1"/>
  <c r="G15706" i="22" a="1"/>
  <c r="G15706" i="22" s="1"/>
  <c r="G15705" i="22" a="1"/>
  <c r="G15705" i="22" s="1"/>
  <c r="G15704" i="22" a="1"/>
  <c r="G15704" i="22" s="1"/>
  <c r="G15703" i="22" a="1"/>
  <c r="G15703" i="22" s="1"/>
  <c r="G15702" i="22" a="1"/>
  <c r="G15702" i="22" s="1"/>
  <c r="G15701" i="22" a="1"/>
  <c r="G15701" i="22" s="1"/>
  <c r="G15700" i="22" a="1"/>
  <c r="G15700" i="22" s="1"/>
  <c r="G15699" i="22" a="1"/>
  <c r="G15699" i="22" s="1"/>
  <c r="G15698" i="22" a="1"/>
  <c r="G15698" i="22" s="1"/>
  <c r="G15697" i="22" a="1"/>
  <c r="G15697" i="22" s="1"/>
  <c r="G15696" i="22" a="1"/>
  <c r="G15696" i="22" s="1"/>
  <c r="G15695" i="22" a="1"/>
  <c r="G15695" i="22" s="1"/>
  <c r="G15694" i="22" a="1"/>
  <c r="G15694" i="22" s="1"/>
  <c r="G15693" i="22" a="1"/>
  <c r="G15693" i="22" s="1"/>
  <c r="G15692" i="22" a="1"/>
  <c r="G15692" i="22" s="1"/>
  <c r="G15691" i="22" a="1"/>
  <c r="G15691" i="22" s="1"/>
  <c r="G15690" i="22" a="1"/>
  <c r="G15690" i="22" s="1"/>
  <c r="G15689" i="22" a="1"/>
  <c r="G15689" i="22" s="1"/>
  <c r="G15688" i="22" a="1"/>
  <c r="G15688" i="22" s="1"/>
  <c r="G15687" i="22" a="1"/>
  <c r="G15687" i="22" s="1"/>
  <c r="G15686" i="22" a="1"/>
  <c r="G15686" i="22" s="1"/>
  <c r="G15685" i="22" a="1"/>
  <c r="G15685" i="22" s="1"/>
  <c r="G15684" i="22" a="1"/>
  <c r="G15684" i="22" s="1"/>
  <c r="G15683" i="22" a="1"/>
  <c r="G15683" i="22" s="1"/>
  <c r="G15682" i="22" a="1"/>
  <c r="G15682" i="22" s="1"/>
  <c r="G15681" i="22" a="1"/>
  <c r="G15681" i="22" s="1"/>
  <c r="G15680" i="22" a="1"/>
  <c r="G15680" i="22" s="1"/>
  <c r="G15679" i="22" a="1"/>
  <c r="G15679" i="22" s="1"/>
  <c r="G15678" i="22" a="1"/>
  <c r="G15678" i="22" s="1"/>
  <c r="G15677" i="22" a="1"/>
  <c r="G15677" i="22" s="1"/>
  <c r="G15676" i="22"/>
  <c r="G15676" i="22" a="1"/>
  <c r="G15675" i="22" a="1"/>
  <c r="G15675" i="22" s="1"/>
  <c r="G15674" i="22" a="1"/>
  <c r="G15674" i="22" s="1"/>
  <c r="G15673" i="22" a="1"/>
  <c r="G15673" i="22" s="1"/>
  <c r="G15672" i="22" a="1"/>
  <c r="G15672" i="22" s="1"/>
  <c r="G15671" i="22" a="1"/>
  <c r="G15671" i="22" s="1"/>
  <c r="G15670" i="22" a="1"/>
  <c r="G15670" i="22" s="1"/>
  <c r="G15669" i="22" a="1"/>
  <c r="G15669" i="22" s="1"/>
  <c r="G15668" i="22" a="1"/>
  <c r="G15668" i="22" s="1"/>
  <c r="G15667" i="22" a="1"/>
  <c r="G15667" i="22" s="1"/>
  <c r="G15666" i="22" a="1"/>
  <c r="G15666" i="22" s="1"/>
  <c r="G15665" i="22" a="1"/>
  <c r="G15665" i="22" s="1"/>
  <c r="G15664" i="22" a="1"/>
  <c r="G15664" i="22" s="1"/>
  <c r="G15663" i="22" a="1"/>
  <c r="G15663" i="22" s="1"/>
  <c r="G15662" i="22" a="1"/>
  <c r="G15662" i="22" s="1"/>
  <c r="G15661" i="22" a="1"/>
  <c r="G15661" i="22" s="1"/>
  <c r="G15660" i="22" a="1"/>
  <c r="G15660" i="22" s="1"/>
  <c r="G15659" i="22" a="1"/>
  <c r="G15659" i="22" s="1"/>
  <c r="G15658" i="22" a="1"/>
  <c r="G15658" i="22" s="1"/>
  <c r="G15657" i="22" a="1"/>
  <c r="G15657" i="22" s="1"/>
  <c r="G15656" i="22" a="1"/>
  <c r="G15656" i="22" s="1"/>
  <c r="G15655" i="22" a="1"/>
  <c r="G15655" i="22" s="1"/>
  <c r="G15654" i="22" a="1"/>
  <c r="G15654" i="22" s="1"/>
  <c r="G15653" i="22" a="1"/>
  <c r="G15653" i="22" s="1"/>
  <c r="G15652" i="22" a="1"/>
  <c r="G15652" i="22" s="1"/>
  <c r="G15651" i="22" a="1"/>
  <c r="G15651" i="22" s="1"/>
  <c r="G15650" i="22" a="1"/>
  <c r="G15650" i="22" s="1"/>
  <c r="G15649" i="22"/>
  <c r="G15649" i="22" a="1"/>
  <c r="G15648" i="22" a="1"/>
  <c r="G15648" i="22" s="1"/>
  <c r="G15647" i="22" a="1"/>
  <c r="G15647" i="22" s="1"/>
  <c r="G15646" i="22" a="1"/>
  <c r="G15646" i="22" s="1"/>
  <c r="G15645" i="22"/>
  <c r="G15645" i="22" a="1"/>
  <c r="G15644" i="22"/>
  <c r="G15644" i="22" a="1"/>
  <c r="G15643" i="22" a="1"/>
  <c r="G15643" i="22" s="1"/>
  <c r="G15642" i="22" a="1"/>
  <c r="G15642" i="22" s="1"/>
  <c r="G15641" i="22" a="1"/>
  <c r="G15641" i="22" s="1"/>
  <c r="G15640" i="22"/>
  <c r="G15640" i="22" a="1"/>
  <c r="G15639" i="22" a="1"/>
  <c r="G15639" i="22" s="1"/>
  <c r="G15638" i="22" a="1"/>
  <c r="G15638" i="22" s="1"/>
  <c r="G15637" i="22" a="1"/>
  <c r="G15637" i="22" s="1"/>
  <c r="G15636" i="22"/>
  <c r="G15636" i="22" a="1"/>
  <c r="G15635" i="22" a="1"/>
  <c r="G15635" i="22" s="1"/>
  <c r="G15634" i="22" a="1"/>
  <c r="G15634" i="22" s="1"/>
  <c r="G15633" i="22" a="1"/>
  <c r="G15633" i="22" s="1"/>
  <c r="G15632" i="22" a="1"/>
  <c r="G15632" i="22" s="1"/>
  <c r="G15631" i="22"/>
  <c r="G15631" i="22" a="1"/>
  <c r="G15630" i="22" a="1"/>
  <c r="G15630" i="22" s="1"/>
  <c r="G15629" i="22" a="1"/>
  <c r="G15629" i="22" s="1"/>
  <c r="G15628" i="22" a="1"/>
  <c r="G15628" i="22" s="1"/>
  <c r="G15627" i="22" a="1"/>
  <c r="G15627" i="22" s="1"/>
  <c r="G15626" i="22" a="1"/>
  <c r="G15626" i="22" s="1"/>
  <c r="G15625" i="22" a="1"/>
  <c r="G15625" i="22" s="1"/>
  <c r="G15624" i="22" a="1"/>
  <c r="G15624" i="22" s="1"/>
  <c r="G15623" i="22" a="1"/>
  <c r="G15623" i="22" s="1"/>
  <c r="G15622" i="22" a="1"/>
  <c r="G15622" i="22" s="1"/>
  <c r="G15621" i="22" a="1"/>
  <c r="G15621" i="22" s="1"/>
  <c r="G15620" i="22" a="1"/>
  <c r="G15620" i="22" s="1"/>
  <c r="G15619" i="22" a="1"/>
  <c r="G15619" i="22" s="1"/>
  <c r="G15618" i="22" a="1"/>
  <c r="G15618" i="22" s="1"/>
  <c r="G15617" i="22" a="1"/>
  <c r="G15617" i="22" s="1"/>
  <c r="G15616" i="22" a="1"/>
  <c r="G15616" i="22" s="1"/>
  <c r="G15615" i="22" a="1"/>
  <c r="G15615" i="22" s="1"/>
  <c r="G15614" i="22" a="1"/>
  <c r="G15614" i="22" s="1"/>
  <c r="G15613" i="22" a="1"/>
  <c r="G15613" i="22" s="1"/>
  <c r="G15612" i="22" a="1"/>
  <c r="G15612" i="22" s="1"/>
  <c r="G15611" i="22" a="1"/>
  <c r="G15611" i="22" s="1"/>
  <c r="G15610" i="22" a="1"/>
  <c r="G15610" i="22" s="1"/>
  <c r="G15609" i="22" a="1"/>
  <c r="G15609" i="22" s="1"/>
  <c r="G15608" i="22" a="1"/>
  <c r="G15608" i="22" s="1"/>
  <c r="G15607" i="22" a="1"/>
  <c r="G15607" i="22" s="1"/>
  <c r="G15606" i="22" a="1"/>
  <c r="G15606" i="22" s="1"/>
  <c r="G15605" i="22" a="1"/>
  <c r="G15605" i="22" s="1"/>
  <c r="G15604" i="22" a="1"/>
  <c r="G15604" i="22" s="1"/>
  <c r="G15603" i="22"/>
  <c r="G15603" i="22" a="1"/>
  <c r="G15602" i="22" a="1"/>
  <c r="G15602" i="22" s="1"/>
  <c r="G15601" i="22" a="1"/>
  <c r="G15601" i="22" s="1"/>
  <c r="G15600" i="22" a="1"/>
  <c r="G15600" i="22" s="1"/>
  <c r="G15599" i="22" a="1"/>
  <c r="G15599" i="22" s="1"/>
  <c r="G15598" i="22" a="1"/>
  <c r="G15598" i="22" s="1"/>
  <c r="G15597" i="22" a="1"/>
  <c r="G15597" i="22" s="1"/>
  <c r="G15596" i="22" a="1"/>
  <c r="G15596" i="22" s="1"/>
  <c r="G15595" i="22" a="1"/>
  <c r="G15595" i="22" s="1"/>
  <c r="G15594" i="22" a="1"/>
  <c r="G15594" i="22" s="1"/>
  <c r="G15593" i="22" a="1"/>
  <c r="G15593" i="22" s="1"/>
  <c r="G15592" i="22" a="1"/>
  <c r="G15592" i="22" s="1"/>
  <c r="G15591" i="22" a="1"/>
  <c r="G15591" i="22" s="1"/>
  <c r="G15590" i="22" a="1"/>
  <c r="G15590" i="22" s="1"/>
  <c r="G15589" i="22" a="1"/>
  <c r="G15589" i="22" s="1"/>
  <c r="G15588" i="22" a="1"/>
  <c r="G15588" i="22" s="1"/>
  <c r="G15587" i="22" a="1"/>
  <c r="G15587" i="22" s="1"/>
  <c r="G15586" i="22" a="1"/>
  <c r="G15586" i="22" s="1"/>
  <c r="G15585" i="22"/>
  <c r="G15585" i="22" a="1"/>
  <c r="G15584" i="22" a="1"/>
  <c r="G15584" i="22" s="1"/>
  <c r="G15583" i="22" a="1"/>
  <c r="G15583" i="22" s="1"/>
  <c r="G15582" i="22" a="1"/>
  <c r="G15582" i="22" s="1"/>
  <c r="G15581" i="22" a="1"/>
  <c r="G15581" i="22" s="1"/>
  <c r="G15580" i="22" a="1"/>
  <c r="G15580" i="22" s="1"/>
  <c r="G15579" i="22" a="1"/>
  <c r="G15579" i="22" s="1"/>
  <c r="G15578" i="22" a="1"/>
  <c r="G15578" i="22" s="1"/>
  <c r="G15577" i="22" a="1"/>
  <c r="G15577" i="22" s="1"/>
  <c r="G15576" i="22" a="1"/>
  <c r="G15576" i="22" s="1"/>
  <c r="G15575" i="22" a="1"/>
  <c r="G15575" i="22" s="1"/>
  <c r="G15574" i="22" a="1"/>
  <c r="G15574" i="22" s="1"/>
  <c r="G15573" i="22" a="1"/>
  <c r="G15573" i="22" s="1"/>
  <c r="G15572" i="22" a="1"/>
  <c r="G15572" i="22" s="1"/>
  <c r="G15571" i="22" a="1"/>
  <c r="G15571" i="22" s="1"/>
  <c r="G15570" i="22" a="1"/>
  <c r="G15570" i="22" s="1"/>
  <c r="G15569" i="22"/>
  <c r="G15569" i="22" a="1"/>
  <c r="G15568" i="22" a="1"/>
  <c r="G15568" i="22" s="1"/>
  <c r="G15567" i="22"/>
  <c r="G15567" i="22" a="1"/>
  <c r="G15566" i="22" a="1"/>
  <c r="G15566" i="22" s="1"/>
  <c r="G15565" i="22" a="1"/>
  <c r="G15565" i="22" s="1"/>
  <c r="G15564" i="22" a="1"/>
  <c r="G15564" i="22" s="1"/>
  <c r="G15563" i="22" a="1"/>
  <c r="G15563" i="22" s="1"/>
  <c r="G15562" i="22" a="1"/>
  <c r="G15562" i="22" s="1"/>
  <c r="G15561" i="22" a="1"/>
  <c r="G15561" i="22" s="1"/>
  <c r="G15560" i="22"/>
  <c r="G15560" i="22" a="1"/>
  <c r="G15559" i="22" a="1"/>
  <c r="G15559" i="22" s="1"/>
  <c r="G15558" i="22" a="1"/>
  <c r="G15558" i="22" s="1"/>
  <c r="G15557" i="22"/>
  <c r="G15557" i="22" a="1"/>
  <c r="G15556" i="22" a="1"/>
  <c r="G15556" i="22" s="1"/>
  <c r="G15555" i="22"/>
  <c r="G15555" i="22" a="1"/>
  <c r="G15554" i="22" a="1"/>
  <c r="G15554" i="22" s="1"/>
  <c r="G15553" i="22" a="1"/>
  <c r="G15553" i="22" s="1"/>
  <c r="G15552" i="22" a="1"/>
  <c r="G15552" i="22" s="1"/>
  <c r="G15551" i="22"/>
  <c r="G15551" i="22" a="1"/>
  <c r="G15550" i="22" a="1"/>
  <c r="G15550" i="22" s="1"/>
  <c r="G15549" i="22" a="1"/>
  <c r="G15549" i="22" s="1"/>
  <c r="G15548" i="22" a="1"/>
  <c r="G15548" i="22" s="1"/>
  <c r="G15547" i="22" a="1"/>
  <c r="G15547" i="22" s="1"/>
  <c r="G15546" i="22" a="1"/>
  <c r="G15546" i="22" s="1"/>
  <c r="G15545" i="22" a="1"/>
  <c r="G15545" i="22" s="1"/>
  <c r="G15544" i="22" a="1"/>
  <c r="G15544" i="22" s="1"/>
  <c r="G15543" i="22" a="1"/>
  <c r="G15543" i="22" s="1"/>
  <c r="G15542" i="22" a="1"/>
  <c r="G15542" i="22" s="1"/>
  <c r="G15541" i="22" a="1"/>
  <c r="G15541" i="22" s="1"/>
  <c r="G15540" i="22" a="1"/>
  <c r="G15540" i="22" s="1"/>
  <c r="G15539" i="22"/>
  <c r="G15539" i="22" a="1"/>
  <c r="G15538" i="22" a="1"/>
  <c r="G15538" i="22" s="1"/>
  <c r="G15537" i="22"/>
  <c r="G15537" i="22" a="1"/>
  <c r="G15536" i="22" a="1"/>
  <c r="G15536" i="22" s="1"/>
  <c r="G15535" i="22" a="1"/>
  <c r="G15535" i="22" s="1"/>
  <c r="G15534" i="22" a="1"/>
  <c r="G15534" i="22" s="1"/>
  <c r="G15533" i="22" a="1"/>
  <c r="G15533" i="22" s="1"/>
  <c r="G15532" i="22" a="1"/>
  <c r="G15532" i="22" s="1"/>
  <c r="G15531" i="22" a="1"/>
  <c r="G15531" i="22" s="1"/>
  <c r="G15530" i="22" a="1"/>
  <c r="G15530" i="22" s="1"/>
  <c r="G15529" i="22" a="1"/>
  <c r="G15529" i="22" s="1"/>
  <c r="G15528" i="22"/>
  <c r="G15528" i="22" a="1"/>
  <c r="G15527" i="22" a="1"/>
  <c r="G15527" i="22" s="1"/>
  <c r="G15526" i="22" a="1"/>
  <c r="G15526" i="22" s="1"/>
  <c r="G15525" i="22" a="1"/>
  <c r="G15525" i="22" s="1"/>
  <c r="G15524" i="22" a="1"/>
  <c r="G15524" i="22" s="1"/>
  <c r="G15523" i="22" a="1"/>
  <c r="G15523" i="22" s="1"/>
  <c r="G15522" i="22" a="1"/>
  <c r="G15522" i="22" s="1"/>
  <c r="G15521" i="22"/>
  <c r="G15521" i="22" a="1"/>
  <c r="G15520" i="22" a="1"/>
  <c r="G15520" i="22" s="1"/>
  <c r="G15519" i="22"/>
  <c r="G15519" i="22" a="1"/>
  <c r="G15518" i="22" a="1"/>
  <c r="G15518" i="22" s="1"/>
  <c r="G15517" i="22"/>
  <c r="G15517" i="22" a="1"/>
  <c r="G15516" i="22"/>
  <c r="G15516" i="22" a="1"/>
  <c r="G15515" i="22" a="1"/>
  <c r="G15515" i="22" s="1"/>
  <c r="G15514" i="22" a="1"/>
  <c r="G15514" i="22" s="1"/>
  <c r="G15513" i="22" a="1"/>
  <c r="G15513" i="22" s="1"/>
  <c r="G15512" i="22" a="1"/>
  <c r="G15512" i="22" s="1"/>
  <c r="G15511" i="22" a="1"/>
  <c r="G15511" i="22" s="1"/>
  <c r="G15510" i="22" a="1"/>
  <c r="G15510" i="22" s="1"/>
  <c r="G15509" i="22" a="1"/>
  <c r="G15509" i="22" s="1"/>
  <c r="G15508" i="22" a="1"/>
  <c r="G15508" i="22" s="1"/>
  <c r="G15507" i="22" a="1"/>
  <c r="G15507" i="22" s="1"/>
  <c r="G15506" i="22" a="1"/>
  <c r="G15506" i="22" s="1"/>
  <c r="G15505" i="22"/>
  <c r="G15505" i="22" a="1"/>
  <c r="G15504" i="22" a="1"/>
  <c r="G15504" i="22" s="1"/>
  <c r="G15503" i="22" a="1"/>
  <c r="G15503" i="22" s="1"/>
  <c r="G15502" i="22" a="1"/>
  <c r="G15502" i="22" s="1"/>
  <c r="G15501" i="22" a="1"/>
  <c r="G15501" i="22" s="1"/>
  <c r="G15500" i="22" a="1"/>
  <c r="G15500" i="22" s="1"/>
  <c r="G15499" i="22"/>
  <c r="G15499" i="22" a="1"/>
  <c r="G15498" i="22" a="1"/>
  <c r="G15498" i="22" s="1"/>
  <c r="G15497" i="22" a="1"/>
  <c r="G15497" i="22" s="1"/>
  <c r="G15496" i="22"/>
  <c r="G15496" i="22" a="1"/>
  <c r="G15495" i="22" a="1"/>
  <c r="G15495" i="22" s="1"/>
  <c r="G15494" i="22" a="1"/>
  <c r="G15494" i="22" s="1"/>
  <c r="G15493" i="22"/>
  <c r="G15493" i="22" a="1"/>
  <c r="G15492" i="22" a="1"/>
  <c r="G15492" i="22" s="1"/>
  <c r="G15491" i="22" a="1"/>
  <c r="G15491" i="22" s="1"/>
  <c r="G15490" i="22" a="1"/>
  <c r="G15490" i="22" s="1"/>
  <c r="G15489" i="22" a="1"/>
  <c r="G15489" i="22" s="1"/>
  <c r="G15488" i="22" a="1"/>
  <c r="G15488" i="22" s="1"/>
  <c r="G15487" i="22"/>
  <c r="G15487" i="22" a="1"/>
  <c r="G15486" i="22" a="1"/>
  <c r="G15486" i="22" s="1"/>
  <c r="G15485" i="22" a="1"/>
  <c r="G15485" i="22" s="1"/>
  <c r="G15484" i="22" a="1"/>
  <c r="G15484" i="22" s="1"/>
  <c r="G15483" i="22" a="1"/>
  <c r="G15483" i="22" s="1"/>
  <c r="G15482" i="22" a="1"/>
  <c r="G15482" i="22" s="1"/>
  <c r="G15481" i="22" a="1"/>
  <c r="G15481" i="22" s="1"/>
  <c r="G15480" i="22" a="1"/>
  <c r="G15480" i="22" s="1"/>
  <c r="G15479" i="22" a="1"/>
  <c r="G15479" i="22" s="1"/>
  <c r="G15478" i="22" a="1"/>
  <c r="G15478" i="22" s="1"/>
  <c r="G15477" i="22" a="1"/>
  <c r="G15477" i="22" s="1"/>
  <c r="G15476" i="22"/>
  <c r="G15476" i="22" a="1"/>
  <c r="G15475" i="22"/>
  <c r="G15475" i="22" a="1"/>
  <c r="G15474" i="22" a="1"/>
  <c r="G15474" i="22" s="1"/>
  <c r="G15473" i="22" a="1"/>
  <c r="G15473" i="22" s="1"/>
  <c r="G15472" i="22" a="1"/>
  <c r="G15472" i="22" s="1"/>
  <c r="G15471" i="22" a="1"/>
  <c r="G15471" i="22" s="1"/>
  <c r="G15470" i="22" a="1"/>
  <c r="G15470" i="22" s="1"/>
  <c r="G15469" i="22" a="1"/>
  <c r="G15469" i="22" s="1"/>
  <c r="G15468" i="22" a="1"/>
  <c r="G15468" i="22" s="1"/>
  <c r="G15467" i="22" a="1"/>
  <c r="G15467" i="22" s="1"/>
  <c r="G15466" i="22" a="1"/>
  <c r="G15466" i="22" s="1"/>
  <c r="G15465" i="22" a="1"/>
  <c r="G15465" i="22" s="1"/>
  <c r="G15464" i="22" a="1"/>
  <c r="G15464" i="22" s="1"/>
  <c r="G15463" i="22" a="1"/>
  <c r="G15463" i="22" s="1"/>
  <c r="G15462" i="22" a="1"/>
  <c r="G15462" i="22" s="1"/>
  <c r="G15461" i="22" a="1"/>
  <c r="G15461" i="22" s="1"/>
  <c r="G15460" i="22" a="1"/>
  <c r="G15460" i="22" s="1"/>
  <c r="G15459" i="22" a="1"/>
  <c r="G15459" i="22" s="1"/>
  <c r="G15458" i="22" a="1"/>
  <c r="G15458" i="22" s="1"/>
  <c r="G15457" i="22" a="1"/>
  <c r="G15457" i="22" s="1"/>
  <c r="G15456" i="22" a="1"/>
  <c r="G15456" i="22" s="1"/>
  <c r="G15455" i="22" a="1"/>
  <c r="G15455" i="22" s="1"/>
  <c r="G15454" i="22" a="1"/>
  <c r="G15454" i="22" s="1"/>
  <c r="G15453" i="22" a="1"/>
  <c r="G15453" i="22" s="1"/>
  <c r="G15452" i="22"/>
  <c r="G15452" i="22" a="1"/>
  <c r="G15451" i="22" a="1"/>
  <c r="G15451" i="22" s="1"/>
  <c r="G15450" i="22" a="1"/>
  <c r="G15450" i="22" s="1"/>
  <c r="G15449" i="22"/>
  <c r="G15449" i="22" a="1"/>
  <c r="G15448" i="22" a="1"/>
  <c r="G15448" i="22" s="1"/>
  <c r="G15447" i="22" a="1"/>
  <c r="G15447" i="22" s="1"/>
  <c r="G15446" i="22" a="1"/>
  <c r="G15446" i="22" s="1"/>
  <c r="G15445" i="22" a="1"/>
  <c r="G15445" i="22" s="1"/>
  <c r="G15444" i="22" a="1"/>
  <c r="G15444" i="22" s="1"/>
  <c r="G15443" i="22"/>
  <c r="G15443" i="22" a="1"/>
  <c r="G15442" i="22" a="1"/>
  <c r="G15442" i="22" s="1"/>
  <c r="G15441" i="22"/>
  <c r="G15441" i="22" a="1"/>
  <c r="G15440" i="22" a="1"/>
  <c r="G15440" i="22" s="1"/>
  <c r="G15439" i="22"/>
  <c r="G15439" i="22" a="1"/>
  <c r="G15438" i="22" a="1"/>
  <c r="G15438" i="22" s="1"/>
  <c r="G15437" i="22" a="1"/>
  <c r="G15437" i="22" s="1"/>
  <c r="G15436" i="22" a="1"/>
  <c r="G15436" i="22" s="1"/>
  <c r="G15435" i="22" a="1"/>
  <c r="G15435" i="22" s="1"/>
  <c r="G15434" i="22" a="1"/>
  <c r="G15434" i="22" s="1"/>
  <c r="G15433" i="22" a="1"/>
  <c r="G15433" i="22" s="1"/>
  <c r="G15432" i="22" a="1"/>
  <c r="G15432" i="22" s="1"/>
  <c r="G15431" i="22" a="1"/>
  <c r="G15431" i="22" s="1"/>
  <c r="G15430" i="22" a="1"/>
  <c r="G15430" i="22" s="1"/>
  <c r="G15429" i="22" a="1"/>
  <c r="G15429" i="22" s="1"/>
  <c r="G15428" i="22" a="1"/>
  <c r="G15428" i="22" s="1"/>
  <c r="G15427" i="22" a="1"/>
  <c r="G15427" i="22" s="1"/>
  <c r="G15426" i="22" a="1"/>
  <c r="G15426" i="22" s="1"/>
  <c r="G15425" i="22"/>
  <c r="G15425" i="22" a="1"/>
  <c r="G15424" i="22" a="1"/>
  <c r="G15424" i="22" s="1"/>
  <c r="G15423" i="22" a="1"/>
  <c r="G15423" i="22" s="1"/>
  <c r="G15422" i="22" a="1"/>
  <c r="G15422" i="22" s="1"/>
  <c r="G15421" i="22" a="1"/>
  <c r="G15421" i="22" s="1"/>
  <c r="G15420" i="22" a="1"/>
  <c r="G15420" i="22" s="1"/>
  <c r="G15419" i="22" a="1"/>
  <c r="G15419" i="22" s="1"/>
  <c r="G15418" i="22" a="1"/>
  <c r="G15418" i="22" s="1"/>
  <c r="G15417" i="22" a="1"/>
  <c r="G15417" i="22" s="1"/>
  <c r="G15416" i="22" a="1"/>
  <c r="G15416" i="22" s="1"/>
  <c r="G15415" i="22" a="1"/>
  <c r="G15415" i="22" s="1"/>
  <c r="G15414" i="22" a="1"/>
  <c r="G15414" i="22" s="1"/>
  <c r="G15413" i="22" a="1"/>
  <c r="G15413" i="22" s="1"/>
  <c r="G15412" i="22" a="1"/>
  <c r="G15412" i="22" s="1"/>
  <c r="G15411" i="22" a="1"/>
  <c r="G15411" i="22" s="1"/>
  <c r="G15410" i="22" a="1"/>
  <c r="G15410" i="22" s="1"/>
  <c r="G15409" i="22" a="1"/>
  <c r="G15409" i="22" s="1"/>
  <c r="G15408" i="22" a="1"/>
  <c r="G15408" i="22" s="1"/>
  <c r="G15407" i="22" a="1"/>
  <c r="G15407" i="22" s="1"/>
  <c r="G15406" i="22" a="1"/>
  <c r="G15406" i="22" s="1"/>
  <c r="G15405" i="22" a="1"/>
  <c r="G15405" i="22" s="1"/>
  <c r="G15404" i="22" a="1"/>
  <c r="G15404" i="22" s="1"/>
  <c r="G15403" i="22" a="1"/>
  <c r="G15403" i="22" s="1"/>
  <c r="G15402" i="22" a="1"/>
  <c r="G15402" i="22" s="1"/>
  <c r="G15401" i="22" a="1"/>
  <c r="G15401" i="22" s="1"/>
  <c r="G15400" i="22"/>
  <c r="G15400" i="22" a="1"/>
  <c r="G15399" i="22" a="1"/>
  <c r="G15399" i="22" s="1"/>
  <c r="G15398" i="22" a="1"/>
  <c r="G15398" i="22" s="1"/>
  <c r="G15397" i="22"/>
  <c r="G15397" i="22" a="1"/>
  <c r="G15396" i="22" a="1"/>
  <c r="G15396" i="22" s="1"/>
  <c r="G15395" i="22" a="1"/>
  <c r="G15395" i="22" s="1"/>
  <c r="G15394" i="22" a="1"/>
  <c r="G15394" i="22" s="1"/>
  <c r="G15393" i="22" a="1"/>
  <c r="G15393" i="22" s="1"/>
  <c r="G15392" i="22" a="1"/>
  <c r="G15392" i="22" s="1"/>
  <c r="G15391" i="22" a="1"/>
  <c r="G15391" i="22" s="1"/>
  <c r="G15390" i="22" a="1"/>
  <c r="G15390" i="22" s="1"/>
  <c r="G15389" i="22" a="1"/>
  <c r="G15389" i="22" s="1"/>
  <c r="G15388" i="22" a="1"/>
  <c r="G15388" i="22" s="1"/>
  <c r="G15387" i="22" a="1"/>
  <c r="G15387" i="22" s="1"/>
  <c r="G15386" i="22" a="1"/>
  <c r="G15386" i="22" s="1"/>
  <c r="G15385" i="22" a="1"/>
  <c r="G15385" i="22" s="1"/>
  <c r="G15384" i="22" a="1"/>
  <c r="G15384" i="22" s="1"/>
  <c r="G15383" i="22" a="1"/>
  <c r="G15383" i="22" s="1"/>
  <c r="G15382" i="22" a="1"/>
  <c r="G15382" i="22" s="1"/>
  <c r="G15381" i="22" a="1"/>
  <c r="G15381" i="22" s="1"/>
  <c r="G15380" i="22" a="1"/>
  <c r="G15380" i="22" s="1"/>
  <c r="G15379" i="22" a="1"/>
  <c r="G15379" i="22" s="1"/>
  <c r="G15378" i="22" a="1"/>
  <c r="G15378" i="22" s="1"/>
  <c r="G15377" i="22" a="1"/>
  <c r="G15377" i="22" s="1"/>
  <c r="G15376" i="22"/>
  <c r="G15376" i="22" a="1"/>
  <c r="G15375" i="22" a="1"/>
  <c r="G15375" i="22" s="1"/>
  <c r="G15374" i="22" a="1"/>
  <c r="G15374" i="22" s="1"/>
  <c r="G15373" i="22" a="1"/>
  <c r="G15373" i="22" s="1"/>
  <c r="G15372" i="22" a="1"/>
  <c r="G15372" i="22" s="1"/>
  <c r="G15371" i="22" a="1"/>
  <c r="G15371" i="22" s="1"/>
  <c r="G15370" i="22" a="1"/>
  <c r="G15370" i="22" s="1"/>
  <c r="G15369" i="22" a="1"/>
  <c r="G15369" i="22" s="1"/>
  <c r="G15368" i="22" a="1"/>
  <c r="G15368" i="22" s="1"/>
  <c r="G15367" i="22" a="1"/>
  <c r="G15367" i="22" s="1"/>
  <c r="G15366" i="22" a="1"/>
  <c r="G15366" i="22" s="1"/>
  <c r="G15365" i="22" a="1"/>
  <c r="G15365" i="22" s="1"/>
  <c r="G15364" i="22" a="1"/>
  <c r="G15364" i="22" s="1"/>
  <c r="G15363" i="22" a="1"/>
  <c r="G15363" i="22" s="1"/>
  <c r="G15362" i="22" a="1"/>
  <c r="G15362" i="22" s="1"/>
  <c r="G15361" i="22"/>
  <c r="G15361" i="22" a="1"/>
  <c r="G15360" i="22" a="1"/>
  <c r="G15360" i="22" s="1"/>
  <c r="G15359" i="22"/>
  <c r="G15359" i="22" a="1"/>
  <c r="G15358" i="22" a="1"/>
  <c r="G15358" i="22" s="1"/>
  <c r="G15357" i="22" a="1"/>
  <c r="G15357" i="22" s="1"/>
  <c r="G15356" i="22" a="1"/>
  <c r="G15356" i="22" s="1"/>
  <c r="G15355" i="22" a="1"/>
  <c r="G15355" i="22" s="1"/>
  <c r="G15354" i="22" a="1"/>
  <c r="G15354" i="22" s="1"/>
  <c r="G15353" i="22"/>
  <c r="G15353" i="22" a="1"/>
  <c r="G15352" i="22" a="1"/>
  <c r="G15352" i="22" s="1"/>
  <c r="G15351" i="22"/>
  <c r="G15351" i="22" a="1"/>
  <c r="G15350" i="22" a="1"/>
  <c r="G15350" i="22" s="1"/>
  <c r="G15349" i="22" a="1"/>
  <c r="G15349" i="22" s="1"/>
  <c r="G15348" i="22" a="1"/>
  <c r="G15348" i="22" s="1"/>
  <c r="G15347" i="22" a="1"/>
  <c r="G15347" i="22" s="1"/>
  <c r="G15346" i="22" a="1"/>
  <c r="G15346" i="22" s="1"/>
  <c r="G15345" i="22" a="1"/>
  <c r="G15345" i="22" s="1"/>
  <c r="G15344" i="22" a="1"/>
  <c r="G15344" i="22" s="1"/>
  <c r="G15343" i="22" a="1"/>
  <c r="G15343" i="22" s="1"/>
  <c r="G15342" i="22" a="1"/>
  <c r="G15342" i="22" s="1"/>
  <c r="G15341" i="22" a="1"/>
  <c r="G15341" i="22" s="1"/>
  <c r="G15340" i="22" a="1"/>
  <c r="G15340" i="22" s="1"/>
  <c r="G15339" i="22" a="1"/>
  <c r="G15339" i="22" s="1"/>
  <c r="G15338" i="22" a="1"/>
  <c r="G15338" i="22" s="1"/>
  <c r="G15337" i="22" a="1"/>
  <c r="G15337" i="22" s="1"/>
  <c r="G15336" i="22" a="1"/>
  <c r="G15336" i="22" s="1"/>
  <c r="G15335" i="22" a="1"/>
  <c r="G15335" i="22" s="1"/>
  <c r="G15334" i="22" a="1"/>
  <c r="G15334" i="22" s="1"/>
  <c r="G15333" i="22" a="1"/>
  <c r="G15333" i="22" s="1"/>
  <c r="G15332" i="22" a="1"/>
  <c r="G15332" i="22" s="1"/>
  <c r="G15331" i="22" a="1"/>
  <c r="G15331" i="22" s="1"/>
  <c r="G15330" i="22" a="1"/>
  <c r="G15330" i="22" s="1"/>
  <c r="G15329" i="22" a="1"/>
  <c r="G15329" i="22" s="1"/>
  <c r="G15328" i="22" a="1"/>
  <c r="G15328" i="22" s="1"/>
  <c r="G15327" i="22" a="1"/>
  <c r="G15327" i="22" s="1"/>
  <c r="G15326" i="22" a="1"/>
  <c r="G15326" i="22" s="1"/>
  <c r="G15325" i="22" a="1"/>
  <c r="G15325" i="22" s="1"/>
  <c r="G15324" i="22" a="1"/>
  <c r="G15324" i="22" s="1"/>
  <c r="G15323" i="22"/>
  <c r="G15323" i="22" a="1"/>
  <c r="G15322" i="22" a="1"/>
  <c r="G15322" i="22" s="1"/>
  <c r="G15321" i="22" a="1"/>
  <c r="G15321" i="22" s="1"/>
  <c r="G15320" i="22" a="1"/>
  <c r="G15320" i="22" s="1"/>
  <c r="G15319" i="22" a="1"/>
  <c r="G15319" i="22" s="1"/>
  <c r="G15318" i="22" a="1"/>
  <c r="G15318" i="22" s="1"/>
  <c r="G15317" i="22" a="1"/>
  <c r="G15317" i="22" s="1"/>
  <c r="G15316" i="22" a="1"/>
  <c r="G15316" i="22" s="1"/>
  <c r="G15315" i="22" a="1"/>
  <c r="G15315" i="22" s="1"/>
  <c r="G15314" i="22" a="1"/>
  <c r="G15314" i="22" s="1"/>
  <c r="G15313" i="22" a="1"/>
  <c r="G15313" i="22" s="1"/>
  <c r="G15312" i="22"/>
  <c r="G15312" i="22" a="1"/>
  <c r="G15311" i="22" a="1"/>
  <c r="G15311" i="22" s="1"/>
  <c r="G15310" i="22" a="1"/>
  <c r="G15310" i="22" s="1"/>
  <c r="G15309" i="22" a="1"/>
  <c r="G15309" i="22" s="1"/>
  <c r="G15308" i="22" a="1"/>
  <c r="G15308" i="22" s="1"/>
  <c r="G15307" i="22" a="1"/>
  <c r="G15307" i="22" s="1"/>
  <c r="G15306" i="22" a="1"/>
  <c r="G15306" i="22" s="1"/>
  <c r="G15305" i="22" a="1"/>
  <c r="G15305" i="22" s="1"/>
  <c r="G15304" i="22"/>
  <c r="G15304" i="22" a="1"/>
  <c r="G15303" i="22" a="1"/>
  <c r="G15303" i="22" s="1"/>
  <c r="G15302" i="22" a="1"/>
  <c r="G15302" i="22" s="1"/>
  <c r="G15301" i="22" a="1"/>
  <c r="G15301" i="22" s="1"/>
  <c r="G15300" i="22" a="1"/>
  <c r="G15300" i="22" s="1"/>
  <c r="G15299" i="22" a="1"/>
  <c r="G15299" i="22" s="1"/>
  <c r="G15298" i="22" a="1"/>
  <c r="G15298" i="22" s="1"/>
  <c r="G15297" i="22" a="1"/>
  <c r="G15297" i="22" s="1"/>
  <c r="G15296" i="22"/>
  <c r="G15296" i="22" a="1"/>
  <c r="G15295" i="22" a="1"/>
  <c r="G15295" i="22" s="1"/>
  <c r="G15294" i="22" a="1"/>
  <c r="G15294" i="22" s="1"/>
  <c r="G15293" i="22" a="1"/>
  <c r="G15293" i="22" s="1"/>
  <c r="G15292" i="22" a="1"/>
  <c r="G15292" i="22" s="1"/>
  <c r="G15291" i="22" a="1"/>
  <c r="G15291" i="22" s="1"/>
  <c r="G15290" i="22" a="1"/>
  <c r="G15290" i="22" s="1"/>
  <c r="G15289" i="22" a="1"/>
  <c r="G15289" i="22" s="1"/>
  <c r="G15288" i="22"/>
  <c r="G15288" i="22" a="1"/>
  <c r="G15287" i="22" a="1"/>
  <c r="G15287" i="22" s="1"/>
  <c r="G15286" i="22" a="1"/>
  <c r="G15286" i="22" s="1"/>
  <c r="G15285" i="22" a="1"/>
  <c r="G15285" i="22" s="1"/>
  <c r="G15284" i="22" a="1"/>
  <c r="G15284" i="22" s="1"/>
  <c r="G15283" i="22" a="1"/>
  <c r="G15283" i="22" s="1"/>
  <c r="G15282" i="22" a="1"/>
  <c r="G15282" i="22" s="1"/>
  <c r="G15281" i="22" a="1"/>
  <c r="G15281" i="22" s="1"/>
  <c r="G15280" i="22" a="1"/>
  <c r="G15280" i="22" s="1"/>
  <c r="G15279" i="22" a="1"/>
  <c r="G15279" i="22" s="1"/>
  <c r="G15278" i="22" a="1"/>
  <c r="G15278" i="22" s="1"/>
  <c r="G15277" i="22"/>
  <c r="G15277" i="22" a="1"/>
  <c r="G15276" i="22" a="1"/>
  <c r="G15276" i="22" s="1"/>
  <c r="G15275" i="22" a="1"/>
  <c r="G15275" i="22" s="1"/>
  <c r="G15274" i="22" a="1"/>
  <c r="G15274" i="22" s="1"/>
  <c r="G15273" i="22" a="1"/>
  <c r="G15273" i="22" s="1"/>
  <c r="G15272" i="22" a="1"/>
  <c r="G15272" i="22" s="1"/>
  <c r="G15271" i="22" a="1"/>
  <c r="G15271" i="22" s="1"/>
  <c r="G15270" i="22" a="1"/>
  <c r="G15270" i="22" s="1"/>
  <c r="G15269" i="22"/>
  <c r="G15269" i="22" a="1"/>
  <c r="G15268" i="22" a="1"/>
  <c r="G15268" i="22" s="1"/>
  <c r="G15267" i="22" a="1"/>
  <c r="G15267" i="22" s="1"/>
  <c r="G15266" i="22" a="1"/>
  <c r="G15266" i="22" s="1"/>
  <c r="G15265" i="22" a="1"/>
  <c r="G15265" i="22" s="1"/>
  <c r="G15264" i="22" a="1"/>
  <c r="G15264" i="22" s="1"/>
  <c r="G15263" i="22" a="1"/>
  <c r="G15263" i="22" s="1"/>
  <c r="G15262" i="22" a="1"/>
  <c r="G15262" i="22" s="1"/>
  <c r="G15261" i="22" a="1"/>
  <c r="G15261" i="22" s="1"/>
  <c r="G15260" i="22" a="1"/>
  <c r="G15260" i="22" s="1"/>
  <c r="G15259" i="22" a="1"/>
  <c r="G15259" i="22" s="1"/>
  <c r="G15258" i="22" a="1"/>
  <c r="G15258" i="22" s="1"/>
  <c r="G15257" i="22" a="1"/>
  <c r="G15257" i="22" s="1"/>
  <c r="G15256" i="22"/>
  <c r="G15256" i="22" a="1"/>
  <c r="G15255" i="22" a="1"/>
  <c r="G15255" i="22" s="1"/>
  <c r="G15254" i="22" a="1"/>
  <c r="G15254" i="22" s="1"/>
  <c r="G15253" i="22" a="1"/>
  <c r="G15253" i="22" s="1"/>
  <c r="G15252" i="22" a="1"/>
  <c r="G15252" i="22" s="1"/>
  <c r="G15251" i="22" a="1"/>
  <c r="G15251" i="22" s="1"/>
  <c r="G15250" i="22" a="1"/>
  <c r="G15250" i="22" s="1"/>
  <c r="G15249" i="22" a="1"/>
  <c r="G15249" i="22" s="1"/>
  <c r="G15248" i="22"/>
  <c r="G15248" i="22" a="1"/>
  <c r="G15247" i="22" a="1"/>
  <c r="G15247" i="22" s="1"/>
  <c r="G15246" i="22" a="1"/>
  <c r="G15246" i="22" s="1"/>
  <c r="G15245" i="22" a="1"/>
  <c r="G15245" i="22" s="1"/>
  <c r="G15244" i="22" a="1"/>
  <c r="G15244" i="22" s="1"/>
  <c r="G15243" i="22" a="1"/>
  <c r="G15243" i="22" s="1"/>
  <c r="G15242" i="22" a="1"/>
  <c r="G15242" i="22" s="1"/>
  <c r="G15241" i="22" a="1"/>
  <c r="G15241" i="22" s="1"/>
  <c r="G15240" i="22"/>
  <c r="G15240" i="22" a="1"/>
  <c r="G15239" i="22" a="1"/>
  <c r="G15239" i="22" s="1"/>
  <c r="G15238" i="22" a="1"/>
  <c r="G15238" i="22" s="1"/>
  <c r="G15237" i="22" a="1"/>
  <c r="G15237" i="22" s="1"/>
  <c r="G15236" i="22" a="1"/>
  <c r="G15236" i="22" s="1"/>
  <c r="G15235" i="22" a="1"/>
  <c r="G15235" i="22" s="1"/>
  <c r="G15234" i="22" a="1"/>
  <c r="G15234" i="22" s="1"/>
  <c r="G15233" i="22" a="1"/>
  <c r="G15233" i="22" s="1"/>
  <c r="G15232" i="22" a="1"/>
  <c r="G15232" i="22" s="1"/>
  <c r="G15231" i="22" a="1"/>
  <c r="G15231" i="22" s="1"/>
  <c r="G15230" i="22" a="1"/>
  <c r="G15230" i="22" s="1"/>
  <c r="G15229" i="22" a="1"/>
  <c r="G15229" i="22" s="1"/>
  <c r="G15228" i="22" a="1"/>
  <c r="G15228" i="22" s="1"/>
  <c r="G15227" i="22" a="1"/>
  <c r="G15227" i="22" s="1"/>
  <c r="G15226" i="22" a="1"/>
  <c r="G15226" i="22" s="1"/>
  <c r="G15225" i="22"/>
  <c r="G15225" i="22" a="1"/>
  <c r="G15224" i="22" a="1"/>
  <c r="G15224" i="22" s="1"/>
  <c r="G15223" i="22"/>
  <c r="G15223" i="22" a="1"/>
  <c r="G15222" i="22" a="1"/>
  <c r="G15222" i="22" s="1"/>
  <c r="G15221" i="22" a="1"/>
  <c r="G15221" i="22" s="1"/>
  <c r="G15220" i="22" a="1"/>
  <c r="G15220" i="22" s="1"/>
  <c r="G15219" i="22" a="1"/>
  <c r="G15219" i="22" s="1"/>
  <c r="G15218" i="22" a="1"/>
  <c r="G15218" i="22" s="1"/>
  <c r="G15217" i="22"/>
  <c r="G15217" i="22" a="1"/>
  <c r="G15216" i="22" a="1"/>
  <c r="G15216" i="22" s="1"/>
  <c r="G15215" i="22"/>
  <c r="G15215" i="22" a="1"/>
  <c r="G15214" i="22" a="1"/>
  <c r="G15214" i="22" s="1"/>
  <c r="G15213" i="22" a="1"/>
  <c r="G15213" i="22" s="1"/>
  <c r="G15212" i="22" a="1"/>
  <c r="G15212" i="22" s="1"/>
  <c r="G15211" i="22" a="1"/>
  <c r="G15211" i="22" s="1"/>
  <c r="G15210" i="22" a="1"/>
  <c r="G15210" i="22" s="1"/>
  <c r="G15209" i="22"/>
  <c r="G15209" i="22" a="1"/>
  <c r="G15208" i="22" a="1"/>
  <c r="G15208" i="22" s="1"/>
  <c r="G15207" i="22"/>
  <c r="G15207" i="22" a="1"/>
  <c r="G15206" i="22" a="1"/>
  <c r="G15206" i="22" s="1"/>
  <c r="G15205" i="22" a="1"/>
  <c r="G15205" i="22" s="1"/>
  <c r="G15204" i="22" a="1"/>
  <c r="G15204" i="22" s="1"/>
  <c r="G15203" i="22" a="1"/>
  <c r="G15203" i="22" s="1"/>
  <c r="G15202" i="22" a="1"/>
  <c r="G15202" i="22" s="1"/>
  <c r="G15201" i="22" a="1"/>
  <c r="G15201" i="22" s="1"/>
  <c r="G15200" i="22" a="1"/>
  <c r="G15200" i="22" s="1"/>
  <c r="G15199" i="22" a="1"/>
  <c r="G15199" i="22" s="1"/>
  <c r="G15198" i="22" a="1"/>
  <c r="G15198" i="22" s="1"/>
  <c r="G15197" i="22" a="1"/>
  <c r="G15197" i="22" s="1"/>
  <c r="G15196" i="22" a="1"/>
  <c r="G15196" i="22" s="1"/>
  <c r="G15195" i="22" a="1"/>
  <c r="G15195" i="22" s="1"/>
  <c r="G15194" i="22" a="1"/>
  <c r="G15194" i="22" s="1"/>
  <c r="G15193" i="22" a="1"/>
  <c r="G15193" i="22" s="1"/>
  <c r="G15192" i="22"/>
  <c r="G15192" i="22" a="1"/>
  <c r="G15191" i="22" a="1"/>
  <c r="G15191" i="22" s="1"/>
  <c r="G15190" i="22" a="1"/>
  <c r="G15190" i="22" s="1"/>
  <c r="G15189" i="22" a="1"/>
  <c r="G15189" i="22" s="1"/>
  <c r="G15188" i="22" a="1"/>
  <c r="G15188" i="22" s="1"/>
  <c r="G15187" i="22" a="1"/>
  <c r="G15187" i="22" s="1"/>
  <c r="G15186" i="22" a="1"/>
  <c r="G15186" i="22" s="1"/>
  <c r="G15185" i="22" a="1"/>
  <c r="G15185" i="22" s="1"/>
  <c r="G15184" i="22"/>
  <c r="G15184" i="22" a="1"/>
  <c r="G15183" i="22" a="1"/>
  <c r="G15183" i="22" s="1"/>
  <c r="G15182" i="22" a="1"/>
  <c r="G15182" i="22" s="1"/>
  <c r="G15181" i="22" a="1"/>
  <c r="G15181" i="22" s="1"/>
  <c r="G15180" i="22" a="1"/>
  <c r="G15180" i="22" s="1"/>
  <c r="G15179" i="22" a="1"/>
  <c r="G15179" i="22" s="1"/>
  <c r="G15178" i="22" a="1"/>
  <c r="G15178" i="22" s="1"/>
  <c r="G15177" i="22" a="1"/>
  <c r="G15177" i="22" s="1"/>
  <c r="G15176" i="22"/>
  <c r="G15176" i="22" a="1"/>
  <c r="G15175" i="22" a="1"/>
  <c r="G15175" i="22" s="1"/>
  <c r="G15174" i="22" a="1"/>
  <c r="G15174" i="22" s="1"/>
  <c r="G15173" i="22" a="1"/>
  <c r="G15173" i="22" s="1"/>
  <c r="G15172" i="22" a="1"/>
  <c r="G15172" i="22" s="1"/>
  <c r="G15171" i="22" a="1"/>
  <c r="G15171" i="22" s="1"/>
  <c r="G15170" i="22" a="1"/>
  <c r="G15170" i="22" s="1"/>
  <c r="G15169" i="22" a="1"/>
  <c r="G15169" i="22" s="1"/>
  <c r="G15168" i="22" a="1"/>
  <c r="G15168" i="22" s="1"/>
  <c r="G15167" i="22" a="1"/>
  <c r="G15167" i="22" s="1"/>
  <c r="G15166" i="22" a="1"/>
  <c r="G15166" i="22" s="1"/>
  <c r="G15165" i="22" a="1"/>
  <c r="G15165" i="22" s="1"/>
  <c r="G15164" i="22" a="1"/>
  <c r="G15164" i="22" s="1"/>
  <c r="G15163" i="22" a="1"/>
  <c r="G15163" i="22" s="1"/>
  <c r="G15162" i="22" a="1"/>
  <c r="G15162" i="22" s="1"/>
  <c r="G15161" i="22" a="1"/>
  <c r="G15161" i="22" s="1"/>
  <c r="G15160" i="22" a="1"/>
  <c r="G15160" i="22" s="1"/>
  <c r="G15159" i="22" a="1"/>
  <c r="G15159" i="22" s="1"/>
  <c r="G15158" i="22" a="1"/>
  <c r="G15158" i="22" s="1"/>
  <c r="G15157" i="22" a="1"/>
  <c r="G15157" i="22" s="1"/>
  <c r="G15156" i="22"/>
  <c r="G15156" i="22" a="1"/>
  <c r="G15155" i="22" a="1"/>
  <c r="G15155" i="22" s="1"/>
  <c r="G15154" i="22" a="1"/>
  <c r="G15154" i="22" s="1"/>
  <c r="G15153" i="22" a="1"/>
  <c r="G15153" i="22" s="1"/>
  <c r="G15152" i="22" a="1"/>
  <c r="G15152" i="22" s="1"/>
  <c r="G15151" i="22" a="1"/>
  <c r="G15151" i="22" s="1"/>
  <c r="G15150" i="22" a="1"/>
  <c r="G15150" i="22" s="1"/>
  <c r="G15149" i="22"/>
  <c r="G15149" i="22" a="1"/>
  <c r="G15148" i="22" a="1"/>
  <c r="G15148" i="22" s="1"/>
  <c r="G15147" i="22"/>
  <c r="G15147" i="22" a="1"/>
  <c r="G15146" i="22" a="1"/>
  <c r="G15146" i="22" s="1"/>
  <c r="G15145" i="22" a="1"/>
  <c r="G15145" i="22" s="1"/>
  <c r="G15144" i="22" a="1"/>
  <c r="G15144" i="22" s="1"/>
  <c r="G15143" i="22" a="1"/>
  <c r="G15143" i="22" s="1"/>
  <c r="G15142" i="22" a="1"/>
  <c r="G15142" i="22" s="1"/>
  <c r="G15141" i="22" a="1"/>
  <c r="G15141" i="22" s="1"/>
  <c r="G15140" i="22"/>
  <c r="G15140" i="22" a="1"/>
  <c r="G15139" i="22" a="1"/>
  <c r="G15139" i="22" s="1"/>
  <c r="G15138" i="22" a="1"/>
  <c r="G15138" i="22" s="1"/>
  <c r="G15137" i="22" a="1"/>
  <c r="G15137" i="22" s="1"/>
  <c r="G15136" i="22" a="1"/>
  <c r="G15136" i="22" s="1"/>
  <c r="G15135" i="22" a="1"/>
  <c r="G15135" i="22" s="1"/>
  <c r="G15134" i="22" a="1"/>
  <c r="G15134" i="22" s="1"/>
  <c r="G15133" i="22"/>
  <c r="G15133" i="22" a="1"/>
  <c r="G15132" i="22" a="1"/>
  <c r="G15132" i="22" s="1"/>
  <c r="G15131" i="22"/>
  <c r="G15131" i="22" a="1"/>
  <c r="G15130" i="22" a="1"/>
  <c r="G15130" i="22" s="1"/>
  <c r="G15129" i="22" a="1"/>
  <c r="G15129" i="22" s="1"/>
  <c r="G15128" i="22" a="1"/>
  <c r="G15128" i="22" s="1"/>
  <c r="G15127" i="22" a="1"/>
  <c r="G15127" i="22" s="1"/>
  <c r="G15126" i="22" a="1"/>
  <c r="G15126" i="22" s="1"/>
  <c r="G15125" i="22" a="1"/>
  <c r="G15125" i="22" s="1"/>
  <c r="G15124" i="22"/>
  <c r="G15124" i="22" a="1"/>
  <c r="G15123" i="22" a="1"/>
  <c r="G15123" i="22" s="1"/>
  <c r="G15122" i="22" a="1"/>
  <c r="G15122" i="22" s="1"/>
  <c r="G15121" i="22" a="1"/>
  <c r="G15121" i="22" s="1"/>
  <c r="G15120" i="22" a="1"/>
  <c r="G15120" i="22" s="1"/>
  <c r="G15119" i="22" a="1"/>
  <c r="G15119" i="22" s="1"/>
  <c r="G15118" i="22" a="1"/>
  <c r="G15118" i="22" s="1"/>
  <c r="G15117" i="22"/>
  <c r="G15117" i="22" a="1"/>
  <c r="G15116" i="22" a="1"/>
  <c r="G15116" i="22" s="1"/>
  <c r="G15115" i="22"/>
  <c r="G15115" i="22" a="1"/>
  <c r="G15114" i="22" a="1"/>
  <c r="G15114" i="22" s="1"/>
  <c r="G15113" i="22" a="1"/>
  <c r="G15113" i="22" s="1"/>
  <c r="G15112" i="22" a="1"/>
  <c r="G15112" i="22" s="1"/>
  <c r="G15111" i="22" a="1"/>
  <c r="G15111" i="22" s="1"/>
  <c r="G15110" i="22" a="1"/>
  <c r="G15110" i="22" s="1"/>
  <c r="G15109" i="22" a="1"/>
  <c r="G15109" i="22" s="1"/>
  <c r="G15108" i="22"/>
  <c r="G15108" i="22" a="1"/>
  <c r="G15107" i="22" a="1"/>
  <c r="G15107" i="22" s="1"/>
  <c r="G15106" i="22" a="1"/>
  <c r="G15106" i="22" s="1"/>
  <c r="G15105" i="22" a="1"/>
  <c r="G15105" i="22" s="1"/>
  <c r="G15104" i="22" a="1"/>
  <c r="G15104" i="22" s="1"/>
  <c r="G15103" i="22" a="1"/>
  <c r="G15103" i="22" s="1"/>
  <c r="G15102" i="22" a="1"/>
  <c r="G15102" i="22" s="1"/>
  <c r="G15101" i="22"/>
  <c r="G15101" i="22" a="1"/>
  <c r="G15100" i="22" a="1"/>
  <c r="G15100" i="22" s="1"/>
  <c r="G15099" i="22"/>
  <c r="G15099" i="22" a="1"/>
  <c r="G15098" i="22" a="1"/>
  <c r="G15098" i="22" s="1"/>
  <c r="G15097" i="22" a="1"/>
  <c r="G15097" i="22" s="1"/>
  <c r="G15096" i="22" a="1"/>
  <c r="G15096" i="22" s="1"/>
  <c r="G15095" i="22" a="1"/>
  <c r="G15095" i="22" s="1"/>
  <c r="G15094" i="22" a="1"/>
  <c r="G15094" i="22" s="1"/>
  <c r="G15093" i="22" a="1"/>
  <c r="G15093" i="22" s="1"/>
  <c r="G15092" i="22"/>
  <c r="G15092" i="22" a="1"/>
  <c r="G15091" i="22" a="1"/>
  <c r="G15091" i="22" s="1"/>
  <c r="G15090" i="22" a="1"/>
  <c r="G15090" i="22" s="1"/>
  <c r="G15089" i="22" a="1"/>
  <c r="G15089" i="22" s="1"/>
  <c r="G15088" i="22" a="1"/>
  <c r="G15088" i="22" s="1"/>
  <c r="G15087" i="22" a="1"/>
  <c r="G15087" i="22" s="1"/>
  <c r="G15086" i="22" a="1"/>
  <c r="G15086" i="22" s="1"/>
  <c r="G15085" i="22"/>
  <c r="G15085" i="22" a="1"/>
  <c r="G15084" i="22" a="1"/>
  <c r="G15084" i="22" s="1"/>
  <c r="G15083" i="22"/>
  <c r="G15083" i="22" a="1"/>
  <c r="G15082" i="22" a="1"/>
  <c r="G15082" i="22" s="1"/>
  <c r="G15081" i="22" a="1"/>
  <c r="G15081" i="22" s="1"/>
  <c r="G15080" i="22" a="1"/>
  <c r="G15080" i="22" s="1"/>
  <c r="G15079" i="22" a="1"/>
  <c r="G15079" i="22" s="1"/>
  <c r="G15078" i="22" a="1"/>
  <c r="G15078" i="22" s="1"/>
  <c r="G15077" i="22" a="1"/>
  <c r="G15077" i="22" s="1"/>
  <c r="G15076" i="22"/>
  <c r="G15076" i="22" a="1"/>
  <c r="G15075" i="22" a="1"/>
  <c r="G15075" i="22" s="1"/>
  <c r="G15074" i="22" a="1"/>
  <c r="G15074" i="22" s="1"/>
  <c r="G15073" i="22" a="1"/>
  <c r="G15073" i="22" s="1"/>
  <c r="G15072" i="22" a="1"/>
  <c r="G15072" i="22" s="1"/>
  <c r="G15071" i="22" a="1"/>
  <c r="G15071" i="22" s="1"/>
  <c r="G15070" i="22" a="1"/>
  <c r="G15070" i="22" s="1"/>
  <c r="G15069" i="22"/>
  <c r="G15069" i="22" a="1"/>
  <c r="G15068" i="22" a="1"/>
  <c r="G15068" i="22" s="1"/>
  <c r="G15067" i="22"/>
  <c r="G15067" i="22" a="1"/>
  <c r="G15066" i="22" a="1"/>
  <c r="G15066" i="22" s="1"/>
  <c r="G15065" i="22" a="1"/>
  <c r="G15065" i="22" s="1"/>
  <c r="G15064" i="22" a="1"/>
  <c r="G15064" i="22" s="1"/>
  <c r="G15063" i="22" a="1"/>
  <c r="G15063" i="22" s="1"/>
  <c r="G15062" i="22" a="1"/>
  <c r="G15062" i="22" s="1"/>
  <c r="G15061" i="22" a="1"/>
  <c r="G15061" i="22" s="1"/>
  <c r="G15060" i="22"/>
  <c r="G15060" i="22" a="1"/>
  <c r="G15059" i="22" a="1"/>
  <c r="G15059" i="22" s="1"/>
  <c r="G15058" i="22" a="1"/>
  <c r="G15058" i="22" s="1"/>
  <c r="G15057" i="22" a="1"/>
  <c r="G15057" i="22" s="1"/>
  <c r="G15056" i="22" a="1"/>
  <c r="G15056" i="22" s="1"/>
  <c r="G15055" i="22" a="1"/>
  <c r="G15055" i="22" s="1"/>
  <c r="G15054" i="22" a="1"/>
  <c r="G15054" i="22" s="1"/>
  <c r="G15053" i="22"/>
  <c r="G15053" i="22" a="1"/>
  <c r="G15052" i="22" a="1"/>
  <c r="G15052" i="22" s="1"/>
  <c r="G15051" i="22"/>
  <c r="G15051" i="22" a="1"/>
  <c r="G15050" i="22" a="1"/>
  <c r="G15050" i="22" s="1"/>
  <c r="G15049" i="22" a="1"/>
  <c r="G15049" i="22" s="1"/>
  <c r="G15048" i="22" a="1"/>
  <c r="G15048" i="22" s="1"/>
  <c r="G15047" i="22" a="1"/>
  <c r="G15047" i="22" s="1"/>
  <c r="G15046" i="22" a="1"/>
  <c r="G15046" i="22" s="1"/>
  <c r="G15045" i="22" a="1"/>
  <c r="G15045" i="22" s="1"/>
  <c r="G15044" i="22"/>
  <c r="G15044" i="22" a="1"/>
  <c r="G15043" i="22" a="1"/>
  <c r="G15043" i="22" s="1"/>
  <c r="G15042" i="22" a="1"/>
  <c r="G15042" i="22" s="1"/>
  <c r="G15041" i="22" a="1"/>
  <c r="G15041" i="22" s="1"/>
  <c r="G15040" i="22" a="1"/>
  <c r="G15040" i="22" s="1"/>
  <c r="G15039" i="22" a="1"/>
  <c r="G15039" i="22" s="1"/>
  <c r="G15038" i="22" a="1"/>
  <c r="G15038" i="22" s="1"/>
  <c r="G15037" i="22"/>
  <c r="G15037" i="22" a="1"/>
  <c r="G15036" i="22" a="1"/>
  <c r="G15036" i="22" s="1"/>
  <c r="G15035" i="22"/>
  <c r="G15035" i="22" a="1"/>
  <c r="G15034" i="22" a="1"/>
  <c r="G15034" i="22" s="1"/>
  <c r="G15033" i="22" a="1"/>
  <c r="G15033" i="22" s="1"/>
  <c r="G15032" i="22" a="1"/>
  <c r="G15032" i="22" s="1"/>
  <c r="G15031" i="22" a="1"/>
  <c r="G15031" i="22" s="1"/>
  <c r="G15030" i="22" a="1"/>
  <c r="G15030" i="22" s="1"/>
  <c r="G15029" i="22" a="1"/>
  <c r="G15029" i="22" s="1"/>
  <c r="G15028" i="22"/>
  <c r="G15028" i="22" a="1"/>
  <c r="G15027" i="22" a="1"/>
  <c r="G15027" i="22" s="1"/>
  <c r="G15026" i="22" a="1"/>
  <c r="G15026" i="22" s="1"/>
  <c r="G15025" i="22" a="1"/>
  <c r="G15025" i="22" s="1"/>
  <c r="G15024" i="22" a="1"/>
  <c r="G15024" i="22" s="1"/>
  <c r="G15023" i="22" a="1"/>
  <c r="G15023" i="22" s="1"/>
  <c r="G15022" i="22" a="1"/>
  <c r="G15022" i="22" s="1"/>
  <c r="G15021" i="22"/>
  <c r="G15021" i="22" a="1"/>
  <c r="G15020" i="22" a="1"/>
  <c r="G15020" i="22" s="1"/>
  <c r="G15019" i="22"/>
  <c r="G15019" i="22" a="1"/>
  <c r="G15018" i="22" a="1"/>
  <c r="G15018" i="22" s="1"/>
  <c r="G15017" i="22" a="1"/>
  <c r="G15017" i="22" s="1"/>
  <c r="G15016" i="22" a="1"/>
  <c r="G15016" i="22" s="1"/>
  <c r="G15015" i="22" a="1"/>
  <c r="G15015" i="22" s="1"/>
  <c r="G15014" i="22" a="1"/>
  <c r="G15014" i="22" s="1"/>
  <c r="G15013" i="22" a="1"/>
  <c r="G15013" i="22" s="1"/>
  <c r="G15012" i="22"/>
  <c r="G15012" i="22" a="1"/>
  <c r="G15011" i="22" a="1"/>
  <c r="G15011" i="22" s="1"/>
  <c r="G15010" i="22" a="1"/>
  <c r="G15010" i="22" s="1"/>
  <c r="G15009" i="22" a="1"/>
  <c r="G15009" i="22" s="1"/>
  <c r="G15008" i="22" a="1"/>
  <c r="G15008" i="22" s="1"/>
  <c r="G15007" i="22" a="1"/>
  <c r="G15007" i="22" s="1"/>
  <c r="G15006" i="22" a="1"/>
  <c r="G15006" i="22" s="1"/>
  <c r="G15005" i="22"/>
  <c r="G15005" i="22" a="1"/>
  <c r="G15004" i="22" a="1"/>
  <c r="G15004" i="22" s="1"/>
  <c r="G15003" i="22"/>
  <c r="G15003" i="22" a="1"/>
  <c r="G15002" i="22" a="1"/>
  <c r="G15002" i="22" s="1"/>
  <c r="G15001" i="22" a="1"/>
  <c r="G15001" i="22" s="1"/>
  <c r="G15000" i="22" a="1"/>
  <c r="G15000" i="22" s="1"/>
  <c r="G14999" i="22" a="1"/>
  <c r="G14999" i="22" s="1"/>
  <c r="G14998" i="22" a="1"/>
  <c r="G14998" i="22" s="1"/>
  <c r="G14997" i="22" a="1"/>
  <c r="G14997" i="22" s="1"/>
  <c r="G14996" i="22" a="1"/>
  <c r="G14996" i="22" s="1"/>
  <c r="G14995" i="22" a="1"/>
  <c r="G14995" i="22" s="1"/>
  <c r="G14994" i="22" a="1"/>
  <c r="G14994" i="22" s="1"/>
  <c r="G14993" i="22"/>
  <c r="G14993" i="22" a="1"/>
  <c r="G14992" i="22" a="1"/>
  <c r="G14992" i="22" s="1"/>
  <c r="G14991" i="22"/>
  <c r="G14991" i="22" a="1"/>
  <c r="G14990" i="22" a="1"/>
  <c r="G14990" i="22" s="1"/>
  <c r="G14989" i="22" a="1"/>
  <c r="G14989" i="22" s="1"/>
  <c r="G14988" i="22" a="1"/>
  <c r="G14988" i="22" s="1"/>
  <c r="G14987" i="22" a="1"/>
  <c r="G14987" i="22" s="1"/>
  <c r="G14986" i="22" a="1"/>
  <c r="G14986" i="22" s="1"/>
  <c r="G14985" i="22" a="1"/>
  <c r="G14985" i="22" s="1"/>
  <c r="G14984" i="22" a="1"/>
  <c r="G14984" i="22" s="1"/>
  <c r="G14983" i="22" a="1"/>
  <c r="G14983" i="22" s="1"/>
  <c r="G14982" i="22" a="1"/>
  <c r="G14982" i="22" s="1"/>
  <c r="G14981" i="22"/>
  <c r="G14981" i="22" a="1"/>
  <c r="G14980" i="22" a="1"/>
  <c r="G14980" i="22" s="1"/>
  <c r="G14979" i="22" a="1"/>
  <c r="G14979" i="22" s="1"/>
  <c r="G14978" i="22" a="1"/>
  <c r="G14978" i="22" s="1"/>
  <c r="G14977" i="22" a="1"/>
  <c r="G14977" i="22" s="1"/>
  <c r="G14976" i="22"/>
  <c r="G14976" i="22" a="1"/>
  <c r="G14975" i="22" a="1"/>
  <c r="G14975" i="22" s="1"/>
  <c r="G14974" i="22" a="1"/>
  <c r="G14974" i="22" s="1"/>
  <c r="G14973" i="22" a="1"/>
  <c r="G14973" i="22" s="1"/>
  <c r="G14972" i="22" a="1"/>
  <c r="G14972" i="22" s="1"/>
  <c r="G14971" i="22" a="1"/>
  <c r="G14971" i="22" s="1"/>
  <c r="G14970" i="22" a="1"/>
  <c r="G14970" i="22" s="1"/>
  <c r="G14969" i="22"/>
  <c r="G14969" i="22" a="1"/>
  <c r="G14968" i="22" a="1"/>
  <c r="G14968" i="22" s="1"/>
  <c r="G14967" i="22"/>
  <c r="G14967" i="22" a="1"/>
  <c r="G14966" i="22" a="1"/>
  <c r="G14966" i="22" s="1"/>
  <c r="G14965" i="22" a="1"/>
  <c r="G14965" i="22" s="1"/>
  <c r="G14964" i="22"/>
  <c r="G14964" i="22" a="1"/>
  <c r="G14963" i="22" a="1"/>
  <c r="G14963" i="22" s="1"/>
  <c r="G14962" i="22" a="1"/>
  <c r="G14962" i="22" s="1"/>
  <c r="G14961" i="22" a="1"/>
  <c r="G14961" i="22" s="1"/>
  <c r="G14960" i="22" a="1"/>
  <c r="G14960" i="22" s="1"/>
  <c r="G14959" i="22" a="1"/>
  <c r="G14959" i="22" s="1"/>
  <c r="G14958" i="22" a="1"/>
  <c r="G14958" i="22" s="1"/>
  <c r="G14957" i="22"/>
  <c r="G14957" i="22" a="1"/>
  <c r="G14956" i="22" a="1"/>
  <c r="G14956" i="22" s="1"/>
  <c r="G14955" i="22" a="1"/>
  <c r="G14955" i="22" s="1"/>
  <c r="G14954" i="22" a="1"/>
  <c r="G14954" i="22" s="1"/>
  <c r="G14953" i="22" a="1"/>
  <c r="G14953" i="22" s="1"/>
  <c r="G14952" i="22"/>
  <c r="G14952" i="22" a="1"/>
  <c r="G14951" i="22" a="1"/>
  <c r="G14951" i="22" s="1"/>
  <c r="G14950" i="22" a="1"/>
  <c r="G14950" i="22" s="1"/>
  <c r="G14949" i="22" a="1"/>
  <c r="G14949" i="22" s="1"/>
  <c r="G14948" i="22"/>
  <c r="G14948" i="22" a="1"/>
  <c r="G14947" i="22" a="1"/>
  <c r="G14947" i="22" s="1"/>
  <c r="G14946" i="22" a="1"/>
  <c r="G14946" i="22" s="1"/>
  <c r="G14945" i="22" a="1"/>
  <c r="G14945" i="22" s="1"/>
  <c r="G14944" i="22" a="1"/>
  <c r="G14944" i="22" s="1"/>
  <c r="G14943" i="22" a="1"/>
  <c r="G14943" i="22" s="1"/>
  <c r="G14942" i="22" a="1"/>
  <c r="G14942" i="22" s="1"/>
  <c r="G14941" i="22" a="1"/>
  <c r="G14941" i="22" s="1"/>
  <c r="G14940" i="22"/>
  <c r="G14940" i="22" a="1"/>
  <c r="G14939" i="22" a="1"/>
  <c r="G14939" i="22" s="1"/>
  <c r="G14938" i="22" a="1"/>
  <c r="G14938" i="22" s="1"/>
  <c r="G14937" i="22" a="1"/>
  <c r="G14937" i="22" s="1"/>
  <c r="G14936" i="22" a="1"/>
  <c r="G14936" i="22" s="1"/>
  <c r="G14935" i="22" a="1"/>
  <c r="G14935" i="22" s="1"/>
  <c r="G14934" i="22" a="1"/>
  <c r="G14934" i="22" s="1"/>
  <c r="G14933" i="22" a="1"/>
  <c r="G14933" i="22" s="1"/>
  <c r="G14932" i="22" a="1"/>
  <c r="G14932" i="22" s="1"/>
  <c r="G14931" i="22" a="1"/>
  <c r="G14931" i="22" s="1"/>
  <c r="G14930" i="22" a="1"/>
  <c r="G14930" i="22" s="1"/>
  <c r="G14929" i="22" a="1"/>
  <c r="G14929" i="22" s="1"/>
  <c r="G14928" i="22"/>
  <c r="G14928" i="22" a="1"/>
  <c r="G14927" i="22" a="1"/>
  <c r="G14927" i="22" s="1"/>
  <c r="G14926" i="22" a="1"/>
  <c r="G14926" i="22" s="1"/>
  <c r="G14925" i="22" a="1"/>
  <c r="G14925" i="22" s="1"/>
  <c r="G14924" i="22" a="1"/>
  <c r="G14924" i="22" s="1"/>
  <c r="G14923" i="22"/>
  <c r="G14923" i="22" a="1"/>
  <c r="G14922" i="22" a="1"/>
  <c r="G14922" i="22" s="1"/>
  <c r="G14921" i="22" a="1"/>
  <c r="G14921" i="22" s="1"/>
  <c r="G14920" i="22" a="1"/>
  <c r="G14920" i="22" s="1"/>
  <c r="G14919" i="22" a="1"/>
  <c r="G14919" i="22" s="1"/>
  <c r="G14918" i="22" a="1"/>
  <c r="G14918" i="22" s="1"/>
  <c r="G14917" i="22" a="1"/>
  <c r="G14917" i="22" s="1"/>
  <c r="G14916" i="22"/>
  <c r="G14916" i="22" a="1"/>
  <c r="G14915" i="22" a="1"/>
  <c r="G14915" i="22" s="1"/>
  <c r="G14914" i="22" a="1"/>
  <c r="G14914" i="22" s="1"/>
  <c r="G14913" i="22"/>
  <c r="G14913" i="22" a="1"/>
  <c r="G14912" i="22" a="1"/>
  <c r="G14912" i="22" s="1"/>
  <c r="G14911" i="22"/>
  <c r="G14911" i="22" a="1"/>
  <c r="G14910" i="22" a="1"/>
  <c r="G14910" i="22" s="1"/>
  <c r="G14909" i="22" a="1"/>
  <c r="G14909" i="22" s="1"/>
  <c r="G14908" i="22"/>
  <c r="G14908" i="22" a="1"/>
  <c r="G14907" i="22" a="1"/>
  <c r="G14907" i="22" s="1"/>
  <c r="G14906" i="22" a="1"/>
  <c r="G14906" i="22" s="1"/>
  <c r="G14905" i="22" a="1"/>
  <c r="G14905" i="22" s="1"/>
  <c r="G14904" i="22"/>
  <c r="G14904" i="22" a="1"/>
  <c r="G14903" i="22" a="1"/>
  <c r="G14903" i="22" s="1"/>
  <c r="G14902" i="22" a="1"/>
  <c r="G14902" i="22" s="1"/>
  <c r="G14901" i="22" a="1"/>
  <c r="G14901" i="22" s="1"/>
  <c r="G14900" i="22" a="1"/>
  <c r="G14900" i="22" s="1"/>
  <c r="G14899" i="22" a="1"/>
  <c r="G14899" i="22" s="1"/>
  <c r="G14898" i="22" a="1"/>
  <c r="G14898" i="22" s="1"/>
  <c r="G14897" i="22" a="1"/>
  <c r="G14897" i="22" s="1"/>
  <c r="G14896" i="22" a="1"/>
  <c r="G14896" i="22" s="1"/>
  <c r="G14895" i="22" a="1"/>
  <c r="G14895" i="22" s="1"/>
  <c r="G14894" i="22" a="1"/>
  <c r="G14894" i="22" s="1"/>
  <c r="G14893" i="22"/>
  <c r="G14893" i="22" a="1"/>
  <c r="G14892" i="22" a="1"/>
  <c r="G14892" i="22" s="1"/>
  <c r="G14891" i="22" a="1"/>
  <c r="G14891" i="22" s="1"/>
  <c r="G14890" i="22" a="1"/>
  <c r="G14890" i="22" s="1"/>
  <c r="G14889" i="22" a="1"/>
  <c r="G14889" i="22" s="1"/>
  <c r="G14888" i="22"/>
  <c r="G14888" i="22" a="1"/>
  <c r="G14887" i="22" a="1"/>
  <c r="G14887" i="22" s="1"/>
  <c r="G14886" i="22" a="1"/>
  <c r="G14886" i="22" s="1"/>
  <c r="G14885" i="22"/>
  <c r="G14885" i="22" a="1"/>
  <c r="G14884" i="22" a="1"/>
  <c r="G14884" i="22" s="1"/>
  <c r="G14883" i="22" a="1"/>
  <c r="G14883" i="22" s="1"/>
  <c r="G14882" i="22" a="1"/>
  <c r="G14882" i="22" s="1"/>
  <c r="G14881" i="22" a="1"/>
  <c r="G14881" i="22" s="1"/>
  <c r="G14880" i="22"/>
  <c r="G14880" i="22" a="1"/>
  <c r="G14879" i="22" a="1"/>
  <c r="G14879" i="22" s="1"/>
  <c r="G14878" i="22" a="1"/>
  <c r="G14878" i="22" s="1"/>
  <c r="G14877" i="22" a="1"/>
  <c r="G14877" i="22" s="1"/>
  <c r="G14876" i="22" a="1"/>
  <c r="G14876" i="22" s="1"/>
  <c r="G14875" i="22"/>
  <c r="G14875" i="22" a="1"/>
  <c r="G14874" i="22" a="1"/>
  <c r="G14874" i="22" s="1"/>
  <c r="G14873" i="22"/>
  <c r="G14873" i="22" a="1"/>
  <c r="G14872" i="22" a="1"/>
  <c r="G14872" i="22" s="1"/>
  <c r="G14871" i="22" a="1"/>
  <c r="G14871" i="22" s="1"/>
  <c r="G14870" i="22" a="1"/>
  <c r="G14870" i="22" s="1"/>
  <c r="G14869" i="22" a="1"/>
  <c r="G14869" i="22" s="1"/>
  <c r="G14868" i="22" a="1"/>
  <c r="G14868" i="22" s="1"/>
  <c r="G14867" i="22"/>
  <c r="G14867" i="22" a="1"/>
  <c r="G14866" i="22" a="1"/>
  <c r="G14866" i="22" s="1"/>
  <c r="G14865" i="22" a="1"/>
  <c r="G14865" i="22" s="1"/>
  <c r="G14864" i="22" a="1"/>
  <c r="G14864" i="22" s="1"/>
  <c r="G14863" i="22"/>
  <c r="G14863" i="22" a="1"/>
  <c r="G14862" i="22" a="1"/>
  <c r="G14862" i="22" s="1"/>
  <c r="G14861" i="22" a="1"/>
  <c r="G14861" i="22" s="1"/>
  <c r="G14860" i="22" a="1"/>
  <c r="G14860" i="22" s="1"/>
  <c r="G14859" i="22" a="1"/>
  <c r="G14859" i="22" s="1"/>
  <c r="G14858" i="22" a="1"/>
  <c r="G14858" i="22" s="1"/>
  <c r="G14857" i="22"/>
  <c r="G14857" i="22" a="1"/>
  <c r="G14856" i="22" a="1"/>
  <c r="G14856" i="22" s="1"/>
  <c r="G14855" i="22" a="1"/>
  <c r="G14855" i="22" s="1"/>
  <c r="G14854" i="22" a="1"/>
  <c r="G14854" i="22" s="1"/>
  <c r="G14853" i="22" a="1"/>
  <c r="G14853" i="22" s="1"/>
  <c r="G14852" i="22"/>
  <c r="G14852" i="22" a="1"/>
  <c r="G14851" i="22" a="1"/>
  <c r="G14851" i="22" s="1"/>
  <c r="G14850" i="22" a="1"/>
  <c r="G14850" i="22" s="1"/>
  <c r="G14849" i="22" a="1"/>
  <c r="G14849" i="22" s="1"/>
  <c r="G14848" i="22" a="1"/>
  <c r="G14848" i="22" s="1"/>
  <c r="G14847" i="22"/>
  <c r="G14847" i="22" a="1"/>
  <c r="G14846" i="22" a="1"/>
  <c r="G14846" i="22" s="1"/>
  <c r="G14845" i="22" a="1"/>
  <c r="G14845" i="22" s="1"/>
  <c r="G14844" i="22" a="1"/>
  <c r="G14844" i="22" s="1"/>
  <c r="G14843" i="22" a="1"/>
  <c r="G14843" i="22" s="1"/>
  <c r="G14842" i="22" a="1"/>
  <c r="G14842" i="22" s="1"/>
  <c r="G14841" i="22"/>
  <c r="G14841" i="22" a="1"/>
  <c r="G14840" i="22" a="1"/>
  <c r="G14840" i="22" s="1"/>
  <c r="G14839" i="22" a="1"/>
  <c r="G14839" i="22" s="1"/>
  <c r="G14838" i="22" a="1"/>
  <c r="G14838" i="22" s="1"/>
  <c r="G14837" i="22" a="1"/>
  <c r="G14837" i="22" s="1"/>
  <c r="G14836" i="22" a="1"/>
  <c r="G14836" i="22" s="1"/>
  <c r="G14835" i="22"/>
  <c r="G14835" i="22" a="1"/>
  <c r="G14834" i="22" a="1"/>
  <c r="G14834" i="22" s="1"/>
  <c r="G14833" i="22" a="1"/>
  <c r="G14833" i="22" s="1"/>
  <c r="G14832" i="22" a="1"/>
  <c r="G14832" i="22" s="1"/>
  <c r="G14831" i="22"/>
  <c r="G14831" i="22" a="1"/>
  <c r="G14830" i="22" a="1"/>
  <c r="G14830" i="22" s="1"/>
  <c r="G14829" i="22" a="1"/>
  <c r="G14829" i="22" s="1"/>
  <c r="G14828" i="22" a="1"/>
  <c r="G14828" i="22" s="1"/>
  <c r="G14827" i="22" a="1"/>
  <c r="G14827" i="22" s="1"/>
  <c r="G14826" i="22" a="1"/>
  <c r="G14826" i="22" s="1"/>
  <c r="G14825" i="22"/>
  <c r="G14825" i="22" a="1"/>
  <c r="G14824" i="22" a="1"/>
  <c r="G14824" i="22" s="1"/>
  <c r="G14823" i="22" a="1"/>
  <c r="G14823" i="22" s="1"/>
  <c r="G14822" i="22" a="1"/>
  <c r="G14822" i="22" s="1"/>
  <c r="G14821" i="22" a="1"/>
  <c r="G14821" i="22" s="1"/>
  <c r="G14820" i="22"/>
  <c r="G14820" i="22" a="1"/>
  <c r="G14819" i="22" a="1"/>
  <c r="G14819" i="22" s="1"/>
  <c r="G14818" i="22" a="1"/>
  <c r="G14818" i="22" s="1"/>
  <c r="G14817" i="22" a="1"/>
  <c r="G14817" i="22" s="1"/>
  <c r="G14816" i="22" a="1"/>
  <c r="G14816" i="22" s="1"/>
  <c r="G14815" i="22" a="1"/>
  <c r="G14815" i="22" s="1"/>
  <c r="G14814" i="22" a="1"/>
  <c r="G14814" i="22" s="1"/>
  <c r="G14813" i="22" a="1"/>
  <c r="G14813" i="22" s="1"/>
  <c r="G14812" i="22" a="1"/>
  <c r="G14812" i="22" s="1"/>
  <c r="G14811" i="22" a="1"/>
  <c r="G14811" i="22" s="1"/>
  <c r="G14810" i="22" a="1"/>
  <c r="G14810" i="22" s="1"/>
  <c r="G14809" i="22"/>
  <c r="G14809" i="22" a="1"/>
  <c r="G14808" i="22" a="1"/>
  <c r="G14808" i="22" s="1"/>
  <c r="G14807" i="22"/>
  <c r="G14807" i="22" a="1"/>
  <c r="G14806" i="22" a="1"/>
  <c r="G14806" i="22" s="1"/>
  <c r="G14805" i="22" a="1"/>
  <c r="G14805" i="22" s="1"/>
  <c r="G14804" i="22" a="1"/>
  <c r="G14804" i="22" s="1"/>
  <c r="G14803" i="22" a="1"/>
  <c r="G14803" i="22" s="1"/>
  <c r="G14802" i="22" a="1"/>
  <c r="G14802" i="22" s="1"/>
  <c r="G14801" i="22"/>
  <c r="G14801" i="22" a="1"/>
  <c r="G14800" i="22" a="1"/>
  <c r="G14800" i="22" s="1"/>
  <c r="G14799" i="22" a="1"/>
  <c r="G14799" i="22" s="1"/>
  <c r="G14798" i="22" a="1"/>
  <c r="G14798" i="22" s="1"/>
  <c r="G14797" i="22" a="1"/>
  <c r="G14797" i="22" s="1"/>
  <c r="G14796" i="22" a="1"/>
  <c r="G14796" i="22" s="1"/>
  <c r="G14795" i="22" a="1"/>
  <c r="G14795" i="22" s="1"/>
  <c r="G14794" i="22" a="1"/>
  <c r="G14794" i="22" s="1"/>
  <c r="G14793" i="22" a="1"/>
  <c r="G14793" i="22" s="1"/>
  <c r="G14792" i="22" a="1"/>
  <c r="G14792" i="22" s="1"/>
  <c r="G14791" i="22" a="1"/>
  <c r="G14791" i="22" s="1"/>
  <c r="G14790" i="22" a="1"/>
  <c r="G14790" i="22" s="1"/>
  <c r="G14789" i="22" a="1"/>
  <c r="G14789" i="22" s="1"/>
  <c r="G14788" i="22" a="1"/>
  <c r="G14788" i="22" s="1"/>
  <c r="G14787" i="22" a="1"/>
  <c r="G14787" i="22" s="1"/>
  <c r="G14786" i="22" a="1"/>
  <c r="G14786" i="22" s="1"/>
  <c r="G14785" i="22" a="1"/>
  <c r="G14785" i="22" s="1"/>
  <c r="G14784" i="22"/>
  <c r="G14784" i="22" a="1"/>
  <c r="G14783" i="22" a="1"/>
  <c r="G14783" i="22" s="1"/>
  <c r="G14782" i="22" a="1"/>
  <c r="G14782" i="22" s="1"/>
  <c r="G14781" i="22" a="1"/>
  <c r="G14781" i="22" s="1"/>
  <c r="G14780" i="22" a="1"/>
  <c r="G14780" i="22" s="1"/>
  <c r="G14779" i="22" a="1"/>
  <c r="G14779" i="22" s="1"/>
  <c r="G14778" i="22" a="1"/>
  <c r="G14778" i="22" s="1"/>
  <c r="G14777" i="22" a="1"/>
  <c r="G14777" i="22" s="1"/>
  <c r="G14776" i="22"/>
  <c r="G14776" i="22" a="1"/>
  <c r="G14775" i="22" a="1"/>
  <c r="G14775" i="22" s="1"/>
  <c r="G14774" i="22" a="1"/>
  <c r="G14774" i="22" s="1"/>
  <c r="G14773" i="22" a="1"/>
  <c r="G14773" i="22" s="1"/>
  <c r="G14772" i="22" a="1"/>
  <c r="G14772" i="22" s="1"/>
  <c r="G14771" i="22" a="1"/>
  <c r="G14771" i="22" s="1"/>
  <c r="G14770" i="22" a="1"/>
  <c r="G14770" i="22" s="1"/>
  <c r="G14769" i="22" a="1"/>
  <c r="G14769" i="22" s="1"/>
  <c r="G14768" i="22" a="1"/>
  <c r="G14768" i="22" s="1"/>
  <c r="G14767" i="22" a="1"/>
  <c r="G14767" i="22" s="1"/>
  <c r="G14766" i="22" a="1"/>
  <c r="G14766" i="22" s="1"/>
  <c r="G14765" i="22" a="1"/>
  <c r="G14765" i="22" s="1"/>
  <c r="G14764" i="22" a="1"/>
  <c r="G14764" i="22" s="1"/>
  <c r="G14763" i="22" a="1"/>
  <c r="G14763" i="22" s="1"/>
  <c r="G14762" i="22" a="1"/>
  <c r="G14762" i="22" s="1"/>
  <c r="G14761" i="22"/>
  <c r="G14761" i="22" a="1"/>
  <c r="G14760" i="22" a="1"/>
  <c r="G14760" i="22" s="1"/>
  <c r="G14759" i="22"/>
  <c r="G14759" i="22" a="1"/>
  <c r="G14758" i="22" a="1"/>
  <c r="G14758" i="22" s="1"/>
  <c r="G14757" i="22" a="1"/>
  <c r="G14757" i="22" s="1"/>
  <c r="G14756" i="22" a="1"/>
  <c r="G14756" i="22" s="1"/>
  <c r="G14755" i="22" a="1"/>
  <c r="G14755" i="22" s="1"/>
  <c r="G14754" i="22" a="1"/>
  <c r="G14754" i="22" s="1"/>
  <c r="G14753" i="22" a="1"/>
  <c r="G14753" i="22" s="1"/>
  <c r="G14752" i="22" a="1"/>
  <c r="G14752" i="22" s="1"/>
  <c r="G14751" i="22"/>
  <c r="G14751" i="22" a="1"/>
  <c r="G14750" i="22" a="1"/>
  <c r="G14750" i="22" s="1"/>
  <c r="G14749" i="22" a="1"/>
  <c r="G14749" i="22" s="1"/>
  <c r="G14748" i="22" a="1"/>
  <c r="G14748" i="22" s="1"/>
  <c r="G14747" i="22" a="1"/>
  <c r="G14747" i="22" s="1"/>
  <c r="G14746" i="22" a="1"/>
  <c r="G14746" i="22" s="1"/>
  <c r="G14745" i="22"/>
  <c r="G14745" i="22" a="1"/>
  <c r="G14744" i="22" a="1"/>
  <c r="G14744" i="22" s="1"/>
  <c r="G14743" i="22"/>
  <c r="G14743" i="22" a="1"/>
  <c r="G14742" i="22" a="1"/>
  <c r="G14742" i="22" s="1"/>
  <c r="G14741" i="22" a="1"/>
  <c r="G14741" i="22" s="1"/>
  <c r="G14740" i="22" a="1"/>
  <c r="G14740" i="22" s="1"/>
  <c r="G14739" i="22" a="1"/>
  <c r="G14739" i="22" s="1"/>
  <c r="G14738" i="22" a="1"/>
  <c r="G14738" i="22" s="1"/>
  <c r="G14737" i="22"/>
  <c r="G14737" i="22" a="1"/>
  <c r="G14736" i="22" a="1"/>
  <c r="G14736" i="22" s="1"/>
  <c r="G14735" i="22"/>
  <c r="G14735" i="22" a="1"/>
  <c r="G14734" i="22" a="1"/>
  <c r="G14734" i="22" s="1"/>
  <c r="G14733" i="22" a="1"/>
  <c r="G14733" i="22" s="1"/>
  <c r="G14732" i="22" a="1"/>
  <c r="G14732" i="22" s="1"/>
  <c r="G14731" i="22" a="1"/>
  <c r="G14731" i="22" s="1"/>
  <c r="G14730" i="22" a="1"/>
  <c r="G14730" i="22" s="1"/>
  <c r="G14729" i="22" a="1"/>
  <c r="G14729" i="22" s="1"/>
  <c r="G14728" i="22" a="1"/>
  <c r="G14728" i="22" s="1"/>
  <c r="G14727" i="22"/>
  <c r="G14727" i="22" a="1"/>
  <c r="G14726" i="22" a="1"/>
  <c r="G14726" i="22" s="1"/>
  <c r="G14725" i="22" a="1"/>
  <c r="G14725" i="22" s="1"/>
  <c r="G14724" i="22" a="1"/>
  <c r="G14724" i="22" s="1"/>
  <c r="B14724" i="22" s="1"/>
  <c r="G14723" i="22" a="1"/>
  <c r="G14723" i="22" s="1"/>
  <c r="G14722" i="22" a="1"/>
  <c r="G14722" i="22" s="1"/>
  <c r="G14721" i="22"/>
  <c r="G14721" i="22" a="1"/>
  <c r="G14720" i="22" a="1"/>
  <c r="G14720" i="22" s="1"/>
  <c r="G14719" i="22"/>
  <c r="G14719" i="22" a="1"/>
  <c r="G14718" i="22" a="1"/>
  <c r="G14718" i="22" s="1"/>
  <c r="G14717" i="22" a="1"/>
  <c r="G14717" i="22" s="1"/>
  <c r="G14716" i="22" a="1"/>
  <c r="G14716" i="22" s="1"/>
  <c r="B14716" i="22" s="1"/>
  <c r="G14715" i="22" a="1"/>
  <c r="G14715" i="22" s="1"/>
  <c r="G14714" i="22" a="1"/>
  <c r="G14714" i="22" s="1"/>
  <c r="G14713" i="22"/>
  <c r="G14713" i="22" a="1"/>
  <c r="G14712" i="22" a="1"/>
  <c r="G14712" i="22" s="1"/>
  <c r="G14711" i="22"/>
  <c r="G14711" i="22" a="1"/>
  <c r="G14710" i="22" a="1"/>
  <c r="G14710" i="22" s="1"/>
  <c r="G14709" i="22" a="1"/>
  <c r="G14709" i="22" s="1"/>
  <c r="G14708" i="22" a="1"/>
  <c r="G14708" i="22" s="1"/>
  <c r="G14707" i="22" a="1"/>
  <c r="G14707" i="22" s="1"/>
  <c r="G14706" i="22" a="1"/>
  <c r="G14706" i="22" s="1"/>
  <c r="G14705" i="22" a="1"/>
  <c r="G14705" i="22" s="1"/>
  <c r="G14704" i="22"/>
  <c r="G14704" i="22" a="1"/>
  <c r="G14703" i="22" a="1"/>
  <c r="G14703" i="22" s="1"/>
  <c r="G14702" i="22" a="1"/>
  <c r="G14702" i="22" s="1"/>
  <c r="G14701" i="22" a="1"/>
  <c r="G14701" i="22" s="1"/>
  <c r="G14700" i="22" a="1"/>
  <c r="G14700" i="22" s="1"/>
  <c r="G14699" i="22" a="1"/>
  <c r="G14699" i="22" s="1"/>
  <c r="G14698" i="22" a="1"/>
  <c r="G14698" i="22" s="1"/>
  <c r="G14697" i="22" a="1"/>
  <c r="G14697" i="22" s="1"/>
  <c r="G14696" i="22"/>
  <c r="G14696" i="22" a="1"/>
  <c r="G14695" i="22" a="1"/>
  <c r="G14695" i="22" s="1"/>
  <c r="G14694" i="22" a="1"/>
  <c r="G14694" i="22" s="1"/>
  <c r="G14693" i="22" a="1"/>
  <c r="G14693" i="22" s="1"/>
  <c r="G14692" i="22" a="1"/>
  <c r="G14692" i="22" s="1"/>
  <c r="G14691" i="22" a="1"/>
  <c r="G14691" i="22" s="1"/>
  <c r="G14690" i="22" a="1"/>
  <c r="G14690" i="22" s="1"/>
  <c r="G14689" i="22" a="1"/>
  <c r="G14689" i="22" s="1"/>
  <c r="G14688" i="22"/>
  <c r="G14688" i="22" a="1"/>
  <c r="G14687" i="22" a="1"/>
  <c r="G14687" i="22" s="1"/>
  <c r="G14686" i="22" a="1"/>
  <c r="G14686" i="22" s="1"/>
  <c r="G14685" i="22"/>
  <c r="G14685" i="22" a="1"/>
  <c r="G14684" i="22" a="1"/>
  <c r="G14684" i="22" s="1"/>
  <c r="G14683" i="22"/>
  <c r="G14683" i="22" a="1"/>
  <c r="G14682" i="22" a="1"/>
  <c r="G14682" i="22" s="1"/>
  <c r="G14681" i="22" a="1"/>
  <c r="G14681" i="22" s="1"/>
  <c r="G14680" i="22" a="1"/>
  <c r="G14680" i="22" s="1"/>
  <c r="G14679" i="22" a="1"/>
  <c r="G14679" i="22" s="1"/>
  <c r="G14678" i="22" a="1"/>
  <c r="G14678" i="22" s="1"/>
  <c r="G14677" i="22" a="1"/>
  <c r="G14677" i="22" s="1"/>
  <c r="G14676" i="22" a="1"/>
  <c r="G14676" i="22" s="1"/>
  <c r="G14675" i="22" a="1"/>
  <c r="G14675" i="22" s="1"/>
  <c r="G14674" i="22" a="1"/>
  <c r="G14674" i="22" s="1"/>
  <c r="G14673" i="22" a="1"/>
  <c r="G14673" i="22" s="1"/>
  <c r="G14672" i="22" a="1"/>
  <c r="G14672" i="22" s="1"/>
  <c r="G14671" i="22" a="1"/>
  <c r="G14671" i="22" s="1"/>
  <c r="G14670" i="22" a="1"/>
  <c r="G14670" i="22" s="1"/>
  <c r="G14669" i="22"/>
  <c r="G14669" i="22" a="1"/>
  <c r="G14668" i="22" a="1"/>
  <c r="G14668" i="22" s="1"/>
  <c r="G14667" i="22" a="1"/>
  <c r="G14667" i="22" s="1"/>
  <c r="G14666" i="22" a="1"/>
  <c r="G14666" i="22" s="1"/>
  <c r="G14665" i="22" a="1"/>
  <c r="G14665" i="22" s="1"/>
  <c r="G14664" i="22" a="1"/>
  <c r="G14664" i="22" s="1"/>
  <c r="G14663" i="22" a="1"/>
  <c r="G14663" i="22" s="1"/>
  <c r="G14662" i="22" a="1"/>
  <c r="G14662" i="22" s="1"/>
  <c r="G14661" i="22" a="1"/>
  <c r="G14661" i="22" s="1"/>
  <c r="G14660" i="22" a="1"/>
  <c r="G14660" i="22" s="1"/>
  <c r="G14659" i="22" a="1"/>
  <c r="G14659" i="22" s="1"/>
  <c r="G14658" i="22" a="1"/>
  <c r="G14658" i="22" s="1"/>
  <c r="G14657" i="22" a="1"/>
  <c r="G14657" i="22" s="1"/>
  <c r="G14656" i="22" a="1"/>
  <c r="G14656" i="22" s="1"/>
  <c r="G14655" i="22"/>
  <c r="G14655" i="22" a="1"/>
  <c r="G14654" i="22" a="1"/>
  <c r="G14654" i="22" s="1"/>
  <c r="G14653" i="22" a="1"/>
  <c r="G14653" i="22" s="1"/>
  <c r="G14652" i="22"/>
  <c r="G14652" i="22" a="1"/>
  <c r="G14651" i="22" a="1"/>
  <c r="G14651" i="22" s="1"/>
  <c r="G14650" i="22" a="1"/>
  <c r="G14650" i="22" s="1"/>
  <c r="G14649" i="22" a="1"/>
  <c r="G14649" i="22" s="1"/>
  <c r="G14648" i="22" a="1"/>
  <c r="G14648" i="22" s="1"/>
  <c r="G14647" i="22"/>
  <c r="G14647" i="22" a="1"/>
  <c r="G14646" i="22" a="1"/>
  <c r="G14646" i="22" s="1"/>
  <c r="G14645" i="22" a="1"/>
  <c r="G14645" i="22" s="1"/>
  <c r="G14644" i="22"/>
  <c r="G14644" i="22" a="1"/>
  <c r="G14643" i="22" a="1"/>
  <c r="G14643" i="22" s="1"/>
  <c r="G14642" i="22" a="1"/>
  <c r="G14642" i="22" s="1"/>
  <c r="G14641" i="22" a="1"/>
  <c r="G14641" i="22" s="1"/>
  <c r="G14640" i="22" a="1"/>
  <c r="G14640" i="22" s="1"/>
  <c r="G14639" i="22" a="1"/>
  <c r="G14639" i="22" s="1"/>
  <c r="G14638" i="22" a="1"/>
  <c r="G14638" i="22" s="1"/>
  <c r="G14637" i="22" a="1"/>
  <c r="G14637" i="22" s="1"/>
  <c r="G14636" i="22" a="1"/>
  <c r="G14636" i="22" s="1"/>
  <c r="G14635" i="22" a="1"/>
  <c r="G14635" i="22" s="1"/>
  <c r="G14634" i="22" a="1"/>
  <c r="G14634" i="22" s="1"/>
  <c r="G14633" i="22"/>
  <c r="G14633" i="22" a="1"/>
  <c r="G14632" i="22" a="1"/>
  <c r="G14632" i="22" s="1"/>
  <c r="G14631" i="22" a="1"/>
  <c r="G14631" i="22" s="1"/>
  <c r="G14630" i="22" a="1"/>
  <c r="G14630" i="22" s="1"/>
  <c r="G14629" i="22"/>
  <c r="G14629" i="22" a="1"/>
  <c r="G14628" i="22" a="1"/>
  <c r="G14628" i="22" s="1"/>
  <c r="G14627" i="22"/>
  <c r="G14627" i="22" a="1"/>
  <c r="G14626" i="22" a="1"/>
  <c r="G14626" i="22" s="1"/>
  <c r="G14625" i="22" a="1"/>
  <c r="G14625" i="22" s="1"/>
  <c r="G14624" i="22"/>
  <c r="G14624" i="22" a="1"/>
  <c r="G14623" i="22" a="1"/>
  <c r="G14623" i="22" s="1"/>
  <c r="G14622" i="22" a="1"/>
  <c r="G14622" i="22" s="1"/>
  <c r="G14621" i="22" a="1"/>
  <c r="G14621" i="22" s="1"/>
  <c r="G14620" i="22" a="1"/>
  <c r="G14620" i="22" s="1"/>
  <c r="G14619" i="22" a="1"/>
  <c r="G14619" i="22" s="1"/>
  <c r="G14618" i="22" a="1"/>
  <c r="G14618" i="22" s="1"/>
  <c r="G14617" i="22" a="1"/>
  <c r="G14617" i="22" s="1"/>
  <c r="G14616" i="22"/>
  <c r="G14616" i="22" a="1"/>
  <c r="G14615" i="22" a="1"/>
  <c r="G14615" i="22" s="1"/>
  <c r="G14614" i="22" a="1"/>
  <c r="G14614" i="22" s="1"/>
  <c r="G14613" i="22"/>
  <c r="G14613" i="22" a="1"/>
  <c r="G14612" i="22" a="1"/>
  <c r="G14612" i="22" s="1"/>
  <c r="G14611" i="22" a="1"/>
  <c r="G14611" i="22" s="1"/>
  <c r="G14610" i="22" a="1"/>
  <c r="G14610" i="22" s="1"/>
  <c r="G14609" i="22" a="1"/>
  <c r="G14609" i="22" s="1"/>
  <c r="G14608" i="22" a="1"/>
  <c r="G14608" i="22" s="1"/>
  <c r="G14607" i="22" a="1"/>
  <c r="G14607" i="22" s="1"/>
  <c r="G14606" i="22" a="1"/>
  <c r="G14606" i="22" s="1"/>
  <c r="G14605" i="22" a="1"/>
  <c r="G14605" i="22" s="1"/>
  <c r="G14604" i="22" a="1"/>
  <c r="G14604" i="22" s="1"/>
  <c r="G14603" i="22" a="1"/>
  <c r="G14603" i="22" s="1"/>
  <c r="G14602" i="22" a="1"/>
  <c r="G14602" i="22" s="1"/>
  <c r="G14601" i="22" a="1"/>
  <c r="G14601" i="22" s="1"/>
  <c r="G14600" i="22" a="1"/>
  <c r="G14600" i="22" s="1"/>
  <c r="G14599" i="22" a="1"/>
  <c r="G14599" i="22" s="1"/>
  <c r="G14598" i="22" a="1"/>
  <c r="G14598" i="22" s="1"/>
  <c r="G14597" i="22" a="1"/>
  <c r="G14597" i="22" s="1"/>
  <c r="G14596" i="22" a="1"/>
  <c r="G14596" i="22" s="1"/>
  <c r="G14595" i="22" a="1"/>
  <c r="G14595" i="22" s="1"/>
  <c r="B14595" i="22" s="1"/>
  <c r="G14594" i="22" a="1"/>
  <c r="G14594" i="22" s="1"/>
  <c r="G14593" i="22" a="1"/>
  <c r="G14593" i="22" s="1"/>
  <c r="G14592" i="22"/>
  <c r="G14592" i="22" a="1"/>
  <c r="G14591" i="22" a="1"/>
  <c r="G14591" i="22" s="1"/>
  <c r="G14590" i="22" a="1"/>
  <c r="G14590" i="22" s="1"/>
  <c r="G14589" i="22" a="1"/>
  <c r="G14589" i="22" s="1"/>
  <c r="G14588" i="22" a="1"/>
  <c r="G14588" i="22" s="1"/>
  <c r="G14587" i="22" a="1"/>
  <c r="G14587" i="22" s="1"/>
  <c r="B14587" i="22" s="1"/>
  <c r="G14586" i="22" a="1"/>
  <c r="G14586" i="22" s="1"/>
  <c r="G14585" i="22" a="1"/>
  <c r="G14585" i="22" s="1"/>
  <c r="G14584" i="22"/>
  <c r="G14584" i="22" a="1"/>
  <c r="G14583" i="22" a="1"/>
  <c r="G14583" i="22" s="1"/>
  <c r="G14582" i="22" a="1"/>
  <c r="G14582" i="22" s="1"/>
  <c r="G14581" i="22"/>
  <c r="G14581" i="22" a="1"/>
  <c r="G14580" i="22" a="1"/>
  <c r="G14580" i="22" s="1"/>
  <c r="G14579" i="22" a="1"/>
  <c r="G14579" i="22" s="1"/>
  <c r="B14579" i="22" s="1"/>
  <c r="G14578" i="22" a="1"/>
  <c r="G14578" i="22" s="1"/>
  <c r="G14577" i="22" a="1"/>
  <c r="G14577" i="22" s="1"/>
  <c r="G14576" i="22"/>
  <c r="G14576" i="22" a="1"/>
  <c r="G14575" i="22" a="1"/>
  <c r="G14575" i="22" s="1"/>
  <c r="G14574" i="22" a="1"/>
  <c r="G14574" i="22" s="1"/>
  <c r="G14573" i="22" a="1"/>
  <c r="G14573" i="22" s="1"/>
  <c r="G14572" i="22" a="1"/>
  <c r="G14572" i="22" s="1"/>
  <c r="G14571" i="22" a="1"/>
  <c r="G14571" i="22" s="1"/>
  <c r="G14570" i="22" a="1"/>
  <c r="G14570" i="22" s="1"/>
  <c r="G14569" i="22" a="1"/>
  <c r="G14569" i="22" s="1"/>
  <c r="G14568" i="22" a="1"/>
  <c r="G14568" i="22" s="1"/>
  <c r="G14567" i="22" a="1"/>
  <c r="G14567" i="22" s="1"/>
  <c r="G14566" i="22" a="1"/>
  <c r="G14566" i="22" s="1"/>
  <c r="G14565" i="22" a="1"/>
  <c r="G14565" i="22" s="1"/>
  <c r="G14564" i="22"/>
  <c r="G14564" i="22" a="1"/>
  <c r="G14563" i="22" a="1"/>
  <c r="G14563" i="22" s="1"/>
  <c r="G14562" i="22" a="1"/>
  <c r="G14562" i="22" s="1"/>
  <c r="G14561" i="22"/>
  <c r="G14561" i="22" a="1"/>
  <c r="G14560" i="22" a="1"/>
  <c r="G14560" i="22" s="1"/>
  <c r="G14559" i="22" a="1"/>
  <c r="G14559" i="22" s="1"/>
  <c r="G14558" i="22" a="1"/>
  <c r="G14558" i="22" s="1"/>
  <c r="G14557" i="22" a="1"/>
  <c r="G14557" i="22" s="1"/>
  <c r="G14556" i="22"/>
  <c r="G14556" i="22" a="1"/>
  <c r="G14555" i="22" a="1"/>
  <c r="G14555" i="22" s="1"/>
  <c r="G14554" i="22" a="1"/>
  <c r="G14554" i="22" s="1"/>
  <c r="G14553" i="22"/>
  <c r="G14553" i="22" a="1"/>
  <c r="G14552" i="22" a="1"/>
  <c r="G14552" i="22" s="1"/>
  <c r="G14551" i="22" a="1"/>
  <c r="G14551" i="22" s="1"/>
  <c r="G14550" i="22" a="1"/>
  <c r="G14550" i="22" s="1"/>
  <c r="G14549" i="22" a="1"/>
  <c r="G14549" i="22" s="1"/>
  <c r="G14548" i="22" a="1"/>
  <c r="G14548" i="22" s="1"/>
  <c r="G14547" i="22"/>
  <c r="G14547" i="22" a="1"/>
  <c r="G14546" i="22" a="1"/>
  <c r="G14546" i="22" s="1"/>
  <c r="G14545" i="22" a="1"/>
  <c r="G14545" i="22" s="1"/>
  <c r="G14544" i="22" a="1"/>
  <c r="G14544" i="22" s="1"/>
  <c r="G14543" i="22" a="1"/>
  <c r="G14543" i="22" s="1"/>
  <c r="G14542" i="22" a="1"/>
  <c r="G14542" i="22" s="1"/>
  <c r="G14541" i="22" a="1"/>
  <c r="G14541" i="22" s="1"/>
  <c r="G14540" i="22" a="1"/>
  <c r="G14540" i="22" s="1"/>
  <c r="G14539" i="22" a="1"/>
  <c r="G14539" i="22" s="1"/>
  <c r="B14539" i="22" s="1"/>
  <c r="G14538" i="22" a="1"/>
  <c r="G14538" i="22" s="1"/>
  <c r="G14537" i="22" a="1"/>
  <c r="G14537" i="22" s="1"/>
  <c r="G14536" i="22" a="1"/>
  <c r="G14536" i="22" s="1"/>
  <c r="G14535" i="22" a="1"/>
  <c r="G14535" i="22" s="1"/>
  <c r="G14534" i="22" a="1"/>
  <c r="G14534" i="22" s="1"/>
  <c r="G14533" i="22" a="1"/>
  <c r="G14533" i="22" s="1"/>
  <c r="G14532" i="22" a="1"/>
  <c r="G14532" i="22" s="1"/>
  <c r="G14531" i="22"/>
  <c r="G14531" i="22" a="1"/>
  <c r="G14530" i="22" a="1"/>
  <c r="G14530" i="22" s="1"/>
  <c r="G14529" i="22" a="1"/>
  <c r="G14529" i="22" s="1"/>
  <c r="G14528" i="22"/>
  <c r="G14528" i="22" a="1"/>
  <c r="G14527" i="22" a="1"/>
  <c r="G14527" i="22" s="1"/>
  <c r="G14526" i="22" a="1"/>
  <c r="G14526" i="22" s="1"/>
  <c r="G14525" i="22" a="1"/>
  <c r="G14525" i="22" s="1"/>
  <c r="G14524" i="22" a="1"/>
  <c r="G14524" i="22" s="1"/>
  <c r="G14523" i="22"/>
  <c r="G14523" i="22" a="1"/>
  <c r="G14522" i="22" a="1"/>
  <c r="G14522" i="22" s="1"/>
  <c r="G14521" i="22" a="1"/>
  <c r="G14521" i="22" s="1"/>
  <c r="G14520" i="22" a="1"/>
  <c r="G14520" i="22" s="1"/>
  <c r="G14519" i="22" a="1"/>
  <c r="G14519" i="22" s="1"/>
  <c r="G14518" i="22" a="1"/>
  <c r="G14518" i="22" s="1"/>
  <c r="G14517" i="22" a="1"/>
  <c r="G14517" i="22" s="1"/>
  <c r="G14516" i="22" a="1"/>
  <c r="G14516" i="22" s="1"/>
  <c r="G14515" i="22" a="1"/>
  <c r="G14515" i="22" s="1"/>
  <c r="G14514" i="22" a="1"/>
  <c r="G14514" i="22" s="1"/>
  <c r="G14513" i="22" a="1"/>
  <c r="G14513" i="22" s="1"/>
  <c r="G14512" i="22" a="1"/>
  <c r="G14512" i="22" s="1"/>
  <c r="G14511" i="22" a="1"/>
  <c r="G14511" i="22" s="1"/>
  <c r="G14510" i="22" a="1"/>
  <c r="G14510" i="22" s="1"/>
  <c r="G14509" i="22"/>
  <c r="G14509" i="22" a="1"/>
  <c r="G14508" i="22" a="1"/>
  <c r="G14508" i="22" s="1"/>
  <c r="G14507" i="22" a="1"/>
  <c r="G14507" i="22" s="1"/>
  <c r="B14507" i="22" s="1"/>
  <c r="G14506" i="22" a="1"/>
  <c r="G14506" i="22" s="1"/>
  <c r="G14505" i="22" a="1"/>
  <c r="G14505" i="22" s="1"/>
  <c r="G14504" i="22" a="1"/>
  <c r="G14504" i="22" s="1"/>
  <c r="G14503" i="22" a="1"/>
  <c r="G14503" i="22" s="1"/>
  <c r="G14502" i="22" a="1"/>
  <c r="G14502" i="22" s="1"/>
  <c r="G14501" i="22" a="1"/>
  <c r="G14501" i="22" s="1"/>
  <c r="G14500" i="22"/>
  <c r="G14500" i="22" a="1"/>
  <c r="G14499" i="22" a="1"/>
  <c r="G14499" i="22" s="1"/>
  <c r="G14498" i="22" a="1"/>
  <c r="G14498" i="22" s="1"/>
  <c r="G14497" i="22" a="1"/>
  <c r="G14497" i="22" s="1"/>
  <c r="G14496" i="22" a="1"/>
  <c r="G14496" i="22" s="1"/>
  <c r="G14495" i="22" a="1"/>
  <c r="G14495" i="22" s="1"/>
  <c r="G14494" i="22" a="1"/>
  <c r="G14494" i="22" s="1"/>
  <c r="G14493" i="22" a="1"/>
  <c r="G14493" i="22" s="1"/>
  <c r="G14492" i="22"/>
  <c r="G14492" i="22" a="1"/>
  <c r="G14491" i="22" a="1"/>
  <c r="G14491" i="22" s="1"/>
  <c r="G14490" i="22" a="1"/>
  <c r="G14490" i="22" s="1"/>
  <c r="G14489" i="22"/>
  <c r="G14489" i="22" a="1"/>
  <c r="G14488" i="22" a="1"/>
  <c r="G14488" i="22" s="1"/>
  <c r="G14487" i="22" a="1"/>
  <c r="G14487" i="22" s="1"/>
  <c r="G14486" i="22" a="1"/>
  <c r="G14486" i="22" s="1"/>
  <c r="G14485" i="22" a="1"/>
  <c r="G14485" i="22" s="1"/>
  <c r="G14484" i="22" a="1"/>
  <c r="G14484" i="22" s="1"/>
  <c r="G14483" i="22"/>
  <c r="G14483" i="22" a="1"/>
  <c r="G14482" i="22" a="1"/>
  <c r="G14482" i="22" s="1"/>
  <c r="G14481" i="22" a="1"/>
  <c r="G14481" i="22" s="1"/>
  <c r="G14480" i="22" a="1"/>
  <c r="G14480" i="22" s="1"/>
  <c r="G14479" i="22" a="1"/>
  <c r="G14479" i="22" s="1"/>
  <c r="G14478" i="22" a="1"/>
  <c r="G14478" i="22" s="1"/>
  <c r="G14477" i="22" a="1"/>
  <c r="G14477" i="22" s="1"/>
  <c r="G14476" i="22"/>
  <c r="G14476" i="22" a="1"/>
  <c r="G14475" i="22"/>
  <c r="G14475" i="22" a="1"/>
  <c r="G14474" i="22"/>
  <c r="G14474" i="22" a="1"/>
  <c r="G14473" i="22" a="1"/>
  <c r="G14473" i="22" s="1"/>
  <c r="G14472" i="22" a="1"/>
  <c r="G14472" i="22" s="1"/>
  <c r="G14471" i="22" a="1"/>
  <c r="G14471" i="22" s="1"/>
  <c r="G14470" i="22" a="1"/>
  <c r="G14470" i="22" s="1"/>
  <c r="G14469" i="22" a="1"/>
  <c r="G14469" i="22" s="1"/>
  <c r="G14468" i="22" a="1"/>
  <c r="G14468" i="22" s="1"/>
  <c r="G14467" i="22"/>
  <c r="G14467" i="22" a="1"/>
  <c r="G14466" i="22" a="1"/>
  <c r="G14466" i="22" s="1"/>
  <c r="G14465" i="22" a="1"/>
  <c r="G14465" i="22" s="1"/>
  <c r="G14464" i="22" a="1"/>
  <c r="G14464" i="22" s="1"/>
  <c r="G14463" i="22" a="1"/>
  <c r="G14463" i="22" s="1"/>
  <c r="G14462" i="22" a="1"/>
  <c r="G14462" i="22" s="1"/>
  <c r="G14461" i="22" a="1"/>
  <c r="G14461" i="22" s="1"/>
  <c r="G14460" i="22"/>
  <c r="G14460" i="22" a="1"/>
  <c r="G14459" i="22" a="1"/>
  <c r="G14459" i="22" s="1"/>
  <c r="G14458" i="22" a="1"/>
  <c r="G14458" i="22" s="1"/>
  <c r="G14457" i="22" a="1"/>
  <c r="G14457" i="22" s="1"/>
  <c r="G14456" i="22" a="1"/>
  <c r="G14456" i="22" s="1"/>
  <c r="G14455" i="22" a="1"/>
  <c r="G14455" i="22" s="1"/>
  <c r="G14454" i="22" a="1"/>
  <c r="G14454" i="22" s="1"/>
  <c r="G14453" i="22" a="1"/>
  <c r="G14453" i="22" s="1"/>
  <c r="G14452" i="22" a="1"/>
  <c r="G14452" i="22" s="1"/>
  <c r="G14451" i="22" a="1"/>
  <c r="G14451" i="22" s="1"/>
  <c r="B14451" i="22" s="1"/>
  <c r="G14450" i="22" a="1"/>
  <c r="G14450" i="22" s="1"/>
  <c r="G14449" i="22" a="1"/>
  <c r="G14449" i="22" s="1"/>
  <c r="G14448" i="22" a="1"/>
  <c r="G14448" i="22" s="1"/>
  <c r="G14447" i="22" a="1"/>
  <c r="G14447" i="22" s="1"/>
  <c r="G14446" i="22" a="1"/>
  <c r="G14446" i="22" s="1"/>
  <c r="G14445" i="22" a="1"/>
  <c r="G14445" i="22" s="1"/>
  <c r="G14444" i="22"/>
  <c r="G14444" i="22" a="1"/>
  <c r="G14443" i="22" a="1"/>
  <c r="G14443" i="22" s="1"/>
  <c r="B14443" i="22" s="1"/>
  <c r="G14442" i="22"/>
  <c r="G14442" i="22" a="1"/>
  <c r="G14441" i="22" a="1"/>
  <c r="G14441" i="22" s="1"/>
  <c r="G14440" i="22" a="1"/>
  <c r="G14440" i="22" s="1"/>
  <c r="G14439" i="22" a="1"/>
  <c r="G14439" i="22" s="1"/>
  <c r="G14438" i="22" a="1"/>
  <c r="G14438" i="22" s="1"/>
  <c r="G14437" i="22" a="1"/>
  <c r="G14437" i="22" s="1"/>
  <c r="G14436" i="22" a="1"/>
  <c r="G14436" i="22" s="1"/>
  <c r="G14435" i="22"/>
  <c r="G14435" i="22" a="1"/>
  <c r="G14434" i="22"/>
  <c r="G14434" i="22" a="1"/>
  <c r="G14433" i="22" a="1"/>
  <c r="G14433" i="22" s="1"/>
  <c r="G14432" i="22"/>
  <c r="G14432" i="22" a="1"/>
  <c r="G14431" i="22" a="1"/>
  <c r="G14431" i="22" s="1"/>
  <c r="G14430" i="22" a="1"/>
  <c r="G14430" i="22" s="1"/>
  <c r="G14429" i="22" a="1"/>
  <c r="G14429" i="22" s="1"/>
  <c r="G14428" i="22"/>
  <c r="G14428" i="22" a="1"/>
  <c r="G14427" i="22" a="1"/>
  <c r="G14427" i="22" s="1"/>
  <c r="G14426" i="22"/>
  <c r="G14426" i="22" a="1"/>
  <c r="G14425" i="22" a="1"/>
  <c r="G14425" i="22" s="1"/>
  <c r="G14424" i="22" a="1"/>
  <c r="G14424" i="22" s="1"/>
  <c r="G14423" i="22" a="1"/>
  <c r="G14423" i="22" s="1"/>
  <c r="G14422" i="22" a="1"/>
  <c r="G14422" i="22" s="1"/>
  <c r="G14421" i="22" a="1"/>
  <c r="G14421" i="22" s="1"/>
  <c r="G14420" i="22" a="1"/>
  <c r="G14420" i="22" s="1"/>
  <c r="B14420" i="22" s="1"/>
  <c r="G14419" i="22" a="1"/>
  <c r="G14419" i="22" s="1"/>
  <c r="B14419" i="22" s="1"/>
  <c r="G14418" i="22" a="1"/>
  <c r="G14418" i="22" s="1"/>
  <c r="G14417" i="22" a="1"/>
  <c r="G14417" i="22" s="1"/>
  <c r="G14416" i="22" a="1"/>
  <c r="G14416" i="22" s="1"/>
  <c r="G14415" i="22" a="1"/>
  <c r="G14415" i="22" s="1"/>
  <c r="G14414" i="22" a="1"/>
  <c r="G14414" i="22" s="1"/>
  <c r="G14413" i="22" a="1"/>
  <c r="G14413" i="22" s="1"/>
  <c r="G14412" i="22"/>
  <c r="G14412" i="22" a="1"/>
  <c r="G14411" i="22" a="1"/>
  <c r="G14411" i="22" s="1"/>
  <c r="B14411" i="22" s="1"/>
  <c r="G14410" i="22" a="1"/>
  <c r="G14410" i="22" s="1"/>
  <c r="G14409" i="22" a="1"/>
  <c r="G14409" i="22" s="1"/>
  <c r="G14408" i="22" a="1"/>
  <c r="G14408" i="22" s="1"/>
  <c r="G14407" i="22" a="1"/>
  <c r="G14407" i="22" s="1"/>
  <c r="G14406" i="22" a="1"/>
  <c r="G14406" i="22" s="1"/>
  <c r="G14405" i="22" a="1"/>
  <c r="G14405" i="22" s="1"/>
  <c r="G14404" i="22" a="1"/>
  <c r="G14404" i="22" s="1"/>
  <c r="G14403" i="22" a="1"/>
  <c r="G14403" i="22" s="1"/>
  <c r="B14403" i="22" s="1"/>
  <c r="G14402" i="22"/>
  <c r="G14402" i="22" a="1"/>
  <c r="G14401" i="22" a="1"/>
  <c r="G14401" i="22" s="1"/>
  <c r="G14400" i="22" a="1"/>
  <c r="G14400" i="22" s="1"/>
  <c r="G14399" i="22" a="1"/>
  <c r="G14399" i="22" s="1"/>
  <c r="G14398" i="22" a="1"/>
  <c r="G14398" i="22" s="1"/>
  <c r="G14397" i="22" a="1"/>
  <c r="G14397" i="22" s="1"/>
  <c r="G14396" i="22" a="1"/>
  <c r="G14396" i="22" s="1"/>
  <c r="B14396" i="22" s="1"/>
  <c r="G14395" i="22" a="1"/>
  <c r="G14395" i="22" s="1"/>
  <c r="G14394" i="22" a="1"/>
  <c r="G14394" i="22" s="1"/>
  <c r="G14393" i="22" a="1"/>
  <c r="G14393" i="22" s="1"/>
  <c r="G14392" i="22" a="1"/>
  <c r="G14392" i="22" s="1"/>
  <c r="G14391" i="22"/>
  <c r="G14391" i="22" a="1"/>
  <c r="G14390" i="22" a="1"/>
  <c r="G14390" i="22" s="1"/>
  <c r="G14389" i="22" a="1"/>
  <c r="G14389" i="22" s="1"/>
  <c r="G14388" i="22" a="1"/>
  <c r="G14388" i="22" s="1"/>
  <c r="G14387" i="22"/>
  <c r="G14387" i="22" a="1"/>
  <c r="G14386" i="22" a="1"/>
  <c r="G14386" i="22" s="1"/>
  <c r="G14385" i="22" a="1"/>
  <c r="G14385" i="22" s="1"/>
  <c r="G14384" i="22" a="1"/>
  <c r="G14384" i="22" s="1"/>
  <c r="G14383" i="22" a="1"/>
  <c r="G14383" i="22" s="1"/>
  <c r="G14382" i="22" a="1"/>
  <c r="G14382" i="22" s="1"/>
  <c r="G14381" i="22" a="1"/>
  <c r="G14381" i="22" s="1"/>
  <c r="G14380" i="22" a="1"/>
  <c r="G14380" i="22" s="1"/>
  <c r="B14380" i="22" s="1"/>
  <c r="G14379" i="22"/>
  <c r="G14379" i="22" a="1"/>
  <c r="G14378" i="22" a="1"/>
  <c r="G14378" i="22" s="1"/>
  <c r="G14377" i="22" a="1"/>
  <c r="G14377" i="22" s="1"/>
  <c r="G14376" i="22" a="1"/>
  <c r="G14376" i="22" s="1"/>
  <c r="G14375" i="22" a="1"/>
  <c r="G14375" i="22" s="1"/>
  <c r="G14374" i="22" a="1"/>
  <c r="G14374" i="22" s="1"/>
  <c r="G14373" i="22" a="1"/>
  <c r="G14373" i="22" s="1"/>
  <c r="G14372" i="22" a="1"/>
  <c r="G14372" i="22" s="1"/>
  <c r="B14372" i="22" s="1"/>
  <c r="G14371" i="22" a="1"/>
  <c r="G14371" i="22" s="1"/>
  <c r="B14371" i="22" s="1"/>
  <c r="G14370" i="22"/>
  <c r="G14370" i="22" a="1"/>
  <c r="G14369" i="22" a="1"/>
  <c r="G14369" i="22" s="1"/>
  <c r="G14368" i="22"/>
  <c r="G14368" i="22" a="1"/>
  <c r="G14367" i="22" a="1"/>
  <c r="G14367" i="22" s="1"/>
  <c r="G14366" i="22" a="1"/>
  <c r="G14366" i="22" s="1"/>
  <c r="G14365" i="22" a="1"/>
  <c r="G14365" i="22" s="1"/>
  <c r="G14364" i="22"/>
  <c r="G14364" i="22" a="1"/>
  <c r="G14363" i="22" a="1"/>
  <c r="G14363" i="22" s="1"/>
  <c r="B14363" i="22" s="1"/>
  <c r="G14362" i="22" a="1"/>
  <c r="G14362" i="22" s="1"/>
  <c r="G14361" i="22" a="1"/>
  <c r="G14361" i="22" s="1"/>
  <c r="G14360" i="22" a="1"/>
  <c r="G14360" i="22" s="1"/>
  <c r="G14359" i="22"/>
  <c r="G14359" i="22" a="1"/>
  <c r="G14358" i="22" a="1"/>
  <c r="G14358" i="22" s="1"/>
  <c r="G14357" i="22" a="1"/>
  <c r="G14357" i="22" s="1"/>
  <c r="G14356" i="22" a="1"/>
  <c r="G14356" i="22" s="1"/>
  <c r="B14356" i="22" s="1"/>
  <c r="G14355" i="22" a="1"/>
  <c r="G14355" i="22" s="1"/>
  <c r="B14355" i="22" s="1"/>
  <c r="G14354" i="22"/>
  <c r="G14354" i="22" a="1"/>
  <c r="G14353" i="22" a="1"/>
  <c r="G14353" i="22" s="1"/>
  <c r="G14352" i="22" a="1"/>
  <c r="G14352" i="22" s="1"/>
  <c r="G14351" i="22" a="1"/>
  <c r="G14351" i="22" s="1"/>
  <c r="G14350" i="22" a="1"/>
  <c r="G14350" i="22" s="1"/>
  <c r="G14349" i="22" a="1"/>
  <c r="G14349" i="22" s="1"/>
  <c r="G14348" i="22"/>
  <c r="G14348" i="22" a="1"/>
  <c r="G14347" i="22" a="1"/>
  <c r="G14347" i="22" s="1"/>
  <c r="B14347" i="22" s="1"/>
  <c r="G14346" i="22" a="1"/>
  <c r="G14346" i="22" s="1"/>
  <c r="G14345" i="22" a="1"/>
  <c r="G14345" i="22" s="1"/>
  <c r="G14344" i="22" a="1"/>
  <c r="G14344" i="22" s="1"/>
  <c r="G14343" i="22" a="1"/>
  <c r="G14343" i="22" s="1"/>
  <c r="G14342" i="22" a="1"/>
  <c r="G14342" i="22" s="1"/>
  <c r="G14341" i="22" a="1"/>
  <c r="G14341" i="22" s="1"/>
  <c r="G14340" i="22"/>
  <c r="G14340" i="22" a="1"/>
  <c r="G14339" i="22" a="1"/>
  <c r="G14339" i="22" s="1"/>
  <c r="B14339" i="22" s="1"/>
  <c r="G14338" i="22" a="1"/>
  <c r="G14338" i="22" s="1"/>
  <c r="G14337" i="22" a="1"/>
  <c r="G14337" i="22" s="1"/>
  <c r="G14336" i="22" a="1"/>
  <c r="G14336" i="22" s="1"/>
  <c r="G14335" i="22" a="1"/>
  <c r="G14335" i="22" s="1"/>
  <c r="G14334" i="22" a="1"/>
  <c r="G14334" i="22" s="1"/>
  <c r="G14333" i="22" a="1"/>
  <c r="G14333" i="22" s="1"/>
  <c r="G14332" i="22" a="1"/>
  <c r="G14332" i="22" s="1"/>
  <c r="B14332" i="22" s="1"/>
  <c r="G14331" i="22" a="1"/>
  <c r="G14331" i="22" s="1"/>
  <c r="B14331" i="22" s="1"/>
  <c r="G14330" i="22"/>
  <c r="G14330" i="22" a="1"/>
  <c r="G14329" i="22" a="1"/>
  <c r="G14329" i="22" s="1"/>
  <c r="G14328" i="22" a="1"/>
  <c r="G14328" i="22" s="1"/>
  <c r="G14327" i="22" a="1"/>
  <c r="G14327" i="22" s="1"/>
  <c r="G14326" i="22" a="1"/>
  <c r="G14326" i="22" s="1"/>
  <c r="G14325" i="22" a="1"/>
  <c r="G14325" i="22" s="1"/>
  <c r="G14324" i="22"/>
  <c r="G14324" i="22" a="1"/>
  <c r="G14323" i="22" a="1"/>
  <c r="G14323" i="22" s="1"/>
  <c r="B14323" i="22" s="1"/>
  <c r="G14322" i="22" a="1"/>
  <c r="G14322" i="22" s="1"/>
  <c r="G14321" i="22" a="1"/>
  <c r="G14321" i="22" s="1"/>
  <c r="G14320" i="22" a="1"/>
  <c r="G14320" i="22" s="1"/>
  <c r="G14319" i="22" a="1"/>
  <c r="G14319" i="22" s="1"/>
  <c r="G14318" i="22" a="1"/>
  <c r="G14318" i="22" s="1"/>
  <c r="G14317" i="22" a="1"/>
  <c r="G14317" i="22" s="1"/>
  <c r="G14316" i="22" a="1"/>
  <c r="G14316" i="22" s="1"/>
  <c r="B14316" i="22" s="1"/>
  <c r="G14315" i="22" a="1"/>
  <c r="G14315" i="22" s="1"/>
  <c r="B14315" i="22" s="1"/>
  <c r="G14314" i="22"/>
  <c r="G14314" i="22" a="1"/>
  <c r="G14313" i="22" a="1"/>
  <c r="G14313" i="22" s="1"/>
  <c r="G14312" i="22" a="1"/>
  <c r="G14312" i="22" s="1"/>
  <c r="G14311" i="22" a="1"/>
  <c r="G14311" i="22" s="1"/>
  <c r="G14310" i="22" a="1"/>
  <c r="G14310" i="22" s="1"/>
  <c r="G14309" i="22" a="1"/>
  <c r="G14309" i="22" s="1"/>
  <c r="G14308" i="22" a="1"/>
  <c r="G14308" i="22" s="1"/>
  <c r="B14308" i="22" s="1"/>
  <c r="G14307" i="22" a="1"/>
  <c r="G14307" i="22" s="1"/>
  <c r="B14307" i="22" s="1"/>
  <c r="G14306" i="22" a="1"/>
  <c r="G14306" i="22" s="1"/>
  <c r="G14305" i="22" a="1"/>
  <c r="G14305" i="22" s="1"/>
  <c r="G14304" i="22" a="1"/>
  <c r="G14304" i="22" s="1"/>
  <c r="G14303" i="22" a="1"/>
  <c r="G14303" i="22" s="1"/>
  <c r="G14302" i="22" a="1"/>
  <c r="G14302" i="22" s="1"/>
  <c r="G14301" i="22" a="1"/>
  <c r="G14301" i="22" s="1"/>
  <c r="G14300" i="22" a="1"/>
  <c r="G14300" i="22" s="1"/>
  <c r="B14300" i="22" s="1"/>
  <c r="G14299" i="22"/>
  <c r="G14299" i="22" a="1"/>
  <c r="G14298" i="22" a="1"/>
  <c r="G14298" i="22" s="1"/>
  <c r="G14297" i="22" a="1"/>
  <c r="G14297" i="22" s="1"/>
  <c r="G14296" i="22" a="1"/>
  <c r="G14296" i="22" s="1"/>
  <c r="G14295" i="22" a="1"/>
  <c r="G14295" i="22" s="1"/>
  <c r="G14294" i="22" a="1"/>
  <c r="G14294" i="22" s="1"/>
  <c r="G14293" i="22" a="1"/>
  <c r="G14293" i="22" s="1"/>
  <c r="G14292" i="22" a="1"/>
  <c r="G14292" i="22" s="1"/>
  <c r="B14292" i="22" s="1"/>
  <c r="G14291" i="22" a="1"/>
  <c r="G14291" i="22" s="1"/>
  <c r="B14291" i="22" s="1"/>
  <c r="G14290" i="22" a="1"/>
  <c r="G14290" i="22" s="1"/>
  <c r="G14289" i="22" a="1"/>
  <c r="G14289" i="22" s="1"/>
  <c r="G14288" i="22" a="1"/>
  <c r="G14288" i="22" s="1"/>
  <c r="G14287" i="22" a="1"/>
  <c r="G14287" i="22" s="1"/>
  <c r="G14286" i="22"/>
  <c r="G14286" i="22" a="1"/>
  <c r="G14285" i="22" a="1"/>
  <c r="G14285" i="22" s="1"/>
  <c r="G14284" i="22" a="1"/>
  <c r="G14284" i="22" s="1"/>
  <c r="B14284" i="22" s="1"/>
  <c r="G14283" i="22"/>
  <c r="G14283" i="22" a="1"/>
  <c r="G14282" i="22" a="1"/>
  <c r="G14282" i="22" s="1"/>
  <c r="G14281" i="22" a="1"/>
  <c r="G14281" i="22" s="1"/>
  <c r="G14280" i="22" a="1"/>
  <c r="G14280" i="22" s="1"/>
  <c r="G14279" i="22" a="1"/>
  <c r="G14279" i="22" s="1"/>
  <c r="G14278" i="22" a="1"/>
  <c r="G14278" i="22" s="1"/>
  <c r="G14277" i="22" a="1"/>
  <c r="G14277" i="22" s="1"/>
  <c r="G14276" i="22"/>
  <c r="G14276" i="22" a="1"/>
  <c r="G14275" i="22" a="1"/>
  <c r="G14275" i="22" s="1"/>
  <c r="B14275" i="22" s="1"/>
  <c r="G14274" i="22" a="1"/>
  <c r="G14274" i="22" s="1"/>
  <c r="G14273" i="22" a="1"/>
  <c r="G14273" i="22" s="1"/>
  <c r="G14272" i="22" a="1"/>
  <c r="G14272" i="22" s="1"/>
  <c r="G14271" i="22" a="1"/>
  <c r="G14271" i="22" s="1"/>
  <c r="G14270" i="22" a="1"/>
  <c r="G14270" i="22" s="1"/>
  <c r="G14269" i="22" a="1"/>
  <c r="G14269" i="22" s="1"/>
  <c r="G14268" i="22" a="1"/>
  <c r="G14268" i="22" s="1"/>
  <c r="G14267" i="22"/>
  <c r="G14267" i="22" a="1"/>
  <c r="G14266" i="22" a="1"/>
  <c r="G14266" i="22" s="1"/>
  <c r="G14265" i="22" a="1"/>
  <c r="G14265" i="22" s="1"/>
  <c r="G14264" i="22" a="1"/>
  <c r="G14264" i="22" s="1"/>
  <c r="G14263" i="22" a="1"/>
  <c r="G14263" i="22" s="1"/>
  <c r="G14262" i="22" a="1"/>
  <c r="G14262" i="22" s="1"/>
  <c r="G14261" i="22" a="1"/>
  <c r="G14261" i="22" s="1"/>
  <c r="G14260" i="22" a="1"/>
  <c r="G14260" i="22" s="1"/>
  <c r="G14259" i="22"/>
  <c r="G14259" i="22" a="1"/>
  <c r="G14258" i="22"/>
  <c r="G14258" i="22" a="1"/>
  <c r="G14257" i="22" a="1"/>
  <c r="G14257" i="22" s="1"/>
  <c r="G14256" i="22" a="1"/>
  <c r="G14256" i="22" s="1"/>
  <c r="G14255" i="22" a="1"/>
  <c r="G14255" i="22" s="1"/>
  <c r="G14254" i="22"/>
  <c r="G14254" i="22" a="1"/>
  <c r="G14253" i="22" a="1"/>
  <c r="G14253" i="22" s="1"/>
  <c r="G14252" i="22"/>
  <c r="G14252" i="22" a="1"/>
  <c r="G14251" i="22"/>
  <c r="G14251" i="22" a="1"/>
  <c r="G14250" i="22" a="1"/>
  <c r="G14250" i="22" s="1"/>
  <c r="G14249" i="22" a="1"/>
  <c r="G14249" i="22" s="1"/>
  <c r="G14248" i="22" a="1"/>
  <c r="G14248" i="22" s="1"/>
  <c r="G14247" i="22" a="1"/>
  <c r="G14247" i="22" s="1"/>
  <c r="G14246" i="22"/>
  <c r="G14246" i="22" a="1"/>
  <c r="G14245" i="22" a="1"/>
  <c r="G14245" i="22" s="1"/>
  <c r="G14244" i="22" a="1"/>
  <c r="G14244" i="22" s="1"/>
  <c r="G14243" i="22" a="1"/>
  <c r="G14243" i="22" s="1"/>
  <c r="B14243" i="22" s="1"/>
  <c r="G14242" i="22"/>
  <c r="G14242" i="22" a="1"/>
  <c r="G14241" i="22" a="1"/>
  <c r="G14241" i="22" s="1"/>
  <c r="G14240" i="22" a="1"/>
  <c r="G14240" i="22" s="1"/>
  <c r="G14239" i="22" a="1"/>
  <c r="G14239" i="22" s="1"/>
  <c r="G14238" i="22" a="1"/>
  <c r="G14238" i="22" s="1"/>
  <c r="G14237" i="22" a="1"/>
  <c r="G14237" i="22" s="1"/>
  <c r="G14236" i="22" a="1"/>
  <c r="G14236" i="22" s="1"/>
  <c r="B14236" i="22" s="1"/>
  <c r="G14235" i="22" a="1"/>
  <c r="G14235" i="22" s="1"/>
  <c r="G14234" i="22" a="1"/>
  <c r="G14234" i="22" s="1"/>
  <c r="G14233" i="22" a="1"/>
  <c r="G14233" i="22" s="1"/>
  <c r="G14232" i="22" a="1"/>
  <c r="G14232" i="22" s="1"/>
  <c r="G14231" i="22" a="1"/>
  <c r="G14231" i="22" s="1"/>
  <c r="G14230" i="22" a="1"/>
  <c r="G14230" i="22" s="1"/>
  <c r="G14229" i="22" a="1"/>
  <c r="G14229" i="22" s="1"/>
  <c r="G14228" i="22" a="1"/>
  <c r="G14228" i="22" s="1"/>
  <c r="G14227" i="22" a="1"/>
  <c r="G14227" i="22" s="1"/>
  <c r="B14227" i="22" s="1"/>
  <c r="G14226" i="22" a="1"/>
  <c r="G14226" i="22" s="1"/>
  <c r="G14225" i="22" a="1"/>
  <c r="G14225" i="22" s="1"/>
  <c r="G14224" i="22" a="1"/>
  <c r="G14224" i="22" s="1"/>
  <c r="G14223" i="22"/>
  <c r="G14223" i="22" a="1"/>
  <c r="G14222" i="22"/>
  <c r="G14222" i="22" a="1"/>
  <c r="G14221" i="22" a="1"/>
  <c r="G14221" i="22" s="1"/>
  <c r="G14220" i="22"/>
  <c r="G14220" i="22" a="1"/>
  <c r="G14219" i="22" a="1"/>
  <c r="G14219" i="22" s="1"/>
  <c r="B14219" i="22" s="1"/>
  <c r="G14218" i="22" a="1"/>
  <c r="G14218" i="22" s="1"/>
  <c r="G14217" i="22" a="1"/>
  <c r="G14217" i="22" s="1"/>
  <c r="G14216" i="22" a="1"/>
  <c r="G14216" i="22" s="1"/>
  <c r="G14215" i="22" a="1"/>
  <c r="G14215" i="22" s="1"/>
  <c r="G14214" i="22" a="1"/>
  <c r="G14214" i="22" s="1"/>
  <c r="G14213" i="22" a="1"/>
  <c r="G14213" i="22" s="1"/>
  <c r="G14212" i="22" a="1"/>
  <c r="G14212" i="22" s="1"/>
  <c r="G14211" i="22"/>
  <c r="G14211" i="22" a="1"/>
  <c r="G14210" i="22" a="1"/>
  <c r="G14210" i="22" s="1"/>
  <c r="G14209" i="22" a="1"/>
  <c r="G14209" i="22" s="1"/>
  <c r="G14208" i="22"/>
  <c r="G14208" i="22" a="1"/>
  <c r="G14207" i="22" a="1"/>
  <c r="G14207" i="22" s="1"/>
  <c r="G14206" i="22" a="1"/>
  <c r="G14206" i="22" s="1"/>
  <c r="G14205" i="22" a="1"/>
  <c r="G14205" i="22" s="1"/>
  <c r="G14204" i="22" a="1"/>
  <c r="G14204" i="22" s="1"/>
  <c r="B14204" i="22" s="1"/>
  <c r="G14203" i="22" a="1"/>
  <c r="G14203" i="22" s="1"/>
  <c r="G14202" i="22"/>
  <c r="G14202" i="22" a="1"/>
  <c r="G14201" i="22" a="1"/>
  <c r="G14201" i="22" s="1"/>
  <c r="G14200" i="22"/>
  <c r="G14200" i="22" a="1"/>
  <c r="G14199" i="22" a="1"/>
  <c r="G14199" i="22" s="1"/>
  <c r="G14198" i="22" a="1"/>
  <c r="G14198" i="22" s="1"/>
  <c r="G14197" i="22"/>
  <c r="G14197" i="22" a="1"/>
  <c r="G14196" i="22" a="1"/>
  <c r="G14196" i="22" s="1"/>
  <c r="G14195" i="22" a="1"/>
  <c r="G14195" i="22" s="1"/>
  <c r="G14194" i="22"/>
  <c r="G14194" i="22" a="1"/>
  <c r="G14193" i="22" a="1"/>
  <c r="G14193" i="22" s="1"/>
  <c r="G14192" i="22" a="1"/>
  <c r="G14192" i="22" s="1"/>
  <c r="G14191" i="22" a="1"/>
  <c r="G14191" i="22" s="1"/>
  <c r="G14190" i="22" a="1"/>
  <c r="G14190" i="22" s="1"/>
  <c r="G14189" i="22" a="1"/>
  <c r="G14189" i="22" s="1"/>
  <c r="G14188" i="22" a="1"/>
  <c r="G14188" i="22" s="1"/>
  <c r="B14188" i="22" s="1"/>
  <c r="G14187" i="22" a="1"/>
  <c r="G14187" i="22" s="1"/>
  <c r="G14186" i="22"/>
  <c r="G14186" i="22" a="1"/>
  <c r="G14185" i="22" a="1"/>
  <c r="G14185" i="22" s="1"/>
  <c r="G14184" i="22"/>
  <c r="G14184" i="22" a="1"/>
  <c r="G14183" i="22" a="1"/>
  <c r="G14183" i="22" s="1"/>
  <c r="G14182" i="22" a="1"/>
  <c r="G14182" i="22" s="1"/>
  <c r="G14181" i="22"/>
  <c r="G14181" i="22" a="1"/>
  <c r="G14180" i="22" a="1"/>
  <c r="G14180" i="22" s="1"/>
  <c r="G14179" i="22" a="1"/>
  <c r="G14179" i="22" s="1"/>
  <c r="G14178" i="22" a="1"/>
  <c r="G14178" i="22" s="1"/>
  <c r="G14177" i="22" a="1"/>
  <c r="G14177" i="22" s="1"/>
  <c r="G14176" i="22" a="1"/>
  <c r="G14176" i="22" s="1"/>
  <c r="G14175" i="22" a="1"/>
  <c r="G14175" i="22" s="1"/>
  <c r="G14174" i="22" a="1"/>
  <c r="G14174" i="22" s="1"/>
  <c r="G14173" i="22" a="1"/>
  <c r="G14173" i="22" s="1"/>
  <c r="G14172" i="22" a="1"/>
  <c r="G14172" i="22" s="1"/>
  <c r="B14172" i="22" s="1"/>
  <c r="G14171" i="22" a="1"/>
  <c r="G14171" i="22" s="1"/>
  <c r="G14170" i="22"/>
  <c r="G14170" i="22" a="1"/>
  <c r="G14169" i="22" a="1"/>
  <c r="G14169" i="22" s="1"/>
  <c r="G14168" i="22"/>
  <c r="G14168" i="22" a="1"/>
  <c r="G14167" i="22" a="1"/>
  <c r="G14167" i="22" s="1"/>
  <c r="G14166" i="22" a="1"/>
  <c r="G14166" i="22" s="1"/>
  <c r="G14165" i="22" a="1"/>
  <c r="G14165" i="22" s="1"/>
  <c r="G14164" i="22" a="1"/>
  <c r="G14164" i="22" s="1"/>
  <c r="G14163" i="22" a="1"/>
  <c r="G14163" i="22" s="1"/>
  <c r="G14162" i="22"/>
  <c r="G14162" i="22" a="1"/>
  <c r="G14161" i="22" a="1"/>
  <c r="G14161" i="22" s="1"/>
  <c r="G14160" i="22" a="1"/>
  <c r="G14160" i="22" s="1"/>
  <c r="G14159" i="22" a="1"/>
  <c r="G14159" i="22" s="1"/>
  <c r="G14158" i="22"/>
  <c r="G14158" i="22" a="1"/>
  <c r="G14157" i="22" a="1"/>
  <c r="G14157" i="22" s="1"/>
  <c r="G14156" i="22"/>
  <c r="G14156" i="22" a="1"/>
  <c r="G14155" i="22" a="1"/>
  <c r="G14155" i="22" s="1"/>
  <c r="G14154" i="22" a="1"/>
  <c r="G14154" i="22" s="1"/>
  <c r="G14153" i="22" a="1"/>
  <c r="G14153" i="22" s="1"/>
  <c r="G14152" i="22"/>
  <c r="G14152" i="22" a="1"/>
  <c r="G14151" i="22" a="1"/>
  <c r="G14151" i="22" s="1"/>
  <c r="G14150" i="22" a="1"/>
  <c r="G14150" i="22" s="1"/>
  <c r="G14149" i="22" a="1"/>
  <c r="G14149" i="22" s="1"/>
  <c r="G14148" i="22" a="1"/>
  <c r="G14148" i="22" s="1"/>
  <c r="G14147" i="22" a="1"/>
  <c r="G14147" i="22" s="1"/>
  <c r="G14146" i="22" a="1"/>
  <c r="G14146" i="22" s="1"/>
  <c r="G14145" i="22"/>
  <c r="G14145" i="22" a="1"/>
  <c r="G14144" i="22" a="1"/>
  <c r="G14144" i="22" s="1"/>
  <c r="G14143" i="22" a="1"/>
  <c r="G14143" i="22" s="1"/>
  <c r="G14142" i="22" a="1"/>
  <c r="G14142" i="22" s="1"/>
  <c r="G14141" i="22" a="1"/>
  <c r="G14141" i="22" s="1"/>
  <c r="G14140" i="22"/>
  <c r="G14140" i="22" a="1"/>
  <c r="G14139" i="22" a="1"/>
  <c r="G14139" i="22" s="1"/>
  <c r="G14138" i="22" a="1"/>
  <c r="G14138" i="22" s="1"/>
  <c r="G14137" i="22" a="1"/>
  <c r="G14137" i="22" s="1"/>
  <c r="G14136" i="22" a="1"/>
  <c r="G14136" i="22" s="1"/>
  <c r="G14135" i="22" a="1"/>
  <c r="G14135" i="22" s="1"/>
  <c r="G14134" i="22" a="1"/>
  <c r="G14134" i="22" s="1"/>
  <c r="G14133" i="22" a="1"/>
  <c r="G14133" i="22" s="1"/>
  <c r="G14132" i="22" a="1"/>
  <c r="G14132" i="22" s="1"/>
  <c r="G14131" i="22" a="1"/>
  <c r="G14131" i="22" s="1"/>
  <c r="G14130" i="22" a="1"/>
  <c r="G14130" i="22" s="1"/>
  <c r="G14129" i="22"/>
  <c r="G14129" i="22" a="1"/>
  <c r="G14128" i="22" a="1"/>
  <c r="G14128" i="22" s="1"/>
  <c r="G14127" i="22" a="1"/>
  <c r="G14127" i="22" s="1"/>
  <c r="G14126" i="22"/>
  <c r="G14126" i="22" a="1"/>
  <c r="G14125" i="22" a="1"/>
  <c r="G14125" i="22" s="1"/>
  <c r="G14124" i="22"/>
  <c r="G14124" i="22" a="1"/>
  <c r="G14123" i="22" a="1"/>
  <c r="G14123" i="22" s="1"/>
  <c r="G14122" i="22" a="1"/>
  <c r="G14122" i="22" s="1"/>
  <c r="G14121" i="22"/>
  <c r="G14121" i="22" a="1"/>
  <c r="G14120" i="22" a="1"/>
  <c r="G14120" i="22" s="1"/>
  <c r="G14119" i="22" a="1"/>
  <c r="G14119" i="22" s="1"/>
  <c r="G14118" i="22" a="1"/>
  <c r="G14118" i="22" s="1"/>
  <c r="G14117" i="22" a="1"/>
  <c r="G14117" i="22" s="1"/>
  <c r="G14116" i="22" a="1"/>
  <c r="G14116" i="22" s="1"/>
  <c r="G14115" i="22" a="1"/>
  <c r="G14115" i="22" s="1"/>
  <c r="G14114" i="22" a="1"/>
  <c r="G14114" i="22" s="1"/>
  <c r="G14113" i="22"/>
  <c r="G14113" i="22" a="1"/>
  <c r="G14112" i="22" a="1"/>
  <c r="G14112" i="22" s="1"/>
  <c r="G14111" i="22" a="1"/>
  <c r="G14111" i="22" s="1"/>
  <c r="G14110" i="22"/>
  <c r="G14110" i="22" a="1"/>
  <c r="G14109" i="22" a="1"/>
  <c r="G14109" i="22" s="1"/>
  <c r="G14108" i="22"/>
  <c r="G14108" i="22" a="1"/>
  <c r="G14107" i="22" a="1"/>
  <c r="G14107" i="22" s="1"/>
  <c r="G14106" i="22" a="1"/>
  <c r="G14106" i="22" s="1"/>
  <c r="G14105" i="22" a="1"/>
  <c r="G14105" i="22" s="1"/>
  <c r="G14104" i="22"/>
  <c r="G14104" i="22" a="1"/>
  <c r="G14103" i="22" a="1"/>
  <c r="G14103" i="22" s="1"/>
  <c r="G14102" i="22" a="1"/>
  <c r="G14102" i="22" s="1"/>
  <c r="G14101" i="22" a="1"/>
  <c r="G14101" i="22" s="1"/>
  <c r="G14100" i="22" a="1"/>
  <c r="G14100" i="22" s="1"/>
  <c r="G14099" i="22" a="1"/>
  <c r="G14099" i="22" s="1"/>
  <c r="G14098" i="22" a="1"/>
  <c r="G14098" i="22" s="1"/>
  <c r="G14097" i="22"/>
  <c r="G14097" i="22" a="1"/>
  <c r="G14096" i="22" a="1"/>
  <c r="G14096" i="22" s="1"/>
  <c r="G14095" i="22" a="1"/>
  <c r="G14095" i="22" s="1"/>
  <c r="G14094" i="22" a="1"/>
  <c r="G14094" i="22" s="1"/>
  <c r="G14093" i="22" a="1"/>
  <c r="G14093" i="22" s="1"/>
  <c r="G14092" i="22" a="1"/>
  <c r="G14092" i="22" s="1"/>
  <c r="B14092" i="22" s="1"/>
  <c r="G14091" i="22" a="1"/>
  <c r="G14091" i="22" s="1"/>
  <c r="G14090" i="22" a="1"/>
  <c r="G14090" i="22" s="1"/>
  <c r="G14089" i="22" a="1"/>
  <c r="G14089" i="22" s="1"/>
  <c r="G14088" i="22" a="1"/>
  <c r="G14088" i="22" s="1"/>
  <c r="G14087" i="22" a="1"/>
  <c r="G14087" i="22" s="1"/>
  <c r="G14086" i="22" a="1"/>
  <c r="G14086" i="22" s="1"/>
  <c r="G14085" i="22" a="1"/>
  <c r="G14085" i="22" s="1"/>
  <c r="G14084" i="22" a="1"/>
  <c r="G14084" i="22" s="1"/>
  <c r="G14083" i="22" a="1"/>
  <c r="G14083" i="22" s="1"/>
  <c r="G14082" i="22" a="1"/>
  <c r="G14082" i="22" s="1"/>
  <c r="G14081" i="22" a="1"/>
  <c r="G14081" i="22" s="1"/>
  <c r="G14080" i="22"/>
  <c r="G14080" i="22" a="1"/>
  <c r="G14079" i="22" a="1"/>
  <c r="G14079" i="22" s="1"/>
  <c r="G14078" i="22" a="1"/>
  <c r="G14078" i="22" s="1"/>
  <c r="G14077" i="22" a="1"/>
  <c r="G14077" i="22" s="1"/>
  <c r="G14076" i="22" a="1"/>
  <c r="G14076" i="22" s="1"/>
  <c r="B14076" i="22" s="1"/>
  <c r="G14075" i="22" a="1"/>
  <c r="G14075" i="22" s="1"/>
  <c r="G14074" i="22" a="1"/>
  <c r="G14074" i="22" s="1"/>
  <c r="G14073" i="22" a="1"/>
  <c r="G14073" i="22" s="1"/>
  <c r="G14072" i="22"/>
  <c r="G14072" i="22" a="1"/>
  <c r="G14071" i="22" a="1"/>
  <c r="G14071" i="22" s="1"/>
  <c r="G14070" i="22" a="1"/>
  <c r="G14070" i="22" s="1"/>
  <c r="G14069" i="22"/>
  <c r="G14069" i="22" a="1"/>
  <c r="G14068" i="22" a="1"/>
  <c r="G14068" i="22" s="1"/>
  <c r="G14067" i="22" a="1"/>
  <c r="G14067" i="22" s="1"/>
  <c r="G14066" i="22" a="1"/>
  <c r="G14066" i="22" s="1"/>
  <c r="G14065" i="22"/>
  <c r="G14065" i="22" a="1"/>
  <c r="G14064" i="22" a="1"/>
  <c r="G14064" i="22" s="1"/>
  <c r="G14063" i="22" a="1"/>
  <c r="G14063" i="22" s="1"/>
  <c r="G14062" i="22" a="1"/>
  <c r="G14062" i="22" s="1"/>
  <c r="G14061" i="22" a="1"/>
  <c r="G14061" i="22" s="1"/>
  <c r="G14060" i="22"/>
  <c r="G14060" i="22" a="1"/>
  <c r="G14059" i="22" a="1"/>
  <c r="G14059" i="22" s="1"/>
  <c r="G14058" i="22"/>
  <c r="G14058" i="22" a="1"/>
  <c r="G14057" i="22" a="1"/>
  <c r="G14057" i="22" s="1"/>
  <c r="G14056" i="22" a="1"/>
  <c r="G14056" i="22" s="1"/>
  <c r="G14055" i="22" a="1"/>
  <c r="G14055" i="22" s="1"/>
  <c r="G14054" i="22" a="1"/>
  <c r="G14054" i="22" s="1"/>
  <c r="G14053" i="22" a="1"/>
  <c r="G14053" i="22" s="1"/>
  <c r="G14052" i="22" a="1"/>
  <c r="G14052" i="22" s="1"/>
  <c r="G14051" i="22" a="1"/>
  <c r="G14051" i="22" s="1"/>
  <c r="G14050" i="22" a="1"/>
  <c r="G14050" i="22" s="1"/>
  <c r="G14049" i="22" a="1"/>
  <c r="G14049" i="22" s="1"/>
  <c r="G14048" i="22" a="1"/>
  <c r="G14048" i="22" s="1"/>
  <c r="G14047" i="22" a="1"/>
  <c r="G14047" i="22" s="1"/>
  <c r="G14046" i="22"/>
  <c r="G14046" i="22" a="1"/>
  <c r="G14045" i="22" a="1"/>
  <c r="G14045" i="22" s="1"/>
  <c r="G14044" i="22" a="1"/>
  <c r="G14044" i="22" s="1"/>
  <c r="B14044" i="22" s="1"/>
  <c r="G14043" i="22" a="1"/>
  <c r="G14043" i="22" s="1"/>
  <c r="G14042" i="22"/>
  <c r="G14042" i="22" a="1"/>
  <c r="G14041" i="22" a="1"/>
  <c r="G14041" i="22" s="1"/>
  <c r="G14040" i="22"/>
  <c r="G14040" i="22" a="1"/>
  <c r="G14039" i="22" a="1"/>
  <c r="G14039" i="22" s="1"/>
  <c r="G14038" i="22" a="1"/>
  <c r="G14038" i="22" s="1"/>
  <c r="G14037" i="22"/>
  <c r="G14037" i="22" a="1"/>
  <c r="G14036" i="22" a="1"/>
  <c r="G14036" i="22" s="1"/>
  <c r="G14035" i="22" a="1"/>
  <c r="G14035" i="22" s="1"/>
  <c r="G14034" i="22" a="1"/>
  <c r="G14034" i="22" s="1"/>
  <c r="G14033" i="22" a="1"/>
  <c r="G14033" i="22" s="1"/>
  <c r="G14032" i="22" a="1"/>
  <c r="G14032" i="22" s="1"/>
  <c r="G14031" i="22" a="1"/>
  <c r="G14031" i="22" s="1"/>
  <c r="G14030" i="22"/>
  <c r="G14030" i="22" a="1"/>
  <c r="G14029" i="22" a="1"/>
  <c r="G14029" i="22" s="1"/>
  <c r="G14028" i="22"/>
  <c r="G14028" i="22" a="1"/>
  <c r="G14027" i="22" a="1"/>
  <c r="G14027" i="22" s="1"/>
  <c r="G14026" i="22" a="1"/>
  <c r="G14026" i="22" s="1"/>
  <c r="G14025" i="22" a="1"/>
  <c r="G14025" i="22" s="1"/>
  <c r="G14024" i="22" a="1"/>
  <c r="G14024" i="22" s="1"/>
  <c r="G14023" i="22" a="1"/>
  <c r="G14023" i="22" s="1"/>
  <c r="G14022" i="22" a="1"/>
  <c r="G14022" i="22" s="1"/>
  <c r="G14021" i="22" a="1"/>
  <c r="G14021" i="22" s="1"/>
  <c r="G14020" i="22" a="1"/>
  <c r="G14020" i="22" s="1"/>
  <c r="G14019" i="22" a="1"/>
  <c r="G14019" i="22" s="1"/>
  <c r="G14018" i="22" a="1"/>
  <c r="G14018" i="22" s="1"/>
  <c r="G14017" i="22"/>
  <c r="G14017" i="22" a="1"/>
  <c r="G14016" i="22" a="1"/>
  <c r="G14016" i="22" s="1"/>
  <c r="G14015" i="22" a="1"/>
  <c r="G14015" i="22" s="1"/>
  <c r="G14014" i="22" a="1"/>
  <c r="G14014" i="22" s="1"/>
  <c r="G14013" i="22" a="1"/>
  <c r="G14013" i="22" s="1"/>
  <c r="G14012" i="22" a="1"/>
  <c r="G14012" i="22" s="1"/>
  <c r="B14012" i="22" s="1"/>
  <c r="G14011" i="22" a="1"/>
  <c r="G14011" i="22" s="1"/>
  <c r="G14010" i="22" a="1"/>
  <c r="G14010" i="22" s="1"/>
  <c r="G14009" i="22" a="1"/>
  <c r="G14009" i="22" s="1"/>
  <c r="G14008" i="22"/>
  <c r="G14008" i="22" a="1"/>
  <c r="G14007" i="22" a="1"/>
  <c r="G14007" i="22" s="1"/>
  <c r="G14006" i="22" a="1"/>
  <c r="G14006" i="22" s="1"/>
  <c r="G14005" i="22" a="1"/>
  <c r="G14005" i="22" s="1"/>
  <c r="G14004" i="22" a="1"/>
  <c r="G14004" i="22" s="1"/>
  <c r="G14003" i="22" a="1"/>
  <c r="G14003" i="22" s="1"/>
  <c r="G14002" i="22" a="1"/>
  <c r="G14002" i="22" s="1"/>
  <c r="G14001" i="22" a="1"/>
  <c r="G14001" i="22" s="1"/>
  <c r="G14000" i="22"/>
  <c r="G14000" i="22" a="1"/>
  <c r="G13999" i="22" a="1"/>
  <c r="G13999" i="22" s="1"/>
  <c r="G13998" i="22" a="1"/>
  <c r="G13998" i="22" s="1"/>
  <c r="G13997" i="22" a="1"/>
  <c r="G13997" i="22" s="1"/>
  <c r="G13996" i="22" a="1"/>
  <c r="G13996" i="22" s="1"/>
  <c r="B13996" i="22" s="1"/>
  <c r="G13995" i="22" a="1"/>
  <c r="G13995" i="22" s="1"/>
  <c r="G13994" i="22" a="1"/>
  <c r="G13994" i="22" s="1"/>
  <c r="G13993" i="22" a="1"/>
  <c r="G13993" i="22" s="1"/>
  <c r="G13992" i="22"/>
  <c r="G13992" i="22" a="1"/>
  <c r="G13991" i="22" a="1"/>
  <c r="G13991" i="22" s="1"/>
  <c r="G13990" i="22" a="1"/>
  <c r="G13990" i="22" s="1"/>
  <c r="G13989" i="22"/>
  <c r="G13989" i="22" a="1"/>
  <c r="G13988" i="22" a="1"/>
  <c r="G13988" i="22" s="1"/>
  <c r="G13987" i="22" a="1"/>
  <c r="G13987" i="22" s="1"/>
  <c r="G13986" i="22"/>
  <c r="G13986" i="22" a="1"/>
  <c r="G13985" i="22" a="1"/>
  <c r="G13985" i="22" s="1"/>
  <c r="G13984" i="22" a="1"/>
  <c r="G13984" i="22" s="1"/>
  <c r="G13983" i="22" a="1"/>
  <c r="G13983" i="22" s="1"/>
  <c r="G13982" i="22" a="1"/>
  <c r="G13982" i="22" s="1"/>
  <c r="G13981" i="22" a="1"/>
  <c r="G13981" i="22" s="1"/>
  <c r="G13980" i="22"/>
  <c r="G13980" i="22" a="1"/>
  <c r="G13979" i="22" a="1"/>
  <c r="G13979" i="22" s="1"/>
  <c r="G13978" i="22"/>
  <c r="G13978" i="22" a="1"/>
  <c r="G13977" i="22" a="1"/>
  <c r="G13977" i="22" s="1"/>
  <c r="G13976" i="22"/>
  <c r="G13976" i="22" a="1"/>
  <c r="G13975" i="22" a="1"/>
  <c r="G13975" i="22" s="1"/>
  <c r="G13974" i="22" a="1"/>
  <c r="G13974" i="22" s="1"/>
  <c r="G13973" i="22"/>
  <c r="G13973" i="22" a="1"/>
  <c r="G13972" i="22" a="1"/>
  <c r="G13972" i="22" s="1"/>
  <c r="G13971" i="22" a="1"/>
  <c r="G13971" i="22" s="1"/>
  <c r="G13970" i="22" a="1"/>
  <c r="G13970" i="22" s="1"/>
  <c r="G13969" i="22"/>
  <c r="G13969" i="22" a="1"/>
  <c r="G13968" i="22"/>
  <c r="G13968" i="22" a="1"/>
  <c r="G13967" i="22" a="1"/>
  <c r="G13967" i="22" s="1"/>
  <c r="G13966" i="22" a="1"/>
  <c r="G13966" i="22" s="1"/>
  <c r="G13965" i="22" a="1"/>
  <c r="G13965" i="22" s="1"/>
  <c r="G13964" i="22"/>
  <c r="G13964" i="22" a="1"/>
  <c r="G13963" i="22" a="1"/>
  <c r="G13963" i="22" s="1"/>
  <c r="G13962" i="22"/>
  <c r="G13962" i="22" a="1"/>
  <c r="G13961" i="22" a="1"/>
  <c r="G13961" i="22" s="1"/>
  <c r="G13960" i="22" a="1"/>
  <c r="G13960" i="22" s="1"/>
  <c r="G13959" i="22" a="1"/>
  <c r="G13959" i="22" s="1"/>
  <c r="G13958" i="22" a="1"/>
  <c r="G13958" i="22" s="1"/>
  <c r="G13957" i="22"/>
  <c r="G13957" i="22" a="1"/>
  <c r="G13956" i="22" a="1"/>
  <c r="G13956" i="22" s="1"/>
  <c r="G13955" i="22" a="1"/>
  <c r="G13955" i="22" s="1"/>
  <c r="G13954" i="22" a="1"/>
  <c r="G13954" i="22" s="1"/>
  <c r="G13953" i="22"/>
  <c r="G13953" i="22" a="1"/>
  <c r="G13952" i="22" a="1"/>
  <c r="G13952" i="22" s="1"/>
  <c r="G13951" i="22" a="1"/>
  <c r="G13951" i="22" s="1"/>
  <c r="G13950" i="22" a="1"/>
  <c r="G13950" i="22" s="1"/>
  <c r="G13949" i="22" a="1"/>
  <c r="G13949" i="22" s="1"/>
  <c r="G13948" i="22"/>
  <c r="G13948" i="22" a="1"/>
  <c r="G13947" i="22" a="1"/>
  <c r="G13947" i="22" s="1"/>
  <c r="G13946" i="22"/>
  <c r="G13946" i="22" a="1"/>
  <c r="G13945" i="22" a="1"/>
  <c r="G13945" i="22" s="1"/>
  <c r="G13944" i="22" a="1"/>
  <c r="G13944" i="22" s="1"/>
  <c r="G13943" i="22" a="1"/>
  <c r="G13943" i="22" s="1"/>
  <c r="G13942" i="22" a="1"/>
  <c r="G13942" i="22" s="1"/>
  <c r="G13941" i="22"/>
  <c r="G13941" i="22" a="1"/>
  <c r="G13940" i="22" a="1"/>
  <c r="G13940" i="22" s="1"/>
  <c r="G13939" i="22" a="1"/>
  <c r="G13939" i="22" s="1"/>
  <c r="G13938" i="22" a="1"/>
  <c r="G13938" i="22" s="1"/>
  <c r="G13937" i="22"/>
  <c r="G13937" i="22" a="1"/>
  <c r="G13936" i="22" a="1"/>
  <c r="G13936" i="22" s="1"/>
  <c r="G13935" i="22" a="1"/>
  <c r="G13935" i="22" s="1"/>
  <c r="G13934" i="22" a="1"/>
  <c r="G13934" i="22" s="1"/>
  <c r="G13933" i="22" a="1"/>
  <c r="G13933" i="22" s="1"/>
  <c r="G13932" i="22"/>
  <c r="G13932" i="22" a="1"/>
  <c r="G13931" i="22" a="1"/>
  <c r="G13931" i="22" s="1"/>
  <c r="G13930" i="22"/>
  <c r="G13930" i="22" a="1"/>
  <c r="G13929" i="22" a="1"/>
  <c r="G13929" i="22" s="1"/>
  <c r="G13928" i="22" a="1"/>
  <c r="G13928" i="22" s="1"/>
  <c r="G13927" i="22" a="1"/>
  <c r="G13927" i="22" s="1"/>
  <c r="G13926" i="22" a="1"/>
  <c r="G13926" i="22" s="1"/>
  <c r="G13925" i="22" a="1"/>
  <c r="G13925" i="22" s="1"/>
  <c r="G13924" i="22" a="1"/>
  <c r="G13924" i="22" s="1"/>
  <c r="G13923" i="22" a="1"/>
  <c r="G13923" i="22" s="1"/>
  <c r="G13922" i="22" a="1"/>
  <c r="G13922" i="22" s="1"/>
  <c r="G13921" i="22"/>
  <c r="G13921" i="22" a="1"/>
  <c r="G13920" i="22" a="1"/>
  <c r="G13920" i="22" s="1"/>
  <c r="G13919" i="22" a="1"/>
  <c r="G13919" i="22" s="1"/>
  <c r="G13918" i="22"/>
  <c r="G13918" i="22" a="1"/>
  <c r="G13917" i="22" a="1"/>
  <c r="G13917" i="22" s="1"/>
  <c r="G13916" i="22" a="1"/>
  <c r="G13916" i="22" s="1"/>
  <c r="B13916" i="22" s="1"/>
  <c r="G13915" i="22" a="1"/>
  <c r="G13915" i="22" s="1"/>
  <c r="G13914" i="22" a="1"/>
  <c r="G13914" i="22" s="1"/>
  <c r="G13913" i="22"/>
  <c r="G13913" i="22" a="1"/>
  <c r="G13912" i="22" a="1"/>
  <c r="G13912" i="22" s="1"/>
  <c r="G13911" i="22" a="1"/>
  <c r="G13911" i="22" s="1"/>
  <c r="G13910" i="22" a="1"/>
  <c r="G13910" i="22" s="1"/>
  <c r="G13909" i="22" a="1"/>
  <c r="G13909" i="22" s="1"/>
  <c r="G13908" i="22" a="1"/>
  <c r="G13908" i="22" s="1"/>
  <c r="G13907" i="22" a="1"/>
  <c r="G13907" i="22" s="1"/>
  <c r="G13906" i="22" a="1"/>
  <c r="G13906" i="22" s="1"/>
  <c r="G13905" i="22" a="1"/>
  <c r="G13905" i="22" s="1"/>
  <c r="G13904" i="22"/>
  <c r="G13904" i="22" a="1"/>
  <c r="G13903" i="22" a="1"/>
  <c r="G13903" i="22" s="1"/>
  <c r="G13902" i="22"/>
  <c r="G13902" i="22" a="1"/>
  <c r="G13901" i="22" a="1"/>
  <c r="G13901" i="22" s="1"/>
  <c r="G13900" i="22" a="1"/>
  <c r="G13900" i="22" s="1"/>
  <c r="B13900" i="22" s="1"/>
  <c r="G13899" i="22" a="1"/>
  <c r="G13899" i="22" s="1"/>
  <c r="G13898" i="22" a="1"/>
  <c r="G13898" i="22" s="1"/>
  <c r="G13897" i="22" a="1"/>
  <c r="G13897" i="22" s="1"/>
  <c r="G13896" i="22" a="1"/>
  <c r="G13896" i="22" s="1"/>
  <c r="G13895" i="22" a="1"/>
  <c r="G13895" i="22" s="1"/>
  <c r="G13894" i="22" a="1"/>
  <c r="G13894" i="22" s="1"/>
  <c r="G13893" i="22"/>
  <c r="G13893" i="22" a="1"/>
  <c r="G13892" i="22" a="1"/>
  <c r="G13892" i="22" s="1"/>
  <c r="G13891" i="22" a="1"/>
  <c r="G13891" i="22" s="1"/>
  <c r="G13890" i="22" a="1"/>
  <c r="G13890" i="22" s="1"/>
  <c r="G13889" i="22" a="1"/>
  <c r="G13889" i="22" s="1"/>
  <c r="G13888" i="22" a="1"/>
  <c r="G13888" i="22" s="1"/>
  <c r="G13887" i="22" a="1"/>
  <c r="G13887" i="22" s="1"/>
  <c r="G13886" i="22"/>
  <c r="G13886" i="22" a="1"/>
  <c r="G13885" i="22" a="1"/>
  <c r="G13885" i="22" s="1"/>
  <c r="G13884" i="22" a="1"/>
  <c r="G13884" i="22" s="1"/>
  <c r="B13884" i="22" s="1"/>
  <c r="G13883" i="22" a="1"/>
  <c r="G13883" i="22" s="1"/>
  <c r="G13882" i="22"/>
  <c r="G13882" i="22" a="1"/>
  <c r="G13881" i="22"/>
  <c r="G13881" i="22" a="1"/>
  <c r="G13880" i="22" a="1"/>
  <c r="G13880" i="22" s="1"/>
  <c r="G13879" i="22" a="1"/>
  <c r="G13879" i="22" s="1"/>
  <c r="G13878" i="22" a="1"/>
  <c r="G13878" i="22" s="1"/>
  <c r="G13877" i="22"/>
  <c r="G13877" i="22" a="1"/>
  <c r="G13876" i="22" a="1"/>
  <c r="G13876" i="22" s="1"/>
  <c r="G13875" i="22" a="1"/>
  <c r="G13875" i="22" s="1"/>
  <c r="G13874" i="22" a="1"/>
  <c r="G13874" i="22" s="1"/>
  <c r="G13873" i="22" a="1"/>
  <c r="G13873" i="22" s="1"/>
  <c r="G13872" i="22"/>
  <c r="G13872" i="22" a="1"/>
  <c r="G13871" i="22" a="1"/>
  <c r="G13871" i="22" s="1"/>
  <c r="G13870" i="22"/>
  <c r="G13870" i="22" a="1"/>
  <c r="G13869" i="22" a="1"/>
  <c r="G13869" i="22" s="1"/>
  <c r="G13868" i="22" a="1"/>
  <c r="G13868" i="22" s="1"/>
  <c r="B13868" i="22" s="1"/>
  <c r="G13867" i="22" a="1"/>
  <c r="G13867" i="22" s="1"/>
  <c r="G13866" i="22"/>
  <c r="G13866" i="22" a="1"/>
  <c r="G13865" i="22" a="1"/>
  <c r="G13865" i="22" s="1"/>
  <c r="G13864" i="22"/>
  <c r="G13864" i="22" a="1"/>
  <c r="G13863" i="22" a="1"/>
  <c r="G13863" i="22" s="1"/>
  <c r="G13862" i="22" a="1"/>
  <c r="G13862" i="22" s="1"/>
  <c r="G13861" i="22"/>
  <c r="G13861" i="22" a="1"/>
  <c r="G13860" i="22" a="1"/>
  <c r="G13860" i="22" s="1"/>
  <c r="G13859" i="22" a="1"/>
  <c r="G13859" i="22" s="1"/>
  <c r="G13858" i="22"/>
  <c r="G13858" i="22" a="1"/>
  <c r="G13857" i="22" a="1"/>
  <c r="G13857" i="22" s="1"/>
  <c r="G13856" i="22" a="1"/>
  <c r="G13856" i="22" s="1"/>
  <c r="G13855" i="22" a="1"/>
  <c r="G13855" i="22" s="1"/>
  <c r="G13854" i="22" a="1"/>
  <c r="G13854" i="22" s="1"/>
  <c r="G13853" i="22" a="1"/>
  <c r="G13853" i="22" s="1"/>
  <c r="G13852" i="22" a="1"/>
  <c r="G13852" i="22" s="1"/>
  <c r="B13852" i="22" s="1"/>
  <c r="G13851" i="22" a="1"/>
  <c r="G13851" i="22" s="1"/>
  <c r="G13850" i="22"/>
  <c r="G13850" i="22" a="1"/>
  <c r="G13849" i="22" a="1"/>
  <c r="G13849" i="22" s="1"/>
  <c r="G13848" i="22"/>
  <c r="G13848" i="22" a="1"/>
  <c r="G13847" i="22" a="1"/>
  <c r="G13847" i="22" s="1"/>
  <c r="G13846" i="22" a="1"/>
  <c r="G13846" i="22" s="1"/>
  <c r="G13845" i="22"/>
  <c r="G13845" i="22" a="1"/>
  <c r="G13844" i="22" a="1"/>
  <c r="G13844" i="22" s="1"/>
  <c r="G13843" i="22" a="1"/>
  <c r="G13843" i="22" s="1"/>
  <c r="G13842" i="22" a="1"/>
  <c r="G13842" i="22" s="1"/>
  <c r="G13841" i="22" a="1"/>
  <c r="G13841" i="22" s="1"/>
  <c r="G13840" i="22" a="1"/>
  <c r="G13840" i="22" s="1"/>
  <c r="G13839" i="22" a="1"/>
  <c r="G13839" i="22" s="1"/>
  <c r="G13838" i="22" a="1"/>
  <c r="G13838" i="22" s="1"/>
  <c r="G13837" i="22" a="1"/>
  <c r="G13837" i="22" s="1"/>
  <c r="G13836" i="22" a="1"/>
  <c r="G13836" i="22" s="1"/>
  <c r="B13836" i="22" s="1"/>
  <c r="G13835" i="22" a="1"/>
  <c r="G13835" i="22" s="1"/>
  <c r="G13834" i="22"/>
  <c r="G13834" i="22" a="1"/>
  <c r="G13833" i="22" a="1"/>
  <c r="G13833" i="22" s="1"/>
  <c r="G13832" i="22"/>
  <c r="G13832" i="22" a="1"/>
  <c r="G13831" i="22" a="1"/>
  <c r="G13831" i="22" s="1"/>
  <c r="G13830" i="22" a="1"/>
  <c r="G13830" i="22" s="1"/>
  <c r="G13829" i="22" a="1"/>
  <c r="G13829" i="22" s="1"/>
  <c r="G13828" i="22" a="1"/>
  <c r="G13828" i="22" s="1"/>
  <c r="G13827" i="22" a="1"/>
  <c r="G13827" i="22" s="1"/>
  <c r="G13826" i="22"/>
  <c r="G13826" i="22" a="1"/>
  <c r="G13825" i="22" a="1"/>
  <c r="G13825" i="22" s="1"/>
  <c r="G13824" i="22" a="1"/>
  <c r="G13824" i="22" s="1"/>
  <c r="G13823" i="22" a="1"/>
  <c r="G13823" i="22" s="1"/>
  <c r="G13822" i="22"/>
  <c r="G13822" i="22" a="1"/>
  <c r="G13821" i="22" a="1"/>
  <c r="G13821" i="22" s="1"/>
  <c r="G13820" i="22"/>
  <c r="G13820" i="22" a="1"/>
  <c r="G13819" i="22" a="1"/>
  <c r="G13819" i="22" s="1"/>
  <c r="G13818" i="22" a="1"/>
  <c r="G13818" i="22" s="1"/>
  <c r="G13817" i="22"/>
  <c r="G13817" i="22" a="1"/>
  <c r="G13816" i="22"/>
  <c r="G13816" i="22" a="1"/>
  <c r="G13815" i="22" a="1"/>
  <c r="G13815" i="22" s="1"/>
  <c r="G13814" i="22" a="1"/>
  <c r="G13814" i="22" s="1"/>
  <c r="G13813" i="22" a="1"/>
  <c r="G13813" i="22" s="1"/>
  <c r="G13812" i="22" a="1"/>
  <c r="G13812" i="22" s="1"/>
  <c r="G13811" i="22" a="1"/>
  <c r="G13811" i="22" s="1"/>
  <c r="G13810" i="22" a="1"/>
  <c r="G13810" i="22" s="1"/>
  <c r="G13809" i="22"/>
  <c r="G13809" i="22" a="1"/>
  <c r="G13808" i="22" a="1"/>
  <c r="G13808" i="22" s="1"/>
  <c r="G13807" i="22" a="1"/>
  <c r="G13807" i="22" s="1"/>
  <c r="G13806" i="22"/>
  <c r="G13806" i="22" a="1"/>
  <c r="G13805" i="22" a="1"/>
  <c r="G13805" i="22" s="1"/>
  <c r="G13804" i="22"/>
  <c r="G13804" i="22" a="1"/>
  <c r="G13803" i="22" a="1"/>
  <c r="G13803" i="22" s="1"/>
  <c r="G13802" i="22" a="1"/>
  <c r="G13802" i="22" s="1"/>
  <c r="G13801" i="22" a="1"/>
  <c r="G13801" i="22" s="1"/>
  <c r="G13800" i="22" a="1"/>
  <c r="G13800" i="22" s="1"/>
  <c r="G13799" i="22" a="1"/>
  <c r="G13799" i="22" s="1"/>
  <c r="G13798" i="22" a="1"/>
  <c r="G13798" i="22" s="1"/>
  <c r="G13797" i="22" a="1"/>
  <c r="G13797" i="22" s="1"/>
  <c r="G13796" i="22" a="1"/>
  <c r="G13796" i="22" s="1"/>
  <c r="G13795" i="22" a="1"/>
  <c r="G13795" i="22" s="1"/>
  <c r="G13794" i="22" a="1"/>
  <c r="G13794" i="22" s="1"/>
  <c r="G13793" i="22"/>
  <c r="G13793" i="22" a="1"/>
  <c r="G13792" i="22" a="1"/>
  <c r="G13792" i="22" s="1"/>
  <c r="G13791" i="22" a="1"/>
  <c r="G13791" i="22" s="1"/>
  <c r="G13790" i="22"/>
  <c r="G13790" i="22" a="1"/>
  <c r="G13789" i="22" a="1"/>
  <c r="G13789" i="22" s="1"/>
  <c r="G13788" i="22"/>
  <c r="G13788" i="22" a="1"/>
  <c r="G13787" i="22" a="1"/>
  <c r="G13787" i="22" s="1"/>
  <c r="G13786" i="22" a="1"/>
  <c r="G13786" i="22" s="1"/>
  <c r="G13785" i="22"/>
  <c r="G13785" i="22" a="1"/>
  <c r="G13784" i="22" a="1"/>
  <c r="G13784" i="22" s="1"/>
  <c r="G13783" i="22" a="1"/>
  <c r="G13783" i="22" s="1"/>
  <c r="G13782" i="22" a="1"/>
  <c r="G13782" i="22" s="1"/>
  <c r="G13781" i="22" a="1"/>
  <c r="G13781" i="22" s="1"/>
  <c r="G13780" i="22" a="1"/>
  <c r="G13780" i="22" s="1"/>
  <c r="G13779" i="22" a="1"/>
  <c r="G13779" i="22" s="1"/>
  <c r="G13778" i="22" a="1"/>
  <c r="G13778" i="22" s="1"/>
  <c r="G13777" i="22"/>
  <c r="G13777" i="22" a="1"/>
  <c r="G13776" i="22" a="1"/>
  <c r="G13776" i="22" s="1"/>
  <c r="G13775" i="22" a="1"/>
  <c r="G13775" i="22" s="1"/>
  <c r="G13774" i="22"/>
  <c r="G13774" i="22" a="1"/>
  <c r="G13773" i="22" a="1"/>
  <c r="G13773" i="22" s="1"/>
  <c r="G13772" i="22"/>
  <c r="G13772" i="22" a="1"/>
  <c r="G13771" i="22" a="1"/>
  <c r="G13771" i="22" s="1"/>
  <c r="G13770" i="22" a="1"/>
  <c r="G13770" i="22" s="1"/>
  <c r="G13769" i="22" a="1"/>
  <c r="G13769" i="22" s="1"/>
  <c r="G13768" i="22"/>
  <c r="G13768" i="22" a="1"/>
  <c r="G13767" i="22" a="1"/>
  <c r="G13767" i="22" s="1"/>
  <c r="G13766" i="22" a="1"/>
  <c r="G13766" i="22" s="1"/>
  <c r="G13765" i="22" a="1"/>
  <c r="G13765" i="22" s="1"/>
  <c r="G13764" i="22" a="1"/>
  <c r="G13764" i="22" s="1"/>
  <c r="G13763" i="22" a="1"/>
  <c r="G13763" i="22" s="1"/>
  <c r="G13762" i="22" a="1"/>
  <c r="G13762" i="22" s="1"/>
  <c r="G13761" i="22" a="1"/>
  <c r="G13761" i="22" s="1"/>
  <c r="G13760" i="22" a="1"/>
  <c r="G13760" i="22" s="1"/>
  <c r="G13759" i="22" a="1"/>
  <c r="G13759" i="22" s="1"/>
  <c r="G13758" i="22" a="1"/>
  <c r="G13758" i="22" s="1"/>
  <c r="G13757" i="22" a="1"/>
  <c r="G13757" i="22" s="1"/>
  <c r="G13756" i="22"/>
  <c r="G13756" i="22" a="1"/>
  <c r="G13755" i="22" a="1"/>
  <c r="G13755" i="22" s="1"/>
  <c r="G13754" i="22"/>
  <c r="G13754" i="22" a="1"/>
  <c r="G13753" i="22" a="1"/>
  <c r="G13753" i="22" s="1"/>
  <c r="G13752" i="22"/>
  <c r="G13752" i="22" a="1"/>
  <c r="G13751" i="22" a="1"/>
  <c r="G13751" i="22" s="1"/>
  <c r="G13750" i="22" a="1"/>
  <c r="G13750" i="22" s="1"/>
  <c r="G13749" i="22"/>
  <c r="G13749" i="22" a="1"/>
  <c r="G13748" i="22" a="1"/>
  <c r="G13748" i="22" s="1"/>
  <c r="G13747" i="22" a="1"/>
  <c r="G13747" i="22" s="1"/>
  <c r="G13746" i="22" a="1"/>
  <c r="G13746" i="22" s="1"/>
  <c r="G13745" i="22"/>
  <c r="G13745" i="22" a="1"/>
  <c r="G13744" i="22"/>
  <c r="G13744" i="22" a="1"/>
  <c r="G13743" i="22" a="1"/>
  <c r="G13743" i="22" s="1"/>
  <c r="G13742" i="22" a="1"/>
  <c r="G13742" i="22" s="1"/>
  <c r="G13741" i="22" a="1"/>
  <c r="G13741" i="22" s="1"/>
  <c r="G13740" i="22"/>
  <c r="G13740" i="22" a="1"/>
  <c r="G13739" i="22" a="1"/>
  <c r="G13739" i="22" s="1"/>
  <c r="G13738" i="22"/>
  <c r="G13738" i="22" a="1"/>
  <c r="G13737" i="22" a="1"/>
  <c r="G13737" i="22" s="1"/>
  <c r="G13736" i="22" a="1"/>
  <c r="G13736" i="22" s="1"/>
  <c r="G13735" i="22" a="1"/>
  <c r="G13735" i="22" s="1"/>
  <c r="G13734" i="22" a="1"/>
  <c r="G13734" i="22" s="1"/>
  <c r="G13733" i="22"/>
  <c r="G13733" i="22" a="1"/>
  <c r="G13732" i="22" a="1"/>
  <c r="G13732" i="22" s="1"/>
  <c r="G13731" i="22" a="1"/>
  <c r="G13731" i="22" s="1"/>
  <c r="G13730" i="22" a="1"/>
  <c r="G13730" i="22" s="1"/>
  <c r="G13729" i="22" a="1"/>
  <c r="G13729" i="22" s="1"/>
  <c r="G13728" i="22" a="1"/>
  <c r="G13728" i="22" s="1"/>
  <c r="G13727" i="22" a="1"/>
  <c r="G13727" i="22" s="1"/>
  <c r="G13726" i="22" a="1"/>
  <c r="G13726" i="22" s="1"/>
  <c r="G13725" i="22" a="1"/>
  <c r="G13725" i="22" s="1"/>
  <c r="G13724" i="22"/>
  <c r="G13724" i="22" a="1"/>
  <c r="G13723" i="22" a="1"/>
  <c r="G13723" i="22" s="1"/>
  <c r="G13722" i="22"/>
  <c r="G13722" i="22" a="1"/>
  <c r="G13721" i="22" a="1"/>
  <c r="G13721" i="22" s="1"/>
  <c r="G13720" i="22" a="1"/>
  <c r="G13720" i="22" s="1"/>
  <c r="G13719" i="22" a="1"/>
  <c r="G13719" i="22" s="1"/>
  <c r="G13718" i="22" a="1"/>
  <c r="G13718" i="22" s="1"/>
  <c r="G13717" i="22"/>
  <c r="G13717" i="22" a="1"/>
  <c r="G13716" i="22" a="1"/>
  <c r="G13716" i="22" s="1"/>
  <c r="G13715" i="22" a="1"/>
  <c r="G13715" i="22" s="1"/>
  <c r="G13714" i="22" a="1"/>
  <c r="G13714" i="22" s="1"/>
  <c r="G13713" i="22"/>
  <c r="G13713" i="22" a="1"/>
  <c r="G13712" i="22" a="1"/>
  <c r="G13712" i="22" s="1"/>
  <c r="G13711" i="22" a="1"/>
  <c r="G13711" i="22" s="1"/>
  <c r="G13710" i="22" a="1"/>
  <c r="G13710" i="22" s="1"/>
  <c r="G13709" i="22" a="1"/>
  <c r="G13709" i="22" s="1"/>
  <c r="G13708" i="22"/>
  <c r="G13708" i="22" a="1"/>
  <c r="G13707" i="22" a="1"/>
  <c r="G13707" i="22" s="1"/>
  <c r="G13706" i="22"/>
  <c r="G13706" i="22" a="1"/>
  <c r="G13705" i="22" a="1"/>
  <c r="G13705" i="22" s="1"/>
  <c r="G13704" i="22" a="1"/>
  <c r="G13704" i="22" s="1"/>
  <c r="G13703" i="22" a="1"/>
  <c r="G13703" i="22" s="1"/>
  <c r="G13702" i="22" a="1"/>
  <c r="G13702" i="22" s="1"/>
  <c r="G13701" i="22" a="1"/>
  <c r="G13701" i="22" s="1"/>
  <c r="G13700" i="22" a="1"/>
  <c r="G13700" i="22" s="1"/>
  <c r="G13699" i="22" a="1"/>
  <c r="G13699" i="22" s="1"/>
  <c r="G13698" i="22" a="1"/>
  <c r="G13698" i="22" s="1"/>
  <c r="G13697" i="22" a="1"/>
  <c r="G13697" i="22" s="1"/>
  <c r="G13696" i="22" a="1"/>
  <c r="G13696" i="22" s="1"/>
  <c r="G13695" i="22" a="1"/>
  <c r="G13695" i="22" s="1"/>
  <c r="G13694" i="22"/>
  <c r="G13694" i="22" a="1"/>
  <c r="G13693" i="22" a="1"/>
  <c r="G13693" i="22" s="1"/>
  <c r="G13692" i="22" a="1"/>
  <c r="G13692" i="22" s="1"/>
  <c r="B13692" i="22" s="1"/>
  <c r="G13691" i="22" a="1"/>
  <c r="G13691" i="22" s="1"/>
  <c r="G13690" i="22" a="1"/>
  <c r="G13690" i="22" s="1"/>
  <c r="G13689" i="22" a="1"/>
  <c r="G13689" i="22" s="1"/>
  <c r="G13688" i="22"/>
  <c r="G13688" i="22" a="1"/>
  <c r="G13687" i="22" a="1"/>
  <c r="G13687" i="22" s="1"/>
  <c r="G13686" i="22" a="1"/>
  <c r="G13686" i="22" s="1"/>
  <c r="G13685" i="22" a="1"/>
  <c r="G13685" i="22" s="1"/>
  <c r="G13684" i="22" a="1"/>
  <c r="G13684" i="22" s="1"/>
  <c r="G13683" i="22" a="1"/>
  <c r="G13683" i="22" s="1"/>
  <c r="G13682" i="22" a="1"/>
  <c r="G13682" i="22" s="1"/>
  <c r="G13681" i="22"/>
  <c r="G13681" i="22" a="1"/>
  <c r="G13680" i="22" a="1"/>
  <c r="G13680" i="22" s="1"/>
  <c r="G13679" i="22" a="1"/>
  <c r="G13679" i="22" s="1"/>
  <c r="G13678" i="22"/>
  <c r="G13678" i="22" a="1"/>
  <c r="G13677" i="22" a="1"/>
  <c r="G13677" i="22" s="1"/>
  <c r="G13676" i="22"/>
  <c r="G13676" i="22" a="1"/>
  <c r="G13675" i="22" a="1"/>
  <c r="G13675" i="22" s="1"/>
  <c r="G13674" i="22" a="1"/>
  <c r="G13674" i="22" s="1"/>
  <c r="G13673" i="22" a="1"/>
  <c r="G13673" i="22" s="1"/>
  <c r="G13672" i="22" a="1"/>
  <c r="G13672" i="22" s="1"/>
  <c r="G13671" i="22" a="1"/>
  <c r="G13671" i="22" s="1"/>
  <c r="G13670" i="22" a="1"/>
  <c r="G13670" i="22" s="1"/>
  <c r="G13669" i="22" a="1"/>
  <c r="G13669" i="22" s="1"/>
  <c r="G13668" i="22" a="1"/>
  <c r="G13668" i="22" s="1"/>
  <c r="G13667" i="22" a="1"/>
  <c r="G13667" i="22" s="1"/>
  <c r="G13666" i="22" a="1"/>
  <c r="G13666" i="22" s="1"/>
  <c r="G13665" i="22"/>
  <c r="G13665" i="22" a="1"/>
  <c r="G13664" i="22" a="1"/>
  <c r="G13664" i="22" s="1"/>
  <c r="G13663" i="22" a="1"/>
  <c r="G13663" i="22" s="1"/>
  <c r="G13662" i="22" a="1"/>
  <c r="G13662" i="22" s="1"/>
  <c r="G13661" i="22" a="1"/>
  <c r="G13661" i="22" s="1"/>
  <c r="G13660" i="22" a="1"/>
  <c r="G13660" i="22" s="1"/>
  <c r="B13660" i="22" s="1"/>
  <c r="G13659" i="22" a="1"/>
  <c r="G13659" i="22" s="1"/>
  <c r="G13658" i="22"/>
  <c r="G13658" i="22" a="1"/>
  <c r="G13657" i="22" a="1"/>
  <c r="G13657" i="22" s="1"/>
  <c r="G13656" i="22"/>
  <c r="G13656" i="22" a="1"/>
  <c r="G13655" i="22" a="1"/>
  <c r="G13655" i="22" s="1"/>
  <c r="G13654" i="22"/>
  <c r="G13654" i="22" a="1"/>
  <c r="G13653" i="22" a="1"/>
  <c r="G13653" i="22" s="1"/>
  <c r="G13652" i="22" a="1"/>
  <c r="G13652" i="22" s="1"/>
  <c r="G13651" i="22" a="1"/>
  <c r="G13651" i="22" s="1"/>
  <c r="G13650" i="22" a="1"/>
  <c r="G13650" i="22" s="1"/>
  <c r="G13649" i="22" a="1"/>
  <c r="G13649" i="22" s="1"/>
  <c r="G13648" i="22" a="1"/>
  <c r="G13648" i="22" s="1"/>
  <c r="G13647" i="22" a="1"/>
  <c r="G13647" i="22" s="1"/>
  <c r="G13646" i="22" a="1"/>
  <c r="G13646" i="22" s="1"/>
  <c r="G13645" i="22" a="1"/>
  <c r="G13645" i="22" s="1"/>
  <c r="G13644" i="22"/>
  <c r="G13644" i="22" a="1"/>
  <c r="G13643" i="22" a="1"/>
  <c r="G13643" i="22" s="1"/>
  <c r="G13642" i="22"/>
  <c r="G13642" i="22" a="1"/>
  <c r="G13641" i="22" a="1"/>
  <c r="G13641" i="22" s="1"/>
  <c r="G13640" i="22" a="1"/>
  <c r="G13640" i="22" s="1"/>
  <c r="G13639" i="22" a="1"/>
  <c r="G13639" i="22" s="1"/>
  <c r="G13638" i="22" a="1"/>
  <c r="G13638" i="22" s="1"/>
  <c r="G13637" i="22" a="1"/>
  <c r="G13637" i="22" s="1"/>
  <c r="G13636" i="22" a="1"/>
  <c r="G13636" i="22" s="1"/>
  <c r="B13636" i="22" s="1"/>
  <c r="G13635" i="22" a="1"/>
  <c r="G13635" i="22" s="1"/>
  <c r="G13634" i="22" a="1"/>
  <c r="G13634" i="22" s="1"/>
  <c r="G13633" i="22" a="1"/>
  <c r="G13633" i="22" s="1"/>
  <c r="G13632" i="22" a="1"/>
  <c r="G13632" i="22" s="1"/>
  <c r="G13631" i="22" a="1"/>
  <c r="G13631" i="22" s="1"/>
  <c r="G13630" i="22" a="1"/>
  <c r="G13630" i="22" s="1"/>
  <c r="G13629" i="22" a="1"/>
  <c r="G13629" i="22" s="1"/>
  <c r="G13628" i="22" a="1"/>
  <c r="G13628" i="22" s="1"/>
  <c r="G13627" i="22" a="1"/>
  <c r="G13627" i="22" s="1"/>
  <c r="G13626" i="22" a="1"/>
  <c r="G13626" i="22" s="1"/>
  <c r="G13625" i="22" a="1"/>
  <c r="G13625" i="22" s="1"/>
  <c r="G13624" i="22"/>
  <c r="G13624" i="22" a="1"/>
  <c r="G13623" i="22" a="1"/>
  <c r="G13623" i="22" s="1"/>
  <c r="G13622" i="22" a="1"/>
  <c r="G13622" i="22" s="1"/>
  <c r="G13621" i="22" a="1"/>
  <c r="G13621" i="22" s="1"/>
  <c r="G13620" i="22" a="1"/>
  <c r="G13620" i="22" s="1"/>
  <c r="G13619" i="22" a="1"/>
  <c r="G13619" i="22" s="1"/>
  <c r="G13618" i="22" a="1"/>
  <c r="G13618" i="22" s="1"/>
  <c r="G13617" i="22" a="1"/>
  <c r="G13617" i="22" s="1"/>
  <c r="G13616" i="22" a="1"/>
  <c r="G13616" i="22" s="1"/>
  <c r="G13615" i="22" a="1"/>
  <c r="G13615" i="22" s="1"/>
  <c r="G13614" i="22" a="1"/>
  <c r="G13614" i="22" s="1"/>
  <c r="G13613" i="22" a="1"/>
  <c r="G13613" i="22" s="1"/>
  <c r="G13612" i="22" a="1"/>
  <c r="G13612" i="22" s="1"/>
  <c r="B13612" i="22" s="1"/>
  <c r="G13611" i="22" a="1"/>
  <c r="G13611" i="22" s="1"/>
  <c r="G13610" i="22" a="1"/>
  <c r="G13610" i="22" s="1"/>
  <c r="G13609" i="22" a="1"/>
  <c r="G13609" i="22" s="1"/>
  <c r="G13608" i="22" a="1"/>
  <c r="G13608" i="22" s="1"/>
  <c r="G13607" i="22" a="1"/>
  <c r="G13607" i="22" s="1"/>
  <c r="G13606" i="22" a="1"/>
  <c r="G13606" i="22" s="1"/>
  <c r="G13605" i="22" a="1"/>
  <c r="G13605" i="22" s="1"/>
  <c r="G13604" i="22" a="1"/>
  <c r="G13604" i="22" s="1"/>
  <c r="G13603" i="22" a="1"/>
  <c r="G13603" i="22" s="1"/>
  <c r="G13602" i="22"/>
  <c r="G13602" i="22" a="1"/>
  <c r="G13601" i="22" a="1"/>
  <c r="G13601" i="22" s="1"/>
  <c r="G13600" i="22" a="1"/>
  <c r="G13600" i="22" s="1"/>
  <c r="G13599" i="22" a="1"/>
  <c r="G13599" i="22" s="1"/>
  <c r="G13598" i="22" a="1"/>
  <c r="G13598" i="22" s="1"/>
  <c r="G13597" i="22" a="1"/>
  <c r="G13597" i="22" s="1"/>
  <c r="G13596" i="22" a="1"/>
  <c r="G13596" i="22" s="1"/>
  <c r="G13595" i="22"/>
  <c r="G13595" i="22" a="1"/>
  <c r="G13594" i="22" a="1"/>
  <c r="G13594" i="22" s="1"/>
  <c r="G13593" i="22"/>
  <c r="G13593" i="22" a="1"/>
  <c r="G13592" i="22" a="1"/>
  <c r="G13592" i="22" s="1"/>
  <c r="G13591" i="22" a="1"/>
  <c r="G13591" i="22" s="1"/>
  <c r="G13590" i="22" a="1"/>
  <c r="G13590" i="22" s="1"/>
  <c r="G13589" i="22" a="1"/>
  <c r="G13589" i="22" s="1"/>
  <c r="G13588" i="22" a="1"/>
  <c r="G13588" i="22" s="1"/>
  <c r="G13587" i="22" a="1"/>
  <c r="G13587" i="22" s="1"/>
  <c r="G13586" i="22"/>
  <c r="G13586" i="22" a="1"/>
  <c r="G13585" i="22" a="1"/>
  <c r="G13585" i="22" s="1"/>
  <c r="G13584" i="22" a="1"/>
  <c r="G13584" i="22" s="1"/>
  <c r="G13583" i="22" a="1"/>
  <c r="G13583" i="22" s="1"/>
  <c r="G13582" i="22" a="1"/>
  <c r="G13582" i="22" s="1"/>
  <c r="G13581" i="22" a="1"/>
  <c r="G13581" i="22" s="1"/>
  <c r="G13580" i="22" a="1"/>
  <c r="G13580" i="22" s="1"/>
  <c r="G13579" i="22" a="1"/>
  <c r="G13579" i="22" s="1"/>
  <c r="B13579" i="22" s="1"/>
  <c r="G13578" i="22" a="1"/>
  <c r="G13578" i="22" s="1"/>
  <c r="G13577" i="22" a="1"/>
  <c r="G13577" i="22" s="1"/>
  <c r="G13576" i="22" a="1"/>
  <c r="G13576" i="22" s="1"/>
  <c r="G13575" i="22" a="1"/>
  <c r="G13575" i="22" s="1"/>
  <c r="G13574" i="22"/>
  <c r="G13574" i="22" a="1"/>
  <c r="G13573" i="22" a="1"/>
  <c r="G13573" i="22" s="1"/>
  <c r="G13572" i="22" a="1"/>
  <c r="G13572" i="22" s="1"/>
  <c r="G13571" i="22" a="1"/>
  <c r="G13571" i="22" s="1"/>
  <c r="B13571" i="22" s="1"/>
  <c r="G13570" i="22" a="1"/>
  <c r="G13570" i="22" s="1"/>
  <c r="G13569" i="22" a="1"/>
  <c r="G13569" i="22" s="1"/>
  <c r="G13568" i="22" a="1"/>
  <c r="G13568" i="22" s="1"/>
  <c r="G13567" i="22" a="1"/>
  <c r="G13567" i="22" s="1"/>
  <c r="G13566" i="22" a="1"/>
  <c r="G13566" i="22" s="1"/>
  <c r="G13565" i="22" a="1"/>
  <c r="G13565" i="22" s="1"/>
  <c r="G13564" i="22" a="1"/>
  <c r="G13564" i="22" s="1"/>
  <c r="G13563" i="22"/>
  <c r="G13563" i="22" a="1"/>
  <c r="G13562" i="22" a="1"/>
  <c r="G13562" i="22" s="1"/>
  <c r="G13561" i="22"/>
  <c r="G13561" i="22" a="1"/>
  <c r="G13560" i="22" a="1"/>
  <c r="G13560" i="22" s="1"/>
  <c r="G13559" i="22" a="1"/>
  <c r="G13559" i="22" s="1"/>
  <c r="G13558" i="22" a="1"/>
  <c r="G13558" i="22" s="1"/>
  <c r="G13557" i="22" a="1"/>
  <c r="G13557" i="22" s="1"/>
  <c r="G13556" i="22" a="1"/>
  <c r="G13556" i="22" s="1"/>
  <c r="G13555" i="22" a="1"/>
  <c r="G13555" i="22" s="1"/>
  <c r="G13554" i="22"/>
  <c r="G13554" i="22" a="1"/>
  <c r="G13553" i="22" a="1"/>
  <c r="G13553" i="22" s="1"/>
  <c r="G13552" i="22" a="1"/>
  <c r="G13552" i="22" s="1"/>
  <c r="G13551" i="22"/>
  <c r="G13551" i="22" a="1"/>
  <c r="G13550" i="22" a="1"/>
  <c r="G13550" i="22" s="1"/>
  <c r="G13549" i="22" a="1"/>
  <c r="G13549" i="22" s="1"/>
  <c r="G13548" i="22" a="1"/>
  <c r="G13548" i="22" s="1"/>
  <c r="G13547" i="22" a="1"/>
  <c r="G13547" i="22" s="1"/>
  <c r="B13547" i="22" s="1"/>
  <c r="G13546" i="22" a="1"/>
  <c r="G13546" i="22" s="1"/>
  <c r="G13545" i="22"/>
  <c r="G13545" i="22" a="1"/>
  <c r="G13544" i="22" a="1"/>
  <c r="G13544" i="22" s="1"/>
  <c r="G13543" i="22" a="1"/>
  <c r="G13543" i="22" s="1"/>
  <c r="G13542" i="22" a="1"/>
  <c r="G13542" i="22" s="1"/>
  <c r="G13541" i="22" a="1"/>
  <c r="G13541" i="22" s="1"/>
  <c r="G13540" i="22" a="1"/>
  <c r="G13540" i="22" s="1"/>
  <c r="G13539" i="22"/>
  <c r="G13539" i="22" a="1"/>
  <c r="G13538" i="22"/>
  <c r="G13538" i="22" a="1"/>
  <c r="G13537" i="22" a="1"/>
  <c r="G13537" i="22" s="1"/>
  <c r="G13536" i="22" a="1"/>
  <c r="G13536" i="22" s="1"/>
  <c r="G13535" i="22" a="1"/>
  <c r="G13535" i="22" s="1"/>
  <c r="G13534" i="22" a="1"/>
  <c r="G13534" i="22" s="1"/>
  <c r="G13533" i="22"/>
  <c r="G13533" i="22" a="1"/>
  <c r="G13532" i="22" a="1"/>
  <c r="G13532" i="22" s="1"/>
  <c r="G13531" i="22"/>
  <c r="G13531" i="22" a="1"/>
  <c r="G13530" i="22" a="1"/>
  <c r="G13530" i="22" s="1"/>
  <c r="G13529" i="22"/>
  <c r="G13529" i="22" a="1"/>
  <c r="G13528" i="22" a="1"/>
  <c r="G13528" i="22" s="1"/>
  <c r="G13527" i="22"/>
  <c r="G13527" i="22" a="1"/>
  <c r="G13526" i="22" a="1"/>
  <c r="G13526" i="22" s="1"/>
  <c r="G13525" i="22" a="1"/>
  <c r="G13525" i="22" s="1"/>
  <c r="G13524" i="22" a="1"/>
  <c r="G13524" i="22" s="1"/>
  <c r="G13523" i="22" a="1"/>
  <c r="G13523" i="22" s="1"/>
  <c r="G13522" i="22"/>
  <c r="G13522" i="22" a="1"/>
  <c r="G13521" i="22"/>
  <c r="G13521" i="22" a="1"/>
  <c r="G13520" i="22" a="1"/>
  <c r="G13520" i="22" s="1"/>
  <c r="G13519" i="22" a="1"/>
  <c r="G13519" i="22" s="1"/>
  <c r="G13518" i="22"/>
  <c r="G13518" i="22" a="1"/>
  <c r="G13517" i="22" a="1"/>
  <c r="G13517" i="22" s="1"/>
  <c r="G13516" i="22" a="1"/>
  <c r="G13516" i="22" s="1"/>
  <c r="G13515" i="22" a="1"/>
  <c r="G13515" i="22" s="1"/>
  <c r="G13514" i="22" a="1"/>
  <c r="G13514" i="22" s="1"/>
  <c r="G13513" i="22" a="1"/>
  <c r="G13513" i="22" s="1"/>
  <c r="G13512" i="22" a="1"/>
  <c r="G13512" i="22" s="1"/>
  <c r="G13511" i="22" a="1"/>
  <c r="G13511" i="22" s="1"/>
  <c r="G13510" i="22" a="1"/>
  <c r="G13510" i="22" s="1"/>
  <c r="G13509" i="22"/>
  <c r="G13509" i="22" a="1"/>
  <c r="G13508" i="22" a="1"/>
  <c r="G13508" i="22" s="1"/>
  <c r="G13507" i="22" a="1"/>
  <c r="G13507" i="22" s="1"/>
  <c r="B13507" i="22" s="1"/>
  <c r="G13506" i="22" a="1"/>
  <c r="G13506" i="22" s="1"/>
  <c r="G13505" i="22" a="1"/>
  <c r="G13505" i="22" s="1"/>
  <c r="G13504" i="22" a="1"/>
  <c r="G13504" i="22" s="1"/>
  <c r="G13503" i="22" a="1"/>
  <c r="G13503" i="22" s="1"/>
  <c r="G13502" i="22" a="1"/>
  <c r="G13502" i="22" s="1"/>
  <c r="G13501" i="22" a="1"/>
  <c r="G13501" i="22" s="1"/>
  <c r="G13500" i="22" a="1"/>
  <c r="G13500" i="22" s="1"/>
  <c r="G13499" i="22"/>
  <c r="G13499" i="22" a="1"/>
  <c r="G13498" i="22"/>
  <c r="G13498" i="22" a="1"/>
  <c r="G13497" i="22"/>
  <c r="G13497" i="22" a="1"/>
  <c r="G13496" i="22" a="1"/>
  <c r="G13496" i="22" s="1"/>
  <c r="G13495" i="22" a="1"/>
  <c r="G13495" i="22" s="1"/>
  <c r="G13494" i="22" a="1"/>
  <c r="G13494" i="22" s="1"/>
  <c r="G13493" i="22" a="1"/>
  <c r="G13493" i="22" s="1"/>
  <c r="G13492" i="22" a="1"/>
  <c r="G13492" i="22" s="1"/>
  <c r="G13491" i="22"/>
  <c r="G13491" i="22" a="1"/>
  <c r="G13490" i="22" a="1"/>
  <c r="G13490" i="22" s="1"/>
  <c r="G13489" i="22"/>
  <c r="G13489" i="22" a="1"/>
  <c r="G13488" i="22" a="1"/>
  <c r="G13488" i="22" s="1"/>
  <c r="G13487" i="22" a="1"/>
  <c r="G13487" i="22" s="1"/>
  <c r="G13486" i="22"/>
  <c r="G13486" i="22" a="1"/>
  <c r="G13485" i="22" a="1"/>
  <c r="G13485" i="22" s="1"/>
  <c r="G13484" i="22" a="1"/>
  <c r="G13484" i="22" s="1"/>
  <c r="G13483" i="22" a="1"/>
  <c r="G13483" i="22" s="1"/>
  <c r="G13482" i="22" a="1"/>
  <c r="G13482" i="22" s="1"/>
  <c r="G13481" i="22" a="1"/>
  <c r="G13481" i="22" s="1"/>
  <c r="G13480" i="22" a="1"/>
  <c r="G13480" i="22" s="1"/>
  <c r="G13479" i="22" a="1"/>
  <c r="G13479" i="22" s="1"/>
  <c r="G13478" i="22" a="1"/>
  <c r="G13478" i="22" s="1"/>
  <c r="G13477" i="22"/>
  <c r="G13477" i="22" a="1"/>
  <c r="G13476" i="22" a="1"/>
  <c r="G13476" i="22" s="1"/>
  <c r="G13475" i="22" a="1"/>
  <c r="G13475" i="22" s="1"/>
  <c r="G13474" i="22" a="1"/>
  <c r="G13474" i="22" s="1"/>
  <c r="G13473" i="22" a="1"/>
  <c r="G13473" i="22" s="1"/>
  <c r="G13472" i="22" a="1"/>
  <c r="G13472" i="22" s="1"/>
  <c r="G13471" i="22" a="1"/>
  <c r="G13471" i="22" s="1"/>
  <c r="G13470" i="22" a="1"/>
  <c r="G13470" i="22" s="1"/>
  <c r="G13469" i="22" a="1"/>
  <c r="G13469" i="22" s="1"/>
  <c r="G13468" i="22" a="1"/>
  <c r="G13468" i="22" s="1"/>
  <c r="G13467" i="22"/>
  <c r="G13467" i="22" a="1"/>
  <c r="G13466" i="22" a="1"/>
  <c r="G13466" i="22" s="1"/>
  <c r="G13465" i="22" a="1"/>
  <c r="G13465" i="22" s="1"/>
  <c r="G13464" i="22" a="1"/>
  <c r="G13464" i="22" s="1"/>
  <c r="G13463" i="22" a="1"/>
  <c r="G13463" i="22" s="1"/>
  <c r="G13462" i="22" a="1"/>
  <c r="G13462" i="22" s="1"/>
  <c r="G13461" i="22" a="1"/>
  <c r="G13461" i="22" s="1"/>
  <c r="G13460" i="22" a="1"/>
  <c r="G13460" i="22" s="1"/>
  <c r="G13459" i="22" a="1"/>
  <c r="G13459" i="22" s="1"/>
  <c r="G13458" i="22"/>
  <c r="G13458" i="22" a="1"/>
  <c r="G13457" i="22" a="1"/>
  <c r="G13457" i="22" s="1"/>
  <c r="G13456" i="22" a="1"/>
  <c r="G13456" i="22" s="1"/>
  <c r="G13455" i="22" a="1"/>
  <c r="G13455" i="22" s="1"/>
  <c r="G13454" i="22"/>
  <c r="G13454" i="22" a="1"/>
  <c r="G13453" i="22" a="1"/>
  <c r="G13453" i="22" s="1"/>
  <c r="G13452" i="22" a="1"/>
  <c r="G13452" i="22" s="1"/>
  <c r="G13451" i="22" a="1"/>
  <c r="G13451" i="22" s="1"/>
  <c r="G13450" i="22" a="1"/>
  <c r="G13450" i="22" s="1"/>
  <c r="G13449" i="22"/>
  <c r="G13449" i="22" a="1"/>
  <c r="G13448" i="22" a="1"/>
  <c r="G13448" i="22" s="1"/>
  <c r="G13447" i="22"/>
  <c r="G13447" i="22" a="1"/>
  <c r="G13446" i="22" a="1"/>
  <c r="G13446" i="22" s="1"/>
  <c r="G13445" i="22" a="1"/>
  <c r="G13445" i="22" s="1"/>
  <c r="G13444" i="22" a="1"/>
  <c r="G13444" i="22" s="1"/>
  <c r="G13443" i="22"/>
  <c r="G13443" i="22" a="1"/>
  <c r="G13442" i="22" a="1"/>
  <c r="G13442" i="22" s="1"/>
  <c r="G13441" i="22" a="1"/>
  <c r="G13441" i="22" s="1"/>
  <c r="G13440" i="22" a="1"/>
  <c r="G13440" i="22" s="1"/>
  <c r="G13439" i="22" a="1"/>
  <c r="G13439" i="22" s="1"/>
  <c r="G13438" i="22" a="1"/>
  <c r="G13438" i="22" s="1"/>
  <c r="G13437" i="22" a="1"/>
  <c r="G13437" i="22" s="1"/>
  <c r="G13436" i="22" a="1"/>
  <c r="G13436" i="22" s="1"/>
  <c r="G13435" i="22" a="1"/>
  <c r="G13435" i="22" s="1"/>
  <c r="G13434" i="22" a="1"/>
  <c r="G13434" i="22" s="1"/>
  <c r="G13433" i="22"/>
  <c r="G13433" i="22" a="1"/>
  <c r="G13432" i="22" a="1"/>
  <c r="G13432" i="22" s="1"/>
  <c r="G13431" i="22" a="1"/>
  <c r="G13431" i="22" s="1"/>
  <c r="G13430" i="22"/>
  <c r="G13430" i="22" a="1"/>
  <c r="G13429" i="22"/>
  <c r="G13429" i="22" a="1"/>
  <c r="G13428" i="22" a="1"/>
  <c r="G13428" i="22" s="1"/>
  <c r="G13427" i="22" a="1"/>
  <c r="G13427" i="22" s="1"/>
  <c r="G13426" i="22" a="1"/>
  <c r="G13426" i="22" s="1"/>
  <c r="G13425" i="22" a="1"/>
  <c r="G13425" i="22" s="1"/>
  <c r="G13424" i="22"/>
  <c r="G13424" i="22" a="1"/>
  <c r="G13423" i="22" a="1"/>
  <c r="G13423" i="22" s="1"/>
  <c r="G13422" i="22" a="1"/>
  <c r="G13422" i="22" s="1"/>
  <c r="G13421" i="22"/>
  <c r="G13421" i="22" a="1"/>
  <c r="G13420" i="22" a="1"/>
  <c r="G13420" i="22" s="1"/>
  <c r="B13420" i="22" s="1"/>
  <c r="G13419" i="22" a="1"/>
  <c r="G13419" i="22" s="1"/>
  <c r="G13418" i="22" a="1"/>
  <c r="G13418" i="22" s="1"/>
  <c r="G13417" i="22" a="1"/>
  <c r="G13417" i="22" s="1"/>
  <c r="G13416" i="22" a="1"/>
  <c r="G13416" i="22" s="1"/>
  <c r="G13415" i="22" a="1"/>
  <c r="G13415" i="22" s="1"/>
  <c r="G13414" i="22" a="1"/>
  <c r="G13414" i="22" s="1"/>
  <c r="G13413" i="22" a="1"/>
  <c r="G13413" i="22" s="1"/>
  <c r="G13412" i="22"/>
  <c r="G13412" i="22" a="1"/>
  <c r="G13411" i="22" a="1"/>
  <c r="G13411" i="22" s="1"/>
  <c r="G13410" i="22"/>
  <c r="G13410" i="22" a="1"/>
  <c r="G13409" i="22" a="1"/>
  <c r="G13409" i="22" s="1"/>
  <c r="G13408" i="22" a="1"/>
  <c r="G13408" i="22" s="1"/>
  <c r="G13407" i="22" a="1"/>
  <c r="G13407" i="22" s="1"/>
  <c r="G13406" i="22"/>
  <c r="G13406" i="22" a="1"/>
  <c r="G13405" i="22" a="1"/>
  <c r="G13405" i="22" s="1"/>
  <c r="G13404" i="22" a="1"/>
  <c r="G13404" i="22" s="1"/>
  <c r="G13403" i="22" a="1"/>
  <c r="G13403" i="22" s="1"/>
  <c r="G13402" i="22" a="1"/>
  <c r="G13402" i="22" s="1"/>
  <c r="G13401" i="22" a="1"/>
  <c r="G13401" i="22" s="1"/>
  <c r="G13400" i="22" a="1"/>
  <c r="G13400" i="22" s="1"/>
  <c r="G13399" i="22" a="1"/>
  <c r="G13399" i="22" s="1"/>
  <c r="G13398" i="22" a="1"/>
  <c r="G13398" i="22" s="1"/>
  <c r="G13397" i="22"/>
  <c r="G13397" i="22" a="1"/>
  <c r="G13396" i="22" a="1"/>
  <c r="G13396" i="22" s="1"/>
  <c r="G13395" i="22" a="1"/>
  <c r="G13395" i="22" s="1"/>
  <c r="G13394" i="22" a="1"/>
  <c r="G13394" i="22" s="1"/>
  <c r="G13393" i="22" a="1"/>
  <c r="G13393" i="22" s="1"/>
  <c r="G13392" i="22" a="1"/>
  <c r="G13392" i="22" s="1"/>
  <c r="G13391" i="22" a="1"/>
  <c r="G13391" i="22" s="1"/>
  <c r="G13390" i="22" a="1"/>
  <c r="G13390" i="22" s="1"/>
  <c r="G13389" i="22" a="1"/>
  <c r="G13389" i="22" s="1"/>
  <c r="G13388" i="22"/>
  <c r="G13388" i="22" a="1"/>
  <c r="G13387" i="22" a="1"/>
  <c r="G13387" i="22" s="1"/>
  <c r="G13386" i="22" a="1"/>
  <c r="G13386" i="22" s="1"/>
  <c r="G13385" i="22" a="1"/>
  <c r="G13385" i="22" s="1"/>
  <c r="G13384" i="22" a="1"/>
  <c r="G13384" i="22" s="1"/>
  <c r="G13383" i="22" a="1"/>
  <c r="G13383" i="22" s="1"/>
  <c r="G13382" i="22" a="1"/>
  <c r="G13382" i="22" s="1"/>
  <c r="G13381" i="22" a="1"/>
  <c r="G13381" i="22" s="1"/>
  <c r="G13380" i="22"/>
  <c r="G13380" i="22" a="1"/>
  <c r="G13379" i="22" a="1"/>
  <c r="G13379" i="22" s="1"/>
  <c r="G13378" i="22"/>
  <c r="G13378" i="22" a="1"/>
  <c r="G13377" i="22" a="1"/>
  <c r="G13377" i="22" s="1"/>
  <c r="G13376" i="22" a="1"/>
  <c r="G13376" i="22" s="1"/>
  <c r="G13375" i="22" a="1"/>
  <c r="G13375" i="22" s="1"/>
  <c r="G13374" i="22"/>
  <c r="G13374" i="22" a="1"/>
  <c r="G13373" i="22" a="1"/>
  <c r="G13373" i="22" s="1"/>
  <c r="G13372" i="22" a="1"/>
  <c r="G13372" i="22" s="1"/>
  <c r="G13371" i="22" a="1"/>
  <c r="G13371" i="22" s="1"/>
  <c r="G13370" i="22" a="1"/>
  <c r="G13370" i="22" s="1"/>
  <c r="G13369" i="22" a="1"/>
  <c r="G13369" i="22" s="1"/>
  <c r="G13368" i="22" a="1"/>
  <c r="G13368" i="22" s="1"/>
  <c r="G13367" i="22" a="1"/>
  <c r="G13367" i="22" s="1"/>
  <c r="G13366" i="22"/>
  <c r="G13366" i="22" a="1"/>
  <c r="G13365" i="22" a="1"/>
  <c r="G13365" i="22" s="1"/>
  <c r="G13364" i="22" a="1"/>
  <c r="G13364" i="22" s="1"/>
  <c r="G13363" i="22" a="1"/>
  <c r="G13363" i="22" s="1"/>
  <c r="G13362" i="22" a="1"/>
  <c r="G13362" i="22" s="1"/>
  <c r="G13361" i="22" a="1"/>
  <c r="G13361" i="22" s="1"/>
  <c r="G13360" i="22"/>
  <c r="G13360" i="22" a="1"/>
  <c r="G13359" i="22" a="1"/>
  <c r="G13359" i="22" s="1"/>
  <c r="G13358" i="22" a="1"/>
  <c r="G13358" i="22" s="1"/>
  <c r="G13357" i="22" a="1"/>
  <c r="G13357" i="22" s="1"/>
  <c r="G13356" i="22"/>
  <c r="G13356" i="22" a="1"/>
  <c r="G13355" i="22" a="1"/>
  <c r="G13355" i="22" s="1"/>
  <c r="G13354" i="22"/>
  <c r="G13354" i="22" a="1"/>
  <c r="G13353" i="22" a="1"/>
  <c r="G13353" i="22" s="1"/>
  <c r="G13352" i="22" a="1"/>
  <c r="G13352" i="22" s="1"/>
  <c r="G13351" i="22" a="1"/>
  <c r="G13351" i="22" s="1"/>
  <c r="G13350" i="22" a="1"/>
  <c r="G13350" i="22" s="1"/>
  <c r="G13349" i="22" a="1"/>
  <c r="G13349" i="22" s="1"/>
  <c r="G13348" i="22"/>
  <c r="G13348" i="22" a="1"/>
  <c r="G13347" i="22" a="1"/>
  <c r="G13347" i="22" s="1"/>
  <c r="G13346" i="22" a="1"/>
  <c r="G13346" i="22" s="1"/>
  <c r="G13345" i="22"/>
  <c r="G13345" i="22" a="1"/>
  <c r="G13344" i="22" a="1"/>
  <c r="G13344" i="22" s="1"/>
  <c r="G13343" i="22" a="1"/>
  <c r="G13343" i="22" s="1"/>
  <c r="G13342" i="22"/>
  <c r="G13342" i="22" a="1"/>
  <c r="G13341" i="22" a="1"/>
  <c r="G13341" i="22" s="1"/>
  <c r="G13340" i="22" a="1"/>
  <c r="G13340" i="22" s="1"/>
  <c r="G13339" i="22" a="1"/>
  <c r="G13339" i="22" s="1"/>
  <c r="G13338" i="22" a="1"/>
  <c r="G13338" i="22" s="1"/>
  <c r="G13337" i="22" a="1"/>
  <c r="G13337" i="22" s="1"/>
  <c r="G13336" i="22"/>
  <c r="G13336" i="22" a="1"/>
  <c r="G13335" i="22" a="1"/>
  <c r="G13335" i="22" s="1"/>
  <c r="G13334" i="22" a="1"/>
  <c r="G13334" i="22" s="1"/>
  <c r="G13333" i="22"/>
  <c r="G13333" i="22" a="1"/>
  <c r="G13332" i="22" a="1"/>
  <c r="G13332" i="22" s="1"/>
  <c r="G13331" i="22" a="1"/>
  <c r="G13331" i="22" s="1"/>
  <c r="G13330" i="22" a="1"/>
  <c r="G13330" i="22" s="1"/>
  <c r="B13330" i="22" s="1"/>
  <c r="G13329" i="22" a="1"/>
  <c r="G13329" i="22" s="1"/>
  <c r="G13328" i="22" a="1"/>
  <c r="G13328" i="22" s="1"/>
  <c r="G13327" i="22" a="1"/>
  <c r="G13327" i="22" s="1"/>
  <c r="G13326" i="22" a="1"/>
  <c r="G13326" i="22" s="1"/>
  <c r="G13325" i="22"/>
  <c r="G13325" i="22" a="1"/>
  <c r="G13324" i="22" a="1"/>
  <c r="G13324" i="22" s="1"/>
  <c r="G13323" i="22" a="1"/>
  <c r="G13323" i="22" s="1"/>
  <c r="G13322" i="22" a="1"/>
  <c r="G13322" i="22" s="1"/>
  <c r="G13321" i="22" a="1"/>
  <c r="G13321" i="22" s="1"/>
  <c r="B13321" i="22" s="1"/>
  <c r="G13320" i="22" a="1"/>
  <c r="G13320" i="22" s="1"/>
  <c r="G13319" i="22" a="1"/>
  <c r="G13319" i="22" s="1"/>
  <c r="G13318" i="22" a="1"/>
  <c r="G13318" i="22" s="1"/>
  <c r="G13317" i="22" a="1"/>
  <c r="G13317" i="22" s="1"/>
  <c r="G13316" i="22" a="1"/>
  <c r="G13316" i="22" s="1"/>
  <c r="G13315" i="22" a="1"/>
  <c r="G13315" i="22" s="1"/>
  <c r="G13314" i="22"/>
  <c r="G13314" i="22" a="1"/>
  <c r="G13313" i="22" a="1"/>
  <c r="G13313" i="22" s="1"/>
  <c r="G13312" i="22" a="1"/>
  <c r="G13312" i="22" s="1"/>
  <c r="B13312" i="22" s="1"/>
  <c r="G13311" i="22" a="1"/>
  <c r="G13311" i="22" s="1"/>
  <c r="G13310" i="22" a="1"/>
  <c r="G13310" i="22" s="1"/>
  <c r="G13309" i="22" a="1"/>
  <c r="G13309" i="22" s="1"/>
  <c r="G13308" i="22" a="1"/>
  <c r="G13308" i="22" s="1"/>
  <c r="G13307" i="22" a="1"/>
  <c r="G13307" i="22" s="1"/>
  <c r="G13306" i="22" a="1"/>
  <c r="G13306" i="22" s="1"/>
  <c r="G13305" i="22"/>
  <c r="G13305" i="22" a="1"/>
  <c r="G13304" i="22" a="1"/>
  <c r="G13304" i="22" s="1"/>
  <c r="G13303" i="22" a="1"/>
  <c r="G13303" i="22" s="1"/>
  <c r="G13302" i="22"/>
  <c r="G13302" i="22" a="1"/>
  <c r="G13301" i="22" a="1"/>
  <c r="G13301" i="22" s="1"/>
  <c r="G13300" i="22" a="1"/>
  <c r="G13300" i="22" s="1"/>
  <c r="G13299" i="22" a="1"/>
  <c r="G13299" i="22" s="1"/>
  <c r="G13298" i="22" a="1"/>
  <c r="G13298" i="22" s="1"/>
  <c r="G13297" i="22" a="1"/>
  <c r="G13297" i="22" s="1"/>
  <c r="G13296" i="22"/>
  <c r="G13296" i="22" a="1"/>
  <c r="G13295" i="22" a="1"/>
  <c r="G13295" i="22" s="1"/>
  <c r="G13294" i="22" a="1"/>
  <c r="G13294" i="22" s="1"/>
  <c r="G13293" i="22"/>
  <c r="G13293" i="22" a="1"/>
  <c r="G13292" i="22" a="1"/>
  <c r="G13292" i="22" s="1"/>
  <c r="G13291" i="22" a="1"/>
  <c r="G13291" i="22" s="1"/>
  <c r="G13290" i="22" a="1"/>
  <c r="G13290" i="22" s="1"/>
  <c r="G13289" i="22" a="1"/>
  <c r="G13289" i="22" s="1"/>
  <c r="B13289" i="22" s="1"/>
  <c r="G13288" i="22" a="1"/>
  <c r="G13288" i="22" s="1"/>
  <c r="G13287" i="22" a="1"/>
  <c r="G13287" i="22" s="1"/>
  <c r="G13286" i="22" a="1"/>
  <c r="G13286" i="22" s="1"/>
  <c r="G13285" i="22" a="1"/>
  <c r="G13285" i="22" s="1"/>
  <c r="G13284" i="22"/>
  <c r="G13284" i="22" a="1"/>
  <c r="G13283" i="22" a="1"/>
  <c r="G13283" i="22" s="1"/>
  <c r="G13282" i="22"/>
  <c r="G13282" i="22" a="1"/>
  <c r="G13281" i="22" a="1"/>
  <c r="G13281" i="22" s="1"/>
  <c r="G13280" i="22" a="1"/>
  <c r="G13280" i="22" s="1"/>
  <c r="B13280" i="22" s="1"/>
  <c r="G13279" i="22" a="1"/>
  <c r="G13279" i="22" s="1"/>
  <c r="G13278" i="22"/>
  <c r="G13278" i="22" a="1"/>
  <c r="G13277" i="22" a="1"/>
  <c r="G13277" i="22" s="1"/>
  <c r="G13276" i="22" a="1"/>
  <c r="G13276" i="22" s="1"/>
  <c r="G13275" i="22" a="1"/>
  <c r="G13275" i="22" s="1"/>
  <c r="G13274" i="22" a="1"/>
  <c r="G13274" i="22" s="1"/>
  <c r="G13273" i="22" a="1"/>
  <c r="G13273" i="22" s="1"/>
  <c r="G13272" i="22" a="1"/>
  <c r="G13272" i="22" s="1"/>
  <c r="G13271" i="22" a="1"/>
  <c r="G13271" i="22" s="1"/>
  <c r="G13270" i="22" a="1"/>
  <c r="G13270" i="22" s="1"/>
  <c r="B13270" i="22" s="1"/>
  <c r="G13269" i="22"/>
  <c r="G13269" i="22" a="1"/>
  <c r="G13268" i="22" a="1"/>
  <c r="G13268" i="22" s="1"/>
  <c r="G13267" i="22" a="1"/>
  <c r="G13267" i="22" s="1"/>
  <c r="G13266" i="22" a="1"/>
  <c r="G13266" i="22" s="1"/>
  <c r="B13266" i="22" s="1"/>
  <c r="G13265" i="22" a="1"/>
  <c r="G13265" i="22" s="1"/>
  <c r="G13264" i="22" a="1"/>
  <c r="G13264" i="22" s="1"/>
  <c r="G13263" i="22" a="1"/>
  <c r="G13263" i="22" s="1"/>
  <c r="G13262" i="22" a="1"/>
  <c r="G13262" i="22" s="1"/>
  <c r="G13261" i="22" a="1"/>
  <c r="G13261" i="22" s="1"/>
  <c r="G13260" i="22" a="1"/>
  <c r="G13260" i="22" s="1"/>
  <c r="B13260" i="22" s="1"/>
  <c r="G13259" i="22" a="1"/>
  <c r="G13259" i="22" s="1"/>
  <c r="G13258" i="22" a="1"/>
  <c r="G13258" i="22" s="1"/>
  <c r="G13257" i="22" a="1"/>
  <c r="G13257" i="22" s="1"/>
  <c r="B13257" i="22" s="1"/>
  <c r="G13256" i="22" a="1"/>
  <c r="G13256" i="22" s="1"/>
  <c r="G13255" i="22" a="1"/>
  <c r="G13255" i="22" s="1"/>
  <c r="G13254" i="22" a="1"/>
  <c r="G13254" i="22" s="1"/>
  <c r="G13253" i="22" a="1"/>
  <c r="G13253" i="22" s="1"/>
  <c r="G13252" i="22"/>
  <c r="G13252" i="22" a="1"/>
  <c r="G13251" i="22" a="1"/>
  <c r="G13251" i="22" s="1"/>
  <c r="G13250" i="22"/>
  <c r="G13250" i="22" a="1"/>
  <c r="G13249" i="22" a="1"/>
  <c r="G13249" i="22" s="1"/>
  <c r="G13248" i="22" a="1"/>
  <c r="G13248" i="22" s="1"/>
  <c r="G13247" i="22" a="1"/>
  <c r="G13247" i="22" s="1"/>
  <c r="G13246" i="22" a="1"/>
  <c r="G13246" i="22" s="1"/>
  <c r="B13246" i="22" s="1"/>
  <c r="G13245" i="22" a="1"/>
  <c r="G13245" i="22" s="1"/>
  <c r="G13244" i="22" a="1"/>
  <c r="G13244" i="22" s="1"/>
  <c r="B13244" i="22" s="1"/>
  <c r="G13243" i="22" a="1"/>
  <c r="G13243" i="22" s="1"/>
  <c r="G13242" i="22" a="1"/>
  <c r="G13242" i="22" s="1"/>
  <c r="G13241" i="22" a="1"/>
  <c r="G13241" i="22" s="1"/>
  <c r="G13240" i="22" a="1"/>
  <c r="G13240" i="22" s="1"/>
  <c r="G13239" i="22" a="1"/>
  <c r="G13239" i="22" s="1"/>
  <c r="G13238" i="22"/>
  <c r="G13238" i="22" a="1"/>
  <c r="G13237" i="22"/>
  <c r="G13237" i="22" a="1"/>
  <c r="G13236" i="22" a="1"/>
  <c r="G13236" i="22" s="1"/>
  <c r="G13235" i="22" a="1"/>
  <c r="G13235" i="22" s="1"/>
  <c r="G13234" i="22"/>
  <c r="G13234" i="22" a="1"/>
  <c r="G13233" i="22" a="1"/>
  <c r="G13233" i="22" s="1"/>
  <c r="G13232" i="22"/>
  <c r="G13232" i="22" a="1"/>
  <c r="G13231" i="22" a="1"/>
  <c r="G13231" i="22" s="1"/>
  <c r="G13230" i="22" a="1"/>
  <c r="G13230" i="22" s="1"/>
  <c r="G13229" i="22"/>
  <c r="G13229" i="22" a="1"/>
  <c r="G13228" i="22" a="1"/>
  <c r="G13228" i="22" s="1"/>
  <c r="B13228" i="22" s="1"/>
  <c r="G13227" i="22" a="1"/>
  <c r="G13227" i="22" s="1"/>
  <c r="G13226" i="22" a="1"/>
  <c r="G13226" i="22" s="1"/>
  <c r="G13225" i="22" a="1"/>
  <c r="G13225" i="22" s="1"/>
  <c r="B13225" i="22" s="1"/>
  <c r="G13224" i="22" a="1"/>
  <c r="G13224" i="22" s="1"/>
  <c r="G13223" i="22" a="1"/>
  <c r="G13223" i="22" s="1"/>
  <c r="G13222" i="22" a="1"/>
  <c r="G13222" i="22" s="1"/>
  <c r="G13221" i="22" a="1"/>
  <c r="G13221" i="22" s="1"/>
  <c r="B13221" i="22" s="1"/>
  <c r="G13220" i="22"/>
  <c r="G13220" i="22" a="1"/>
  <c r="G13219" i="22" a="1"/>
  <c r="G13219" i="22" s="1"/>
  <c r="G13218" i="22" a="1"/>
  <c r="G13218" i="22" s="1"/>
  <c r="G13217" i="22" a="1"/>
  <c r="G13217" i="22" s="1"/>
  <c r="G13216" i="22" a="1"/>
  <c r="G13216" i="22" s="1"/>
  <c r="B13216" i="22" s="1"/>
  <c r="G13215" i="22" a="1"/>
  <c r="G13215" i="22" s="1"/>
  <c r="G13214" i="22"/>
  <c r="G13214" i="22" a="1"/>
  <c r="G13213" i="22" a="1"/>
  <c r="G13213" i="22" s="1"/>
  <c r="G13212" i="22" a="1"/>
  <c r="G13212" i="22" s="1"/>
  <c r="G13211" i="22" a="1"/>
  <c r="G13211" i="22" s="1"/>
  <c r="G13210" i="22" a="1"/>
  <c r="G13210" i="22" s="1"/>
  <c r="G13209" i="22"/>
  <c r="G13209" i="22" a="1"/>
  <c r="G13208" i="22" a="1"/>
  <c r="G13208" i="22" s="1"/>
  <c r="G13207" i="22" a="1"/>
  <c r="G13207" i="22" s="1"/>
  <c r="G13206" i="22" a="1"/>
  <c r="G13206" i="22" s="1"/>
  <c r="G13205" i="22" a="1"/>
  <c r="G13205" i="22" s="1"/>
  <c r="B13205" i="22" s="1"/>
  <c r="G13204" i="22" a="1"/>
  <c r="G13204" i="22" s="1"/>
  <c r="G13203" i="22" a="1"/>
  <c r="G13203" i="22" s="1"/>
  <c r="G13202" i="22" a="1"/>
  <c r="G13202" i="22" s="1"/>
  <c r="B13202" i="22" s="1"/>
  <c r="G13201" i="22" a="1"/>
  <c r="G13201" i="22" s="1"/>
  <c r="G13200" i="22" a="1"/>
  <c r="G13200" i="22" s="1"/>
  <c r="G13199" i="22" a="1"/>
  <c r="G13199" i="22" s="1"/>
  <c r="G13198" i="22" a="1"/>
  <c r="G13198" i="22" s="1"/>
  <c r="B13198" i="22" s="1"/>
  <c r="G13197" i="22" a="1"/>
  <c r="G13197" i="22" s="1"/>
  <c r="G13196" i="22"/>
  <c r="G13196" i="22" a="1"/>
  <c r="G13195" i="22" a="1"/>
  <c r="G13195" i="22" s="1"/>
  <c r="G13194" i="22" a="1"/>
  <c r="G13194" i="22" s="1"/>
  <c r="G13193" i="22" a="1"/>
  <c r="G13193" i="22" s="1"/>
  <c r="B13193" i="22" s="1"/>
  <c r="G13192" i="22" a="1"/>
  <c r="G13192" i="22" s="1"/>
  <c r="G13191" i="22" a="1"/>
  <c r="G13191" i="22" s="1"/>
  <c r="G13190" i="22" a="1"/>
  <c r="G13190" i="22" s="1"/>
  <c r="G13189" i="22" a="1"/>
  <c r="G13189" i="22" s="1"/>
  <c r="B13189" i="22" s="1"/>
  <c r="G13188" i="22"/>
  <c r="G13188" i="22" a="1"/>
  <c r="G13187" i="22" a="1"/>
  <c r="G13187" i="22" s="1"/>
  <c r="G13186" i="22"/>
  <c r="G13186" i="22" a="1"/>
  <c r="G13185" i="22" a="1"/>
  <c r="G13185" i="22" s="1"/>
  <c r="B13185" i="22" s="1"/>
  <c r="G13184" i="22" a="1"/>
  <c r="G13184" i="22" s="1"/>
  <c r="B13184" i="22" s="1"/>
  <c r="G13183" i="22" a="1"/>
  <c r="G13183" i="22" s="1"/>
  <c r="G13182" i="22" a="1"/>
  <c r="G13182" i="22" s="1"/>
  <c r="G13181" i="22" a="1"/>
  <c r="G13181" i="22" s="1"/>
  <c r="G13180" i="22" a="1"/>
  <c r="G13180" i="22" s="1"/>
  <c r="B13180" i="22" s="1"/>
  <c r="G13179" i="22" a="1"/>
  <c r="G13179" i="22" s="1"/>
  <c r="G13178" i="22" a="1"/>
  <c r="G13178" i="22" s="1"/>
  <c r="G13177" i="22"/>
  <c r="G13177" i="22" a="1"/>
  <c r="G13176" i="22" a="1"/>
  <c r="G13176" i="22" s="1"/>
  <c r="B13176" i="22" s="1"/>
  <c r="G13175" i="22" a="1"/>
  <c r="G13175" i="22" s="1"/>
  <c r="B13175" i="22" s="1"/>
  <c r="G13174" i="22" a="1"/>
  <c r="G13174" i="22" s="1"/>
  <c r="G13173" i="22"/>
  <c r="G13173" i="22" a="1"/>
  <c r="G13172" i="22" a="1"/>
  <c r="G13172" i="22" s="1"/>
  <c r="G13171" i="22"/>
  <c r="G13171" i="22" a="1"/>
  <c r="G13170" i="22" a="1"/>
  <c r="G13170" i="22" s="1"/>
  <c r="G13169" i="22" a="1"/>
  <c r="G13169" i="22" s="1"/>
  <c r="G13168" i="22" a="1"/>
  <c r="G13168" i="22" s="1"/>
  <c r="B13168" i="22" s="1"/>
  <c r="G13167" i="22" a="1"/>
  <c r="G13167" i="22" s="1"/>
  <c r="B13167" i="22" s="1"/>
  <c r="G13166" i="22" a="1"/>
  <c r="G13166" i="22" s="1"/>
  <c r="G13165" i="22" a="1"/>
  <c r="G13165" i="22" s="1"/>
  <c r="B13165" i="22" s="1"/>
  <c r="G13164" i="22" a="1"/>
  <c r="G13164" i="22" s="1"/>
  <c r="G13163" i="22" a="1"/>
  <c r="G13163" i="22" s="1"/>
  <c r="G13162" i="22" a="1"/>
  <c r="G13162" i="22" s="1"/>
  <c r="G13161" i="22" a="1"/>
  <c r="G13161" i="22" s="1"/>
  <c r="B13161" i="22" s="1"/>
  <c r="G13160" i="22" a="1"/>
  <c r="G13160" i="22" s="1"/>
  <c r="B13160" i="22" s="1"/>
  <c r="G13159" i="22" a="1"/>
  <c r="G13159" i="22" s="1"/>
  <c r="B13159" i="22" s="1"/>
  <c r="G13158" i="22" a="1"/>
  <c r="G13158" i="22" s="1"/>
  <c r="G13157" i="22" a="1"/>
  <c r="G13157" i="22" s="1"/>
  <c r="G13156" i="22" a="1"/>
  <c r="G13156" i="22" s="1"/>
  <c r="B13156" i="22" s="1"/>
  <c r="G13155" i="22"/>
  <c r="G13155" i="22" a="1"/>
  <c r="G13154" i="22" a="1"/>
  <c r="G13154" i="22" s="1"/>
  <c r="G13153" i="22" a="1"/>
  <c r="G13153" i="22" s="1"/>
  <c r="B13153" i="22" s="1"/>
  <c r="G13152" i="22" a="1"/>
  <c r="G13152" i="22" s="1"/>
  <c r="B13152" i="22" s="1"/>
  <c r="G13151" i="22" a="1"/>
  <c r="G13151" i="22" s="1"/>
  <c r="B13151" i="22" s="1"/>
  <c r="G13150" i="22" a="1"/>
  <c r="G13150" i="22" s="1"/>
  <c r="G13149" i="22"/>
  <c r="G13149" i="22" a="1"/>
  <c r="G13148" i="22" a="1"/>
  <c r="G13148" i="22" s="1"/>
  <c r="G13147" i="22" a="1"/>
  <c r="G13147" i="22" s="1"/>
  <c r="B13147" i="22" s="1"/>
  <c r="G13146" i="22" a="1"/>
  <c r="G13146" i="22" s="1"/>
  <c r="G13145" i="22" a="1"/>
  <c r="G13145" i="22" s="1"/>
  <c r="B13145" i="22" s="1"/>
  <c r="G13144" i="22" a="1"/>
  <c r="G13144" i="22" s="1"/>
  <c r="B13144" i="22" s="1"/>
  <c r="G13143" i="22" a="1"/>
  <c r="G13143" i="22" s="1"/>
  <c r="B13143" i="22" s="1"/>
  <c r="G13142" i="22" a="1"/>
  <c r="G13142" i="22" s="1"/>
  <c r="G13141" i="22" a="1"/>
  <c r="G13141" i="22" s="1"/>
  <c r="G13140" i="22"/>
  <c r="G13140" i="22" a="1"/>
  <c r="G13139" i="22" a="1"/>
  <c r="G13139" i="22" s="1"/>
  <c r="G13138" i="22" a="1"/>
  <c r="G13138" i="22" s="1"/>
  <c r="G13137" i="22" a="1"/>
  <c r="G13137" i="22" s="1"/>
  <c r="B13137" i="22" s="1"/>
  <c r="G13136" i="22" a="1"/>
  <c r="G13136" i="22" s="1"/>
  <c r="B13136" i="22" s="1"/>
  <c r="G13135" i="22" a="1"/>
  <c r="G13135" i="22" s="1"/>
  <c r="B13135" i="22" s="1"/>
  <c r="G13134" i="22" a="1"/>
  <c r="G13134" i="22" s="1"/>
  <c r="G13133" i="22" a="1"/>
  <c r="G13133" i="22" s="1"/>
  <c r="B13133" i="22" s="1"/>
  <c r="G13132" i="22" a="1"/>
  <c r="G13132" i="22" s="1"/>
  <c r="G13131" i="22"/>
  <c r="G13131" i="22" a="1"/>
  <c r="G13130" i="22" a="1"/>
  <c r="G13130" i="22" s="1"/>
  <c r="G13129" i="22" a="1"/>
  <c r="G13129" i="22" s="1"/>
  <c r="B13129" i="22" s="1"/>
  <c r="G13128" i="22" a="1"/>
  <c r="G13128" i="22" s="1"/>
  <c r="B13128" i="22" s="1"/>
  <c r="G13127" i="22" a="1"/>
  <c r="G13127" i="22" s="1"/>
  <c r="B13127" i="22" s="1"/>
  <c r="G13126" i="22" a="1"/>
  <c r="G13126" i="22" s="1"/>
  <c r="G13125" i="22" a="1"/>
  <c r="G13125" i="22" s="1"/>
  <c r="G13124" i="22" a="1"/>
  <c r="G13124" i="22" s="1"/>
  <c r="B13124" i="22" s="1"/>
  <c r="G13123" i="22" a="1"/>
  <c r="G13123" i="22" s="1"/>
  <c r="G13122" i="22" a="1"/>
  <c r="G13122" i="22" s="1"/>
  <c r="G13121" i="22" a="1"/>
  <c r="G13121" i="22" s="1"/>
  <c r="B13121" i="22" s="1"/>
  <c r="G13120" i="22" a="1"/>
  <c r="G13120" i="22" s="1"/>
  <c r="B13120" i="22" s="1"/>
  <c r="G13119" i="22" a="1"/>
  <c r="G13119" i="22" s="1"/>
  <c r="B13119" i="22" s="1"/>
  <c r="G13118" i="22" a="1"/>
  <c r="G13118" i="22" s="1"/>
  <c r="G13117" i="22"/>
  <c r="G13117" i="22" a="1"/>
  <c r="G13116" i="22"/>
  <c r="G13116" i="22" a="1"/>
  <c r="G13115" i="22" a="1"/>
  <c r="G13115" i="22" s="1"/>
  <c r="B13115" i="22" s="1"/>
  <c r="G13114" i="22" a="1"/>
  <c r="G13114" i="22" s="1"/>
  <c r="G13113" i="22" a="1"/>
  <c r="G13113" i="22" s="1"/>
  <c r="B13113" i="22" s="1"/>
  <c r="G13112" i="22" a="1"/>
  <c r="G13112" i="22" s="1"/>
  <c r="B13112" i="22" s="1"/>
  <c r="G13111" i="22" a="1"/>
  <c r="G13111" i="22" s="1"/>
  <c r="B13111" i="22" s="1"/>
  <c r="G13110" i="22" a="1"/>
  <c r="G13110" i="22" s="1"/>
  <c r="G13109" i="22"/>
  <c r="G13109" i="22" a="1"/>
  <c r="G13108" i="22" a="1"/>
  <c r="G13108" i="22" s="1"/>
  <c r="G13107" i="22" a="1"/>
  <c r="G13107" i="22" s="1"/>
  <c r="G13106" i="22" a="1"/>
  <c r="G13106" i="22" s="1"/>
  <c r="G13105" i="22" a="1"/>
  <c r="G13105" i="22" s="1"/>
  <c r="B13105" i="22" s="1"/>
  <c r="G13104" i="22" a="1"/>
  <c r="G13104" i="22" s="1"/>
  <c r="B13104" i="22" s="1"/>
  <c r="G13103" i="22" a="1"/>
  <c r="G13103" i="22" s="1"/>
  <c r="B13103" i="22" s="1"/>
  <c r="G13102" i="22" a="1"/>
  <c r="G13102" i="22" s="1"/>
  <c r="G13101" i="22" a="1"/>
  <c r="G13101" i="22" s="1"/>
  <c r="B13101" i="22" s="1"/>
  <c r="G13100" i="22" a="1"/>
  <c r="G13100" i="22" s="1"/>
  <c r="B13100" i="22" s="1"/>
  <c r="G13099" i="22"/>
  <c r="G13099" i="22" a="1"/>
  <c r="G13098" i="22" a="1"/>
  <c r="G13098" i="22" s="1"/>
  <c r="G13097" i="22" a="1"/>
  <c r="G13097" i="22" s="1"/>
  <c r="B13097" i="22" s="1"/>
  <c r="G13096" i="22" a="1"/>
  <c r="G13096" i="22" s="1"/>
  <c r="B13096" i="22" s="1"/>
  <c r="G13095" i="22" a="1"/>
  <c r="G13095" i="22" s="1"/>
  <c r="B13095" i="22" s="1"/>
  <c r="G13094" i="22" a="1"/>
  <c r="G13094" i="22" s="1"/>
  <c r="G13093" i="22"/>
  <c r="G13093" i="22" a="1"/>
  <c r="G13092" i="22" a="1"/>
  <c r="G13092" i="22" s="1"/>
  <c r="B13092" i="22" s="1"/>
  <c r="G13091" i="22"/>
  <c r="G13091" i="22" a="1"/>
  <c r="G13090" i="22" a="1"/>
  <c r="G13090" i="22" s="1"/>
  <c r="G13089" i="22" a="1"/>
  <c r="G13089" i="22" s="1"/>
  <c r="B13089" i="22" s="1"/>
  <c r="G13088" i="22" a="1"/>
  <c r="G13088" i="22" s="1"/>
  <c r="B13088" i="22" s="1"/>
  <c r="G13087" i="22" a="1"/>
  <c r="G13087" i="22" s="1"/>
  <c r="B13087" i="22" s="1"/>
  <c r="G13086" i="22" a="1"/>
  <c r="G13086" i="22" s="1"/>
  <c r="G13085" i="22" a="1"/>
  <c r="G13085" i="22" s="1"/>
  <c r="B13085" i="22" s="1"/>
  <c r="G13084" i="22"/>
  <c r="G13084" i="22" a="1"/>
  <c r="G13083" i="22" a="1"/>
  <c r="G13083" i="22" s="1"/>
  <c r="B13083" i="22" s="1"/>
  <c r="G13082" i="22" a="1"/>
  <c r="G13082" i="22" s="1"/>
  <c r="G13081" i="22" a="1"/>
  <c r="G13081" i="22" s="1"/>
  <c r="B13081" i="22" s="1"/>
  <c r="G13080" i="22" a="1"/>
  <c r="G13080" i="22" s="1"/>
  <c r="B13080" i="22" s="1"/>
  <c r="G13079" i="22" a="1"/>
  <c r="G13079" i="22" s="1"/>
  <c r="B13079" i="22" s="1"/>
  <c r="G13078" i="22" a="1"/>
  <c r="G13078" i="22" s="1"/>
  <c r="G13077" i="22"/>
  <c r="G13077" i="22" a="1"/>
  <c r="G13076" i="22" a="1"/>
  <c r="G13076" i="22" s="1"/>
  <c r="G13075" i="22"/>
  <c r="G13075" i="22" a="1"/>
  <c r="G13074" i="22" a="1"/>
  <c r="G13074" i="22" s="1"/>
  <c r="G13073" i="22" a="1"/>
  <c r="G13073" i="22" s="1"/>
  <c r="B13073" i="22" s="1"/>
  <c r="G13072" i="22" a="1"/>
  <c r="G13072" i="22" s="1"/>
  <c r="B13072" i="22" s="1"/>
  <c r="G13071" i="22" a="1"/>
  <c r="G13071" i="22" s="1"/>
  <c r="B13071" i="22" s="1"/>
  <c r="G13070" i="22" a="1"/>
  <c r="G13070" i="22" s="1"/>
  <c r="G13069" i="22" a="1"/>
  <c r="G13069" i="22" s="1"/>
  <c r="B13069" i="22" s="1"/>
  <c r="G13068" i="22"/>
  <c r="G13068" i="22" a="1"/>
  <c r="G13067" i="22" a="1"/>
  <c r="G13067" i="22" s="1"/>
  <c r="G13066" i="22" a="1"/>
  <c r="G13066" i="22" s="1"/>
  <c r="G13065" i="22" a="1"/>
  <c r="G13065" i="22" s="1"/>
  <c r="B13065" i="22" s="1"/>
  <c r="G13064" i="22" a="1"/>
  <c r="G13064" i="22" s="1"/>
  <c r="B13064" i="22" s="1"/>
  <c r="G13063" i="22" a="1"/>
  <c r="G13063" i="22" s="1"/>
  <c r="B13063" i="22" s="1"/>
  <c r="G13062" i="22" a="1"/>
  <c r="G13062" i="22" s="1"/>
  <c r="G13061" i="22"/>
  <c r="G13061" i="22" a="1"/>
  <c r="G13060" i="22" a="1"/>
  <c r="G13060" i="22" s="1"/>
  <c r="B13060" i="22" s="1"/>
  <c r="G13059" i="22"/>
  <c r="G13059" i="22" a="1"/>
  <c r="G13058" i="22" a="1"/>
  <c r="G13058" i="22" s="1"/>
  <c r="G13057" i="22" a="1"/>
  <c r="G13057" i="22" s="1"/>
  <c r="B13057" i="22" s="1"/>
  <c r="G13056" i="22" a="1"/>
  <c r="G13056" i="22" s="1"/>
  <c r="B13056" i="22" s="1"/>
  <c r="G13055" i="22" a="1"/>
  <c r="G13055" i="22" s="1"/>
  <c r="B13055" i="22" s="1"/>
  <c r="G13054" i="22" a="1"/>
  <c r="G13054" i="22" s="1"/>
  <c r="G13053" i="22"/>
  <c r="G13053" i="22" a="1"/>
  <c r="G13052" i="22" a="1"/>
  <c r="G13052" i="22" s="1"/>
  <c r="G13051" i="22" a="1"/>
  <c r="G13051" i="22" s="1"/>
  <c r="B13051" i="22" s="1"/>
  <c r="G13050" i="22" a="1"/>
  <c r="G13050" i="22" s="1"/>
  <c r="G13049" i="22" a="1"/>
  <c r="G13049" i="22" s="1"/>
  <c r="B13049" i="22" s="1"/>
  <c r="G13048" i="22" a="1"/>
  <c r="G13048" i="22" s="1"/>
  <c r="B13048" i="22" s="1"/>
  <c r="G13047" i="22" a="1"/>
  <c r="G13047" i="22" s="1"/>
  <c r="B13047" i="22" s="1"/>
  <c r="G13046" i="22" a="1"/>
  <c r="G13046" i="22" s="1"/>
  <c r="G13045" i="22" a="1"/>
  <c r="G13045" i="22" s="1"/>
  <c r="G13044" i="22" a="1"/>
  <c r="G13044" i="22" s="1"/>
  <c r="G13043" i="22"/>
  <c r="G13043" i="22" a="1"/>
  <c r="G13042" i="22" a="1"/>
  <c r="G13042" i="22" s="1"/>
  <c r="G13041" i="22" a="1"/>
  <c r="G13041" i="22" s="1"/>
  <c r="B13041" i="22" s="1"/>
  <c r="G13040" i="22" a="1"/>
  <c r="G13040" i="22" s="1"/>
  <c r="B13040" i="22" s="1"/>
  <c r="G13039" i="22" a="1"/>
  <c r="G13039" i="22" s="1"/>
  <c r="B13039" i="22" s="1"/>
  <c r="G13038" i="22" a="1"/>
  <c r="G13038" i="22" s="1"/>
  <c r="G13037" i="22" a="1"/>
  <c r="G13037" i="22" s="1"/>
  <c r="B13037" i="22" s="1"/>
  <c r="G13036" i="22"/>
  <c r="G13036" i="22" a="1"/>
  <c r="G13035" i="22"/>
  <c r="G13035" i="22" a="1"/>
  <c r="G13034" i="22" a="1"/>
  <c r="G13034" i="22" s="1"/>
  <c r="G13033" i="22" a="1"/>
  <c r="G13033" i="22" s="1"/>
  <c r="B13033" i="22" s="1"/>
  <c r="G13032" i="22" a="1"/>
  <c r="G13032" i="22" s="1"/>
  <c r="B13032" i="22" s="1"/>
  <c r="G13031" i="22" a="1"/>
  <c r="G13031" i="22" s="1"/>
  <c r="B13031" i="22" s="1"/>
  <c r="G13030" i="22" a="1"/>
  <c r="G13030" i="22" s="1"/>
  <c r="G13029" i="22" a="1"/>
  <c r="G13029" i="22" s="1"/>
  <c r="G13028" i="22" a="1"/>
  <c r="G13028" i="22" s="1"/>
  <c r="B13028" i="22" s="1"/>
  <c r="G13027" i="22" a="1"/>
  <c r="G13027" i="22" s="1"/>
  <c r="G13026" i="22" a="1"/>
  <c r="G13026" i="22" s="1"/>
  <c r="G13025" i="22" a="1"/>
  <c r="G13025" i="22" s="1"/>
  <c r="B13025" i="22" s="1"/>
  <c r="G13024" i="22" a="1"/>
  <c r="G13024" i="22" s="1"/>
  <c r="B13024" i="22" s="1"/>
  <c r="G13023" i="22" a="1"/>
  <c r="G13023" i="22" s="1"/>
  <c r="B13023" i="22" s="1"/>
  <c r="G13022" i="22" a="1"/>
  <c r="G13022" i="22" s="1"/>
  <c r="G13021" i="22"/>
  <c r="G13021" i="22" a="1"/>
  <c r="G13020" i="22" a="1"/>
  <c r="G13020" i="22" s="1"/>
  <c r="G13019" i="22"/>
  <c r="G13019" i="22" a="1"/>
  <c r="G13018" i="22" a="1"/>
  <c r="G13018" i="22" s="1"/>
  <c r="G13017" i="22" a="1"/>
  <c r="G13017" i="22" s="1"/>
  <c r="B13017" i="22" s="1"/>
  <c r="G13016" i="22" a="1"/>
  <c r="G13016" i="22" s="1"/>
  <c r="B13016" i="22" s="1"/>
  <c r="G13015" i="22" a="1"/>
  <c r="G13015" i="22" s="1"/>
  <c r="B13015" i="22" s="1"/>
  <c r="G13014" i="22" a="1"/>
  <c r="G13014" i="22" s="1"/>
  <c r="G13013" i="22" a="1"/>
  <c r="G13013" i="22" s="1"/>
  <c r="G13012" i="22"/>
  <c r="G13012" i="22" a="1"/>
  <c r="G13011" i="22"/>
  <c r="G13011" i="22" a="1"/>
  <c r="G13010" i="22" a="1"/>
  <c r="G13010" i="22" s="1"/>
  <c r="G13009" i="22" a="1"/>
  <c r="G13009" i="22" s="1"/>
  <c r="B13009" i="22" s="1"/>
  <c r="G13008" i="22" a="1"/>
  <c r="G13008" i="22" s="1"/>
  <c r="B13008" i="22" s="1"/>
  <c r="G13007" i="22" a="1"/>
  <c r="G13007" i="22" s="1"/>
  <c r="B13007" i="22" s="1"/>
  <c r="G13006" i="22" a="1"/>
  <c r="G13006" i="22" s="1"/>
  <c r="G13005" i="22" a="1"/>
  <c r="G13005" i="22" s="1"/>
  <c r="B13005" i="22" s="1"/>
  <c r="G13004" i="22"/>
  <c r="G13004" i="22" a="1"/>
  <c r="G13003" i="22" a="1"/>
  <c r="G13003" i="22" s="1"/>
  <c r="G13002" i="22" a="1"/>
  <c r="G13002" i="22" s="1"/>
  <c r="G13001" i="22" a="1"/>
  <c r="G13001" i="22" s="1"/>
  <c r="B13001" i="22" s="1"/>
  <c r="G13000" i="22" a="1"/>
  <c r="G13000" i="22" s="1"/>
  <c r="B13000" i="22" s="1"/>
  <c r="G12999" i="22" a="1"/>
  <c r="G12999" i="22" s="1"/>
  <c r="B12999" i="22" s="1"/>
  <c r="G12998" i="22" a="1"/>
  <c r="G12998" i="22" s="1"/>
  <c r="G12997" i="22"/>
  <c r="G12997" i="22" a="1"/>
  <c r="G12996" i="22" a="1"/>
  <c r="G12996" i="22" s="1"/>
  <c r="B12996" i="22" s="1"/>
  <c r="G12995" i="22" a="1"/>
  <c r="G12995" i="22" s="1"/>
  <c r="G12994" i="22" a="1"/>
  <c r="G12994" i="22" s="1"/>
  <c r="G12993" i="22" a="1"/>
  <c r="G12993" i="22" s="1"/>
  <c r="B12993" i="22" s="1"/>
  <c r="G12992" i="22" a="1"/>
  <c r="G12992" i="22" s="1"/>
  <c r="B12992" i="22" s="1"/>
  <c r="G12991" i="22" a="1"/>
  <c r="G12991" i="22" s="1"/>
  <c r="B12991" i="22" s="1"/>
  <c r="G12990" i="22" a="1"/>
  <c r="G12990" i="22" s="1"/>
  <c r="G12989" i="22" a="1"/>
  <c r="G12989" i="22" s="1"/>
  <c r="G12988" i="22"/>
  <c r="G12988" i="22" a="1"/>
  <c r="G12987" i="22" a="1"/>
  <c r="G12987" i="22" s="1"/>
  <c r="G12986" i="22" a="1"/>
  <c r="G12986" i="22" s="1"/>
  <c r="G12985" i="22" a="1"/>
  <c r="G12985" i="22" s="1"/>
  <c r="B12985" i="22" s="1"/>
  <c r="G12984" i="22" a="1"/>
  <c r="G12984" i="22" s="1"/>
  <c r="B12984" i="22" s="1"/>
  <c r="G12983" i="22" a="1"/>
  <c r="G12983" i="22" s="1"/>
  <c r="B12983" i="22" s="1"/>
  <c r="G12982" i="22" a="1"/>
  <c r="G12982" i="22" s="1"/>
  <c r="G12981" i="22"/>
  <c r="G12981" i="22" a="1"/>
  <c r="G12980" i="22"/>
  <c r="G12980" i="22" a="1"/>
  <c r="G12979" i="22" a="1"/>
  <c r="G12979" i="22" s="1"/>
  <c r="G12978" i="22" a="1"/>
  <c r="G12978" i="22" s="1"/>
  <c r="G12977" i="22" a="1"/>
  <c r="G12977" i="22" s="1"/>
  <c r="B12977" i="22" s="1"/>
  <c r="G12976" i="22" a="1"/>
  <c r="G12976" i="22" s="1"/>
  <c r="B12976" i="22" s="1"/>
  <c r="G12975" i="22" a="1"/>
  <c r="G12975" i="22" s="1"/>
  <c r="B12975" i="22" s="1"/>
  <c r="G12974" i="22" a="1"/>
  <c r="G12974" i="22" s="1"/>
  <c r="G12973" i="22"/>
  <c r="G12973" i="22" a="1"/>
  <c r="G12972" i="22" a="1"/>
  <c r="G12972" i="22" s="1"/>
  <c r="G12971" i="22"/>
  <c r="G12971" i="22" a="1"/>
  <c r="G12970" i="22" a="1"/>
  <c r="G12970" i="22" s="1"/>
  <c r="G12969" i="22"/>
  <c r="G12969" i="22" a="1"/>
  <c r="G12968" i="22" a="1"/>
  <c r="G12968" i="22" s="1"/>
  <c r="B12968" i="22" s="1"/>
  <c r="G12967" i="22" a="1"/>
  <c r="G12967" i="22" s="1"/>
  <c r="B12967" i="22" s="1"/>
  <c r="G12966" i="22" a="1"/>
  <c r="G12966" i="22" s="1"/>
  <c r="G12965" i="22"/>
  <c r="G12965" i="22" a="1"/>
  <c r="G12964" i="22" a="1"/>
  <c r="G12964" i="22" s="1"/>
  <c r="G12963" i="22"/>
  <c r="G12963" i="22" a="1"/>
  <c r="G12962" i="22" a="1"/>
  <c r="G12962" i="22" s="1"/>
  <c r="G12961" i="22" a="1"/>
  <c r="G12961" i="22" s="1"/>
  <c r="B12961" i="22" s="1"/>
  <c r="G12960" i="22"/>
  <c r="G12960" i="22" a="1"/>
  <c r="G12959" i="22" a="1"/>
  <c r="G12959" i="22" s="1"/>
  <c r="B12959" i="22" s="1"/>
  <c r="G12958" i="22" a="1"/>
  <c r="G12958" i="22" s="1"/>
  <c r="G12957" i="22"/>
  <c r="G12957" i="22" a="1"/>
  <c r="G12956" i="22" a="1"/>
  <c r="G12956" i="22" s="1"/>
  <c r="G12955" i="22"/>
  <c r="G12955" i="22" a="1"/>
  <c r="G12954" i="22" a="1"/>
  <c r="G12954" i="22" s="1"/>
  <c r="G12953" i="22" a="1"/>
  <c r="G12953" i="22" s="1"/>
  <c r="B12953" i="22" s="1"/>
  <c r="G12952" i="22" a="1"/>
  <c r="G12952" i="22" s="1"/>
  <c r="B12952" i="22" s="1"/>
  <c r="G12951" i="22" a="1"/>
  <c r="G12951" i="22" s="1"/>
  <c r="G12950" i="22" a="1"/>
  <c r="G12950" i="22" s="1"/>
  <c r="G12949" i="22"/>
  <c r="G12949" i="22" a="1"/>
  <c r="G12948" i="22" a="1"/>
  <c r="G12948" i="22" s="1"/>
  <c r="G12947" i="22"/>
  <c r="G12947" i="22" a="1"/>
  <c r="G12946" i="22" a="1"/>
  <c r="G12946" i="22" s="1"/>
  <c r="G12945" i="22" a="1"/>
  <c r="G12945" i="22" s="1"/>
  <c r="B12945" i="22" s="1"/>
  <c r="G12944" i="22" a="1"/>
  <c r="G12944" i="22" s="1"/>
  <c r="B12944" i="22" s="1"/>
  <c r="G12943" i="22" a="1"/>
  <c r="G12943" i="22" s="1"/>
  <c r="B12943" i="22" s="1"/>
  <c r="G12942" i="22" a="1"/>
  <c r="G12942" i="22" s="1"/>
  <c r="G12941" i="22"/>
  <c r="G12941" i="22" a="1"/>
  <c r="G12940" i="22" a="1"/>
  <c r="G12940" i="22" s="1"/>
  <c r="G12939" i="22" a="1"/>
  <c r="G12939" i="22" s="1"/>
  <c r="G12938" i="22" a="1"/>
  <c r="G12938" i="22" s="1"/>
  <c r="G12937" i="22" a="1"/>
  <c r="G12937" i="22" s="1"/>
  <c r="G12936" i="22" a="1"/>
  <c r="G12936" i="22" s="1"/>
  <c r="B12936" i="22" s="1"/>
  <c r="G12935" i="22" a="1"/>
  <c r="G12935" i="22" s="1"/>
  <c r="B12935" i="22" s="1"/>
  <c r="G12934" i="22" a="1"/>
  <c r="G12934" i="22" s="1"/>
  <c r="G12933" i="22" a="1"/>
  <c r="G12933" i="22" s="1"/>
  <c r="G12932" i="22"/>
  <c r="G12932" i="22" a="1"/>
  <c r="G12931" i="22"/>
  <c r="G12931" i="22" a="1"/>
  <c r="G12930" i="22" a="1"/>
  <c r="G12930" i="22" s="1"/>
  <c r="G12929" i="22" a="1"/>
  <c r="G12929" i="22" s="1"/>
  <c r="B12929" i="22" s="1"/>
  <c r="G12928" i="22" a="1"/>
  <c r="G12928" i="22" s="1"/>
  <c r="G12927" i="22" a="1"/>
  <c r="G12927" i="22" s="1"/>
  <c r="B12927" i="22" s="1"/>
  <c r="G12926" i="22" a="1"/>
  <c r="G12926" i="22" s="1"/>
  <c r="G12925" i="22"/>
  <c r="G12925" i="22" a="1"/>
  <c r="G12924" i="22" a="1"/>
  <c r="G12924" i="22" s="1"/>
  <c r="G12923" i="22" a="1"/>
  <c r="G12923" i="22" s="1"/>
  <c r="G12922" i="22" a="1"/>
  <c r="G12922" i="22" s="1"/>
  <c r="G12921" i="22" a="1"/>
  <c r="G12921" i="22" s="1"/>
  <c r="B12921" i="22" s="1"/>
  <c r="G12920" i="22" a="1"/>
  <c r="G12920" i="22" s="1"/>
  <c r="B12920" i="22" s="1"/>
  <c r="G12919" i="22"/>
  <c r="G12919" i="22" a="1"/>
  <c r="G12918" i="22" a="1"/>
  <c r="G12918" i="22" s="1"/>
  <c r="G12917" i="22" a="1"/>
  <c r="G12917" i="22" s="1"/>
  <c r="G12916" i="22"/>
  <c r="G12916" i="22" a="1"/>
  <c r="G12915" i="22"/>
  <c r="G12915" i="22" a="1"/>
  <c r="G12914" i="22" a="1"/>
  <c r="G12914" i="22" s="1"/>
  <c r="G12913" i="22" a="1"/>
  <c r="G12913" i="22" s="1"/>
  <c r="B12913" i="22" s="1"/>
  <c r="G12912" i="22" a="1"/>
  <c r="G12912" i="22" s="1"/>
  <c r="B12912" i="22" s="1"/>
  <c r="G12911" i="22" a="1"/>
  <c r="G12911" i="22" s="1"/>
  <c r="B12911" i="22" s="1"/>
  <c r="G12910" i="22" a="1"/>
  <c r="G12910" i="22" s="1"/>
  <c r="G12909" i="22" a="1"/>
  <c r="G12909" i="22" s="1"/>
  <c r="G12908" i="22"/>
  <c r="G12908" i="22" a="1"/>
  <c r="G12907" i="22" a="1"/>
  <c r="G12907" i="22" s="1"/>
  <c r="G12906" i="22" a="1"/>
  <c r="G12906" i="22" s="1"/>
  <c r="G12905" i="22"/>
  <c r="G12905" i="22" a="1"/>
  <c r="G12904" i="22" a="1"/>
  <c r="G12904" i="22" s="1"/>
  <c r="B12904" i="22" s="1"/>
  <c r="G12903" i="22" a="1"/>
  <c r="G12903" i="22" s="1"/>
  <c r="B12903" i="22" s="1"/>
  <c r="G12902" i="22" a="1"/>
  <c r="G12902" i="22" s="1"/>
  <c r="G12901" i="22" a="1"/>
  <c r="G12901" i="22" s="1"/>
  <c r="B12901" i="22" s="1"/>
  <c r="G12900" i="22" a="1"/>
  <c r="G12900" i="22" s="1"/>
  <c r="G12899" i="22"/>
  <c r="G12899" i="22" a="1"/>
  <c r="G12898" i="22" a="1"/>
  <c r="G12898" i="22" s="1"/>
  <c r="G12897" i="22" a="1"/>
  <c r="G12897" i="22" s="1"/>
  <c r="B12897" i="22" s="1"/>
  <c r="G12896" i="22" a="1"/>
  <c r="G12896" i="22" s="1"/>
  <c r="G12895" i="22" a="1"/>
  <c r="G12895" i="22" s="1"/>
  <c r="B12895" i="22" s="1"/>
  <c r="G12894" i="22" a="1"/>
  <c r="G12894" i="22" s="1"/>
  <c r="G12893" i="22"/>
  <c r="G12893" i="22" a="1"/>
  <c r="G12892" i="22" a="1"/>
  <c r="G12892" i="22" s="1"/>
  <c r="B12892" i="22" s="1"/>
  <c r="G12891" i="22"/>
  <c r="G12891" i="22" a="1"/>
  <c r="G12890" i="22" a="1"/>
  <c r="G12890" i="22" s="1"/>
  <c r="G12889" i="22" a="1"/>
  <c r="G12889" i="22" s="1"/>
  <c r="B12889" i="22" s="1"/>
  <c r="G12888" i="22" a="1"/>
  <c r="G12888" i="22" s="1"/>
  <c r="B12888" i="22" s="1"/>
  <c r="G12887" i="22"/>
  <c r="G12887" i="22" a="1"/>
  <c r="G12886" i="22" a="1"/>
  <c r="G12886" i="22" s="1"/>
  <c r="G12885" i="22"/>
  <c r="G12885" i="22" a="1"/>
  <c r="G12884" i="22" a="1"/>
  <c r="G12884" i="22" s="1"/>
  <c r="G12883" i="22" a="1"/>
  <c r="G12883" i="22" s="1"/>
  <c r="B12883" i="22" s="1"/>
  <c r="G12882" i="22" a="1"/>
  <c r="G12882" i="22" s="1"/>
  <c r="G12881" i="22" a="1"/>
  <c r="G12881" i="22" s="1"/>
  <c r="B12881" i="22" s="1"/>
  <c r="G12880" i="22" a="1"/>
  <c r="G12880" i="22" s="1"/>
  <c r="B12880" i="22" s="1"/>
  <c r="G12879" i="22" a="1"/>
  <c r="G12879" i="22" s="1"/>
  <c r="B12879" i="22" s="1"/>
  <c r="G12878" i="22" a="1"/>
  <c r="G12878" i="22" s="1"/>
  <c r="G12877" i="22" a="1"/>
  <c r="G12877" i="22" s="1"/>
  <c r="B12877" i="22" s="1"/>
  <c r="G12876" i="22"/>
  <c r="G12876" i="22" a="1"/>
  <c r="G12875" i="22" a="1"/>
  <c r="G12875" i="22" s="1"/>
  <c r="G12874" i="22" a="1"/>
  <c r="G12874" i="22" s="1"/>
  <c r="G12873" i="22" a="1"/>
  <c r="G12873" i="22" s="1"/>
  <c r="G12872" i="22" a="1"/>
  <c r="G12872" i="22" s="1"/>
  <c r="B12872" i="22" s="1"/>
  <c r="G12871" i="22" a="1"/>
  <c r="G12871" i="22" s="1"/>
  <c r="B12871" i="22" s="1"/>
  <c r="G12870" i="22" a="1"/>
  <c r="G12870" i="22" s="1"/>
  <c r="G12869" i="22" a="1"/>
  <c r="G12869" i="22" s="1"/>
  <c r="B12869" i="22" s="1"/>
  <c r="G12868" i="22"/>
  <c r="G12868" i="22" a="1"/>
  <c r="G12867" i="22" a="1"/>
  <c r="G12867" i="22" s="1"/>
  <c r="G12866" i="22" a="1"/>
  <c r="G12866" i="22" s="1"/>
  <c r="G12865" i="22" a="1"/>
  <c r="G12865" i="22" s="1"/>
  <c r="B12865" i="22" s="1"/>
  <c r="G12864" i="22"/>
  <c r="G12864" i="22" a="1"/>
  <c r="G12863" i="22" a="1"/>
  <c r="G12863" i="22" s="1"/>
  <c r="B12863" i="22" s="1"/>
  <c r="G12862" i="22" a="1"/>
  <c r="G12862" i="22" s="1"/>
  <c r="G12861" i="22" a="1"/>
  <c r="G12861" i="22" s="1"/>
  <c r="G12860" i="22" a="1"/>
  <c r="G12860" i="22" s="1"/>
  <c r="B12860" i="22" s="1"/>
  <c r="G12859" i="22"/>
  <c r="G12859" i="22" a="1"/>
  <c r="G12858" i="22" a="1"/>
  <c r="G12858" i="22" s="1"/>
  <c r="G12857" i="22" a="1"/>
  <c r="G12857" i="22" s="1"/>
  <c r="B12857" i="22" s="1"/>
  <c r="G12856" i="22" a="1"/>
  <c r="G12856" i="22" s="1"/>
  <c r="B12856" i="22" s="1"/>
  <c r="G12855" i="22" a="1"/>
  <c r="G12855" i="22" s="1"/>
  <c r="G12854" i="22" a="1"/>
  <c r="G12854" i="22" s="1"/>
  <c r="G12853" i="22"/>
  <c r="B12853" i="22" s="1"/>
  <c r="G12853" i="22" a="1"/>
  <c r="G12852" i="22" a="1"/>
  <c r="G12852" i="22" s="1"/>
  <c r="G12851" i="22" a="1"/>
  <c r="G12851" i="22" s="1"/>
  <c r="B12851" i="22" s="1"/>
  <c r="G12850" i="22" a="1"/>
  <c r="G12850" i="22" s="1"/>
  <c r="G12849" i="22" a="1"/>
  <c r="G12849" i="22" s="1"/>
  <c r="B12849" i="22" s="1"/>
  <c r="G12848" i="22" a="1"/>
  <c r="G12848" i="22" s="1"/>
  <c r="B12848" i="22" s="1"/>
  <c r="G12847" i="22" a="1"/>
  <c r="G12847" i="22" s="1"/>
  <c r="B12847" i="22" s="1"/>
  <c r="G12846" i="22" a="1"/>
  <c r="G12846" i="22" s="1"/>
  <c r="G12845" i="22" a="1"/>
  <c r="G12845" i="22" s="1"/>
  <c r="G12844" i="22"/>
  <c r="G12844" i="22" a="1"/>
  <c r="G12843" i="22" a="1"/>
  <c r="G12843" i="22" s="1"/>
  <c r="G12842" i="22" a="1"/>
  <c r="G12842" i="22" s="1"/>
  <c r="G12841" i="22"/>
  <c r="G12841" i="22" a="1"/>
  <c r="G12840" i="22" a="1"/>
  <c r="G12840" i="22" s="1"/>
  <c r="B12840" i="22" s="1"/>
  <c r="G12839" i="22" a="1"/>
  <c r="G12839" i="22" s="1"/>
  <c r="B12839" i="22" s="1"/>
  <c r="G12838" i="22" a="1"/>
  <c r="G12838" i="22" s="1"/>
  <c r="G12837" i="22" a="1"/>
  <c r="G12837" i="22" s="1"/>
  <c r="B12837" i="22" s="1"/>
  <c r="G12836" i="22" a="1"/>
  <c r="G12836" i="22" s="1"/>
  <c r="G12835" i="22"/>
  <c r="G12835" i="22" a="1"/>
  <c r="G12834" i="22" a="1"/>
  <c r="G12834" i="22" s="1"/>
  <c r="B12834" i="22" s="1"/>
  <c r="G12833" i="22" a="1"/>
  <c r="G12833" i="22" s="1"/>
  <c r="B12833" i="22" s="1"/>
  <c r="G12832" i="22" a="1"/>
  <c r="G12832" i="22" s="1"/>
  <c r="G12831" i="22" a="1"/>
  <c r="G12831" i="22" s="1"/>
  <c r="B12831" i="22" s="1"/>
  <c r="G12830" i="22" a="1"/>
  <c r="G12830" i="22" s="1"/>
  <c r="G12829" i="22"/>
  <c r="G12829" i="22" a="1"/>
  <c r="G12828" i="22" a="1"/>
  <c r="G12828" i="22" s="1"/>
  <c r="B12828" i="22" s="1"/>
  <c r="G12827" i="22"/>
  <c r="G12827" i="22" a="1"/>
  <c r="G12826" i="22" a="1"/>
  <c r="G12826" i="22" s="1"/>
  <c r="G12825" i="22" a="1"/>
  <c r="G12825" i="22" s="1"/>
  <c r="B12825" i="22" s="1"/>
  <c r="G12824" i="22" a="1"/>
  <c r="G12824" i="22" s="1"/>
  <c r="B12824" i="22" s="1"/>
  <c r="G12823" i="22"/>
  <c r="G12823" i="22" a="1"/>
  <c r="G12822" i="22" a="1"/>
  <c r="G12822" i="22" s="1"/>
  <c r="G12821" i="22"/>
  <c r="G12821" i="22" a="1"/>
  <c r="G12820" i="22" a="1"/>
  <c r="G12820" i="22" s="1"/>
  <c r="G12819" i="22" a="1"/>
  <c r="G12819" i="22" s="1"/>
  <c r="B12819" i="22" s="1"/>
  <c r="G12818" i="22" a="1"/>
  <c r="G12818" i="22" s="1"/>
  <c r="G12817" i="22" a="1"/>
  <c r="G12817" i="22" s="1"/>
  <c r="B12817" i="22" s="1"/>
  <c r="G12816" i="22" a="1"/>
  <c r="G12816" i="22" s="1"/>
  <c r="B12816" i="22" s="1"/>
  <c r="G12815" i="22" a="1"/>
  <c r="G12815" i="22" s="1"/>
  <c r="B12815" i="22" s="1"/>
  <c r="G12814" i="22" a="1"/>
  <c r="G12814" i="22" s="1"/>
  <c r="B12814" i="22" s="1"/>
  <c r="G12813" i="22" a="1"/>
  <c r="G12813" i="22" s="1"/>
  <c r="G12812" i="22"/>
  <c r="G12812" i="22" a="1"/>
  <c r="G12811" i="22" a="1"/>
  <c r="G12811" i="22" s="1"/>
  <c r="B12811" i="22" s="1"/>
  <c r="G12810" i="22" a="1"/>
  <c r="G12810" i="22" s="1"/>
  <c r="B12810" i="22" s="1"/>
  <c r="G12809" i="22" a="1"/>
  <c r="G12809" i="22" s="1"/>
  <c r="B12809" i="22" s="1"/>
  <c r="G12808" i="22" a="1"/>
  <c r="G12808" i="22" s="1"/>
  <c r="B12808" i="22" s="1"/>
  <c r="G12807" i="22" a="1"/>
  <c r="G12807" i="22" s="1"/>
  <c r="B12807" i="22" s="1"/>
  <c r="G12806" i="22" a="1"/>
  <c r="G12806" i="22" s="1"/>
  <c r="G12805" i="22" a="1"/>
  <c r="G12805" i="22" s="1"/>
  <c r="B12805" i="22" s="1"/>
  <c r="G12804" i="22"/>
  <c r="G12804" i="22" a="1"/>
  <c r="G12803" i="22" a="1"/>
  <c r="G12803" i="22" s="1"/>
  <c r="G12802" i="22" a="1"/>
  <c r="G12802" i="22" s="1"/>
  <c r="B12802" i="22" s="1"/>
  <c r="G12801" i="22" a="1"/>
  <c r="G12801" i="22" s="1"/>
  <c r="B12801" i="22" s="1"/>
  <c r="G12800" i="22"/>
  <c r="B12800" i="22" s="1"/>
  <c r="G12800" i="22" a="1"/>
  <c r="G12799" i="22" a="1"/>
  <c r="G12799" i="22" s="1"/>
  <c r="B12799" i="22" s="1"/>
  <c r="G12798" i="22" a="1"/>
  <c r="G12798" i="22" s="1"/>
  <c r="G12797" i="22" a="1"/>
  <c r="G12797" i="22" s="1"/>
  <c r="B12797" i="22" s="1"/>
  <c r="G12796" i="22" a="1"/>
  <c r="G12796" i="22" s="1"/>
  <c r="B12796" i="22" s="1"/>
  <c r="G12795" i="22"/>
  <c r="G12795" i="22" a="1"/>
  <c r="G12794" i="22" a="1"/>
  <c r="G12794" i="22" s="1"/>
  <c r="G12793" i="22" a="1"/>
  <c r="G12793" i="22" s="1"/>
  <c r="B12793" i="22" s="1"/>
  <c r="G12792" i="22" a="1"/>
  <c r="G12792" i="22" s="1"/>
  <c r="B12792" i="22" s="1"/>
  <c r="G12791" i="22" a="1"/>
  <c r="G12791" i="22" s="1"/>
  <c r="G12790" i="22" a="1"/>
  <c r="G12790" i="22" s="1"/>
  <c r="B12790" i="22" s="1"/>
  <c r="G12789" i="22"/>
  <c r="G12789" i="22" a="1"/>
  <c r="G12788" i="22" a="1"/>
  <c r="G12788" i="22" s="1"/>
  <c r="G12787" i="22" a="1"/>
  <c r="G12787" i="22" s="1"/>
  <c r="B12787" i="22" s="1"/>
  <c r="G12786" i="22" a="1"/>
  <c r="G12786" i="22" s="1"/>
  <c r="G12785" i="22" a="1"/>
  <c r="G12785" i="22" s="1"/>
  <c r="B12785" i="22" s="1"/>
  <c r="G12784" i="22" a="1"/>
  <c r="G12784" i="22" s="1"/>
  <c r="B12784" i="22" s="1"/>
  <c r="G12783" i="22" a="1"/>
  <c r="G12783" i="22" s="1"/>
  <c r="B12783" i="22" s="1"/>
  <c r="G12782" i="22" a="1"/>
  <c r="G12782" i="22" s="1"/>
  <c r="B12782" i="22" s="1"/>
  <c r="G12781" i="22" a="1"/>
  <c r="G12781" i="22" s="1"/>
  <c r="G12780" i="22"/>
  <c r="G12780" i="22" a="1"/>
  <c r="G12779" i="22" a="1"/>
  <c r="G12779" i="22" s="1"/>
  <c r="B12779" i="22" s="1"/>
  <c r="G12778" i="22" a="1"/>
  <c r="G12778" i="22" s="1"/>
  <c r="G12777" i="22"/>
  <c r="B12777" i="22" s="1"/>
  <c r="G12777" i="22" a="1"/>
  <c r="G12776" i="22" a="1"/>
  <c r="G12776" i="22" s="1"/>
  <c r="B12776" i="22" s="1"/>
  <c r="G12775" i="22" a="1"/>
  <c r="G12775" i="22" s="1"/>
  <c r="B12775" i="22" s="1"/>
  <c r="G12774" i="22" a="1"/>
  <c r="G12774" i="22" s="1"/>
  <c r="G12773" i="22" a="1"/>
  <c r="G12773" i="22" s="1"/>
  <c r="B12773" i="22" s="1"/>
  <c r="G12772" i="22" a="1"/>
  <c r="G12772" i="22" s="1"/>
  <c r="B12772" i="22" s="1"/>
  <c r="G12771" i="22"/>
  <c r="G12771" i="22" a="1"/>
  <c r="G12770" i="22" a="1"/>
  <c r="G12770" i="22" s="1"/>
  <c r="B12770" i="22" s="1"/>
  <c r="G12769" i="22" a="1"/>
  <c r="G12769" i="22" s="1"/>
  <c r="B12769" i="22" s="1"/>
  <c r="G12768" i="22" a="1"/>
  <c r="G12768" i="22" s="1"/>
  <c r="B12768" i="22" s="1"/>
  <c r="G12767" i="22" a="1"/>
  <c r="G12767" i="22" s="1"/>
  <c r="B12767" i="22" s="1"/>
  <c r="G12766" i="22" a="1"/>
  <c r="G12766" i="22" s="1"/>
  <c r="G12765" i="22"/>
  <c r="B12765" i="22" s="1"/>
  <c r="G12765" i="22" a="1"/>
  <c r="G12764" i="22" a="1"/>
  <c r="G12764" i="22" s="1"/>
  <c r="B12764" i="22" s="1"/>
  <c r="G12763" i="22"/>
  <c r="G12763" i="22" a="1"/>
  <c r="G12762" i="22" a="1"/>
  <c r="G12762" i="22" s="1"/>
  <c r="G12761" i="22" a="1"/>
  <c r="G12761" i="22" s="1"/>
  <c r="B12761" i="22" s="1"/>
  <c r="G12760" i="22" a="1"/>
  <c r="G12760" i="22" s="1"/>
  <c r="B12760" i="22" s="1"/>
  <c r="G12759" i="22"/>
  <c r="G12759" i="22" a="1"/>
  <c r="G12758" i="22" a="1"/>
  <c r="G12758" i="22" s="1"/>
  <c r="G12757" i="22"/>
  <c r="G12757" i="22" a="1"/>
  <c r="G12756" i="22" a="1"/>
  <c r="G12756" i="22" s="1"/>
  <c r="B12756" i="22" s="1"/>
  <c r="G12755" i="22" a="1"/>
  <c r="G12755" i="22" s="1"/>
  <c r="B12755" i="22" s="1"/>
  <c r="G12754" i="22" a="1"/>
  <c r="G12754" i="22" s="1"/>
  <c r="G12753" i="22" a="1"/>
  <c r="G12753" i="22" s="1"/>
  <c r="B12753" i="22" s="1"/>
  <c r="G12752" i="22" a="1"/>
  <c r="G12752" i="22" s="1"/>
  <c r="B12752" i="22" s="1"/>
  <c r="G12751" i="22" a="1"/>
  <c r="G12751" i="22" s="1"/>
  <c r="B12751" i="22" s="1"/>
  <c r="G12750" i="22" a="1"/>
  <c r="G12750" i="22" s="1"/>
  <c r="B12750" i="22" s="1"/>
  <c r="G12749" i="22" a="1"/>
  <c r="G12749" i="22" s="1"/>
  <c r="G12748" i="22"/>
  <c r="G12748" i="22" a="1"/>
  <c r="G12747" i="22" a="1"/>
  <c r="G12747" i="22" s="1"/>
  <c r="B12747" i="22" s="1"/>
  <c r="G12746" i="22" a="1"/>
  <c r="G12746" i="22" s="1"/>
  <c r="G12745" i="22" a="1"/>
  <c r="G12745" i="22" s="1"/>
  <c r="B12745" i="22" s="1"/>
  <c r="G12744" i="22" a="1"/>
  <c r="G12744" i="22" s="1"/>
  <c r="B12744" i="22" s="1"/>
  <c r="G12743" i="22" a="1"/>
  <c r="G12743" i="22" s="1"/>
  <c r="B12743" i="22" s="1"/>
  <c r="G12742" i="22" a="1"/>
  <c r="G12742" i="22" s="1"/>
  <c r="G12741" i="22" a="1"/>
  <c r="G12741" i="22" s="1"/>
  <c r="B12741" i="22" s="1"/>
  <c r="G12740" i="22"/>
  <c r="G12740" i="22" a="1"/>
  <c r="G12739" i="22" a="1"/>
  <c r="G12739" i="22" s="1"/>
  <c r="G12738" i="22" a="1"/>
  <c r="G12738" i="22" s="1"/>
  <c r="B12738" i="22" s="1"/>
  <c r="G12737" i="22" a="1"/>
  <c r="G12737" i="22" s="1"/>
  <c r="B12737" i="22" s="1"/>
  <c r="G12736" i="22"/>
  <c r="B12736" i="22" s="1"/>
  <c r="G12736" i="22" a="1"/>
  <c r="G12735" i="22" a="1"/>
  <c r="G12735" i="22" s="1"/>
  <c r="B12735" i="22" s="1"/>
  <c r="G12734" i="22" a="1"/>
  <c r="G12734" i="22" s="1"/>
  <c r="B12734" i="22" s="1"/>
  <c r="G12733" i="22" a="1"/>
  <c r="G12733" i="22" s="1"/>
  <c r="B12733" i="22" s="1"/>
  <c r="G12732" i="22" a="1"/>
  <c r="G12732" i="22" s="1"/>
  <c r="B12732" i="22" s="1"/>
  <c r="G12731" i="22"/>
  <c r="G12731" i="22" a="1"/>
  <c r="G12730" i="22" a="1"/>
  <c r="G12730" i="22" s="1"/>
  <c r="B12730" i="22" s="1"/>
  <c r="G12729" i="22" a="1"/>
  <c r="G12729" i="22" s="1"/>
  <c r="B12729" i="22" s="1"/>
  <c r="G12728" i="22" a="1"/>
  <c r="G12728" i="22" s="1"/>
  <c r="B12728" i="22" s="1"/>
  <c r="G12727" i="22" a="1"/>
  <c r="G12727" i="22" s="1"/>
  <c r="B12727" i="22" s="1"/>
  <c r="G12726" i="22" a="1"/>
  <c r="G12726" i="22" s="1"/>
  <c r="G12725" i="22" a="1"/>
  <c r="G12725" i="22" s="1"/>
  <c r="B12725" i="22" s="1"/>
  <c r="G12724" i="22" a="1"/>
  <c r="G12724" i="22" s="1"/>
  <c r="G12723" i="22" a="1"/>
  <c r="G12723" i="22" s="1"/>
  <c r="B12723" i="22" s="1"/>
  <c r="G12722" i="22" a="1"/>
  <c r="G12722" i="22" s="1"/>
  <c r="G12721" i="22" a="1"/>
  <c r="G12721" i="22" s="1"/>
  <c r="B12721" i="22" s="1"/>
  <c r="G12720" i="22" a="1"/>
  <c r="G12720" i="22" s="1"/>
  <c r="B12720" i="22" s="1"/>
  <c r="G12719" i="22" a="1"/>
  <c r="G12719" i="22" s="1"/>
  <c r="B12719" i="22" s="1"/>
  <c r="G12718" i="22" a="1"/>
  <c r="G12718" i="22" s="1"/>
  <c r="B12718" i="22" s="1"/>
  <c r="G12717" i="22" a="1"/>
  <c r="G12717" i="22" s="1"/>
  <c r="G12716" i="22"/>
  <c r="G12716" i="22" a="1"/>
  <c r="G12715" i="22" a="1"/>
  <c r="G12715" i="22" s="1"/>
  <c r="B12715" i="22" s="1"/>
  <c r="G12714" i="22" a="1"/>
  <c r="G12714" i="22" s="1"/>
  <c r="B12714" i="22" s="1"/>
  <c r="G12713" i="22"/>
  <c r="B12713" i="22" s="1"/>
  <c r="G12713" i="22" a="1"/>
  <c r="G12712" i="22" a="1"/>
  <c r="G12712" i="22" s="1"/>
  <c r="B12712" i="22" s="1"/>
  <c r="G12711" i="22" a="1"/>
  <c r="G12711" i="22" s="1"/>
  <c r="B12711" i="22" s="1"/>
  <c r="G12710" i="22" a="1"/>
  <c r="G12710" i="22" s="1"/>
  <c r="G12709" i="22" a="1"/>
  <c r="G12709" i="22" s="1"/>
  <c r="B12709" i="22" s="1"/>
  <c r="G12708" i="22" a="1"/>
  <c r="G12708" i="22" s="1"/>
  <c r="B12708" i="22" s="1"/>
  <c r="G12707" i="22"/>
  <c r="B12707" i="22" s="1"/>
  <c r="G12707" i="22" a="1"/>
  <c r="G12706" i="22" a="1"/>
  <c r="G12706" i="22" s="1"/>
  <c r="B12706" i="22" s="1"/>
  <c r="G12705" i="22" a="1"/>
  <c r="G12705" i="22" s="1"/>
  <c r="B12705" i="22" s="1"/>
  <c r="G12704" i="22" a="1"/>
  <c r="G12704" i="22" s="1"/>
  <c r="B12704" i="22" s="1"/>
  <c r="G12703" i="22" a="1"/>
  <c r="G12703" i="22" s="1"/>
  <c r="B12703" i="22" s="1"/>
  <c r="G12702" i="22" a="1"/>
  <c r="G12702" i="22" s="1"/>
  <c r="G12701" i="22"/>
  <c r="B12701" i="22" s="1"/>
  <c r="G12701" i="22" a="1"/>
  <c r="G12700" i="22" a="1"/>
  <c r="G12700" i="22" s="1"/>
  <c r="B12700" i="22" s="1"/>
  <c r="G12699" i="22"/>
  <c r="G12699" i="22" a="1"/>
  <c r="G12698" i="22" a="1"/>
  <c r="G12698" i="22" s="1"/>
  <c r="B12698" i="22" s="1"/>
  <c r="G12697" i="22" a="1"/>
  <c r="G12697" i="22" s="1"/>
  <c r="B12697" i="22" s="1"/>
  <c r="G12696" i="22" a="1"/>
  <c r="G12696" i="22" s="1"/>
  <c r="B12696" i="22" s="1"/>
  <c r="G12695" i="22"/>
  <c r="B12695" i="22" s="1"/>
  <c r="G12695" i="22" a="1"/>
  <c r="G12694" i="22" a="1"/>
  <c r="G12694" i="22" s="1"/>
  <c r="G12693" i="22"/>
  <c r="G12693" i="22" a="1"/>
  <c r="G12692" i="22" a="1"/>
  <c r="G12692" i="22" s="1"/>
  <c r="G12691" i="22" a="1"/>
  <c r="G12691" i="22" s="1"/>
  <c r="B12691" i="22" s="1"/>
  <c r="G12690" i="22" a="1"/>
  <c r="G12690" i="22" s="1"/>
  <c r="B12690" i="22" s="1"/>
  <c r="G12689" i="22" a="1"/>
  <c r="G12689" i="22" s="1"/>
  <c r="B12689" i="22" s="1"/>
  <c r="G12688" i="22" a="1"/>
  <c r="G12688" i="22" s="1"/>
  <c r="B12688" i="22" s="1"/>
  <c r="G12687" i="22" a="1"/>
  <c r="G12687" i="22" s="1"/>
  <c r="B12687" i="22" s="1"/>
  <c r="G12686" i="22" a="1"/>
  <c r="G12686" i="22" s="1"/>
  <c r="B12686" i="22" s="1"/>
  <c r="G12685" i="22" a="1"/>
  <c r="G12685" i="22" s="1"/>
  <c r="G12684" i="22"/>
  <c r="G12684" i="22" a="1"/>
  <c r="G12683" i="22" a="1"/>
  <c r="G12683" i="22" s="1"/>
  <c r="B12683" i="22" s="1"/>
  <c r="G12682" i="22" a="1"/>
  <c r="G12682" i="22" s="1"/>
  <c r="G12681" i="22" a="1"/>
  <c r="G12681" i="22" s="1"/>
  <c r="B12681" i="22" s="1"/>
  <c r="G12680" i="22" a="1"/>
  <c r="G12680" i="22" s="1"/>
  <c r="B12680" i="22" s="1"/>
  <c r="G12679" i="22" a="1"/>
  <c r="G12679" i="22" s="1"/>
  <c r="B12679" i="22" s="1"/>
  <c r="G12678" i="22" a="1"/>
  <c r="G12678" i="22" s="1"/>
  <c r="G12677" i="22" a="1"/>
  <c r="G12677" i="22" s="1"/>
  <c r="B12677" i="22" s="1"/>
  <c r="G12676" i="22" a="1"/>
  <c r="G12676" i="22" s="1"/>
  <c r="B12676" i="22" s="1"/>
  <c r="G12675" i="22" a="1"/>
  <c r="G12675" i="22" s="1"/>
  <c r="B12675" i="22" s="1"/>
  <c r="G12674" i="22" a="1"/>
  <c r="G12674" i="22" s="1"/>
  <c r="B12674" i="22" s="1"/>
  <c r="G12673" i="22" a="1"/>
  <c r="G12673" i="22" s="1"/>
  <c r="B12673" i="22" s="1"/>
  <c r="G12672" i="22" a="1"/>
  <c r="G12672" i="22" s="1"/>
  <c r="B12672" i="22" s="1"/>
  <c r="G12671" i="22" a="1"/>
  <c r="G12671" i="22" s="1"/>
  <c r="B12671" i="22" s="1"/>
  <c r="G12670" i="22" a="1"/>
  <c r="G12670" i="22" s="1"/>
  <c r="G12669" i="22" a="1"/>
  <c r="G12669" i="22" s="1"/>
  <c r="B12669" i="22" s="1"/>
  <c r="G12668" i="22" a="1"/>
  <c r="G12668" i="22" s="1"/>
  <c r="B12668" i="22" s="1"/>
  <c r="G12667" i="22"/>
  <c r="G12667" i="22" a="1"/>
  <c r="G12666" i="22" a="1"/>
  <c r="G12666" i="22" s="1"/>
  <c r="B12666" i="22" s="1"/>
  <c r="G12665" i="22" a="1"/>
  <c r="G12665" i="22" s="1"/>
  <c r="B12665" i="22" s="1"/>
  <c r="G12664" i="22" a="1"/>
  <c r="G12664" i="22" s="1"/>
  <c r="B12664" i="22" s="1"/>
  <c r="G12663" i="22" a="1"/>
  <c r="G12663" i="22" s="1"/>
  <c r="B12663" i="22" s="1"/>
  <c r="G12662" i="22" a="1"/>
  <c r="G12662" i="22" s="1"/>
  <c r="B12662" i="22" s="1"/>
  <c r="G12661" i="22" a="1"/>
  <c r="G12661" i="22" s="1"/>
  <c r="B12661" i="22" s="1"/>
  <c r="G12660" i="22" a="1"/>
  <c r="G12660" i="22" s="1"/>
  <c r="B12660" i="22" s="1"/>
  <c r="G12659" i="22" a="1"/>
  <c r="G12659" i="22" s="1"/>
  <c r="B12659" i="22" s="1"/>
  <c r="G12658" i="22" a="1"/>
  <c r="G12658" i="22" s="1"/>
  <c r="G12657" i="22" a="1"/>
  <c r="G12657" i="22" s="1"/>
  <c r="B12657" i="22" s="1"/>
  <c r="G12656" i="22" a="1"/>
  <c r="G12656" i="22" s="1"/>
  <c r="B12656" i="22" s="1"/>
  <c r="G12655" i="22" a="1"/>
  <c r="G12655" i="22" s="1"/>
  <c r="B12655" i="22" s="1"/>
  <c r="G12654" i="22" a="1"/>
  <c r="G12654" i="22" s="1"/>
  <c r="B12654" i="22" s="1"/>
  <c r="G12653" i="22" a="1"/>
  <c r="G12653" i="22" s="1"/>
  <c r="B12653" i="22" s="1"/>
  <c r="G12652" i="22"/>
  <c r="G12652" i="22" a="1"/>
  <c r="G12651" i="22" a="1"/>
  <c r="G12651" i="22" s="1"/>
  <c r="B12651" i="22" s="1"/>
  <c r="G12650" i="22" a="1"/>
  <c r="G12650" i="22" s="1"/>
  <c r="B12650" i="22" s="1"/>
  <c r="G12649" i="22" a="1"/>
  <c r="G12649" i="22" s="1"/>
  <c r="B12649" i="22" s="1"/>
  <c r="G12648" i="22" a="1"/>
  <c r="G12648" i="22" s="1"/>
  <c r="B12648" i="22" s="1"/>
  <c r="G12647" i="22" a="1"/>
  <c r="G12647" i="22" s="1"/>
  <c r="B12647" i="22" s="1"/>
  <c r="G12646" i="22" a="1"/>
  <c r="G12646" i="22" s="1"/>
  <c r="G12645" i="22" a="1"/>
  <c r="G12645" i="22" s="1"/>
  <c r="B12645" i="22" s="1"/>
  <c r="G12644" i="22" a="1"/>
  <c r="G12644" i="22" s="1"/>
  <c r="B12644" i="22" s="1"/>
  <c r="G12643" i="22" a="1"/>
  <c r="G12643" i="22" s="1"/>
  <c r="B12643" i="22" s="1"/>
  <c r="G12642" i="22" a="1"/>
  <c r="G12642" i="22" s="1"/>
  <c r="B12642" i="22" s="1"/>
  <c r="G12641" i="22" a="1"/>
  <c r="G12641" i="22" s="1"/>
  <c r="B12641" i="22" s="1"/>
  <c r="G12640" i="22" a="1"/>
  <c r="G12640" i="22" s="1"/>
  <c r="B12640" i="22" s="1"/>
  <c r="G12639" i="22" a="1"/>
  <c r="G12639" i="22" s="1"/>
  <c r="B12639" i="22" s="1"/>
  <c r="G12638" i="22" a="1"/>
  <c r="G12638" i="22" s="1"/>
  <c r="B12638" i="22" s="1"/>
  <c r="G12637" i="22"/>
  <c r="B12637" i="22" s="1"/>
  <c r="G12637" i="22" a="1"/>
  <c r="G12636" i="22" a="1"/>
  <c r="G12636" i="22" s="1"/>
  <c r="B12636" i="22" s="1"/>
  <c r="G12635" i="22"/>
  <c r="G12635" i="22" a="1"/>
  <c r="G12634" i="22" a="1"/>
  <c r="G12634" i="22" s="1"/>
  <c r="B12634" i="22" s="1"/>
  <c r="G12633" i="22" a="1"/>
  <c r="G12633" i="22" s="1"/>
  <c r="B12633" i="22" s="1"/>
  <c r="G12632" i="22" a="1"/>
  <c r="G12632" i="22" s="1"/>
  <c r="B12632" i="22" s="1"/>
  <c r="G12631" i="22"/>
  <c r="B12631" i="22" s="1"/>
  <c r="G12631" i="22" a="1"/>
  <c r="G12630" i="22" a="1"/>
  <c r="G12630" i="22" s="1"/>
  <c r="G12629" i="22" a="1"/>
  <c r="G12629" i="22" s="1"/>
  <c r="B12629" i="22" s="1"/>
  <c r="G12628" i="22" a="1"/>
  <c r="G12628" i="22" s="1"/>
  <c r="G12627" i="22" a="1"/>
  <c r="G12627" i="22" s="1"/>
  <c r="B12627" i="22" s="1"/>
  <c r="G12626" i="22" a="1"/>
  <c r="G12626" i="22" s="1"/>
  <c r="G12625" i="22" a="1"/>
  <c r="G12625" i="22" s="1"/>
  <c r="B12625" i="22" s="1"/>
  <c r="G12624" i="22" a="1"/>
  <c r="G12624" i="22" s="1"/>
  <c r="B12624" i="22" s="1"/>
  <c r="G12623" i="22" a="1"/>
  <c r="G12623" i="22" s="1"/>
  <c r="B12623" i="22" s="1"/>
  <c r="G12622" i="22" a="1"/>
  <c r="G12622" i="22" s="1"/>
  <c r="B12622" i="22" s="1"/>
  <c r="G12621" i="22" a="1"/>
  <c r="G12621" i="22" s="1"/>
  <c r="G12620" i="22" a="1"/>
  <c r="G12620" i="22" s="1"/>
  <c r="B12620" i="22" s="1"/>
  <c r="G12619" i="22"/>
  <c r="B12619" i="22" s="1"/>
  <c r="G12619" i="22" a="1"/>
  <c r="G12618" i="22" a="1"/>
  <c r="G12618" i="22" s="1"/>
  <c r="B12618" i="22" s="1"/>
  <c r="G12617" i="22"/>
  <c r="B12617" i="22" s="1"/>
  <c r="G12617" i="22" a="1"/>
  <c r="G12616" i="22" a="1"/>
  <c r="G12616" i="22" s="1"/>
  <c r="B12616" i="22" s="1"/>
  <c r="G12615" i="22" a="1"/>
  <c r="G12615" i="22" s="1"/>
  <c r="B12615" i="22" s="1"/>
  <c r="G12614" i="22" a="1"/>
  <c r="G12614" i="22" s="1"/>
  <c r="G12613" i="22" a="1"/>
  <c r="G12613" i="22" s="1"/>
  <c r="B12613" i="22" s="1"/>
  <c r="G12612" i="22" a="1"/>
  <c r="G12612" i="22" s="1"/>
  <c r="B12612" i="22" s="1"/>
  <c r="G12611" i="22" a="1"/>
  <c r="G12611" i="22" s="1"/>
  <c r="B12611" i="22" s="1"/>
  <c r="G12610" i="22"/>
  <c r="B12610" i="22" s="1"/>
  <c r="G12610" i="22" a="1"/>
  <c r="G12609" i="22" a="1"/>
  <c r="G12609" i="22" s="1"/>
  <c r="B12609" i="22" s="1"/>
  <c r="G12608" i="22" a="1"/>
  <c r="G12608" i="22" s="1"/>
  <c r="B12608" i="22" s="1"/>
  <c r="G12607" i="22" a="1"/>
  <c r="G12607" i="22" s="1"/>
  <c r="B12607" i="22" s="1"/>
  <c r="G12606" i="22" a="1"/>
  <c r="G12606" i="22" s="1"/>
  <c r="B12606" i="22" s="1"/>
  <c r="G12605" i="22" a="1"/>
  <c r="G12605" i="22" s="1"/>
  <c r="B12605" i="22" s="1"/>
  <c r="G12604" i="22" a="1"/>
  <c r="G12604" i="22" s="1"/>
  <c r="G12603" i="22" a="1"/>
  <c r="G12603" i="22" s="1"/>
  <c r="B12603" i="22" s="1"/>
  <c r="G12602" i="22" a="1"/>
  <c r="G12602" i="22" s="1"/>
  <c r="B12602" i="22" s="1"/>
  <c r="G12601" i="22" a="1"/>
  <c r="G12601" i="22" s="1"/>
  <c r="B12601" i="22" s="1"/>
  <c r="G12600" i="22" a="1"/>
  <c r="G12600" i="22" s="1"/>
  <c r="B12600" i="22" s="1"/>
  <c r="G12599" i="22" a="1"/>
  <c r="G12599" i="22" s="1"/>
  <c r="B12599" i="22" s="1"/>
  <c r="G12598" i="22" a="1"/>
  <c r="G12598" i="22" s="1"/>
  <c r="B12598" i="22" s="1"/>
  <c r="G12597" i="22" a="1"/>
  <c r="G12597" i="22" s="1"/>
  <c r="B12597" i="22" s="1"/>
  <c r="G12596" i="22" a="1"/>
  <c r="G12596" i="22" s="1"/>
  <c r="B12596" i="22" s="1"/>
  <c r="G12595" i="22" a="1"/>
  <c r="G12595" i="22" s="1"/>
  <c r="B12595" i="22" s="1"/>
  <c r="G12594" i="22"/>
  <c r="B12594" i="22" s="1"/>
  <c r="G12594" i="22" a="1"/>
  <c r="G12593" i="22" a="1"/>
  <c r="G12593" i="22" s="1"/>
  <c r="B12593" i="22" s="1"/>
  <c r="G12592" i="22"/>
  <c r="G12592" i="22" a="1"/>
  <c r="G12591" i="22" a="1"/>
  <c r="G12591" i="22" s="1"/>
  <c r="B12591" i="22" s="1"/>
  <c r="G12590" i="22"/>
  <c r="B12590" i="22" s="1"/>
  <c r="G12590" i="22" a="1"/>
  <c r="G12589" i="22" a="1"/>
  <c r="G12589" i="22" s="1"/>
  <c r="B12589" i="22" s="1"/>
  <c r="G12588" i="22" a="1"/>
  <c r="G12588" i="22" s="1"/>
  <c r="B12588" i="22" s="1"/>
  <c r="G12587" i="22" a="1"/>
  <c r="G12587" i="22" s="1"/>
  <c r="B12587" i="22" s="1"/>
  <c r="G12586" i="22"/>
  <c r="B12586" i="22" s="1"/>
  <c r="G12586" i="22" a="1"/>
  <c r="G12585" i="22" a="1"/>
  <c r="G12585" i="22" s="1"/>
  <c r="B12585" i="22" s="1"/>
  <c r="G12584" i="22"/>
  <c r="B12584" i="22" s="1"/>
  <c r="G12584" i="22" a="1"/>
  <c r="G12583" i="22" a="1"/>
  <c r="G12583" i="22" s="1"/>
  <c r="B12583" i="22" s="1"/>
  <c r="G12582" i="22" a="1"/>
  <c r="G12582" i="22" s="1"/>
  <c r="B12582" i="22" s="1"/>
  <c r="G12581" i="22" a="1"/>
  <c r="G12581" i="22" s="1"/>
  <c r="B12581" i="22" s="1"/>
  <c r="G12580" i="22" a="1"/>
  <c r="G12580" i="22" s="1"/>
  <c r="B12580" i="22" s="1"/>
  <c r="G12579" i="22" a="1"/>
  <c r="G12579" i="22" s="1"/>
  <c r="B12579" i="22" s="1"/>
  <c r="G12578" i="22" a="1"/>
  <c r="G12578" i="22" s="1"/>
  <c r="B12578" i="22" s="1"/>
  <c r="G12577" i="22" a="1"/>
  <c r="G12577" i="22" s="1"/>
  <c r="B12577" i="22" s="1"/>
  <c r="E15718" i="22"/>
  <c r="E15717" i="22"/>
  <c r="E15716" i="22"/>
  <c r="E15715" i="22"/>
  <c r="E15714" i="22"/>
  <c r="E15713" i="22"/>
  <c r="E15712" i="22"/>
  <c r="E15711" i="22"/>
  <c r="E15710" i="22"/>
  <c r="E15709" i="22"/>
  <c r="E15708" i="22"/>
  <c r="E15707" i="22"/>
  <c r="E15706" i="22"/>
  <c r="E15705" i="22"/>
  <c r="E15704" i="22"/>
  <c r="E15703" i="22"/>
  <c r="E15702" i="22"/>
  <c r="E15701" i="22"/>
  <c r="E15700" i="22"/>
  <c r="E15699" i="22"/>
  <c r="E15698" i="22"/>
  <c r="E15697" i="22"/>
  <c r="E15696" i="22"/>
  <c r="E15695" i="22"/>
  <c r="E15694" i="22"/>
  <c r="E15693" i="22"/>
  <c r="E15692" i="22"/>
  <c r="E15691" i="22"/>
  <c r="E15690" i="22"/>
  <c r="E15689" i="22"/>
  <c r="E15688" i="22"/>
  <c r="E15687" i="22"/>
  <c r="E15686" i="22"/>
  <c r="E15685" i="22"/>
  <c r="E15684" i="22"/>
  <c r="E15683" i="22"/>
  <c r="E15682" i="22"/>
  <c r="E15681" i="22"/>
  <c r="E15680" i="22"/>
  <c r="E15679" i="22"/>
  <c r="E15678" i="22"/>
  <c r="E15677" i="22"/>
  <c r="E15676" i="22"/>
  <c r="E15675" i="22"/>
  <c r="E15674" i="22"/>
  <c r="E15673" i="22"/>
  <c r="E15672" i="22"/>
  <c r="E15671" i="22"/>
  <c r="E15670" i="22"/>
  <c r="E15669" i="22"/>
  <c r="E15668" i="22"/>
  <c r="E15667" i="22"/>
  <c r="E15666" i="22"/>
  <c r="E15665" i="22"/>
  <c r="E15664" i="22"/>
  <c r="E15663" i="22"/>
  <c r="E15662" i="22"/>
  <c r="E15661" i="22"/>
  <c r="E15660" i="22"/>
  <c r="E15659" i="22"/>
  <c r="E15658" i="22"/>
  <c r="E15657" i="22"/>
  <c r="E15656" i="22"/>
  <c r="E15655" i="22"/>
  <c r="E15654" i="22"/>
  <c r="E15653" i="22"/>
  <c r="E15652" i="22"/>
  <c r="E15651" i="22"/>
  <c r="E15650" i="22"/>
  <c r="E15649" i="22"/>
  <c r="E15648" i="22"/>
  <c r="E15647" i="22"/>
  <c r="E15646" i="22"/>
  <c r="E15645" i="22"/>
  <c r="E15644" i="22"/>
  <c r="E15643" i="22"/>
  <c r="E15642" i="22"/>
  <c r="E15641" i="22"/>
  <c r="E15640" i="22"/>
  <c r="E15639" i="22"/>
  <c r="E15638" i="22"/>
  <c r="E15637" i="22"/>
  <c r="E15636" i="22"/>
  <c r="E15635" i="22"/>
  <c r="E15634" i="22"/>
  <c r="E15633" i="22"/>
  <c r="E15632" i="22"/>
  <c r="E15631" i="22"/>
  <c r="E15630" i="22"/>
  <c r="E15629" i="22"/>
  <c r="E15628" i="22"/>
  <c r="E15627" i="22"/>
  <c r="E15626" i="22"/>
  <c r="E15625" i="22"/>
  <c r="E15624" i="22"/>
  <c r="E15623" i="22"/>
  <c r="E15622" i="22"/>
  <c r="E15621" i="22"/>
  <c r="E15620" i="22"/>
  <c r="E15619" i="22"/>
  <c r="E15618" i="22"/>
  <c r="E15617" i="22"/>
  <c r="E15616" i="22"/>
  <c r="E15615" i="22"/>
  <c r="E15614" i="22"/>
  <c r="E15613" i="22"/>
  <c r="E15612" i="22"/>
  <c r="E15611" i="22"/>
  <c r="E15610" i="22"/>
  <c r="E15609" i="22"/>
  <c r="E15608" i="22"/>
  <c r="E15607" i="22"/>
  <c r="E15606" i="22"/>
  <c r="E15605" i="22"/>
  <c r="E15604" i="22"/>
  <c r="E15603" i="22"/>
  <c r="E15602" i="22"/>
  <c r="E15601" i="22"/>
  <c r="E15600" i="22"/>
  <c r="E15599" i="22"/>
  <c r="E15598" i="22"/>
  <c r="E15597" i="22"/>
  <c r="E15596" i="22"/>
  <c r="E15595" i="22"/>
  <c r="E15594" i="22"/>
  <c r="E15593" i="22"/>
  <c r="E15592" i="22"/>
  <c r="E15591" i="22"/>
  <c r="E15590" i="22"/>
  <c r="E15589" i="22"/>
  <c r="E15588" i="22"/>
  <c r="E15587" i="22"/>
  <c r="E15586" i="22"/>
  <c r="E15585" i="22"/>
  <c r="E15584" i="22"/>
  <c r="E15583" i="22"/>
  <c r="E15582" i="22"/>
  <c r="E15581" i="22"/>
  <c r="E15580" i="22"/>
  <c r="E15579" i="22"/>
  <c r="E15578" i="22"/>
  <c r="E15577" i="22"/>
  <c r="E15576" i="22"/>
  <c r="E15575" i="22"/>
  <c r="E15574" i="22"/>
  <c r="E15573" i="22"/>
  <c r="E15572" i="22"/>
  <c r="E15571" i="22"/>
  <c r="E15570" i="22"/>
  <c r="E15569" i="22"/>
  <c r="E15568" i="22"/>
  <c r="E15567" i="22"/>
  <c r="E15566" i="22"/>
  <c r="E15565" i="22"/>
  <c r="E15564" i="22"/>
  <c r="E15563" i="22"/>
  <c r="E15562" i="22"/>
  <c r="E15561" i="22"/>
  <c r="E15560" i="22"/>
  <c r="E15559" i="22"/>
  <c r="E15558" i="22"/>
  <c r="E15557" i="22"/>
  <c r="E15556" i="22"/>
  <c r="E15555" i="22"/>
  <c r="E15554" i="22"/>
  <c r="E15553" i="22"/>
  <c r="E15552" i="22"/>
  <c r="E15551" i="22"/>
  <c r="E15550" i="22"/>
  <c r="E15549" i="22"/>
  <c r="E15548" i="22"/>
  <c r="E15547" i="22"/>
  <c r="E15546" i="22"/>
  <c r="E15545" i="22"/>
  <c r="E15544" i="22"/>
  <c r="E15543" i="22"/>
  <c r="E15542" i="22"/>
  <c r="E15541" i="22"/>
  <c r="E15540" i="22"/>
  <c r="E15539" i="22"/>
  <c r="E15538" i="22"/>
  <c r="E15537" i="22"/>
  <c r="E15536" i="22"/>
  <c r="E15535" i="22"/>
  <c r="E15534" i="22"/>
  <c r="E15533" i="22"/>
  <c r="E15532" i="22"/>
  <c r="E15531" i="22"/>
  <c r="E15530" i="22"/>
  <c r="E15529" i="22"/>
  <c r="E15528" i="22"/>
  <c r="E15527" i="22"/>
  <c r="E15526" i="22"/>
  <c r="E15525" i="22"/>
  <c r="E15524" i="22"/>
  <c r="E15523" i="22"/>
  <c r="E15522" i="22"/>
  <c r="E15521" i="22"/>
  <c r="E15520" i="22"/>
  <c r="E15519" i="22"/>
  <c r="E15518" i="22"/>
  <c r="E15517" i="22"/>
  <c r="E15516" i="22"/>
  <c r="E15515" i="22"/>
  <c r="E15514" i="22"/>
  <c r="E15513" i="22"/>
  <c r="E15512" i="22"/>
  <c r="E15511" i="22"/>
  <c r="E15510" i="22"/>
  <c r="E15509" i="22"/>
  <c r="E15508" i="22"/>
  <c r="E15507" i="22"/>
  <c r="E15506" i="22"/>
  <c r="E15505" i="22"/>
  <c r="E15504" i="22"/>
  <c r="E15503" i="22"/>
  <c r="E15502" i="22"/>
  <c r="E15501" i="22"/>
  <c r="E15500" i="22"/>
  <c r="E15499" i="22"/>
  <c r="E15498" i="22"/>
  <c r="E15497" i="22"/>
  <c r="E15496" i="22"/>
  <c r="E15495" i="22"/>
  <c r="E15494" i="22"/>
  <c r="E15493" i="22"/>
  <c r="E15492" i="22"/>
  <c r="E15491" i="22"/>
  <c r="E15490" i="22"/>
  <c r="E15489" i="22"/>
  <c r="E15488" i="22"/>
  <c r="E15487" i="22"/>
  <c r="E15486" i="22"/>
  <c r="E15485" i="22"/>
  <c r="E15484" i="22"/>
  <c r="E15483" i="22"/>
  <c r="E15482" i="22"/>
  <c r="E15481" i="22"/>
  <c r="E15480" i="22"/>
  <c r="E15479" i="22"/>
  <c r="E15478" i="22"/>
  <c r="E15477" i="22"/>
  <c r="E15476" i="22"/>
  <c r="E15475" i="22"/>
  <c r="E15474" i="22"/>
  <c r="E15473" i="22"/>
  <c r="E15472" i="22"/>
  <c r="E15471" i="22"/>
  <c r="E15470" i="22"/>
  <c r="E15469" i="22"/>
  <c r="E15468" i="22"/>
  <c r="E15467" i="22"/>
  <c r="E15466" i="22"/>
  <c r="E15465" i="22"/>
  <c r="E15464" i="22"/>
  <c r="E15463" i="22"/>
  <c r="E15462" i="22"/>
  <c r="E15461" i="22"/>
  <c r="E15460" i="22"/>
  <c r="E15459" i="22"/>
  <c r="E15458" i="22"/>
  <c r="E15457" i="22"/>
  <c r="E15456" i="22"/>
  <c r="E15455" i="22"/>
  <c r="E15454" i="22"/>
  <c r="E15453" i="22"/>
  <c r="E15452" i="22"/>
  <c r="E15451" i="22"/>
  <c r="E15450" i="22"/>
  <c r="E15449" i="22"/>
  <c r="E15448" i="22"/>
  <c r="E15447" i="22"/>
  <c r="E15446" i="22"/>
  <c r="E15445" i="22"/>
  <c r="E15444" i="22"/>
  <c r="E15443" i="22"/>
  <c r="E15442" i="22"/>
  <c r="E15441" i="22"/>
  <c r="E15440" i="22"/>
  <c r="E15439" i="22"/>
  <c r="E15438" i="22"/>
  <c r="E15437" i="22"/>
  <c r="E15436" i="22"/>
  <c r="E15435" i="22"/>
  <c r="E15434" i="22"/>
  <c r="E15433" i="22"/>
  <c r="E15432" i="22"/>
  <c r="E15431" i="22"/>
  <c r="E15430" i="22"/>
  <c r="E15429" i="22"/>
  <c r="E15428" i="22"/>
  <c r="E15427" i="22"/>
  <c r="E15426" i="22"/>
  <c r="E15425" i="22"/>
  <c r="E15424" i="22"/>
  <c r="E15423" i="22"/>
  <c r="E15422" i="22"/>
  <c r="E15421" i="22"/>
  <c r="E15420" i="22"/>
  <c r="E15419" i="22"/>
  <c r="E15418" i="22"/>
  <c r="E15417" i="22"/>
  <c r="E15416" i="22"/>
  <c r="E15415" i="22"/>
  <c r="E15414" i="22"/>
  <c r="E15413" i="22"/>
  <c r="E15412" i="22"/>
  <c r="E15411" i="22"/>
  <c r="E15410" i="22"/>
  <c r="E15409" i="22"/>
  <c r="E15408" i="22"/>
  <c r="E15407" i="22"/>
  <c r="E15406" i="22"/>
  <c r="E15405" i="22"/>
  <c r="E15404" i="22"/>
  <c r="E15403" i="22"/>
  <c r="E15402" i="22"/>
  <c r="E15401" i="22"/>
  <c r="E15400" i="22"/>
  <c r="E15399" i="22"/>
  <c r="E15398" i="22"/>
  <c r="E15397" i="22"/>
  <c r="E15396" i="22"/>
  <c r="E15395" i="22"/>
  <c r="E15394" i="22"/>
  <c r="E15393" i="22"/>
  <c r="E15392" i="22"/>
  <c r="E15391" i="22"/>
  <c r="E15390" i="22"/>
  <c r="E15389" i="22"/>
  <c r="E15388" i="22"/>
  <c r="E15387" i="22"/>
  <c r="E15386" i="22"/>
  <c r="E15385" i="22"/>
  <c r="E15384" i="22"/>
  <c r="E15383" i="22"/>
  <c r="E15382" i="22"/>
  <c r="E15381" i="22"/>
  <c r="E15380" i="22"/>
  <c r="E15379" i="22"/>
  <c r="E15378" i="22"/>
  <c r="E15377" i="22"/>
  <c r="E15376" i="22"/>
  <c r="E15375" i="22"/>
  <c r="E15374" i="22"/>
  <c r="E15373" i="22"/>
  <c r="E15372" i="22"/>
  <c r="E15371" i="22"/>
  <c r="E15370" i="22"/>
  <c r="E15369" i="22"/>
  <c r="E15368" i="22"/>
  <c r="E15367" i="22"/>
  <c r="E15366" i="22"/>
  <c r="E15365" i="22"/>
  <c r="E15364" i="22"/>
  <c r="E15363" i="22"/>
  <c r="E15362" i="22"/>
  <c r="E15361" i="22"/>
  <c r="E15360" i="22"/>
  <c r="E15359" i="22"/>
  <c r="E15358" i="22"/>
  <c r="E15357" i="22"/>
  <c r="E15356" i="22"/>
  <c r="E15355" i="22"/>
  <c r="E15354" i="22"/>
  <c r="E15353" i="22"/>
  <c r="E15352" i="22"/>
  <c r="E15351" i="22"/>
  <c r="E15350" i="22"/>
  <c r="E15349" i="22"/>
  <c r="E15348" i="22"/>
  <c r="E15347" i="22"/>
  <c r="E15346" i="22"/>
  <c r="E15345" i="22"/>
  <c r="E15344" i="22"/>
  <c r="E15343" i="22"/>
  <c r="E15342" i="22"/>
  <c r="E15341" i="22"/>
  <c r="E15340" i="22"/>
  <c r="E15339" i="22"/>
  <c r="E15338" i="22"/>
  <c r="E15337" i="22"/>
  <c r="E15336" i="22"/>
  <c r="E15335" i="22"/>
  <c r="E15334" i="22"/>
  <c r="E15333" i="22"/>
  <c r="E15332" i="22"/>
  <c r="E15331" i="22"/>
  <c r="E15330" i="22"/>
  <c r="E15329" i="22"/>
  <c r="E15328" i="22"/>
  <c r="E15327" i="22"/>
  <c r="E15326" i="22"/>
  <c r="E15325" i="22"/>
  <c r="E15324" i="22"/>
  <c r="E15323" i="22"/>
  <c r="E15322" i="22"/>
  <c r="E15321" i="22"/>
  <c r="E15320" i="22"/>
  <c r="E15319" i="22"/>
  <c r="E15318" i="22"/>
  <c r="E15317" i="22"/>
  <c r="E15316" i="22"/>
  <c r="E15315" i="22"/>
  <c r="E15314" i="22"/>
  <c r="E15313" i="22"/>
  <c r="E15312" i="22"/>
  <c r="E15311" i="22"/>
  <c r="E15310" i="22"/>
  <c r="E15309" i="22"/>
  <c r="E15308" i="22"/>
  <c r="E15307" i="22"/>
  <c r="E15306" i="22"/>
  <c r="E15305" i="22"/>
  <c r="E15304" i="22"/>
  <c r="E15303" i="22"/>
  <c r="E15302" i="22"/>
  <c r="E15301" i="22"/>
  <c r="E15300" i="22"/>
  <c r="E15299" i="22"/>
  <c r="E15298" i="22"/>
  <c r="E15297" i="22"/>
  <c r="E15296" i="22"/>
  <c r="E15295" i="22"/>
  <c r="E15294" i="22"/>
  <c r="E15293" i="22"/>
  <c r="E15292" i="22"/>
  <c r="E15291" i="22"/>
  <c r="E15290" i="22"/>
  <c r="E15289" i="22"/>
  <c r="E15288" i="22"/>
  <c r="E15287" i="22"/>
  <c r="E15286" i="22"/>
  <c r="E15285" i="22"/>
  <c r="E15284" i="22"/>
  <c r="E15283" i="22"/>
  <c r="E15282" i="22"/>
  <c r="E15281" i="22"/>
  <c r="E15280" i="22"/>
  <c r="E15279" i="22"/>
  <c r="E15278" i="22"/>
  <c r="E15277" i="22"/>
  <c r="E15276" i="22"/>
  <c r="E15275" i="22"/>
  <c r="E15274" i="22"/>
  <c r="E15273" i="22"/>
  <c r="E15272" i="22"/>
  <c r="E15271" i="22"/>
  <c r="E15270" i="22"/>
  <c r="E15269" i="22"/>
  <c r="E15268" i="22"/>
  <c r="E15267" i="22"/>
  <c r="E15266" i="22"/>
  <c r="E15265" i="22"/>
  <c r="E15264" i="22"/>
  <c r="E15263" i="22"/>
  <c r="E15262" i="22"/>
  <c r="E15261" i="22"/>
  <c r="E15260" i="22"/>
  <c r="E15259" i="22"/>
  <c r="E15258" i="22"/>
  <c r="E15257" i="22"/>
  <c r="E15256" i="22"/>
  <c r="E15255" i="22"/>
  <c r="E15254" i="22"/>
  <c r="E15253" i="22"/>
  <c r="E15252" i="22"/>
  <c r="E15251" i="22"/>
  <c r="E15250" i="22"/>
  <c r="E15249" i="22"/>
  <c r="E15248" i="22"/>
  <c r="E15247" i="22"/>
  <c r="E15246" i="22"/>
  <c r="E15245" i="22"/>
  <c r="E15244" i="22"/>
  <c r="E15243" i="22"/>
  <c r="E15242" i="22"/>
  <c r="E15241" i="22"/>
  <c r="E15240" i="22"/>
  <c r="E15239" i="22"/>
  <c r="E15238" i="22"/>
  <c r="E15237" i="22"/>
  <c r="E15236" i="22"/>
  <c r="E15235" i="22"/>
  <c r="E15234" i="22"/>
  <c r="E15233" i="22"/>
  <c r="E15232" i="22"/>
  <c r="E15231" i="22"/>
  <c r="E15230" i="22"/>
  <c r="E15229" i="22"/>
  <c r="E15228" i="22"/>
  <c r="E15227" i="22"/>
  <c r="E15226" i="22"/>
  <c r="E15225" i="22"/>
  <c r="E15224" i="22"/>
  <c r="E15223" i="22"/>
  <c r="E15222" i="22"/>
  <c r="E15221" i="22"/>
  <c r="E15220" i="22"/>
  <c r="E15219" i="22"/>
  <c r="E15218" i="22"/>
  <c r="E15217" i="22"/>
  <c r="E15216" i="22"/>
  <c r="E15215" i="22"/>
  <c r="E15214" i="22"/>
  <c r="E15213" i="22"/>
  <c r="E15212" i="22"/>
  <c r="E15211" i="22"/>
  <c r="E15210" i="22"/>
  <c r="E15209" i="22"/>
  <c r="E15208" i="22"/>
  <c r="E15207" i="22"/>
  <c r="E15206" i="22"/>
  <c r="E15205" i="22"/>
  <c r="E15204" i="22"/>
  <c r="E15203" i="22"/>
  <c r="E15202" i="22"/>
  <c r="E15201" i="22"/>
  <c r="E15200" i="22"/>
  <c r="E15199" i="22"/>
  <c r="E15198" i="22"/>
  <c r="E15197" i="22"/>
  <c r="E15196" i="22"/>
  <c r="E15195" i="22"/>
  <c r="E15194" i="22"/>
  <c r="E15193" i="22"/>
  <c r="E15192" i="22"/>
  <c r="E15191" i="22"/>
  <c r="E15190" i="22"/>
  <c r="E15189" i="22"/>
  <c r="E15188" i="22"/>
  <c r="E15187" i="22"/>
  <c r="E15186" i="22"/>
  <c r="E15185" i="22"/>
  <c r="E15184" i="22"/>
  <c r="E15183" i="22"/>
  <c r="E15182" i="22"/>
  <c r="E15181" i="22"/>
  <c r="E15180" i="22"/>
  <c r="E15179" i="22"/>
  <c r="E15178" i="22"/>
  <c r="E15177" i="22"/>
  <c r="E15176" i="22"/>
  <c r="E15175" i="22"/>
  <c r="E15174" i="22"/>
  <c r="E15173" i="22"/>
  <c r="E15172" i="22"/>
  <c r="E15171" i="22"/>
  <c r="E15170" i="22"/>
  <c r="E15169" i="22"/>
  <c r="E15168" i="22"/>
  <c r="E15167" i="22"/>
  <c r="E15166" i="22"/>
  <c r="E15165" i="22"/>
  <c r="E15164" i="22"/>
  <c r="E15163" i="22"/>
  <c r="E15162" i="22"/>
  <c r="E15161" i="22"/>
  <c r="E15160" i="22"/>
  <c r="E15159" i="22"/>
  <c r="E15158" i="22"/>
  <c r="E15157" i="22"/>
  <c r="E15156" i="22"/>
  <c r="E15155" i="22"/>
  <c r="E15154" i="22"/>
  <c r="E15153" i="22"/>
  <c r="E15152" i="22"/>
  <c r="E15151" i="22"/>
  <c r="E15150" i="22"/>
  <c r="E15149" i="22"/>
  <c r="E15148" i="22"/>
  <c r="E15147" i="22"/>
  <c r="E15146" i="22"/>
  <c r="E15145" i="22"/>
  <c r="E15144" i="22"/>
  <c r="E15143" i="22"/>
  <c r="E15142" i="22"/>
  <c r="E15141" i="22"/>
  <c r="E15140" i="22"/>
  <c r="E15139" i="22"/>
  <c r="E15138" i="22"/>
  <c r="E15137" i="22"/>
  <c r="E15136" i="22"/>
  <c r="E15135" i="22"/>
  <c r="E15134" i="22"/>
  <c r="E15133" i="22"/>
  <c r="E15132" i="22"/>
  <c r="E15131" i="22"/>
  <c r="E15130" i="22"/>
  <c r="E15129" i="22"/>
  <c r="E15128" i="22"/>
  <c r="E15127" i="22"/>
  <c r="E15126" i="22"/>
  <c r="E15125" i="22"/>
  <c r="E15124" i="22"/>
  <c r="E15123" i="22"/>
  <c r="E15122" i="22"/>
  <c r="E15121" i="22"/>
  <c r="E15120" i="22"/>
  <c r="E15119" i="22"/>
  <c r="E15118" i="22"/>
  <c r="E15117" i="22"/>
  <c r="E15116" i="22"/>
  <c r="E15115" i="22"/>
  <c r="E15114" i="22"/>
  <c r="E15113" i="22"/>
  <c r="E15112" i="22"/>
  <c r="E15111" i="22"/>
  <c r="E15110" i="22"/>
  <c r="E15109" i="22"/>
  <c r="E15108" i="22"/>
  <c r="E15107" i="22"/>
  <c r="E15106" i="22"/>
  <c r="E15105" i="22"/>
  <c r="E15104" i="22"/>
  <c r="E15103" i="22"/>
  <c r="E15102" i="22"/>
  <c r="E15101" i="22"/>
  <c r="E15100" i="22"/>
  <c r="E15099" i="22"/>
  <c r="E15098" i="22"/>
  <c r="E15097" i="22"/>
  <c r="E15096" i="22"/>
  <c r="E15095" i="22"/>
  <c r="E15094" i="22"/>
  <c r="E15093" i="22"/>
  <c r="E15092" i="22"/>
  <c r="E15091" i="22"/>
  <c r="E15090" i="22"/>
  <c r="E15089" i="22"/>
  <c r="E15088" i="22"/>
  <c r="E15087" i="22"/>
  <c r="E15086" i="22"/>
  <c r="E15085" i="22"/>
  <c r="E15084" i="22"/>
  <c r="E15083" i="22"/>
  <c r="E15082" i="22"/>
  <c r="E15081" i="22"/>
  <c r="E15080" i="22"/>
  <c r="E15079" i="22"/>
  <c r="E15078" i="22"/>
  <c r="E15077" i="22"/>
  <c r="E15076" i="22"/>
  <c r="E15075" i="22"/>
  <c r="E15074" i="22"/>
  <c r="E15073" i="22"/>
  <c r="E15072" i="22"/>
  <c r="E15071" i="22"/>
  <c r="E15070" i="22"/>
  <c r="E15069" i="22"/>
  <c r="E15068" i="22"/>
  <c r="E15067" i="22"/>
  <c r="E15066" i="22"/>
  <c r="E15065" i="22"/>
  <c r="E15064" i="22"/>
  <c r="E15063" i="22"/>
  <c r="E15062" i="22"/>
  <c r="E15061" i="22"/>
  <c r="E15060" i="22"/>
  <c r="E15059" i="22"/>
  <c r="E15058" i="22"/>
  <c r="E15057" i="22"/>
  <c r="E15056" i="22"/>
  <c r="E15055" i="22"/>
  <c r="E15054" i="22"/>
  <c r="E15053" i="22"/>
  <c r="E15052" i="22"/>
  <c r="E15051" i="22"/>
  <c r="E15050" i="22"/>
  <c r="E15049" i="22"/>
  <c r="E15048" i="22"/>
  <c r="E15047" i="22"/>
  <c r="E15046" i="22"/>
  <c r="E15045" i="22"/>
  <c r="E15044" i="22"/>
  <c r="E15043" i="22"/>
  <c r="E15042" i="22"/>
  <c r="E15041" i="22"/>
  <c r="E15040" i="22"/>
  <c r="E15039" i="22"/>
  <c r="E15038" i="22"/>
  <c r="E15037" i="22"/>
  <c r="E15036" i="22"/>
  <c r="E15035" i="22"/>
  <c r="E15034" i="22"/>
  <c r="E15033" i="22"/>
  <c r="E15032" i="22"/>
  <c r="E15031" i="22"/>
  <c r="E15030" i="22"/>
  <c r="E15029" i="22"/>
  <c r="E15028" i="22"/>
  <c r="E15027" i="22"/>
  <c r="E15026" i="22"/>
  <c r="E15025" i="22"/>
  <c r="E15024" i="22"/>
  <c r="E15023" i="22"/>
  <c r="E15022" i="22"/>
  <c r="E15021" i="22"/>
  <c r="E15020" i="22"/>
  <c r="E15019" i="22"/>
  <c r="E15018" i="22"/>
  <c r="E15017" i="22"/>
  <c r="E15016" i="22"/>
  <c r="E15015" i="22"/>
  <c r="E15014" i="22"/>
  <c r="E15013" i="22"/>
  <c r="E15012" i="22"/>
  <c r="E15011" i="22"/>
  <c r="E15010" i="22"/>
  <c r="E15009" i="22"/>
  <c r="E15008" i="22"/>
  <c r="E15007" i="22"/>
  <c r="E15006" i="22"/>
  <c r="E15005" i="22"/>
  <c r="E15004" i="22"/>
  <c r="E15003" i="22"/>
  <c r="E15002" i="22"/>
  <c r="E15001" i="22"/>
  <c r="E15000" i="22"/>
  <c r="E14999" i="22"/>
  <c r="E14998" i="22"/>
  <c r="E14997" i="22"/>
  <c r="E14996" i="22"/>
  <c r="E14995" i="22"/>
  <c r="E14994" i="22"/>
  <c r="E14993" i="22"/>
  <c r="E14992" i="22"/>
  <c r="E14991" i="22"/>
  <c r="E14990" i="22"/>
  <c r="E14989" i="22"/>
  <c r="E14988" i="22"/>
  <c r="E14987" i="22"/>
  <c r="E14986" i="22"/>
  <c r="E14985" i="22"/>
  <c r="E14984" i="22"/>
  <c r="E14983" i="22"/>
  <c r="E14982" i="22"/>
  <c r="E14981" i="22"/>
  <c r="E14980" i="22"/>
  <c r="E14979" i="22"/>
  <c r="E14978" i="22"/>
  <c r="E14977" i="22"/>
  <c r="E14976" i="22"/>
  <c r="E14975" i="22"/>
  <c r="E14974" i="22"/>
  <c r="E14973" i="22"/>
  <c r="E14972" i="22"/>
  <c r="E14971" i="22"/>
  <c r="E14970" i="22"/>
  <c r="E14969" i="22"/>
  <c r="E14968" i="22"/>
  <c r="E14967" i="22"/>
  <c r="E14966" i="22"/>
  <c r="E14965" i="22"/>
  <c r="E14964" i="22"/>
  <c r="E14963" i="22"/>
  <c r="E14962" i="22"/>
  <c r="E14961" i="22"/>
  <c r="E14960" i="22"/>
  <c r="E14959" i="22"/>
  <c r="E14958" i="22"/>
  <c r="E14957" i="22"/>
  <c r="E14956" i="22"/>
  <c r="E14955" i="22"/>
  <c r="E14954" i="22"/>
  <c r="E14953" i="22"/>
  <c r="E14952" i="22"/>
  <c r="E14951" i="22"/>
  <c r="E14950" i="22"/>
  <c r="E14949" i="22"/>
  <c r="E14948" i="22"/>
  <c r="E14947" i="22"/>
  <c r="E14946" i="22"/>
  <c r="E14945" i="22"/>
  <c r="E14944" i="22"/>
  <c r="E14943" i="22"/>
  <c r="E14942" i="22"/>
  <c r="E14941" i="22"/>
  <c r="E14940" i="22"/>
  <c r="E14939" i="22"/>
  <c r="E14938" i="22"/>
  <c r="E14937" i="22"/>
  <c r="E14936" i="22"/>
  <c r="E14935" i="22"/>
  <c r="E14934" i="22"/>
  <c r="E14933" i="22"/>
  <c r="E14932" i="22"/>
  <c r="E14931" i="22"/>
  <c r="E14930" i="22"/>
  <c r="E14929" i="22"/>
  <c r="E14928" i="22"/>
  <c r="E14927" i="22"/>
  <c r="E14926" i="22"/>
  <c r="E14925" i="22"/>
  <c r="E14924" i="22"/>
  <c r="E14923" i="22"/>
  <c r="E14922" i="22"/>
  <c r="E14921" i="22"/>
  <c r="E14920" i="22"/>
  <c r="E14919" i="22"/>
  <c r="E14918" i="22"/>
  <c r="E14917" i="22"/>
  <c r="E14916" i="22"/>
  <c r="E14915" i="22"/>
  <c r="E14914" i="22"/>
  <c r="E14913" i="22"/>
  <c r="E14912" i="22"/>
  <c r="E14911" i="22"/>
  <c r="E14910" i="22"/>
  <c r="E14909" i="22"/>
  <c r="E14908" i="22"/>
  <c r="E14907" i="22"/>
  <c r="E14906" i="22"/>
  <c r="E14905" i="22"/>
  <c r="E14904" i="22"/>
  <c r="E14903" i="22"/>
  <c r="E14902" i="22"/>
  <c r="E14901" i="22"/>
  <c r="E14900" i="22"/>
  <c r="E14899" i="22"/>
  <c r="E14898" i="22"/>
  <c r="E14897" i="22"/>
  <c r="E14896" i="22"/>
  <c r="E14895" i="22"/>
  <c r="E14894" i="22"/>
  <c r="E14893" i="22"/>
  <c r="E14892" i="22"/>
  <c r="E14891" i="22"/>
  <c r="E14890" i="22"/>
  <c r="E14889" i="22"/>
  <c r="E14888" i="22"/>
  <c r="E14887" i="22"/>
  <c r="E14886" i="22"/>
  <c r="E14885" i="22"/>
  <c r="E14884" i="22"/>
  <c r="E14883" i="22"/>
  <c r="E14882" i="22"/>
  <c r="E14881" i="22"/>
  <c r="E14880" i="22"/>
  <c r="E14879" i="22"/>
  <c r="E14878" i="22"/>
  <c r="E14877" i="22"/>
  <c r="E14876" i="22"/>
  <c r="E14875" i="22"/>
  <c r="E14874" i="22"/>
  <c r="E14873" i="22"/>
  <c r="E14872" i="22"/>
  <c r="E14871" i="22"/>
  <c r="E14870" i="22"/>
  <c r="E14869" i="22"/>
  <c r="E14868" i="22"/>
  <c r="E14867" i="22"/>
  <c r="E14866" i="22"/>
  <c r="E14865" i="22"/>
  <c r="E14864" i="22"/>
  <c r="E14863" i="22"/>
  <c r="E14862" i="22"/>
  <c r="E14861" i="22"/>
  <c r="E14860" i="22"/>
  <c r="E14859" i="22"/>
  <c r="E14858" i="22"/>
  <c r="E14857" i="22"/>
  <c r="E14856" i="22"/>
  <c r="E14855" i="22"/>
  <c r="E14854" i="22"/>
  <c r="E14853" i="22"/>
  <c r="E14852" i="22"/>
  <c r="E14851" i="22"/>
  <c r="E14850" i="22"/>
  <c r="E14849" i="22"/>
  <c r="E14848" i="22"/>
  <c r="E14847" i="22"/>
  <c r="E14846" i="22"/>
  <c r="E14845" i="22"/>
  <c r="E14844" i="22"/>
  <c r="E14843" i="22"/>
  <c r="E14842" i="22"/>
  <c r="E14841" i="22"/>
  <c r="E14840" i="22"/>
  <c r="E14839" i="22"/>
  <c r="E14838" i="22"/>
  <c r="E14837" i="22"/>
  <c r="E14836" i="22"/>
  <c r="E14835" i="22"/>
  <c r="E14834" i="22"/>
  <c r="E14833" i="22"/>
  <c r="E14832" i="22"/>
  <c r="E14831" i="22"/>
  <c r="E14830" i="22"/>
  <c r="E14829" i="22"/>
  <c r="E14828" i="22"/>
  <c r="E14827" i="22"/>
  <c r="E14826" i="22"/>
  <c r="E14825" i="22"/>
  <c r="E14824" i="22"/>
  <c r="E14823" i="22"/>
  <c r="E14822" i="22"/>
  <c r="E14821" i="22"/>
  <c r="E14820" i="22"/>
  <c r="E14819" i="22"/>
  <c r="E14818" i="22"/>
  <c r="E14817" i="22"/>
  <c r="E14816" i="22"/>
  <c r="E14815" i="22"/>
  <c r="E14814" i="22"/>
  <c r="E14813" i="22"/>
  <c r="E14812" i="22"/>
  <c r="E14811" i="22"/>
  <c r="E14810" i="22"/>
  <c r="E14809" i="22"/>
  <c r="E14808" i="22"/>
  <c r="E14807" i="22"/>
  <c r="E14806" i="22"/>
  <c r="E14805" i="22"/>
  <c r="E14804" i="22"/>
  <c r="E14803" i="22"/>
  <c r="E14802" i="22"/>
  <c r="E14801" i="22"/>
  <c r="E14800" i="22"/>
  <c r="E14799" i="22"/>
  <c r="E14798" i="22"/>
  <c r="E14797" i="22"/>
  <c r="E14796" i="22"/>
  <c r="E14795" i="22"/>
  <c r="E14794" i="22"/>
  <c r="E14793" i="22"/>
  <c r="E14792" i="22"/>
  <c r="E14791" i="22"/>
  <c r="E14790" i="22"/>
  <c r="E14789" i="22"/>
  <c r="E14788" i="22"/>
  <c r="E14787" i="22"/>
  <c r="E14786" i="22"/>
  <c r="E14785" i="22"/>
  <c r="E14784" i="22"/>
  <c r="E14783" i="22"/>
  <c r="E14782" i="22"/>
  <c r="E14781" i="22"/>
  <c r="E14780" i="22"/>
  <c r="E14779" i="22"/>
  <c r="E14778" i="22"/>
  <c r="E14777" i="22"/>
  <c r="E14776" i="22"/>
  <c r="E14775" i="22"/>
  <c r="E14774" i="22"/>
  <c r="E14773" i="22"/>
  <c r="E14772" i="22"/>
  <c r="E14771" i="22"/>
  <c r="E14770" i="22"/>
  <c r="E14769" i="22"/>
  <c r="E14768" i="22"/>
  <c r="E14767" i="22"/>
  <c r="E14766" i="22"/>
  <c r="E14765" i="22"/>
  <c r="E14764" i="22"/>
  <c r="E14763" i="22"/>
  <c r="E14762" i="22"/>
  <c r="E14761" i="22"/>
  <c r="E14760" i="22"/>
  <c r="E14759" i="22"/>
  <c r="E14758" i="22"/>
  <c r="E14757" i="22"/>
  <c r="E14756" i="22"/>
  <c r="E14755" i="22"/>
  <c r="E14754" i="22"/>
  <c r="E14753" i="22"/>
  <c r="E14752" i="22"/>
  <c r="E14751" i="22"/>
  <c r="E14750" i="22"/>
  <c r="E14749" i="22"/>
  <c r="E14748" i="22"/>
  <c r="E14747" i="22"/>
  <c r="E14746" i="22"/>
  <c r="E14745" i="22"/>
  <c r="E14744" i="22"/>
  <c r="E14743" i="22"/>
  <c r="E14742" i="22"/>
  <c r="E14741" i="22"/>
  <c r="E14740" i="22"/>
  <c r="E14739" i="22"/>
  <c r="E14738" i="22"/>
  <c r="E14737" i="22"/>
  <c r="E14736" i="22"/>
  <c r="E14735" i="22"/>
  <c r="E14734" i="22"/>
  <c r="E14733" i="22"/>
  <c r="E14732" i="22"/>
  <c r="E14731" i="22"/>
  <c r="E14730" i="22"/>
  <c r="E14729" i="22"/>
  <c r="E14728" i="22"/>
  <c r="E14727" i="22"/>
  <c r="E14726" i="22"/>
  <c r="E14725" i="22"/>
  <c r="E14724" i="22"/>
  <c r="E14723" i="22"/>
  <c r="E14722" i="22"/>
  <c r="E14721" i="22"/>
  <c r="E14720" i="22"/>
  <c r="E14719" i="22"/>
  <c r="E14718" i="22"/>
  <c r="E14717" i="22"/>
  <c r="E14716" i="22"/>
  <c r="E14715" i="22"/>
  <c r="E14714" i="22"/>
  <c r="E14713" i="22"/>
  <c r="E14712" i="22"/>
  <c r="E14711" i="22"/>
  <c r="E14710" i="22"/>
  <c r="E14709" i="22"/>
  <c r="E14708" i="22"/>
  <c r="E14707" i="22"/>
  <c r="E14706" i="22"/>
  <c r="E14705" i="22"/>
  <c r="E14704" i="22"/>
  <c r="E14703" i="22"/>
  <c r="E14702" i="22"/>
  <c r="E14701" i="22"/>
  <c r="E14700" i="22"/>
  <c r="E14699" i="22"/>
  <c r="E14698" i="22"/>
  <c r="E14697" i="22"/>
  <c r="E14696" i="22"/>
  <c r="E14695" i="22"/>
  <c r="E14694" i="22"/>
  <c r="E14693" i="22"/>
  <c r="E14692" i="22"/>
  <c r="E14691" i="22"/>
  <c r="E14690" i="22"/>
  <c r="E14689" i="22"/>
  <c r="E14688" i="22"/>
  <c r="E14687" i="22"/>
  <c r="E14686" i="22"/>
  <c r="E14685" i="22"/>
  <c r="E14684" i="22"/>
  <c r="E14683" i="22"/>
  <c r="E14682" i="22"/>
  <c r="E14681" i="22"/>
  <c r="E14680" i="22"/>
  <c r="E14679" i="22"/>
  <c r="E14678" i="22"/>
  <c r="E14677" i="22"/>
  <c r="E14676" i="22"/>
  <c r="E14675" i="22"/>
  <c r="E14674" i="22"/>
  <c r="E14673" i="22"/>
  <c r="E14672" i="22"/>
  <c r="E14671" i="22"/>
  <c r="E14670" i="22"/>
  <c r="E14669" i="22"/>
  <c r="E14668" i="22"/>
  <c r="E14667" i="22"/>
  <c r="E14666" i="22"/>
  <c r="E14665" i="22"/>
  <c r="E14664" i="22"/>
  <c r="E14663" i="22"/>
  <c r="E14662" i="22"/>
  <c r="E14661" i="22"/>
  <c r="E14660" i="22"/>
  <c r="E14659" i="22"/>
  <c r="E14658" i="22"/>
  <c r="E14657" i="22"/>
  <c r="E14656" i="22"/>
  <c r="E14655" i="22"/>
  <c r="E14654" i="22"/>
  <c r="E14653" i="22"/>
  <c r="E14652" i="22"/>
  <c r="E14651" i="22"/>
  <c r="E14650" i="22"/>
  <c r="E14649" i="22"/>
  <c r="E14648" i="22"/>
  <c r="E14647" i="22"/>
  <c r="E14646" i="22"/>
  <c r="E14645" i="22"/>
  <c r="E14644" i="22"/>
  <c r="E14643" i="22"/>
  <c r="E14642" i="22"/>
  <c r="E14641" i="22"/>
  <c r="E14640" i="22"/>
  <c r="E14639" i="22"/>
  <c r="E14638" i="22"/>
  <c r="E14637" i="22"/>
  <c r="E14636" i="22"/>
  <c r="E14635" i="22"/>
  <c r="E14634" i="22"/>
  <c r="E14633" i="22"/>
  <c r="E14632" i="22"/>
  <c r="E14631" i="22"/>
  <c r="E14630" i="22"/>
  <c r="E14629" i="22"/>
  <c r="E14628" i="22"/>
  <c r="E14627" i="22"/>
  <c r="E14626" i="22"/>
  <c r="E14625" i="22"/>
  <c r="E14624" i="22"/>
  <c r="E14623" i="22"/>
  <c r="E14622" i="22"/>
  <c r="E14621" i="22"/>
  <c r="E14620" i="22"/>
  <c r="E14619" i="22"/>
  <c r="E14618" i="22"/>
  <c r="E14617" i="22"/>
  <c r="E14616" i="22"/>
  <c r="E14615" i="22"/>
  <c r="E14614" i="22"/>
  <c r="E14613" i="22"/>
  <c r="E14612" i="22"/>
  <c r="E14611" i="22"/>
  <c r="E14610" i="22"/>
  <c r="E14609" i="22"/>
  <c r="E14608" i="22"/>
  <c r="E14607" i="22"/>
  <c r="E14606" i="22"/>
  <c r="E14605" i="22"/>
  <c r="E14604" i="22"/>
  <c r="E14603" i="22"/>
  <c r="E14602" i="22"/>
  <c r="E14601" i="22"/>
  <c r="E14600" i="22"/>
  <c r="E14599" i="22"/>
  <c r="E14598" i="22"/>
  <c r="E14597" i="22"/>
  <c r="E14596" i="22"/>
  <c r="E14595" i="22"/>
  <c r="E14594" i="22"/>
  <c r="E14593" i="22"/>
  <c r="E14592" i="22"/>
  <c r="E14591" i="22"/>
  <c r="E14590" i="22"/>
  <c r="E14589" i="22"/>
  <c r="E14588" i="22"/>
  <c r="E14587" i="22"/>
  <c r="E14586" i="22"/>
  <c r="E14585" i="22"/>
  <c r="E14584" i="22"/>
  <c r="E14583" i="22"/>
  <c r="E14582" i="22"/>
  <c r="E14581" i="22"/>
  <c r="E14580" i="22"/>
  <c r="E14579" i="22"/>
  <c r="E14578" i="22"/>
  <c r="E14577" i="22"/>
  <c r="E14576" i="22"/>
  <c r="E14575" i="22"/>
  <c r="E14574" i="22"/>
  <c r="E14573" i="22"/>
  <c r="E14572" i="22"/>
  <c r="E14571" i="22"/>
  <c r="E14570" i="22"/>
  <c r="E14569" i="22"/>
  <c r="E14568" i="22"/>
  <c r="E14567" i="22"/>
  <c r="E14566" i="22"/>
  <c r="E14565" i="22"/>
  <c r="E14564" i="22"/>
  <c r="E14563" i="22"/>
  <c r="E14562" i="22"/>
  <c r="E14561" i="22"/>
  <c r="E14560" i="22"/>
  <c r="E14559" i="22"/>
  <c r="E14558" i="22"/>
  <c r="E14557" i="22"/>
  <c r="E14556" i="22"/>
  <c r="E14555" i="22"/>
  <c r="E14554" i="22"/>
  <c r="E14553" i="22"/>
  <c r="E14552" i="22"/>
  <c r="E14551" i="22"/>
  <c r="E14550" i="22"/>
  <c r="E14549" i="22"/>
  <c r="E14548" i="22"/>
  <c r="E14547" i="22"/>
  <c r="E14546" i="22"/>
  <c r="E14545" i="22"/>
  <c r="E14544" i="22"/>
  <c r="E14543" i="22"/>
  <c r="E14542" i="22"/>
  <c r="E14541" i="22"/>
  <c r="E14540" i="22"/>
  <c r="E14539" i="22"/>
  <c r="E14538" i="22"/>
  <c r="E14537" i="22"/>
  <c r="E14536" i="22"/>
  <c r="E14535" i="22"/>
  <c r="E14534" i="22"/>
  <c r="E14533" i="22"/>
  <c r="E14532" i="22"/>
  <c r="E14531" i="22"/>
  <c r="E14530" i="22"/>
  <c r="E14529" i="22"/>
  <c r="E14528" i="22"/>
  <c r="E14527" i="22"/>
  <c r="E14526" i="22"/>
  <c r="E14525" i="22"/>
  <c r="E14524" i="22"/>
  <c r="E14523" i="22"/>
  <c r="E14522" i="22"/>
  <c r="E14521" i="22"/>
  <c r="E14520" i="22"/>
  <c r="E14519" i="22"/>
  <c r="E14518" i="22"/>
  <c r="E14517" i="22"/>
  <c r="E14516" i="22"/>
  <c r="E14515" i="22"/>
  <c r="E14514" i="22"/>
  <c r="E14513" i="22"/>
  <c r="E14512" i="22"/>
  <c r="E14511" i="22"/>
  <c r="E14510" i="22"/>
  <c r="E14509" i="22"/>
  <c r="E14508" i="22"/>
  <c r="E14507" i="22"/>
  <c r="E14506" i="22"/>
  <c r="E14505" i="22"/>
  <c r="E14504" i="22"/>
  <c r="E14503" i="22"/>
  <c r="E14502" i="22"/>
  <c r="E14501" i="22"/>
  <c r="E14500" i="22"/>
  <c r="E14499" i="22"/>
  <c r="E14498" i="22"/>
  <c r="E14497" i="22"/>
  <c r="E14496" i="22"/>
  <c r="E14495" i="22"/>
  <c r="E14494" i="22"/>
  <c r="E14493" i="22"/>
  <c r="E14492" i="22"/>
  <c r="E14491" i="22"/>
  <c r="E14490" i="22"/>
  <c r="E14489" i="22"/>
  <c r="E14488" i="22"/>
  <c r="E14487" i="22"/>
  <c r="E14486" i="22"/>
  <c r="E14485" i="22"/>
  <c r="E14484" i="22"/>
  <c r="E14483" i="22"/>
  <c r="E14482" i="22"/>
  <c r="E14481" i="22"/>
  <c r="E14480" i="22"/>
  <c r="E14479" i="22"/>
  <c r="E14478" i="22"/>
  <c r="E14477" i="22"/>
  <c r="E14476" i="22"/>
  <c r="E14475" i="22"/>
  <c r="E14474" i="22"/>
  <c r="E14473" i="22"/>
  <c r="E14472" i="22"/>
  <c r="E14471" i="22"/>
  <c r="E14470" i="22"/>
  <c r="E14469" i="22"/>
  <c r="E14468" i="22"/>
  <c r="E14467" i="22"/>
  <c r="E14466" i="22"/>
  <c r="E14465" i="22"/>
  <c r="E14464" i="22"/>
  <c r="E14463" i="22"/>
  <c r="E14462" i="22"/>
  <c r="E14461" i="22"/>
  <c r="E14460" i="22"/>
  <c r="E14459" i="22"/>
  <c r="E14458" i="22"/>
  <c r="E14457" i="22"/>
  <c r="E14456" i="22"/>
  <c r="E14455" i="22"/>
  <c r="E14454" i="22"/>
  <c r="E14453" i="22"/>
  <c r="E14452" i="22"/>
  <c r="E14451" i="22"/>
  <c r="E14450" i="22"/>
  <c r="E14449" i="22"/>
  <c r="E14448" i="22"/>
  <c r="E14447" i="22"/>
  <c r="E14446" i="22"/>
  <c r="E14445" i="22"/>
  <c r="E14444" i="22"/>
  <c r="E14443" i="22"/>
  <c r="E14442" i="22"/>
  <c r="E14441" i="22"/>
  <c r="E14440" i="22"/>
  <c r="E14439" i="22"/>
  <c r="E14438" i="22"/>
  <c r="E14437" i="22"/>
  <c r="E14436" i="22"/>
  <c r="E14435" i="22"/>
  <c r="E14434" i="22"/>
  <c r="E14433" i="22"/>
  <c r="E14432" i="22"/>
  <c r="E14431" i="22"/>
  <c r="E14430" i="22"/>
  <c r="E14429" i="22"/>
  <c r="E14428" i="22"/>
  <c r="E14427" i="22"/>
  <c r="E14426" i="22"/>
  <c r="E14425" i="22"/>
  <c r="E14424" i="22"/>
  <c r="E14423" i="22"/>
  <c r="E14422" i="22"/>
  <c r="E14421" i="22"/>
  <c r="E14420" i="22"/>
  <c r="E14419" i="22"/>
  <c r="E14418" i="22"/>
  <c r="E14417" i="22"/>
  <c r="E14416" i="22"/>
  <c r="E14415" i="22"/>
  <c r="E14414" i="22"/>
  <c r="E14413" i="22"/>
  <c r="E14412" i="22"/>
  <c r="E14411" i="22"/>
  <c r="E14410" i="22"/>
  <c r="E14409" i="22"/>
  <c r="E14408" i="22"/>
  <c r="E14407" i="22"/>
  <c r="E14406" i="22"/>
  <c r="E14405" i="22"/>
  <c r="E14404" i="22"/>
  <c r="E14403" i="22"/>
  <c r="E14402" i="22"/>
  <c r="E14401" i="22"/>
  <c r="E14400" i="22"/>
  <c r="E14399" i="22"/>
  <c r="E14398" i="22"/>
  <c r="E14397" i="22"/>
  <c r="E14396" i="22"/>
  <c r="E14395" i="22"/>
  <c r="E14394" i="22"/>
  <c r="E14393" i="22"/>
  <c r="E14392" i="22"/>
  <c r="E14391" i="22"/>
  <c r="E14390" i="22"/>
  <c r="E14389" i="22"/>
  <c r="E14388" i="22"/>
  <c r="E14387" i="22"/>
  <c r="E14386" i="22"/>
  <c r="E14385" i="22"/>
  <c r="E14384" i="22"/>
  <c r="E14383" i="22"/>
  <c r="E14382" i="22"/>
  <c r="E14381" i="22"/>
  <c r="E14380" i="22"/>
  <c r="E14379" i="22"/>
  <c r="E14378" i="22"/>
  <c r="E14377" i="22"/>
  <c r="E14376" i="22"/>
  <c r="E14375" i="22"/>
  <c r="E14374" i="22"/>
  <c r="E14373" i="22"/>
  <c r="E14372" i="22"/>
  <c r="E14371" i="22"/>
  <c r="E14370" i="22"/>
  <c r="E14369" i="22"/>
  <c r="E14368" i="22"/>
  <c r="E14367" i="22"/>
  <c r="E14366" i="22"/>
  <c r="E14365" i="22"/>
  <c r="E14364" i="22"/>
  <c r="E14363" i="22"/>
  <c r="E14362" i="22"/>
  <c r="E14361" i="22"/>
  <c r="E14360" i="22"/>
  <c r="E14359" i="22"/>
  <c r="E14358" i="22"/>
  <c r="E14357" i="22"/>
  <c r="E14356" i="22"/>
  <c r="E14355" i="22"/>
  <c r="E14354" i="22"/>
  <c r="E14353" i="22"/>
  <c r="E14352" i="22"/>
  <c r="E14351" i="22"/>
  <c r="E14350" i="22"/>
  <c r="E14349" i="22"/>
  <c r="E14348" i="22"/>
  <c r="E14347" i="22"/>
  <c r="E14346" i="22"/>
  <c r="E14345" i="22"/>
  <c r="E14344" i="22"/>
  <c r="E14343" i="22"/>
  <c r="E14342" i="22"/>
  <c r="E14341" i="22"/>
  <c r="E14340" i="22"/>
  <c r="E14339" i="22"/>
  <c r="E14338" i="22"/>
  <c r="E14337" i="22"/>
  <c r="E14336" i="22"/>
  <c r="E14335" i="22"/>
  <c r="E14334" i="22"/>
  <c r="E14333" i="22"/>
  <c r="E14332" i="22"/>
  <c r="E14331" i="22"/>
  <c r="E14330" i="22"/>
  <c r="E14329" i="22"/>
  <c r="E14328" i="22"/>
  <c r="E14327" i="22"/>
  <c r="E14326" i="22"/>
  <c r="E14325" i="22"/>
  <c r="E14324" i="22"/>
  <c r="E14323" i="22"/>
  <c r="E14322" i="22"/>
  <c r="E14321" i="22"/>
  <c r="E14320" i="22"/>
  <c r="E14319" i="22"/>
  <c r="E14318" i="22"/>
  <c r="E14317" i="22"/>
  <c r="E14316" i="22"/>
  <c r="E14315" i="22"/>
  <c r="E14314" i="22"/>
  <c r="E14313" i="22"/>
  <c r="E14312" i="22"/>
  <c r="E14311" i="22"/>
  <c r="E14310" i="22"/>
  <c r="E14309" i="22"/>
  <c r="E14308" i="22"/>
  <c r="E14307" i="22"/>
  <c r="E14306" i="22"/>
  <c r="E14305" i="22"/>
  <c r="E14304" i="22"/>
  <c r="E14303" i="22"/>
  <c r="E14302" i="22"/>
  <c r="E14301" i="22"/>
  <c r="E14300" i="22"/>
  <c r="E14299" i="22"/>
  <c r="E14298" i="22"/>
  <c r="E14297" i="22"/>
  <c r="E14296" i="22"/>
  <c r="E14295" i="22"/>
  <c r="E14294" i="22"/>
  <c r="E14293" i="22"/>
  <c r="E14292" i="22"/>
  <c r="E14291" i="22"/>
  <c r="E14290" i="22"/>
  <c r="E14289" i="22"/>
  <c r="E14288" i="22"/>
  <c r="E14287" i="22"/>
  <c r="E14286" i="22"/>
  <c r="E14285" i="22"/>
  <c r="E14284" i="22"/>
  <c r="E14283" i="22"/>
  <c r="E14282" i="22"/>
  <c r="E14281" i="22"/>
  <c r="E14280" i="22"/>
  <c r="E14279" i="22"/>
  <c r="E14278" i="22"/>
  <c r="E14277" i="22"/>
  <c r="E14276" i="22"/>
  <c r="E14275" i="22"/>
  <c r="E14274" i="22"/>
  <c r="E14273" i="22"/>
  <c r="E14272" i="22"/>
  <c r="E14271" i="22"/>
  <c r="E14270" i="22"/>
  <c r="E14269" i="22"/>
  <c r="E14268" i="22"/>
  <c r="E14267" i="22"/>
  <c r="E14266" i="22"/>
  <c r="E14265" i="22"/>
  <c r="E14264" i="22"/>
  <c r="E14263" i="22"/>
  <c r="E14262" i="22"/>
  <c r="E14261" i="22"/>
  <c r="E14260" i="22"/>
  <c r="E14259" i="22"/>
  <c r="E14258" i="22"/>
  <c r="E14257" i="22"/>
  <c r="E14256" i="22"/>
  <c r="E14255" i="22"/>
  <c r="E14254" i="22"/>
  <c r="E14253" i="22"/>
  <c r="E14252" i="22"/>
  <c r="E14251" i="22"/>
  <c r="E14250" i="22"/>
  <c r="E14249" i="22"/>
  <c r="E14248" i="22"/>
  <c r="E14247" i="22"/>
  <c r="E14246" i="22"/>
  <c r="E14245" i="22"/>
  <c r="E14244" i="22"/>
  <c r="E14243" i="22"/>
  <c r="E14242" i="22"/>
  <c r="E14241" i="22"/>
  <c r="E14240" i="22"/>
  <c r="E14239" i="22"/>
  <c r="E14238" i="22"/>
  <c r="E14237" i="22"/>
  <c r="E14236" i="22"/>
  <c r="E14235" i="22"/>
  <c r="E14234" i="22"/>
  <c r="E14233" i="22"/>
  <c r="E14232" i="22"/>
  <c r="E14231" i="22"/>
  <c r="E14230" i="22"/>
  <c r="E14229" i="22"/>
  <c r="E14228" i="22"/>
  <c r="E14227" i="22"/>
  <c r="E14226" i="22"/>
  <c r="E14225" i="22"/>
  <c r="E14224" i="22"/>
  <c r="E14223" i="22"/>
  <c r="E14222" i="22"/>
  <c r="E14221" i="22"/>
  <c r="E14220" i="22"/>
  <c r="E14219" i="22"/>
  <c r="E14218" i="22"/>
  <c r="E14217" i="22"/>
  <c r="E14216" i="22"/>
  <c r="E14215" i="22"/>
  <c r="E14214" i="22"/>
  <c r="E14213" i="22"/>
  <c r="E14212" i="22"/>
  <c r="E14211" i="22"/>
  <c r="E14210" i="22"/>
  <c r="E14209" i="22"/>
  <c r="E14208" i="22"/>
  <c r="E14207" i="22"/>
  <c r="E14206" i="22"/>
  <c r="E14205" i="22"/>
  <c r="E14204" i="22"/>
  <c r="E14203" i="22"/>
  <c r="E14202" i="22"/>
  <c r="E14201" i="22"/>
  <c r="E14200" i="22"/>
  <c r="E14199" i="22"/>
  <c r="E14198" i="22"/>
  <c r="E14197" i="22"/>
  <c r="E14196" i="22"/>
  <c r="E14195" i="22"/>
  <c r="E14194" i="22"/>
  <c r="E14193" i="22"/>
  <c r="E14192" i="22"/>
  <c r="E14191" i="22"/>
  <c r="E14190" i="22"/>
  <c r="E14189" i="22"/>
  <c r="E14188" i="22"/>
  <c r="E14187" i="22"/>
  <c r="E14186" i="22"/>
  <c r="E14185" i="22"/>
  <c r="E14184" i="22"/>
  <c r="E14183" i="22"/>
  <c r="E14182" i="22"/>
  <c r="E14181" i="22"/>
  <c r="E14180" i="22"/>
  <c r="E14179" i="22"/>
  <c r="E14178" i="22"/>
  <c r="E14177" i="22"/>
  <c r="E14176" i="22"/>
  <c r="E14175" i="22"/>
  <c r="E14174" i="22"/>
  <c r="E14173" i="22"/>
  <c r="E14172" i="22"/>
  <c r="E14171" i="22"/>
  <c r="E14170" i="22"/>
  <c r="E14169" i="22"/>
  <c r="E14168" i="22"/>
  <c r="E14167" i="22"/>
  <c r="E14166" i="22"/>
  <c r="E14165" i="22"/>
  <c r="E14164" i="22"/>
  <c r="E14163" i="22"/>
  <c r="E14162" i="22"/>
  <c r="E14161" i="22"/>
  <c r="E14160" i="22"/>
  <c r="E14159" i="22"/>
  <c r="E14158" i="22"/>
  <c r="E14157" i="22"/>
  <c r="E14156" i="22"/>
  <c r="E14155" i="22"/>
  <c r="E14154" i="22"/>
  <c r="E14153" i="22"/>
  <c r="E14152" i="22"/>
  <c r="E14151" i="22"/>
  <c r="E14150" i="22"/>
  <c r="E14149" i="22"/>
  <c r="E14148" i="22"/>
  <c r="E14147" i="22"/>
  <c r="E14146" i="22"/>
  <c r="E14145" i="22"/>
  <c r="E14144" i="22"/>
  <c r="E14143" i="22"/>
  <c r="E14142" i="22"/>
  <c r="E14141" i="22"/>
  <c r="E14140" i="22"/>
  <c r="E14139" i="22"/>
  <c r="E14138" i="22"/>
  <c r="E14137" i="22"/>
  <c r="E14136" i="22"/>
  <c r="E14135" i="22"/>
  <c r="E14134" i="22"/>
  <c r="E14133" i="22"/>
  <c r="E14132" i="22"/>
  <c r="E14131" i="22"/>
  <c r="E14130" i="22"/>
  <c r="E14129" i="22"/>
  <c r="E14128" i="22"/>
  <c r="E14127" i="22"/>
  <c r="E14126" i="22"/>
  <c r="E14125" i="22"/>
  <c r="E14124" i="22"/>
  <c r="E14123" i="22"/>
  <c r="E14122" i="22"/>
  <c r="E14121" i="22"/>
  <c r="E14120" i="22"/>
  <c r="E14119" i="22"/>
  <c r="E14118" i="22"/>
  <c r="E14117" i="22"/>
  <c r="E14116" i="22"/>
  <c r="E14115" i="22"/>
  <c r="E14114" i="22"/>
  <c r="E14113" i="22"/>
  <c r="E14112" i="22"/>
  <c r="E14111" i="22"/>
  <c r="E14110" i="22"/>
  <c r="E14109" i="22"/>
  <c r="E14108" i="22"/>
  <c r="E14107" i="22"/>
  <c r="E14106" i="22"/>
  <c r="E14105" i="22"/>
  <c r="E14104" i="22"/>
  <c r="E14103" i="22"/>
  <c r="E14102" i="22"/>
  <c r="E14101" i="22"/>
  <c r="E14100" i="22"/>
  <c r="E14099" i="22"/>
  <c r="E14098" i="22"/>
  <c r="E14097" i="22"/>
  <c r="E14096" i="22"/>
  <c r="E14095" i="22"/>
  <c r="E14094" i="22"/>
  <c r="E14093" i="22"/>
  <c r="E14092" i="22"/>
  <c r="E14091" i="22"/>
  <c r="E14090" i="22"/>
  <c r="E14089" i="22"/>
  <c r="E14088" i="22"/>
  <c r="E14087" i="22"/>
  <c r="E14086" i="22"/>
  <c r="E14085" i="22"/>
  <c r="E14084" i="22"/>
  <c r="E14083" i="22"/>
  <c r="E14082" i="22"/>
  <c r="E14081" i="22"/>
  <c r="E14080" i="22"/>
  <c r="E14079" i="22"/>
  <c r="E14078" i="22"/>
  <c r="E14077" i="22"/>
  <c r="E14076" i="22"/>
  <c r="E14075" i="22"/>
  <c r="E14074" i="22"/>
  <c r="E14073" i="22"/>
  <c r="E14072" i="22"/>
  <c r="E14071" i="22"/>
  <c r="E14070" i="22"/>
  <c r="E14069" i="22"/>
  <c r="E14068" i="22"/>
  <c r="E14067" i="22"/>
  <c r="E14066" i="22"/>
  <c r="E14065" i="22"/>
  <c r="E14064" i="22"/>
  <c r="E14063" i="22"/>
  <c r="E14062" i="22"/>
  <c r="E14061" i="22"/>
  <c r="E14060" i="22"/>
  <c r="E14059" i="22"/>
  <c r="E14058" i="22"/>
  <c r="E14057" i="22"/>
  <c r="E14056" i="22"/>
  <c r="E14055" i="22"/>
  <c r="E14054" i="22"/>
  <c r="E14053" i="22"/>
  <c r="E14052" i="22"/>
  <c r="E14051" i="22"/>
  <c r="E14050" i="22"/>
  <c r="E14049" i="22"/>
  <c r="E14048" i="22"/>
  <c r="E14047" i="22"/>
  <c r="E14046" i="22"/>
  <c r="E14045" i="22"/>
  <c r="E14044" i="22"/>
  <c r="E14043" i="22"/>
  <c r="E14042" i="22"/>
  <c r="E14041" i="22"/>
  <c r="E14040" i="22"/>
  <c r="E14039" i="22"/>
  <c r="E14038" i="22"/>
  <c r="E14037" i="22"/>
  <c r="E14036" i="22"/>
  <c r="E14035" i="22"/>
  <c r="E14034" i="22"/>
  <c r="E14033" i="22"/>
  <c r="E14032" i="22"/>
  <c r="E14031" i="22"/>
  <c r="E14030" i="22"/>
  <c r="E14029" i="22"/>
  <c r="E14028" i="22"/>
  <c r="E14027" i="22"/>
  <c r="E14026" i="22"/>
  <c r="E14025" i="22"/>
  <c r="E14024" i="22"/>
  <c r="E14023" i="22"/>
  <c r="E14022" i="22"/>
  <c r="E14021" i="22"/>
  <c r="E14020" i="22"/>
  <c r="E14019" i="22"/>
  <c r="E14018" i="22"/>
  <c r="E14017" i="22"/>
  <c r="E14016" i="22"/>
  <c r="E14015" i="22"/>
  <c r="E14014" i="22"/>
  <c r="E14013" i="22"/>
  <c r="E14012" i="22"/>
  <c r="E14011" i="22"/>
  <c r="E14010" i="22"/>
  <c r="E14009" i="22"/>
  <c r="E14008" i="22"/>
  <c r="E14007" i="22"/>
  <c r="E14006" i="22"/>
  <c r="E14005" i="22"/>
  <c r="E14004" i="22"/>
  <c r="E14003" i="22"/>
  <c r="E14002" i="22"/>
  <c r="E14001" i="22"/>
  <c r="E14000" i="22"/>
  <c r="E13999" i="22"/>
  <c r="E13998" i="22"/>
  <c r="E13997" i="22"/>
  <c r="E13996" i="22"/>
  <c r="E13995" i="22"/>
  <c r="E13994" i="22"/>
  <c r="E13993" i="22"/>
  <c r="E13992" i="22"/>
  <c r="E13991" i="22"/>
  <c r="E13990" i="22"/>
  <c r="E13989" i="22"/>
  <c r="E13988" i="22"/>
  <c r="E13987" i="22"/>
  <c r="E13986" i="22"/>
  <c r="E13985" i="22"/>
  <c r="E13984" i="22"/>
  <c r="E13983" i="22"/>
  <c r="E13982" i="22"/>
  <c r="E13981" i="22"/>
  <c r="E13980" i="22"/>
  <c r="E13979" i="22"/>
  <c r="E13978" i="22"/>
  <c r="E13977" i="22"/>
  <c r="E13976" i="22"/>
  <c r="E13975" i="22"/>
  <c r="E13974" i="22"/>
  <c r="E13973" i="22"/>
  <c r="E13972" i="22"/>
  <c r="E13971" i="22"/>
  <c r="E13970" i="22"/>
  <c r="E13969" i="22"/>
  <c r="E13968" i="22"/>
  <c r="E13967" i="22"/>
  <c r="E13966" i="22"/>
  <c r="E13965" i="22"/>
  <c r="E13964" i="22"/>
  <c r="E13963" i="22"/>
  <c r="E13962" i="22"/>
  <c r="E13961" i="22"/>
  <c r="E13960" i="22"/>
  <c r="E13959" i="22"/>
  <c r="E13958" i="22"/>
  <c r="E13957" i="22"/>
  <c r="E13956" i="22"/>
  <c r="E13955" i="22"/>
  <c r="E13954" i="22"/>
  <c r="E13953" i="22"/>
  <c r="E13952" i="22"/>
  <c r="E13951" i="22"/>
  <c r="E13950" i="22"/>
  <c r="E13949" i="22"/>
  <c r="E13948" i="22"/>
  <c r="E13947" i="22"/>
  <c r="E13946" i="22"/>
  <c r="E13945" i="22"/>
  <c r="E13944" i="22"/>
  <c r="E13943" i="22"/>
  <c r="E13942" i="22"/>
  <c r="E13941" i="22"/>
  <c r="E13940" i="22"/>
  <c r="E13939" i="22"/>
  <c r="E13938" i="22"/>
  <c r="E13937" i="22"/>
  <c r="E13936" i="22"/>
  <c r="E13935" i="22"/>
  <c r="E13934" i="22"/>
  <c r="E13933" i="22"/>
  <c r="E13932" i="22"/>
  <c r="E13931" i="22"/>
  <c r="E13930" i="22"/>
  <c r="E13929" i="22"/>
  <c r="E13928" i="22"/>
  <c r="E13927" i="22"/>
  <c r="E13926" i="22"/>
  <c r="E13925" i="22"/>
  <c r="E13924" i="22"/>
  <c r="E13923" i="22"/>
  <c r="E13922" i="22"/>
  <c r="E13921" i="22"/>
  <c r="E13920" i="22"/>
  <c r="E13919" i="22"/>
  <c r="E13918" i="22"/>
  <c r="E13917" i="22"/>
  <c r="E13916" i="22"/>
  <c r="E13915" i="22"/>
  <c r="E13914" i="22"/>
  <c r="E13913" i="22"/>
  <c r="E13912" i="22"/>
  <c r="E13911" i="22"/>
  <c r="E13910" i="22"/>
  <c r="E13909" i="22"/>
  <c r="E13908" i="22"/>
  <c r="E13907" i="22"/>
  <c r="E13906" i="22"/>
  <c r="E13905" i="22"/>
  <c r="E13904" i="22"/>
  <c r="E13903" i="22"/>
  <c r="E13902" i="22"/>
  <c r="E13901" i="22"/>
  <c r="E13900" i="22"/>
  <c r="E13899" i="22"/>
  <c r="E13898" i="22"/>
  <c r="E13897" i="22"/>
  <c r="E13896" i="22"/>
  <c r="E13895" i="22"/>
  <c r="E13894" i="22"/>
  <c r="E13893" i="22"/>
  <c r="E13892" i="22"/>
  <c r="E13891" i="22"/>
  <c r="E13890" i="22"/>
  <c r="E13889" i="22"/>
  <c r="E13888" i="22"/>
  <c r="E13887" i="22"/>
  <c r="E13886" i="22"/>
  <c r="E13885" i="22"/>
  <c r="E13884" i="22"/>
  <c r="E13883" i="22"/>
  <c r="E13882" i="22"/>
  <c r="E13881" i="22"/>
  <c r="E13880" i="22"/>
  <c r="E13879" i="22"/>
  <c r="E13878" i="22"/>
  <c r="E13877" i="22"/>
  <c r="E13876" i="22"/>
  <c r="E13875" i="22"/>
  <c r="E13874" i="22"/>
  <c r="E13873" i="22"/>
  <c r="E13872" i="22"/>
  <c r="E13871" i="22"/>
  <c r="E13870" i="22"/>
  <c r="E13869" i="22"/>
  <c r="E13868" i="22"/>
  <c r="E13867" i="22"/>
  <c r="E13866" i="22"/>
  <c r="E13865" i="22"/>
  <c r="E13864" i="22"/>
  <c r="E13863" i="22"/>
  <c r="E13862" i="22"/>
  <c r="E13861" i="22"/>
  <c r="E13860" i="22"/>
  <c r="E13859" i="22"/>
  <c r="E13858" i="22"/>
  <c r="E13857" i="22"/>
  <c r="E13856" i="22"/>
  <c r="E13855" i="22"/>
  <c r="E13854" i="22"/>
  <c r="E13853" i="22"/>
  <c r="E13852" i="22"/>
  <c r="E13851" i="22"/>
  <c r="E13850" i="22"/>
  <c r="E13849" i="22"/>
  <c r="E13848" i="22"/>
  <c r="E13847" i="22"/>
  <c r="E13846" i="22"/>
  <c r="E13845" i="22"/>
  <c r="E13844" i="22"/>
  <c r="E13843" i="22"/>
  <c r="E13842" i="22"/>
  <c r="E13841" i="22"/>
  <c r="E13840" i="22"/>
  <c r="E13839" i="22"/>
  <c r="E13838" i="22"/>
  <c r="E13837" i="22"/>
  <c r="E13836" i="22"/>
  <c r="E13835" i="22"/>
  <c r="E13834" i="22"/>
  <c r="E13833" i="22"/>
  <c r="E13832" i="22"/>
  <c r="E13831" i="22"/>
  <c r="E13830" i="22"/>
  <c r="E13829" i="22"/>
  <c r="E13828" i="22"/>
  <c r="E13827" i="22"/>
  <c r="E13826" i="22"/>
  <c r="E13825" i="22"/>
  <c r="E13824" i="22"/>
  <c r="E13823" i="22"/>
  <c r="E13822" i="22"/>
  <c r="E13821" i="22"/>
  <c r="E13820" i="22"/>
  <c r="E13819" i="22"/>
  <c r="E13818" i="22"/>
  <c r="E13817" i="22"/>
  <c r="E13816" i="22"/>
  <c r="E13815" i="22"/>
  <c r="E13814" i="22"/>
  <c r="E13813" i="22"/>
  <c r="E13812" i="22"/>
  <c r="E13811" i="22"/>
  <c r="E13810" i="22"/>
  <c r="E13809" i="22"/>
  <c r="E13808" i="22"/>
  <c r="E13807" i="22"/>
  <c r="E13806" i="22"/>
  <c r="E13805" i="22"/>
  <c r="E13804" i="22"/>
  <c r="E13803" i="22"/>
  <c r="E13802" i="22"/>
  <c r="E13801" i="22"/>
  <c r="E13800" i="22"/>
  <c r="E13799" i="22"/>
  <c r="E13798" i="22"/>
  <c r="E13797" i="22"/>
  <c r="E13796" i="22"/>
  <c r="E13795" i="22"/>
  <c r="E13794" i="22"/>
  <c r="E13793" i="22"/>
  <c r="E13792" i="22"/>
  <c r="E13791" i="22"/>
  <c r="E13790" i="22"/>
  <c r="E13789" i="22"/>
  <c r="E13788" i="22"/>
  <c r="E13787" i="22"/>
  <c r="E13786" i="22"/>
  <c r="E13785" i="22"/>
  <c r="E13784" i="22"/>
  <c r="E13783" i="22"/>
  <c r="E13782" i="22"/>
  <c r="E13781" i="22"/>
  <c r="E13780" i="22"/>
  <c r="E13779" i="22"/>
  <c r="E13778" i="22"/>
  <c r="E13777" i="22"/>
  <c r="E13776" i="22"/>
  <c r="E13775" i="22"/>
  <c r="E13774" i="22"/>
  <c r="E13773" i="22"/>
  <c r="E13772" i="22"/>
  <c r="E13771" i="22"/>
  <c r="E13770" i="22"/>
  <c r="E13769" i="22"/>
  <c r="E13768" i="22"/>
  <c r="E13767" i="22"/>
  <c r="E13766" i="22"/>
  <c r="E13765" i="22"/>
  <c r="E13764" i="22"/>
  <c r="E13763" i="22"/>
  <c r="E13762" i="22"/>
  <c r="E13761" i="22"/>
  <c r="E13760" i="22"/>
  <c r="E13759" i="22"/>
  <c r="E13758" i="22"/>
  <c r="E13757" i="22"/>
  <c r="E13756" i="22"/>
  <c r="E13755" i="22"/>
  <c r="E13754" i="22"/>
  <c r="E13753" i="22"/>
  <c r="E13752" i="22"/>
  <c r="E13751" i="22"/>
  <c r="E13750" i="22"/>
  <c r="E13749" i="22"/>
  <c r="E13748" i="22"/>
  <c r="E13747" i="22"/>
  <c r="E13746" i="22"/>
  <c r="E13745" i="22"/>
  <c r="E13744" i="22"/>
  <c r="E13743" i="22"/>
  <c r="E13742" i="22"/>
  <c r="E13741" i="22"/>
  <c r="E13740" i="22"/>
  <c r="E13739" i="22"/>
  <c r="E13738" i="22"/>
  <c r="E13737" i="22"/>
  <c r="E13736" i="22"/>
  <c r="E13735" i="22"/>
  <c r="E13734" i="22"/>
  <c r="E13733" i="22"/>
  <c r="E13732" i="22"/>
  <c r="E13731" i="22"/>
  <c r="E13730" i="22"/>
  <c r="E13729" i="22"/>
  <c r="E13728" i="22"/>
  <c r="E13727" i="22"/>
  <c r="E13726" i="22"/>
  <c r="E13725" i="22"/>
  <c r="E13724" i="22"/>
  <c r="E13723" i="22"/>
  <c r="E13722" i="22"/>
  <c r="E13721" i="22"/>
  <c r="E13720" i="22"/>
  <c r="E13719" i="22"/>
  <c r="E13718" i="22"/>
  <c r="E13717" i="22"/>
  <c r="E13716" i="22"/>
  <c r="E13715" i="22"/>
  <c r="E13714" i="22"/>
  <c r="E13713" i="22"/>
  <c r="E13712" i="22"/>
  <c r="E13711" i="22"/>
  <c r="E13710" i="22"/>
  <c r="E13709" i="22"/>
  <c r="E13708" i="22"/>
  <c r="E13707" i="22"/>
  <c r="E13706" i="22"/>
  <c r="E13705" i="22"/>
  <c r="E13704" i="22"/>
  <c r="E13703" i="22"/>
  <c r="E13702" i="22"/>
  <c r="E13701" i="22"/>
  <c r="E13700" i="22"/>
  <c r="E13699" i="22"/>
  <c r="E13698" i="22"/>
  <c r="E13697" i="22"/>
  <c r="E13696" i="22"/>
  <c r="E13695" i="22"/>
  <c r="E13694" i="22"/>
  <c r="E13693" i="22"/>
  <c r="E13692" i="22"/>
  <c r="E13691" i="22"/>
  <c r="E13690" i="22"/>
  <c r="E13689" i="22"/>
  <c r="E13688" i="22"/>
  <c r="E13687" i="22"/>
  <c r="E13686" i="22"/>
  <c r="E13685" i="22"/>
  <c r="E13684" i="22"/>
  <c r="E13683" i="22"/>
  <c r="E13682" i="22"/>
  <c r="E13681" i="22"/>
  <c r="E13680" i="22"/>
  <c r="E13679" i="22"/>
  <c r="E13678" i="22"/>
  <c r="E13677" i="22"/>
  <c r="E13676" i="22"/>
  <c r="E13675" i="22"/>
  <c r="E13674" i="22"/>
  <c r="E13673" i="22"/>
  <c r="E13672" i="22"/>
  <c r="E13671" i="22"/>
  <c r="E13670" i="22"/>
  <c r="E13669" i="22"/>
  <c r="E13668" i="22"/>
  <c r="E13667" i="22"/>
  <c r="E13666" i="22"/>
  <c r="E13665" i="22"/>
  <c r="E13664" i="22"/>
  <c r="E13663" i="22"/>
  <c r="E13662" i="22"/>
  <c r="E13661" i="22"/>
  <c r="E13660" i="22"/>
  <c r="E13659" i="22"/>
  <c r="E13658" i="22"/>
  <c r="E13657" i="22"/>
  <c r="E13656" i="22"/>
  <c r="E13655" i="22"/>
  <c r="E13654" i="22"/>
  <c r="E13653" i="22"/>
  <c r="E13652" i="22"/>
  <c r="E13651" i="22"/>
  <c r="E13650" i="22"/>
  <c r="E13649" i="22"/>
  <c r="E13648" i="22"/>
  <c r="E13647" i="22"/>
  <c r="E13646" i="22"/>
  <c r="E13645" i="22"/>
  <c r="E13644" i="22"/>
  <c r="E13643" i="22"/>
  <c r="E13642" i="22"/>
  <c r="E13641" i="22"/>
  <c r="E13640" i="22"/>
  <c r="E13639" i="22"/>
  <c r="E13638" i="22"/>
  <c r="E13637" i="22"/>
  <c r="E13636" i="22"/>
  <c r="E13635" i="22"/>
  <c r="E13634" i="22"/>
  <c r="E13633" i="22"/>
  <c r="E13632" i="22"/>
  <c r="E13631" i="22"/>
  <c r="E13630" i="22"/>
  <c r="E13629" i="22"/>
  <c r="E13628" i="22"/>
  <c r="E13627" i="22"/>
  <c r="E13626" i="22"/>
  <c r="E13625" i="22"/>
  <c r="E13624" i="22"/>
  <c r="E13623" i="22"/>
  <c r="E13622" i="22"/>
  <c r="E13621" i="22"/>
  <c r="E13620" i="22"/>
  <c r="E13619" i="22"/>
  <c r="E13618" i="22"/>
  <c r="E13617" i="22"/>
  <c r="E13616" i="22"/>
  <c r="E13615" i="22"/>
  <c r="E13614" i="22"/>
  <c r="E13613" i="22"/>
  <c r="E13612" i="22"/>
  <c r="E13611" i="22"/>
  <c r="E13610" i="22"/>
  <c r="E13609" i="22"/>
  <c r="E13608" i="22"/>
  <c r="E13607" i="22"/>
  <c r="E13606" i="22"/>
  <c r="E13605" i="22"/>
  <c r="E13604" i="22"/>
  <c r="E13603" i="22"/>
  <c r="E13602" i="22"/>
  <c r="E13601" i="22"/>
  <c r="E13600" i="22"/>
  <c r="E13599" i="22"/>
  <c r="E13598" i="22"/>
  <c r="E13597" i="22"/>
  <c r="E13596" i="22"/>
  <c r="E13595" i="22"/>
  <c r="E13594" i="22"/>
  <c r="E13593" i="22"/>
  <c r="E13592" i="22"/>
  <c r="E13591" i="22"/>
  <c r="E13590" i="22"/>
  <c r="E13589" i="22"/>
  <c r="E13588" i="22"/>
  <c r="E13587" i="22"/>
  <c r="E13586" i="22"/>
  <c r="E13585" i="22"/>
  <c r="E13584" i="22"/>
  <c r="E13583" i="22"/>
  <c r="E13582" i="22"/>
  <c r="E13581" i="22"/>
  <c r="E13580" i="22"/>
  <c r="E13579" i="22"/>
  <c r="E13578" i="22"/>
  <c r="E13577" i="22"/>
  <c r="E13576" i="22"/>
  <c r="E13575" i="22"/>
  <c r="E13574" i="22"/>
  <c r="E13573" i="22"/>
  <c r="E13572" i="22"/>
  <c r="E13571" i="22"/>
  <c r="E13570" i="22"/>
  <c r="E13569" i="22"/>
  <c r="E13568" i="22"/>
  <c r="E13567" i="22"/>
  <c r="E13566" i="22"/>
  <c r="E13565" i="22"/>
  <c r="E13564" i="22"/>
  <c r="E13563" i="22"/>
  <c r="E13562" i="22"/>
  <c r="E13561" i="22"/>
  <c r="E13560" i="22"/>
  <c r="E13559" i="22"/>
  <c r="E13558" i="22"/>
  <c r="E13557" i="22"/>
  <c r="E13556" i="22"/>
  <c r="E13555" i="22"/>
  <c r="E13554" i="22"/>
  <c r="E13553" i="22"/>
  <c r="E13552" i="22"/>
  <c r="E13551" i="22"/>
  <c r="E13550" i="22"/>
  <c r="E13549" i="22"/>
  <c r="E13548" i="22"/>
  <c r="E13547" i="22"/>
  <c r="E13546" i="22"/>
  <c r="E13545" i="22"/>
  <c r="E13544" i="22"/>
  <c r="E13543" i="22"/>
  <c r="E13542" i="22"/>
  <c r="E13541" i="22"/>
  <c r="E13540" i="22"/>
  <c r="E13539" i="22"/>
  <c r="E13538" i="22"/>
  <c r="E13537" i="22"/>
  <c r="E13536" i="22"/>
  <c r="E13535" i="22"/>
  <c r="E13534" i="22"/>
  <c r="E13533" i="22"/>
  <c r="E13532" i="22"/>
  <c r="E13531" i="22"/>
  <c r="E13530" i="22"/>
  <c r="E13529" i="22"/>
  <c r="E13528" i="22"/>
  <c r="E13527" i="22"/>
  <c r="E13526" i="22"/>
  <c r="E13525" i="22"/>
  <c r="E13524" i="22"/>
  <c r="E13523" i="22"/>
  <c r="E13522" i="22"/>
  <c r="E13521" i="22"/>
  <c r="E13520" i="22"/>
  <c r="E13519" i="22"/>
  <c r="E13518" i="22"/>
  <c r="E13517" i="22"/>
  <c r="E13516" i="22"/>
  <c r="E13515" i="22"/>
  <c r="E13514" i="22"/>
  <c r="E13513" i="22"/>
  <c r="E13512" i="22"/>
  <c r="E13511" i="22"/>
  <c r="E13510" i="22"/>
  <c r="E13509" i="22"/>
  <c r="E13508" i="22"/>
  <c r="E13507" i="22"/>
  <c r="E13506" i="22"/>
  <c r="E13505" i="22"/>
  <c r="E13504" i="22"/>
  <c r="E13503" i="22"/>
  <c r="E13502" i="22"/>
  <c r="E13501" i="22"/>
  <c r="E13500" i="22"/>
  <c r="E13499" i="22"/>
  <c r="E13498" i="22"/>
  <c r="E13497" i="22"/>
  <c r="E13496" i="22"/>
  <c r="E13495" i="22"/>
  <c r="E13494" i="22"/>
  <c r="E13493" i="22"/>
  <c r="E13492" i="22"/>
  <c r="E13491" i="22"/>
  <c r="E13490" i="22"/>
  <c r="E13489" i="22"/>
  <c r="E13488" i="22"/>
  <c r="E13487" i="22"/>
  <c r="E13486" i="22"/>
  <c r="E13485" i="22"/>
  <c r="E13484" i="22"/>
  <c r="E13483" i="22"/>
  <c r="E13482" i="22"/>
  <c r="E13481" i="22"/>
  <c r="E13480" i="22"/>
  <c r="E13479" i="22"/>
  <c r="E13478" i="22"/>
  <c r="E13477" i="22"/>
  <c r="E13476" i="22"/>
  <c r="E13475" i="22"/>
  <c r="E13474" i="22"/>
  <c r="E13473" i="22"/>
  <c r="E13472" i="22"/>
  <c r="E13471" i="22"/>
  <c r="E13470" i="22"/>
  <c r="E13469" i="22"/>
  <c r="E13468" i="22"/>
  <c r="E13467" i="22"/>
  <c r="E13466" i="22"/>
  <c r="E13465" i="22"/>
  <c r="E13464" i="22"/>
  <c r="E13463" i="22"/>
  <c r="E13462" i="22"/>
  <c r="E13461" i="22"/>
  <c r="E13460" i="22"/>
  <c r="E13459" i="22"/>
  <c r="E13458" i="22"/>
  <c r="E13457" i="22"/>
  <c r="E13456" i="22"/>
  <c r="E13455" i="22"/>
  <c r="E13454" i="22"/>
  <c r="E13453" i="22"/>
  <c r="E13452" i="22"/>
  <c r="E13451" i="22"/>
  <c r="E13450" i="22"/>
  <c r="E13449" i="22"/>
  <c r="E13448" i="22"/>
  <c r="E13447" i="22"/>
  <c r="E13446" i="22"/>
  <c r="E13445" i="22"/>
  <c r="E13444" i="22"/>
  <c r="E13443" i="22"/>
  <c r="E13442" i="22"/>
  <c r="E13441" i="22"/>
  <c r="E13440" i="22"/>
  <c r="E13439" i="22"/>
  <c r="E13438" i="22"/>
  <c r="E13437" i="22"/>
  <c r="E13436" i="22"/>
  <c r="E13435" i="22"/>
  <c r="E13434" i="22"/>
  <c r="E13433" i="22"/>
  <c r="E13432" i="22"/>
  <c r="E13431" i="22"/>
  <c r="E13430" i="22"/>
  <c r="E13429" i="22"/>
  <c r="E13428" i="22"/>
  <c r="E13427" i="22"/>
  <c r="E13426" i="22"/>
  <c r="E13425" i="22"/>
  <c r="E13424" i="22"/>
  <c r="E13423" i="22"/>
  <c r="E13422" i="22"/>
  <c r="E13421" i="22"/>
  <c r="E13420" i="22"/>
  <c r="E13419" i="22"/>
  <c r="E13418" i="22"/>
  <c r="E13417" i="22"/>
  <c r="E13416" i="22"/>
  <c r="E13415" i="22"/>
  <c r="E13414" i="22"/>
  <c r="E13413" i="22"/>
  <c r="E13412" i="22"/>
  <c r="E13411" i="22"/>
  <c r="E13410" i="22"/>
  <c r="E13409" i="22"/>
  <c r="E13408" i="22"/>
  <c r="E13407" i="22"/>
  <c r="E13406" i="22"/>
  <c r="E13405" i="22"/>
  <c r="E13404" i="22"/>
  <c r="E13403" i="22"/>
  <c r="E13402" i="22"/>
  <c r="E13401" i="22"/>
  <c r="E13400" i="22"/>
  <c r="E13399" i="22"/>
  <c r="E13398" i="22"/>
  <c r="E13397" i="22"/>
  <c r="E13396" i="22"/>
  <c r="E13395" i="22"/>
  <c r="E13394" i="22"/>
  <c r="E13393" i="22"/>
  <c r="E13392" i="22"/>
  <c r="E13391" i="22"/>
  <c r="E13390" i="22"/>
  <c r="E13389" i="22"/>
  <c r="E13388" i="22"/>
  <c r="E13387" i="22"/>
  <c r="E13386" i="22"/>
  <c r="E13385" i="22"/>
  <c r="E13384" i="22"/>
  <c r="E13383" i="22"/>
  <c r="E13382" i="22"/>
  <c r="E13381" i="22"/>
  <c r="E13380" i="22"/>
  <c r="E13379" i="22"/>
  <c r="E13378" i="22"/>
  <c r="E13377" i="22"/>
  <c r="E13376" i="22"/>
  <c r="E13375" i="22"/>
  <c r="E13374" i="22"/>
  <c r="E13373" i="22"/>
  <c r="E13372" i="22"/>
  <c r="E13371" i="22"/>
  <c r="E13370" i="22"/>
  <c r="E13369" i="22"/>
  <c r="E13368" i="22"/>
  <c r="E13367" i="22"/>
  <c r="E13366" i="22"/>
  <c r="E13365" i="22"/>
  <c r="E13364" i="22"/>
  <c r="E13363" i="22"/>
  <c r="E13362" i="22"/>
  <c r="E13361" i="22"/>
  <c r="E13360" i="22"/>
  <c r="E13359" i="22"/>
  <c r="E13358" i="22"/>
  <c r="E13357" i="22"/>
  <c r="E13356" i="22"/>
  <c r="E13355" i="22"/>
  <c r="E13354" i="22"/>
  <c r="E13353" i="22"/>
  <c r="E13352" i="22"/>
  <c r="E13351" i="22"/>
  <c r="E13350" i="22"/>
  <c r="E13349" i="22"/>
  <c r="E13348" i="22"/>
  <c r="E13347" i="22"/>
  <c r="E13346" i="22"/>
  <c r="E13345" i="22"/>
  <c r="E13344" i="22"/>
  <c r="E13343" i="22"/>
  <c r="E13342" i="22"/>
  <c r="E13341" i="22"/>
  <c r="E13340" i="22"/>
  <c r="E13339" i="22"/>
  <c r="E13338" i="22"/>
  <c r="E13337" i="22"/>
  <c r="E13336" i="22"/>
  <c r="E13335" i="22"/>
  <c r="E13334" i="22"/>
  <c r="E13333" i="22"/>
  <c r="E13332" i="22"/>
  <c r="E13331" i="22"/>
  <c r="E13330" i="22"/>
  <c r="E13329" i="22"/>
  <c r="E13328" i="22"/>
  <c r="E13327" i="22"/>
  <c r="E13326" i="22"/>
  <c r="E13325" i="22"/>
  <c r="E13324" i="22"/>
  <c r="E13323" i="22"/>
  <c r="E13322" i="22"/>
  <c r="E13321" i="22"/>
  <c r="E13320" i="22"/>
  <c r="E13319" i="22"/>
  <c r="E13318" i="22"/>
  <c r="E13317" i="22"/>
  <c r="E13316" i="22"/>
  <c r="E13315" i="22"/>
  <c r="E13314" i="22"/>
  <c r="E13313" i="22"/>
  <c r="E13312" i="22"/>
  <c r="E13311" i="22"/>
  <c r="E13310" i="22"/>
  <c r="E13309" i="22"/>
  <c r="E13308" i="22"/>
  <c r="E13307" i="22"/>
  <c r="E13306" i="22"/>
  <c r="E13305" i="22"/>
  <c r="E13304" i="22"/>
  <c r="E13303" i="22"/>
  <c r="E13302" i="22"/>
  <c r="E13301" i="22"/>
  <c r="E13300" i="22"/>
  <c r="E13299" i="22"/>
  <c r="E13298" i="22"/>
  <c r="E13297" i="22"/>
  <c r="E13296" i="22"/>
  <c r="E13295" i="22"/>
  <c r="E13294" i="22"/>
  <c r="E13293" i="22"/>
  <c r="E13292" i="22"/>
  <c r="E13291" i="22"/>
  <c r="E13290" i="22"/>
  <c r="E13289" i="22"/>
  <c r="E13288" i="22"/>
  <c r="E13287" i="22"/>
  <c r="E13286" i="22"/>
  <c r="E13285" i="22"/>
  <c r="E13284" i="22"/>
  <c r="E13283" i="22"/>
  <c r="E13282" i="22"/>
  <c r="E13281" i="22"/>
  <c r="E13280" i="22"/>
  <c r="E13279" i="22"/>
  <c r="E13278" i="22"/>
  <c r="E13277" i="22"/>
  <c r="E13276" i="22"/>
  <c r="E13275" i="22"/>
  <c r="E13274" i="22"/>
  <c r="E13273" i="22"/>
  <c r="E13272" i="22"/>
  <c r="E13271" i="22"/>
  <c r="E13270" i="22"/>
  <c r="E13269" i="22"/>
  <c r="E13268" i="22"/>
  <c r="E13267" i="22"/>
  <c r="E13266" i="22"/>
  <c r="E13265" i="22"/>
  <c r="E13264" i="22"/>
  <c r="E13263" i="22"/>
  <c r="E13262" i="22"/>
  <c r="E13261" i="22"/>
  <c r="E13260" i="22"/>
  <c r="E13259" i="22"/>
  <c r="E13258" i="22"/>
  <c r="E13257" i="22"/>
  <c r="E13256" i="22"/>
  <c r="E13255" i="22"/>
  <c r="E13254" i="22"/>
  <c r="E13253" i="22"/>
  <c r="E13252" i="22"/>
  <c r="E13251" i="22"/>
  <c r="E13250" i="22"/>
  <c r="E13249" i="22"/>
  <c r="E13248" i="22"/>
  <c r="E13247" i="22"/>
  <c r="E13246" i="22"/>
  <c r="E13245" i="22"/>
  <c r="E13244" i="22"/>
  <c r="E13243" i="22"/>
  <c r="E13242" i="22"/>
  <c r="E13241" i="22"/>
  <c r="E13240" i="22"/>
  <c r="E13239" i="22"/>
  <c r="E13238" i="22"/>
  <c r="E13237" i="22"/>
  <c r="E13236" i="22"/>
  <c r="E13235" i="22"/>
  <c r="E13234" i="22"/>
  <c r="E13233" i="22"/>
  <c r="E13232" i="22"/>
  <c r="E13231" i="22"/>
  <c r="E13230" i="22"/>
  <c r="E13229" i="22"/>
  <c r="E13228" i="22"/>
  <c r="E13227" i="22"/>
  <c r="E13226" i="22"/>
  <c r="E13225" i="22"/>
  <c r="E13224" i="22"/>
  <c r="E13223" i="22"/>
  <c r="E13222" i="22"/>
  <c r="E13221" i="22"/>
  <c r="E13220" i="22"/>
  <c r="E13219" i="22"/>
  <c r="E13218" i="22"/>
  <c r="E13217" i="22"/>
  <c r="E13216" i="22"/>
  <c r="E13215" i="22"/>
  <c r="E13214" i="22"/>
  <c r="E13213" i="22"/>
  <c r="E13212" i="22"/>
  <c r="E13211" i="22"/>
  <c r="E13210" i="22"/>
  <c r="E13209" i="22"/>
  <c r="E13208" i="22"/>
  <c r="E13207" i="22"/>
  <c r="E13206" i="22"/>
  <c r="E13205" i="22"/>
  <c r="E13204" i="22"/>
  <c r="E13203" i="22"/>
  <c r="E13202" i="22"/>
  <c r="E13201" i="22"/>
  <c r="E13200" i="22"/>
  <c r="E13199" i="22"/>
  <c r="E13198" i="22"/>
  <c r="E13197" i="22"/>
  <c r="E13196" i="22"/>
  <c r="E13195" i="22"/>
  <c r="E13194" i="22"/>
  <c r="E13193" i="22"/>
  <c r="E13192" i="22"/>
  <c r="E13191" i="22"/>
  <c r="E13190" i="22"/>
  <c r="E13189" i="22"/>
  <c r="E13188" i="22"/>
  <c r="E13187" i="22"/>
  <c r="E13186" i="22"/>
  <c r="E13185" i="22"/>
  <c r="E13184" i="22"/>
  <c r="E13183" i="22"/>
  <c r="E13182" i="22"/>
  <c r="E13181" i="22"/>
  <c r="E13180" i="22"/>
  <c r="E13179" i="22"/>
  <c r="E13178" i="22"/>
  <c r="E13177" i="22"/>
  <c r="E13176" i="22"/>
  <c r="E13175" i="22"/>
  <c r="E13174" i="22"/>
  <c r="E13173" i="22"/>
  <c r="E13172" i="22"/>
  <c r="E13171" i="22"/>
  <c r="E13170" i="22"/>
  <c r="E13169" i="22"/>
  <c r="E13168" i="22"/>
  <c r="E13167" i="22"/>
  <c r="E13166" i="22"/>
  <c r="E13165" i="22"/>
  <c r="E13164" i="22"/>
  <c r="E13163" i="22"/>
  <c r="E13162" i="22"/>
  <c r="E13161" i="22"/>
  <c r="E13160" i="22"/>
  <c r="E13159" i="22"/>
  <c r="E13158" i="22"/>
  <c r="E13157" i="22"/>
  <c r="E13156" i="22"/>
  <c r="E13155" i="22"/>
  <c r="E13154" i="22"/>
  <c r="E13153" i="22"/>
  <c r="E13152" i="22"/>
  <c r="E13151" i="22"/>
  <c r="E13150" i="22"/>
  <c r="E13149" i="22"/>
  <c r="E13148" i="22"/>
  <c r="E13147" i="22"/>
  <c r="E13146" i="22"/>
  <c r="E13145" i="22"/>
  <c r="E13144" i="22"/>
  <c r="E13143" i="22"/>
  <c r="E13142" i="22"/>
  <c r="E13141" i="22"/>
  <c r="E13140" i="22"/>
  <c r="E13139" i="22"/>
  <c r="E13138" i="22"/>
  <c r="E13137" i="22"/>
  <c r="E13136" i="22"/>
  <c r="E13135" i="22"/>
  <c r="E13134" i="22"/>
  <c r="E13133" i="22"/>
  <c r="E13132" i="22"/>
  <c r="E13131" i="22"/>
  <c r="E13130" i="22"/>
  <c r="E13129" i="22"/>
  <c r="E13128" i="22"/>
  <c r="E13127" i="22"/>
  <c r="E13126" i="22"/>
  <c r="E13125" i="22"/>
  <c r="E13124" i="22"/>
  <c r="E13123" i="22"/>
  <c r="E13122" i="22"/>
  <c r="E13121" i="22"/>
  <c r="E13120" i="22"/>
  <c r="E13119" i="22"/>
  <c r="E13118" i="22"/>
  <c r="E13117" i="22"/>
  <c r="E13116" i="22"/>
  <c r="E13115" i="22"/>
  <c r="E13114" i="22"/>
  <c r="E13113" i="22"/>
  <c r="E13112" i="22"/>
  <c r="E13111" i="22"/>
  <c r="E13110" i="22"/>
  <c r="E13109" i="22"/>
  <c r="E13108" i="22"/>
  <c r="E13107" i="22"/>
  <c r="E13106" i="22"/>
  <c r="E13105" i="22"/>
  <c r="E13104" i="22"/>
  <c r="E13103" i="22"/>
  <c r="E13102" i="22"/>
  <c r="E13101" i="22"/>
  <c r="E13100" i="22"/>
  <c r="E13099" i="22"/>
  <c r="E13098" i="22"/>
  <c r="E13097" i="22"/>
  <c r="E13096" i="22"/>
  <c r="E13095" i="22"/>
  <c r="E13094" i="22"/>
  <c r="E13093" i="22"/>
  <c r="E13092" i="22"/>
  <c r="E13091" i="22"/>
  <c r="E13090" i="22"/>
  <c r="E13089" i="22"/>
  <c r="E13088" i="22"/>
  <c r="E13087" i="22"/>
  <c r="E13086" i="22"/>
  <c r="E13085" i="22"/>
  <c r="E13084" i="22"/>
  <c r="E13083" i="22"/>
  <c r="E13082" i="22"/>
  <c r="E13081" i="22"/>
  <c r="E13080" i="22"/>
  <c r="E13079" i="22"/>
  <c r="E13078" i="22"/>
  <c r="E13077" i="22"/>
  <c r="E13076" i="22"/>
  <c r="E13075" i="22"/>
  <c r="E13074" i="22"/>
  <c r="E13073" i="22"/>
  <c r="E13072" i="22"/>
  <c r="E13071" i="22"/>
  <c r="E13070" i="22"/>
  <c r="E13069" i="22"/>
  <c r="E13068" i="22"/>
  <c r="E13067" i="22"/>
  <c r="E13066" i="22"/>
  <c r="E13065" i="22"/>
  <c r="E13064" i="22"/>
  <c r="E13063" i="22"/>
  <c r="E13062" i="22"/>
  <c r="E13061" i="22"/>
  <c r="E13060" i="22"/>
  <c r="E13059" i="22"/>
  <c r="E13058" i="22"/>
  <c r="E13057" i="22"/>
  <c r="E13056" i="22"/>
  <c r="E13055" i="22"/>
  <c r="E13054" i="22"/>
  <c r="E13053" i="22"/>
  <c r="E13052" i="22"/>
  <c r="E13051" i="22"/>
  <c r="E13050" i="22"/>
  <c r="E13049" i="22"/>
  <c r="E13048" i="22"/>
  <c r="E13047" i="22"/>
  <c r="E13046" i="22"/>
  <c r="E13045" i="22"/>
  <c r="E13044" i="22"/>
  <c r="E13043" i="22"/>
  <c r="E13042" i="22"/>
  <c r="E13041" i="22"/>
  <c r="E13040" i="22"/>
  <c r="E13039" i="22"/>
  <c r="E13038" i="22"/>
  <c r="E13037" i="22"/>
  <c r="E13036" i="22"/>
  <c r="E13035" i="22"/>
  <c r="E13034" i="22"/>
  <c r="E13033" i="22"/>
  <c r="E13032" i="22"/>
  <c r="E13031" i="22"/>
  <c r="E13030" i="22"/>
  <c r="E13029" i="22"/>
  <c r="E13028" i="22"/>
  <c r="E13027" i="22"/>
  <c r="E13026" i="22"/>
  <c r="E13025" i="22"/>
  <c r="E13024" i="22"/>
  <c r="E13023" i="22"/>
  <c r="E13022" i="22"/>
  <c r="E13021" i="22"/>
  <c r="E13020" i="22"/>
  <c r="E13019" i="22"/>
  <c r="E13018" i="22"/>
  <c r="E13017" i="22"/>
  <c r="E13016" i="22"/>
  <c r="E13015" i="22"/>
  <c r="E13014" i="22"/>
  <c r="E13013" i="22"/>
  <c r="E13012" i="22"/>
  <c r="E13011" i="22"/>
  <c r="E13010" i="22"/>
  <c r="E13009" i="22"/>
  <c r="E13008" i="22"/>
  <c r="E13007" i="22"/>
  <c r="E13006" i="22"/>
  <c r="E13005" i="22"/>
  <c r="E13004" i="22"/>
  <c r="E13003" i="22"/>
  <c r="E13002" i="22"/>
  <c r="E13001" i="22"/>
  <c r="E13000" i="22"/>
  <c r="E12999" i="22"/>
  <c r="E12998" i="22"/>
  <c r="E12997" i="22"/>
  <c r="E12996" i="22"/>
  <c r="E12995" i="22"/>
  <c r="E12994" i="22"/>
  <c r="E12993" i="22"/>
  <c r="E12992" i="22"/>
  <c r="E12991" i="22"/>
  <c r="E12990" i="22"/>
  <c r="E12989" i="22"/>
  <c r="E12988" i="22"/>
  <c r="E12987" i="22"/>
  <c r="E12986" i="22"/>
  <c r="E12985" i="22"/>
  <c r="E12984" i="22"/>
  <c r="E12983" i="22"/>
  <c r="E12982" i="22"/>
  <c r="E12981" i="22"/>
  <c r="E12980" i="22"/>
  <c r="E12979" i="22"/>
  <c r="E12978" i="22"/>
  <c r="E12977" i="22"/>
  <c r="E12976" i="22"/>
  <c r="E12975" i="22"/>
  <c r="E12974" i="22"/>
  <c r="E12973" i="22"/>
  <c r="E12972" i="22"/>
  <c r="E12971" i="22"/>
  <c r="E12970" i="22"/>
  <c r="E12969" i="22"/>
  <c r="E12968" i="22"/>
  <c r="E12967" i="22"/>
  <c r="E12966" i="22"/>
  <c r="E12965" i="22"/>
  <c r="E12964" i="22"/>
  <c r="E12963" i="22"/>
  <c r="E12962" i="22"/>
  <c r="E12961" i="22"/>
  <c r="E12960" i="22"/>
  <c r="E12959" i="22"/>
  <c r="E12958" i="22"/>
  <c r="E12957" i="22"/>
  <c r="E12956" i="22"/>
  <c r="E12955" i="22"/>
  <c r="E12954" i="22"/>
  <c r="E12953" i="22"/>
  <c r="E12952" i="22"/>
  <c r="E12951" i="22"/>
  <c r="E12950" i="22"/>
  <c r="E12949" i="22"/>
  <c r="E12948" i="22"/>
  <c r="E12947" i="22"/>
  <c r="E12946" i="22"/>
  <c r="E12945" i="22"/>
  <c r="E12944" i="22"/>
  <c r="E12943" i="22"/>
  <c r="E12942" i="22"/>
  <c r="E12941" i="22"/>
  <c r="E12940" i="22"/>
  <c r="E12939" i="22"/>
  <c r="E12938" i="22"/>
  <c r="E12937" i="22"/>
  <c r="E12936" i="22"/>
  <c r="E12935" i="22"/>
  <c r="E12934" i="22"/>
  <c r="E12933" i="22"/>
  <c r="E12932" i="22"/>
  <c r="E12931" i="22"/>
  <c r="E12930" i="22"/>
  <c r="E12929" i="22"/>
  <c r="E12928" i="22"/>
  <c r="E12927" i="22"/>
  <c r="E12926" i="22"/>
  <c r="E12925" i="22"/>
  <c r="E12924" i="22"/>
  <c r="E12923" i="22"/>
  <c r="E12922" i="22"/>
  <c r="E12921" i="22"/>
  <c r="E12920" i="22"/>
  <c r="E12919" i="22"/>
  <c r="E12918" i="22"/>
  <c r="E12917" i="22"/>
  <c r="E12916" i="22"/>
  <c r="E12915" i="22"/>
  <c r="E12914" i="22"/>
  <c r="E12913" i="22"/>
  <c r="E12912" i="22"/>
  <c r="E12911" i="22"/>
  <c r="E12910" i="22"/>
  <c r="E12909" i="22"/>
  <c r="E12908" i="22"/>
  <c r="E12907" i="22"/>
  <c r="E12906" i="22"/>
  <c r="E12905" i="22"/>
  <c r="E12904" i="22"/>
  <c r="E12903" i="22"/>
  <c r="E12902" i="22"/>
  <c r="E12901" i="22"/>
  <c r="E12900" i="22"/>
  <c r="E12899" i="22"/>
  <c r="E12898" i="22"/>
  <c r="E12897" i="22"/>
  <c r="E12896" i="22"/>
  <c r="E12895" i="22"/>
  <c r="E12894" i="22"/>
  <c r="E12893" i="22"/>
  <c r="E12892" i="22"/>
  <c r="E12891" i="22"/>
  <c r="E12890" i="22"/>
  <c r="E12889" i="22"/>
  <c r="E12888" i="22"/>
  <c r="E12887" i="22"/>
  <c r="E12886" i="22"/>
  <c r="E12885" i="22"/>
  <c r="E12884" i="22"/>
  <c r="E12883" i="22"/>
  <c r="E12882" i="22"/>
  <c r="E12881" i="22"/>
  <c r="E12880" i="22"/>
  <c r="E12879" i="22"/>
  <c r="E12878" i="22"/>
  <c r="E12877" i="22"/>
  <c r="E12876" i="22"/>
  <c r="E12875" i="22"/>
  <c r="E12874" i="22"/>
  <c r="E12873" i="22"/>
  <c r="E12872" i="22"/>
  <c r="E12871" i="22"/>
  <c r="E12870" i="22"/>
  <c r="E12869" i="22"/>
  <c r="E12868" i="22"/>
  <c r="E12867" i="22"/>
  <c r="E12866" i="22"/>
  <c r="E12865" i="22"/>
  <c r="E12864" i="22"/>
  <c r="E12863" i="22"/>
  <c r="E12862" i="22"/>
  <c r="E12861" i="22"/>
  <c r="E12860" i="22"/>
  <c r="E12859" i="22"/>
  <c r="E12858" i="22"/>
  <c r="E12857" i="22"/>
  <c r="E12856" i="22"/>
  <c r="E12855" i="22"/>
  <c r="E12854" i="22"/>
  <c r="E12853" i="22"/>
  <c r="E12852" i="22"/>
  <c r="E12851" i="22"/>
  <c r="E12850" i="22"/>
  <c r="E12849" i="22"/>
  <c r="E12848" i="22"/>
  <c r="E12847" i="22"/>
  <c r="E12846" i="22"/>
  <c r="E12845" i="22"/>
  <c r="E12844" i="22"/>
  <c r="E12843" i="22"/>
  <c r="E12842" i="22"/>
  <c r="E12841" i="22"/>
  <c r="E12840" i="22"/>
  <c r="E12839" i="22"/>
  <c r="E12838" i="22"/>
  <c r="E12837" i="22"/>
  <c r="E12836" i="22"/>
  <c r="E12835" i="22"/>
  <c r="E12834" i="22"/>
  <c r="E12833" i="22"/>
  <c r="E12832" i="22"/>
  <c r="E12831" i="22"/>
  <c r="E12830" i="22"/>
  <c r="E12829" i="22"/>
  <c r="E12828" i="22"/>
  <c r="E12827" i="22"/>
  <c r="E12826" i="22"/>
  <c r="E12825" i="22"/>
  <c r="E12824" i="22"/>
  <c r="E12823" i="22"/>
  <c r="E12822" i="22"/>
  <c r="E12821" i="22"/>
  <c r="E12820" i="22"/>
  <c r="E12819" i="22"/>
  <c r="E12818" i="22"/>
  <c r="E12817" i="22"/>
  <c r="E12816" i="22"/>
  <c r="E12815" i="22"/>
  <c r="E12814" i="22"/>
  <c r="E12813" i="22"/>
  <c r="E12812" i="22"/>
  <c r="E12811" i="22"/>
  <c r="E12810" i="22"/>
  <c r="E12809" i="22"/>
  <c r="E12808" i="22"/>
  <c r="E12807" i="22"/>
  <c r="E12806" i="22"/>
  <c r="E12805" i="22"/>
  <c r="E12804" i="22"/>
  <c r="E12803" i="22"/>
  <c r="E12802" i="22"/>
  <c r="E12801" i="22"/>
  <c r="E12800" i="22"/>
  <c r="E12799" i="22"/>
  <c r="E12798" i="22"/>
  <c r="E12797" i="22"/>
  <c r="E12796" i="22"/>
  <c r="E12795" i="22"/>
  <c r="E12794" i="22"/>
  <c r="E12793" i="22"/>
  <c r="E12792" i="22"/>
  <c r="E12791" i="22"/>
  <c r="E12790" i="22"/>
  <c r="E12789" i="22"/>
  <c r="E12788" i="22"/>
  <c r="E12787" i="22"/>
  <c r="E12786" i="22"/>
  <c r="E12785" i="22"/>
  <c r="E12784" i="22"/>
  <c r="E12783" i="22"/>
  <c r="E12782" i="22"/>
  <c r="E12781" i="22"/>
  <c r="E12780" i="22"/>
  <c r="E12779" i="22"/>
  <c r="E12778" i="22"/>
  <c r="E12777" i="22"/>
  <c r="E12776" i="22"/>
  <c r="E12775" i="22"/>
  <c r="E12774" i="22"/>
  <c r="E12773" i="22"/>
  <c r="E12772" i="22"/>
  <c r="E12771" i="22"/>
  <c r="E12770" i="22"/>
  <c r="E12769" i="22"/>
  <c r="E12768" i="22"/>
  <c r="E12767" i="22"/>
  <c r="E12766" i="22"/>
  <c r="E12765" i="22"/>
  <c r="E12764" i="22"/>
  <c r="E12763" i="22"/>
  <c r="E12762" i="22"/>
  <c r="E12761" i="22"/>
  <c r="E12760" i="22"/>
  <c r="E12759" i="22"/>
  <c r="E12758" i="22"/>
  <c r="E12757" i="22"/>
  <c r="E12756" i="22"/>
  <c r="E12755" i="22"/>
  <c r="E12754" i="22"/>
  <c r="E12753" i="22"/>
  <c r="E12752" i="22"/>
  <c r="E12751" i="22"/>
  <c r="E12750" i="22"/>
  <c r="E12749" i="22"/>
  <c r="E12748" i="22"/>
  <c r="E12747" i="22"/>
  <c r="E12746" i="22"/>
  <c r="E12745" i="22"/>
  <c r="E12744" i="22"/>
  <c r="E12743" i="22"/>
  <c r="E12742" i="22"/>
  <c r="E12741" i="22"/>
  <c r="E12740" i="22"/>
  <c r="E12739" i="22"/>
  <c r="E12738" i="22"/>
  <c r="E12737" i="22"/>
  <c r="E12736" i="22"/>
  <c r="E12735" i="22"/>
  <c r="E12734" i="22"/>
  <c r="E12733" i="22"/>
  <c r="E12732" i="22"/>
  <c r="E12731" i="22"/>
  <c r="E12730" i="22"/>
  <c r="E12729" i="22"/>
  <c r="E12728" i="22"/>
  <c r="E12727" i="22"/>
  <c r="E12726" i="22"/>
  <c r="E12725" i="22"/>
  <c r="E12724" i="22"/>
  <c r="E12723" i="22"/>
  <c r="E12722" i="22"/>
  <c r="E12721" i="22"/>
  <c r="E12720" i="22"/>
  <c r="E12719" i="22"/>
  <c r="E12718" i="22"/>
  <c r="E12717" i="22"/>
  <c r="E12716" i="22"/>
  <c r="E12715" i="22"/>
  <c r="E12714" i="22"/>
  <c r="E12713" i="22"/>
  <c r="E12712" i="22"/>
  <c r="E12711" i="22"/>
  <c r="E12710" i="22"/>
  <c r="E12709" i="22"/>
  <c r="E12708" i="22"/>
  <c r="E12707" i="22"/>
  <c r="E12706" i="22"/>
  <c r="E12705" i="22"/>
  <c r="E12704" i="22"/>
  <c r="E12703" i="22"/>
  <c r="E12702" i="22"/>
  <c r="E12701" i="22"/>
  <c r="E12700" i="22"/>
  <c r="E12699" i="22"/>
  <c r="E12698" i="22"/>
  <c r="E12697" i="22"/>
  <c r="E12696" i="22"/>
  <c r="E12695" i="22"/>
  <c r="E12694" i="22"/>
  <c r="E12693" i="22"/>
  <c r="E12692" i="22"/>
  <c r="E12691" i="22"/>
  <c r="E12690" i="22"/>
  <c r="E12689" i="22"/>
  <c r="E12688" i="22"/>
  <c r="E12687" i="22"/>
  <c r="E12686" i="22"/>
  <c r="E12685" i="22"/>
  <c r="E12684" i="22"/>
  <c r="E12683" i="22"/>
  <c r="E12682" i="22"/>
  <c r="E12681" i="22"/>
  <c r="E12680" i="22"/>
  <c r="E12679" i="22"/>
  <c r="E12678" i="22"/>
  <c r="E12677" i="22"/>
  <c r="E12676" i="22"/>
  <c r="E12675" i="22"/>
  <c r="E12674" i="22"/>
  <c r="E12673" i="22"/>
  <c r="E12672" i="22"/>
  <c r="E12671" i="22"/>
  <c r="E12670" i="22"/>
  <c r="E12669" i="22"/>
  <c r="E12668" i="22"/>
  <c r="E12667" i="22"/>
  <c r="E12666" i="22"/>
  <c r="E12665" i="22"/>
  <c r="E12664" i="22"/>
  <c r="E12663" i="22"/>
  <c r="E12662" i="22"/>
  <c r="E12661" i="22"/>
  <c r="E12660" i="22"/>
  <c r="E12659" i="22"/>
  <c r="E12658" i="22"/>
  <c r="E12657" i="22"/>
  <c r="E12656" i="22"/>
  <c r="E12655" i="22"/>
  <c r="E12654" i="22"/>
  <c r="E12653" i="22"/>
  <c r="E12652" i="22"/>
  <c r="E12651" i="22"/>
  <c r="E12650" i="22"/>
  <c r="E12649" i="22"/>
  <c r="E12648" i="22"/>
  <c r="E12647" i="22"/>
  <c r="E12646" i="22"/>
  <c r="E12645" i="22"/>
  <c r="E12644" i="22"/>
  <c r="E12643" i="22"/>
  <c r="E12642" i="22"/>
  <c r="E12641" i="22"/>
  <c r="E12640" i="22"/>
  <c r="E12639" i="22"/>
  <c r="E12638" i="22"/>
  <c r="E12637" i="22"/>
  <c r="E12636" i="22"/>
  <c r="E12635" i="22"/>
  <c r="E12634" i="22"/>
  <c r="E12633" i="22"/>
  <c r="E12632" i="22"/>
  <c r="E12631" i="22"/>
  <c r="E12630" i="22"/>
  <c r="E12629" i="22"/>
  <c r="E12628" i="22"/>
  <c r="E12627" i="22"/>
  <c r="E12626" i="22"/>
  <c r="E12625" i="22"/>
  <c r="E12624" i="22"/>
  <c r="E12623" i="22"/>
  <c r="E12622" i="22"/>
  <c r="E12621" i="22"/>
  <c r="E12620" i="22"/>
  <c r="E12619" i="22"/>
  <c r="E12618" i="22"/>
  <c r="E12617" i="22"/>
  <c r="E12616" i="22"/>
  <c r="E12615" i="22"/>
  <c r="E12614" i="22"/>
  <c r="E12613" i="22"/>
  <c r="E12612" i="22"/>
  <c r="E12611" i="22"/>
  <c r="E12610" i="22"/>
  <c r="E12609" i="22"/>
  <c r="E12608" i="22"/>
  <c r="E12607" i="22"/>
  <c r="E12606" i="22"/>
  <c r="E12605" i="22"/>
  <c r="E12604" i="22"/>
  <c r="E12603" i="22"/>
  <c r="E12602" i="22"/>
  <c r="E12601" i="22"/>
  <c r="E12600" i="22"/>
  <c r="E12599" i="22"/>
  <c r="E12598" i="22"/>
  <c r="E12597" i="22"/>
  <c r="E12596" i="22"/>
  <c r="E12595" i="22"/>
  <c r="E12594" i="22"/>
  <c r="E12593" i="22"/>
  <c r="E12592" i="22"/>
  <c r="E12591" i="22"/>
  <c r="E12590" i="22"/>
  <c r="E12589" i="22"/>
  <c r="E12588" i="22"/>
  <c r="E12587" i="22"/>
  <c r="E12586" i="22"/>
  <c r="E12585" i="22"/>
  <c r="E12584" i="22"/>
  <c r="E12583" i="22"/>
  <c r="E12582" i="22"/>
  <c r="E12581" i="22"/>
  <c r="E12580" i="22"/>
  <c r="E12579" i="22"/>
  <c r="E12578" i="22"/>
  <c r="B15718" i="22"/>
  <c r="B15717" i="22"/>
  <c r="B15716" i="22"/>
  <c r="B15715" i="22"/>
  <c r="B15714" i="22"/>
  <c r="B15713" i="22"/>
  <c r="B15712" i="22"/>
  <c r="B15711" i="22"/>
  <c r="B15710" i="22"/>
  <c r="B15709" i="22"/>
  <c r="B15708" i="22"/>
  <c r="B15707" i="22"/>
  <c r="B15706" i="22"/>
  <c r="B15705" i="22"/>
  <c r="B15704" i="22"/>
  <c r="B15703" i="22"/>
  <c r="B15702" i="22"/>
  <c r="B15701" i="22"/>
  <c r="B15700" i="22"/>
  <c r="B15699" i="22"/>
  <c r="B15698" i="22"/>
  <c r="B15697" i="22"/>
  <c r="B15696" i="22"/>
  <c r="B15695" i="22"/>
  <c r="B15694" i="22"/>
  <c r="B15693" i="22"/>
  <c r="B15692" i="22"/>
  <c r="B15691" i="22"/>
  <c r="B15690" i="22"/>
  <c r="B15689" i="22"/>
  <c r="B15688" i="22"/>
  <c r="B15687" i="22"/>
  <c r="B15686" i="22"/>
  <c r="B15685" i="22"/>
  <c r="B15684" i="22"/>
  <c r="B15683" i="22"/>
  <c r="B15682" i="22"/>
  <c r="B15681" i="22"/>
  <c r="B15680" i="22"/>
  <c r="B15679" i="22"/>
  <c r="B15678" i="22"/>
  <c r="B15677" i="22"/>
  <c r="B15676" i="22"/>
  <c r="B15675" i="22"/>
  <c r="B15674" i="22"/>
  <c r="B15673" i="22"/>
  <c r="B15672" i="22"/>
  <c r="B15671" i="22"/>
  <c r="B15670" i="22"/>
  <c r="B15669" i="22"/>
  <c r="B15668" i="22"/>
  <c r="B15667" i="22"/>
  <c r="B15666" i="22"/>
  <c r="B15665" i="22"/>
  <c r="B15664" i="22"/>
  <c r="B15663" i="22"/>
  <c r="B15662" i="22"/>
  <c r="B15661" i="22"/>
  <c r="B15660" i="22"/>
  <c r="B15659" i="22"/>
  <c r="B15658" i="22"/>
  <c r="B15657" i="22"/>
  <c r="B15656" i="22"/>
  <c r="B15655" i="22"/>
  <c r="B15654" i="22"/>
  <c r="B15653" i="22"/>
  <c r="B15652" i="22"/>
  <c r="B15651" i="22"/>
  <c r="B15650" i="22"/>
  <c r="B15649" i="22"/>
  <c r="B15648" i="22"/>
  <c r="B15647" i="22"/>
  <c r="B15646" i="22"/>
  <c r="B15645" i="22"/>
  <c r="B15644" i="22"/>
  <c r="B15643" i="22"/>
  <c r="B15642" i="22"/>
  <c r="B15641" i="22"/>
  <c r="B15640" i="22"/>
  <c r="B15639" i="22"/>
  <c r="B15638" i="22"/>
  <c r="B15637" i="22"/>
  <c r="B15636" i="22"/>
  <c r="B15635" i="22"/>
  <c r="B15634" i="22"/>
  <c r="B15633" i="22"/>
  <c r="B15632" i="22"/>
  <c r="B15631" i="22"/>
  <c r="B15630" i="22"/>
  <c r="B15629" i="22"/>
  <c r="B15628" i="22"/>
  <c r="B15627" i="22"/>
  <c r="B15626" i="22"/>
  <c r="B15625" i="22"/>
  <c r="B15624" i="22"/>
  <c r="B15623" i="22"/>
  <c r="B15622" i="22"/>
  <c r="B15621" i="22"/>
  <c r="B15620" i="22"/>
  <c r="B15619" i="22"/>
  <c r="B15618" i="22"/>
  <c r="B15617" i="22"/>
  <c r="B15616" i="22"/>
  <c r="B15615" i="22"/>
  <c r="B15614" i="22"/>
  <c r="B15613" i="22"/>
  <c r="B15612" i="22"/>
  <c r="B15611" i="22"/>
  <c r="B15610" i="22"/>
  <c r="B15609" i="22"/>
  <c r="B15608" i="22"/>
  <c r="B15607" i="22"/>
  <c r="B15606" i="22"/>
  <c r="B15605" i="22"/>
  <c r="B15604" i="22"/>
  <c r="B15603" i="22"/>
  <c r="B15602" i="22"/>
  <c r="B15601" i="22"/>
  <c r="B15600" i="22"/>
  <c r="B15599" i="22"/>
  <c r="B15598" i="22"/>
  <c r="B15597" i="22"/>
  <c r="B15596" i="22"/>
  <c r="B15595" i="22"/>
  <c r="B15594" i="22"/>
  <c r="B15593" i="22"/>
  <c r="B15592" i="22"/>
  <c r="B15591" i="22"/>
  <c r="B15590" i="22"/>
  <c r="B15589" i="22"/>
  <c r="B15588" i="22"/>
  <c r="B15587" i="22"/>
  <c r="B15586" i="22"/>
  <c r="B15585" i="22"/>
  <c r="B15584" i="22"/>
  <c r="B15583" i="22"/>
  <c r="B15582" i="22"/>
  <c r="B15581" i="22"/>
  <c r="B15580" i="22"/>
  <c r="B15579" i="22"/>
  <c r="B15578" i="22"/>
  <c r="B15577" i="22"/>
  <c r="B15576" i="22"/>
  <c r="B15575" i="22"/>
  <c r="B15574" i="22"/>
  <c r="B15573" i="22"/>
  <c r="B15572" i="22"/>
  <c r="B15571" i="22"/>
  <c r="B15570" i="22"/>
  <c r="B15569" i="22"/>
  <c r="B15568" i="22"/>
  <c r="B15567" i="22"/>
  <c r="B15566" i="22"/>
  <c r="B15565" i="22"/>
  <c r="B15564" i="22"/>
  <c r="B15563" i="22"/>
  <c r="B15562" i="22"/>
  <c r="B15561" i="22"/>
  <c r="B15560" i="22"/>
  <c r="B15559" i="22"/>
  <c r="B15558" i="22"/>
  <c r="B15557" i="22"/>
  <c r="B15556" i="22"/>
  <c r="B15555" i="22"/>
  <c r="B15554" i="22"/>
  <c r="B15553" i="22"/>
  <c r="B15552" i="22"/>
  <c r="B15551" i="22"/>
  <c r="B15550" i="22"/>
  <c r="B15549" i="22"/>
  <c r="B15548" i="22"/>
  <c r="B15547" i="22"/>
  <c r="B15546" i="22"/>
  <c r="B15545" i="22"/>
  <c r="B15544" i="22"/>
  <c r="B15543" i="22"/>
  <c r="B15542" i="22"/>
  <c r="B15541" i="22"/>
  <c r="B15540" i="22"/>
  <c r="B15539" i="22"/>
  <c r="B15538" i="22"/>
  <c r="B15537" i="22"/>
  <c r="B15536" i="22"/>
  <c r="B15535" i="22"/>
  <c r="B15534" i="22"/>
  <c r="B15533" i="22"/>
  <c r="B15532" i="22"/>
  <c r="B15531" i="22"/>
  <c r="B15530" i="22"/>
  <c r="B15529" i="22"/>
  <c r="B15528" i="22"/>
  <c r="B15527" i="22"/>
  <c r="B15526" i="22"/>
  <c r="B15525" i="22"/>
  <c r="B15524" i="22"/>
  <c r="B15523" i="22"/>
  <c r="B15522" i="22"/>
  <c r="B15521" i="22"/>
  <c r="B15520" i="22"/>
  <c r="B15519" i="22"/>
  <c r="B15518" i="22"/>
  <c r="B15517" i="22"/>
  <c r="B15516" i="22"/>
  <c r="B15515" i="22"/>
  <c r="B15514" i="22"/>
  <c r="B15513" i="22"/>
  <c r="B15512" i="22"/>
  <c r="B15511" i="22"/>
  <c r="B15510" i="22"/>
  <c r="B15509" i="22"/>
  <c r="B15508" i="22"/>
  <c r="B15507" i="22"/>
  <c r="B15506" i="22"/>
  <c r="B15505" i="22"/>
  <c r="B15504" i="22"/>
  <c r="B15503" i="22"/>
  <c r="B15502" i="22"/>
  <c r="B15501" i="22"/>
  <c r="B15500" i="22"/>
  <c r="B15499" i="22"/>
  <c r="B15498" i="22"/>
  <c r="B15497" i="22"/>
  <c r="B15496" i="22"/>
  <c r="B15495" i="22"/>
  <c r="B15494" i="22"/>
  <c r="B15493" i="22"/>
  <c r="B15492" i="22"/>
  <c r="B15491" i="22"/>
  <c r="B15490" i="22"/>
  <c r="B15489" i="22"/>
  <c r="B15488" i="22"/>
  <c r="B15487" i="22"/>
  <c r="B15486" i="22"/>
  <c r="B15485" i="22"/>
  <c r="B15484" i="22"/>
  <c r="B15483" i="22"/>
  <c r="B15482" i="22"/>
  <c r="B15481" i="22"/>
  <c r="B15480" i="22"/>
  <c r="B15479" i="22"/>
  <c r="B15478" i="22"/>
  <c r="B15477" i="22"/>
  <c r="B15476" i="22"/>
  <c r="B15475" i="22"/>
  <c r="B15474" i="22"/>
  <c r="B15473" i="22"/>
  <c r="B15472" i="22"/>
  <c r="B15471" i="22"/>
  <c r="B15470" i="22"/>
  <c r="B15469" i="22"/>
  <c r="B15468" i="22"/>
  <c r="B15467" i="22"/>
  <c r="B15466" i="22"/>
  <c r="B15465" i="22"/>
  <c r="B15464" i="22"/>
  <c r="B15463" i="22"/>
  <c r="B15462" i="22"/>
  <c r="B15461" i="22"/>
  <c r="B15460" i="22"/>
  <c r="B15459" i="22"/>
  <c r="B15458" i="22"/>
  <c r="B15457" i="22"/>
  <c r="B15456" i="22"/>
  <c r="B15455" i="22"/>
  <c r="B15454" i="22"/>
  <c r="B15453" i="22"/>
  <c r="B15452" i="22"/>
  <c r="B15451" i="22"/>
  <c r="B15450" i="22"/>
  <c r="B15449" i="22"/>
  <c r="B15448" i="22"/>
  <c r="B15447" i="22"/>
  <c r="B15446" i="22"/>
  <c r="B15445" i="22"/>
  <c r="B15444" i="22"/>
  <c r="B15443" i="22"/>
  <c r="B15442" i="22"/>
  <c r="B15441" i="22"/>
  <c r="B15440" i="22"/>
  <c r="B15439" i="22"/>
  <c r="B15438" i="22"/>
  <c r="B15437" i="22"/>
  <c r="B15436" i="22"/>
  <c r="B15435" i="22"/>
  <c r="B15434" i="22"/>
  <c r="B15433" i="22"/>
  <c r="B15432" i="22"/>
  <c r="B15431" i="22"/>
  <c r="B15430" i="22"/>
  <c r="B15429" i="22"/>
  <c r="B15428" i="22"/>
  <c r="B15427" i="22"/>
  <c r="B15426" i="22"/>
  <c r="B15425" i="22"/>
  <c r="B15424" i="22"/>
  <c r="B15423" i="22"/>
  <c r="B15422" i="22"/>
  <c r="B15421" i="22"/>
  <c r="B15420" i="22"/>
  <c r="B15419" i="22"/>
  <c r="B15418" i="22"/>
  <c r="B15417" i="22"/>
  <c r="B15416" i="22"/>
  <c r="B15415" i="22"/>
  <c r="B15414" i="22"/>
  <c r="B15413" i="22"/>
  <c r="B15412" i="22"/>
  <c r="B15411" i="22"/>
  <c r="B15410" i="22"/>
  <c r="B15409" i="22"/>
  <c r="B15408" i="22"/>
  <c r="B15407" i="22"/>
  <c r="B15406" i="22"/>
  <c r="B15405" i="22"/>
  <c r="B15404" i="22"/>
  <c r="B15403" i="22"/>
  <c r="B15402" i="22"/>
  <c r="B15401" i="22"/>
  <c r="B15400" i="22"/>
  <c r="B15399" i="22"/>
  <c r="B15398" i="22"/>
  <c r="B15397" i="22"/>
  <c r="B15396" i="22"/>
  <c r="B15395" i="22"/>
  <c r="B15394" i="22"/>
  <c r="B15393" i="22"/>
  <c r="B15392" i="22"/>
  <c r="B15391" i="22"/>
  <c r="B15390" i="22"/>
  <c r="B15389" i="22"/>
  <c r="B15388" i="22"/>
  <c r="B15387" i="22"/>
  <c r="B15386" i="22"/>
  <c r="B15385" i="22"/>
  <c r="B15384" i="22"/>
  <c r="B15383" i="22"/>
  <c r="B15382" i="22"/>
  <c r="B15381" i="22"/>
  <c r="B15380" i="22"/>
  <c r="B15379" i="22"/>
  <c r="B15378" i="22"/>
  <c r="B15377" i="22"/>
  <c r="B15376" i="22"/>
  <c r="B15375" i="22"/>
  <c r="B15374" i="22"/>
  <c r="B15373" i="22"/>
  <c r="B15372" i="22"/>
  <c r="B15371" i="22"/>
  <c r="B15370" i="22"/>
  <c r="B15369" i="22"/>
  <c r="B15368" i="22"/>
  <c r="B15367" i="22"/>
  <c r="B15366" i="22"/>
  <c r="B15365" i="22"/>
  <c r="B15364" i="22"/>
  <c r="B15363" i="22"/>
  <c r="B15362" i="22"/>
  <c r="B15361" i="22"/>
  <c r="B15360" i="22"/>
  <c r="B15359" i="22"/>
  <c r="B15358" i="22"/>
  <c r="B15357" i="22"/>
  <c r="B15356" i="22"/>
  <c r="B15355" i="22"/>
  <c r="B15354" i="22"/>
  <c r="B15353" i="22"/>
  <c r="B15352" i="22"/>
  <c r="B15351" i="22"/>
  <c r="B15350" i="22"/>
  <c r="B15349" i="22"/>
  <c r="B15348" i="22"/>
  <c r="B15347" i="22"/>
  <c r="B15346" i="22"/>
  <c r="B15345" i="22"/>
  <c r="B15344" i="22"/>
  <c r="B15343" i="22"/>
  <c r="B15342" i="22"/>
  <c r="B15341" i="22"/>
  <c r="B15340" i="22"/>
  <c r="B15339" i="22"/>
  <c r="B15338" i="22"/>
  <c r="B15337" i="22"/>
  <c r="B15336" i="22"/>
  <c r="B15335" i="22"/>
  <c r="B15334" i="22"/>
  <c r="B15333" i="22"/>
  <c r="B15332" i="22"/>
  <c r="B15331" i="22"/>
  <c r="B15330" i="22"/>
  <c r="B15329" i="22"/>
  <c r="B15328" i="22"/>
  <c r="B15327" i="22"/>
  <c r="B15326" i="22"/>
  <c r="B15325" i="22"/>
  <c r="B15324" i="22"/>
  <c r="B15323" i="22"/>
  <c r="B15322" i="22"/>
  <c r="B15321" i="22"/>
  <c r="B15320" i="22"/>
  <c r="B15319" i="22"/>
  <c r="B15318" i="22"/>
  <c r="B15317" i="22"/>
  <c r="B15316" i="22"/>
  <c r="B15315" i="22"/>
  <c r="B15314" i="22"/>
  <c r="B15313" i="22"/>
  <c r="B15312" i="22"/>
  <c r="B15311" i="22"/>
  <c r="B15310" i="22"/>
  <c r="B15309" i="22"/>
  <c r="B15308" i="22"/>
  <c r="B15307" i="22"/>
  <c r="B15306" i="22"/>
  <c r="B15305" i="22"/>
  <c r="B15304" i="22"/>
  <c r="B15303" i="22"/>
  <c r="B15302" i="22"/>
  <c r="B15301" i="22"/>
  <c r="B15300" i="22"/>
  <c r="B15299" i="22"/>
  <c r="B15298" i="22"/>
  <c r="B15297" i="22"/>
  <c r="B15296" i="22"/>
  <c r="B15295" i="22"/>
  <c r="B15294" i="22"/>
  <c r="B15293" i="22"/>
  <c r="B15292" i="22"/>
  <c r="B15291" i="22"/>
  <c r="B15290" i="22"/>
  <c r="B15289" i="22"/>
  <c r="B15288" i="22"/>
  <c r="B15287" i="22"/>
  <c r="B15286" i="22"/>
  <c r="B15285" i="22"/>
  <c r="B15284" i="22"/>
  <c r="B15283" i="22"/>
  <c r="B15282" i="22"/>
  <c r="B15281" i="22"/>
  <c r="B15280" i="22"/>
  <c r="B15279" i="22"/>
  <c r="B15278" i="22"/>
  <c r="B15277" i="22"/>
  <c r="B15276" i="22"/>
  <c r="B15275" i="22"/>
  <c r="B15274" i="22"/>
  <c r="B15273" i="22"/>
  <c r="B15272" i="22"/>
  <c r="B15271" i="22"/>
  <c r="B15270" i="22"/>
  <c r="B15269" i="22"/>
  <c r="B15268" i="22"/>
  <c r="B15267" i="22"/>
  <c r="B15266" i="22"/>
  <c r="B15265" i="22"/>
  <c r="B15264" i="22"/>
  <c r="B15263" i="22"/>
  <c r="B15262" i="22"/>
  <c r="B15261" i="22"/>
  <c r="B15260" i="22"/>
  <c r="B15259" i="22"/>
  <c r="B15258" i="22"/>
  <c r="B15257" i="22"/>
  <c r="B15256" i="22"/>
  <c r="B15255" i="22"/>
  <c r="B15254" i="22"/>
  <c r="B15253" i="22"/>
  <c r="B15252" i="22"/>
  <c r="B15251" i="22"/>
  <c r="B15250" i="22"/>
  <c r="B15249" i="22"/>
  <c r="B15248" i="22"/>
  <c r="B15247" i="22"/>
  <c r="B15246" i="22"/>
  <c r="B15245" i="22"/>
  <c r="B15244" i="22"/>
  <c r="B15243" i="22"/>
  <c r="B15242" i="22"/>
  <c r="B15241" i="22"/>
  <c r="B15240" i="22"/>
  <c r="B15239" i="22"/>
  <c r="B15238" i="22"/>
  <c r="B15237" i="22"/>
  <c r="B15236" i="22"/>
  <c r="B15235" i="22"/>
  <c r="B15234" i="22"/>
  <c r="B15233" i="22"/>
  <c r="B15232" i="22"/>
  <c r="B15231" i="22"/>
  <c r="B15230" i="22"/>
  <c r="B15229" i="22"/>
  <c r="B15228" i="22"/>
  <c r="B15227" i="22"/>
  <c r="B15226" i="22"/>
  <c r="B15225" i="22"/>
  <c r="B15224" i="22"/>
  <c r="B15223" i="22"/>
  <c r="B15222" i="22"/>
  <c r="B15221" i="22"/>
  <c r="B15220" i="22"/>
  <c r="B15219" i="22"/>
  <c r="B15218" i="22"/>
  <c r="B15217" i="22"/>
  <c r="B15216" i="22"/>
  <c r="B15215" i="22"/>
  <c r="B15214" i="22"/>
  <c r="B15213" i="22"/>
  <c r="B15212" i="22"/>
  <c r="B15211" i="22"/>
  <c r="B15210" i="22"/>
  <c r="B15209" i="22"/>
  <c r="B15208" i="22"/>
  <c r="B15207" i="22"/>
  <c r="B15206" i="22"/>
  <c r="B15205" i="22"/>
  <c r="B15204" i="22"/>
  <c r="B15203" i="22"/>
  <c r="B15202" i="22"/>
  <c r="B15201" i="22"/>
  <c r="B15200" i="22"/>
  <c r="B15199" i="22"/>
  <c r="B15198" i="22"/>
  <c r="B15197" i="22"/>
  <c r="B15196" i="22"/>
  <c r="B15195" i="22"/>
  <c r="B15194" i="22"/>
  <c r="B15193" i="22"/>
  <c r="B15192" i="22"/>
  <c r="B15191" i="22"/>
  <c r="B15190" i="22"/>
  <c r="B15189" i="22"/>
  <c r="B15188" i="22"/>
  <c r="B15187" i="22"/>
  <c r="B15186" i="22"/>
  <c r="B15185" i="22"/>
  <c r="B15184" i="22"/>
  <c r="B15183" i="22"/>
  <c r="B15182" i="22"/>
  <c r="B15181" i="22"/>
  <c r="B15180" i="22"/>
  <c r="B15179" i="22"/>
  <c r="B15178" i="22"/>
  <c r="B15177" i="22"/>
  <c r="B15176" i="22"/>
  <c r="B15175" i="22"/>
  <c r="B15174" i="22"/>
  <c r="B15173" i="22"/>
  <c r="B15172" i="22"/>
  <c r="B15171" i="22"/>
  <c r="B15170" i="22"/>
  <c r="B15169" i="22"/>
  <c r="B15168" i="22"/>
  <c r="B15167" i="22"/>
  <c r="B15166" i="22"/>
  <c r="B15165" i="22"/>
  <c r="B15164" i="22"/>
  <c r="B15163" i="22"/>
  <c r="B15162" i="22"/>
  <c r="B15161" i="22"/>
  <c r="B15160" i="22"/>
  <c r="B15159" i="22"/>
  <c r="B15158" i="22"/>
  <c r="B15157" i="22"/>
  <c r="B15156" i="22"/>
  <c r="B15155" i="22"/>
  <c r="B15154" i="22"/>
  <c r="B15153" i="22"/>
  <c r="B15152" i="22"/>
  <c r="B15151" i="22"/>
  <c r="B15150" i="22"/>
  <c r="B15149" i="22"/>
  <c r="B15148" i="22"/>
  <c r="B15147" i="22"/>
  <c r="B15146" i="22"/>
  <c r="B15145" i="22"/>
  <c r="B15144" i="22"/>
  <c r="B15143" i="22"/>
  <c r="B15142" i="22"/>
  <c r="B15141" i="22"/>
  <c r="B15140" i="22"/>
  <c r="B15139" i="22"/>
  <c r="B15138" i="22"/>
  <c r="B15137" i="22"/>
  <c r="B15136" i="22"/>
  <c r="B15135" i="22"/>
  <c r="B15134" i="22"/>
  <c r="B15133" i="22"/>
  <c r="B15132" i="22"/>
  <c r="B15131" i="22"/>
  <c r="B15130" i="22"/>
  <c r="B15129" i="22"/>
  <c r="B15128" i="22"/>
  <c r="B15127" i="22"/>
  <c r="B15126" i="22"/>
  <c r="B15125" i="22"/>
  <c r="B15124" i="22"/>
  <c r="B15123" i="22"/>
  <c r="B15122" i="22"/>
  <c r="B15121" i="22"/>
  <c r="B15120" i="22"/>
  <c r="B15119" i="22"/>
  <c r="B15118" i="22"/>
  <c r="B15117" i="22"/>
  <c r="B15116" i="22"/>
  <c r="B15115" i="22"/>
  <c r="B15114" i="22"/>
  <c r="B15113" i="22"/>
  <c r="B15112" i="22"/>
  <c r="B15111" i="22"/>
  <c r="B15110" i="22"/>
  <c r="B15109" i="22"/>
  <c r="B15108" i="22"/>
  <c r="B15107" i="22"/>
  <c r="B15106" i="22"/>
  <c r="B15105" i="22"/>
  <c r="B15104" i="22"/>
  <c r="B15103" i="22"/>
  <c r="B15102" i="22"/>
  <c r="B15101" i="22"/>
  <c r="B15100" i="22"/>
  <c r="B15099" i="22"/>
  <c r="B15098" i="22"/>
  <c r="B15097" i="22"/>
  <c r="B15096" i="22"/>
  <c r="B15095" i="22"/>
  <c r="B15094" i="22"/>
  <c r="B15093" i="22"/>
  <c r="B15092" i="22"/>
  <c r="B15091" i="22"/>
  <c r="B15090" i="22"/>
  <c r="B15089" i="22"/>
  <c r="B15088" i="22"/>
  <c r="B15087" i="22"/>
  <c r="B15086" i="22"/>
  <c r="B15085" i="22"/>
  <c r="B15084" i="22"/>
  <c r="B15083" i="22"/>
  <c r="B15082" i="22"/>
  <c r="B15081" i="22"/>
  <c r="B15080" i="22"/>
  <c r="B15079" i="22"/>
  <c r="B15078" i="22"/>
  <c r="B15077" i="22"/>
  <c r="B15076" i="22"/>
  <c r="B15075" i="22"/>
  <c r="B15074" i="22"/>
  <c r="B15073" i="22"/>
  <c r="B15072" i="22"/>
  <c r="B15071" i="22"/>
  <c r="B15070" i="22"/>
  <c r="B15069" i="22"/>
  <c r="B15068" i="22"/>
  <c r="B15067" i="22"/>
  <c r="B15066" i="22"/>
  <c r="B15065" i="22"/>
  <c r="B15064" i="22"/>
  <c r="B15063" i="22"/>
  <c r="B15062" i="22"/>
  <c r="B15061" i="22"/>
  <c r="B15060" i="22"/>
  <c r="B15059" i="22"/>
  <c r="B15058" i="22"/>
  <c r="B15057" i="22"/>
  <c r="B15056" i="22"/>
  <c r="B15055" i="22"/>
  <c r="B15054" i="22"/>
  <c r="B15053" i="22"/>
  <c r="B15052" i="22"/>
  <c r="B15051" i="22"/>
  <c r="B15050" i="22"/>
  <c r="B15049" i="22"/>
  <c r="B15048" i="22"/>
  <c r="B15047" i="22"/>
  <c r="B15046" i="22"/>
  <c r="B15045" i="22"/>
  <c r="B15044" i="22"/>
  <c r="B15043" i="22"/>
  <c r="B15042" i="22"/>
  <c r="B15041" i="22"/>
  <c r="B15040" i="22"/>
  <c r="B15039" i="22"/>
  <c r="B15038" i="22"/>
  <c r="B15037" i="22"/>
  <c r="B15036" i="22"/>
  <c r="B15035" i="22"/>
  <c r="B15034" i="22"/>
  <c r="B15033" i="22"/>
  <c r="B15032" i="22"/>
  <c r="B15031" i="22"/>
  <c r="B15030" i="22"/>
  <c r="B15029" i="22"/>
  <c r="B15028" i="22"/>
  <c r="B15027" i="22"/>
  <c r="B15026" i="22"/>
  <c r="B15025" i="22"/>
  <c r="B15024" i="22"/>
  <c r="B15023" i="22"/>
  <c r="B15022" i="22"/>
  <c r="B15021" i="22"/>
  <c r="B15020" i="22"/>
  <c r="B15019" i="22"/>
  <c r="B15018" i="22"/>
  <c r="B15017" i="22"/>
  <c r="B15016" i="22"/>
  <c r="B15015" i="22"/>
  <c r="B15014" i="22"/>
  <c r="B15013" i="22"/>
  <c r="B15012" i="22"/>
  <c r="B15011" i="22"/>
  <c r="B15010" i="22"/>
  <c r="B15009" i="22"/>
  <c r="B15008" i="22"/>
  <c r="B15007" i="22"/>
  <c r="B15006" i="22"/>
  <c r="B15005" i="22"/>
  <c r="B15004" i="22"/>
  <c r="B15003" i="22"/>
  <c r="B15002" i="22"/>
  <c r="B15001" i="22"/>
  <c r="B15000" i="22"/>
  <c r="B14999" i="22"/>
  <c r="B14998" i="22"/>
  <c r="B14997" i="22"/>
  <c r="B14996" i="22"/>
  <c r="B14995" i="22"/>
  <c r="B14994" i="22"/>
  <c r="B14993" i="22"/>
  <c r="B14992" i="22"/>
  <c r="B14991" i="22"/>
  <c r="B14990" i="22"/>
  <c r="B14989" i="22"/>
  <c r="B14988" i="22"/>
  <c r="B14987" i="22"/>
  <c r="B14986" i="22"/>
  <c r="B14985" i="22"/>
  <c r="B14984" i="22"/>
  <c r="B14983" i="22"/>
  <c r="B14982" i="22"/>
  <c r="B14981" i="22"/>
  <c r="B14980" i="22"/>
  <c r="B14979" i="22"/>
  <c r="B14978" i="22"/>
  <c r="B14977" i="22"/>
  <c r="B14976" i="22"/>
  <c r="B14975" i="22"/>
  <c r="B14974" i="22"/>
  <c r="B14973" i="22"/>
  <c r="B14972" i="22"/>
  <c r="B14971" i="22"/>
  <c r="B14970" i="22"/>
  <c r="B14969" i="22"/>
  <c r="B14968" i="22"/>
  <c r="B14967" i="22"/>
  <c r="B14966" i="22"/>
  <c r="B14965" i="22"/>
  <c r="B14964" i="22"/>
  <c r="B14963" i="22"/>
  <c r="B14962" i="22"/>
  <c r="B14961" i="22"/>
  <c r="B14960" i="22"/>
  <c r="B14959" i="22"/>
  <c r="B14958" i="22"/>
  <c r="B14957" i="22"/>
  <c r="B14956" i="22"/>
  <c r="B14955" i="22"/>
  <c r="B14954" i="22"/>
  <c r="B14953" i="22"/>
  <c r="B14952" i="22"/>
  <c r="B14951" i="22"/>
  <c r="B14950" i="22"/>
  <c r="B14949" i="22"/>
  <c r="B14948" i="22"/>
  <c r="B14947" i="22"/>
  <c r="B14946" i="22"/>
  <c r="B14945" i="22"/>
  <c r="B14944" i="22"/>
  <c r="B14943" i="22"/>
  <c r="B14942" i="22"/>
  <c r="B14941" i="22"/>
  <c r="B14940" i="22"/>
  <c r="B14939" i="22"/>
  <c r="B14938" i="22"/>
  <c r="B14937" i="22"/>
  <c r="B14936" i="22"/>
  <c r="B14935" i="22"/>
  <c r="B14934" i="22"/>
  <c r="B14933" i="22"/>
  <c r="B14932" i="22"/>
  <c r="B14931" i="22"/>
  <c r="B14930" i="22"/>
  <c r="B14929" i="22"/>
  <c r="B14928" i="22"/>
  <c r="B14927" i="22"/>
  <c r="B14926" i="22"/>
  <c r="B14925" i="22"/>
  <c r="B14924" i="22"/>
  <c r="B14923" i="22"/>
  <c r="B14922" i="22"/>
  <c r="B14921" i="22"/>
  <c r="B14920" i="22"/>
  <c r="B14919" i="22"/>
  <c r="B14918" i="22"/>
  <c r="B14917" i="22"/>
  <c r="B14916" i="22"/>
  <c r="B14915" i="22"/>
  <c r="B14914" i="22"/>
  <c r="B14913" i="22"/>
  <c r="B14912" i="22"/>
  <c r="B14911" i="22"/>
  <c r="B14910" i="22"/>
  <c r="B14909" i="22"/>
  <c r="B14908" i="22"/>
  <c r="B14907" i="22"/>
  <c r="B14906" i="22"/>
  <c r="B14905" i="22"/>
  <c r="B14904" i="22"/>
  <c r="B14903" i="22"/>
  <c r="B14902" i="22"/>
  <c r="B14901" i="22"/>
  <c r="B14900" i="22"/>
  <c r="B14899" i="22"/>
  <c r="B14898" i="22"/>
  <c r="B14897" i="22"/>
  <c r="B14896" i="22"/>
  <c r="B14895" i="22"/>
  <c r="B14894" i="22"/>
  <c r="B14893" i="22"/>
  <c r="B14892" i="22"/>
  <c r="B14891" i="22"/>
  <c r="B14890" i="22"/>
  <c r="B14889" i="22"/>
  <c r="B14888" i="22"/>
  <c r="B14887" i="22"/>
  <c r="B14886" i="22"/>
  <c r="B14885" i="22"/>
  <c r="B14884" i="22"/>
  <c r="B14883" i="22"/>
  <c r="B14882" i="22"/>
  <c r="B14881" i="22"/>
  <c r="B14880" i="22"/>
  <c r="B14879" i="22"/>
  <c r="B14878" i="22"/>
  <c r="B14877" i="22"/>
  <c r="B14876" i="22"/>
  <c r="B14875" i="22"/>
  <c r="B14874" i="22"/>
  <c r="B14873" i="22"/>
  <c r="B14872" i="22"/>
  <c r="B14871" i="22"/>
  <c r="B14870" i="22"/>
  <c r="B14869" i="22"/>
  <c r="B14868" i="22"/>
  <c r="B14867" i="22"/>
  <c r="B14866" i="22"/>
  <c r="B14865" i="22"/>
  <c r="B14864" i="22"/>
  <c r="B14863" i="22"/>
  <c r="B14862" i="22"/>
  <c r="B14861" i="22"/>
  <c r="B14860" i="22"/>
  <c r="B14859" i="22"/>
  <c r="B14858" i="22"/>
  <c r="B14857" i="22"/>
  <c r="B14856" i="22"/>
  <c r="B14855" i="22"/>
  <c r="B14854" i="22"/>
  <c r="B14853" i="22"/>
  <c r="B14852" i="22"/>
  <c r="B14851" i="22"/>
  <c r="B14850" i="22"/>
  <c r="B14849" i="22"/>
  <c r="B14848" i="22"/>
  <c r="B14847" i="22"/>
  <c r="B14846" i="22"/>
  <c r="B14845" i="22"/>
  <c r="B14844" i="22"/>
  <c r="B14843" i="22"/>
  <c r="B14842" i="22"/>
  <c r="B14841" i="22"/>
  <c r="B14840" i="22"/>
  <c r="B14839" i="22"/>
  <c r="B14838" i="22"/>
  <c r="B14837" i="22"/>
  <c r="B14836" i="22"/>
  <c r="B14835" i="22"/>
  <c r="B14834" i="22"/>
  <c r="B14833" i="22"/>
  <c r="B14832" i="22"/>
  <c r="B14831" i="22"/>
  <c r="B14830" i="22"/>
  <c r="B14829" i="22"/>
  <c r="B14828" i="22"/>
  <c r="B14827" i="22"/>
  <c r="B14826" i="22"/>
  <c r="B14825" i="22"/>
  <c r="B14824" i="22"/>
  <c r="B14823" i="22"/>
  <c r="B14822" i="22"/>
  <c r="B14821" i="22"/>
  <c r="B14820" i="22"/>
  <c r="B14819" i="22"/>
  <c r="B14818" i="22"/>
  <c r="B14817" i="22"/>
  <c r="B14816" i="22"/>
  <c r="B14815" i="22"/>
  <c r="B14814" i="22"/>
  <c r="B14813" i="22"/>
  <c r="B14812" i="22"/>
  <c r="B14811" i="22"/>
  <c r="B14810" i="22"/>
  <c r="B14809" i="22"/>
  <c r="B14808" i="22"/>
  <c r="B14807" i="22"/>
  <c r="B14806" i="22"/>
  <c r="B14805" i="22"/>
  <c r="B14804" i="22"/>
  <c r="B14803" i="22"/>
  <c r="B14802" i="22"/>
  <c r="B14801" i="22"/>
  <c r="B14800" i="22"/>
  <c r="B14799" i="22"/>
  <c r="B14798" i="22"/>
  <c r="B14797" i="22"/>
  <c r="B14796" i="22"/>
  <c r="B14795" i="22"/>
  <c r="B14794" i="22"/>
  <c r="B14793" i="22"/>
  <c r="B14792" i="22"/>
  <c r="B14791" i="22"/>
  <c r="B14790" i="22"/>
  <c r="B14789" i="22"/>
  <c r="B14788" i="22"/>
  <c r="B14787" i="22"/>
  <c r="B14786" i="22"/>
  <c r="B14785" i="22"/>
  <c r="B14784" i="22"/>
  <c r="B14783" i="22"/>
  <c r="B14782" i="22"/>
  <c r="B14781" i="22"/>
  <c r="B14780" i="22"/>
  <c r="B14779" i="22"/>
  <c r="B14778" i="22"/>
  <c r="B14777" i="22"/>
  <c r="B14776" i="22"/>
  <c r="B14775" i="22"/>
  <c r="B14774" i="22"/>
  <c r="B14773" i="22"/>
  <c r="B14772" i="22"/>
  <c r="B14771" i="22"/>
  <c r="B14770" i="22"/>
  <c r="B14769" i="22"/>
  <c r="B14768" i="22"/>
  <c r="B14767" i="22"/>
  <c r="B14766" i="22"/>
  <c r="B14765" i="22"/>
  <c r="B14764" i="22"/>
  <c r="B14763" i="22"/>
  <c r="B14762" i="22"/>
  <c r="B14761" i="22"/>
  <c r="B14760" i="22"/>
  <c r="B14759" i="22"/>
  <c r="B14758" i="22"/>
  <c r="B14757" i="22"/>
  <c r="B14756" i="22"/>
  <c r="B14755" i="22"/>
  <c r="B14754" i="22"/>
  <c r="B14753" i="22"/>
  <c r="B14752" i="22"/>
  <c r="B14751" i="22"/>
  <c r="B14750" i="22"/>
  <c r="B14749" i="22"/>
  <c r="B14748" i="22"/>
  <c r="B14747" i="22"/>
  <c r="B14746" i="22"/>
  <c r="B14745" i="22"/>
  <c r="B14744" i="22"/>
  <c r="B14743" i="22"/>
  <c r="B14742" i="22"/>
  <c r="B14741" i="22"/>
  <c r="B14740" i="22"/>
  <c r="B14739" i="22"/>
  <c r="B14738" i="22"/>
  <c r="B14737" i="22"/>
  <c r="B14736" i="22"/>
  <c r="B14735" i="22"/>
  <c r="B14734" i="22"/>
  <c r="B14733" i="22"/>
  <c r="B14732" i="22"/>
  <c r="B14731" i="22"/>
  <c r="B14730" i="22"/>
  <c r="B14729" i="22"/>
  <c r="B14728" i="22"/>
  <c r="B14727" i="22"/>
  <c r="B14726" i="22"/>
  <c r="B14725" i="22"/>
  <c r="B14723" i="22"/>
  <c r="B14722" i="22"/>
  <c r="B14721" i="22"/>
  <c r="B14720" i="22"/>
  <c r="B14719" i="22"/>
  <c r="B14718" i="22"/>
  <c r="B14717" i="22"/>
  <c r="B14715" i="22"/>
  <c r="B14714" i="22"/>
  <c r="B14713" i="22"/>
  <c r="B14712" i="22"/>
  <c r="B14711" i="22"/>
  <c r="B14710" i="22"/>
  <c r="B14709" i="22"/>
  <c r="B14708" i="22"/>
  <c r="B14707" i="22"/>
  <c r="B14706" i="22"/>
  <c r="B14705" i="22"/>
  <c r="B14704" i="22"/>
  <c r="B14703" i="22"/>
  <c r="B14702" i="22"/>
  <c r="B14701" i="22"/>
  <c r="B14700" i="22"/>
  <c r="B14699" i="22"/>
  <c r="B14698" i="22"/>
  <c r="B14697" i="22"/>
  <c r="B14696" i="22"/>
  <c r="B14695" i="22"/>
  <c r="B14694" i="22"/>
  <c r="B14693" i="22"/>
  <c r="B14692" i="22"/>
  <c r="B14691" i="22"/>
  <c r="B14690" i="22"/>
  <c r="B14689" i="22"/>
  <c r="B14688" i="22"/>
  <c r="B14687" i="22"/>
  <c r="B14686" i="22"/>
  <c r="B14685" i="22"/>
  <c r="B14684" i="22"/>
  <c r="B14683" i="22"/>
  <c r="B14682" i="22"/>
  <c r="B14681" i="22"/>
  <c r="B14680" i="22"/>
  <c r="B14679" i="22"/>
  <c r="B14678" i="22"/>
  <c r="B14677" i="22"/>
  <c r="B14676" i="22"/>
  <c r="B14675" i="22"/>
  <c r="B14674" i="22"/>
  <c r="B14673" i="22"/>
  <c r="B14672" i="22"/>
  <c r="B14671" i="22"/>
  <c r="B14670" i="22"/>
  <c r="B14669" i="22"/>
  <c r="B14668" i="22"/>
  <c r="B14667" i="22"/>
  <c r="B14666" i="22"/>
  <c r="B14665" i="22"/>
  <c r="B14664" i="22"/>
  <c r="B14663" i="22"/>
  <c r="B14662" i="22"/>
  <c r="B14661" i="22"/>
  <c r="B14660" i="22"/>
  <c r="B14659" i="22"/>
  <c r="B14658" i="22"/>
  <c r="B14657" i="22"/>
  <c r="B14656" i="22"/>
  <c r="B14655" i="22"/>
  <c r="B14654" i="22"/>
  <c r="B14653" i="22"/>
  <c r="B14652" i="22"/>
  <c r="B14651" i="22"/>
  <c r="B14650" i="22"/>
  <c r="B14649" i="22"/>
  <c r="B14648" i="22"/>
  <c r="B14647" i="22"/>
  <c r="B14646" i="22"/>
  <c r="B14645" i="22"/>
  <c r="B14644" i="22"/>
  <c r="B14643" i="22"/>
  <c r="B14642" i="22"/>
  <c r="B14641" i="22"/>
  <c r="B14640" i="22"/>
  <c r="B14639" i="22"/>
  <c r="B14638" i="22"/>
  <c r="B14637" i="22"/>
  <c r="B14636" i="22"/>
  <c r="B14635" i="22"/>
  <c r="B14634" i="22"/>
  <c r="B14633" i="22"/>
  <c r="B14632" i="22"/>
  <c r="B14631" i="22"/>
  <c r="B14630" i="22"/>
  <c r="B14629" i="22"/>
  <c r="B14628" i="22"/>
  <c r="B14627" i="22"/>
  <c r="B14626" i="22"/>
  <c r="B14625" i="22"/>
  <c r="B14624" i="22"/>
  <c r="B14623" i="22"/>
  <c r="B14622" i="22"/>
  <c r="B14621" i="22"/>
  <c r="B14620" i="22"/>
  <c r="B14619" i="22"/>
  <c r="B14618" i="22"/>
  <c r="B14617" i="22"/>
  <c r="B14616" i="22"/>
  <c r="B14615" i="22"/>
  <c r="B14614" i="22"/>
  <c r="B14613" i="22"/>
  <c r="B14612" i="22"/>
  <c r="B14611" i="22"/>
  <c r="B14610" i="22"/>
  <c r="B14609" i="22"/>
  <c r="B14608" i="22"/>
  <c r="B14607" i="22"/>
  <c r="B14606" i="22"/>
  <c r="B14605" i="22"/>
  <c r="B14604" i="22"/>
  <c r="B14603" i="22"/>
  <c r="B14602" i="22"/>
  <c r="B14601" i="22"/>
  <c r="B14600" i="22"/>
  <c r="B14599" i="22"/>
  <c r="B14598" i="22"/>
  <c r="B14597" i="22"/>
  <c r="B14596" i="22"/>
  <c r="B14594" i="22"/>
  <c r="B14593" i="22"/>
  <c r="B14592" i="22"/>
  <c r="B14591" i="22"/>
  <c r="B14590" i="22"/>
  <c r="B14589" i="22"/>
  <c r="B14588" i="22"/>
  <c r="B14586" i="22"/>
  <c r="B14585" i="22"/>
  <c r="B14584" i="22"/>
  <c r="B14583" i="22"/>
  <c r="B14582" i="22"/>
  <c r="B14581" i="22"/>
  <c r="B14580" i="22"/>
  <c r="B14578" i="22"/>
  <c r="B14577" i="22"/>
  <c r="B14576" i="22"/>
  <c r="B14575" i="22"/>
  <c r="B14574" i="22"/>
  <c r="B14573" i="22"/>
  <c r="B14572" i="22"/>
  <c r="B14571" i="22"/>
  <c r="B14570" i="22"/>
  <c r="B14569" i="22"/>
  <c r="B14568" i="22"/>
  <c r="B14567" i="22"/>
  <c r="B14566" i="22"/>
  <c r="B14565" i="22"/>
  <c r="B14564" i="22"/>
  <c r="B14563" i="22"/>
  <c r="B14562" i="22"/>
  <c r="B14561" i="22"/>
  <c r="B14560" i="22"/>
  <c r="B14559" i="22"/>
  <c r="B14558" i="22"/>
  <c r="B14557" i="22"/>
  <c r="B14556" i="22"/>
  <c r="B14555" i="22"/>
  <c r="B14554" i="22"/>
  <c r="B14553" i="22"/>
  <c r="B14552" i="22"/>
  <c r="B14551" i="22"/>
  <c r="B14550" i="22"/>
  <c r="B14549" i="22"/>
  <c r="B14548" i="22"/>
  <c r="B14547" i="22"/>
  <c r="B14546" i="22"/>
  <c r="B14545" i="22"/>
  <c r="B14544" i="22"/>
  <c r="B14543" i="22"/>
  <c r="B14542" i="22"/>
  <c r="B14541" i="22"/>
  <c r="B14540" i="22"/>
  <c r="B14538" i="22"/>
  <c r="B14537" i="22"/>
  <c r="B14536" i="22"/>
  <c r="B14535" i="22"/>
  <c r="B14534" i="22"/>
  <c r="B14533" i="22"/>
  <c r="B14532" i="22"/>
  <c r="B14531" i="22"/>
  <c r="B14530" i="22"/>
  <c r="B14529" i="22"/>
  <c r="B14528" i="22"/>
  <c r="B14527" i="22"/>
  <c r="B14526" i="22"/>
  <c r="B14525" i="22"/>
  <c r="B14524" i="22"/>
  <c r="B14523" i="22"/>
  <c r="B14522" i="22"/>
  <c r="B14521" i="22"/>
  <c r="B14520" i="22"/>
  <c r="B14519" i="22"/>
  <c r="B14518" i="22"/>
  <c r="B14517" i="22"/>
  <c r="B14516" i="22"/>
  <c r="B14515" i="22"/>
  <c r="B14514" i="22"/>
  <c r="B14513" i="22"/>
  <c r="B14512" i="22"/>
  <c r="B14511" i="22"/>
  <c r="B14510" i="22"/>
  <c r="B14509" i="22"/>
  <c r="B14508" i="22"/>
  <c r="B14506" i="22"/>
  <c r="B14505" i="22"/>
  <c r="B14504" i="22"/>
  <c r="B14503" i="22"/>
  <c r="B14502" i="22"/>
  <c r="B14501" i="22"/>
  <c r="B14500" i="22"/>
  <c r="B14499" i="22"/>
  <c r="B14498" i="22"/>
  <c r="B14497" i="22"/>
  <c r="B14496" i="22"/>
  <c r="B14495" i="22"/>
  <c r="B14494" i="22"/>
  <c r="B14493" i="22"/>
  <c r="B14492" i="22"/>
  <c r="B14491" i="22"/>
  <c r="B14490" i="22"/>
  <c r="B14489" i="22"/>
  <c r="B14488" i="22"/>
  <c r="B14487" i="22"/>
  <c r="B14486" i="22"/>
  <c r="B14485" i="22"/>
  <c r="B14484" i="22"/>
  <c r="B14483" i="22"/>
  <c r="B14482" i="22"/>
  <c r="B14481" i="22"/>
  <c r="B14480" i="22"/>
  <c r="B14479" i="22"/>
  <c r="B14478" i="22"/>
  <c r="B14477" i="22"/>
  <c r="B14476" i="22"/>
  <c r="B14475" i="22"/>
  <c r="B14474" i="22"/>
  <c r="B14473" i="22"/>
  <c r="B14472" i="22"/>
  <c r="B14471" i="22"/>
  <c r="B14470" i="22"/>
  <c r="B14469" i="22"/>
  <c r="B14468" i="22"/>
  <c r="B14467" i="22"/>
  <c r="B14466" i="22"/>
  <c r="B14465" i="22"/>
  <c r="B14464" i="22"/>
  <c r="B14463" i="22"/>
  <c r="B14462" i="22"/>
  <c r="B14461" i="22"/>
  <c r="B14460" i="22"/>
  <c r="B14459" i="22"/>
  <c r="B14458" i="22"/>
  <c r="B14457" i="22"/>
  <c r="B14456" i="22"/>
  <c r="B14455" i="22"/>
  <c r="B14454" i="22"/>
  <c r="B14453" i="22"/>
  <c r="B14452" i="22"/>
  <c r="B14450" i="22"/>
  <c r="B14449" i="22"/>
  <c r="B14448" i="22"/>
  <c r="B14447" i="22"/>
  <c r="B14446" i="22"/>
  <c r="B14445" i="22"/>
  <c r="B14444" i="22"/>
  <c r="B14442" i="22"/>
  <c r="B14441" i="22"/>
  <c r="B14440" i="22"/>
  <c r="B14439" i="22"/>
  <c r="B14438" i="22"/>
  <c r="B14437" i="22"/>
  <c r="B14436" i="22"/>
  <c r="B14435" i="22"/>
  <c r="B14434" i="22"/>
  <c r="B14433" i="22"/>
  <c r="B14432" i="22"/>
  <c r="B14431" i="22"/>
  <c r="B14430" i="22"/>
  <c r="B14429" i="22"/>
  <c r="B14428" i="22"/>
  <c r="B14427" i="22"/>
  <c r="B14426" i="22"/>
  <c r="B14425" i="22"/>
  <c r="B14424" i="22"/>
  <c r="B14423" i="22"/>
  <c r="B14422" i="22"/>
  <c r="B14421" i="22"/>
  <c r="B14418" i="22"/>
  <c r="B14417" i="22"/>
  <c r="B14416" i="22"/>
  <c r="B14415" i="22"/>
  <c r="B14414" i="22"/>
  <c r="B14413" i="22"/>
  <c r="B14412" i="22"/>
  <c r="B14410" i="22"/>
  <c r="B14409" i="22"/>
  <c r="B14408" i="22"/>
  <c r="B14407" i="22"/>
  <c r="B14406" i="22"/>
  <c r="B14405" i="22"/>
  <c r="B14404" i="22"/>
  <c r="B14402" i="22"/>
  <c r="B14401" i="22"/>
  <c r="B14400" i="22"/>
  <c r="B14399" i="22"/>
  <c r="B14398" i="22"/>
  <c r="B14397" i="22"/>
  <c r="B14395" i="22"/>
  <c r="B14394" i="22"/>
  <c r="B14393" i="22"/>
  <c r="B14392" i="22"/>
  <c r="B14391" i="22"/>
  <c r="B14390" i="22"/>
  <c r="B14389" i="22"/>
  <c r="B14388" i="22"/>
  <c r="B14387" i="22"/>
  <c r="B14386" i="22"/>
  <c r="B14385" i="22"/>
  <c r="B14384" i="22"/>
  <c r="B14383" i="22"/>
  <c r="B14382" i="22"/>
  <c r="B14381" i="22"/>
  <c r="B14379" i="22"/>
  <c r="B14378" i="22"/>
  <c r="B14377" i="22"/>
  <c r="B14376" i="22"/>
  <c r="B14375" i="22"/>
  <c r="B14374" i="22"/>
  <c r="B14373" i="22"/>
  <c r="B14370" i="22"/>
  <c r="B14369" i="22"/>
  <c r="B14368" i="22"/>
  <c r="B14367" i="22"/>
  <c r="B14366" i="22"/>
  <c r="B14365" i="22"/>
  <c r="B14364" i="22"/>
  <c r="B14362" i="22"/>
  <c r="B14361" i="22"/>
  <c r="B14360" i="22"/>
  <c r="B14359" i="22"/>
  <c r="B14358" i="22"/>
  <c r="B14357" i="22"/>
  <c r="B14354" i="22"/>
  <c r="B14353" i="22"/>
  <c r="B14352" i="22"/>
  <c r="B14351" i="22"/>
  <c r="B14350" i="22"/>
  <c r="B14349" i="22"/>
  <c r="B14348" i="22"/>
  <c r="B14346" i="22"/>
  <c r="B14345" i="22"/>
  <c r="B14344" i="22"/>
  <c r="B14343" i="22"/>
  <c r="B14342" i="22"/>
  <c r="B14341" i="22"/>
  <c r="B14340" i="22"/>
  <c r="B14338" i="22"/>
  <c r="B14337" i="22"/>
  <c r="B14336" i="22"/>
  <c r="B14335" i="22"/>
  <c r="B14334" i="22"/>
  <c r="B14333" i="22"/>
  <c r="B14330" i="22"/>
  <c r="B14329" i="22"/>
  <c r="B14328" i="22"/>
  <c r="B14327" i="22"/>
  <c r="B14326" i="22"/>
  <c r="B14325" i="22"/>
  <c r="B14324" i="22"/>
  <c r="B14322" i="22"/>
  <c r="B14321" i="22"/>
  <c r="B14320" i="22"/>
  <c r="B14319" i="22"/>
  <c r="B14318" i="22"/>
  <c r="B14317" i="22"/>
  <c r="B14314" i="22"/>
  <c r="B14313" i="22"/>
  <c r="B14312" i="22"/>
  <c r="B14311" i="22"/>
  <c r="B14310" i="22"/>
  <c r="B14309" i="22"/>
  <c r="B14306" i="22"/>
  <c r="B14305" i="22"/>
  <c r="B14304" i="22"/>
  <c r="B14303" i="22"/>
  <c r="B14302" i="22"/>
  <c r="B14301" i="22"/>
  <c r="B14299" i="22"/>
  <c r="B14298" i="22"/>
  <c r="B14297" i="22"/>
  <c r="B14296" i="22"/>
  <c r="B14295" i="22"/>
  <c r="B14294" i="22"/>
  <c r="B14293" i="22"/>
  <c r="B14290" i="22"/>
  <c r="B14289" i="22"/>
  <c r="B14288" i="22"/>
  <c r="B14287" i="22"/>
  <c r="B14286" i="22"/>
  <c r="B14285" i="22"/>
  <c r="B14283" i="22"/>
  <c r="B14282" i="22"/>
  <c r="B14281" i="22"/>
  <c r="B14280" i="22"/>
  <c r="B14279" i="22"/>
  <c r="B14278" i="22"/>
  <c r="B14277" i="22"/>
  <c r="B14276" i="22"/>
  <c r="B14274" i="22"/>
  <c r="B14273" i="22"/>
  <c r="B14272" i="22"/>
  <c r="B14271" i="22"/>
  <c r="B14270" i="22"/>
  <c r="B14269" i="22"/>
  <c r="B14268" i="22"/>
  <c r="B14267" i="22"/>
  <c r="B14266" i="22"/>
  <c r="B14265" i="22"/>
  <c r="B14264" i="22"/>
  <c r="B14263" i="22"/>
  <c r="B14262" i="22"/>
  <c r="B14261" i="22"/>
  <c r="B14260" i="22"/>
  <c r="B14259" i="22"/>
  <c r="B14258" i="22"/>
  <c r="B14257" i="22"/>
  <c r="B14256" i="22"/>
  <c r="B14255" i="22"/>
  <c r="B14254" i="22"/>
  <c r="B14253" i="22"/>
  <c r="B14252" i="22"/>
  <c r="B14251" i="22"/>
  <c r="B14250" i="22"/>
  <c r="B14249" i="22"/>
  <c r="B14248" i="22"/>
  <c r="B14247" i="22"/>
  <c r="B14246" i="22"/>
  <c r="B14245" i="22"/>
  <c r="B14244" i="22"/>
  <c r="B14242" i="22"/>
  <c r="B14241" i="22"/>
  <c r="B14240" i="22"/>
  <c r="B14239" i="22"/>
  <c r="B14238" i="22"/>
  <c r="B14237" i="22"/>
  <c r="B14235" i="22"/>
  <c r="B14234" i="22"/>
  <c r="B14233" i="22"/>
  <c r="B14232" i="22"/>
  <c r="B14231" i="22"/>
  <c r="B14230" i="22"/>
  <c r="B14229" i="22"/>
  <c r="B14228" i="22"/>
  <c r="B14226" i="22"/>
  <c r="B14225" i="22"/>
  <c r="B14224" i="22"/>
  <c r="B14223" i="22"/>
  <c r="B14222" i="22"/>
  <c r="B14221" i="22"/>
  <c r="B14220" i="22"/>
  <c r="B14218" i="22"/>
  <c r="B14217" i="22"/>
  <c r="B14216" i="22"/>
  <c r="B14215" i="22"/>
  <c r="B14214" i="22"/>
  <c r="B14213" i="22"/>
  <c r="B14212" i="22"/>
  <c r="B14211" i="22"/>
  <c r="B14210" i="22"/>
  <c r="B14209" i="22"/>
  <c r="B14208" i="22"/>
  <c r="B14207" i="22"/>
  <c r="B14206" i="22"/>
  <c r="B14205" i="22"/>
  <c r="B14203" i="22"/>
  <c r="B14202" i="22"/>
  <c r="B14201" i="22"/>
  <c r="B14200" i="22"/>
  <c r="B14199" i="22"/>
  <c r="B14198" i="22"/>
  <c r="B14197" i="22"/>
  <c r="B14196" i="22"/>
  <c r="B14195" i="22"/>
  <c r="B14194" i="22"/>
  <c r="B14193" i="22"/>
  <c r="B14192" i="22"/>
  <c r="B14191" i="22"/>
  <c r="B14190" i="22"/>
  <c r="B14189" i="22"/>
  <c r="B14187" i="22"/>
  <c r="B14186" i="22"/>
  <c r="B14185" i="22"/>
  <c r="B14184" i="22"/>
  <c r="B14183" i="22"/>
  <c r="B14182" i="22"/>
  <c r="B14181" i="22"/>
  <c r="B14180" i="22"/>
  <c r="B14179" i="22"/>
  <c r="B14178" i="22"/>
  <c r="B14177" i="22"/>
  <c r="B14176" i="22"/>
  <c r="B14175" i="22"/>
  <c r="B14174" i="22"/>
  <c r="B14173" i="22"/>
  <c r="B14171" i="22"/>
  <c r="B14170" i="22"/>
  <c r="B14169" i="22"/>
  <c r="B14168" i="22"/>
  <c r="B14167" i="22"/>
  <c r="B14166" i="22"/>
  <c r="B14165" i="22"/>
  <c r="B14164" i="22"/>
  <c r="B14163" i="22"/>
  <c r="B14162" i="22"/>
  <c r="B14161" i="22"/>
  <c r="B14160" i="22"/>
  <c r="B14159" i="22"/>
  <c r="B14158" i="22"/>
  <c r="B14157" i="22"/>
  <c r="B14156" i="22"/>
  <c r="B14155" i="22"/>
  <c r="B14154" i="22"/>
  <c r="B14153" i="22"/>
  <c r="B14152" i="22"/>
  <c r="B14151" i="22"/>
  <c r="B14150" i="22"/>
  <c r="B14149" i="22"/>
  <c r="B14148" i="22"/>
  <c r="B14147" i="22"/>
  <c r="B14146" i="22"/>
  <c r="B14145" i="22"/>
  <c r="B14144" i="22"/>
  <c r="B14143" i="22"/>
  <c r="B14142" i="22"/>
  <c r="B14141" i="22"/>
  <c r="B14140" i="22"/>
  <c r="B14139" i="22"/>
  <c r="B14138" i="22"/>
  <c r="B14137" i="22"/>
  <c r="B14136" i="22"/>
  <c r="B14135" i="22"/>
  <c r="B14134" i="22"/>
  <c r="B14133" i="22"/>
  <c r="B14132" i="22"/>
  <c r="B14131" i="22"/>
  <c r="B14130" i="22"/>
  <c r="B14129" i="22"/>
  <c r="B14128" i="22"/>
  <c r="B14127" i="22"/>
  <c r="B14126" i="22"/>
  <c r="B14125" i="22"/>
  <c r="B14124" i="22"/>
  <c r="B14123" i="22"/>
  <c r="B14122" i="22"/>
  <c r="B14121" i="22"/>
  <c r="B14120" i="22"/>
  <c r="B14119" i="22"/>
  <c r="B14118" i="22"/>
  <c r="B14117" i="22"/>
  <c r="B14116" i="22"/>
  <c r="B14115" i="22"/>
  <c r="B14114" i="22"/>
  <c r="B14113" i="22"/>
  <c r="B14112" i="22"/>
  <c r="B14111" i="22"/>
  <c r="B14110" i="22"/>
  <c r="B14109" i="22"/>
  <c r="B14108" i="22"/>
  <c r="B14107" i="22"/>
  <c r="B14106" i="22"/>
  <c r="B14105" i="22"/>
  <c r="B14104" i="22"/>
  <c r="B14103" i="22"/>
  <c r="B14102" i="22"/>
  <c r="B14101" i="22"/>
  <c r="B14100" i="22"/>
  <c r="B14099" i="22"/>
  <c r="B14098" i="22"/>
  <c r="B14097" i="22"/>
  <c r="B14096" i="22"/>
  <c r="B14095" i="22"/>
  <c r="B14094" i="22"/>
  <c r="B14093" i="22"/>
  <c r="B14091" i="22"/>
  <c r="B14090" i="22"/>
  <c r="B14089" i="22"/>
  <c r="B14088" i="22"/>
  <c r="B14087" i="22"/>
  <c r="B14086" i="22"/>
  <c r="B14085" i="22"/>
  <c r="B14084" i="22"/>
  <c r="B14083" i="22"/>
  <c r="B14082" i="22"/>
  <c r="B14081" i="22"/>
  <c r="B14080" i="22"/>
  <c r="B14079" i="22"/>
  <c r="B14078" i="22"/>
  <c r="B14077" i="22"/>
  <c r="B14075" i="22"/>
  <c r="B14074" i="22"/>
  <c r="B14073" i="22"/>
  <c r="B14072" i="22"/>
  <c r="B14071" i="22"/>
  <c r="B14070" i="22"/>
  <c r="B14069" i="22"/>
  <c r="B14068" i="22"/>
  <c r="B14067" i="22"/>
  <c r="B14066" i="22"/>
  <c r="B14065" i="22"/>
  <c r="B14064" i="22"/>
  <c r="B14063" i="22"/>
  <c r="B14062" i="22"/>
  <c r="B14061" i="22"/>
  <c r="B14060" i="22"/>
  <c r="B14059" i="22"/>
  <c r="B14058" i="22"/>
  <c r="B14057" i="22"/>
  <c r="B14056" i="22"/>
  <c r="B14055" i="22"/>
  <c r="B14054" i="22"/>
  <c r="B14053" i="22"/>
  <c r="B14052" i="22"/>
  <c r="B14051" i="22"/>
  <c r="B14050" i="22"/>
  <c r="B14049" i="22"/>
  <c r="B14048" i="22"/>
  <c r="B14047" i="22"/>
  <c r="B14046" i="22"/>
  <c r="B14045" i="22"/>
  <c r="B14043" i="22"/>
  <c r="B14042" i="22"/>
  <c r="B14041" i="22"/>
  <c r="B14040" i="22"/>
  <c r="B14039" i="22"/>
  <c r="B14038" i="22"/>
  <c r="B14037" i="22"/>
  <c r="B14036" i="22"/>
  <c r="B14035" i="22"/>
  <c r="B14034" i="22"/>
  <c r="B14033" i="22"/>
  <c r="B14032" i="22"/>
  <c r="B14031" i="22"/>
  <c r="B14030" i="22"/>
  <c r="B14029" i="22"/>
  <c r="B14028" i="22"/>
  <c r="B14027" i="22"/>
  <c r="B14026" i="22"/>
  <c r="B14025" i="22"/>
  <c r="B14024" i="22"/>
  <c r="B14023" i="22"/>
  <c r="B14022" i="22"/>
  <c r="B14021" i="22"/>
  <c r="B14020" i="22"/>
  <c r="B14019" i="22"/>
  <c r="B14018" i="22"/>
  <c r="B14017" i="22"/>
  <c r="B14016" i="22"/>
  <c r="B14015" i="22"/>
  <c r="B14014" i="22"/>
  <c r="B14013" i="22"/>
  <c r="B14011" i="22"/>
  <c r="B14010" i="22"/>
  <c r="B14009" i="22"/>
  <c r="B14008" i="22"/>
  <c r="B14007" i="22"/>
  <c r="B14006" i="22"/>
  <c r="B14005" i="22"/>
  <c r="B14004" i="22"/>
  <c r="B14003" i="22"/>
  <c r="B14002" i="22"/>
  <c r="B14001" i="22"/>
  <c r="B14000" i="22"/>
  <c r="B13999" i="22"/>
  <c r="B13998" i="22"/>
  <c r="B13997" i="22"/>
  <c r="B13995" i="22"/>
  <c r="B13994" i="22"/>
  <c r="B13993" i="22"/>
  <c r="B13992" i="22"/>
  <c r="B13991" i="22"/>
  <c r="B13990" i="22"/>
  <c r="B13989" i="22"/>
  <c r="B13988" i="22"/>
  <c r="B13987" i="22"/>
  <c r="B13986" i="22"/>
  <c r="B13985" i="22"/>
  <c r="B13984" i="22"/>
  <c r="B13983" i="22"/>
  <c r="B13982" i="22"/>
  <c r="B13981" i="22"/>
  <c r="B13980" i="22"/>
  <c r="B13979" i="22"/>
  <c r="B13978" i="22"/>
  <c r="B13977" i="22"/>
  <c r="B13976" i="22"/>
  <c r="B13975" i="22"/>
  <c r="B13974" i="22"/>
  <c r="B13973" i="22"/>
  <c r="B13972" i="22"/>
  <c r="B13971" i="22"/>
  <c r="B13970" i="22"/>
  <c r="B13969" i="22"/>
  <c r="B13968" i="22"/>
  <c r="B13967" i="22"/>
  <c r="B13966" i="22"/>
  <c r="B13965" i="22"/>
  <c r="B13964" i="22"/>
  <c r="B13963" i="22"/>
  <c r="B13962" i="22"/>
  <c r="B13961" i="22"/>
  <c r="B13960" i="22"/>
  <c r="B13959" i="22"/>
  <c r="B13958" i="22"/>
  <c r="B13957" i="22"/>
  <c r="B13956" i="22"/>
  <c r="B13955" i="22"/>
  <c r="B13954" i="22"/>
  <c r="B13953" i="22"/>
  <c r="B13952" i="22"/>
  <c r="B13951" i="22"/>
  <c r="B13950" i="22"/>
  <c r="B13949" i="22"/>
  <c r="B13948" i="22"/>
  <c r="B13947" i="22"/>
  <c r="B13946" i="22"/>
  <c r="B13945" i="22"/>
  <c r="B13944" i="22"/>
  <c r="B13943" i="22"/>
  <c r="B13942" i="22"/>
  <c r="B13941" i="22"/>
  <c r="B13940" i="22"/>
  <c r="B13939" i="22"/>
  <c r="B13938" i="22"/>
  <c r="B13937" i="22"/>
  <c r="B13936" i="22"/>
  <c r="B13935" i="22"/>
  <c r="B13934" i="22"/>
  <c r="B13933" i="22"/>
  <c r="B13932" i="22"/>
  <c r="B13931" i="22"/>
  <c r="B13930" i="22"/>
  <c r="B13929" i="22"/>
  <c r="B13928" i="22"/>
  <c r="B13927" i="22"/>
  <c r="B13926" i="22"/>
  <c r="B13925" i="22"/>
  <c r="B13924" i="22"/>
  <c r="B13923" i="22"/>
  <c r="B13922" i="22"/>
  <c r="B13921" i="22"/>
  <c r="B13920" i="22"/>
  <c r="B13919" i="22"/>
  <c r="B13918" i="22"/>
  <c r="B13917" i="22"/>
  <c r="B13915" i="22"/>
  <c r="B13914" i="22"/>
  <c r="B13913" i="22"/>
  <c r="B13912" i="22"/>
  <c r="B13911" i="22"/>
  <c r="B13910" i="22"/>
  <c r="B13909" i="22"/>
  <c r="B13908" i="22"/>
  <c r="B13907" i="22"/>
  <c r="B13906" i="22"/>
  <c r="B13905" i="22"/>
  <c r="B13904" i="22"/>
  <c r="B13903" i="22"/>
  <c r="B13902" i="22"/>
  <c r="B13901" i="22"/>
  <c r="B13899" i="22"/>
  <c r="B13898" i="22"/>
  <c r="B13897" i="22"/>
  <c r="B13896" i="22"/>
  <c r="B13895" i="22"/>
  <c r="B13894" i="22"/>
  <c r="B13893" i="22"/>
  <c r="B13892" i="22"/>
  <c r="B13891" i="22"/>
  <c r="B13890" i="22"/>
  <c r="B13889" i="22"/>
  <c r="B13888" i="22"/>
  <c r="B13887" i="22"/>
  <c r="B13886" i="22"/>
  <c r="B13885" i="22"/>
  <c r="B13883" i="22"/>
  <c r="B13882" i="22"/>
  <c r="B13881" i="22"/>
  <c r="B13880" i="22"/>
  <c r="B13879" i="22"/>
  <c r="B13878" i="22"/>
  <c r="B13877" i="22"/>
  <c r="B13876" i="22"/>
  <c r="B13875" i="22"/>
  <c r="B13874" i="22"/>
  <c r="B13873" i="22"/>
  <c r="B13872" i="22"/>
  <c r="B13871" i="22"/>
  <c r="B13870" i="22"/>
  <c r="B13869" i="22"/>
  <c r="B13867" i="22"/>
  <c r="B13866" i="22"/>
  <c r="B13865" i="22"/>
  <c r="B13864" i="22"/>
  <c r="B13863" i="22"/>
  <c r="B13862" i="22"/>
  <c r="B13861" i="22"/>
  <c r="B13860" i="22"/>
  <c r="B13859" i="22"/>
  <c r="B13858" i="22"/>
  <c r="B13857" i="22"/>
  <c r="B13856" i="22"/>
  <c r="B13855" i="22"/>
  <c r="B13854" i="22"/>
  <c r="B13853" i="22"/>
  <c r="B13851" i="22"/>
  <c r="B13850" i="22"/>
  <c r="B13849" i="22"/>
  <c r="B13848" i="22"/>
  <c r="B13847" i="22"/>
  <c r="B13846" i="22"/>
  <c r="B13845" i="22"/>
  <c r="B13844" i="22"/>
  <c r="B13843" i="22"/>
  <c r="B13842" i="22"/>
  <c r="B13841" i="22"/>
  <c r="B13840" i="22"/>
  <c r="B13839" i="22"/>
  <c r="B13838" i="22"/>
  <c r="B13837" i="22"/>
  <c r="B13835" i="22"/>
  <c r="B13834" i="22"/>
  <c r="B13833" i="22"/>
  <c r="B13832" i="22"/>
  <c r="B13831" i="22"/>
  <c r="B13830" i="22"/>
  <c r="B13829" i="22"/>
  <c r="B13828" i="22"/>
  <c r="B13827" i="22"/>
  <c r="B13826" i="22"/>
  <c r="B13825" i="22"/>
  <c r="B13824" i="22"/>
  <c r="B13823" i="22"/>
  <c r="B13822" i="22"/>
  <c r="B13821" i="22"/>
  <c r="B13820" i="22"/>
  <c r="B13819" i="22"/>
  <c r="B13818" i="22"/>
  <c r="B13817" i="22"/>
  <c r="B13816" i="22"/>
  <c r="B13815" i="22"/>
  <c r="B13814" i="22"/>
  <c r="B13813" i="22"/>
  <c r="B13812" i="22"/>
  <c r="B13811" i="22"/>
  <c r="B13810" i="22"/>
  <c r="B13809" i="22"/>
  <c r="B13808" i="22"/>
  <c r="B13807" i="22"/>
  <c r="B13806" i="22"/>
  <c r="B13805" i="22"/>
  <c r="B13804" i="22"/>
  <c r="B13803" i="22"/>
  <c r="B13802" i="22"/>
  <c r="B13801" i="22"/>
  <c r="B13800" i="22"/>
  <c r="B13799" i="22"/>
  <c r="B13798" i="22"/>
  <c r="B13797" i="22"/>
  <c r="B13796" i="22"/>
  <c r="B13795" i="22"/>
  <c r="B13794" i="22"/>
  <c r="B13793" i="22"/>
  <c r="B13792" i="22"/>
  <c r="B13791" i="22"/>
  <c r="B13790" i="22"/>
  <c r="B13789" i="22"/>
  <c r="B13788" i="22"/>
  <c r="B13787" i="22"/>
  <c r="B13786" i="22"/>
  <c r="B13785" i="22"/>
  <c r="B13784" i="22"/>
  <c r="B13783" i="22"/>
  <c r="B13782" i="22"/>
  <c r="B13781" i="22"/>
  <c r="B13780" i="22"/>
  <c r="B13779" i="22"/>
  <c r="B13778" i="22"/>
  <c r="B13777" i="22"/>
  <c r="B13776" i="22"/>
  <c r="B13775" i="22"/>
  <c r="B13774" i="22"/>
  <c r="B13773" i="22"/>
  <c r="B13772" i="22"/>
  <c r="B13771" i="22"/>
  <c r="B13770" i="22"/>
  <c r="B13769" i="22"/>
  <c r="B13768" i="22"/>
  <c r="B13767" i="22"/>
  <c r="B13766" i="22"/>
  <c r="B13765" i="22"/>
  <c r="B13764" i="22"/>
  <c r="B13763" i="22"/>
  <c r="B13762" i="22"/>
  <c r="B13761" i="22"/>
  <c r="B13760" i="22"/>
  <c r="B13759" i="22"/>
  <c r="B13758" i="22"/>
  <c r="B13757" i="22"/>
  <c r="B13756" i="22"/>
  <c r="B13755" i="22"/>
  <c r="B13754" i="22"/>
  <c r="B13753" i="22"/>
  <c r="B13752" i="22"/>
  <c r="B13751" i="22"/>
  <c r="B13750" i="22"/>
  <c r="B13749" i="22"/>
  <c r="B13748" i="22"/>
  <c r="B13747" i="22"/>
  <c r="B13746" i="22"/>
  <c r="B13745" i="22"/>
  <c r="B13744" i="22"/>
  <c r="B13743" i="22"/>
  <c r="B13742" i="22"/>
  <c r="B13741" i="22"/>
  <c r="B13740" i="22"/>
  <c r="B13739" i="22"/>
  <c r="B13738" i="22"/>
  <c r="B13737" i="22"/>
  <c r="B13736" i="22"/>
  <c r="B13735" i="22"/>
  <c r="B13734" i="22"/>
  <c r="B13733" i="22"/>
  <c r="B13732" i="22"/>
  <c r="B13731" i="22"/>
  <c r="B13730" i="22"/>
  <c r="B13729" i="22"/>
  <c r="B13728" i="22"/>
  <c r="B13727" i="22"/>
  <c r="B13726" i="22"/>
  <c r="B13725" i="22"/>
  <c r="B13724" i="22"/>
  <c r="B13723" i="22"/>
  <c r="B13722" i="22"/>
  <c r="B13721" i="22"/>
  <c r="B13720" i="22"/>
  <c r="B13719" i="22"/>
  <c r="B13718" i="22"/>
  <c r="B13717" i="22"/>
  <c r="B13716" i="22"/>
  <c r="B13715" i="22"/>
  <c r="B13714" i="22"/>
  <c r="B13713" i="22"/>
  <c r="B13712" i="22"/>
  <c r="B13711" i="22"/>
  <c r="B13710" i="22"/>
  <c r="B13709" i="22"/>
  <c r="B13708" i="22"/>
  <c r="B13707" i="22"/>
  <c r="B13706" i="22"/>
  <c r="B13705" i="22"/>
  <c r="B13704" i="22"/>
  <c r="B13703" i="22"/>
  <c r="B13702" i="22"/>
  <c r="B13701" i="22"/>
  <c r="B13700" i="22"/>
  <c r="B13699" i="22"/>
  <c r="B13698" i="22"/>
  <c r="B13697" i="22"/>
  <c r="B13696" i="22"/>
  <c r="B13695" i="22"/>
  <c r="B13694" i="22"/>
  <c r="B13693" i="22"/>
  <c r="B13691" i="22"/>
  <c r="B13690" i="22"/>
  <c r="B13689" i="22"/>
  <c r="B13688" i="22"/>
  <c r="B13687" i="22"/>
  <c r="B13686" i="22"/>
  <c r="B13685" i="22"/>
  <c r="B13684" i="22"/>
  <c r="B13683" i="22"/>
  <c r="B13682" i="22"/>
  <c r="B13681" i="22"/>
  <c r="B13680" i="22"/>
  <c r="B13679" i="22"/>
  <c r="B13678" i="22"/>
  <c r="B13677" i="22"/>
  <c r="B13676" i="22"/>
  <c r="B13675" i="22"/>
  <c r="B13674" i="22"/>
  <c r="B13673" i="22"/>
  <c r="B13672" i="22"/>
  <c r="B13671" i="22"/>
  <c r="B13670" i="22"/>
  <c r="B13669" i="22"/>
  <c r="B13668" i="22"/>
  <c r="B13667" i="22"/>
  <c r="B13666" i="22"/>
  <c r="B13665" i="22"/>
  <c r="B13664" i="22"/>
  <c r="B13663" i="22"/>
  <c r="B13662" i="22"/>
  <c r="B13661" i="22"/>
  <c r="B13659" i="22"/>
  <c r="B13658" i="22"/>
  <c r="B13657" i="22"/>
  <c r="B13656" i="22"/>
  <c r="B13655" i="22"/>
  <c r="B13654" i="22"/>
  <c r="B13653" i="22"/>
  <c r="B13652" i="22"/>
  <c r="B13651" i="22"/>
  <c r="B13650" i="22"/>
  <c r="B13649" i="22"/>
  <c r="B13648" i="22"/>
  <c r="B13647" i="22"/>
  <c r="B13646" i="22"/>
  <c r="B13645" i="22"/>
  <c r="B13644" i="22"/>
  <c r="B13643" i="22"/>
  <c r="B13642" i="22"/>
  <c r="B13641" i="22"/>
  <c r="B13640" i="22"/>
  <c r="B13639" i="22"/>
  <c r="B13638" i="22"/>
  <c r="B13637" i="22"/>
  <c r="B13635" i="22"/>
  <c r="B13634" i="22"/>
  <c r="B13633" i="22"/>
  <c r="B13632" i="22"/>
  <c r="B13631" i="22"/>
  <c r="B13630" i="22"/>
  <c r="B13629" i="22"/>
  <c r="B13628" i="22"/>
  <c r="B13627" i="22"/>
  <c r="B13626" i="22"/>
  <c r="B13625" i="22"/>
  <c r="B13624" i="22"/>
  <c r="B13623" i="22"/>
  <c r="B13622" i="22"/>
  <c r="B13621" i="22"/>
  <c r="B13620" i="22"/>
  <c r="B13619" i="22"/>
  <c r="B13618" i="22"/>
  <c r="B13617" i="22"/>
  <c r="B13616" i="22"/>
  <c r="B13615" i="22"/>
  <c r="B13614" i="22"/>
  <c r="B13613" i="22"/>
  <c r="B13611" i="22"/>
  <c r="B13610" i="22"/>
  <c r="B13609" i="22"/>
  <c r="B13608" i="22"/>
  <c r="B13607" i="22"/>
  <c r="B13606" i="22"/>
  <c r="B13605" i="22"/>
  <c r="B13604" i="22"/>
  <c r="B13603" i="22"/>
  <c r="B13602" i="22"/>
  <c r="B13601" i="22"/>
  <c r="B13600" i="22"/>
  <c r="B13599" i="22"/>
  <c r="B13598" i="22"/>
  <c r="B13597" i="22"/>
  <c r="B13596" i="22"/>
  <c r="B13595" i="22"/>
  <c r="B13594" i="22"/>
  <c r="B13593" i="22"/>
  <c r="B13592" i="22"/>
  <c r="B13591" i="22"/>
  <c r="B13590" i="22"/>
  <c r="B13589" i="22"/>
  <c r="B13588" i="22"/>
  <c r="B13587" i="22"/>
  <c r="B13586" i="22"/>
  <c r="B13585" i="22"/>
  <c r="B13584" i="22"/>
  <c r="B13583" i="22"/>
  <c r="B13582" i="22"/>
  <c r="B13581" i="22"/>
  <c r="B13580" i="22"/>
  <c r="B13578" i="22"/>
  <c r="B13577" i="22"/>
  <c r="B13576" i="22"/>
  <c r="B13575" i="22"/>
  <c r="B13574" i="22"/>
  <c r="B13573" i="22"/>
  <c r="B13572" i="22"/>
  <c r="B13570" i="22"/>
  <c r="B13569" i="22"/>
  <c r="B13568" i="22"/>
  <c r="B13567" i="22"/>
  <c r="B13566" i="22"/>
  <c r="B13565" i="22"/>
  <c r="B13564" i="22"/>
  <c r="B13563" i="22"/>
  <c r="B13562" i="22"/>
  <c r="B13561" i="22"/>
  <c r="B13560" i="22"/>
  <c r="B13559" i="22"/>
  <c r="B13558" i="22"/>
  <c r="B13557" i="22"/>
  <c r="B13556" i="22"/>
  <c r="B13555" i="22"/>
  <c r="B13554" i="22"/>
  <c r="B13553" i="22"/>
  <c r="B13552" i="22"/>
  <c r="B13551" i="22"/>
  <c r="B13550" i="22"/>
  <c r="B13549" i="22"/>
  <c r="B13548" i="22"/>
  <c r="B13546" i="22"/>
  <c r="B13545" i="22"/>
  <c r="B13544" i="22"/>
  <c r="B13543" i="22"/>
  <c r="B13542" i="22"/>
  <c r="B13541" i="22"/>
  <c r="B13540" i="22"/>
  <c r="B13539" i="22"/>
  <c r="B13538" i="22"/>
  <c r="B13537" i="22"/>
  <c r="B13536" i="22"/>
  <c r="B13535" i="22"/>
  <c r="B13534" i="22"/>
  <c r="B13533" i="22"/>
  <c r="B13532" i="22"/>
  <c r="B13531" i="22"/>
  <c r="B13530" i="22"/>
  <c r="B13529" i="22"/>
  <c r="B13528" i="22"/>
  <c r="B13527" i="22"/>
  <c r="B13526" i="22"/>
  <c r="B13525" i="22"/>
  <c r="B13524" i="22"/>
  <c r="B13523" i="22"/>
  <c r="B13522" i="22"/>
  <c r="B13521" i="22"/>
  <c r="B13520" i="22"/>
  <c r="B13519" i="22"/>
  <c r="B13518" i="22"/>
  <c r="B13517" i="22"/>
  <c r="B13516" i="22"/>
  <c r="B13515" i="22"/>
  <c r="B13514" i="22"/>
  <c r="B13513" i="22"/>
  <c r="B13512" i="22"/>
  <c r="B13511" i="22"/>
  <c r="B13510" i="22"/>
  <c r="B13509" i="22"/>
  <c r="B13508" i="22"/>
  <c r="B13506" i="22"/>
  <c r="B13505" i="22"/>
  <c r="B13504" i="22"/>
  <c r="B13503" i="22"/>
  <c r="B13502" i="22"/>
  <c r="B13501" i="22"/>
  <c r="B13500" i="22"/>
  <c r="B13499" i="22"/>
  <c r="B13498" i="22"/>
  <c r="B13497" i="22"/>
  <c r="B13496" i="22"/>
  <c r="B13495" i="22"/>
  <c r="B13494" i="22"/>
  <c r="B13493" i="22"/>
  <c r="B13492" i="22"/>
  <c r="B13491" i="22"/>
  <c r="B13490" i="22"/>
  <c r="B13489" i="22"/>
  <c r="B13488" i="22"/>
  <c r="B13487" i="22"/>
  <c r="B13486" i="22"/>
  <c r="B13485" i="22"/>
  <c r="B13484" i="22"/>
  <c r="B13483" i="22"/>
  <c r="B13482" i="22"/>
  <c r="B13481" i="22"/>
  <c r="B13480" i="22"/>
  <c r="B13479" i="22"/>
  <c r="B13478" i="22"/>
  <c r="B13477" i="22"/>
  <c r="B13476" i="22"/>
  <c r="B13475" i="22"/>
  <c r="B13474" i="22"/>
  <c r="B13473" i="22"/>
  <c r="B13472" i="22"/>
  <c r="B13471" i="22"/>
  <c r="B13470" i="22"/>
  <c r="B13469" i="22"/>
  <c r="B13468" i="22"/>
  <c r="B13467" i="22"/>
  <c r="B13466" i="22"/>
  <c r="B13465" i="22"/>
  <c r="B13464" i="22"/>
  <c r="B13463" i="22"/>
  <c r="B13462" i="22"/>
  <c r="B13461" i="22"/>
  <c r="B13460" i="22"/>
  <c r="B13459" i="22"/>
  <c r="B13458" i="22"/>
  <c r="B13457" i="22"/>
  <c r="B13456" i="22"/>
  <c r="B13455" i="22"/>
  <c r="B13454" i="22"/>
  <c r="B13453" i="22"/>
  <c r="B13452" i="22"/>
  <c r="B13451" i="22"/>
  <c r="B13450" i="22"/>
  <c r="B13449" i="22"/>
  <c r="B13448" i="22"/>
  <c r="B13447" i="22"/>
  <c r="B13446" i="22"/>
  <c r="B13445" i="22"/>
  <c r="B13444" i="22"/>
  <c r="B13443" i="22"/>
  <c r="B13442" i="22"/>
  <c r="B13441" i="22"/>
  <c r="B13440" i="22"/>
  <c r="B13439" i="22"/>
  <c r="B13438" i="22"/>
  <c r="B13437" i="22"/>
  <c r="B13436" i="22"/>
  <c r="B13435" i="22"/>
  <c r="B13434" i="22"/>
  <c r="B13433" i="22"/>
  <c r="B13432" i="22"/>
  <c r="B13431" i="22"/>
  <c r="B13430" i="22"/>
  <c r="B13429" i="22"/>
  <c r="B13428" i="22"/>
  <c r="B13427" i="22"/>
  <c r="B13426" i="22"/>
  <c r="B13425" i="22"/>
  <c r="B13424" i="22"/>
  <c r="B13423" i="22"/>
  <c r="B13422" i="22"/>
  <c r="B13421" i="22"/>
  <c r="B13419" i="22"/>
  <c r="B13418" i="22"/>
  <c r="B13417" i="22"/>
  <c r="B13416" i="22"/>
  <c r="B13415" i="22"/>
  <c r="B13414" i="22"/>
  <c r="B13413" i="22"/>
  <c r="B13412" i="22"/>
  <c r="B13411" i="22"/>
  <c r="B13410" i="22"/>
  <c r="B13409" i="22"/>
  <c r="B13408" i="22"/>
  <c r="B13407" i="22"/>
  <c r="B13406" i="22"/>
  <c r="B13405" i="22"/>
  <c r="B13404" i="22"/>
  <c r="B13403" i="22"/>
  <c r="B13402" i="22"/>
  <c r="B13401" i="22"/>
  <c r="B13400" i="22"/>
  <c r="B13399" i="22"/>
  <c r="B13398" i="22"/>
  <c r="B13397" i="22"/>
  <c r="B13396" i="22"/>
  <c r="B13395" i="22"/>
  <c r="B13394" i="22"/>
  <c r="B13393" i="22"/>
  <c r="B13392" i="22"/>
  <c r="B13391" i="22"/>
  <c r="B13390" i="22"/>
  <c r="B13389" i="22"/>
  <c r="B13388" i="22"/>
  <c r="B13387" i="22"/>
  <c r="B13386" i="22"/>
  <c r="B13385" i="22"/>
  <c r="B13384" i="22"/>
  <c r="B13383" i="22"/>
  <c r="B13382" i="22"/>
  <c r="B13381" i="22"/>
  <c r="B13380" i="22"/>
  <c r="B13379" i="22"/>
  <c r="B13378" i="22"/>
  <c r="B13377" i="22"/>
  <c r="B13376" i="22"/>
  <c r="B13375" i="22"/>
  <c r="B13374" i="22"/>
  <c r="B13373" i="22"/>
  <c r="B13372" i="22"/>
  <c r="B13371" i="22"/>
  <c r="B13370" i="22"/>
  <c r="B13369" i="22"/>
  <c r="B13368" i="22"/>
  <c r="B13367" i="22"/>
  <c r="B13366" i="22"/>
  <c r="B13365" i="22"/>
  <c r="B13364" i="22"/>
  <c r="B13363" i="22"/>
  <c r="B13362" i="22"/>
  <c r="B13361" i="22"/>
  <c r="B13360" i="22"/>
  <c r="B13359" i="22"/>
  <c r="B13358" i="22"/>
  <c r="B13357" i="22"/>
  <c r="B13356" i="22"/>
  <c r="B13355" i="22"/>
  <c r="B13354" i="22"/>
  <c r="B13353" i="22"/>
  <c r="B13352" i="22"/>
  <c r="B13351" i="22"/>
  <c r="B13350" i="22"/>
  <c r="B13349" i="22"/>
  <c r="B13348" i="22"/>
  <c r="B13347" i="22"/>
  <c r="B13346" i="22"/>
  <c r="B13345" i="22"/>
  <c r="B13344" i="22"/>
  <c r="B13343" i="22"/>
  <c r="B13342" i="22"/>
  <c r="B13341" i="22"/>
  <c r="B13340" i="22"/>
  <c r="B13339" i="22"/>
  <c r="B13338" i="22"/>
  <c r="B13337" i="22"/>
  <c r="B13336" i="22"/>
  <c r="B13335" i="22"/>
  <c r="B13334" i="22"/>
  <c r="B13333" i="22"/>
  <c r="B13332" i="22"/>
  <c r="B13331" i="22"/>
  <c r="B13329" i="22"/>
  <c r="B13328" i="22"/>
  <c r="B13327" i="22"/>
  <c r="B13326" i="22"/>
  <c r="B13325" i="22"/>
  <c r="B13324" i="22"/>
  <c r="B13323" i="22"/>
  <c r="B13322" i="22"/>
  <c r="B13320" i="22"/>
  <c r="B13319" i="22"/>
  <c r="B13318" i="22"/>
  <c r="B13317" i="22"/>
  <c r="B13316" i="22"/>
  <c r="B13315" i="22"/>
  <c r="B13314" i="22"/>
  <c r="B13313" i="22"/>
  <c r="B13311" i="22"/>
  <c r="B13310" i="22"/>
  <c r="B13309" i="22"/>
  <c r="B13308" i="22"/>
  <c r="B13307" i="22"/>
  <c r="B13306" i="22"/>
  <c r="B13305" i="22"/>
  <c r="B13304" i="22"/>
  <c r="B13303" i="22"/>
  <c r="B13302" i="22"/>
  <c r="B13301" i="22"/>
  <c r="B13300" i="22"/>
  <c r="B13299" i="22"/>
  <c r="B13298" i="22"/>
  <c r="B13297" i="22"/>
  <c r="B13296" i="22"/>
  <c r="B13295" i="22"/>
  <c r="B13294" i="22"/>
  <c r="B13293" i="22"/>
  <c r="B13292" i="22"/>
  <c r="B13291" i="22"/>
  <c r="B13290" i="22"/>
  <c r="B13288" i="22"/>
  <c r="B13287" i="22"/>
  <c r="B13286" i="22"/>
  <c r="B13285" i="22"/>
  <c r="B13284" i="22"/>
  <c r="B13283" i="22"/>
  <c r="B13282" i="22"/>
  <c r="B13281" i="22"/>
  <c r="B13279" i="22"/>
  <c r="B13278" i="22"/>
  <c r="B13277" i="22"/>
  <c r="B13276" i="22"/>
  <c r="B13275" i="22"/>
  <c r="B13274" i="22"/>
  <c r="B13273" i="22"/>
  <c r="B13272" i="22"/>
  <c r="B13271" i="22"/>
  <c r="B13269" i="22"/>
  <c r="B13268" i="22"/>
  <c r="B13267" i="22"/>
  <c r="B13265" i="22"/>
  <c r="B13264" i="22"/>
  <c r="B13263" i="22"/>
  <c r="B13262" i="22"/>
  <c r="B13261" i="22"/>
  <c r="B13259" i="22"/>
  <c r="B13258" i="22"/>
  <c r="B13256" i="22"/>
  <c r="B13255" i="22"/>
  <c r="B13254" i="22"/>
  <c r="B13253" i="22"/>
  <c r="B13252" i="22"/>
  <c r="B13251" i="22"/>
  <c r="B13250" i="22"/>
  <c r="B13249" i="22"/>
  <c r="B13248" i="22"/>
  <c r="B13247" i="22"/>
  <c r="B13245" i="22"/>
  <c r="B13243" i="22"/>
  <c r="B13242" i="22"/>
  <c r="B13241" i="22"/>
  <c r="B13240" i="22"/>
  <c r="B13239" i="22"/>
  <c r="B13238" i="22"/>
  <c r="B13237" i="22"/>
  <c r="B13236" i="22"/>
  <c r="B13235" i="22"/>
  <c r="B13234" i="22"/>
  <c r="B13233" i="22"/>
  <c r="B13232" i="22"/>
  <c r="B13231" i="22"/>
  <c r="B13230" i="22"/>
  <c r="B13229" i="22"/>
  <c r="B13227" i="22"/>
  <c r="B13226" i="22"/>
  <c r="B13224" i="22"/>
  <c r="B13223" i="22"/>
  <c r="B13222" i="22"/>
  <c r="B13220" i="22"/>
  <c r="B13219" i="22"/>
  <c r="B13218" i="22"/>
  <c r="B13217" i="22"/>
  <c r="B13215" i="22"/>
  <c r="B13214" i="22"/>
  <c r="B13213" i="22"/>
  <c r="B13212" i="22"/>
  <c r="B13211" i="22"/>
  <c r="B13210" i="22"/>
  <c r="B13209" i="22"/>
  <c r="B13208" i="22"/>
  <c r="B13207" i="22"/>
  <c r="B13206" i="22"/>
  <c r="B13204" i="22"/>
  <c r="B13203" i="22"/>
  <c r="B13201" i="22"/>
  <c r="B13200" i="22"/>
  <c r="B13199" i="22"/>
  <c r="B13197" i="22"/>
  <c r="B13196" i="22"/>
  <c r="B13195" i="22"/>
  <c r="B13194" i="22"/>
  <c r="B13192" i="22"/>
  <c r="B13191" i="22"/>
  <c r="B13190" i="22"/>
  <c r="B13188" i="22"/>
  <c r="B13187" i="22"/>
  <c r="B13186" i="22"/>
  <c r="B13183" i="22"/>
  <c r="B13182" i="22"/>
  <c r="B13181" i="22"/>
  <c r="B13179" i="22"/>
  <c r="B13178" i="22"/>
  <c r="B13177" i="22"/>
  <c r="B13174" i="22"/>
  <c r="B13173" i="22"/>
  <c r="B13172" i="22"/>
  <c r="B13171" i="22"/>
  <c r="B13170" i="22"/>
  <c r="B13169" i="22"/>
  <c r="B13166" i="22"/>
  <c r="B13164" i="22"/>
  <c r="B13163" i="22"/>
  <c r="B13162" i="22"/>
  <c r="B13158" i="22"/>
  <c r="B13157" i="22"/>
  <c r="B13155" i="22"/>
  <c r="B13154" i="22"/>
  <c r="B13150" i="22"/>
  <c r="B13149" i="22"/>
  <c r="B13148" i="22"/>
  <c r="B13146" i="22"/>
  <c r="B13142" i="22"/>
  <c r="B13141" i="22"/>
  <c r="B13140" i="22"/>
  <c r="B13139" i="22"/>
  <c r="B13138" i="22"/>
  <c r="B13134" i="22"/>
  <c r="B13132" i="22"/>
  <c r="B13131" i="22"/>
  <c r="B13130" i="22"/>
  <c r="B13126" i="22"/>
  <c r="B13125" i="22"/>
  <c r="B13123" i="22"/>
  <c r="B13122" i="22"/>
  <c r="B13118" i="22"/>
  <c r="B13117" i="22"/>
  <c r="B13116" i="22"/>
  <c r="B13114" i="22"/>
  <c r="B13110" i="22"/>
  <c r="B13109" i="22"/>
  <c r="B13108" i="22"/>
  <c r="B13107" i="22"/>
  <c r="B13106" i="22"/>
  <c r="B13102" i="22"/>
  <c r="B13099" i="22"/>
  <c r="B13098" i="22"/>
  <c r="B13094" i="22"/>
  <c r="B13093" i="22"/>
  <c r="B13091" i="22"/>
  <c r="B13090" i="22"/>
  <c r="B13086" i="22"/>
  <c r="B13084" i="22"/>
  <c r="B13082" i="22"/>
  <c r="B13078" i="22"/>
  <c r="B13077" i="22"/>
  <c r="B13076" i="22"/>
  <c r="B13075" i="22"/>
  <c r="B13074" i="22"/>
  <c r="B13070" i="22"/>
  <c r="B13068" i="22"/>
  <c r="B13067" i="22"/>
  <c r="B13066" i="22"/>
  <c r="B13062" i="22"/>
  <c r="B13061" i="22"/>
  <c r="B13059" i="22"/>
  <c r="B13058" i="22"/>
  <c r="B13054" i="22"/>
  <c r="B13053" i="22"/>
  <c r="B13052" i="22"/>
  <c r="B13050" i="22"/>
  <c r="B13046" i="22"/>
  <c r="B13045" i="22"/>
  <c r="B13044" i="22"/>
  <c r="B13043" i="22"/>
  <c r="B13042" i="22"/>
  <c r="B13038" i="22"/>
  <c r="B13036" i="22"/>
  <c r="B13035" i="22"/>
  <c r="B13034" i="22"/>
  <c r="B13030" i="22"/>
  <c r="B13029" i="22"/>
  <c r="B13027" i="22"/>
  <c r="B13026" i="22"/>
  <c r="B13022" i="22"/>
  <c r="B13021" i="22"/>
  <c r="B13020" i="22"/>
  <c r="B13019" i="22"/>
  <c r="B13018" i="22"/>
  <c r="B13014" i="22"/>
  <c r="B13013" i="22"/>
  <c r="B13012" i="22"/>
  <c r="B13011" i="22"/>
  <c r="B13010" i="22"/>
  <c r="B13006" i="22"/>
  <c r="B13004" i="22"/>
  <c r="B13003" i="22"/>
  <c r="B13002" i="22"/>
  <c r="B12998" i="22"/>
  <c r="B12997" i="22"/>
  <c r="B12995" i="22"/>
  <c r="B12994" i="22"/>
  <c r="B12990" i="22"/>
  <c r="B12989" i="22"/>
  <c r="B12988" i="22"/>
  <c r="B12987" i="22"/>
  <c r="B12986" i="22"/>
  <c r="B12982" i="22"/>
  <c r="B12981" i="22"/>
  <c r="B12980" i="22"/>
  <c r="B12979" i="22"/>
  <c r="B12978" i="22"/>
  <c r="B12974" i="22"/>
  <c r="B12973" i="22"/>
  <c r="B12972" i="22"/>
  <c r="B12971" i="22"/>
  <c r="B12970" i="22"/>
  <c r="B12969" i="22"/>
  <c r="B12966" i="22"/>
  <c r="B12965" i="22"/>
  <c r="B12964" i="22"/>
  <c r="B12963" i="22"/>
  <c r="B12962" i="22"/>
  <c r="B12960" i="22"/>
  <c r="B12958" i="22"/>
  <c r="B12957" i="22"/>
  <c r="B12956" i="22"/>
  <c r="B12955" i="22"/>
  <c r="B12954" i="22"/>
  <c r="B12951" i="22"/>
  <c r="B12950" i="22"/>
  <c r="B12949" i="22"/>
  <c r="B12948" i="22"/>
  <c r="B12947" i="22"/>
  <c r="B12946" i="22"/>
  <c r="B12942" i="22"/>
  <c r="B12941" i="22"/>
  <c r="B12940" i="22"/>
  <c r="B12939" i="22"/>
  <c r="B12938" i="22"/>
  <c r="B12937" i="22"/>
  <c r="B12934" i="22"/>
  <c r="B12933" i="22"/>
  <c r="B12932" i="22"/>
  <c r="B12931" i="22"/>
  <c r="B12930" i="22"/>
  <c r="B12928" i="22"/>
  <c r="B12926" i="22"/>
  <c r="B12925" i="22"/>
  <c r="B12924" i="22"/>
  <c r="B12923" i="22"/>
  <c r="B12922" i="22"/>
  <c r="B12919" i="22"/>
  <c r="B12918" i="22"/>
  <c r="B12917" i="22"/>
  <c r="B12916" i="22"/>
  <c r="B12915" i="22"/>
  <c r="B12914" i="22"/>
  <c r="B12910" i="22"/>
  <c r="B12909" i="22"/>
  <c r="B12908" i="22"/>
  <c r="B12907" i="22"/>
  <c r="B12906" i="22"/>
  <c r="B12905" i="22"/>
  <c r="B12902" i="22"/>
  <c r="B12900" i="22"/>
  <c r="B12899" i="22"/>
  <c r="B12898" i="22"/>
  <c r="B12896" i="22"/>
  <c r="B12894" i="22"/>
  <c r="B12893" i="22"/>
  <c r="B12891" i="22"/>
  <c r="B12890" i="22"/>
  <c r="B12887" i="22"/>
  <c r="B12886" i="22"/>
  <c r="B12885" i="22"/>
  <c r="B12884" i="22"/>
  <c r="B12882" i="22"/>
  <c r="B12878" i="22"/>
  <c r="B12876" i="22"/>
  <c r="B12875" i="22"/>
  <c r="B12874" i="22"/>
  <c r="B12873" i="22"/>
  <c r="B12870" i="22"/>
  <c r="B12868" i="22"/>
  <c r="B12867" i="22"/>
  <c r="B12866" i="22"/>
  <c r="B12864" i="22"/>
  <c r="B12862" i="22"/>
  <c r="B12861" i="22"/>
  <c r="B12859" i="22"/>
  <c r="B12858" i="22"/>
  <c r="B12855" i="22"/>
  <c r="B12854" i="22"/>
  <c r="B12852" i="22"/>
  <c r="B12850" i="22"/>
  <c r="B12846" i="22"/>
  <c r="B12845" i="22"/>
  <c r="B12844" i="22"/>
  <c r="B12843" i="22"/>
  <c r="B12842" i="22"/>
  <c r="B12841" i="22"/>
  <c r="B12838" i="22"/>
  <c r="B12836" i="22"/>
  <c r="B12835" i="22"/>
  <c r="B12832" i="22"/>
  <c r="B12830" i="22"/>
  <c r="B12829" i="22"/>
  <c r="B12827" i="22"/>
  <c r="B12826" i="22"/>
  <c r="B12823" i="22"/>
  <c r="B12822" i="22"/>
  <c r="B12821" i="22"/>
  <c r="B12820" i="22"/>
  <c r="B12818" i="22"/>
  <c r="B12813" i="22"/>
  <c r="B12812" i="22"/>
  <c r="B12806" i="22"/>
  <c r="B12804" i="22"/>
  <c r="B12803" i="22"/>
  <c r="B12798" i="22"/>
  <c r="B12795" i="22"/>
  <c r="B12794" i="22"/>
  <c r="B12791" i="22"/>
  <c r="B12789" i="22"/>
  <c r="B12788" i="22"/>
  <c r="B12786" i="22"/>
  <c r="B12781" i="22"/>
  <c r="B12780" i="22"/>
  <c r="B12778" i="22"/>
  <c r="B12774" i="22"/>
  <c r="B12771" i="22"/>
  <c r="B12766" i="22"/>
  <c r="B12763" i="22"/>
  <c r="B12762" i="22"/>
  <c r="B12759" i="22"/>
  <c r="B12758" i="22"/>
  <c r="B12757" i="22"/>
  <c r="B12754" i="22"/>
  <c r="B12749" i="22"/>
  <c r="B12748" i="22"/>
  <c r="B12746" i="22"/>
  <c r="B12742" i="22"/>
  <c r="B12740" i="22"/>
  <c r="B12739" i="22"/>
  <c r="B12731" i="22"/>
  <c r="B12726" i="22"/>
  <c r="B12724" i="22"/>
  <c r="B12722" i="22"/>
  <c r="B12717" i="22"/>
  <c r="B12716" i="22"/>
  <c r="B12710" i="22"/>
  <c r="B12702" i="22"/>
  <c r="B12699" i="22"/>
  <c r="B12694" i="22"/>
  <c r="B12693" i="22"/>
  <c r="B12692" i="22"/>
  <c r="B12685" i="22"/>
  <c r="B12684" i="22"/>
  <c r="B12682" i="22"/>
  <c r="B12678" i="22"/>
  <c r="B12670" i="22"/>
  <c r="B12667" i="22"/>
  <c r="B12658" i="22"/>
  <c r="B12652" i="22"/>
  <c r="B12646" i="22"/>
  <c r="B12635" i="22"/>
  <c r="B12630" i="22"/>
  <c r="B12628" i="22"/>
  <c r="B12626" i="22"/>
  <c r="B12621" i="22"/>
  <c r="B12614" i="22"/>
  <c r="B12604" i="22"/>
  <c r="B12592" i="22"/>
  <c r="E12577" i="22"/>
  <c r="AL39" i="18" l="1"/>
  <c r="Z45" i="18"/>
  <c r="Z35" i="18"/>
  <c r="M35" i="18" s="1"/>
  <c r="AL35" i="18"/>
  <c r="AL33" i="18"/>
  <c r="AM14" i="18" l="1"/>
  <c r="M3" i="18"/>
  <c r="M3" i="17" l="1"/>
  <c r="B2" i="22" a="1"/>
  <c r="B2" i="22" s="1"/>
  <c r="G12576" i="22" a="1"/>
  <c r="G12576" i="22" s="1"/>
  <c r="G12575" i="22" a="1"/>
  <c r="G12575" i="22" s="1"/>
  <c r="G12574" i="22" a="1"/>
  <c r="G12574" i="22" s="1"/>
  <c r="G12573" i="22" a="1"/>
  <c r="G12573" i="22" s="1"/>
  <c r="G12572" i="22" a="1"/>
  <c r="G12572" i="22" s="1"/>
  <c r="G12571" i="22" a="1"/>
  <c r="G12571" i="22" s="1"/>
  <c r="G12570" i="22" a="1"/>
  <c r="G12570" i="22" s="1"/>
  <c r="G12569" i="22" a="1"/>
  <c r="G12569" i="22" s="1"/>
  <c r="G12568" i="22" a="1"/>
  <c r="G12568" i="22" s="1"/>
  <c r="G12567" i="22" a="1"/>
  <c r="G12567" i="22" s="1"/>
  <c r="G12566" i="22" a="1"/>
  <c r="G12566" i="22" s="1"/>
  <c r="G12565" i="22" a="1"/>
  <c r="G12565" i="22" s="1"/>
  <c r="G12564" i="22" a="1"/>
  <c r="G12564" i="22" s="1"/>
  <c r="G12563" i="22" a="1"/>
  <c r="G12563" i="22" s="1"/>
  <c r="G12562" i="22" a="1"/>
  <c r="G12562" i="22" s="1"/>
  <c r="G12561" i="22" a="1"/>
  <c r="G12561" i="22" s="1"/>
  <c r="G12560" i="22" a="1"/>
  <c r="G12560" i="22" s="1"/>
  <c r="G12559" i="22" a="1"/>
  <c r="G12559" i="22" s="1"/>
  <c r="G12558" i="22" a="1"/>
  <c r="G12558" i="22" s="1"/>
  <c r="G12557" i="22" a="1"/>
  <c r="G12557" i="22" s="1"/>
  <c r="G12556" i="22" a="1"/>
  <c r="G12556" i="22" s="1"/>
  <c r="G12555" i="22" a="1"/>
  <c r="G12555" i="22" s="1"/>
  <c r="G12554" i="22" a="1"/>
  <c r="G12554" i="22" s="1"/>
  <c r="G12553" i="22" a="1"/>
  <c r="G12553" i="22" s="1"/>
  <c r="G12552" i="22" a="1"/>
  <c r="G12552" i="22" s="1"/>
  <c r="G12551" i="22" a="1"/>
  <c r="G12551" i="22" s="1"/>
  <c r="G12550" i="22" a="1"/>
  <c r="G12550" i="22" s="1"/>
  <c r="G12549" i="22" a="1"/>
  <c r="G12549" i="22" s="1"/>
  <c r="G12548" i="22" a="1"/>
  <c r="G12548" i="22" s="1"/>
  <c r="G12547" i="22" a="1"/>
  <c r="G12547" i="22" s="1"/>
  <c r="G12546" i="22" a="1"/>
  <c r="G12546" i="22" s="1"/>
  <c r="G12545" i="22" a="1"/>
  <c r="G12545" i="22" s="1"/>
  <c r="G12544" i="22" a="1"/>
  <c r="G12544" i="22" s="1"/>
  <c r="G12543" i="22" a="1"/>
  <c r="G12543" i="22" s="1"/>
  <c r="G12542" i="22" a="1"/>
  <c r="G12542" i="22" s="1"/>
  <c r="G12541" i="22" a="1"/>
  <c r="G12541" i="22" s="1"/>
  <c r="G12540" i="22" a="1"/>
  <c r="G12540" i="22" s="1"/>
  <c r="G12539" i="22" a="1"/>
  <c r="G12539" i="22" s="1"/>
  <c r="G12538" i="22" a="1"/>
  <c r="G12538" i="22" s="1"/>
  <c r="G12537" i="22" a="1"/>
  <c r="G12537" i="22" s="1"/>
  <c r="G12536" i="22" a="1"/>
  <c r="G12536" i="22" s="1"/>
  <c r="G12535" i="22" a="1"/>
  <c r="G12535" i="22" s="1"/>
  <c r="G12534" i="22" a="1"/>
  <c r="G12534" i="22" s="1"/>
  <c r="G12533" i="22" a="1"/>
  <c r="G12533" i="22" s="1"/>
  <c r="G12532" i="22" a="1"/>
  <c r="G12532" i="22" s="1"/>
  <c r="G12531" i="22" a="1"/>
  <c r="G12531" i="22" s="1"/>
  <c r="G12530" i="22" a="1"/>
  <c r="G12530" i="22" s="1"/>
  <c r="G12529" i="22" a="1"/>
  <c r="G12529" i="22" s="1"/>
  <c r="G12528" i="22" a="1"/>
  <c r="G12528" i="22" s="1"/>
  <c r="G12527" i="22" a="1"/>
  <c r="G12527" i="22" s="1"/>
  <c r="G12526" i="22" a="1"/>
  <c r="G12526" i="22" s="1"/>
  <c r="G12525" i="22" a="1"/>
  <c r="G12525" i="22" s="1"/>
  <c r="G12524" i="22" a="1"/>
  <c r="G12524" i="22" s="1"/>
  <c r="G12523" i="22" a="1"/>
  <c r="G12523" i="22" s="1"/>
  <c r="G12522" i="22" a="1"/>
  <c r="G12522" i="22" s="1"/>
  <c r="G12521" i="22" a="1"/>
  <c r="G12521" i="22" s="1"/>
  <c r="G12520" i="22" a="1"/>
  <c r="G12520" i="22" s="1"/>
  <c r="G12519" i="22" a="1"/>
  <c r="G12519" i="22" s="1"/>
  <c r="G12518" i="22" a="1"/>
  <c r="G12518" i="22" s="1"/>
  <c r="G12517" i="22" a="1"/>
  <c r="G12517" i="22" s="1"/>
  <c r="G12516" i="22" a="1"/>
  <c r="G12516" i="22" s="1"/>
  <c r="G12515" i="22" a="1"/>
  <c r="G12515" i="22" s="1"/>
  <c r="G12514" i="22" a="1"/>
  <c r="G12514" i="22" s="1"/>
  <c r="G12513" i="22" a="1"/>
  <c r="G12513" i="22" s="1"/>
  <c r="G12512" i="22" a="1"/>
  <c r="G12512" i="22" s="1"/>
  <c r="G12511" i="22" a="1"/>
  <c r="G12511" i="22" s="1"/>
  <c r="G12510" i="22" a="1"/>
  <c r="G12510" i="22" s="1"/>
  <c r="G12509" i="22" a="1"/>
  <c r="G12509" i="22" s="1"/>
  <c r="G12508" i="22" a="1"/>
  <c r="G12508" i="22" s="1"/>
  <c r="G12507" i="22" a="1"/>
  <c r="G12507" i="22" s="1"/>
  <c r="G12506" i="22" a="1"/>
  <c r="G12506" i="22" s="1"/>
  <c r="G12505" i="22" a="1"/>
  <c r="G12505" i="22" s="1"/>
  <c r="G12504" i="22" a="1"/>
  <c r="G12504" i="22" s="1"/>
  <c r="G12503" i="22" a="1"/>
  <c r="G12503" i="22" s="1"/>
  <c r="G12502" i="22" a="1"/>
  <c r="G12502" i="22" s="1"/>
  <c r="G12501" i="22" a="1"/>
  <c r="G12501" i="22" s="1"/>
  <c r="G12500" i="22" a="1"/>
  <c r="G12500" i="22" s="1"/>
  <c r="G12499" i="22" a="1"/>
  <c r="G12499" i="22" s="1"/>
  <c r="G12498" i="22" a="1"/>
  <c r="G12498" i="22" s="1"/>
  <c r="G12497" i="22" a="1"/>
  <c r="G12497" i="22" s="1"/>
  <c r="G12496" i="22" a="1"/>
  <c r="G12496" i="22" s="1"/>
  <c r="G12495" i="22" a="1"/>
  <c r="G12495" i="22" s="1"/>
  <c r="G12494" i="22" a="1"/>
  <c r="G12494" i="22" s="1"/>
  <c r="G12493" i="22" a="1"/>
  <c r="G12493" i="22" s="1"/>
  <c r="G12492" i="22" a="1"/>
  <c r="G12492" i="22" s="1"/>
  <c r="G12491" i="22" a="1"/>
  <c r="G12491" i="22" s="1"/>
  <c r="G12490" i="22" a="1"/>
  <c r="G12490" i="22" s="1"/>
  <c r="G12489" i="22" a="1"/>
  <c r="G12489" i="22" s="1"/>
  <c r="G12488" i="22" a="1"/>
  <c r="G12488" i="22" s="1"/>
  <c r="G12487" i="22" a="1"/>
  <c r="G12487" i="22" s="1"/>
  <c r="G12486" i="22" a="1"/>
  <c r="G12486" i="22" s="1"/>
  <c r="G12485" i="22" a="1"/>
  <c r="G12485" i="22" s="1"/>
  <c r="G12484" i="22" a="1"/>
  <c r="G12484" i="22" s="1"/>
  <c r="G12483" i="22" a="1"/>
  <c r="G12483" i="22" s="1"/>
  <c r="G12482" i="22" a="1"/>
  <c r="G12482" i="22" s="1"/>
  <c r="G12481" i="22" a="1"/>
  <c r="G12481" i="22" s="1"/>
  <c r="G12480" i="22" a="1"/>
  <c r="G12480" i="22" s="1"/>
  <c r="G12479" i="22" a="1"/>
  <c r="G12479" i="22" s="1"/>
  <c r="G12478" i="22" a="1"/>
  <c r="G12478" i="22" s="1"/>
  <c r="G12477" i="22" a="1"/>
  <c r="G12477" i="22" s="1"/>
  <c r="G12476" i="22" a="1"/>
  <c r="G12476" i="22" s="1"/>
  <c r="G12475" i="22" a="1"/>
  <c r="G12475" i="22" s="1"/>
  <c r="G12474" i="22" a="1"/>
  <c r="G12474" i="22" s="1"/>
  <c r="G12473" i="22" a="1"/>
  <c r="G12473" i="22" s="1"/>
  <c r="G12472" i="22" a="1"/>
  <c r="G12472" i="22" s="1"/>
  <c r="G12471" i="22" a="1"/>
  <c r="G12471" i="22" s="1"/>
  <c r="G12470" i="22" a="1"/>
  <c r="G12470" i="22" s="1"/>
  <c r="G12469" i="22" a="1"/>
  <c r="G12469" i="22" s="1"/>
  <c r="G12468" i="22" a="1"/>
  <c r="G12468" i="22" s="1"/>
  <c r="G12467" i="22" a="1"/>
  <c r="G12467" i="22" s="1"/>
  <c r="G12466" i="22" a="1"/>
  <c r="G12466" i="22" s="1"/>
  <c r="G12465" i="22" a="1"/>
  <c r="G12465" i="22" s="1"/>
  <c r="G12464" i="22" a="1"/>
  <c r="G12464" i="22" s="1"/>
  <c r="G12463" i="22" a="1"/>
  <c r="G12463" i="22" s="1"/>
  <c r="G12462" i="22" a="1"/>
  <c r="G12462" i="22" s="1"/>
  <c r="G12461" i="22" a="1"/>
  <c r="G12461" i="22" s="1"/>
  <c r="G12460" i="22" a="1"/>
  <c r="G12460" i="22" s="1"/>
  <c r="G12459" i="22" a="1"/>
  <c r="G12459" i="22" s="1"/>
  <c r="G12458" i="22" a="1"/>
  <c r="G12458" i="22" s="1"/>
  <c r="G12457" i="22" a="1"/>
  <c r="G12457" i="22" s="1"/>
  <c r="G12456" i="22" a="1"/>
  <c r="G12456" i="22" s="1"/>
  <c r="G12455" i="22" a="1"/>
  <c r="G12455" i="22" s="1"/>
  <c r="G12454" i="22" a="1"/>
  <c r="G12454" i="22" s="1"/>
  <c r="G12453" i="22" a="1"/>
  <c r="G12453" i="22" s="1"/>
  <c r="G12452" i="22" a="1"/>
  <c r="G12452" i="22" s="1"/>
  <c r="G12451" i="22" a="1"/>
  <c r="G12451" i="22" s="1"/>
  <c r="G12450" i="22" a="1"/>
  <c r="G12450" i="22" s="1"/>
  <c r="G12449" i="22" a="1"/>
  <c r="G12449" i="22" s="1"/>
  <c r="G12448" i="22" a="1"/>
  <c r="G12448" i="22" s="1"/>
  <c r="G12447" i="22" a="1"/>
  <c r="G12447" i="22" s="1"/>
  <c r="G12446" i="22" a="1"/>
  <c r="G12446" i="22" s="1"/>
  <c r="G12445" i="22" a="1"/>
  <c r="G12445" i="22" s="1"/>
  <c r="G12444" i="22" a="1"/>
  <c r="G12444" i="22" s="1"/>
  <c r="G12443" i="22" a="1"/>
  <c r="G12443" i="22" s="1"/>
  <c r="G12442" i="22" a="1"/>
  <c r="G12442" i="22" s="1"/>
  <c r="G12441" i="22" a="1"/>
  <c r="G12441" i="22" s="1"/>
  <c r="G12440" i="22" a="1"/>
  <c r="G12440" i="22" s="1"/>
  <c r="G12439" i="22" a="1"/>
  <c r="G12439" i="22" s="1"/>
  <c r="G12438" i="22" a="1"/>
  <c r="G12438" i="22" s="1"/>
  <c r="G12437" i="22" a="1"/>
  <c r="G12437" i="22" s="1"/>
  <c r="G12436" i="22" a="1"/>
  <c r="G12436" i="22" s="1"/>
  <c r="G12435" i="22" a="1"/>
  <c r="G12435" i="22" s="1"/>
  <c r="G12434" i="22" a="1"/>
  <c r="G12434" i="22" s="1"/>
  <c r="G12433" i="22" a="1"/>
  <c r="G12433" i="22" s="1"/>
  <c r="G12432" i="22" a="1"/>
  <c r="G12432" i="22" s="1"/>
  <c r="G12431" i="22" a="1"/>
  <c r="G12431" i="22" s="1"/>
  <c r="G12430" i="22" a="1"/>
  <c r="G12430" i="22" s="1"/>
  <c r="G12429" i="22" a="1"/>
  <c r="G12429" i="22" s="1"/>
  <c r="G12428" i="22" a="1"/>
  <c r="G12428" i="22" s="1"/>
  <c r="G12427" i="22" a="1"/>
  <c r="G12427" i="22" s="1"/>
  <c r="G12426" i="22" a="1"/>
  <c r="G12426" i="22" s="1"/>
  <c r="G12425" i="22" a="1"/>
  <c r="G12425" i="22" s="1"/>
  <c r="G12424" i="22" a="1"/>
  <c r="G12424" i="22" s="1"/>
  <c r="G12423" i="22" a="1"/>
  <c r="G12423" i="22" s="1"/>
  <c r="G12422" i="22" a="1"/>
  <c r="G12422" i="22" s="1"/>
  <c r="G12421" i="22" a="1"/>
  <c r="G12421" i="22" s="1"/>
  <c r="G12420" i="22" a="1"/>
  <c r="G12420" i="22" s="1"/>
  <c r="G12419" i="22" a="1"/>
  <c r="G12419" i="22" s="1"/>
  <c r="G12418" i="22" a="1"/>
  <c r="G12418" i="22" s="1"/>
  <c r="G12417" i="22" a="1"/>
  <c r="G12417" i="22" s="1"/>
  <c r="G12416" i="22" a="1"/>
  <c r="G12416" i="22" s="1"/>
  <c r="G12415" i="22" a="1"/>
  <c r="G12415" i="22" s="1"/>
  <c r="G12414" i="22" a="1"/>
  <c r="G12414" i="22" s="1"/>
  <c r="G12413" i="22" a="1"/>
  <c r="G12413" i="22" s="1"/>
  <c r="G12412" i="22" a="1"/>
  <c r="G12412" i="22" s="1"/>
  <c r="G12411" i="22" a="1"/>
  <c r="G12411" i="22" s="1"/>
  <c r="G12410" i="22" a="1"/>
  <c r="G12410" i="22" s="1"/>
  <c r="G12409" i="22" a="1"/>
  <c r="G12409" i="22" s="1"/>
  <c r="G12408" i="22" a="1"/>
  <c r="G12408" i="22" s="1"/>
  <c r="G12407" i="22" a="1"/>
  <c r="G12407" i="22" s="1"/>
  <c r="G12406" i="22" a="1"/>
  <c r="G12406" i="22" s="1"/>
  <c r="G12405" i="22" a="1"/>
  <c r="G12405" i="22" s="1"/>
  <c r="G12404" i="22" a="1"/>
  <c r="G12404" i="22" s="1"/>
  <c r="G12403" i="22" a="1"/>
  <c r="G12403" i="22" s="1"/>
  <c r="G12402" i="22" a="1"/>
  <c r="G12402" i="22" s="1"/>
  <c r="G12401" i="22" a="1"/>
  <c r="G12401" i="22" s="1"/>
  <c r="G12400" i="22" a="1"/>
  <c r="G12400" i="22" s="1"/>
  <c r="G12399" i="22" a="1"/>
  <c r="G12399" i="22" s="1"/>
  <c r="G12398" i="22" a="1"/>
  <c r="G12398" i="22" s="1"/>
  <c r="G12397" i="22" a="1"/>
  <c r="G12397" i="22" s="1"/>
  <c r="G12396" i="22" a="1"/>
  <c r="G12396" i="22" s="1"/>
  <c r="G12395" i="22" a="1"/>
  <c r="G12395" i="22" s="1"/>
  <c r="G12394" i="22" a="1"/>
  <c r="G12394" i="22" s="1"/>
  <c r="G12393" i="22" a="1"/>
  <c r="G12393" i="22" s="1"/>
  <c r="G12392" i="22" a="1"/>
  <c r="G12392" i="22" s="1"/>
  <c r="G12391" i="22" a="1"/>
  <c r="G12391" i="22" s="1"/>
  <c r="G12390" i="22" a="1"/>
  <c r="G12390" i="22" s="1"/>
  <c r="G12389" i="22" a="1"/>
  <c r="G12389" i="22" s="1"/>
  <c r="G12388" i="22" a="1"/>
  <c r="G12388" i="22" s="1"/>
  <c r="G12387" i="22" a="1"/>
  <c r="G12387" i="22" s="1"/>
  <c r="G12386" i="22" a="1"/>
  <c r="G12386" i="22" s="1"/>
  <c r="G12385" i="22" a="1"/>
  <c r="G12385" i="22" s="1"/>
  <c r="G12384" i="22" a="1"/>
  <c r="G12384" i="22" s="1"/>
  <c r="G12383" i="22" a="1"/>
  <c r="G12383" i="22" s="1"/>
  <c r="G12382" i="22" a="1"/>
  <c r="G12382" i="22" s="1"/>
  <c r="G12381" i="22" a="1"/>
  <c r="G12381" i="22" s="1"/>
  <c r="G12380" i="22" a="1"/>
  <c r="G12380" i="22" s="1"/>
  <c r="G12379" i="22" a="1"/>
  <c r="G12379" i="22" s="1"/>
  <c r="G12378" i="22" a="1"/>
  <c r="G12378" i="22" s="1"/>
  <c r="G12377" i="22" a="1"/>
  <c r="G12377" i="22" s="1"/>
  <c r="G12376" i="22" a="1"/>
  <c r="G12376" i="22" s="1"/>
  <c r="G12375" i="22" a="1"/>
  <c r="G12375" i="22" s="1"/>
  <c r="G12374" i="22" a="1"/>
  <c r="G12374" i="22" s="1"/>
  <c r="G12373" i="22" a="1"/>
  <c r="G12373" i="22" s="1"/>
  <c r="G12372" i="22" a="1"/>
  <c r="G12372" i="22" s="1"/>
  <c r="G12371" i="22" a="1"/>
  <c r="G12371" i="22" s="1"/>
  <c r="G12370" i="22" a="1"/>
  <c r="G12370" i="22" s="1"/>
  <c r="G12369" i="22" a="1"/>
  <c r="G12369" i="22" s="1"/>
  <c r="G12368" i="22" a="1"/>
  <c r="G12368" i="22" s="1"/>
  <c r="G12367" i="22" a="1"/>
  <c r="G12367" i="22" s="1"/>
  <c r="G12366" i="22" a="1"/>
  <c r="G12366" i="22" s="1"/>
  <c r="G12365" i="22" a="1"/>
  <c r="G12365" i="22" s="1"/>
  <c r="G12364" i="22" a="1"/>
  <c r="G12364" i="22" s="1"/>
  <c r="G12363" i="22" a="1"/>
  <c r="G12363" i="22" s="1"/>
  <c r="G12362" i="22" a="1"/>
  <c r="G12362" i="22" s="1"/>
  <c r="G12361" i="22" a="1"/>
  <c r="G12361" i="22" s="1"/>
  <c r="G12360" i="22" a="1"/>
  <c r="G12360" i="22" s="1"/>
  <c r="G12359" i="22" a="1"/>
  <c r="G12359" i="22" s="1"/>
  <c r="G12358" i="22" a="1"/>
  <c r="G12358" i="22" s="1"/>
  <c r="G12357" i="22" a="1"/>
  <c r="G12357" i="22" s="1"/>
  <c r="G12356" i="22" a="1"/>
  <c r="G12356" i="22" s="1"/>
  <c r="G12355" i="22" a="1"/>
  <c r="G12355" i="22" s="1"/>
  <c r="G12354" i="22" a="1"/>
  <c r="G12354" i="22" s="1"/>
  <c r="G12353" i="22" a="1"/>
  <c r="G12353" i="22" s="1"/>
  <c r="G12352" i="22" a="1"/>
  <c r="G12352" i="22" s="1"/>
  <c r="G12351" i="22" a="1"/>
  <c r="G12351" i="22" s="1"/>
  <c r="G12350" i="22" a="1"/>
  <c r="G12350" i="22" s="1"/>
  <c r="G12349" i="22" a="1"/>
  <c r="G12349" i="22" s="1"/>
  <c r="G12348" i="22" a="1"/>
  <c r="G12348" i="22" s="1"/>
  <c r="G12347" i="22" a="1"/>
  <c r="G12347" i="22" s="1"/>
  <c r="G12346" i="22" a="1"/>
  <c r="G12346" i="22" s="1"/>
  <c r="G12345" i="22" a="1"/>
  <c r="G12345" i="22" s="1"/>
  <c r="G12344" i="22" a="1"/>
  <c r="G12344" i="22" s="1"/>
  <c r="G12343" i="22" a="1"/>
  <c r="G12343" i="22" s="1"/>
  <c r="G12342" i="22" a="1"/>
  <c r="G12342" i="22" s="1"/>
  <c r="G12341" i="22" a="1"/>
  <c r="G12341" i="22" s="1"/>
  <c r="G12340" i="22" a="1"/>
  <c r="G12340" i="22" s="1"/>
  <c r="G12339" i="22" a="1"/>
  <c r="G12339" i="22" s="1"/>
  <c r="G12338" i="22" a="1"/>
  <c r="G12338" i="22" s="1"/>
  <c r="G12337" i="22" a="1"/>
  <c r="G12337" i="22" s="1"/>
  <c r="G12336" i="22" a="1"/>
  <c r="G12336" i="22" s="1"/>
  <c r="G12335" i="22" a="1"/>
  <c r="G12335" i="22" s="1"/>
  <c r="G12334" i="22" a="1"/>
  <c r="G12334" i="22" s="1"/>
  <c r="G12333" i="22" a="1"/>
  <c r="G12333" i="22" s="1"/>
  <c r="G12332" i="22" a="1"/>
  <c r="G12332" i="22" s="1"/>
  <c r="G12331" i="22" a="1"/>
  <c r="G12331" i="22" s="1"/>
  <c r="G12330" i="22" a="1"/>
  <c r="G12330" i="22" s="1"/>
  <c r="G12329" i="22" a="1"/>
  <c r="G12329" i="22" s="1"/>
  <c r="G12328" i="22" a="1"/>
  <c r="G12328" i="22" s="1"/>
  <c r="G12327" i="22" a="1"/>
  <c r="G12327" i="22" s="1"/>
  <c r="G12326" i="22" a="1"/>
  <c r="G12326" i="22" s="1"/>
  <c r="G12325" i="22"/>
  <c r="G12325" i="22" a="1"/>
  <c r="G12324" i="22" a="1"/>
  <c r="G12324" i="22" s="1"/>
  <c r="G12323" i="22" a="1"/>
  <c r="G12323" i="22" s="1"/>
  <c r="G12322" i="22" a="1"/>
  <c r="G12322" i="22" s="1"/>
  <c r="G12321" i="22" a="1"/>
  <c r="G12321" i="22" s="1"/>
  <c r="G12320" i="22" a="1"/>
  <c r="G12320" i="22" s="1"/>
  <c r="G12319" i="22" a="1"/>
  <c r="G12319" i="22" s="1"/>
  <c r="G12318" i="22" a="1"/>
  <c r="G12318" i="22" s="1"/>
  <c r="G12317" i="22" a="1"/>
  <c r="G12317" i="22" s="1"/>
  <c r="G12316" i="22" a="1"/>
  <c r="G12316" i="22" s="1"/>
  <c r="G12315" i="22" a="1"/>
  <c r="G12315" i="22" s="1"/>
  <c r="G12314" i="22" a="1"/>
  <c r="G12314" i="22" s="1"/>
  <c r="G12313" i="22" a="1"/>
  <c r="G12313" i="22" s="1"/>
  <c r="G12312" i="22" a="1"/>
  <c r="G12312" i="22" s="1"/>
  <c r="G12311" i="22" a="1"/>
  <c r="G12311" i="22" s="1"/>
  <c r="G12310" i="22" a="1"/>
  <c r="G12310" i="22" s="1"/>
  <c r="G12309" i="22" a="1"/>
  <c r="G12309" i="22" s="1"/>
  <c r="G12308" i="22" a="1"/>
  <c r="G12308" i="22" s="1"/>
  <c r="G12307" i="22" a="1"/>
  <c r="G12307" i="22" s="1"/>
  <c r="G12306" i="22" a="1"/>
  <c r="G12306" i="22" s="1"/>
  <c r="G12305" i="22" a="1"/>
  <c r="G12305" i="22" s="1"/>
  <c r="G12304" i="22" a="1"/>
  <c r="G12304" i="22" s="1"/>
  <c r="G12303" i="22" a="1"/>
  <c r="G12303" i="22" s="1"/>
  <c r="G12302" i="22" a="1"/>
  <c r="G12302" i="22" s="1"/>
  <c r="G12301" i="22" a="1"/>
  <c r="G12301" i="22" s="1"/>
  <c r="G12300" i="22" a="1"/>
  <c r="G12300" i="22" s="1"/>
  <c r="G12299" i="22" a="1"/>
  <c r="G12299" i="22" s="1"/>
  <c r="G12298" i="22" a="1"/>
  <c r="G12298" i="22" s="1"/>
  <c r="G12297" i="22"/>
  <c r="G12297" i="22" a="1"/>
  <c r="G12296" i="22" a="1"/>
  <c r="G12296" i="22" s="1"/>
  <c r="G12295" i="22" a="1"/>
  <c r="G12295" i="22" s="1"/>
  <c r="G12294" i="22" a="1"/>
  <c r="G12294" i="22" s="1"/>
  <c r="G12293" i="22" a="1"/>
  <c r="G12293" i="22" s="1"/>
  <c r="G12292" i="22" a="1"/>
  <c r="G12292" i="22" s="1"/>
  <c r="G12291" i="22" a="1"/>
  <c r="G12291" i="22" s="1"/>
  <c r="G12290" i="22" a="1"/>
  <c r="G12290" i="22" s="1"/>
  <c r="G12289" i="22" a="1"/>
  <c r="G12289" i="22" s="1"/>
  <c r="G12288" i="22" a="1"/>
  <c r="G12288" i="22" s="1"/>
  <c r="G12287" i="22" a="1"/>
  <c r="G12287" i="22" s="1"/>
  <c r="G12286" i="22" a="1"/>
  <c r="G12286" i="22" s="1"/>
  <c r="G12285" i="22" a="1"/>
  <c r="G12285" i="22" s="1"/>
  <c r="G12284" i="22" a="1"/>
  <c r="G12284" i="22" s="1"/>
  <c r="G12283" i="22" a="1"/>
  <c r="G12283" i="22" s="1"/>
  <c r="G12282" i="22" a="1"/>
  <c r="G12282" i="22" s="1"/>
  <c r="G12281" i="22" a="1"/>
  <c r="G12281" i="22" s="1"/>
  <c r="G12280" i="22" a="1"/>
  <c r="G12280" i="22" s="1"/>
  <c r="G12279" i="22" a="1"/>
  <c r="G12279" i="22" s="1"/>
  <c r="G12278" i="22" a="1"/>
  <c r="G12278" i="22" s="1"/>
  <c r="G12277" i="22" a="1"/>
  <c r="G12277" i="22" s="1"/>
  <c r="G12276" i="22" a="1"/>
  <c r="G12276" i="22" s="1"/>
  <c r="G12275" i="22" a="1"/>
  <c r="G12275" i="22" s="1"/>
  <c r="G12274" i="22" a="1"/>
  <c r="G12274" i="22" s="1"/>
  <c r="G12273" i="22" a="1"/>
  <c r="G12273" i="22" s="1"/>
  <c r="G12272" i="22" a="1"/>
  <c r="G12272" i="22" s="1"/>
  <c r="G12271" i="22" a="1"/>
  <c r="G12271" i="22" s="1"/>
  <c r="G12270" i="22" a="1"/>
  <c r="G12270" i="22" s="1"/>
  <c r="G12269" i="22" a="1"/>
  <c r="G12269" i="22" s="1"/>
  <c r="G12268" i="22" a="1"/>
  <c r="G12268" i="22" s="1"/>
  <c r="G12267" i="22" a="1"/>
  <c r="G12267" i="22" s="1"/>
  <c r="G12266" i="22" a="1"/>
  <c r="G12266" i="22" s="1"/>
  <c r="G12265" i="22" a="1"/>
  <c r="G12265" i="22" s="1"/>
  <c r="G12264" i="22" a="1"/>
  <c r="G12264" i="22" s="1"/>
  <c r="G12263" i="22" a="1"/>
  <c r="G12263" i="22" s="1"/>
  <c r="G12262" i="22" a="1"/>
  <c r="G12262" i="22" s="1"/>
  <c r="G12261" i="22" a="1"/>
  <c r="G12261" i="22" s="1"/>
  <c r="G12260" i="22" a="1"/>
  <c r="G12260" i="22" s="1"/>
  <c r="G12259" i="22" a="1"/>
  <c r="G12259" i="22" s="1"/>
  <c r="G12258" i="22" a="1"/>
  <c r="G12258" i="22" s="1"/>
  <c r="G12257" i="22" a="1"/>
  <c r="G12257" i="22" s="1"/>
  <c r="G12256" i="22" a="1"/>
  <c r="G12256" i="22" s="1"/>
  <c r="G12255" i="22" a="1"/>
  <c r="G12255" i="22" s="1"/>
  <c r="G12254" i="22" a="1"/>
  <c r="G12254" i="22" s="1"/>
  <c r="G12253" i="22" a="1"/>
  <c r="G12253" i="22" s="1"/>
  <c r="G12252" i="22" a="1"/>
  <c r="G12252" i="22" s="1"/>
  <c r="G12251" i="22" a="1"/>
  <c r="G12251" i="22" s="1"/>
  <c r="G12250" i="22" a="1"/>
  <c r="G12250" i="22" s="1"/>
  <c r="G12249" i="22" a="1"/>
  <c r="G12249" i="22" s="1"/>
  <c r="G12248" i="22" a="1"/>
  <c r="G12248" i="22" s="1"/>
  <c r="G12247" i="22" a="1"/>
  <c r="G12247" i="22" s="1"/>
  <c r="G12246" i="22" a="1"/>
  <c r="G12246" i="22" s="1"/>
  <c r="G12245" i="22" a="1"/>
  <c r="G12245" i="22" s="1"/>
  <c r="G12244" i="22" a="1"/>
  <c r="G12244" i="22" s="1"/>
  <c r="G12243" i="22" a="1"/>
  <c r="G12243" i="22" s="1"/>
  <c r="G12242" i="22" a="1"/>
  <c r="G12242" i="22" s="1"/>
  <c r="G12241" i="22" a="1"/>
  <c r="G12241" i="22" s="1"/>
  <c r="G12240" i="22" a="1"/>
  <c r="G12240" i="22" s="1"/>
  <c r="G12239" i="22" a="1"/>
  <c r="G12239" i="22" s="1"/>
  <c r="G12238" i="22" a="1"/>
  <c r="G12238" i="22" s="1"/>
  <c r="G12237" i="22" a="1"/>
  <c r="G12237" i="22" s="1"/>
  <c r="G12236" i="22" a="1"/>
  <c r="G12236" i="22" s="1"/>
  <c r="G12235" i="22" a="1"/>
  <c r="G12235" i="22" s="1"/>
  <c r="G12234" i="22" a="1"/>
  <c r="G12234" i="22" s="1"/>
  <c r="G12233" i="22" a="1"/>
  <c r="G12233" i="22" s="1"/>
  <c r="G12232" i="22" a="1"/>
  <c r="G12232" i="22" s="1"/>
  <c r="G12231" i="22" a="1"/>
  <c r="G12231" i="22" s="1"/>
  <c r="G12230" i="22" a="1"/>
  <c r="G12230" i="22" s="1"/>
  <c r="G12229" i="22" a="1"/>
  <c r="G12229" i="22" s="1"/>
  <c r="G12228" i="22" a="1"/>
  <c r="G12228" i="22" s="1"/>
  <c r="G12227" i="22" a="1"/>
  <c r="G12227" i="22" s="1"/>
  <c r="G12226" i="22" a="1"/>
  <c r="G12226" i="22" s="1"/>
  <c r="G12225" i="22" a="1"/>
  <c r="G12225" i="22" s="1"/>
  <c r="G12224" i="22" a="1"/>
  <c r="G12224" i="22" s="1"/>
  <c r="G12223" i="22"/>
  <c r="G12223" i="22" a="1"/>
  <c r="G12222" i="22" a="1"/>
  <c r="G12222" i="22" s="1"/>
  <c r="G12221" i="22" a="1"/>
  <c r="G12221" i="22" s="1"/>
  <c r="G12220" i="22" a="1"/>
  <c r="G12220" i="22" s="1"/>
  <c r="G12219" i="22" a="1"/>
  <c r="G12219" i="22" s="1"/>
  <c r="G12218" i="22" a="1"/>
  <c r="G12218" i="22" s="1"/>
  <c r="G12217" i="22" a="1"/>
  <c r="G12217" i="22" s="1"/>
  <c r="G12216" i="22" a="1"/>
  <c r="G12216" i="22" s="1"/>
  <c r="G12215" i="22"/>
  <c r="G12215" i="22" a="1"/>
  <c r="G12214" i="22" a="1"/>
  <c r="G12214" i="22" s="1"/>
  <c r="G12213" i="22" a="1"/>
  <c r="G12213" i="22" s="1"/>
  <c r="G12212" i="22" a="1"/>
  <c r="G12212" i="22" s="1"/>
  <c r="G12211" i="22" a="1"/>
  <c r="G12211" i="22" s="1"/>
  <c r="G12210" i="22" a="1"/>
  <c r="G12210" i="22" s="1"/>
  <c r="G12209" i="22" a="1"/>
  <c r="G12209" i="22" s="1"/>
  <c r="G12208" i="22" a="1"/>
  <c r="G12208" i="22" s="1"/>
  <c r="G12207" i="22" a="1"/>
  <c r="G12207" i="22" s="1"/>
  <c r="G12206" i="22"/>
  <c r="G12206" i="22" a="1"/>
  <c r="G12205" i="22" a="1"/>
  <c r="G12205" i="22" s="1"/>
  <c r="G12204" i="22" a="1"/>
  <c r="G12204" i="22" s="1"/>
  <c r="G12203" i="22" a="1"/>
  <c r="G12203" i="22" s="1"/>
  <c r="G12202" i="22"/>
  <c r="G12202" i="22" a="1"/>
  <c r="G12201" i="22" a="1"/>
  <c r="G12201" i="22" s="1"/>
  <c r="G12200" i="22"/>
  <c r="G12200" i="22" a="1"/>
  <c r="G12199" i="22" a="1"/>
  <c r="G12199" i="22" s="1"/>
  <c r="G12198" i="22" a="1"/>
  <c r="G12198" i="22" s="1"/>
  <c r="G12197" i="22" a="1"/>
  <c r="G12197" i="22" s="1"/>
  <c r="G12196" i="22" a="1"/>
  <c r="G12196" i="22" s="1"/>
  <c r="G12195" i="22" a="1"/>
  <c r="G12195" i="22" s="1"/>
  <c r="G12194" i="22" a="1"/>
  <c r="G12194" i="22" s="1"/>
  <c r="G12193" i="22" a="1"/>
  <c r="G12193" i="22" s="1"/>
  <c r="G12192" i="22" a="1"/>
  <c r="G12192" i="22" s="1"/>
  <c r="G12191" i="22" a="1"/>
  <c r="G12191" i="22" s="1"/>
  <c r="G12190" i="22" a="1"/>
  <c r="G12190" i="22" s="1"/>
  <c r="G12189" i="22" a="1"/>
  <c r="G12189" i="22" s="1"/>
  <c r="G12188" i="22" a="1"/>
  <c r="G12188" i="22" s="1"/>
  <c r="G12187" i="22" a="1"/>
  <c r="G12187" i="22" s="1"/>
  <c r="G12186" i="22" a="1"/>
  <c r="G12186" i="22" s="1"/>
  <c r="G12185" i="22" a="1"/>
  <c r="G12185" i="22" s="1"/>
  <c r="G12184" i="22" a="1"/>
  <c r="G12184" i="22" s="1"/>
  <c r="G12183" i="22" a="1"/>
  <c r="G12183" i="22" s="1"/>
  <c r="G12182" i="22" a="1"/>
  <c r="G12182" i="22" s="1"/>
  <c r="G12181" i="22" a="1"/>
  <c r="G12181" i="22" s="1"/>
  <c r="G12180" i="22" a="1"/>
  <c r="G12180" i="22" s="1"/>
  <c r="G12179" i="22"/>
  <c r="G12179" i="22" a="1"/>
  <c r="G12178" i="22" a="1"/>
  <c r="G12178" i="22" s="1"/>
  <c r="G12177" i="22" a="1"/>
  <c r="G12177" i="22" s="1"/>
  <c r="G12176" i="22" a="1"/>
  <c r="G12176" i="22" s="1"/>
  <c r="G12175" i="22" a="1"/>
  <c r="G12175" i="22" s="1"/>
  <c r="G12174" i="22" a="1"/>
  <c r="G12174" i="22" s="1"/>
  <c r="G12173" i="22" a="1"/>
  <c r="G12173" i="22" s="1"/>
  <c r="G12172" i="22" a="1"/>
  <c r="G12172" i="22" s="1"/>
  <c r="G12171" i="22" a="1"/>
  <c r="G12171" i="22" s="1"/>
  <c r="G12170" i="22" a="1"/>
  <c r="G12170" i="22" s="1"/>
  <c r="G12169" i="22" a="1"/>
  <c r="G12169" i="22" s="1"/>
  <c r="G12168" i="22" a="1"/>
  <c r="G12168" i="22" s="1"/>
  <c r="G12167" i="22" a="1"/>
  <c r="G12167" i="22" s="1"/>
  <c r="G12166" i="22" a="1"/>
  <c r="G12166" i="22" s="1"/>
  <c r="G12165" i="22" a="1"/>
  <c r="G12165" i="22" s="1"/>
  <c r="G12164" i="22" a="1"/>
  <c r="G12164" i="22" s="1"/>
  <c r="G12163" i="22" a="1"/>
  <c r="G12163" i="22" s="1"/>
  <c r="G12162" i="22" a="1"/>
  <c r="G12162" i="22" s="1"/>
  <c r="G12161" i="22" a="1"/>
  <c r="G12161" i="22" s="1"/>
  <c r="G12160" i="22"/>
  <c r="G12160" i="22" a="1"/>
  <c r="G12159" i="22" a="1"/>
  <c r="G12159" i="22" s="1"/>
  <c r="G12158" i="22" a="1"/>
  <c r="G12158" i="22" s="1"/>
  <c r="G12157" i="22" a="1"/>
  <c r="G12157" i="22" s="1"/>
  <c r="G12156" i="22" a="1"/>
  <c r="G12156" i="22" s="1"/>
  <c r="G12155" i="22" a="1"/>
  <c r="G12155" i="22" s="1"/>
  <c r="G12154" i="22" a="1"/>
  <c r="G12154" i="22" s="1"/>
  <c r="G12153" i="22" a="1"/>
  <c r="G12153" i="22" s="1"/>
  <c r="G12152" i="22" a="1"/>
  <c r="G12152" i="22" s="1"/>
  <c r="G12151" i="22" a="1"/>
  <c r="G12151" i="22" s="1"/>
  <c r="G12150" i="22"/>
  <c r="G12150" i="22" a="1"/>
  <c r="G12149" i="22" a="1"/>
  <c r="G12149" i="22" s="1"/>
  <c r="G12148" i="22" a="1"/>
  <c r="G12148" i="22" s="1"/>
  <c r="G12147" i="22"/>
  <c r="G12147" i="22" a="1"/>
  <c r="G12146" i="22" a="1"/>
  <c r="G12146" i="22" s="1"/>
  <c r="G12145" i="22" a="1"/>
  <c r="G12145" i="22" s="1"/>
  <c r="G12144" i="22" a="1"/>
  <c r="G12144" i="22" s="1"/>
  <c r="G12143" i="22" a="1"/>
  <c r="G12143" i="22" s="1"/>
  <c r="G12142" i="22" a="1"/>
  <c r="G12142" i="22" s="1"/>
  <c r="G12141" i="22" a="1"/>
  <c r="G12141" i="22" s="1"/>
  <c r="G12140" i="22" a="1"/>
  <c r="G12140" i="22" s="1"/>
  <c r="G12139" i="22" a="1"/>
  <c r="G12139" i="22" s="1"/>
  <c r="G12138" i="22" a="1"/>
  <c r="G12138" i="22" s="1"/>
  <c r="G12137" i="22" a="1"/>
  <c r="G12137" i="22" s="1"/>
  <c r="G12136" i="22" a="1"/>
  <c r="G12136" i="22" s="1"/>
  <c r="G12135" i="22" a="1"/>
  <c r="G12135" i="22" s="1"/>
  <c r="G12134" i="22" a="1"/>
  <c r="G12134" i="22" s="1"/>
  <c r="G12133" i="22" a="1"/>
  <c r="G12133" i="22" s="1"/>
  <c r="G12132" i="22" a="1"/>
  <c r="G12132" i="22" s="1"/>
  <c r="G12131" i="22" a="1"/>
  <c r="G12131" i="22" s="1"/>
  <c r="G12130" i="22" a="1"/>
  <c r="G12130" i="22" s="1"/>
  <c r="G12129" i="22" a="1"/>
  <c r="G12129" i="22" s="1"/>
  <c r="G12128" i="22" a="1"/>
  <c r="G12128" i="22" s="1"/>
  <c r="G12127" i="22" a="1"/>
  <c r="G12127" i="22" s="1"/>
  <c r="G12126" i="22" a="1"/>
  <c r="G12126" i="22" s="1"/>
  <c r="G12125" i="22" a="1"/>
  <c r="G12125" i="22" s="1"/>
  <c r="G12124" i="22"/>
  <c r="G12124" i="22" a="1"/>
  <c r="G12123" i="22" a="1"/>
  <c r="G12123" i="22" s="1"/>
  <c r="G12122" i="22" a="1"/>
  <c r="G12122" i="22" s="1"/>
  <c r="G12121" i="22" a="1"/>
  <c r="G12121" i="22" s="1"/>
  <c r="G12120" i="22" a="1"/>
  <c r="G12120" i="22" s="1"/>
  <c r="G12119" i="22" a="1"/>
  <c r="G12119" i="22" s="1"/>
  <c r="G12118" i="22"/>
  <c r="G12118" i="22" a="1"/>
  <c r="G12117" i="22" a="1"/>
  <c r="G12117" i="22" s="1"/>
  <c r="G12116" i="22" a="1"/>
  <c r="G12116" i="22" s="1"/>
  <c r="G12115" i="22" a="1"/>
  <c r="G12115" i="22" s="1"/>
  <c r="G12114" i="22" a="1"/>
  <c r="G12114" i="22" s="1"/>
  <c r="G12113" i="22" a="1"/>
  <c r="G12113" i="22" s="1"/>
  <c r="G12112" i="22" a="1"/>
  <c r="G12112" i="22" s="1"/>
  <c r="G12111" i="22" a="1"/>
  <c r="G12111" i="22" s="1"/>
  <c r="G12110" i="22" a="1"/>
  <c r="G12110" i="22" s="1"/>
  <c r="G12109" i="22" a="1"/>
  <c r="G12109" i="22" s="1"/>
  <c r="G12108" i="22" a="1"/>
  <c r="G12108" i="22" s="1"/>
  <c r="G12107" i="22" a="1"/>
  <c r="G12107" i="22" s="1"/>
  <c r="G12106" i="22"/>
  <c r="G12106" i="22" a="1"/>
  <c r="G12105" i="22" a="1"/>
  <c r="G12105" i="22" s="1"/>
  <c r="G12104" i="22" a="1"/>
  <c r="G12104" i="22" s="1"/>
  <c r="G12103" i="22" a="1"/>
  <c r="G12103" i="22" s="1"/>
  <c r="G12102" i="22" a="1"/>
  <c r="G12102" i="22" s="1"/>
  <c r="G12101" i="22" a="1"/>
  <c r="G12101" i="22" s="1"/>
  <c r="G12100" i="22" a="1"/>
  <c r="G12100" i="22" s="1"/>
  <c r="G12099" i="22" a="1"/>
  <c r="G12099" i="22" s="1"/>
  <c r="G12098" i="22"/>
  <c r="G12098" i="22" a="1"/>
  <c r="G12097" i="22" a="1"/>
  <c r="G12097" i="22" s="1"/>
  <c r="G12096" i="22" a="1"/>
  <c r="G12096" i="22" s="1"/>
  <c r="G12095" i="22"/>
  <c r="G12095" i="22" a="1"/>
  <c r="G12094" i="22" a="1"/>
  <c r="G12094" i="22" s="1"/>
  <c r="G12093" i="22" a="1"/>
  <c r="G12093" i="22" s="1"/>
  <c r="G12092" i="22" a="1"/>
  <c r="G12092" i="22" s="1"/>
  <c r="G12091" i="22" a="1"/>
  <c r="G12091" i="22" s="1"/>
  <c r="G12090" i="22" a="1"/>
  <c r="G12090" i="22" s="1"/>
  <c r="G12089" i="22" a="1"/>
  <c r="G12089" i="22" s="1"/>
  <c r="G12088" i="22" a="1"/>
  <c r="G12088" i="22" s="1"/>
  <c r="G12087" i="22" a="1"/>
  <c r="G12087" i="22" s="1"/>
  <c r="G12086" i="22" a="1"/>
  <c r="G12086" i="22" s="1"/>
  <c r="G12085" i="22" a="1"/>
  <c r="G12085" i="22" s="1"/>
  <c r="G12084" i="22" a="1"/>
  <c r="G12084" i="22" s="1"/>
  <c r="G12083" i="22" a="1"/>
  <c r="G12083" i="22" s="1"/>
  <c r="G12082" i="22" a="1"/>
  <c r="G12082" i="22" s="1"/>
  <c r="G12081" i="22" a="1"/>
  <c r="G12081" i="22" s="1"/>
  <c r="G12080" i="22" a="1"/>
  <c r="G12080" i="22" s="1"/>
  <c r="G12079" i="22" a="1"/>
  <c r="G12079" i="22" s="1"/>
  <c r="G12078" i="22" a="1"/>
  <c r="G12078" i="22" s="1"/>
  <c r="G12077" i="22" a="1"/>
  <c r="G12077" i="22" s="1"/>
  <c r="G12076" i="22" a="1"/>
  <c r="G12076" i="22" s="1"/>
  <c r="G12075" i="22"/>
  <c r="G12075" i="22" a="1"/>
  <c r="G12074" i="22" a="1"/>
  <c r="G12074" i="22" s="1"/>
  <c r="G12073" i="22" a="1"/>
  <c r="G12073" i="22" s="1"/>
  <c r="G12072" i="22"/>
  <c r="G12072" i="22" a="1"/>
  <c r="G12071" i="22" a="1"/>
  <c r="G12071" i="22" s="1"/>
  <c r="G12070" i="22" a="1"/>
  <c r="G12070" i="22" s="1"/>
  <c r="G12069" i="22" a="1"/>
  <c r="G12069" i="22" s="1"/>
  <c r="G12068" i="22" a="1"/>
  <c r="G12068" i="22" s="1"/>
  <c r="G12067" i="22" a="1"/>
  <c r="G12067" i="22" s="1"/>
  <c r="G12066" i="22" a="1"/>
  <c r="G12066" i="22" s="1"/>
  <c r="G12065" i="22" a="1"/>
  <c r="G12065" i="22" s="1"/>
  <c r="G12064" i="22" a="1"/>
  <c r="G12064" i="22" s="1"/>
  <c r="G12063" i="22" a="1"/>
  <c r="G12063" i="22" s="1"/>
  <c r="G12062" i="22" a="1"/>
  <c r="G12062" i="22" s="1"/>
  <c r="G12061" i="22" a="1"/>
  <c r="G12061" i="22" s="1"/>
  <c r="G12060" i="22"/>
  <c r="G12060" i="22" a="1"/>
  <c r="G12059" i="22" a="1"/>
  <c r="G12059" i="22" s="1"/>
  <c r="G12058" i="22" a="1"/>
  <c r="G12058" i="22" s="1"/>
  <c r="G12057" i="22" a="1"/>
  <c r="G12057" i="22" s="1"/>
  <c r="G12056" i="22" a="1"/>
  <c r="G12056" i="22" s="1"/>
  <c r="G12055" i="22" a="1"/>
  <c r="G12055" i="22" s="1"/>
  <c r="G12054" i="22"/>
  <c r="G12054" i="22" a="1"/>
  <c r="G12053" i="22" a="1"/>
  <c r="G12053" i="22" s="1"/>
  <c r="G12052" i="22"/>
  <c r="G12052" i="22" a="1"/>
  <c r="G12051" i="22" a="1"/>
  <c r="G12051" i="22" s="1"/>
  <c r="G12050" i="22" a="1"/>
  <c r="G12050" i="22" s="1"/>
  <c r="G12049" i="22" a="1"/>
  <c r="G12049" i="22" s="1"/>
  <c r="G12048" i="22" a="1"/>
  <c r="G12048" i="22" s="1"/>
  <c r="G12047" i="22" a="1"/>
  <c r="G12047" i="22" s="1"/>
  <c r="G12046" i="22"/>
  <c r="G12046" i="22" a="1"/>
  <c r="G12045" i="22" a="1"/>
  <c r="G12045" i="22" s="1"/>
  <c r="G12044" i="22" a="1"/>
  <c r="G12044" i="22" s="1"/>
  <c r="G12043" i="22" a="1"/>
  <c r="G12043" i="22" s="1"/>
  <c r="G12042" i="22"/>
  <c r="G12042" i="22" a="1"/>
  <c r="G12041" i="22" a="1"/>
  <c r="G12041" i="22" s="1"/>
  <c r="G12040" i="22" a="1"/>
  <c r="G12040" i="22" s="1"/>
  <c r="G12039" i="22" a="1"/>
  <c r="G12039" i="22" s="1"/>
  <c r="G12038" i="22" a="1"/>
  <c r="G12038" i="22" s="1"/>
  <c r="G12037" i="22" a="1"/>
  <c r="G12037" i="22" s="1"/>
  <c r="G12036" i="22" a="1"/>
  <c r="G12036" i="22" s="1"/>
  <c r="G12035" i="22" a="1"/>
  <c r="G12035" i="22" s="1"/>
  <c r="G12034" i="22" a="1"/>
  <c r="G12034" i="22" s="1"/>
  <c r="G12033" i="22" a="1"/>
  <c r="G12033" i="22" s="1"/>
  <c r="G12032" i="22"/>
  <c r="G12032" i="22" a="1"/>
  <c r="G12031" i="22" a="1"/>
  <c r="G12031" i="22" s="1"/>
  <c r="G12030" i="22" a="1"/>
  <c r="G12030" i="22" s="1"/>
  <c r="G12029" i="22" a="1"/>
  <c r="G12029" i="22" s="1"/>
  <c r="G12028" i="22" a="1"/>
  <c r="G12028" i="22" s="1"/>
  <c r="G12027" i="22" a="1"/>
  <c r="G12027" i="22" s="1"/>
  <c r="G12026" i="22" a="1"/>
  <c r="G12026" i="22" s="1"/>
  <c r="G12025" i="22" a="1"/>
  <c r="G12025" i="22" s="1"/>
  <c r="G12024" i="22" a="1"/>
  <c r="G12024" i="22" s="1"/>
  <c r="G12023" i="22" a="1"/>
  <c r="G12023" i="22" s="1"/>
  <c r="G12022" i="22" a="1"/>
  <c r="G12022" i="22" s="1"/>
  <c r="G12021" i="22" a="1"/>
  <c r="G12021" i="22" s="1"/>
  <c r="G12020" i="22" a="1"/>
  <c r="G12020" i="22" s="1"/>
  <c r="G12019" i="22"/>
  <c r="G12019" i="22" a="1"/>
  <c r="G12018" i="22" a="1"/>
  <c r="G12018" i="22" s="1"/>
  <c r="G12017" i="22" a="1"/>
  <c r="G12017" i="22" s="1"/>
  <c r="G12016" i="22" a="1"/>
  <c r="G12016" i="22" s="1"/>
  <c r="G12015" i="22" a="1"/>
  <c r="G12015" i="22" s="1"/>
  <c r="G12014" i="22" a="1"/>
  <c r="G12014" i="22" s="1"/>
  <c r="G12013" i="22" a="1"/>
  <c r="G12013" i="22" s="1"/>
  <c r="G12012" i="22" a="1"/>
  <c r="G12012" i="22" s="1"/>
  <c r="G12011" i="22"/>
  <c r="G12011" i="22" a="1"/>
  <c r="G12010" i="22" a="1"/>
  <c r="G12010" i="22" s="1"/>
  <c r="G12009" i="22" a="1"/>
  <c r="G12009" i="22" s="1"/>
  <c r="G12008" i="22"/>
  <c r="G12008" i="22" a="1"/>
  <c r="G12007" i="22" a="1"/>
  <c r="G12007" i="22" s="1"/>
  <c r="G12006" i="22" a="1"/>
  <c r="G12006" i="22" s="1"/>
  <c r="G12005" i="22" a="1"/>
  <c r="G12005" i="22" s="1"/>
  <c r="G12004" i="22" a="1"/>
  <c r="G12004" i="22" s="1"/>
  <c r="G12003" i="22" a="1"/>
  <c r="G12003" i="22" s="1"/>
  <c r="G12002" i="22" a="1"/>
  <c r="G12002" i="22" s="1"/>
  <c r="G12001" i="22" a="1"/>
  <c r="G12001" i="22" s="1"/>
  <c r="G12000" i="22" a="1"/>
  <c r="G12000" i="22" s="1"/>
  <c r="G11999" i="22" a="1"/>
  <c r="G11999" i="22" s="1"/>
  <c r="G11998" i="22" a="1"/>
  <c r="G11998" i="22" s="1"/>
  <c r="G11997" i="22" a="1"/>
  <c r="G11997" i="22" s="1"/>
  <c r="G11996" i="22"/>
  <c r="G11996" i="22" a="1"/>
  <c r="G11995" i="22" a="1"/>
  <c r="G11995" i="22" s="1"/>
  <c r="G11994" i="22" a="1"/>
  <c r="G11994" i="22" s="1"/>
  <c r="G11993" i="22" a="1"/>
  <c r="G11993" i="22" s="1"/>
  <c r="G11992" i="22" a="1"/>
  <c r="G11992" i="22" s="1"/>
  <c r="G11991" i="22"/>
  <c r="G11991" i="22" a="1"/>
  <c r="G11990" i="22"/>
  <c r="G11990" i="22" a="1"/>
  <c r="G11989" i="22" a="1"/>
  <c r="G11989" i="22" s="1"/>
  <c r="G11988" i="22"/>
  <c r="G11988" i="22" a="1"/>
  <c r="G11987" i="22" a="1"/>
  <c r="G11987" i="22" s="1"/>
  <c r="G11986" i="22" a="1"/>
  <c r="G11986" i="22" s="1"/>
  <c r="G11985" i="22" a="1"/>
  <c r="G11985" i="22" s="1"/>
  <c r="G11984" i="22" a="1"/>
  <c r="G11984" i="22" s="1"/>
  <c r="G11983" i="22" a="1"/>
  <c r="G11983" i="22" s="1"/>
  <c r="G11982" i="22" a="1"/>
  <c r="G11982" i="22" s="1"/>
  <c r="G11981" i="22" a="1"/>
  <c r="G11981" i="22" s="1"/>
  <c r="G11980" i="22" a="1"/>
  <c r="G11980" i="22" s="1"/>
  <c r="G11979" i="22" a="1"/>
  <c r="G11979" i="22" s="1"/>
  <c r="G11978" i="22"/>
  <c r="G11978" i="22" a="1"/>
  <c r="G11977" i="22" a="1"/>
  <c r="G11977" i="22" s="1"/>
  <c r="G11976" i="22" a="1"/>
  <c r="G11976" i="22" s="1"/>
  <c r="G11975" i="22" a="1"/>
  <c r="G11975" i="22" s="1"/>
  <c r="G11974" i="22" a="1"/>
  <c r="G11974" i="22" s="1"/>
  <c r="G11973" i="22" a="1"/>
  <c r="G11973" i="22" s="1"/>
  <c r="G11972" i="22" a="1"/>
  <c r="G11972" i="22" s="1"/>
  <c r="G11971" i="22" a="1"/>
  <c r="G11971" i="22" s="1"/>
  <c r="G11970" i="22"/>
  <c r="G11970" i="22" a="1"/>
  <c r="G11969" i="22" a="1"/>
  <c r="G11969" i="22" s="1"/>
  <c r="G11968" i="22"/>
  <c r="G11968" i="22" a="1"/>
  <c r="G11967" i="22" a="1"/>
  <c r="G11967" i="22" s="1"/>
  <c r="G11966" i="22" a="1"/>
  <c r="G11966" i="22" s="1"/>
  <c r="G11965" i="22" a="1"/>
  <c r="G11965" i="22" s="1"/>
  <c r="G11964" i="22" a="1"/>
  <c r="G11964" i="22" s="1"/>
  <c r="G11963" i="22" a="1"/>
  <c r="G11963" i="22" s="1"/>
  <c r="G11962" i="22" a="1"/>
  <c r="G11962" i="22" s="1"/>
  <c r="G11961" i="22" a="1"/>
  <c r="G11961" i="22" s="1"/>
  <c r="G11960" i="22" a="1"/>
  <c r="G11960" i="22" s="1"/>
  <c r="G11959" i="22" a="1"/>
  <c r="G11959" i="22" s="1"/>
  <c r="G11958" i="22" a="1"/>
  <c r="G11958" i="22" s="1"/>
  <c r="G11957" i="22" a="1"/>
  <c r="G11957" i="22" s="1"/>
  <c r="G11956" i="22" a="1"/>
  <c r="G11956" i="22" s="1"/>
  <c r="G11955" i="22" a="1"/>
  <c r="G11955" i="22" s="1"/>
  <c r="G11954" i="22" a="1"/>
  <c r="G11954" i="22" s="1"/>
  <c r="G11953" i="22" a="1"/>
  <c r="G11953" i="22" s="1"/>
  <c r="G11952" i="22" a="1"/>
  <c r="G11952" i="22" s="1"/>
  <c r="G11951" i="22" a="1"/>
  <c r="G11951" i="22" s="1"/>
  <c r="G11950" i="22"/>
  <c r="G11950" i="22" a="1"/>
  <c r="G11949" i="22" a="1"/>
  <c r="G11949" i="22" s="1"/>
  <c r="G11948" i="22" a="1"/>
  <c r="G11948" i="22" s="1"/>
  <c r="G11947" i="22" a="1"/>
  <c r="G11947" i="22" s="1"/>
  <c r="G11946" i="22" a="1"/>
  <c r="G11946" i="22" s="1"/>
  <c r="G11945" i="22" a="1"/>
  <c r="G11945" i="22" s="1"/>
  <c r="G11944" i="22"/>
  <c r="G11944" i="22" a="1"/>
  <c r="G11943" i="22" a="1"/>
  <c r="G11943" i="22" s="1"/>
  <c r="G11942" i="22" a="1"/>
  <c r="G11942" i="22" s="1"/>
  <c r="G11941" i="22" a="1"/>
  <c r="G11941" i="22" s="1"/>
  <c r="G11940" i="22" a="1"/>
  <c r="G11940" i="22" s="1"/>
  <c r="G11939" i="22" a="1"/>
  <c r="G11939" i="22" s="1"/>
  <c r="G11938" i="22" a="1"/>
  <c r="G11938" i="22" s="1"/>
  <c r="G11937" i="22" a="1"/>
  <c r="G11937" i="22" s="1"/>
  <c r="G11936" i="22" a="1"/>
  <c r="G11936" i="22" s="1"/>
  <c r="G11935" i="22" a="1"/>
  <c r="G11935" i="22" s="1"/>
  <c r="G11934" i="22" a="1"/>
  <c r="G11934" i="22" s="1"/>
  <c r="G11933" i="22" a="1"/>
  <c r="G11933" i="22" s="1"/>
  <c r="G11932" i="22" a="1"/>
  <c r="G11932" i="22" s="1"/>
  <c r="G11931" i="22" a="1"/>
  <c r="G11931" i="22" s="1"/>
  <c r="G11930" i="22" a="1"/>
  <c r="G11930" i="22" s="1"/>
  <c r="G11929" i="22" a="1"/>
  <c r="G11929" i="22" s="1"/>
  <c r="G11928" i="22" a="1"/>
  <c r="G11928" i="22" s="1"/>
  <c r="G11927" i="22"/>
  <c r="G11927" i="22" a="1"/>
  <c r="G11926" i="22" a="1"/>
  <c r="G11926" i="22" s="1"/>
  <c r="G11925" i="22" a="1"/>
  <c r="G11925" i="22" s="1"/>
  <c r="G11924" i="22" a="1"/>
  <c r="G11924" i="22" s="1"/>
  <c r="G11923" i="22" a="1"/>
  <c r="G11923" i="22" s="1"/>
  <c r="G11922" i="22" a="1"/>
  <c r="G11922" i="22" s="1"/>
  <c r="G11921" i="22" a="1"/>
  <c r="G11921" i="22" s="1"/>
  <c r="G11920" i="22" a="1"/>
  <c r="G11920" i="22" s="1"/>
  <c r="G11919" i="22" a="1"/>
  <c r="G11919" i="22" s="1"/>
  <c r="G11918" i="22" a="1"/>
  <c r="G11918" i="22" s="1"/>
  <c r="G11917" i="22" a="1"/>
  <c r="G11917" i="22" s="1"/>
  <c r="G11916" i="22" a="1"/>
  <c r="G11916" i="22" s="1"/>
  <c r="G11915" i="22" a="1"/>
  <c r="G11915" i="22" s="1"/>
  <c r="G11914" i="22" a="1"/>
  <c r="G11914" i="22" s="1"/>
  <c r="G11913" i="22" a="1"/>
  <c r="G11913" i="22" s="1"/>
  <c r="G11912" i="22" a="1"/>
  <c r="G11912" i="22" s="1"/>
  <c r="G11911" i="22" a="1"/>
  <c r="G11911" i="22" s="1"/>
  <c r="G11910" i="22" a="1"/>
  <c r="G11910" i="22" s="1"/>
  <c r="G11909" i="22" a="1"/>
  <c r="G11909" i="22" s="1"/>
  <c r="G11908" i="22" a="1"/>
  <c r="G11908" i="22" s="1"/>
  <c r="G11907" i="22" a="1"/>
  <c r="G11907" i="22" s="1"/>
  <c r="G11906" i="22" a="1"/>
  <c r="G11906" i="22" s="1"/>
  <c r="G11905" i="22" a="1"/>
  <c r="G11905" i="22" s="1"/>
  <c r="G11904" i="22"/>
  <c r="G11904" i="22" a="1"/>
  <c r="G11903" i="22" a="1"/>
  <c r="G11903" i="22" s="1"/>
  <c r="G11902" i="22" a="1"/>
  <c r="G11902" i="22" s="1"/>
  <c r="G11901" i="22" a="1"/>
  <c r="G11901" i="22" s="1"/>
  <c r="G11900" i="22" a="1"/>
  <c r="G11900" i="22" s="1"/>
  <c r="G11899" i="22" a="1"/>
  <c r="G11899" i="22" s="1"/>
  <c r="G11898" i="22" a="1"/>
  <c r="G11898" i="22" s="1"/>
  <c r="G11897" i="22" a="1"/>
  <c r="G11897" i="22" s="1"/>
  <c r="G11896" i="22" a="1"/>
  <c r="G11896" i="22" s="1"/>
  <c r="G11895" i="22" a="1"/>
  <c r="G11895" i="22" s="1"/>
  <c r="G11894" i="22" a="1"/>
  <c r="G11894" i="22" s="1"/>
  <c r="G11893" i="22" a="1"/>
  <c r="G11893" i="22" s="1"/>
  <c r="G11892" i="22" a="1"/>
  <c r="G11892" i="22" s="1"/>
  <c r="G11891" i="22" a="1"/>
  <c r="G11891" i="22" s="1"/>
  <c r="G11890" i="22" a="1"/>
  <c r="G11890" i="22" s="1"/>
  <c r="G11889" i="22" a="1"/>
  <c r="G11889" i="22" s="1"/>
  <c r="G11888" i="22" a="1"/>
  <c r="G11888" i="22" s="1"/>
  <c r="G11887" i="22" a="1"/>
  <c r="G11887" i="22" s="1"/>
  <c r="G11886" i="22" a="1"/>
  <c r="G11886" i="22" s="1"/>
  <c r="G11885" i="22" a="1"/>
  <c r="G11885" i="22" s="1"/>
  <c r="G11884" i="22" a="1"/>
  <c r="G11884" i="22" s="1"/>
  <c r="G11883" i="22" a="1"/>
  <c r="G11883" i="22" s="1"/>
  <c r="G11882" i="22" a="1"/>
  <c r="G11882" i="22" s="1"/>
  <c r="G11881" i="22" a="1"/>
  <c r="G11881" i="22" s="1"/>
  <c r="G11880" i="22" a="1"/>
  <c r="G11880" i="22" s="1"/>
  <c r="G11879" i="22" a="1"/>
  <c r="G11879" i="22" s="1"/>
  <c r="G11878" i="22" a="1"/>
  <c r="G11878" i="22" s="1"/>
  <c r="G11877" i="22" a="1"/>
  <c r="G11877" i="22" s="1"/>
  <c r="G11876" i="22" a="1"/>
  <c r="G11876" i="22" s="1"/>
  <c r="G11875" i="22" a="1"/>
  <c r="G11875" i="22" s="1"/>
  <c r="G11874" i="22" a="1"/>
  <c r="G11874" i="22" s="1"/>
  <c r="G11873" i="22" a="1"/>
  <c r="G11873" i="22" s="1"/>
  <c r="G11872" i="22" a="1"/>
  <c r="G11872" i="22" s="1"/>
  <c r="G11871" i="22"/>
  <c r="G11871" i="22" a="1"/>
  <c r="G11870" i="22" a="1"/>
  <c r="G11870" i="22" s="1"/>
  <c r="G11869" i="22" a="1"/>
  <c r="G11869" i="22" s="1"/>
  <c r="G11868" i="22" a="1"/>
  <c r="G11868" i="22" s="1"/>
  <c r="G11867" i="22" a="1"/>
  <c r="G11867" i="22" s="1"/>
  <c r="G11866" i="22" a="1"/>
  <c r="G11866" i="22" s="1"/>
  <c r="G11865" i="22" a="1"/>
  <c r="G11865" i="22" s="1"/>
  <c r="G11864" i="22" a="1"/>
  <c r="G11864" i="22" s="1"/>
  <c r="G11863" i="22" a="1"/>
  <c r="G11863" i="22" s="1"/>
  <c r="G11862" i="22" a="1"/>
  <c r="G11862" i="22" s="1"/>
  <c r="G11861" i="22" a="1"/>
  <c r="G11861" i="22" s="1"/>
  <c r="G11860" i="22" a="1"/>
  <c r="G11860" i="22" s="1"/>
  <c r="G11859" i="22" a="1"/>
  <c r="G11859" i="22" s="1"/>
  <c r="G11858" i="22" a="1"/>
  <c r="G11858" i="22" s="1"/>
  <c r="G11857" i="22" a="1"/>
  <c r="G11857" i="22" s="1"/>
  <c r="G11856" i="22" a="1"/>
  <c r="G11856" i="22" s="1"/>
  <c r="G11855" i="22" a="1"/>
  <c r="G11855" i="22" s="1"/>
  <c r="G11854" i="22"/>
  <c r="G11854" i="22" a="1"/>
  <c r="G11853" i="22" a="1"/>
  <c r="G11853" i="22" s="1"/>
  <c r="G11852" i="22" a="1"/>
  <c r="G11852" i="22" s="1"/>
  <c r="G11851" i="22" a="1"/>
  <c r="G11851" i="22" s="1"/>
  <c r="G11850" i="22"/>
  <c r="G11850" i="22" a="1"/>
  <c r="G11849" i="22" a="1"/>
  <c r="G11849" i="22" s="1"/>
  <c r="G11848" i="22"/>
  <c r="G11848" i="22" a="1"/>
  <c r="G11847" i="22" a="1"/>
  <c r="G11847" i="22" s="1"/>
  <c r="G11846" i="22" a="1"/>
  <c r="G11846" i="22" s="1"/>
  <c r="G11845" i="22" a="1"/>
  <c r="G11845" i="22" s="1"/>
  <c r="G11844" i="22" a="1"/>
  <c r="G11844" i="22" s="1"/>
  <c r="G11843" i="22" a="1"/>
  <c r="G11843" i="22" s="1"/>
  <c r="G11842" i="22" a="1"/>
  <c r="G11842" i="22" s="1"/>
  <c r="G11841" i="22" a="1"/>
  <c r="G11841" i="22" s="1"/>
  <c r="G11840" i="22"/>
  <c r="G11840" i="22" a="1"/>
  <c r="G11839" i="22" a="1"/>
  <c r="G11839" i="22" s="1"/>
  <c r="G11838" i="22" a="1"/>
  <c r="G11838" i="22" s="1"/>
  <c r="G11837" i="22" a="1"/>
  <c r="G11837" i="22" s="1"/>
  <c r="G11836" i="22" a="1"/>
  <c r="G11836" i="22" s="1"/>
  <c r="G11835" i="22" a="1"/>
  <c r="G11835" i="22" s="1"/>
  <c r="G11834" i="22" a="1"/>
  <c r="G11834" i="22" s="1"/>
  <c r="G11833" i="22" a="1"/>
  <c r="G11833" i="22" s="1"/>
  <c r="G11832" i="22" a="1"/>
  <c r="G11832" i="22" s="1"/>
  <c r="G11831" i="22" a="1"/>
  <c r="G11831" i="22" s="1"/>
  <c r="G11830" i="22" a="1"/>
  <c r="G11830" i="22" s="1"/>
  <c r="G11829" i="22" a="1"/>
  <c r="G11829" i="22" s="1"/>
  <c r="G11828" i="22" a="1"/>
  <c r="G11828" i="22" s="1"/>
  <c r="G11827" i="22"/>
  <c r="G11827" i="22" a="1"/>
  <c r="G11826" i="22" a="1"/>
  <c r="G11826" i="22" s="1"/>
  <c r="G11825" i="22" a="1"/>
  <c r="G11825" i="22" s="1"/>
  <c r="G11824" i="22" a="1"/>
  <c r="G11824" i="22" s="1"/>
  <c r="G11823" i="22" a="1"/>
  <c r="G11823" i="22" s="1"/>
  <c r="G11822" i="22" a="1"/>
  <c r="G11822" i="22" s="1"/>
  <c r="G11821" i="22" a="1"/>
  <c r="G11821" i="22" s="1"/>
  <c r="G11820" i="22" a="1"/>
  <c r="G11820" i="22" s="1"/>
  <c r="G11819" i="22" a="1"/>
  <c r="G11819" i="22" s="1"/>
  <c r="G11818" i="22" a="1"/>
  <c r="G11818" i="22" s="1"/>
  <c r="G11817" i="22" a="1"/>
  <c r="G11817" i="22" s="1"/>
  <c r="G11816" i="22" a="1"/>
  <c r="G11816" i="22" s="1"/>
  <c r="G11815" i="22" a="1"/>
  <c r="G11815" i="22" s="1"/>
  <c r="G11814" i="22" a="1"/>
  <c r="G11814" i="22" s="1"/>
  <c r="G11813" i="22" a="1"/>
  <c r="G11813" i="22" s="1"/>
  <c r="G11812" i="22" a="1"/>
  <c r="G11812" i="22" s="1"/>
  <c r="G11811" i="22" a="1"/>
  <c r="G11811" i="22" s="1"/>
  <c r="G11810" i="22" a="1"/>
  <c r="G11810" i="22" s="1"/>
  <c r="G11809" i="22" a="1"/>
  <c r="G11809" i="22" s="1"/>
  <c r="G11808" i="22" a="1"/>
  <c r="G11808" i="22" s="1"/>
  <c r="G11807" i="22" a="1"/>
  <c r="G11807" i="22" s="1"/>
  <c r="G11806" i="22" a="1"/>
  <c r="G11806" i="22" s="1"/>
  <c r="G11805" i="22" a="1"/>
  <c r="G11805" i="22" s="1"/>
  <c r="G11804" i="22" a="1"/>
  <c r="G11804" i="22" s="1"/>
  <c r="G11803" i="22" a="1"/>
  <c r="G11803" i="22" s="1"/>
  <c r="G11802" i="22" a="1"/>
  <c r="G11802" i="22" s="1"/>
  <c r="G11801" i="22" a="1"/>
  <c r="G11801" i="22" s="1"/>
  <c r="G11800" i="22" a="1"/>
  <c r="G11800" i="22" s="1"/>
  <c r="G11799" i="22"/>
  <c r="G11799" i="22" a="1"/>
  <c r="G11798" i="22" a="1"/>
  <c r="G11798" i="22" s="1"/>
  <c r="G11797" i="22" a="1"/>
  <c r="G11797" i="22" s="1"/>
  <c r="G11796" i="22" a="1"/>
  <c r="G11796" i="22" s="1"/>
  <c r="G11795" i="22" a="1"/>
  <c r="G11795" i="22" s="1"/>
  <c r="G11794" i="22" a="1"/>
  <c r="G11794" i="22" s="1"/>
  <c r="G11793" i="22" a="1"/>
  <c r="G11793" i="22" s="1"/>
  <c r="G11792" i="22" a="1"/>
  <c r="G11792" i="22" s="1"/>
  <c r="G11791" i="22" a="1"/>
  <c r="G11791" i="22" s="1"/>
  <c r="G11790" i="22" a="1"/>
  <c r="G11790" i="22" s="1"/>
  <c r="G11789" i="22" a="1"/>
  <c r="G11789" i="22" s="1"/>
  <c r="G11788" i="22"/>
  <c r="G11788" i="22" a="1"/>
  <c r="G11787" i="22" a="1"/>
  <c r="G11787" i="22" s="1"/>
  <c r="G11786" i="22" a="1"/>
  <c r="G11786" i="22" s="1"/>
  <c r="G11785" i="22" a="1"/>
  <c r="G11785" i="22" s="1"/>
  <c r="G11784" i="22" a="1"/>
  <c r="G11784" i="22" s="1"/>
  <c r="G11783" i="22" a="1"/>
  <c r="G11783" i="22" s="1"/>
  <c r="G11782" i="22" a="1"/>
  <c r="G11782" i="22" s="1"/>
  <c r="G11781" i="22" a="1"/>
  <c r="G11781" i="22" s="1"/>
  <c r="G11780" i="22" a="1"/>
  <c r="G11780" i="22" s="1"/>
  <c r="G11779" i="22" a="1"/>
  <c r="G11779" i="22" s="1"/>
  <c r="G11778" i="22" a="1"/>
  <c r="G11778" i="22" s="1"/>
  <c r="G11777" i="22" a="1"/>
  <c r="G11777" i="22" s="1"/>
  <c r="G11776" i="22" a="1"/>
  <c r="G11776" i="22" s="1"/>
  <c r="G11775" i="22" a="1"/>
  <c r="G11775" i="22" s="1"/>
  <c r="G11774" i="22" a="1"/>
  <c r="G11774" i="22" s="1"/>
  <c r="G11773" i="22" a="1"/>
  <c r="G11773" i="22" s="1"/>
  <c r="G11772" i="22"/>
  <c r="G11772" i="22" a="1"/>
  <c r="G11771" i="22" a="1"/>
  <c r="G11771" i="22" s="1"/>
  <c r="G11770" i="22" a="1"/>
  <c r="G11770" i="22" s="1"/>
  <c r="G11769" i="22" a="1"/>
  <c r="G11769" i="22" s="1"/>
  <c r="G11768" i="22" a="1"/>
  <c r="G11768" i="22" s="1"/>
  <c r="G11767" i="22" a="1"/>
  <c r="G11767" i="22" s="1"/>
  <c r="G11766" i="22" a="1"/>
  <c r="G11766" i="22" s="1"/>
  <c r="G11765" i="22" a="1"/>
  <c r="G11765" i="22" s="1"/>
  <c r="G11764" i="22" a="1"/>
  <c r="G11764" i="22" s="1"/>
  <c r="G11763" i="22" a="1"/>
  <c r="G11763" i="22" s="1"/>
  <c r="G11762" i="22" a="1"/>
  <c r="G11762" i="22" s="1"/>
  <c r="G11761" i="22" a="1"/>
  <c r="G11761" i="22" s="1"/>
  <c r="G11760" i="22" a="1"/>
  <c r="G11760" i="22" s="1"/>
  <c r="G11759" i="22" a="1"/>
  <c r="G11759" i="22" s="1"/>
  <c r="G11758" i="22"/>
  <c r="G11758" i="22" a="1"/>
  <c r="G11757" i="22" a="1"/>
  <c r="G11757" i="22" s="1"/>
  <c r="G11756" i="22" a="1"/>
  <c r="G11756" i="22" s="1"/>
  <c r="G11755" i="22" a="1"/>
  <c r="G11755" i="22" s="1"/>
  <c r="G11754" i="22" a="1"/>
  <c r="G11754" i="22" s="1"/>
  <c r="G11753" i="22" a="1"/>
  <c r="G11753" i="22" s="1"/>
  <c r="G11752" i="22" a="1"/>
  <c r="G11752" i="22" s="1"/>
  <c r="G11751" i="22" a="1"/>
  <c r="G11751" i="22" s="1"/>
  <c r="G11750" i="22" a="1"/>
  <c r="G11750" i="22" s="1"/>
  <c r="G11749" i="22" a="1"/>
  <c r="G11749" i="22" s="1"/>
  <c r="G11748" i="22" a="1"/>
  <c r="G11748" i="22" s="1"/>
  <c r="G11747" i="22" a="1"/>
  <c r="G11747" i="22" s="1"/>
  <c r="G11746" i="22" a="1"/>
  <c r="G11746" i="22" s="1"/>
  <c r="G11745" i="22" a="1"/>
  <c r="G11745" i="22" s="1"/>
  <c r="G11744" i="22" a="1"/>
  <c r="G11744" i="22" s="1"/>
  <c r="G11743" i="22" a="1"/>
  <c r="G11743" i="22" s="1"/>
  <c r="G11742" i="22" a="1"/>
  <c r="G11742" i="22" s="1"/>
  <c r="G11741" i="22" a="1"/>
  <c r="G11741" i="22" s="1"/>
  <c r="G11740" i="22" a="1"/>
  <c r="G11740" i="22" s="1"/>
  <c r="G11739" i="22" a="1"/>
  <c r="G11739" i="22" s="1"/>
  <c r="G11738" i="22" a="1"/>
  <c r="G11738" i="22" s="1"/>
  <c r="G11737" i="22" a="1"/>
  <c r="G11737" i="22" s="1"/>
  <c r="G11736" i="22" a="1"/>
  <c r="G11736" i="22" s="1"/>
  <c r="G11735" i="22" a="1"/>
  <c r="G11735" i="22" s="1"/>
  <c r="G11734" i="22"/>
  <c r="G11734" i="22" a="1"/>
  <c r="G11733" i="22" a="1"/>
  <c r="G11733" i="22" s="1"/>
  <c r="G11732" i="22" a="1"/>
  <c r="G11732" i="22" s="1"/>
  <c r="G11731" i="22" a="1"/>
  <c r="G11731" i="22" s="1"/>
  <c r="G11730" i="22" a="1"/>
  <c r="G11730" i="22" s="1"/>
  <c r="G11729" i="22" a="1"/>
  <c r="G11729" i="22" s="1"/>
  <c r="G11728" i="22" a="1"/>
  <c r="G11728" i="22" s="1"/>
  <c r="G11727" i="22"/>
  <c r="G11727" i="22" a="1"/>
  <c r="G11726" i="22" a="1"/>
  <c r="G11726" i="22" s="1"/>
  <c r="G11725" i="22" a="1"/>
  <c r="G11725" i="22" s="1"/>
  <c r="G11724" i="22" a="1"/>
  <c r="G11724" i="22" s="1"/>
  <c r="G11723" i="22" a="1"/>
  <c r="G11723" i="22" s="1"/>
  <c r="G11722" i="22" a="1"/>
  <c r="G11722" i="22" s="1"/>
  <c r="G11721" i="22" a="1"/>
  <c r="G11721" i="22" s="1"/>
  <c r="G11720" i="22" a="1"/>
  <c r="G11720" i="22" s="1"/>
  <c r="G11719" i="22" a="1"/>
  <c r="G11719" i="22" s="1"/>
  <c r="G11718" i="22" a="1"/>
  <c r="G11718" i="22" s="1"/>
  <c r="G11717" i="22" a="1"/>
  <c r="G11717" i="22" s="1"/>
  <c r="G11716" i="22" a="1"/>
  <c r="G11716" i="22" s="1"/>
  <c r="G11715" i="22"/>
  <c r="G11715" i="22" a="1"/>
  <c r="G11714" i="22" a="1"/>
  <c r="G11714" i="22" s="1"/>
  <c r="G11713" i="22" a="1"/>
  <c r="G11713" i="22" s="1"/>
  <c r="G11712" i="22" a="1"/>
  <c r="G11712" i="22" s="1"/>
  <c r="G11711" i="22" a="1"/>
  <c r="G11711" i="22" s="1"/>
  <c r="G11710" i="22" a="1"/>
  <c r="G11710" i="22" s="1"/>
  <c r="G11709" i="22" a="1"/>
  <c r="G11709" i="22" s="1"/>
  <c r="G11708" i="22" a="1"/>
  <c r="G11708" i="22" s="1"/>
  <c r="G11707" i="22" a="1"/>
  <c r="G11707" i="22" s="1"/>
  <c r="G11706" i="22" a="1"/>
  <c r="G11706" i="22" s="1"/>
  <c r="G11705" i="22" a="1"/>
  <c r="G11705" i="22" s="1"/>
  <c r="G11704" i="22"/>
  <c r="G11704" i="22" a="1"/>
  <c r="G11703" i="22" a="1"/>
  <c r="G11703" i="22" s="1"/>
  <c r="G11702" i="22" a="1"/>
  <c r="G11702" i="22" s="1"/>
  <c r="G11701" i="22" a="1"/>
  <c r="G11701" i="22" s="1"/>
  <c r="G11700" i="22" a="1"/>
  <c r="G11700" i="22" s="1"/>
  <c r="G11699" i="22" a="1"/>
  <c r="G11699" i="22" s="1"/>
  <c r="G11698" i="22" a="1"/>
  <c r="G11698" i="22" s="1"/>
  <c r="G11697" i="22" a="1"/>
  <c r="G11697" i="22" s="1"/>
  <c r="G11696" i="22" a="1"/>
  <c r="G11696" i="22" s="1"/>
  <c r="G11695" i="22" a="1"/>
  <c r="G11695" i="22" s="1"/>
  <c r="G11694" i="22" a="1"/>
  <c r="G11694" i="22" s="1"/>
  <c r="G11693" i="22" a="1"/>
  <c r="G11693" i="22" s="1"/>
  <c r="G11692" i="22" a="1"/>
  <c r="G11692" i="22" s="1"/>
  <c r="G11691" i="22" a="1"/>
  <c r="G11691" i="22" s="1"/>
  <c r="G11690" i="22" a="1"/>
  <c r="G11690" i="22" s="1"/>
  <c r="G11689" i="22" a="1"/>
  <c r="G11689" i="22" s="1"/>
  <c r="G11688" i="22" a="1"/>
  <c r="G11688" i="22" s="1"/>
  <c r="G11687" i="22" a="1"/>
  <c r="G11687" i="22" s="1"/>
  <c r="G11686" i="22" a="1"/>
  <c r="G11686" i="22" s="1"/>
  <c r="G11685" i="22" a="1"/>
  <c r="G11685" i="22" s="1"/>
  <c r="G11684" i="22" a="1"/>
  <c r="G11684" i="22" s="1"/>
  <c r="G11683" i="22" a="1"/>
  <c r="G11683" i="22" s="1"/>
  <c r="G11682" i="22" a="1"/>
  <c r="G11682" i="22" s="1"/>
  <c r="G11681" i="22" a="1"/>
  <c r="G11681" i="22" s="1"/>
  <c r="G11680" i="22"/>
  <c r="G11680" i="22" a="1"/>
  <c r="G11679" i="22" a="1"/>
  <c r="G11679" i="22" s="1"/>
  <c r="G11678" i="22" a="1"/>
  <c r="G11678" i="22" s="1"/>
  <c r="G11677" i="22" a="1"/>
  <c r="G11677" i="22" s="1"/>
  <c r="G11676" i="22" a="1"/>
  <c r="G11676" i="22" s="1"/>
  <c r="G11675" i="22" a="1"/>
  <c r="G11675" i="22" s="1"/>
  <c r="G11674" i="22"/>
  <c r="G11674" i="22" a="1"/>
  <c r="G11673" i="22" a="1"/>
  <c r="G11673" i="22" s="1"/>
  <c r="G11672" i="22" a="1"/>
  <c r="G11672" i="22" s="1"/>
  <c r="G11671" i="22" a="1"/>
  <c r="G11671" i="22" s="1"/>
  <c r="G11670" i="22" a="1"/>
  <c r="G11670" i="22" s="1"/>
  <c r="G11669" i="22" a="1"/>
  <c r="G11669" i="22" s="1"/>
  <c r="G11668" i="22" a="1"/>
  <c r="G11668" i="22" s="1"/>
  <c r="G11667" i="22" a="1"/>
  <c r="G11667" i="22" s="1"/>
  <c r="G11666" i="22" a="1"/>
  <c r="G11666" i="22" s="1"/>
  <c r="G11665" i="22" a="1"/>
  <c r="G11665" i="22" s="1"/>
  <c r="G11664" i="22" a="1"/>
  <c r="G11664" i="22" s="1"/>
  <c r="G11663" i="22"/>
  <c r="G11663" i="22" a="1"/>
  <c r="G11662" i="22" a="1"/>
  <c r="G11662" i="22" s="1"/>
  <c r="G11661" i="22" a="1"/>
  <c r="G11661" i="22" s="1"/>
  <c r="G11660" i="22"/>
  <c r="G11660" i="22" a="1"/>
  <c r="G11659" i="22" a="1"/>
  <c r="G11659" i="22" s="1"/>
  <c r="G11658" i="22" a="1"/>
  <c r="G11658" i="22" s="1"/>
  <c r="G11657" i="22" a="1"/>
  <c r="G11657" i="22" s="1"/>
  <c r="G11656" i="22" a="1"/>
  <c r="G11656" i="22" s="1"/>
  <c r="G11655" i="22" a="1"/>
  <c r="G11655" i="22" s="1"/>
  <c r="G11654" i="22"/>
  <c r="G11654" i="22" a="1"/>
  <c r="G11653" i="22" a="1"/>
  <c r="G11653" i="22" s="1"/>
  <c r="G11652" i="22" a="1"/>
  <c r="G11652" i="22" s="1"/>
  <c r="G11651" i="22" a="1"/>
  <c r="G11651" i="22" s="1"/>
  <c r="G11650" i="22" a="1"/>
  <c r="G11650" i="22" s="1"/>
  <c r="G11649" i="22" a="1"/>
  <c r="G11649" i="22" s="1"/>
  <c r="G11648" i="22" a="1"/>
  <c r="G11648" i="22" s="1"/>
  <c r="G11647" i="22" a="1"/>
  <c r="G11647" i="22" s="1"/>
  <c r="G11646" i="22" a="1"/>
  <c r="G11646" i="22" s="1"/>
  <c r="G11645" i="22" a="1"/>
  <c r="G11645" i="22" s="1"/>
  <c r="G11644" i="22" a="1"/>
  <c r="G11644" i="22" s="1"/>
  <c r="G11643" i="22" a="1"/>
  <c r="G11643" i="22" s="1"/>
  <c r="G11642" i="22" a="1"/>
  <c r="G11642" i="22" s="1"/>
  <c r="G11641" i="22" a="1"/>
  <c r="G11641" i="22" s="1"/>
  <c r="G11640" i="22" a="1"/>
  <c r="G11640" i="22" s="1"/>
  <c r="G11639" i="22" a="1"/>
  <c r="G11639" i="22" s="1"/>
  <c r="G11638" i="22" a="1"/>
  <c r="G11638" i="22" s="1"/>
  <c r="G11637" i="22" a="1"/>
  <c r="G11637" i="22" s="1"/>
  <c r="G11636" i="22" a="1"/>
  <c r="G11636" i="22" s="1"/>
  <c r="G11635" i="22" a="1"/>
  <c r="G11635" i="22" s="1"/>
  <c r="G11634" i="22" a="1"/>
  <c r="G11634" i="22" s="1"/>
  <c r="G11633" i="22" a="1"/>
  <c r="G11633" i="22" s="1"/>
  <c r="G11632" i="22" a="1"/>
  <c r="G11632" i="22" s="1"/>
  <c r="G11631" i="22" a="1"/>
  <c r="G11631" i="22" s="1"/>
  <c r="G11630" i="22" a="1"/>
  <c r="G11630" i="22" s="1"/>
  <c r="G11629" i="22" a="1"/>
  <c r="G11629" i="22" s="1"/>
  <c r="G11628" i="22" a="1"/>
  <c r="G11628" i="22" s="1"/>
  <c r="G11627" i="22" a="1"/>
  <c r="G11627" i="22" s="1"/>
  <c r="G11626" i="22" a="1"/>
  <c r="G11626" i="22" s="1"/>
  <c r="G11625" i="22" a="1"/>
  <c r="G11625" i="22" s="1"/>
  <c r="G11624" i="22" a="1"/>
  <c r="G11624" i="22" s="1"/>
  <c r="G11623" i="22" a="1"/>
  <c r="G11623" i="22" s="1"/>
  <c r="G11622" i="22" a="1"/>
  <c r="G11622" i="22" s="1"/>
  <c r="G11621" i="22" a="1"/>
  <c r="G11621" i="22" s="1"/>
  <c r="G11620" i="22" a="1"/>
  <c r="G11620" i="22" s="1"/>
  <c r="G11619" i="22" a="1"/>
  <c r="G11619" i="22" s="1"/>
  <c r="G11618" i="22"/>
  <c r="G11618" i="22" a="1"/>
  <c r="G11617" i="22" a="1"/>
  <c r="G11617" i="22" s="1"/>
  <c r="G11616" i="22"/>
  <c r="G11616" i="22" a="1"/>
  <c r="G11615" i="22" a="1"/>
  <c r="G11615" i="22" s="1"/>
  <c r="G11614" i="22" a="1"/>
  <c r="G11614" i="22" s="1"/>
  <c r="G11613" i="22" a="1"/>
  <c r="G11613" i="22" s="1"/>
  <c r="G11612" i="22"/>
  <c r="G11612" i="22" a="1"/>
  <c r="G11611" i="22" a="1"/>
  <c r="G11611" i="22" s="1"/>
  <c r="G11610" i="22" a="1"/>
  <c r="G11610" i="22" s="1"/>
  <c r="G11609" i="22" a="1"/>
  <c r="G11609" i="22" s="1"/>
  <c r="G11608" i="22" a="1"/>
  <c r="G11608" i="22" s="1"/>
  <c r="G11607" i="22"/>
  <c r="G11607" i="22" a="1"/>
  <c r="G11606" i="22" a="1"/>
  <c r="G11606" i="22" s="1"/>
  <c r="G11605" i="22" a="1"/>
  <c r="G11605" i="22" s="1"/>
  <c r="G11604" i="22" a="1"/>
  <c r="G11604" i="22" s="1"/>
  <c r="G11603" i="22"/>
  <c r="G11603" i="22" a="1"/>
  <c r="G11602" i="22" a="1"/>
  <c r="G11602" i="22" s="1"/>
  <c r="G11601" i="22" a="1"/>
  <c r="G11601" i="22" s="1"/>
  <c r="G11600" i="22" a="1"/>
  <c r="G11600" i="22" s="1"/>
  <c r="G11599" i="22" a="1"/>
  <c r="G11599" i="22" s="1"/>
  <c r="G11598" i="22" a="1"/>
  <c r="G11598" i="22" s="1"/>
  <c r="G11597" i="22" a="1"/>
  <c r="G11597" i="22" s="1"/>
  <c r="G11596" i="22" a="1"/>
  <c r="G11596" i="22" s="1"/>
  <c r="G11595" i="22" a="1"/>
  <c r="G11595" i="22" s="1"/>
  <c r="G11594" i="22" a="1"/>
  <c r="G11594" i="22" s="1"/>
  <c r="G11593" i="22" a="1"/>
  <c r="G11593" i="22" s="1"/>
  <c r="G11592" i="22" a="1"/>
  <c r="G11592" i="22" s="1"/>
  <c r="G11591" i="22" a="1"/>
  <c r="G11591" i="22" s="1"/>
  <c r="G11590" i="22" a="1"/>
  <c r="G11590" i="22" s="1"/>
  <c r="G11589" i="22" a="1"/>
  <c r="G11589" i="22" s="1"/>
  <c r="G11588" i="22" a="1"/>
  <c r="G11588" i="22" s="1"/>
  <c r="G11587" i="22" a="1"/>
  <c r="G11587" i="22" s="1"/>
  <c r="G11586" i="22"/>
  <c r="G11586" i="22" a="1"/>
  <c r="G11585" i="22" a="1"/>
  <c r="G11585" i="22" s="1"/>
  <c r="G11584" i="22" a="1"/>
  <c r="G11584" i="22" s="1"/>
  <c r="G11583" i="22" a="1"/>
  <c r="G11583" i="22" s="1"/>
  <c r="G11582" i="22" a="1"/>
  <c r="G11582" i="22" s="1"/>
  <c r="G11581" i="22" a="1"/>
  <c r="G11581" i="22" s="1"/>
  <c r="G11580" i="22" a="1"/>
  <c r="G11580" i="22" s="1"/>
  <c r="G11579" i="22" a="1"/>
  <c r="G11579" i="22" s="1"/>
  <c r="G11578" i="22" a="1"/>
  <c r="G11578" i="22" s="1"/>
  <c r="G11577" i="22" a="1"/>
  <c r="G11577" i="22" s="1"/>
  <c r="G11576" i="22" a="1"/>
  <c r="G11576" i="22" s="1"/>
  <c r="G11575" i="22" a="1"/>
  <c r="G11575" i="22" s="1"/>
  <c r="G11574" i="22" a="1"/>
  <c r="G11574" i="22" s="1"/>
  <c r="G11573" i="22" a="1"/>
  <c r="G11573" i="22" s="1"/>
  <c r="G11572" i="22"/>
  <c r="G11572" i="22" a="1"/>
  <c r="G11571" i="22" a="1"/>
  <c r="G11571" i="22" s="1"/>
  <c r="G11570" i="22" a="1"/>
  <c r="G11570" i="22" s="1"/>
  <c r="G11569" i="22" a="1"/>
  <c r="G11569" i="22" s="1"/>
  <c r="G11568" i="22" a="1"/>
  <c r="G11568" i="22" s="1"/>
  <c r="G11567" i="22" a="1"/>
  <c r="G11567" i="22" s="1"/>
  <c r="G11566" i="22" a="1"/>
  <c r="G11566" i="22" s="1"/>
  <c r="G11565" i="22" a="1"/>
  <c r="G11565" i="22" s="1"/>
  <c r="G11564" i="22" a="1"/>
  <c r="G11564" i="22" s="1"/>
  <c r="G11563" i="22" a="1"/>
  <c r="G11563" i="22" s="1"/>
  <c r="G11562" i="22"/>
  <c r="G11562" i="22" a="1"/>
  <c r="G11561" i="22" a="1"/>
  <c r="G11561" i="22" s="1"/>
  <c r="B11561" i="22" s="1"/>
  <c r="G11560" i="22" a="1"/>
  <c r="G11560" i="22" s="1"/>
  <c r="G11559" i="22" a="1"/>
  <c r="G11559" i="22" s="1"/>
  <c r="G11558" i="22" a="1"/>
  <c r="G11558" i="22" s="1"/>
  <c r="G11557" i="22" a="1"/>
  <c r="G11557" i="22" s="1"/>
  <c r="G11556" i="22" a="1"/>
  <c r="G11556" i="22" s="1"/>
  <c r="G11555" i="22" a="1"/>
  <c r="G11555" i="22" s="1"/>
  <c r="G11554" i="22" a="1"/>
  <c r="G11554" i="22" s="1"/>
  <c r="G11553" i="22" a="1"/>
  <c r="G11553" i="22" s="1"/>
  <c r="G11552" i="22" a="1"/>
  <c r="G11552" i="22" s="1"/>
  <c r="G11551" i="22" a="1"/>
  <c r="G11551" i="22" s="1"/>
  <c r="G11550" i="22" a="1"/>
  <c r="G11550" i="22" s="1"/>
  <c r="G11549" i="22" a="1"/>
  <c r="G11549" i="22" s="1"/>
  <c r="G11548" i="22" a="1"/>
  <c r="G11548" i="22" s="1"/>
  <c r="G11547" i="22" a="1"/>
  <c r="G11547" i="22" s="1"/>
  <c r="G11546" i="22" a="1"/>
  <c r="G11546" i="22" s="1"/>
  <c r="G11545" i="22" a="1"/>
  <c r="G11545" i="22" s="1"/>
  <c r="G11544" i="22" a="1"/>
  <c r="G11544" i="22" s="1"/>
  <c r="G11543" i="22" a="1"/>
  <c r="G11543" i="22" s="1"/>
  <c r="G11542" i="22" a="1"/>
  <c r="G11542" i="22" s="1"/>
  <c r="G11541" i="22" a="1"/>
  <c r="G11541" i="22" s="1"/>
  <c r="G11540" i="22" a="1"/>
  <c r="G11540" i="22" s="1"/>
  <c r="G11539" i="22" a="1"/>
  <c r="G11539" i="22" s="1"/>
  <c r="G11538" i="22" a="1"/>
  <c r="G11538" i="22" s="1"/>
  <c r="G11537" i="22" a="1"/>
  <c r="G11537" i="22" s="1"/>
  <c r="G11536" i="22" a="1"/>
  <c r="G11536" i="22" s="1"/>
  <c r="G11535" i="22" a="1"/>
  <c r="G11535" i="22" s="1"/>
  <c r="G11534" i="22" a="1"/>
  <c r="G11534" i="22" s="1"/>
  <c r="G11533" i="22" a="1"/>
  <c r="G11533" i="22" s="1"/>
  <c r="G11532" i="22" a="1"/>
  <c r="G11532" i="22" s="1"/>
  <c r="G11531" i="22" a="1"/>
  <c r="G11531" i="22" s="1"/>
  <c r="G11530" i="22" a="1"/>
  <c r="G11530" i="22" s="1"/>
  <c r="G11529" i="22" a="1"/>
  <c r="G11529" i="22" s="1"/>
  <c r="G11528" i="22" a="1"/>
  <c r="G11528" i="22" s="1"/>
  <c r="G11527" i="22" a="1"/>
  <c r="G11527" i="22" s="1"/>
  <c r="G11526" i="22" a="1"/>
  <c r="G11526" i="22" s="1"/>
  <c r="G11525" i="22" a="1"/>
  <c r="G11525" i="22" s="1"/>
  <c r="G11524" i="22" a="1"/>
  <c r="G11524" i="22" s="1"/>
  <c r="G11523" i="22" a="1"/>
  <c r="G11523" i="22" s="1"/>
  <c r="G11522" i="22" a="1"/>
  <c r="G11522" i="22" s="1"/>
  <c r="G11521" i="22"/>
  <c r="G11521" i="22" a="1"/>
  <c r="G11520" i="22" a="1"/>
  <c r="G11520" i="22" s="1"/>
  <c r="G11519" i="22" a="1"/>
  <c r="G11519" i="22" s="1"/>
  <c r="G11518" i="22" a="1"/>
  <c r="G11518" i="22" s="1"/>
  <c r="G11517" i="22" a="1"/>
  <c r="G11517" i="22" s="1"/>
  <c r="G11516" i="22" a="1"/>
  <c r="G11516" i="22" s="1"/>
  <c r="G11515" i="22"/>
  <c r="G11515" i="22" a="1"/>
  <c r="G11514" i="22" a="1"/>
  <c r="G11514" i="22" s="1"/>
  <c r="G11513" i="22" a="1"/>
  <c r="G11513" i="22" s="1"/>
  <c r="G11512" i="22" a="1"/>
  <c r="G11512" i="22" s="1"/>
  <c r="G11511" i="22" a="1"/>
  <c r="G11511" i="22" s="1"/>
  <c r="G11510" i="22" a="1"/>
  <c r="G11510" i="22" s="1"/>
  <c r="G11509" i="22" a="1"/>
  <c r="G11509" i="22" s="1"/>
  <c r="G11508" i="22" a="1"/>
  <c r="G11508" i="22" s="1"/>
  <c r="G11507" i="22" a="1"/>
  <c r="G11507" i="22" s="1"/>
  <c r="G11506" i="22"/>
  <c r="G11506" i="22" a="1"/>
  <c r="G11505" i="22" a="1"/>
  <c r="G11505" i="22" s="1"/>
  <c r="G11504" i="22" a="1"/>
  <c r="G11504" i="22" s="1"/>
  <c r="G11503" i="22" a="1"/>
  <c r="G11503" i="22" s="1"/>
  <c r="G11502" i="22" a="1"/>
  <c r="G11502" i="22" s="1"/>
  <c r="G11501" i="22" a="1"/>
  <c r="G11501" i="22" s="1"/>
  <c r="G11500" i="22" a="1"/>
  <c r="G11500" i="22" s="1"/>
  <c r="G11499" i="22" a="1"/>
  <c r="G11499" i="22" s="1"/>
  <c r="G11498" i="22" a="1"/>
  <c r="G11498" i="22" s="1"/>
  <c r="G11497" i="22" a="1"/>
  <c r="G11497" i="22" s="1"/>
  <c r="B11497" i="22" s="1"/>
  <c r="G11496" i="22" a="1"/>
  <c r="G11496" i="22" s="1"/>
  <c r="G11495" i="22" a="1"/>
  <c r="G11495" i="22" s="1"/>
  <c r="G11494" i="22" a="1"/>
  <c r="G11494" i="22" s="1"/>
  <c r="G11493" i="22"/>
  <c r="G11493" i="22" a="1"/>
  <c r="G11492" i="22" a="1"/>
  <c r="G11492" i="22" s="1"/>
  <c r="G11491" i="22" a="1"/>
  <c r="G11491" i="22" s="1"/>
  <c r="G11490" i="22" a="1"/>
  <c r="G11490" i="22" s="1"/>
  <c r="G11489" i="22" a="1"/>
  <c r="G11489" i="22" s="1"/>
  <c r="G11488" i="22" a="1"/>
  <c r="G11488" i="22" s="1"/>
  <c r="G11487" i="22" a="1"/>
  <c r="G11487" i="22" s="1"/>
  <c r="G11486" i="22" a="1"/>
  <c r="G11486" i="22" s="1"/>
  <c r="G11485" i="22" a="1"/>
  <c r="G11485" i="22" s="1"/>
  <c r="G11484" i="22" a="1"/>
  <c r="G11484" i="22" s="1"/>
  <c r="G11483" i="22" a="1"/>
  <c r="G11483" i="22" s="1"/>
  <c r="G11482" i="22" a="1"/>
  <c r="G11482" i="22" s="1"/>
  <c r="G11481" i="22" a="1"/>
  <c r="G11481" i="22" s="1"/>
  <c r="G11480" i="22" a="1"/>
  <c r="G11480" i="22" s="1"/>
  <c r="G11479" i="22" a="1"/>
  <c r="G11479" i="22" s="1"/>
  <c r="G11478" i="22" a="1"/>
  <c r="G11478" i="22" s="1"/>
  <c r="G11477" i="22" a="1"/>
  <c r="G11477" i="22" s="1"/>
  <c r="G11476" i="22" a="1"/>
  <c r="G11476" i="22" s="1"/>
  <c r="G11475" i="22" a="1"/>
  <c r="G11475" i="22" s="1"/>
  <c r="G11474" i="22" a="1"/>
  <c r="G11474" i="22" s="1"/>
  <c r="G11473" i="22" a="1"/>
  <c r="G11473" i="22" s="1"/>
  <c r="G11472" i="22" a="1"/>
  <c r="G11472" i="22" s="1"/>
  <c r="G11471" i="22" a="1"/>
  <c r="G11471" i="22" s="1"/>
  <c r="G11470" i="22" a="1"/>
  <c r="G11470" i="22" s="1"/>
  <c r="G11469" i="22" a="1"/>
  <c r="G11469" i="22" s="1"/>
  <c r="G11468" i="22" a="1"/>
  <c r="G11468" i="22" s="1"/>
  <c r="G11467" i="22" a="1"/>
  <c r="G11467" i="22" s="1"/>
  <c r="G11466" i="22" a="1"/>
  <c r="G11466" i="22" s="1"/>
  <c r="G11465" i="22" a="1"/>
  <c r="G11465" i="22" s="1"/>
  <c r="G11464" i="22" a="1"/>
  <c r="G11464" i="22" s="1"/>
  <c r="G11463" i="22"/>
  <c r="G11463" i="22" a="1"/>
  <c r="G11462" i="22" a="1"/>
  <c r="G11462" i="22" s="1"/>
  <c r="G11461" i="22" a="1"/>
  <c r="G11461" i="22" s="1"/>
  <c r="G11460" i="22" a="1"/>
  <c r="G11460" i="22" s="1"/>
  <c r="G11459" i="22" a="1"/>
  <c r="G11459" i="22" s="1"/>
  <c r="G11458" i="22" a="1"/>
  <c r="G11458" i="22" s="1"/>
  <c r="G11457" i="22" a="1"/>
  <c r="G11457" i="22" s="1"/>
  <c r="G11456" i="22" a="1"/>
  <c r="G11456" i="22" s="1"/>
  <c r="G11455" i="22" a="1"/>
  <c r="G11455" i="22" s="1"/>
  <c r="G11454" i="22" a="1"/>
  <c r="G11454" i="22" s="1"/>
  <c r="G11453" i="22" a="1"/>
  <c r="G11453" i="22" s="1"/>
  <c r="G11452" i="22" a="1"/>
  <c r="G11452" i="22" s="1"/>
  <c r="G11451" i="22" a="1"/>
  <c r="G11451" i="22" s="1"/>
  <c r="G11450" i="22" a="1"/>
  <c r="G11450" i="22" s="1"/>
  <c r="G11449" i="22" a="1"/>
  <c r="G11449" i="22" s="1"/>
  <c r="G11448" i="22" a="1"/>
  <c r="G11448" i="22" s="1"/>
  <c r="G11447" i="22" a="1"/>
  <c r="G11447" i="22" s="1"/>
  <c r="G11446" i="22" a="1"/>
  <c r="G11446" i="22" s="1"/>
  <c r="G11445" i="22" a="1"/>
  <c r="G11445" i="22" s="1"/>
  <c r="G11444" i="22" a="1"/>
  <c r="G11444" i="22" s="1"/>
  <c r="G11443" i="22" a="1"/>
  <c r="G11443" i="22" s="1"/>
  <c r="G11442" i="22" a="1"/>
  <c r="G11442" i="22" s="1"/>
  <c r="G11441" i="22" a="1"/>
  <c r="G11441" i="22" s="1"/>
  <c r="G11440" i="22"/>
  <c r="G11440" i="22" a="1"/>
  <c r="G11439" i="22" a="1"/>
  <c r="G11439" i="22" s="1"/>
  <c r="G11438" i="22" a="1"/>
  <c r="G11438" i="22" s="1"/>
  <c r="G11437" i="22" a="1"/>
  <c r="G11437" i="22" s="1"/>
  <c r="G11436" i="22" a="1"/>
  <c r="G11436" i="22" s="1"/>
  <c r="G11435" i="22" a="1"/>
  <c r="G11435" i="22" s="1"/>
  <c r="G11434" i="22" a="1"/>
  <c r="G11434" i="22" s="1"/>
  <c r="G11433" i="22" a="1"/>
  <c r="G11433" i="22" s="1"/>
  <c r="G11432" i="22" a="1"/>
  <c r="G11432" i="22" s="1"/>
  <c r="G11431" i="22" a="1"/>
  <c r="G11431" i="22" s="1"/>
  <c r="G11430" i="22" a="1"/>
  <c r="G11430" i="22" s="1"/>
  <c r="G11429" i="22" a="1"/>
  <c r="G11429" i="22" s="1"/>
  <c r="G11428" i="22" a="1"/>
  <c r="G11428" i="22" s="1"/>
  <c r="G11427" i="22" a="1"/>
  <c r="G11427" i="22" s="1"/>
  <c r="G11426" i="22" a="1"/>
  <c r="G11426" i="22" s="1"/>
  <c r="G11425" i="22" a="1"/>
  <c r="G11425" i="22" s="1"/>
  <c r="G11424" i="22" a="1"/>
  <c r="G11424" i="22" s="1"/>
  <c r="G11423" i="22" a="1"/>
  <c r="G11423" i="22" s="1"/>
  <c r="G11422" i="22" a="1"/>
  <c r="G11422" i="22" s="1"/>
  <c r="G11421" i="22" a="1"/>
  <c r="G11421" i="22" s="1"/>
  <c r="G11420" i="22" a="1"/>
  <c r="G11420" i="22" s="1"/>
  <c r="G11419" i="22" a="1"/>
  <c r="G11419" i="22" s="1"/>
  <c r="G11418" i="22" a="1"/>
  <c r="G11418" i="22" s="1"/>
  <c r="G11417" i="22" a="1"/>
  <c r="G11417" i="22" s="1"/>
  <c r="B11417" i="22" s="1"/>
  <c r="G11416" i="22" a="1"/>
  <c r="G11416" i="22" s="1"/>
  <c r="G11415" i="22" a="1"/>
  <c r="G11415" i="22" s="1"/>
  <c r="G11414" i="22" a="1"/>
  <c r="G11414" i="22" s="1"/>
  <c r="G11413" i="22"/>
  <c r="G11413" i="22" a="1"/>
  <c r="G11412" i="22" a="1"/>
  <c r="G11412" i="22" s="1"/>
  <c r="G11411" i="22" a="1"/>
  <c r="G11411" i="22" s="1"/>
  <c r="G11410" i="22" a="1"/>
  <c r="G11410" i="22" s="1"/>
  <c r="G11409" i="22" a="1"/>
  <c r="G11409" i="22" s="1"/>
  <c r="G11408" i="22" a="1"/>
  <c r="G11408" i="22" s="1"/>
  <c r="B11408" i="22" s="1"/>
  <c r="G11407" i="22" a="1"/>
  <c r="G11407" i="22" s="1"/>
  <c r="G11406" i="22" a="1"/>
  <c r="G11406" i="22" s="1"/>
  <c r="G11405" i="22" a="1"/>
  <c r="G11405" i="22" s="1"/>
  <c r="G11404" i="22" a="1"/>
  <c r="G11404" i="22" s="1"/>
  <c r="G11403" i="22" a="1"/>
  <c r="G11403" i="22" s="1"/>
  <c r="G11402" i="22" a="1"/>
  <c r="G11402" i="22" s="1"/>
  <c r="G11401" i="22" a="1"/>
  <c r="G11401" i="22" s="1"/>
  <c r="G11400" i="22" a="1"/>
  <c r="G11400" i="22" s="1"/>
  <c r="G11399" i="22" a="1"/>
  <c r="G11399" i="22" s="1"/>
  <c r="G11398" i="22" a="1"/>
  <c r="G11398" i="22" s="1"/>
  <c r="G11397" i="22" a="1"/>
  <c r="G11397" i="22" s="1"/>
  <c r="G11396" i="22" a="1"/>
  <c r="G11396" i="22" s="1"/>
  <c r="G11395" i="22" a="1"/>
  <c r="G11395" i="22" s="1"/>
  <c r="G11394" i="22" a="1"/>
  <c r="G11394" i="22" s="1"/>
  <c r="G11393" i="22" a="1"/>
  <c r="G11393" i="22" s="1"/>
  <c r="G11392" i="22" a="1"/>
  <c r="G11392" i="22" s="1"/>
  <c r="B11392" i="22" s="1"/>
  <c r="G11391" i="22" a="1"/>
  <c r="G11391" i="22" s="1"/>
  <c r="G11390" i="22" a="1"/>
  <c r="G11390" i="22" s="1"/>
  <c r="G11389" i="22" a="1"/>
  <c r="G11389" i="22" s="1"/>
  <c r="G11388" i="22" a="1"/>
  <c r="G11388" i="22" s="1"/>
  <c r="G11387" i="22" a="1"/>
  <c r="G11387" i="22" s="1"/>
  <c r="G11386" i="22" a="1"/>
  <c r="G11386" i="22" s="1"/>
  <c r="G11385" i="22" a="1"/>
  <c r="G11385" i="22" s="1"/>
  <c r="G11384" i="22" a="1"/>
  <c r="G11384" i="22" s="1"/>
  <c r="G11383" i="22" a="1"/>
  <c r="G11383" i="22" s="1"/>
  <c r="G11382" i="22" a="1"/>
  <c r="G11382" i="22" s="1"/>
  <c r="G11381" i="22" a="1"/>
  <c r="G11381" i="22" s="1"/>
  <c r="G11380" i="22" a="1"/>
  <c r="G11380" i="22" s="1"/>
  <c r="G11379" i="22" a="1"/>
  <c r="G11379" i="22" s="1"/>
  <c r="G11378" i="22" a="1"/>
  <c r="G11378" i="22" s="1"/>
  <c r="G11377" i="22" a="1"/>
  <c r="G11377" i="22" s="1"/>
  <c r="G11376" i="22" a="1"/>
  <c r="G11376" i="22" s="1"/>
  <c r="G11375" i="22" a="1"/>
  <c r="G11375" i="22" s="1"/>
  <c r="G11374" i="22" a="1"/>
  <c r="G11374" i="22" s="1"/>
  <c r="G11373" i="22" a="1"/>
  <c r="G11373" i="22" s="1"/>
  <c r="G11372" i="22" a="1"/>
  <c r="G11372" i="22" s="1"/>
  <c r="G11371" i="22" a="1"/>
  <c r="G11371" i="22" s="1"/>
  <c r="G11370" i="22" a="1"/>
  <c r="G11370" i="22" s="1"/>
  <c r="G11369" i="22" a="1"/>
  <c r="G11369" i="22" s="1"/>
  <c r="G11368" i="22" a="1"/>
  <c r="G11368" i="22" s="1"/>
  <c r="G11367" i="22" a="1"/>
  <c r="G11367" i="22" s="1"/>
  <c r="G11366" i="22" a="1"/>
  <c r="G11366" i="22" s="1"/>
  <c r="G11365" i="22" a="1"/>
  <c r="G11365" i="22" s="1"/>
  <c r="G11364" i="22" a="1"/>
  <c r="G11364" i="22" s="1"/>
  <c r="G11363" i="22" a="1"/>
  <c r="G11363" i="22" s="1"/>
  <c r="G11362" i="22" a="1"/>
  <c r="G11362" i="22" s="1"/>
  <c r="G11361" i="22" a="1"/>
  <c r="G11361" i="22" s="1"/>
  <c r="G11360" i="22" a="1"/>
  <c r="G11360" i="22" s="1"/>
  <c r="G11359" i="22" a="1"/>
  <c r="G11359" i="22" s="1"/>
  <c r="G11358" i="22" a="1"/>
  <c r="G11358" i="22" s="1"/>
  <c r="G11357" i="22" a="1"/>
  <c r="G11357" i="22" s="1"/>
  <c r="G11356" i="22" a="1"/>
  <c r="G11356" i="22" s="1"/>
  <c r="G11355" i="22" a="1"/>
  <c r="G11355" i="22" s="1"/>
  <c r="G11354" i="22" a="1"/>
  <c r="G11354" i="22" s="1"/>
  <c r="G11353" i="22" a="1"/>
  <c r="G11353" i="22" s="1"/>
  <c r="G11352" i="22" a="1"/>
  <c r="G11352" i="22" s="1"/>
  <c r="G11351" i="22" a="1"/>
  <c r="G11351" i="22" s="1"/>
  <c r="G11350" i="22" a="1"/>
  <c r="G11350" i="22" s="1"/>
  <c r="G11349" i="22" a="1"/>
  <c r="G11349" i="22" s="1"/>
  <c r="G11348" i="22" a="1"/>
  <c r="G11348" i="22" s="1"/>
  <c r="G11347" i="22" a="1"/>
  <c r="G11347" i="22" s="1"/>
  <c r="G11346" i="22" a="1"/>
  <c r="G11346" i="22" s="1"/>
  <c r="G11345" i="22" a="1"/>
  <c r="G11345" i="22" s="1"/>
  <c r="G11344" i="22" a="1"/>
  <c r="G11344" i="22" s="1"/>
  <c r="B11344" i="22" s="1"/>
  <c r="G11343" i="22" a="1"/>
  <c r="G11343" i="22" s="1"/>
  <c r="G11342" i="22" a="1"/>
  <c r="G11342" i="22" s="1"/>
  <c r="G11341" i="22" a="1"/>
  <c r="G11341" i="22" s="1"/>
  <c r="G11340" i="22" a="1"/>
  <c r="G11340" i="22" s="1"/>
  <c r="G11339" i="22" a="1"/>
  <c r="G11339" i="22" s="1"/>
  <c r="G11338" i="22" a="1"/>
  <c r="G11338" i="22" s="1"/>
  <c r="G11337" i="22" a="1"/>
  <c r="G11337" i="22" s="1"/>
  <c r="G11336" i="22" a="1"/>
  <c r="G11336" i="22" s="1"/>
  <c r="G11335" i="22" a="1"/>
  <c r="G11335" i="22" s="1"/>
  <c r="G11334" i="22" a="1"/>
  <c r="G11334" i="22" s="1"/>
  <c r="G11333" i="22" a="1"/>
  <c r="G11333" i="22" s="1"/>
  <c r="G11332" i="22" a="1"/>
  <c r="G11332" i="22" s="1"/>
  <c r="G11331" i="22" a="1"/>
  <c r="G11331" i="22" s="1"/>
  <c r="G11330" i="22" a="1"/>
  <c r="G11330" i="22" s="1"/>
  <c r="G11329" i="22" a="1"/>
  <c r="G11329" i="22" s="1"/>
  <c r="G11328" i="22" a="1"/>
  <c r="G11328" i="22" s="1"/>
  <c r="G11327" i="22" a="1"/>
  <c r="G11327" i="22" s="1"/>
  <c r="G11326" i="22" a="1"/>
  <c r="G11326" i="22" s="1"/>
  <c r="G11325" i="22" a="1"/>
  <c r="G11325" i="22" s="1"/>
  <c r="G11324" i="22" a="1"/>
  <c r="G11324" i="22" s="1"/>
  <c r="G11323" i="22" a="1"/>
  <c r="G11323" i="22" s="1"/>
  <c r="G11322" i="22" a="1"/>
  <c r="G11322" i="22" s="1"/>
  <c r="G11321" i="22"/>
  <c r="G11321" i="22" a="1"/>
  <c r="G11320" i="22" a="1"/>
  <c r="G11320" i="22" s="1"/>
  <c r="G11319" i="22" a="1"/>
  <c r="G11319" i="22" s="1"/>
  <c r="G11318" i="22" a="1"/>
  <c r="G11318" i="22" s="1"/>
  <c r="G11317" i="22" a="1"/>
  <c r="G11317" i="22" s="1"/>
  <c r="G11316" i="22" a="1"/>
  <c r="G11316" i="22" s="1"/>
  <c r="G11315" i="22"/>
  <c r="G11315" i="22" a="1"/>
  <c r="G11314" i="22" a="1"/>
  <c r="G11314" i="22" s="1"/>
  <c r="G11313" i="22" a="1"/>
  <c r="G11313" i="22" s="1"/>
  <c r="G11312" i="22" a="1"/>
  <c r="G11312" i="22" s="1"/>
  <c r="G11311" i="22" a="1"/>
  <c r="G11311" i="22" s="1"/>
  <c r="G11310" i="22" a="1"/>
  <c r="G11310" i="22" s="1"/>
  <c r="G11309" i="22" a="1"/>
  <c r="G11309" i="22" s="1"/>
  <c r="G11308" i="22" a="1"/>
  <c r="G11308" i="22" s="1"/>
  <c r="G11307" i="22" a="1"/>
  <c r="G11307" i="22" s="1"/>
  <c r="G11306" i="22" a="1"/>
  <c r="G11306" i="22" s="1"/>
  <c r="G11305" i="22"/>
  <c r="G11305" i="22" a="1"/>
  <c r="G11304" i="22" a="1"/>
  <c r="G11304" i="22" s="1"/>
  <c r="G11303" i="22" a="1"/>
  <c r="G11303" i="22" s="1"/>
  <c r="G11302" i="22" a="1"/>
  <c r="G11302" i="22" s="1"/>
  <c r="G11301" i="22" a="1"/>
  <c r="G11301" i="22" s="1"/>
  <c r="G11300" i="22"/>
  <c r="G11300" i="22" a="1"/>
  <c r="G11299" i="22" a="1"/>
  <c r="G11299" i="22" s="1"/>
  <c r="G11298" i="22" a="1"/>
  <c r="G11298" i="22" s="1"/>
  <c r="G11297" i="22" a="1"/>
  <c r="G11297" i="22" s="1"/>
  <c r="G11296" i="22" a="1"/>
  <c r="G11296" i="22" s="1"/>
  <c r="G11295" i="22" a="1"/>
  <c r="G11295" i="22" s="1"/>
  <c r="G11294" i="22" a="1"/>
  <c r="G11294" i="22" s="1"/>
  <c r="G11293" i="22" a="1"/>
  <c r="G11293" i="22" s="1"/>
  <c r="G11292" i="22" a="1"/>
  <c r="G11292" i="22" s="1"/>
  <c r="G11291" i="22" a="1"/>
  <c r="G11291" i="22" s="1"/>
  <c r="G11290" i="22" a="1"/>
  <c r="G11290" i="22" s="1"/>
  <c r="G11289" i="22" a="1"/>
  <c r="G11289" i="22" s="1"/>
  <c r="G11288" i="22" a="1"/>
  <c r="G11288" i="22" s="1"/>
  <c r="G11287" i="22" a="1"/>
  <c r="G11287" i="22" s="1"/>
  <c r="G11286" i="22" a="1"/>
  <c r="G11286" i="22" s="1"/>
  <c r="G11285" i="22" a="1"/>
  <c r="G11285" i="22" s="1"/>
  <c r="G11284" i="22" a="1"/>
  <c r="G11284" i="22" s="1"/>
  <c r="G11283" i="22" a="1"/>
  <c r="G11283" i="22" s="1"/>
  <c r="G11282" i="22" a="1"/>
  <c r="G11282" i="22" s="1"/>
  <c r="G11281" i="22" a="1"/>
  <c r="G11281" i="22" s="1"/>
  <c r="G11280" i="22" a="1"/>
  <c r="G11280" i="22" s="1"/>
  <c r="B11280" i="22" s="1"/>
  <c r="G11279" i="22" a="1"/>
  <c r="G11279" i="22" s="1"/>
  <c r="G11278" i="22" a="1"/>
  <c r="G11278" i="22" s="1"/>
  <c r="G11277" i="22" a="1"/>
  <c r="G11277" i="22" s="1"/>
  <c r="G11276" i="22" a="1"/>
  <c r="G11276" i="22" s="1"/>
  <c r="G11275" i="22" a="1"/>
  <c r="G11275" i="22" s="1"/>
  <c r="G11274" i="22" a="1"/>
  <c r="G11274" i="22" s="1"/>
  <c r="G11273" i="22" a="1"/>
  <c r="G11273" i="22" s="1"/>
  <c r="G11272" i="22" a="1"/>
  <c r="G11272" i="22" s="1"/>
  <c r="G11271" i="22" a="1"/>
  <c r="G11271" i="22" s="1"/>
  <c r="G11270" i="22" a="1"/>
  <c r="G11270" i="22" s="1"/>
  <c r="G11269" i="22" a="1"/>
  <c r="G11269" i="22" s="1"/>
  <c r="G11268" i="22" a="1"/>
  <c r="G11268" i="22" s="1"/>
  <c r="G11267" i="22" a="1"/>
  <c r="G11267" i="22" s="1"/>
  <c r="G11266" i="22" a="1"/>
  <c r="G11266" i="22" s="1"/>
  <c r="G11265" i="22" a="1"/>
  <c r="G11265" i="22" s="1"/>
  <c r="G11264" i="22" a="1"/>
  <c r="G11264" i="22" s="1"/>
  <c r="B11264" i="22" s="1"/>
  <c r="G11263" i="22" a="1"/>
  <c r="G11263" i="22" s="1"/>
  <c r="G11262" i="22" a="1"/>
  <c r="G11262" i="22" s="1"/>
  <c r="G11261" i="22" a="1"/>
  <c r="G11261" i="22" s="1"/>
  <c r="G11260" i="22" a="1"/>
  <c r="G11260" i="22" s="1"/>
  <c r="G11259" i="22" a="1"/>
  <c r="G11259" i="22" s="1"/>
  <c r="G11258" i="22" a="1"/>
  <c r="G11258" i="22" s="1"/>
  <c r="G11257" i="22"/>
  <c r="G11257" i="22" a="1"/>
  <c r="G11256" i="22" a="1"/>
  <c r="G11256" i="22" s="1"/>
  <c r="G11255" i="22" a="1"/>
  <c r="G11255" i="22" s="1"/>
  <c r="G11254" i="22" a="1"/>
  <c r="G11254" i="22" s="1"/>
  <c r="G11253" i="22" a="1"/>
  <c r="G11253" i="22" s="1"/>
  <c r="G11252" i="22" a="1"/>
  <c r="G11252" i="22" s="1"/>
  <c r="G11251" i="22"/>
  <c r="G11251" i="22" a="1"/>
  <c r="G11250" i="22" a="1"/>
  <c r="G11250" i="22" s="1"/>
  <c r="G11249" i="22" a="1"/>
  <c r="G11249" i="22" s="1"/>
  <c r="G11248" i="22" a="1"/>
  <c r="G11248" i="22" s="1"/>
  <c r="G11247" i="22" a="1"/>
  <c r="G11247" i="22" s="1"/>
  <c r="G11246" i="22" a="1"/>
  <c r="G11246" i="22" s="1"/>
  <c r="G11245" i="22" a="1"/>
  <c r="G11245" i="22" s="1"/>
  <c r="G11244" i="22" a="1"/>
  <c r="G11244" i="22" s="1"/>
  <c r="G11243" i="22" a="1"/>
  <c r="G11243" i="22" s="1"/>
  <c r="G11242" i="22" a="1"/>
  <c r="G11242" i="22" s="1"/>
  <c r="G11241" i="22"/>
  <c r="G11241" i="22" a="1"/>
  <c r="G11240" i="22" a="1"/>
  <c r="G11240" i="22" s="1"/>
  <c r="G11239" i="22" a="1"/>
  <c r="G11239" i="22" s="1"/>
  <c r="G11238" i="22" a="1"/>
  <c r="G11238" i="22" s="1"/>
  <c r="G11237" i="22" a="1"/>
  <c r="G11237" i="22" s="1"/>
  <c r="G11236" i="22" a="1"/>
  <c r="G11236" i="22" s="1"/>
  <c r="G11235" i="22" a="1"/>
  <c r="G11235" i="22" s="1"/>
  <c r="G11234" i="22" a="1"/>
  <c r="G11234" i="22" s="1"/>
  <c r="G11233" i="22" a="1"/>
  <c r="G11233" i="22" s="1"/>
  <c r="G11232" i="22" a="1"/>
  <c r="G11232" i="22" s="1"/>
  <c r="B11232" i="22" s="1"/>
  <c r="G11231" i="22" a="1"/>
  <c r="G11231" i="22" s="1"/>
  <c r="G11230" i="22" a="1"/>
  <c r="G11230" i="22" s="1"/>
  <c r="G11229" i="22" a="1"/>
  <c r="G11229" i="22" s="1"/>
  <c r="G11228" i="22" a="1"/>
  <c r="G11228" i="22" s="1"/>
  <c r="G11227" i="22" a="1"/>
  <c r="G11227" i="22" s="1"/>
  <c r="G11226" i="22" a="1"/>
  <c r="G11226" i="22" s="1"/>
  <c r="G11225" i="22" a="1"/>
  <c r="G11225" i="22" s="1"/>
  <c r="G11224" i="22"/>
  <c r="G11224" i="22" a="1"/>
  <c r="G11223" i="22" a="1"/>
  <c r="G11223" i="22" s="1"/>
  <c r="G11222" i="22" a="1"/>
  <c r="G11222" i="22" s="1"/>
  <c r="G11221" i="22" a="1"/>
  <c r="G11221" i="22" s="1"/>
  <c r="G11220" i="22" a="1"/>
  <c r="G11220" i="22" s="1"/>
  <c r="G11219" i="22" a="1"/>
  <c r="G11219" i="22" s="1"/>
  <c r="G11218" i="22" a="1"/>
  <c r="G11218" i="22" s="1"/>
  <c r="G11217" i="22" a="1"/>
  <c r="G11217" i="22" s="1"/>
  <c r="G11216" i="22" a="1"/>
  <c r="G11216" i="22" s="1"/>
  <c r="B11216" i="22" s="1"/>
  <c r="G11215" i="22" a="1"/>
  <c r="G11215" i="22" s="1"/>
  <c r="G11214" i="22" a="1"/>
  <c r="G11214" i="22" s="1"/>
  <c r="G11213" i="22" a="1"/>
  <c r="G11213" i="22" s="1"/>
  <c r="G11212" i="22" a="1"/>
  <c r="G11212" i="22" s="1"/>
  <c r="G11211" i="22" a="1"/>
  <c r="G11211" i="22" s="1"/>
  <c r="G11210" i="22" a="1"/>
  <c r="G11210" i="22" s="1"/>
  <c r="G11209" i="22" a="1"/>
  <c r="G11209" i="22" s="1"/>
  <c r="G11208" i="22" a="1"/>
  <c r="G11208" i="22" s="1"/>
  <c r="G11207" i="22"/>
  <c r="G11207" i="22" a="1"/>
  <c r="G11206" i="22" a="1"/>
  <c r="G11206" i="22" s="1"/>
  <c r="G11205" i="22" a="1"/>
  <c r="G11205" i="22" s="1"/>
  <c r="G11204" i="22" a="1"/>
  <c r="G11204" i="22" s="1"/>
  <c r="G11203" i="22" a="1"/>
  <c r="G11203" i="22" s="1"/>
  <c r="G11202" i="22" a="1"/>
  <c r="G11202" i="22" s="1"/>
  <c r="G11201" i="22" a="1"/>
  <c r="G11201" i="22" s="1"/>
  <c r="G11200" i="22" a="1"/>
  <c r="G11200" i="22" s="1"/>
  <c r="G11199" i="22" a="1"/>
  <c r="G11199" i="22" s="1"/>
  <c r="G11198" i="22" a="1"/>
  <c r="G11198" i="22" s="1"/>
  <c r="G11197" i="22" a="1"/>
  <c r="G11197" i="22" s="1"/>
  <c r="G11196" i="22" a="1"/>
  <c r="G11196" i="22" s="1"/>
  <c r="G11195" i="22" a="1"/>
  <c r="G11195" i="22" s="1"/>
  <c r="G11194" i="22" a="1"/>
  <c r="G11194" i="22" s="1"/>
  <c r="G11193" i="22" a="1"/>
  <c r="G11193" i="22" s="1"/>
  <c r="G11192" i="22"/>
  <c r="G11192" i="22" a="1"/>
  <c r="G11191" i="22" a="1"/>
  <c r="G11191" i="22" s="1"/>
  <c r="G11190" i="22" a="1"/>
  <c r="G11190" i="22" s="1"/>
  <c r="G11189" i="22" a="1"/>
  <c r="G11189" i="22" s="1"/>
  <c r="G11188" i="22" a="1"/>
  <c r="G11188" i="22" s="1"/>
  <c r="G11187" i="22" a="1"/>
  <c r="G11187" i="22" s="1"/>
  <c r="B11187" i="22" s="1"/>
  <c r="G11186" i="22" a="1"/>
  <c r="G11186" i="22" s="1"/>
  <c r="G11185" i="22" a="1"/>
  <c r="G11185" i="22" s="1"/>
  <c r="G11184" i="22" a="1"/>
  <c r="G11184" i="22" s="1"/>
  <c r="G11183" i="22" a="1"/>
  <c r="G11183" i="22" s="1"/>
  <c r="G11182" i="22" a="1"/>
  <c r="G11182" i="22" s="1"/>
  <c r="G11181" i="22" a="1"/>
  <c r="G11181" i="22" s="1"/>
  <c r="G11180" i="22" a="1"/>
  <c r="G11180" i="22" s="1"/>
  <c r="G11179" i="22" a="1"/>
  <c r="G11179" i="22" s="1"/>
  <c r="G11178" i="22" a="1"/>
  <c r="G11178" i="22" s="1"/>
  <c r="G11177" i="22" a="1"/>
  <c r="G11177" i="22" s="1"/>
  <c r="G11176" i="22" a="1"/>
  <c r="G11176" i="22" s="1"/>
  <c r="G11175" i="22" a="1"/>
  <c r="G11175" i="22" s="1"/>
  <c r="G11174" i="22" a="1"/>
  <c r="G11174" i="22" s="1"/>
  <c r="G11173" i="22" a="1"/>
  <c r="G11173" i="22" s="1"/>
  <c r="G11172" i="22" a="1"/>
  <c r="G11172" i="22" s="1"/>
  <c r="G11171" i="22"/>
  <c r="G11171" i="22" a="1"/>
  <c r="G11170" i="22" a="1"/>
  <c r="G11170" i="22" s="1"/>
  <c r="G11169" i="22" a="1"/>
  <c r="G11169" i="22" s="1"/>
  <c r="G11168" i="22" a="1"/>
  <c r="G11168" i="22" s="1"/>
  <c r="G11167" i="22" a="1"/>
  <c r="G11167" i="22" s="1"/>
  <c r="G11166" i="22" a="1"/>
  <c r="G11166" i="22" s="1"/>
  <c r="G11165" i="22" a="1"/>
  <c r="G11165" i="22" s="1"/>
  <c r="G11164" i="22" a="1"/>
  <c r="G11164" i="22" s="1"/>
  <c r="G11163" i="22" a="1"/>
  <c r="G11163" i="22" s="1"/>
  <c r="B11163" i="22" s="1"/>
  <c r="G11162" i="22" a="1"/>
  <c r="G11162" i="22" s="1"/>
  <c r="G11161" i="22" a="1"/>
  <c r="G11161" i="22" s="1"/>
  <c r="G11160" i="22" a="1"/>
  <c r="G11160" i="22" s="1"/>
  <c r="G11159" i="22" a="1"/>
  <c r="G11159" i="22" s="1"/>
  <c r="G11158" i="22" a="1"/>
  <c r="G11158" i="22" s="1"/>
  <c r="G11157" i="22" a="1"/>
  <c r="G11157" i="22" s="1"/>
  <c r="G11156" i="22" a="1"/>
  <c r="G11156" i="22" s="1"/>
  <c r="G11155" i="22" a="1"/>
  <c r="G11155" i="22" s="1"/>
  <c r="G11154" i="22" a="1"/>
  <c r="G11154" i="22" s="1"/>
  <c r="G11153" i="22" a="1"/>
  <c r="G11153" i="22" s="1"/>
  <c r="G11152" i="22" a="1"/>
  <c r="G11152" i="22" s="1"/>
  <c r="G11151" i="22" a="1"/>
  <c r="G11151" i="22" s="1"/>
  <c r="G11150" i="22" a="1"/>
  <c r="G11150" i="22" s="1"/>
  <c r="G11149" i="22" a="1"/>
  <c r="G11149" i="22" s="1"/>
  <c r="G11148" i="22" a="1"/>
  <c r="G11148" i="22" s="1"/>
  <c r="G11147" i="22" a="1"/>
  <c r="G11147" i="22" s="1"/>
  <c r="G11146" i="22" a="1"/>
  <c r="G11146" i="22" s="1"/>
  <c r="G11145" i="22"/>
  <c r="G11145" i="22" a="1"/>
  <c r="G11144" i="22" a="1"/>
  <c r="G11144" i="22" s="1"/>
  <c r="G11143" i="22" a="1"/>
  <c r="G11143" i="22" s="1"/>
  <c r="G11142" i="22" a="1"/>
  <c r="G11142" i="22" s="1"/>
  <c r="G11141" i="22" a="1"/>
  <c r="G11141" i="22" s="1"/>
  <c r="G11140" i="22" a="1"/>
  <c r="G11140" i="22" s="1"/>
  <c r="G11139" i="22"/>
  <c r="G11139" i="22" a="1"/>
  <c r="G11138" i="22" a="1"/>
  <c r="G11138" i="22" s="1"/>
  <c r="G11137" i="22" a="1"/>
  <c r="G11137" i="22" s="1"/>
  <c r="G11136" i="22" a="1"/>
  <c r="G11136" i="22" s="1"/>
  <c r="G11135" i="22" a="1"/>
  <c r="G11135" i="22" s="1"/>
  <c r="G11134" i="22" a="1"/>
  <c r="G11134" i="22" s="1"/>
  <c r="G11133" i="22" a="1"/>
  <c r="G11133" i="22" s="1"/>
  <c r="G11132" i="22" a="1"/>
  <c r="G11132" i="22" s="1"/>
  <c r="G11131" i="22" a="1"/>
  <c r="G11131" i="22" s="1"/>
  <c r="G11130" i="22" a="1"/>
  <c r="G11130" i="22" s="1"/>
  <c r="G11129" i="22" a="1"/>
  <c r="G11129" i="22" s="1"/>
  <c r="G11128" i="22" a="1"/>
  <c r="G11128" i="22" s="1"/>
  <c r="B11128" i="22" s="1"/>
  <c r="G11127" i="22" a="1"/>
  <c r="G11127" i="22" s="1"/>
  <c r="G11126" i="22" a="1"/>
  <c r="G11126" i="22" s="1"/>
  <c r="G11125" i="22" a="1"/>
  <c r="G11125" i="22" s="1"/>
  <c r="G11124" i="22" a="1"/>
  <c r="G11124" i="22" s="1"/>
  <c r="G11123" i="22" a="1"/>
  <c r="G11123" i="22" s="1"/>
  <c r="G11122" i="22"/>
  <c r="G11122" i="22" a="1"/>
  <c r="G11121" i="22" a="1"/>
  <c r="G11121" i="22" s="1"/>
  <c r="G11120" i="22" a="1"/>
  <c r="G11120" i="22" s="1"/>
  <c r="G11119" i="22" a="1"/>
  <c r="G11119" i="22" s="1"/>
  <c r="G11118" i="22" a="1"/>
  <c r="G11118" i="22" s="1"/>
  <c r="G11117" i="22" a="1"/>
  <c r="G11117" i="22" s="1"/>
  <c r="G11116" i="22" a="1"/>
  <c r="G11116" i="22" s="1"/>
  <c r="G11115" i="22" a="1"/>
  <c r="G11115" i="22" s="1"/>
  <c r="G11114" i="22" a="1"/>
  <c r="G11114" i="22" s="1"/>
  <c r="G11113" i="22" a="1"/>
  <c r="G11113" i="22" s="1"/>
  <c r="G11112" i="22" a="1"/>
  <c r="G11112" i="22" s="1"/>
  <c r="G11111" i="22" a="1"/>
  <c r="G11111" i="22" s="1"/>
  <c r="G11110" i="22" a="1"/>
  <c r="G11110" i="22" s="1"/>
  <c r="G11109" i="22" a="1"/>
  <c r="G11109" i="22" s="1"/>
  <c r="G11108" i="22" a="1"/>
  <c r="G11108" i="22" s="1"/>
  <c r="G11107" i="22" a="1"/>
  <c r="G11107" i="22" s="1"/>
  <c r="G11106" i="22" a="1"/>
  <c r="G11106" i="22" s="1"/>
  <c r="G11105" i="22" a="1"/>
  <c r="G11105" i="22" s="1"/>
  <c r="G11104" i="22" a="1"/>
  <c r="G11104" i="22" s="1"/>
  <c r="G11103" i="22" a="1"/>
  <c r="G11103" i="22" s="1"/>
  <c r="G11102" i="22" a="1"/>
  <c r="G11102" i="22" s="1"/>
  <c r="G11101" i="22" a="1"/>
  <c r="G11101" i="22" s="1"/>
  <c r="G11100" i="22" a="1"/>
  <c r="G11100" i="22" s="1"/>
  <c r="G11099" i="22" a="1"/>
  <c r="G11099" i="22" s="1"/>
  <c r="G11098" i="22" a="1"/>
  <c r="G11098" i="22" s="1"/>
  <c r="G11097" i="22"/>
  <c r="G11097" i="22" a="1"/>
  <c r="G11096" i="22" a="1"/>
  <c r="G11096" i="22" s="1"/>
  <c r="G11095" i="22"/>
  <c r="G11095" i="22" a="1"/>
  <c r="G11094" i="22" a="1"/>
  <c r="G11094" i="22" s="1"/>
  <c r="G11093" i="22" a="1"/>
  <c r="G11093" i="22" s="1"/>
  <c r="G11092" i="22" a="1"/>
  <c r="G11092" i="22" s="1"/>
  <c r="G11091" i="22" a="1"/>
  <c r="G11091" i="22" s="1"/>
  <c r="G11090" i="22" a="1"/>
  <c r="G11090" i="22" s="1"/>
  <c r="G11089" i="22" a="1"/>
  <c r="G11089" i="22" s="1"/>
  <c r="G11088" i="22" a="1"/>
  <c r="G11088" i="22" s="1"/>
  <c r="G11087" i="22" a="1"/>
  <c r="G11087" i="22" s="1"/>
  <c r="G11086" i="22" a="1"/>
  <c r="G11086" i="22" s="1"/>
  <c r="B11086" i="22" s="1"/>
  <c r="G11085" i="22" a="1"/>
  <c r="G11085" i="22" s="1"/>
  <c r="G11084" i="22" a="1"/>
  <c r="G11084" i="22" s="1"/>
  <c r="G11083" i="22" a="1"/>
  <c r="G11083" i="22" s="1"/>
  <c r="G11082" i="22" a="1"/>
  <c r="G11082" i="22" s="1"/>
  <c r="G11081" i="22"/>
  <c r="G11081" i="22" a="1"/>
  <c r="G11080" i="22" a="1"/>
  <c r="G11080" i="22" s="1"/>
  <c r="G11079" i="22" a="1"/>
  <c r="G11079" i="22" s="1"/>
  <c r="G11078" i="22" a="1"/>
  <c r="G11078" i="22" s="1"/>
  <c r="G11077" i="22" a="1"/>
  <c r="G11077" i="22" s="1"/>
  <c r="G11076" i="22" a="1"/>
  <c r="G11076" i="22" s="1"/>
  <c r="G11075" i="22" a="1"/>
  <c r="G11075" i="22" s="1"/>
  <c r="G11074" i="22" a="1"/>
  <c r="G11074" i="22" s="1"/>
  <c r="G11073" i="22" a="1"/>
  <c r="G11073" i="22" s="1"/>
  <c r="G11072" i="22" a="1"/>
  <c r="G11072" i="22" s="1"/>
  <c r="G11071" i="22" a="1"/>
  <c r="G11071" i="22" s="1"/>
  <c r="G11070" i="22" a="1"/>
  <c r="G11070" i="22" s="1"/>
  <c r="G11069" i="22" a="1"/>
  <c r="G11069" i="22" s="1"/>
  <c r="G11068" i="22" a="1"/>
  <c r="G11068" i="22" s="1"/>
  <c r="G11067" i="22" a="1"/>
  <c r="G11067" i="22" s="1"/>
  <c r="G11066" i="22" a="1"/>
  <c r="G11066" i="22" s="1"/>
  <c r="G11065" i="22" a="1"/>
  <c r="G11065" i="22" s="1"/>
  <c r="G11064" i="22" a="1"/>
  <c r="G11064" i="22" s="1"/>
  <c r="G11063" i="22" a="1"/>
  <c r="G11063" i="22" s="1"/>
  <c r="G11062" i="22" a="1"/>
  <c r="G11062" i="22" s="1"/>
  <c r="G11061" i="22" a="1"/>
  <c r="G11061" i="22" s="1"/>
  <c r="G11060" i="22" a="1"/>
  <c r="G11060" i="22" s="1"/>
  <c r="G11059" i="22" a="1"/>
  <c r="G11059" i="22" s="1"/>
  <c r="G11058" i="22" a="1"/>
  <c r="G11058" i="22" s="1"/>
  <c r="G11057" i="22" a="1"/>
  <c r="G11057" i="22" s="1"/>
  <c r="G11056" i="22" a="1"/>
  <c r="G11056" i="22" s="1"/>
  <c r="G11055" i="22" a="1"/>
  <c r="G11055" i="22" s="1"/>
  <c r="G11054" i="22" a="1"/>
  <c r="G11054" i="22" s="1"/>
  <c r="G11053" i="22" a="1"/>
  <c r="G11053" i="22" s="1"/>
  <c r="G11052" i="22" a="1"/>
  <c r="G11052" i="22" s="1"/>
  <c r="G11051" i="22" a="1"/>
  <c r="G11051" i="22" s="1"/>
  <c r="G11050" i="22" a="1"/>
  <c r="G11050" i="22" s="1"/>
  <c r="G11049" i="22" a="1"/>
  <c r="G11049" i="22" s="1"/>
  <c r="G11048" i="22" a="1"/>
  <c r="G11048" i="22" s="1"/>
  <c r="G11047" i="22" a="1"/>
  <c r="G11047" i="22" s="1"/>
  <c r="G11046" i="22" a="1"/>
  <c r="G11046" i="22" s="1"/>
  <c r="B11046" i="22" s="1"/>
  <c r="G11045" i="22" a="1"/>
  <c r="G11045" i="22" s="1"/>
  <c r="G11044" i="22" a="1"/>
  <c r="G11044" i="22" s="1"/>
  <c r="G11043" i="22" a="1"/>
  <c r="G11043" i="22" s="1"/>
  <c r="G11042" i="22" a="1"/>
  <c r="G11042" i="22" s="1"/>
  <c r="G11041" i="22" a="1"/>
  <c r="G11041" i="22" s="1"/>
  <c r="G11040" i="22" a="1"/>
  <c r="G11040" i="22" s="1"/>
  <c r="G11039" i="22" a="1"/>
  <c r="G11039" i="22" s="1"/>
  <c r="G11038" i="22" a="1"/>
  <c r="G11038" i="22" s="1"/>
  <c r="G11037" i="22" a="1"/>
  <c r="G11037" i="22" s="1"/>
  <c r="G11036" i="22" a="1"/>
  <c r="G11036" i="22" s="1"/>
  <c r="G11035" i="22" a="1"/>
  <c r="G11035" i="22" s="1"/>
  <c r="G11034" i="22" a="1"/>
  <c r="G11034" i="22" s="1"/>
  <c r="G11033" i="22"/>
  <c r="G11033" i="22" a="1"/>
  <c r="G11032" i="22" a="1"/>
  <c r="G11032" i="22" s="1"/>
  <c r="G11031" i="22" a="1"/>
  <c r="G11031" i="22" s="1"/>
  <c r="G11030" i="22" a="1"/>
  <c r="G11030" i="22" s="1"/>
  <c r="G11029" i="22" a="1"/>
  <c r="G11029" i="22" s="1"/>
  <c r="G11028" i="22" a="1"/>
  <c r="G11028" i="22" s="1"/>
  <c r="G11027" i="22" a="1"/>
  <c r="G11027" i="22" s="1"/>
  <c r="G11026" i="22" a="1"/>
  <c r="G11026" i="22" s="1"/>
  <c r="G11025" i="22" a="1"/>
  <c r="G11025" i="22" s="1"/>
  <c r="G11024" i="22" a="1"/>
  <c r="G11024" i="22" s="1"/>
  <c r="G11023" i="22" a="1"/>
  <c r="G11023" i="22" s="1"/>
  <c r="G11022" i="22" a="1"/>
  <c r="G11022" i="22" s="1"/>
  <c r="G11021" i="22" a="1"/>
  <c r="G11021" i="22" s="1"/>
  <c r="G11020" i="22" a="1"/>
  <c r="G11020" i="22" s="1"/>
  <c r="G11019" i="22" a="1"/>
  <c r="G11019" i="22" s="1"/>
  <c r="B11019" i="22" s="1"/>
  <c r="G11018" i="22" a="1"/>
  <c r="G11018" i="22" s="1"/>
  <c r="G11017" i="22"/>
  <c r="G11017" i="22" a="1"/>
  <c r="G11016" i="22" a="1"/>
  <c r="G11016" i="22" s="1"/>
  <c r="G11015" i="22" a="1"/>
  <c r="G11015" i="22" s="1"/>
  <c r="G11014" i="22" a="1"/>
  <c r="G11014" i="22" s="1"/>
  <c r="G11013" i="22" a="1"/>
  <c r="G11013" i="22" s="1"/>
  <c r="G11012" i="22" a="1"/>
  <c r="G11012" i="22" s="1"/>
  <c r="G11011" i="22"/>
  <c r="G11011" i="22" a="1"/>
  <c r="G11010" i="22" a="1"/>
  <c r="G11010" i="22" s="1"/>
  <c r="G11009" i="22" a="1"/>
  <c r="G11009" i="22" s="1"/>
  <c r="G11008" i="22" a="1"/>
  <c r="G11008" i="22" s="1"/>
  <c r="G11007" i="22" a="1"/>
  <c r="G11007" i="22" s="1"/>
  <c r="G11006" i="22" a="1"/>
  <c r="G11006" i="22" s="1"/>
  <c r="G11005" i="22" a="1"/>
  <c r="G11005" i="22" s="1"/>
  <c r="G11004" i="22" a="1"/>
  <c r="G11004" i="22" s="1"/>
  <c r="G11003" i="22" a="1"/>
  <c r="G11003" i="22" s="1"/>
  <c r="B11003" i="22" s="1"/>
  <c r="G11002" i="22" a="1"/>
  <c r="G11002" i="22" s="1"/>
  <c r="G11001" i="22" a="1"/>
  <c r="G11001" i="22" s="1"/>
  <c r="G11000" i="22" a="1"/>
  <c r="G11000" i="22" s="1"/>
  <c r="B11000" i="22" s="1"/>
  <c r="G10999" i="22" a="1"/>
  <c r="G10999" i="22" s="1"/>
  <c r="G10998" i="22" a="1"/>
  <c r="G10998" i="22" s="1"/>
  <c r="G10997" i="22" a="1"/>
  <c r="G10997" i="22" s="1"/>
  <c r="G10996" i="22" a="1"/>
  <c r="G10996" i="22" s="1"/>
  <c r="G10995" i="22" a="1"/>
  <c r="G10995" i="22" s="1"/>
  <c r="G10994" i="22"/>
  <c r="G10994" i="22" a="1"/>
  <c r="G10993" i="22" a="1"/>
  <c r="G10993" i="22" s="1"/>
  <c r="G10992" i="22" a="1"/>
  <c r="G10992" i="22" s="1"/>
  <c r="G10991" i="22" a="1"/>
  <c r="G10991" i="22" s="1"/>
  <c r="G10990" i="22"/>
  <c r="G10990" i="22" a="1"/>
  <c r="G10989" i="22" a="1"/>
  <c r="G10989" i="22" s="1"/>
  <c r="G10988" i="22" a="1"/>
  <c r="G10988" i="22" s="1"/>
  <c r="G10987" i="22" a="1"/>
  <c r="G10987" i="22" s="1"/>
  <c r="G10986" i="22" a="1"/>
  <c r="G10986" i="22" s="1"/>
  <c r="G10985" i="22" a="1"/>
  <c r="G10985" i="22" s="1"/>
  <c r="G10984" i="22" a="1"/>
  <c r="G10984" i="22" s="1"/>
  <c r="G10983" i="22" a="1"/>
  <c r="G10983" i="22" s="1"/>
  <c r="G10982" i="22" a="1"/>
  <c r="G10982" i="22" s="1"/>
  <c r="G10981" i="22"/>
  <c r="G10981" i="22" a="1"/>
  <c r="G10980" i="22" a="1"/>
  <c r="G10980" i="22" s="1"/>
  <c r="G10979" i="22" a="1"/>
  <c r="G10979" i="22" s="1"/>
  <c r="G10978" i="22"/>
  <c r="G10978" i="22" a="1"/>
  <c r="G10977" i="22" a="1"/>
  <c r="G10977" i="22" s="1"/>
  <c r="G10976" i="22" a="1"/>
  <c r="G10976" i="22" s="1"/>
  <c r="G10975" i="22" a="1"/>
  <c r="G10975" i="22" s="1"/>
  <c r="G10974" i="22" a="1"/>
  <c r="G10974" i="22" s="1"/>
  <c r="G10973" i="22" a="1"/>
  <c r="G10973" i="22" s="1"/>
  <c r="G10972" i="22" a="1"/>
  <c r="G10972" i="22" s="1"/>
  <c r="G10971" i="22"/>
  <c r="G10971" i="22" a="1"/>
  <c r="G10970" i="22" a="1"/>
  <c r="G10970" i="22" s="1"/>
  <c r="G10969" i="22" a="1"/>
  <c r="G10969" i="22" s="1"/>
  <c r="G10968" i="22" a="1"/>
  <c r="G10968" i="22" s="1"/>
  <c r="G10967" i="22" a="1"/>
  <c r="G10967" i="22" s="1"/>
  <c r="G10966" i="22" a="1"/>
  <c r="G10966" i="22" s="1"/>
  <c r="G10965" i="22" a="1"/>
  <c r="G10965" i="22" s="1"/>
  <c r="G10964" i="22" a="1"/>
  <c r="G10964" i="22" s="1"/>
  <c r="G10963" i="22" a="1"/>
  <c r="G10963" i="22" s="1"/>
  <c r="G10962" i="22" a="1"/>
  <c r="G10962" i="22" s="1"/>
  <c r="B10962" i="22" s="1"/>
  <c r="G10961" i="22" a="1"/>
  <c r="G10961" i="22" s="1"/>
  <c r="G10960" i="22" a="1"/>
  <c r="G10960" i="22" s="1"/>
  <c r="G10959" i="22" a="1"/>
  <c r="G10959" i="22" s="1"/>
  <c r="G10958" i="22"/>
  <c r="G10958" i="22" a="1"/>
  <c r="G10957" i="22" a="1"/>
  <c r="G10957" i="22" s="1"/>
  <c r="B10957" i="22" s="1"/>
  <c r="G10956" i="22" a="1"/>
  <c r="G10956" i="22" s="1"/>
  <c r="G10955" i="22" a="1"/>
  <c r="G10955" i="22" s="1"/>
  <c r="G10954" i="22" a="1"/>
  <c r="G10954" i="22" s="1"/>
  <c r="G10953" i="22" a="1"/>
  <c r="G10953" i="22" s="1"/>
  <c r="G10952" i="22" a="1"/>
  <c r="G10952" i="22" s="1"/>
  <c r="G10951" i="22" a="1"/>
  <c r="G10951" i="22" s="1"/>
  <c r="G10950" i="22" a="1"/>
  <c r="G10950" i="22" s="1"/>
  <c r="G10949" i="22" a="1"/>
  <c r="G10949" i="22" s="1"/>
  <c r="G10948" i="22" a="1"/>
  <c r="G10948" i="22" s="1"/>
  <c r="G10947" i="22" a="1"/>
  <c r="G10947" i="22" s="1"/>
  <c r="G10946" i="22" a="1"/>
  <c r="G10946" i="22" s="1"/>
  <c r="G10945" i="22" a="1"/>
  <c r="G10945" i="22" s="1"/>
  <c r="G10944" i="22" a="1"/>
  <c r="G10944" i="22" s="1"/>
  <c r="G10943" i="22" a="1"/>
  <c r="G10943" i="22" s="1"/>
  <c r="G10942" i="22" a="1"/>
  <c r="G10942" i="22" s="1"/>
  <c r="B10942" i="22" s="1"/>
  <c r="G10941" i="22" a="1"/>
  <c r="G10941" i="22" s="1"/>
  <c r="G10940" i="22" a="1"/>
  <c r="G10940" i="22" s="1"/>
  <c r="G10939" i="22" a="1"/>
  <c r="G10939" i="22" s="1"/>
  <c r="G10938" i="22" a="1"/>
  <c r="G10938" i="22" s="1"/>
  <c r="G10937" i="22" a="1"/>
  <c r="G10937" i="22" s="1"/>
  <c r="G10936" i="22" a="1"/>
  <c r="G10936" i="22" s="1"/>
  <c r="G10935" i="22" a="1"/>
  <c r="G10935" i="22" s="1"/>
  <c r="G10934" i="22" a="1"/>
  <c r="G10934" i="22" s="1"/>
  <c r="B10934" i="22" s="1"/>
  <c r="G10933" i="22" a="1"/>
  <c r="G10933" i="22" s="1"/>
  <c r="G10932" i="22" a="1"/>
  <c r="G10932" i="22" s="1"/>
  <c r="G10931" i="22" a="1"/>
  <c r="G10931" i="22" s="1"/>
  <c r="G10930" i="22" a="1"/>
  <c r="G10930" i="22" s="1"/>
  <c r="G10929" i="22" a="1"/>
  <c r="G10929" i="22" s="1"/>
  <c r="G10928" i="22" a="1"/>
  <c r="G10928" i="22" s="1"/>
  <c r="G10927" i="22" a="1"/>
  <c r="G10927" i="22" s="1"/>
  <c r="G10926" i="22" a="1"/>
  <c r="G10926" i="22" s="1"/>
  <c r="G10925" i="22" a="1"/>
  <c r="G10925" i="22" s="1"/>
  <c r="G10924" i="22" a="1"/>
  <c r="G10924" i="22" s="1"/>
  <c r="G10923" i="22" a="1"/>
  <c r="G10923" i="22" s="1"/>
  <c r="G10922" i="22" a="1"/>
  <c r="G10922" i="22" s="1"/>
  <c r="G10921" i="22" a="1"/>
  <c r="G10921" i="22" s="1"/>
  <c r="G10920" i="22" a="1"/>
  <c r="G10920" i="22" s="1"/>
  <c r="G10919" i="22" a="1"/>
  <c r="G10919" i="22" s="1"/>
  <c r="G10918" i="22" a="1"/>
  <c r="G10918" i="22" s="1"/>
  <c r="B10918" i="22" s="1"/>
  <c r="G10917" i="22" a="1"/>
  <c r="G10917" i="22" s="1"/>
  <c r="G10916" i="22" a="1"/>
  <c r="G10916" i="22" s="1"/>
  <c r="G10915" i="22" a="1"/>
  <c r="G10915" i="22" s="1"/>
  <c r="G10914" i="22" a="1"/>
  <c r="G10914" i="22" s="1"/>
  <c r="G10913" i="22" a="1"/>
  <c r="G10913" i="22" s="1"/>
  <c r="G10912" i="22" a="1"/>
  <c r="G10912" i="22" s="1"/>
  <c r="G10911" i="22" a="1"/>
  <c r="G10911" i="22" s="1"/>
  <c r="G10910" i="22" a="1"/>
  <c r="G10910" i="22" s="1"/>
  <c r="G10909" i="22" a="1"/>
  <c r="G10909" i="22" s="1"/>
  <c r="B10909" i="22" s="1"/>
  <c r="G10908" i="22" a="1"/>
  <c r="G10908" i="22" s="1"/>
  <c r="G10907" i="22" a="1"/>
  <c r="G10907" i="22" s="1"/>
  <c r="G10906" i="22" a="1"/>
  <c r="G10906" i="22" s="1"/>
  <c r="G10905" i="22" a="1"/>
  <c r="G10905" i="22" s="1"/>
  <c r="G10904" i="22" a="1"/>
  <c r="G10904" i="22" s="1"/>
  <c r="G10903" i="22" a="1"/>
  <c r="G10903" i="22" s="1"/>
  <c r="G10902" i="22" a="1"/>
  <c r="G10902" i="22" s="1"/>
  <c r="B10902" i="22" s="1"/>
  <c r="G10901" i="22" a="1"/>
  <c r="G10901" i="22" s="1"/>
  <c r="G10900" i="22" a="1"/>
  <c r="G10900" i="22" s="1"/>
  <c r="G10899" i="22" a="1"/>
  <c r="G10899" i="22" s="1"/>
  <c r="G10898" i="22" a="1"/>
  <c r="G10898" i="22" s="1"/>
  <c r="G10897" i="22" a="1"/>
  <c r="G10897" i="22" s="1"/>
  <c r="G10896" i="22" a="1"/>
  <c r="G10896" i="22" s="1"/>
  <c r="G10895" i="22" a="1"/>
  <c r="G10895" i="22" s="1"/>
  <c r="G10894" i="22" a="1"/>
  <c r="G10894" i="22" s="1"/>
  <c r="G10893" i="22" a="1"/>
  <c r="G10893" i="22" s="1"/>
  <c r="G10892" i="22" a="1"/>
  <c r="G10892" i="22" s="1"/>
  <c r="G10891" i="22" a="1"/>
  <c r="G10891" i="22" s="1"/>
  <c r="G10890" i="22" a="1"/>
  <c r="G10890" i="22" s="1"/>
  <c r="G10889" i="22" a="1"/>
  <c r="G10889" i="22" s="1"/>
  <c r="G10888" i="22" a="1"/>
  <c r="G10888" i="22" s="1"/>
  <c r="G10887" i="22" a="1"/>
  <c r="G10887" i="22" s="1"/>
  <c r="G10886" i="22" a="1"/>
  <c r="G10886" i="22" s="1"/>
  <c r="G10885" i="22" a="1"/>
  <c r="G10885" i="22" s="1"/>
  <c r="G10884" i="22" a="1"/>
  <c r="G10884" i="22" s="1"/>
  <c r="G10883" i="22" a="1"/>
  <c r="G10883" i="22" s="1"/>
  <c r="G10882" i="22" a="1"/>
  <c r="G10882" i="22" s="1"/>
  <c r="G10881" i="22" a="1"/>
  <c r="G10881" i="22" s="1"/>
  <c r="G10880" i="22" a="1"/>
  <c r="G10880" i="22" s="1"/>
  <c r="G10879" i="22" a="1"/>
  <c r="G10879" i="22" s="1"/>
  <c r="G10878" i="22" a="1"/>
  <c r="G10878" i="22" s="1"/>
  <c r="G10877" i="22" a="1"/>
  <c r="G10877" i="22" s="1"/>
  <c r="G10876" i="22" a="1"/>
  <c r="G10876" i="22" s="1"/>
  <c r="G10875" i="22" a="1"/>
  <c r="G10875" i="22" s="1"/>
  <c r="G10874" i="22" a="1"/>
  <c r="G10874" i="22" s="1"/>
  <c r="G10873" i="22" a="1"/>
  <c r="G10873" i="22" s="1"/>
  <c r="G10872" i="22" a="1"/>
  <c r="G10872" i="22" s="1"/>
  <c r="G10871" i="22" a="1"/>
  <c r="G10871" i="22" s="1"/>
  <c r="G10870" i="22" a="1"/>
  <c r="G10870" i="22" s="1"/>
  <c r="G10869" i="22" a="1"/>
  <c r="G10869" i="22" s="1"/>
  <c r="G10868" i="22" a="1"/>
  <c r="G10868" i="22" s="1"/>
  <c r="G10867" i="22" a="1"/>
  <c r="G10867" i="22" s="1"/>
  <c r="G10866" i="22" a="1"/>
  <c r="G10866" i="22" s="1"/>
  <c r="G10865" i="22" a="1"/>
  <c r="G10865" i="22" s="1"/>
  <c r="G10864" i="22" a="1"/>
  <c r="G10864" i="22" s="1"/>
  <c r="G10863" i="22" a="1"/>
  <c r="G10863" i="22" s="1"/>
  <c r="G10862" i="22" a="1"/>
  <c r="G10862" i="22" s="1"/>
  <c r="G10861" i="22" a="1"/>
  <c r="G10861" i="22" s="1"/>
  <c r="G10860" i="22" a="1"/>
  <c r="G10860" i="22" s="1"/>
  <c r="G10859" i="22" a="1"/>
  <c r="G10859" i="22" s="1"/>
  <c r="G10858" i="22" a="1"/>
  <c r="G10858" i="22" s="1"/>
  <c r="G10857" i="22" a="1"/>
  <c r="G10857" i="22" s="1"/>
  <c r="G10856" i="22" a="1"/>
  <c r="G10856" i="22" s="1"/>
  <c r="G10855" i="22"/>
  <c r="G10855" i="22" a="1"/>
  <c r="G10854" i="22" a="1"/>
  <c r="G10854" i="22" s="1"/>
  <c r="G10853" i="22" a="1"/>
  <c r="G10853" i="22" s="1"/>
  <c r="G10852" i="22" a="1"/>
  <c r="G10852" i="22" s="1"/>
  <c r="G10851" i="22" a="1"/>
  <c r="G10851" i="22" s="1"/>
  <c r="G10850" i="22" a="1"/>
  <c r="G10850" i="22" s="1"/>
  <c r="G10849" i="22" a="1"/>
  <c r="G10849" i="22" s="1"/>
  <c r="G10848" i="22" a="1"/>
  <c r="G10848" i="22" s="1"/>
  <c r="G10847" i="22" a="1"/>
  <c r="G10847" i="22" s="1"/>
  <c r="G10846" i="22" a="1"/>
  <c r="G10846" i="22" s="1"/>
  <c r="G10845" i="22" a="1"/>
  <c r="G10845" i="22" s="1"/>
  <c r="G10844" i="22" a="1"/>
  <c r="G10844" i="22" s="1"/>
  <c r="G10843" i="22" a="1"/>
  <c r="G10843" i="22" s="1"/>
  <c r="G10842" i="22" a="1"/>
  <c r="G10842" i="22" s="1"/>
  <c r="G10841" i="22" a="1"/>
  <c r="G10841" i="22" s="1"/>
  <c r="G10840" i="22" a="1"/>
  <c r="G10840" i="22" s="1"/>
  <c r="G10839" i="22" a="1"/>
  <c r="G10839" i="22" s="1"/>
  <c r="G10838" i="22" a="1"/>
  <c r="G10838" i="22" s="1"/>
  <c r="G10837" i="22" a="1"/>
  <c r="G10837" i="22" s="1"/>
  <c r="G10836" i="22" a="1"/>
  <c r="G10836" i="22" s="1"/>
  <c r="G10835" i="22" a="1"/>
  <c r="G10835" i="22" s="1"/>
  <c r="G10834" i="22" a="1"/>
  <c r="G10834" i="22" s="1"/>
  <c r="G10833" i="22" a="1"/>
  <c r="G10833" i="22" s="1"/>
  <c r="G10832" i="22" a="1"/>
  <c r="G10832" i="22" s="1"/>
  <c r="G10831" i="22" a="1"/>
  <c r="G10831" i="22" s="1"/>
  <c r="G10830" i="22" a="1"/>
  <c r="G10830" i="22" s="1"/>
  <c r="G10829" i="22" a="1"/>
  <c r="G10829" i="22" s="1"/>
  <c r="G10828" i="22" a="1"/>
  <c r="G10828" i="22" s="1"/>
  <c r="G10827" i="22" a="1"/>
  <c r="G10827" i="22" s="1"/>
  <c r="G10826" i="22" a="1"/>
  <c r="G10826" i="22" s="1"/>
  <c r="G10825" i="22" a="1"/>
  <c r="G10825" i="22" s="1"/>
  <c r="G10824" i="22" a="1"/>
  <c r="G10824" i="22" s="1"/>
  <c r="G10823" i="22" a="1"/>
  <c r="G10823" i="22" s="1"/>
  <c r="G10822" i="22" a="1"/>
  <c r="G10822" i="22" s="1"/>
  <c r="G10821" i="22" a="1"/>
  <c r="G10821" i="22" s="1"/>
  <c r="G10820" i="22" a="1"/>
  <c r="G10820" i="22" s="1"/>
  <c r="G10819" i="22" a="1"/>
  <c r="G10819" i="22" s="1"/>
  <c r="G10818" i="22" a="1"/>
  <c r="G10818" i="22" s="1"/>
  <c r="G10817" i="22" a="1"/>
  <c r="G10817" i="22" s="1"/>
  <c r="G10816" i="22" a="1"/>
  <c r="G10816" i="22" s="1"/>
  <c r="G10815" i="22" a="1"/>
  <c r="G10815" i="22" s="1"/>
  <c r="G10814" i="22" a="1"/>
  <c r="G10814" i="22" s="1"/>
  <c r="G10813" i="22" a="1"/>
  <c r="G10813" i="22" s="1"/>
  <c r="B10813" i="22" s="1"/>
  <c r="G10812" i="22" a="1"/>
  <c r="G10812" i="22" s="1"/>
  <c r="G10811" i="22" a="1"/>
  <c r="G10811" i="22" s="1"/>
  <c r="G10810" i="22" a="1"/>
  <c r="G10810" i="22" s="1"/>
  <c r="G10809" i="22" a="1"/>
  <c r="G10809" i="22" s="1"/>
  <c r="G10808" i="22" a="1"/>
  <c r="G10808" i="22" s="1"/>
  <c r="G10807" i="22" a="1"/>
  <c r="G10807" i="22" s="1"/>
  <c r="G10806" i="22" a="1"/>
  <c r="G10806" i="22" s="1"/>
  <c r="G10805" i="22" a="1"/>
  <c r="G10805" i="22" s="1"/>
  <c r="B10805" i="22" s="1"/>
  <c r="G10804" i="22" a="1"/>
  <c r="G10804" i="22" s="1"/>
  <c r="G10803" i="22" a="1"/>
  <c r="G10803" i="22" s="1"/>
  <c r="G10802" i="22" a="1"/>
  <c r="G10802" i="22" s="1"/>
  <c r="G10801" i="22" a="1"/>
  <c r="G10801" i="22" s="1"/>
  <c r="G10800" i="22" a="1"/>
  <c r="G10800" i="22" s="1"/>
  <c r="G10799" i="22" a="1"/>
  <c r="G10799" i="22" s="1"/>
  <c r="G10798" i="22" a="1"/>
  <c r="G10798" i="22" s="1"/>
  <c r="G10797" i="22" a="1"/>
  <c r="G10797" i="22" s="1"/>
  <c r="G10796" i="22" a="1"/>
  <c r="G10796" i="22" s="1"/>
  <c r="G10795" i="22" a="1"/>
  <c r="G10795" i="22" s="1"/>
  <c r="G10794" i="22" a="1"/>
  <c r="G10794" i="22" s="1"/>
  <c r="G10793" i="22" a="1"/>
  <c r="G10793" i="22" s="1"/>
  <c r="G10792" i="22" a="1"/>
  <c r="G10792" i="22" s="1"/>
  <c r="G10791" i="22" a="1"/>
  <c r="G10791" i="22" s="1"/>
  <c r="G10790" i="22" a="1"/>
  <c r="G10790" i="22" s="1"/>
  <c r="G10789" i="22" a="1"/>
  <c r="G10789" i="22" s="1"/>
  <c r="G10788" i="22" a="1"/>
  <c r="G10788" i="22" s="1"/>
  <c r="G10787" i="22" a="1"/>
  <c r="G10787" i="22" s="1"/>
  <c r="G10786" i="22" a="1"/>
  <c r="G10786" i="22" s="1"/>
  <c r="G10785" i="22" a="1"/>
  <c r="G10785" i="22" s="1"/>
  <c r="G10784" i="22" a="1"/>
  <c r="G10784" i="22" s="1"/>
  <c r="G10783" i="22" a="1"/>
  <c r="G10783" i="22" s="1"/>
  <c r="G10782" i="22" a="1"/>
  <c r="G10782" i="22" s="1"/>
  <c r="G10781" i="22"/>
  <c r="G10781" i="22" a="1"/>
  <c r="G10780" i="22" a="1"/>
  <c r="G10780" i="22" s="1"/>
  <c r="G10779" i="22" a="1"/>
  <c r="G10779" i="22" s="1"/>
  <c r="G10778" i="22" a="1"/>
  <c r="G10778" i="22" s="1"/>
  <c r="G10777" i="22" a="1"/>
  <c r="G10777" i="22" s="1"/>
  <c r="G10776" i="22" a="1"/>
  <c r="G10776" i="22" s="1"/>
  <c r="G10775" i="22" a="1"/>
  <c r="G10775" i="22" s="1"/>
  <c r="G10774" i="22"/>
  <c r="G10774" i="22" a="1"/>
  <c r="G10773" i="22" a="1"/>
  <c r="G10773" i="22" s="1"/>
  <c r="G10772" i="22" a="1"/>
  <c r="G10772" i="22" s="1"/>
  <c r="G10771" i="22" a="1"/>
  <c r="G10771" i="22" s="1"/>
  <c r="G10770" i="22" a="1"/>
  <c r="G10770" i="22" s="1"/>
  <c r="G10769" i="22" a="1"/>
  <c r="G10769" i="22" s="1"/>
  <c r="G10768" i="22" a="1"/>
  <c r="G10768" i="22" s="1"/>
  <c r="G10767" i="22" a="1"/>
  <c r="G10767" i="22" s="1"/>
  <c r="G10766" i="22" a="1"/>
  <c r="G10766" i="22" s="1"/>
  <c r="G10765" i="22" a="1"/>
  <c r="G10765" i="22" s="1"/>
  <c r="G10764" i="22" a="1"/>
  <c r="G10764" i="22" s="1"/>
  <c r="G10763" i="22" a="1"/>
  <c r="G10763" i="22" s="1"/>
  <c r="G10762" i="22" a="1"/>
  <c r="G10762" i="22" s="1"/>
  <c r="G10761" i="22" a="1"/>
  <c r="G10761" i="22" s="1"/>
  <c r="G10760" i="22" a="1"/>
  <c r="G10760" i="22" s="1"/>
  <c r="G10759" i="22"/>
  <c r="G10759" i="22" a="1"/>
  <c r="G10758" i="22" a="1"/>
  <c r="G10758" i="22" s="1"/>
  <c r="B10758" i="22" s="1"/>
  <c r="G10757" i="22" a="1"/>
  <c r="G10757" i="22" s="1"/>
  <c r="G10756" i="22" a="1"/>
  <c r="G10756" i="22" s="1"/>
  <c r="B10756" i="22" s="1"/>
  <c r="G10755" i="22" a="1"/>
  <c r="G10755" i="22" s="1"/>
  <c r="G10754" i="22" a="1"/>
  <c r="G10754" i="22" s="1"/>
  <c r="G10753" i="22" a="1"/>
  <c r="G10753" i="22" s="1"/>
  <c r="G10752" i="22" a="1"/>
  <c r="G10752" i="22" s="1"/>
  <c r="G10751" i="22" a="1"/>
  <c r="G10751" i="22" s="1"/>
  <c r="G10750" i="22" a="1"/>
  <c r="G10750" i="22" s="1"/>
  <c r="G10749" i="22" a="1"/>
  <c r="G10749" i="22" s="1"/>
  <c r="B10749" i="22" s="1"/>
  <c r="G10748" i="22" a="1"/>
  <c r="G10748" i="22" s="1"/>
  <c r="G10747" i="22" a="1"/>
  <c r="G10747" i="22" s="1"/>
  <c r="G10746" i="22" a="1"/>
  <c r="G10746" i="22" s="1"/>
  <c r="G10745" i="22" a="1"/>
  <c r="G10745" i="22" s="1"/>
  <c r="G10744" i="22" a="1"/>
  <c r="G10744" i="22" s="1"/>
  <c r="G10743" i="22" a="1"/>
  <c r="G10743" i="22" s="1"/>
  <c r="G10742" i="22" a="1"/>
  <c r="G10742" i="22" s="1"/>
  <c r="G10741" i="22" a="1"/>
  <c r="G10741" i="22" s="1"/>
  <c r="B10741" i="22" s="1"/>
  <c r="G10740" i="22" a="1"/>
  <c r="G10740" i="22" s="1"/>
  <c r="G10739" i="22" a="1"/>
  <c r="G10739" i="22" s="1"/>
  <c r="G10738" i="22" a="1"/>
  <c r="G10738" i="22" s="1"/>
  <c r="G10737" i="22" a="1"/>
  <c r="G10737" i="22" s="1"/>
  <c r="G10736" i="22" a="1"/>
  <c r="G10736" i="22" s="1"/>
  <c r="G10735" i="22" a="1"/>
  <c r="G10735" i="22" s="1"/>
  <c r="G10734" i="22" a="1"/>
  <c r="G10734" i="22" s="1"/>
  <c r="G10733" i="22"/>
  <c r="G10733" i="22" a="1"/>
  <c r="G10732" i="22" a="1"/>
  <c r="G10732" i="22" s="1"/>
  <c r="G10731" i="22" a="1"/>
  <c r="G10731" i="22" s="1"/>
  <c r="G10730" i="22" a="1"/>
  <c r="G10730" i="22" s="1"/>
  <c r="G10729" i="22" a="1"/>
  <c r="G10729" i="22" s="1"/>
  <c r="G10728" i="22" a="1"/>
  <c r="G10728" i="22" s="1"/>
  <c r="G10727" i="22" a="1"/>
  <c r="G10727" i="22" s="1"/>
  <c r="G10726" i="22"/>
  <c r="G10726" i="22" a="1"/>
  <c r="G10725" i="22" a="1"/>
  <c r="G10725" i="22" s="1"/>
  <c r="G10724" i="22" a="1"/>
  <c r="G10724" i="22" s="1"/>
  <c r="G10723" i="22" a="1"/>
  <c r="G10723" i="22" s="1"/>
  <c r="G10722" i="22" a="1"/>
  <c r="G10722" i="22" s="1"/>
  <c r="G10721" i="22" a="1"/>
  <c r="G10721" i="22" s="1"/>
  <c r="G10720" i="22" a="1"/>
  <c r="G10720" i="22" s="1"/>
  <c r="B10720" i="22" s="1"/>
  <c r="G10719" i="22"/>
  <c r="G10719" i="22" a="1"/>
  <c r="G10718" i="22" a="1"/>
  <c r="G10718" i="22" s="1"/>
  <c r="G10717" i="22" a="1"/>
  <c r="G10717" i="22" s="1"/>
  <c r="G10716" i="22" a="1"/>
  <c r="G10716" i="22" s="1"/>
  <c r="G10715" i="22" a="1"/>
  <c r="G10715" i="22" s="1"/>
  <c r="G10714" i="22" a="1"/>
  <c r="G10714" i="22" s="1"/>
  <c r="G10713" i="22" a="1"/>
  <c r="G10713" i="22" s="1"/>
  <c r="G10712" i="22" a="1"/>
  <c r="G10712" i="22" s="1"/>
  <c r="G10711" i="22" a="1"/>
  <c r="G10711" i="22" s="1"/>
  <c r="G10710" i="22" a="1"/>
  <c r="G10710" i="22" s="1"/>
  <c r="G10709" i="22" a="1"/>
  <c r="G10709" i="22" s="1"/>
  <c r="G10708" i="22" a="1"/>
  <c r="G10708" i="22" s="1"/>
  <c r="G10707" i="22" a="1"/>
  <c r="G10707" i="22" s="1"/>
  <c r="G10706" i="22" a="1"/>
  <c r="G10706" i="22" s="1"/>
  <c r="G10705" i="22" a="1"/>
  <c r="G10705" i="22" s="1"/>
  <c r="G10704" i="22" a="1"/>
  <c r="G10704" i="22" s="1"/>
  <c r="G10703" i="22" a="1"/>
  <c r="G10703" i="22" s="1"/>
  <c r="G10702" i="22" a="1"/>
  <c r="G10702" i="22" s="1"/>
  <c r="G10701" i="22" a="1"/>
  <c r="G10701" i="22" s="1"/>
  <c r="B10701" i="22" s="1"/>
  <c r="G10700" i="22" a="1"/>
  <c r="G10700" i="22" s="1"/>
  <c r="B10700" i="22" s="1"/>
  <c r="G10699" i="22" a="1"/>
  <c r="G10699" i="22" s="1"/>
  <c r="G10698" i="22" a="1"/>
  <c r="G10698" i="22" s="1"/>
  <c r="G10697" i="22" a="1"/>
  <c r="G10697" i="22" s="1"/>
  <c r="G10696" i="22" a="1"/>
  <c r="G10696" i="22" s="1"/>
  <c r="G10695" i="22" a="1"/>
  <c r="G10695" i="22" s="1"/>
  <c r="G10694" i="22" a="1"/>
  <c r="G10694" i="22" s="1"/>
  <c r="G10693" i="22" a="1"/>
  <c r="G10693" i="22" s="1"/>
  <c r="G10692" i="22" a="1"/>
  <c r="G10692" i="22" s="1"/>
  <c r="G10691" i="22" a="1"/>
  <c r="G10691" i="22" s="1"/>
  <c r="G10690" i="22" a="1"/>
  <c r="G10690" i="22" s="1"/>
  <c r="G10689" i="22" a="1"/>
  <c r="G10689" i="22" s="1"/>
  <c r="G10688" i="22" a="1"/>
  <c r="G10688" i="22" s="1"/>
  <c r="G10687" i="22" a="1"/>
  <c r="G10687" i="22" s="1"/>
  <c r="G10686" i="22" a="1"/>
  <c r="G10686" i="22" s="1"/>
  <c r="G10685" i="22" a="1"/>
  <c r="G10685" i="22" s="1"/>
  <c r="B10685" i="22" s="1"/>
  <c r="G10684" i="22" a="1"/>
  <c r="G10684" i="22" s="1"/>
  <c r="G10683" i="22" a="1"/>
  <c r="G10683" i="22" s="1"/>
  <c r="G10682" i="22" a="1"/>
  <c r="G10682" i="22" s="1"/>
  <c r="G10681" i="22" a="1"/>
  <c r="G10681" i="22" s="1"/>
  <c r="G10680" i="22" a="1"/>
  <c r="G10680" i="22" s="1"/>
  <c r="G10679" i="22" a="1"/>
  <c r="G10679" i="22" s="1"/>
  <c r="G10678" i="22" a="1"/>
  <c r="G10678" i="22" s="1"/>
  <c r="B10678" i="22" s="1"/>
  <c r="G10677" i="22" a="1"/>
  <c r="G10677" i="22" s="1"/>
  <c r="B10677" i="22" s="1"/>
  <c r="G10676" i="22" a="1"/>
  <c r="G10676" i="22" s="1"/>
  <c r="G10675" i="22" a="1"/>
  <c r="G10675" i="22" s="1"/>
  <c r="G10674" i="22" a="1"/>
  <c r="G10674" i="22" s="1"/>
  <c r="G10673" i="22" a="1"/>
  <c r="G10673" i="22" s="1"/>
  <c r="G10672" i="22" a="1"/>
  <c r="G10672" i="22" s="1"/>
  <c r="B10672" i="22" s="1"/>
  <c r="G10671" i="22" a="1"/>
  <c r="G10671" i="22" s="1"/>
  <c r="G10670" i="22" a="1"/>
  <c r="G10670" i="22" s="1"/>
  <c r="G10669" i="22" a="1"/>
  <c r="G10669" i="22" s="1"/>
  <c r="G10668" i="22" a="1"/>
  <c r="G10668" i="22" s="1"/>
  <c r="G10667" i="22" a="1"/>
  <c r="G10667" i="22" s="1"/>
  <c r="G10666" i="22" a="1"/>
  <c r="G10666" i="22" s="1"/>
  <c r="G10665" i="22" a="1"/>
  <c r="G10665" i="22" s="1"/>
  <c r="G10664" i="22" a="1"/>
  <c r="G10664" i="22" s="1"/>
  <c r="B10664" i="22" s="1"/>
  <c r="G10663" i="22" a="1"/>
  <c r="G10663" i="22" s="1"/>
  <c r="B10663" i="22" s="1"/>
  <c r="G10662" i="22"/>
  <c r="G10662" i="22" a="1"/>
  <c r="G10661" i="22" a="1"/>
  <c r="G10661" i="22" s="1"/>
  <c r="G10660" i="22" a="1"/>
  <c r="G10660" i="22" s="1"/>
  <c r="G10659" i="22" a="1"/>
  <c r="G10659" i="22" s="1"/>
  <c r="G10658" i="22" a="1"/>
  <c r="G10658" i="22" s="1"/>
  <c r="G10657" i="22" a="1"/>
  <c r="G10657" i="22" s="1"/>
  <c r="G10656" i="22" a="1"/>
  <c r="G10656" i="22" s="1"/>
  <c r="G10655" i="22"/>
  <c r="G10655" i="22" a="1"/>
  <c r="G10654" i="22" a="1"/>
  <c r="G10654" i="22" s="1"/>
  <c r="G10653" i="22" a="1"/>
  <c r="G10653" i="22" s="1"/>
  <c r="G10652" i="22" a="1"/>
  <c r="G10652" i="22" s="1"/>
  <c r="G10651" i="22" a="1"/>
  <c r="G10651" i="22" s="1"/>
  <c r="G10650" i="22" a="1"/>
  <c r="G10650" i="22" s="1"/>
  <c r="G10649" i="22" a="1"/>
  <c r="G10649" i="22" s="1"/>
  <c r="G10648" i="22" a="1"/>
  <c r="G10648" i="22" s="1"/>
  <c r="G10647" i="22" a="1"/>
  <c r="G10647" i="22" s="1"/>
  <c r="G10646" i="22" a="1"/>
  <c r="G10646" i="22" s="1"/>
  <c r="B10646" i="22" s="1"/>
  <c r="G10645" i="22" a="1"/>
  <c r="G10645" i="22" s="1"/>
  <c r="G10644" i="22" a="1"/>
  <c r="G10644" i="22" s="1"/>
  <c r="G10643" i="22" a="1"/>
  <c r="G10643" i="22" s="1"/>
  <c r="G10642" i="22" a="1"/>
  <c r="G10642" i="22" s="1"/>
  <c r="G10641" i="22" a="1"/>
  <c r="G10641" i="22" s="1"/>
  <c r="G10640" i="22" a="1"/>
  <c r="G10640" i="22" s="1"/>
  <c r="G10639" i="22" a="1"/>
  <c r="G10639" i="22" s="1"/>
  <c r="G10638" i="22" a="1"/>
  <c r="G10638" i="22" s="1"/>
  <c r="G10637" i="22" a="1"/>
  <c r="G10637" i="22" s="1"/>
  <c r="B10637" i="22" s="1"/>
  <c r="G10636" i="22" a="1"/>
  <c r="G10636" i="22" s="1"/>
  <c r="G10635" i="22" a="1"/>
  <c r="G10635" i="22" s="1"/>
  <c r="G10634" i="22" a="1"/>
  <c r="G10634" i="22" s="1"/>
  <c r="G10633" i="22" a="1"/>
  <c r="G10633" i="22" s="1"/>
  <c r="G10632" i="22" a="1"/>
  <c r="G10632" i="22" s="1"/>
  <c r="G10631" i="22" a="1"/>
  <c r="G10631" i="22" s="1"/>
  <c r="G10630" i="22" a="1"/>
  <c r="G10630" i="22" s="1"/>
  <c r="G10629" i="22" a="1"/>
  <c r="G10629" i="22" s="1"/>
  <c r="B10629" i="22" s="1"/>
  <c r="G10628" i="22" a="1"/>
  <c r="G10628" i="22" s="1"/>
  <c r="G10627" i="22" a="1"/>
  <c r="G10627" i="22" s="1"/>
  <c r="G10626" i="22" a="1"/>
  <c r="G10626" i="22" s="1"/>
  <c r="G10625" i="22" a="1"/>
  <c r="G10625" i="22" s="1"/>
  <c r="G10624" i="22" a="1"/>
  <c r="G10624" i="22" s="1"/>
  <c r="G10623" i="22" a="1"/>
  <c r="G10623" i="22" s="1"/>
  <c r="G10622" i="22" a="1"/>
  <c r="G10622" i="22" s="1"/>
  <c r="G10621" i="22" a="1"/>
  <c r="G10621" i="22" s="1"/>
  <c r="G10620" i="22" a="1"/>
  <c r="G10620" i="22" s="1"/>
  <c r="G10619" i="22" a="1"/>
  <c r="G10619" i="22" s="1"/>
  <c r="G10618" i="22" a="1"/>
  <c r="G10618" i="22" s="1"/>
  <c r="G10617" i="22" a="1"/>
  <c r="G10617" i="22" s="1"/>
  <c r="G10616" i="22" a="1"/>
  <c r="G10616" i="22" s="1"/>
  <c r="G10615" i="22" a="1"/>
  <c r="G10615" i="22" s="1"/>
  <c r="G10614" i="22" a="1"/>
  <c r="G10614" i="22" s="1"/>
  <c r="G10613" i="22" a="1"/>
  <c r="G10613" i="22" s="1"/>
  <c r="G10612" i="22" a="1"/>
  <c r="G10612" i="22" s="1"/>
  <c r="G10611" i="22" a="1"/>
  <c r="G10611" i="22" s="1"/>
  <c r="G10610" i="22" a="1"/>
  <c r="G10610" i="22" s="1"/>
  <c r="G10609" i="22" a="1"/>
  <c r="G10609" i="22" s="1"/>
  <c r="G10608" i="22" a="1"/>
  <c r="G10608" i="22" s="1"/>
  <c r="G10607" i="22" a="1"/>
  <c r="G10607" i="22" s="1"/>
  <c r="G10606" i="22" a="1"/>
  <c r="G10606" i="22" s="1"/>
  <c r="G10605" i="22"/>
  <c r="G10605" i="22" a="1"/>
  <c r="G10604" i="22" a="1"/>
  <c r="G10604" i="22" s="1"/>
  <c r="G10603" i="22" a="1"/>
  <c r="G10603" i="22" s="1"/>
  <c r="G10602" i="22" a="1"/>
  <c r="G10602" i="22" s="1"/>
  <c r="G10601" i="22" a="1"/>
  <c r="G10601" i="22" s="1"/>
  <c r="G10600" i="22" a="1"/>
  <c r="G10600" i="22" s="1"/>
  <c r="G10599" i="22" a="1"/>
  <c r="G10599" i="22" s="1"/>
  <c r="G10598" i="22" a="1"/>
  <c r="G10598" i="22" s="1"/>
  <c r="G10597" i="22" a="1"/>
  <c r="G10597" i="22" s="1"/>
  <c r="G10596" i="22" a="1"/>
  <c r="G10596" i="22" s="1"/>
  <c r="G10595" i="22" a="1"/>
  <c r="G10595" i="22" s="1"/>
  <c r="B10595" i="22" s="1"/>
  <c r="G10594" i="22" a="1"/>
  <c r="G10594" i="22" s="1"/>
  <c r="G10593" i="22" a="1"/>
  <c r="G10593" i="22" s="1"/>
  <c r="G10592" i="22" a="1"/>
  <c r="G10592" i="22" s="1"/>
  <c r="G10591" i="22" a="1"/>
  <c r="G10591" i="22" s="1"/>
  <c r="G10590" i="22" a="1"/>
  <c r="G10590" i="22" s="1"/>
  <c r="G10589" i="22" a="1"/>
  <c r="G10589" i="22" s="1"/>
  <c r="B10589" i="22" s="1"/>
  <c r="G10588" i="22" a="1"/>
  <c r="G10588" i="22" s="1"/>
  <c r="G10587" i="22" a="1"/>
  <c r="G10587" i="22" s="1"/>
  <c r="G10586" i="22" a="1"/>
  <c r="G10586" i="22" s="1"/>
  <c r="G10585" i="22" a="1"/>
  <c r="G10585" i="22" s="1"/>
  <c r="G10584" i="22" a="1"/>
  <c r="G10584" i="22" s="1"/>
  <c r="G10583" i="22" a="1"/>
  <c r="G10583" i="22" s="1"/>
  <c r="G10582" i="22" a="1"/>
  <c r="G10582" i="22" s="1"/>
  <c r="G10581" i="22" a="1"/>
  <c r="G10581" i="22" s="1"/>
  <c r="B10581" i="22" s="1"/>
  <c r="G10580" i="22" a="1"/>
  <c r="G10580" i="22" s="1"/>
  <c r="G10579" i="22" a="1"/>
  <c r="G10579" i="22" s="1"/>
  <c r="G10578" i="22" a="1"/>
  <c r="G10578" i="22" s="1"/>
  <c r="G10577" i="22" a="1"/>
  <c r="G10577" i="22" s="1"/>
  <c r="G10576" i="22" a="1"/>
  <c r="G10576" i="22" s="1"/>
  <c r="G10575" i="22" a="1"/>
  <c r="G10575" i="22" s="1"/>
  <c r="G10574" i="22" a="1"/>
  <c r="G10574" i="22" s="1"/>
  <c r="G10573" i="22" a="1"/>
  <c r="G10573" i="22" s="1"/>
  <c r="G10572" i="22" a="1"/>
  <c r="G10572" i="22" s="1"/>
  <c r="G10571" i="22" a="1"/>
  <c r="G10571" i="22" s="1"/>
  <c r="G10570" i="22" a="1"/>
  <c r="G10570" i="22" s="1"/>
  <c r="G10569" i="22" a="1"/>
  <c r="G10569" i="22" s="1"/>
  <c r="G10568" i="22" a="1"/>
  <c r="G10568" i="22" s="1"/>
  <c r="G10567" i="22" a="1"/>
  <c r="G10567" i="22" s="1"/>
  <c r="G10566" i="22" a="1"/>
  <c r="G10566" i="22" s="1"/>
  <c r="G10565" i="22" a="1"/>
  <c r="G10565" i="22" s="1"/>
  <c r="G10564" i="22" a="1"/>
  <c r="G10564" i="22" s="1"/>
  <c r="G10563" i="22" a="1"/>
  <c r="G10563" i="22" s="1"/>
  <c r="G10562" i="22" a="1"/>
  <c r="G10562" i="22" s="1"/>
  <c r="G10561" i="22" a="1"/>
  <c r="G10561" i="22" s="1"/>
  <c r="G10560" i="22" a="1"/>
  <c r="G10560" i="22" s="1"/>
  <c r="B10560" i="22" s="1"/>
  <c r="G10559" i="22" a="1"/>
  <c r="G10559" i="22" s="1"/>
  <c r="G10558" i="22" a="1"/>
  <c r="G10558" i="22" s="1"/>
  <c r="G10557" i="22" a="1"/>
  <c r="G10557" i="22" s="1"/>
  <c r="G10556" i="22" a="1"/>
  <c r="G10556" i="22" s="1"/>
  <c r="G10555" i="22" a="1"/>
  <c r="G10555" i="22" s="1"/>
  <c r="G10554" i="22" a="1"/>
  <c r="G10554" i="22" s="1"/>
  <c r="G10553" i="22" a="1"/>
  <c r="G10553" i="22" s="1"/>
  <c r="G10552" i="22" a="1"/>
  <c r="G10552" i="22" s="1"/>
  <c r="B10552" i="22" s="1"/>
  <c r="G10551" i="22" a="1"/>
  <c r="G10551" i="22" s="1"/>
  <c r="G10550" i="22" a="1"/>
  <c r="G10550" i="22" s="1"/>
  <c r="G10549" i="22" a="1"/>
  <c r="G10549" i="22" s="1"/>
  <c r="G10548" i="22" a="1"/>
  <c r="G10548" i="22" s="1"/>
  <c r="G10547" i="22" a="1"/>
  <c r="G10547" i="22" s="1"/>
  <c r="G10546" i="22" a="1"/>
  <c r="G10546" i="22" s="1"/>
  <c r="G10545" i="22" a="1"/>
  <c r="G10545" i="22" s="1"/>
  <c r="G10544" i="22" a="1"/>
  <c r="G10544" i="22" s="1"/>
  <c r="B10544" i="22" s="1"/>
  <c r="G10543" i="22" a="1"/>
  <c r="G10543" i="22" s="1"/>
  <c r="G10542" i="22" a="1"/>
  <c r="G10542" i="22" s="1"/>
  <c r="G10541" i="22" a="1"/>
  <c r="G10541" i="22" s="1"/>
  <c r="G10540" i="22" a="1"/>
  <c r="G10540" i="22" s="1"/>
  <c r="G10539" i="22" a="1"/>
  <c r="G10539" i="22" s="1"/>
  <c r="G10538" i="22" a="1"/>
  <c r="G10538" i="22" s="1"/>
  <c r="G10537" i="22" a="1"/>
  <c r="G10537" i="22" s="1"/>
  <c r="G10536" i="22" a="1"/>
  <c r="G10536" i="22" s="1"/>
  <c r="B10536" i="22" s="1"/>
  <c r="G10535" i="22" a="1"/>
  <c r="G10535" i="22" s="1"/>
  <c r="G10534" i="22" a="1"/>
  <c r="G10534" i="22" s="1"/>
  <c r="G10533" i="22" a="1"/>
  <c r="G10533" i="22" s="1"/>
  <c r="B10533" i="22" s="1"/>
  <c r="G10532" i="22" a="1"/>
  <c r="G10532" i="22" s="1"/>
  <c r="B10532" i="22" s="1"/>
  <c r="G10531" i="22" a="1"/>
  <c r="G10531" i="22" s="1"/>
  <c r="G10530" i="22" a="1"/>
  <c r="G10530" i="22" s="1"/>
  <c r="G10529" i="22" a="1"/>
  <c r="G10529" i="22" s="1"/>
  <c r="G10528" i="22" a="1"/>
  <c r="G10528" i="22" s="1"/>
  <c r="G10527" i="22" a="1"/>
  <c r="G10527" i="22" s="1"/>
  <c r="G10526" i="22" a="1"/>
  <c r="G10526" i="22" s="1"/>
  <c r="G10525" i="22" a="1"/>
  <c r="G10525" i="22" s="1"/>
  <c r="G10524" i="22" a="1"/>
  <c r="G10524" i="22" s="1"/>
  <c r="G10523" i="22" a="1"/>
  <c r="G10523" i="22" s="1"/>
  <c r="G10522" i="22" a="1"/>
  <c r="G10522" i="22" s="1"/>
  <c r="G10521" i="22" a="1"/>
  <c r="G10521" i="22" s="1"/>
  <c r="G10520" i="22" a="1"/>
  <c r="G10520" i="22" s="1"/>
  <c r="B10520" i="22" s="1"/>
  <c r="G10519" i="22" a="1"/>
  <c r="G10519" i="22" s="1"/>
  <c r="G10518" i="22" a="1"/>
  <c r="G10518" i="22" s="1"/>
  <c r="G10517" i="22" a="1"/>
  <c r="G10517" i="22" s="1"/>
  <c r="G10516" i="22" a="1"/>
  <c r="G10516" i="22" s="1"/>
  <c r="G10515" i="22" a="1"/>
  <c r="G10515" i="22" s="1"/>
  <c r="B10515" i="22" s="1"/>
  <c r="G10514" i="22" a="1"/>
  <c r="G10514" i="22" s="1"/>
  <c r="G10513" i="22" a="1"/>
  <c r="G10513" i="22" s="1"/>
  <c r="G10512" i="22" a="1"/>
  <c r="G10512" i="22" s="1"/>
  <c r="G10511" i="22" a="1"/>
  <c r="G10511" i="22" s="1"/>
  <c r="G10510" i="22" a="1"/>
  <c r="G10510" i="22" s="1"/>
  <c r="G10509" i="22" a="1"/>
  <c r="G10509" i="22" s="1"/>
  <c r="B10509" i="22" s="1"/>
  <c r="G10508" i="22" a="1"/>
  <c r="G10508" i="22" s="1"/>
  <c r="G10507" i="22" a="1"/>
  <c r="G10507" i="22" s="1"/>
  <c r="G10506" i="22" a="1"/>
  <c r="G10506" i="22" s="1"/>
  <c r="G10505" i="22" a="1"/>
  <c r="G10505" i="22" s="1"/>
  <c r="G10504" i="22" a="1"/>
  <c r="G10504" i="22" s="1"/>
  <c r="G10503" i="22" a="1"/>
  <c r="G10503" i="22" s="1"/>
  <c r="G10502" i="22" a="1"/>
  <c r="G10502" i="22" s="1"/>
  <c r="B10502" i="22" s="1"/>
  <c r="G10501" i="22" a="1"/>
  <c r="G10501" i="22" s="1"/>
  <c r="G10500" i="22" a="1"/>
  <c r="G10500" i="22" s="1"/>
  <c r="G10499" i="22" a="1"/>
  <c r="G10499" i="22" s="1"/>
  <c r="G10498" i="22" a="1"/>
  <c r="G10498" i="22" s="1"/>
  <c r="G10497" i="22" a="1"/>
  <c r="G10497" i="22" s="1"/>
  <c r="G10496" i="22" a="1"/>
  <c r="G10496" i="22" s="1"/>
  <c r="G10495" i="22" a="1"/>
  <c r="G10495" i="22" s="1"/>
  <c r="G10494" i="22" a="1"/>
  <c r="G10494" i="22" s="1"/>
  <c r="G10493" i="22" a="1"/>
  <c r="G10493" i="22" s="1"/>
  <c r="G10492" i="22"/>
  <c r="G10492" i="22" a="1"/>
  <c r="G10491" i="22" a="1"/>
  <c r="G10491" i="22" s="1"/>
  <c r="G10490" i="22" a="1"/>
  <c r="G10490" i="22" s="1"/>
  <c r="G10489" i="22" a="1"/>
  <c r="G10489" i="22" s="1"/>
  <c r="G10488" i="22" a="1"/>
  <c r="G10488" i="22" s="1"/>
  <c r="B10488" i="22" s="1"/>
  <c r="G10487" i="22" a="1"/>
  <c r="G10487" i="22" s="1"/>
  <c r="G10486" i="22" a="1"/>
  <c r="G10486" i="22" s="1"/>
  <c r="G10485" i="22" a="1"/>
  <c r="G10485" i="22" s="1"/>
  <c r="G10484" i="22" a="1"/>
  <c r="G10484" i="22" s="1"/>
  <c r="G10483" i="22" a="1"/>
  <c r="G10483" i="22" s="1"/>
  <c r="G10482" i="22" a="1"/>
  <c r="G10482" i="22" s="1"/>
  <c r="G10481" i="22" a="1"/>
  <c r="G10481" i="22" s="1"/>
  <c r="G10480" i="22" a="1"/>
  <c r="G10480" i="22" s="1"/>
  <c r="G10479" i="22" a="1"/>
  <c r="G10479" i="22" s="1"/>
  <c r="G10478" i="22" a="1"/>
  <c r="G10478" i="22" s="1"/>
  <c r="G10477" i="22" a="1"/>
  <c r="G10477" i="22" s="1"/>
  <c r="G10476" i="22" a="1"/>
  <c r="G10476" i="22" s="1"/>
  <c r="G10475" i="22" a="1"/>
  <c r="G10475" i="22" s="1"/>
  <c r="G10474" i="22" a="1"/>
  <c r="G10474" i="22" s="1"/>
  <c r="G10473" i="22" a="1"/>
  <c r="G10473" i="22" s="1"/>
  <c r="G10472" i="22" a="1"/>
  <c r="G10472" i="22" s="1"/>
  <c r="G10471" i="22" a="1"/>
  <c r="G10471" i="22" s="1"/>
  <c r="G10470" i="22" a="1"/>
  <c r="G10470" i="22" s="1"/>
  <c r="G10469" i="22" a="1"/>
  <c r="G10469" i="22" s="1"/>
  <c r="G10468" i="22" a="1"/>
  <c r="G10468" i="22" s="1"/>
  <c r="G10467" i="22" a="1"/>
  <c r="G10467" i="22" s="1"/>
  <c r="G10466" i="22" a="1"/>
  <c r="G10466" i="22" s="1"/>
  <c r="G10465" i="22" a="1"/>
  <c r="G10465" i="22" s="1"/>
  <c r="G10464" i="22" a="1"/>
  <c r="G10464" i="22" s="1"/>
  <c r="G10463" i="22" a="1"/>
  <c r="G10463" i="22" s="1"/>
  <c r="G10462" i="22" a="1"/>
  <c r="G10462" i="22" s="1"/>
  <c r="G10461" i="22" a="1"/>
  <c r="G10461" i="22" s="1"/>
  <c r="G10460" i="22" a="1"/>
  <c r="G10460" i="22" s="1"/>
  <c r="G10459" i="22" a="1"/>
  <c r="G10459" i="22" s="1"/>
  <c r="B10459" i="22" s="1"/>
  <c r="G10458" i="22" a="1"/>
  <c r="G10458" i="22" s="1"/>
  <c r="G10457" i="22" a="1"/>
  <c r="G10457" i="22" s="1"/>
  <c r="G10456" i="22" a="1"/>
  <c r="G10456" i="22" s="1"/>
  <c r="G10455" i="22" a="1"/>
  <c r="G10455" i="22" s="1"/>
  <c r="G10454" i="22" a="1"/>
  <c r="G10454" i="22" s="1"/>
  <c r="G10453" i="22" a="1"/>
  <c r="G10453" i="22" s="1"/>
  <c r="G10452" i="22" a="1"/>
  <c r="G10452" i="22" s="1"/>
  <c r="G10451" i="22" a="1"/>
  <c r="G10451" i="22" s="1"/>
  <c r="G10450" i="22" a="1"/>
  <c r="G10450" i="22" s="1"/>
  <c r="G10449" i="22" a="1"/>
  <c r="G10449" i="22" s="1"/>
  <c r="G10448" i="22" a="1"/>
  <c r="G10448" i="22" s="1"/>
  <c r="G10447" i="22" a="1"/>
  <c r="G10447" i="22" s="1"/>
  <c r="G10446" i="22" a="1"/>
  <c r="G10446" i="22" s="1"/>
  <c r="G10445" i="22" a="1"/>
  <c r="G10445" i="22" s="1"/>
  <c r="B10445" i="22" s="1"/>
  <c r="G10444" i="22" a="1"/>
  <c r="G10444" i="22" s="1"/>
  <c r="G10443" i="22" a="1"/>
  <c r="G10443" i="22" s="1"/>
  <c r="G10442" i="22" a="1"/>
  <c r="G10442" i="22" s="1"/>
  <c r="G10441" i="22" a="1"/>
  <c r="G10441" i="22" s="1"/>
  <c r="G10440" i="22" a="1"/>
  <c r="G10440" i="22" s="1"/>
  <c r="G10439" i="22" a="1"/>
  <c r="G10439" i="22" s="1"/>
  <c r="G10438" i="22" a="1"/>
  <c r="G10438" i="22" s="1"/>
  <c r="B10438" i="22" s="1"/>
  <c r="G10437" i="22" a="1"/>
  <c r="G10437" i="22" s="1"/>
  <c r="B10437" i="22" s="1"/>
  <c r="G10436" i="22"/>
  <c r="G10436" i="22" a="1"/>
  <c r="G10435" i="22" a="1"/>
  <c r="G10435" i="22" s="1"/>
  <c r="G10434" i="22" a="1"/>
  <c r="G10434" i="22" s="1"/>
  <c r="G10433" i="22" a="1"/>
  <c r="G10433" i="22" s="1"/>
  <c r="G10432" i="22" a="1"/>
  <c r="G10432" i="22" s="1"/>
  <c r="B10432" i="22" s="1"/>
  <c r="G10431" i="22" a="1"/>
  <c r="G10431" i="22" s="1"/>
  <c r="G10430" i="22" a="1"/>
  <c r="G10430" i="22" s="1"/>
  <c r="G10429" i="22" a="1"/>
  <c r="G10429" i="22" s="1"/>
  <c r="G10428" i="22" a="1"/>
  <c r="G10428" i="22" s="1"/>
  <c r="G10427" i="22" a="1"/>
  <c r="G10427" i="22" s="1"/>
  <c r="G10426" i="22" a="1"/>
  <c r="G10426" i="22" s="1"/>
  <c r="G10425" i="22" a="1"/>
  <c r="G10425" i="22" s="1"/>
  <c r="G10424" i="22" a="1"/>
  <c r="G10424" i="22" s="1"/>
  <c r="B10424" i="22" s="1"/>
  <c r="G10423" i="22" a="1"/>
  <c r="G10423" i="22" s="1"/>
  <c r="G10422" i="22" a="1"/>
  <c r="G10422" i="22" s="1"/>
  <c r="G10421" i="22" a="1"/>
  <c r="G10421" i="22" s="1"/>
  <c r="G10420" i="22" a="1"/>
  <c r="G10420" i="22" s="1"/>
  <c r="G10419" i="22" a="1"/>
  <c r="G10419" i="22" s="1"/>
  <c r="B10419" i="22" s="1"/>
  <c r="G10418" i="22" a="1"/>
  <c r="G10418" i="22" s="1"/>
  <c r="G10417" i="22" a="1"/>
  <c r="G10417" i="22" s="1"/>
  <c r="G10416" i="22" a="1"/>
  <c r="G10416" i="22" s="1"/>
  <c r="G10415" i="22" a="1"/>
  <c r="G10415" i="22" s="1"/>
  <c r="G10414" i="22" a="1"/>
  <c r="G10414" i="22" s="1"/>
  <c r="G10413" i="22" a="1"/>
  <c r="G10413" i="22" s="1"/>
  <c r="G10412" i="22" a="1"/>
  <c r="G10412" i="22" s="1"/>
  <c r="G10411" i="22" a="1"/>
  <c r="G10411" i="22" s="1"/>
  <c r="G10410" i="22" a="1"/>
  <c r="G10410" i="22" s="1"/>
  <c r="G10409" i="22" a="1"/>
  <c r="G10409" i="22" s="1"/>
  <c r="G10408" i="22" a="1"/>
  <c r="G10408" i="22" s="1"/>
  <c r="G10407" i="22" a="1"/>
  <c r="G10407" i="22" s="1"/>
  <c r="G10406" i="22" a="1"/>
  <c r="G10406" i="22" s="1"/>
  <c r="G10405" i="22" a="1"/>
  <c r="G10405" i="22" s="1"/>
  <c r="G10404" i="22" a="1"/>
  <c r="G10404" i="22" s="1"/>
  <c r="G10403" i="22" a="1"/>
  <c r="G10403" i="22" s="1"/>
  <c r="G10402" i="22" a="1"/>
  <c r="G10402" i="22" s="1"/>
  <c r="G10401" i="22" a="1"/>
  <c r="G10401" i="22" s="1"/>
  <c r="G10400" i="22" a="1"/>
  <c r="G10400" i="22" s="1"/>
  <c r="G10399" i="22" a="1"/>
  <c r="G10399" i="22" s="1"/>
  <c r="G10398" i="22" a="1"/>
  <c r="G10398" i="22" s="1"/>
  <c r="G10397" i="22" a="1"/>
  <c r="G10397" i="22" s="1"/>
  <c r="G10396" i="22" a="1"/>
  <c r="G10396" i="22" s="1"/>
  <c r="G10395" i="22" a="1"/>
  <c r="G10395" i="22" s="1"/>
  <c r="B10395" i="22" s="1"/>
  <c r="G10394" i="22" a="1"/>
  <c r="G10394" i="22" s="1"/>
  <c r="G10393" i="22" a="1"/>
  <c r="G10393" i="22" s="1"/>
  <c r="G10392" i="22" a="1"/>
  <c r="G10392" i="22" s="1"/>
  <c r="G10391" i="22"/>
  <c r="G10391" i="22" a="1"/>
  <c r="G10390" i="22" a="1"/>
  <c r="G10390" i="22" s="1"/>
  <c r="G10389" i="22" a="1"/>
  <c r="G10389" i="22" s="1"/>
  <c r="G10388" i="22" a="1"/>
  <c r="G10388" i="22" s="1"/>
  <c r="B10388" i="22" s="1"/>
  <c r="G10387" i="22" a="1"/>
  <c r="G10387" i="22" s="1"/>
  <c r="G10386" i="22" a="1"/>
  <c r="G10386" i="22" s="1"/>
  <c r="G10385" i="22" a="1"/>
  <c r="G10385" i="22" s="1"/>
  <c r="G10384" i="22" a="1"/>
  <c r="G10384" i="22" s="1"/>
  <c r="G10383" i="22" a="1"/>
  <c r="G10383" i="22" s="1"/>
  <c r="G10382" i="22" a="1"/>
  <c r="G10382" i="22" s="1"/>
  <c r="G10381" i="22" a="1"/>
  <c r="G10381" i="22" s="1"/>
  <c r="B10381" i="22" s="1"/>
  <c r="G10380" i="22" a="1"/>
  <c r="G10380" i="22" s="1"/>
  <c r="G10379" i="22" a="1"/>
  <c r="G10379" i="22" s="1"/>
  <c r="B10379" i="22" s="1"/>
  <c r="G10378" i="22" a="1"/>
  <c r="G10378" i="22" s="1"/>
  <c r="G10377" i="22"/>
  <c r="G10377" i="22" a="1"/>
  <c r="G10376" i="22" a="1"/>
  <c r="G10376" i="22" s="1"/>
  <c r="G10375" i="22" a="1"/>
  <c r="G10375" i="22" s="1"/>
  <c r="G10374" i="22" a="1"/>
  <c r="G10374" i="22" s="1"/>
  <c r="G10373" i="22" a="1"/>
  <c r="G10373" i="22" s="1"/>
  <c r="G10372" i="22" a="1"/>
  <c r="G10372" i="22" s="1"/>
  <c r="G10371" i="22" a="1"/>
  <c r="G10371" i="22" s="1"/>
  <c r="G10370" i="22" a="1"/>
  <c r="G10370" i="22" s="1"/>
  <c r="G10369" i="22" a="1"/>
  <c r="G10369" i="22" s="1"/>
  <c r="G10368" i="22" a="1"/>
  <c r="G10368" i="22" s="1"/>
  <c r="G10367" i="22"/>
  <c r="G10367" i="22" a="1"/>
  <c r="G10366" i="22" a="1"/>
  <c r="G10366" i="22" s="1"/>
  <c r="G10365" i="22" a="1"/>
  <c r="G10365" i="22" s="1"/>
  <c r="B10365" i="22" s="1"/>
  <c r="G10364" i="22" a="1"/>
  <c r="G10364" i="22" s="1"/>
  <c r="G10363" i="22" a="1"/>
  <c r="G10363" i="22" s="1"/>
  <c r="G10362" i="22" a="1"/>
  <c r="G10362" i="22" s="1"/>
  <c r="G10361" i="22" a="1"/>
  <c r="G10361" i="22" s="1"/>
  <c r="G10360" i="22" a="1"/>
  <c r="G10360" i="22" s="1"/>
  <c r="G10359" i="22" a="1"/>
  <c r="G10359" i="22" s="1"/>
  <c r="G10358" i="22" a="1"/>
  <c r="G10358" i="22" s="1"/>
  <c r="G10357" i="22" a="1"/>
  <c r="G10357" i="22" s="1"/>
  <c r="G10356" i="22" a="1"/>
  <c r="G10356" i="22" s="1"/>
  <c r="G10355" i="22" a="1"/>
  <c r="G10355" i="22" s="1"/>
  <c r="B10355" i="22" s="1"/>
  <c r="G10354" i="22" a="1"/>
  <c r="G10354" i="22" s="1"/>
  <c r="G10353" i="22" a="1"/>
  <c r="G10353" i="22" s="1"/>
  <c r="G10352" i="22" a="1"/>
  <c r="G10352" i="22" s="1"/>
  <c r="G10351" i="22" a="1"/>
  <c r="G10351" i="22" s="1"/>
  <c r="G10350" i="22" a="1"/>
  <c r="G10350" i="22" s="1"/>
  <c r="G10349" i="22" a="1"/>
  <c r="G10349" i="22" s="1"/>
  <c r="G10348" i="22" a="1"/>
  <c r="G10348" i="22" s="1"/>
  <c r="G10347" i="22" a="1"/>
  <c r="G10347" i="22" s="1"/>
  <c r="B10347" i="22" s="1"/>
  <c r="G10346" i="22" a="1"/>
  <c r="G10346" i="22" s="1"/>
  <c r="G10345" i="22" a="1"/>
  <c r="G10345" i="22" s="1"/>
  <c r="G10344" i="22" a="1"/>
  <c r="G10344" i="22" s="1"/>
  <c r="G10343" i="22" a="1"/>
  <c r="G10343" i="22" s="1"/>
  <c r="G10342" i="22" a="1"/>
  <c r="G10342" i="22" s="1"/>
  <c r="G10341" i="22" a="1"/>
  <c r="G10341" i="22" s="1"/>
  <c r="G10340" i="22" a="1"/>
  <c r="G10340" i="22" s="1"/>
  <c r="G10339" i="22" a="1"/>
  <c r="G10339" i="22" s="1"/>
  <c r="G10338" i="22" a="1"/>
  <c r="G10338" i="22" s="1"/>
  <c r="G10337" i="22" a="1"/>
  <c r="G10337" i="22" s="1"/>
  <c r="G10336" i="22" a="1"/>
  <c r="G10336" i="22" s="1"/>
  <c r="G10335" i="22" a="1"/>
  <c r="G10335" i="22" s="1"/>
  <c r="G10334" i="22" a="1"/>
  <c r="G10334" i="22" s="1"/>
  <c r="B10334" i="22" s="1"/>
  <c r="G10333" i="22" a="1"/>
  <c r="G10333" i="22" s="1"/>
  <c r="G10332" i="22" a="1"/>
  <c r="G10332" i="22" s="1"/>
  <c r="G10331" i="22" a="1"/>
  <c r="G10331" i="22" s="1"/>
  <c r="G10330" i="22" a="1"/>
  <c r="G10330" i="22" s="1"/>
  <c r="G10329" i="22" a="1"/>
  <c r="G10329" i="22" s="1"/>
  <c r="G10328" i="22" a="1"/>
  <c r="G10328" i="22" s="1"/>
  <c r="G10327" i="22" a="1"/>
  <c r="G10327" i="22" s="1"/>
  <c r="G10326" i="22" a="1"/>
  <c r="G10326" i="22" s="1"/>
  <c r="G10325" i="22" a="1"/>
  <c r="G10325" i="22" s="1"/>
  <c r="G10324" i="22" a="1"/>
  <c r="G10324" i="22" s="1"/>
  <c r="G10323" i="22" a="1"/>
  <c r="G10323" i="22" s="1"/>
  <c r="G10322" i="22" a="1"/>
  <c r="G10322" i="22" s="1"/>
  <c r="G10321" i="22" a="1"/>
  <c r="G10321" i="22" s="1"/>
  <c r="G10320" i="22" a="1"/>
  <c r="G10320" i="22" s="1"/>
  <c r="G10319" i="22" a="1"/>
  <c r="G10319" i="22" s="1"/>
  <c r="G10318" i="22" a="1"/>
  <c r="G10318" i="22" s="1"/>
  <c r="G10317" i="22" a="1"/>
  <c r="G10317" i="22" s="1"/>
  <c r="G10316" i="22" a="1"/>
  <c r="G10316" i="22" s="1"/>
  <c r="G10315" i="22" a="1"/>
  <c r="G10315" i="22" s="1"/>
  <c r="G10314" i="22" a="1"/>
  <c r="G10314" i="22" s="1"/>
  <c r="G10313" i="22" a="1"/>
  <c r="G10313" i="22" s="1"/>
  <c r="G10312" i="22" a="1"/>
  <c r="G10312" i="22" s="1"/>
  <c r="B10312" i="22" s="1"/>
  <c r="G10311" i="22" a="1"/>
  <c r="G10311" i="22" s="1"/>
  <c r="G10310" i="22" a="1"/>
  <c r="G10310" i="22" s="1"/>
  <c r="G10309" i="22" a="1"/>
  <c r="G10309" i="22" s="1"/>
  <c r="G10308" i="22" a="1"/>
  <c r="G10308" i="22" s="1"/>
  <c r="G10307" i="22" a="1"/>
  <c r="G10307" i="22" s="1"/>
  <c r="G10306" i="22" a="1"/>
  <c r="G10306" i="22" s="1"/>
  <c r="G10305" i="22" a="1"/>
  <c r="G10305" i="22" s="1"/>
  <c r="G10304" i="22" a="1"/>
  <c r="G10304" i="22" s="1"/>
  <c r="B10304" i="22" s="1"/>
  <c r="G10303" i="22" a="1"/>
  <c r="G10303" i="22" s="1"/>
  <c r="G10302" i="22" a="1"/>
  <c r="G10302" i="22" s="1"/>
  <c r="G10301" i="22" a="1"/>
  <c r="G10301" i="22" s="1"/>
  <c r="G10300" i="22" a="1"/>
  <c r="G10300" i="22" s="1"/>
  <c r="G10299" i="22" a="1"/>
  <c r="G10299" i="22" s="1"/>
  <c r="G10298" i="22" a="1"/>
  <c r="G10298" i="22" s="1"/>
  <c r="G10297" i="22" a="1"/>
  <c r="G10297" i="22" s="1"/>
  <c r="G10296" i="22" a="1"/>
  <c r="G10296" i="22" s="1"/>
  <c r="G10295" i="22" a="1"/>
  <c r="G10295" i="22" s="1"/>
  <c r="G10294" i="22" a="1"/>
  <c r="G10294" i="22" s="1"/>
  <c r="G10293" i="22" a="1"/>
  <c r="G10293" i="22" s="1"/>
  <c r="G10292" i="22" a="1"/>
  <c r="G10292" i="22" s="1"/>
  <c r="B10292" i="22" s="1"/>
  <c r="G10291" i="22" a="1"/>
  <c r="G10291" i="22" s="1"/>
  <c r="G10290" i="22" a="1"/>
  <c r="G10290" i="22" s="1"/>
  <c r="G10289" i="22" a="1"/>
  <c r="G10289" i="22" s="1"/>
  <c r="G10288" i="22" a="1"/>
  <c r="G10288" i="22" s="1"/>
  <c r="G10287" i="22" a="1"/>
  <c r="G10287" i="22" s="1"/>
  <c r="G10286" i="22" a="1"/>
  <c r="G10286" i="22" s="1"/>
  <c r="G10285" i="22" a="1"/>
  <c r="G10285" i="22" s="1"/>
  <c r="G10284" i="22" a="1"/>
  <c r="G10284" i="22" s="1"/>
  <c r="G10283" i="22" a="1"/>
  <c r="G10283" i="22" s="1"/>
  <c r="G10282" i="22" a="1"/>
  <c r="G10282" i="22" s="1"/>
  <c r="G10281" i="22"/>
  <c r="G10281" i="22" a="1"/>
  <c r="G10280" i="22" a="1"/>
  <c r="G10280" i="22" s="1"/>
  <c r="B10280" i="22" s="1"/>
  <c r="G10279" i="22" a="1"/>
  <c r="G10279" i="22" s="1"/>
  <c r="G10278" i="22" a="1"/>
  <c r="G10278" i="22" s="1"/>
  <c r="G10277" i="22" a="1"/>
  <c r="G10277" i="22" s="1"/>
  <c r="G10276" i="22" a="1"/>
  <c r="G10276" i="22" s="1"/>
  <c r="G10275" i="22" a="1"/>
  <c r="G10275" i="22" s="1"/>
  <c r="G10274" i="22" a="1"/>
  <c r="G10274" i="22" s="1"/>
  <c r="G10273" i="22" a="1"/>
  <c r="G10273" i="22" s="1"/>
  <c r="G10272" i="22" a="1"/>
  <c r="G10272" i="22" s="1"/>
  <c r="B10272" i="22" s="1"/>
  <c r="G10271" i="22" a="1"/>
  <c r="G10271" i="22" s="1"/>
  <c r="B10271" i="22" s="1"/>
  <c r="G10270" i="22" a="1"/>
  <c r="G10270" i="22" s="1"/>
  <c r="G10269" i="22"/>
  <c r="G10269" i="22" a="1"/>
  <c r="G10268" i="22" a="1"/>
  <c r="G10268" i="22" s="1"/>
  <c r="G10267" i="22" a="1"/>
  <c r="G10267" i="22" s="1"/>
  <c r="G10266" i="22" a="1"/>
  <c r="G10266" i="22" s="1"/>
  <c r="G10265" i="22" a="1"/>
  <c r="G10265" i="22" s="1"/>
  <c r="G10264" i="22" a="1"/>
  <c r="G10264" i="22" s="1"/>
  <c r="G10263" i="22" a="1"/>
  <c r="G10263" i="22" s="1"/>
  <c r="B10263" i="22" s="1"/>
  <c r="G10262" i="22" a="1"/>
  <c r="G10262" i="22" s="1"/>
  <c r="G10261" i="22" a="1"/>
  <c r="G10261" i="22" s="1"/>
  <c r="G10260" i="22" a="1"/>
  <c r="G10260" i="22" s="1"/>
  <c r="G10259" i="22" a="1"/>
  <c r="G10259" i="22" s="1"/>
  <c r="G10258" i="22" a="1"/>
  <c r="G10258" i="22" s="1"/>
  <c r="G10257" i="22" a="1"/>
  <c r="G10257" i="22" s="1"/>
  <c r="G10256" i="22" a="1"/>
  <c r="G10256" i="22" s="1"/>
  <c r="G10255" i="22" a="1"/>
  <c r="G10255" i="22" s="1"/>
  <c r="G10254" i="22" a="1"/>
  <c r="G10254" i="22" s="1"/>
  <c r="G10253" i="22" a="1"/>
  <c r="G10253" i="22" s="1"/>
  <c r="G10252" i="22" a="1"/>
  <c r="G10252" i="22" s="1"/>
  <c r="G10251" i="22" a="1"/>
  <c r="G10251" i="22" s="1"/>
  <c r="B10251" i="22" s="1"/>
  <c r="G10250" i="22" a="1"/>
  <c r="G10250" i="22" s="1"/>
  <c r="G10249" i="22" a="1"/>
  <c r="G10249" i="22" s="1"/>
  <c r="G10248" i="22"/>
  <c r="G10248" i="22" a="1"/>
  <c r="G10247" i="22" a="1"/>
  <c r="G10247" i="22" s="1"/>
  <c r="G10246" i="22" a="1"/>
  <c r="G10246" i="22" s="1"/>
  <c r="G10245" i="22" a="1"/>
  <c r="G10245" i="22" s="1"/>
  <c r="G10244" i="22" a="1"/>
  <c r="G10244" i="22" s="1"/>
  <c r="B10244" i="22" s="1"/>
  <c r="G10243" i="22" a="1"/>
  <c r="G10243" i="22" s="1"/>
  <c r="G10242" i="22" a="1"/>
  <c r="G10242" i="22" s="1"/>
  <c r="G10241" i="22" a="1"/>
  <c r="G10241" i="22" s="1"/>
  <c r="G10240" i="22" a="1"/>
  <c r="G10240" i="22" s="1"/>
  <c r="G10239" i="22" a="1"/>
  <c r="G10239" i="22" s="1"/>
  <c r="G10238" i="22" a="1"/>
  <c r="G10238" i="22" s="1"/>
  <c r="G10237" i="22" a="1"/>
  <c r="G10237" i="22" s="1"/>
  <c r="G10236" i="22" a="1"/>
  <c r="G10236" i="22" s="1"/>
  <c r="B10236" i="22" s="1"/>
  <c r="G10235" i="22" a="1"/>
  <c r="G10235" i="22" s="1"/>
  <c r="G10234" i="22" a="1"/>
  <c r="G10234" i="22" s="1"/>
  <c r="G10233" i="22" a="1"/>
  <c r="G10233" i="22" s="1"/>
  <c r="G10232" i="22" a="1"/>
  <c r="G10232" i="22" s="1"/>
  <c r="G10231" i="22" a="1"/>
  <c r="G10231" i="22" s="1"/>
  <c r="G10230" i="22" a="1"/>
  <c r="G10230" i="22" s="1"/>
  <c r="G10229" i="22" a="1"/>
  <c r="G10229" i="22" s="1"/>
  <c r="B10229" i="22" s="1"/>
  <c r="G10228" i="22" a="1"/>
  <c r="G10228" i="22" s="1"/>
  <c r="G10227" i="22" a="1"/>
  <c r="G10227" i="22" s="1"/>
  <c r="G10226" i="22" a="1"/>
  <c r="G10226" i="22" s="1"/>
  <c r="G10225" i="22" a="1"/>
  <c r="G10225" i="22" s="1"/>
  <c r="G10224" i="22" a="1"/>
  <c r="G10224" i="22" s="1"/>
  <c r="G10223" i="22" a="1"/>
  <c r="G10223" i="22" s="1"/>
  <c r="G10222" i="22" a="1"/>
  <c r="G10222" i="22" s="1"/>
  <c r="G10221" i="22" a="1"/>
  <c r="G10221" i="22" s="1"/>
  <c r="G10220" i="22" a="1"/>
  <c r="G10220" i="22" s="1"/>
  <c r="G10219" i="22"/>
  <c r="G10219" i="22" a="1"/>
  <c r="G10218" i="22" a="1"/>
  <c r="G10218" i="22" s="1"/>
  <c r="G10217" i="22"/>
  <c r="G10217" i="22" a="1"/>
  <c r="G10216" i="22" a="1"/>
  <c r="G10216" i="22" s="1"/>
  <c r="B10216" i="22" s="1"/>
  <c r="G10215" i="22" a="1"/>
  <c r="G10215" i="22" s="1"/>
  <c r="G10214" i="22" a="1"/>
  <c r="G10214" i="22" s="1"/>
  <c r="G10213" i="22" a="1"/>
  <c r="G10213" i="22" s="1"/>
  <c r="G10212" i="22" a="1"/>
  <c r="G10212" i="22" s="1"/>
  <c r="G10211" i="22" a="1"/>
  <c r="G10211" i="22" s="1"/>
  <c r="G10210" i="22" a="1"/>
  <c r="G10210" i="22" s="1"/>
  <c r="G10209" i="22" a="1"/>
  <c r="G10209" i="22" s="1"/>
  <c r="G10208" i="22" a="1"/>
  <c r="G10208" i="22" s="1"/>
  <c r="B10208" i="22" s="1"/>
  <c r="G10207" i="22" a="1"/>
  <c r="G10207" i="22" s="1"/>
  <c r="G10206" i="22" a="1"/>
  <c r="G10206" i="22" s="1"/>
  <c r="G10205" i="22" a="1"/>
  <c r="G10205" i="22" s="1"/>
  <c r="B10205" i="22" s="1"/>
  <c r="G10204" i="22" a="1"/>
  <c r="G10204" i="22" s="1"/>
  <c r="G10203" i="22" a="1"/>
  <c r="G10203" i="22" s="1"/>
  <c r="B10203" i="22" s="1"/>
  <c r="G10202" i="22" a="1"/>
  <c r="G10202" i="22" s="1"/>
  <c r="G10201" i="22" a="1"/>
  <c r="G10201" i="22" s="1"/>
  <c r="G10200" i="22" a="1"/>
  <c r="G10200" i="22" s="1"/>
  <c r="G10199" i="22" a="1"/>
  <c r="G10199" i="22" s="1"/>
  <c r="G10198" i="22" a="1"/>
  <c r="G10198" i="22" s="1"/>
  <c r="G10197" i="22" a="1"/>
  <c r="G10197" i="22" s="1"/>
  <c r="G10196" i="22" a="1"/>
  <c r="G10196" i="22" s="1"/>
  <c r="G10195" i="22" a="1"/>
  <c r="G10195" i="22" s="1"/>
  <c r="G10194" i="22" a="1"/>
  <c r="G10194" i="22" s="1"/>
  <c r="G10193" i="22" a="1"/>
  <c r="G10193" i="22" s="1"/>
  <c r="G10192" i="22" a="1"/>
  <c r="G10192" i="22" s="1"/>
  <c r="G10191" i="22" a="1"/>
  <c r="G10191" i="22" s="1"/>
  <c r="G10190" i="22" a="1"/>
  <c r="G10190" i="22" s="1"/>
  <c r="G10189" i="22" a="1"/>
  <c r="G10189" i="22" s="1"/>
  <c r="G10188" i="22" a="1"/>
  <c r="G10188" i="22" s="1"/>
  <c r="B10188" i="22" s="1"/>
  <c r="G10187" i="22" a="1"/>
  <c r="G10187" i="22" s="1"/>
  <c r="G10186" i="22" a="1"/>
  <c r="G10186" i="22" s="1"/>
  <c r="G10185" i="22"/>
  <c r="G10185" i="22" a="1"/>
  <c r="G10184" i="22" a="1"/>
  <c r="G10184" i="22" s="1"/>
  <c r="G10183" i="22" a="1"/>
  <c r="G10183" i="22" s="1"/>
  <c r="G10182" i="22" a="1"/>
  <c r="G10182" i="22" s="1"/>
  <c r="G10181" i="22" a="1"/>
  <c r="G10181" i="22" s="1"/>
  <c r="G10180" i="22" a="1"/>
  <c r="G10180" i="22" s="1"/>
  <c r="G10179" i="22" a="1"/>
  <c r="G10179" i="22" s="1"/>
  <c r="G10178" i="22" a="1"/>
  <c r="G10178" i="22" s="1"/>
  <c r="G10177" i="22" a="1"/>
  <c r="G10177" i="22" s="1"/>
  <c r="G10176" i="22" a="1"/>
  <c r="G10176" i="22" s="1"/>
  <c r="G10175" i="22"/>
  <c r="G10175" i="22" a="1"/>
  <c r="G10174" i="22" a="1"/>
  <c r="G10174" i="22" s="1"/>
  <c r="G10173" i="22" a="1"/>
  <c r="G10173" i="22" s="1"/>
  <c r="G10172" i="22" a="1"/>
  <c r="G10172" i="22" s="1"/>
  <c r="G10171" i="22" a="1"/>
  <c r="G10171" i="22" s="1"/>
  <c r="G10170" i="22" a="1"/>
  <c r="G10170" i="22" s="1"/>
  <c r="G10169" i="22" a="1"/>
  <c r="G10169" i="22" s="1"/>
  <c r="G10168" i="22" a="1"/>
  <c r="G10168" i="22" s="1"/>
  <c r="G10167" i="22" a="1"/>
  <c r="G10167" i="22" s="1"/>
  <c r="G10166" i="22" a="1"/>
  <c r="G10166" i="22" s="1"/>
  <c r="G10165" i="22" a="1"/>
  <c r="G10165" i="22" s="1"/>
  <c r="G10164" i="22" a="1"/>
  <c r="G10164" i="22" s="1"/>
  <c r="G10163" i="22" a="1"/>
  <c r="G10163" i="22" s="1"/>
  <c r="G10162" i="22" a="1"/>
  <c r="G10162" i="22" s="1"/>
  <c r="G10161" i="22"/>
  <c r="G10161" i="22" a="1"/>
  <c r="G10160" i="22" a="1"/>
  <c r="G10160" i="22" s="1"/>
  <c r="G10159" i="22" a="1"/>
  <c r="G10159" i="22" s="1"/>
  <c r="G10158" i="22" a="1"/>
  <c r="G10158" i="22" s="1"/>
  <c r="G10157" i="22" a="1"/>
  <c r="G10157" i="22" s="1"/>
  <c r="G10156" i="22" a="1"/>
  <c r="G10156" i="22" s="1"/>
  <c r="G10155" i="22" a="1"/>
  <c r="G10155" i="22" s="1"/>
  <c r="B10155" i="22" s="1"/>
  <c r="G10154" i="22" a="1"/>
  <c r="G10154" i="22" s="1"/>
  <c r="G10153" i="22" a="1"/>
  <c r="G10153" i="22" s="1"/>
  <c r="G10152" i="22" a="1"/>
  <c r="G10152" i="22" s="1"/>
  <c r="G10151" i="22" a="1"/>
  <c r="G10151" i="22" s="1"/>
  <c r="G10150" i="22" a="1"/>
  <c r="G10150" i="22" s="1"/>
  <c r="G10149" i="22" a="1"/>
  <c r="G10149" i="22" s="1"/>
  <c r="G10148" i="22" a="1"/>
  <c r="G10148" i="22" s="1"/>
  <c r="B10148" i="22" s="1"/>
  <c r="G10147" i="22" a="1"/>
  <c r="G10147" i="22" s="1"/>
  <c r="G10146" i="22" a="1"/>
  <c r="G10146" i="22" s="1"/>
  <c r="G10145" i="22" a="1"/>
  <c r="G10145" i="22" s="1"/>
  <c r="G10144" i="22" a="1"/>
  <c r="G10144" i="22" s="1"/>
  <c r="G10143" i="22" a="1"/>
  <c r="G10143" i="22" s="1"/>
  <c r="G10142" i="22" a="1"/>
  <c r="G10142" i="22" s="1"/>
  <c r="G10141" i="22" a="1"/>
  <c r="G10141" i="22" s="1"/>
  <c r="B10141" i="22" s="1"/>
  <c r="G10140" i="22" a="1"/>
  <c r="G10140" i="22" s="1"/>
  <c r="G10139" i="22" a="1"/>
  <c r="G10139" i="22" s="1"/>
  <c r="G10138" i="22" a="1"/>
  <c r="G10138" i="22" s="1"/>
  <c r="G10137" i="22" a="1"/>
  <c r="G10137" i="22" s="1"/>
  <c r="G10136" i="22" a="1"/>
  <c r="G10136" i="22" s="1"/>
  <c r="G10135" i="22" a="1"/>
  <c r="G10135" i="22" s="1"/>
  <c r="G10134" i="22" a="1"/>
  <c r="G10134" i="22" s="1"/>
  <c r="G10133" i="22" a="1"/>
  <c r="G10133" i="22" s="1"/>
  <c r="G10132" i="22"/>
  <c r="G10132" i="22" a="1"/>
  <c r="G10131" i="22" a="1"/>
  <c r="G10131" i="22" s="1"/>
  <c r="G10130" i="22" a="1"/>
  <c r="G10130" i="22" s="1"/>
  <c r="G10129" i="22" a="1"/>
  <c r="G10129" i="22" s="1"/>
  <c r="G10128" i="22" a="1"/>
  <c r="G10128" i="22" s="1"/>
  <c r="G10127" i="22" a="1"/>
  <c r="G10127" i="22" s="1"/>
  <c r="G10126" i="22" a="1"/>
  <c r="G10126" i="22" s="1"/>
  <c r="G10125" i="22" a="1"/>
  <c r="G10125" i="22" s="1"/>
  <c r="G10124" i="22" a="1"/>
  <c r="G10124" i="22" s="1"/>
  <c r="G10123" i="22" a="1"/>
  <c r="G10123" i="22" s="1"/>
  <c r="B10123" i="22" s="1"/>
  <c r="G10122" i="22" a="1"/>
  <c r="G10122" i="22" s="1"/>
  <c r="G10121" i="22"/>
  <c r="G10121" i="22" a="1"/>
  <c r="G10120" i="22" a="1"/>
  <c r="G10120" i="22" s="1"/>
  <c r="G10119" i="22" a="1"/>
  <c r="G10119" i="22" s="1"/>
  <c r="G10118" i="22" a="1"/>
  <c r="G10118" i="22" s="1"/>
  <c r="G10117" i="22" a="1"/>
  <c r="G10117" i="22" s="1"/>
  <c r="G10116" i="22" a="1"/>
  <c r="G10116" i="22" s="1"/>
  <c r="B10116" i="22" s="1"/>
  <c r="G10115" i="22" a="1"/>
  <c r="G10115" i="22" s="1"/>
  <c r="G10114" i="22" a="1"/>
  <c r="G10114" i="22" s="1"/>
  <c r="G10113" i="22" a="1"/>
  <c r="G10113" i="22" s="1"/>
  <c r="G10112" i="22"/>
  <c r="G10112" i="22" a="1"/>
  <c r="G10111" i="22" a="1"/>
  <c r="G10111" i="22" s="1"/>
  <c r="G10110" i="22" a="1"/>
  <c r="G10110" i="22" s="1"/>
  <c r="B10110" i="22" s="1"/>
  <c r="G10109" i="22"/>
  <c r="G10109" i="22" a="1"/>
  <c r="G10108" i="22" a="1"/>
  <c r="G10108" i="22" s="1"/>
  <c r="G10107" i="22" a="1"/>
  <c r="G10107" i="22" s="1"/>
  <c r="G10106" i="22" a="1"/>
  <c r="G10106" i="22" s="1"/>
  <c r="G10105" i="22" a="1"/>
  <c r="G10105" i="22" s="1"/>
  <c r="G10104" i="22" a="1"/>
  <c r="G10104" i="22" s="1"/>
  <c r="G10103" i="22"/>
  <c r="B10103" i="22" s="1"/>
  <c r="G10103" i="22" a="1"/>
  <c r="G10102" i="22" a="1"/>
  <c r="G10102" i="22" s="1"/>
  <c r="G10101" i="22" a="1"/>
  <c r="G10101" i="22" s="1"/>
  <c r="G10100" i="22"/>
  <c r="G10100" i="22" a="1"/>
  <c r="G10099" i="22" a="1"/>
  <c r="G10099" i="22" s="1"/>
  <c r="G10098" i="22" a="1"/>
  <c r="G10098" i="22" s="1"/>
  <c r="G10097" i="22"/>
  <c r="G10097" i="22" a="1"/>
  <c r="G10096" i="22" a="1"/>
  <c r="G10096" i="22" s="1"/>
  <c r="G10095" i="22" a="1"/>
  <c r="G10095" i="22" s="1"/>
  <c r="G10094" i="22" a="1"/>
  <c r="G10094" i="22" s="1"/>
  <c r="G10093" i="22" a="1"/>
  <c r="G10093" i="22" s="1"/>
  <c r="G10092" i="22" a="1"/>
  <c r="G10092" i="22" s="1"/>
  <c r="G10091" i="22" a="1"/>
  <c r="G10091" i="22" s="1"/>
  <c r="B10091" i="22" s="1"/>
  <c r="G10090" i="22" a="1"/>
  <c r="G10090" i="22" s="1"/>
  <c r="G10089" i="22" a="1"/>
  <c r="G10089" i="22" s="1"/>
  <c r="G10088" i="22" a="1"/>
  <c r="G10088" i="22" s="1"/>
  <c r="B10088" i="22" s="1"/>
  <c r="G10087" i="22" a="1"/>
  <c r="G10087" i="22" s="1"/>
  <c r="B10087" i="22" s="1"/>
  <c r="G10086" i="22" a="1"/>
  <c r="G10086" i="22" s="1"/>
  <c r="G10085" i="22" a="1"/>
  <c r="G10085" i="22" s="1"/>
  <c r="B10085" i="22" s="1"/>
  <c r="G10084" i="22" a="1"/>
  <c r="G10084" i="22" s="1"/>
  <c r="G10083" i="22" a="1"/>
  <c r="G10083" i="22" s="1"/>
  <c r="G10082" i="22" a="1"/>
  <c r="G10082" i="22" s="1"/>
  <c r="G10081" i="22" a="1"/>
  <c r="G10081" i="22" s="1"/>
  <c r="G10080" i="22" a="1"/>
  <c r="G10080" i="22" s="1"/>
  <c r="B10080" i="22" s="1"/>
  <c r="G10079" i="22" a="1"/>
  <c r="G10079" i="22" s="1"/>
  <c r="G10078" i="22" a="1"/>
  <c r="G10078" i="22" s="1"/>
  <c r="G10077" i="22" a="1"/>
  <c r="G10077" i="22" s="1"/>
  <c r="B10077" i="22" s="1"/>
  <c r="G10076" i="22" a="1"/>
  <c r="G10076" i="22" s="1"/>
  <c r="G10075" i="22" a="1"/>
  <c r="G10075" i="22" s="1"/>
  <c r="G10074" i="22" a="1"/>
  <c r="G10074" i="22" s="1"/>
  <c r="G10073" i="22" a="1"/>
  <c r="G10073" i="22" s="1"/>
  <c r="G10072" i="22" a="1"/>
  <c r="G10072" i="22" s="1"/>
  <c r="B10072" i="22" s="1"/>
  <c r="G10071" i="22"/>
  <c r="G10071" i="22" a="1"/>
  <c r="G10070" i="22" a="1"/>
  <c r="G10070" i="22" s="1"/>
  <c r="G10069" i="22" a="1"/>
  <c r="G10069" i="22" s="1"/>
  <c r="G10068" i="22" a="1"/>
  <c r="G10068" i="22" s="1"/>
  <c r="B10068" i="22" s="1"/>
  <c r="G10067" i="22" a="1"/>
  <c r="G10067" i="22" s="1"/>
  <c r="G10066" i="22" a="1"/>
  <c r="G10066" i="22" s="1"/>
  <c r="G10065" i="22" a="1"/>
  <c r="G10065" i="22" s="1"/>
  <c r="G10064" i="22" a="1"/>
  <c r="G10064" i="22" s="1"/>
  <c r="G10063" i="22" a="1"/>
  <c r="G10063" i="22" s="1"/>
  <c r="G10062" i="22" a="1"/>
  <c r="G10062" i="22" s="1"/>
  <c r="G10061" i="22" a="1"/>
  <c r="G10061" i="22" s="1"/>
  <c r="G10060" i="22" a="1"/>
  <c r="G10060" i="22" s="1"/>
  <c r="G10059" i="22" a="1"/>
  <c r="G10059" i="22" s="1"/>
  <c r="B10059" i="22" s="1"/>
  <c r="G10058" i="22" a="1"/>
  <c r="G10058" i="22" s="1"/>
  <c r="B10058" i="22" s="1"/>
  <c r="G10057" i="22" a="1"/>
  <c r="G10057" i="22" s="1"/>
  <c r="B10057" i="22" s="1"/>
  <c r="G10056" i="22" a="1"/>
  <c r="G10056" i="22" s="1"/>
  <c r="B10056" i="22" s="1"/>
  <c r="G10055" i="22" a="1"/>
  <c r="G10055" i="22" s="1"/>
  <c r="G10054" i="22" a="1"/>
  <c r="G10054" i="22" s="1"/>
  <c r="B10054" i="22" s="1"/>
  <c r="G10053" i="22" a="1"/>
  <c r="G10053" i="22" s="1"/>
  <c r="G10052" i="22" a="1"/>
  <c r="G10052" i="22" s="1"/>
  <c r="G10051" i="22" a="1"/>
  <c r="G10051" i="22" s="1"/>
  <c r="G10050" i="22" a="1"/>
  <c r="G10050" i="22" s="1"/>
  <c r="G10049" i="22" a="1"/>
  <c r="G10049" i="22" s="1"/>
  <c r="G10048" i="22" a="1"/>
  <c r="G10048" i="22" s="1"/>
  <c r="B10048" i="22" s="1"/>
  <c r="G10047" i="22"/>
  <c r="G10047" i="22" a="1"/>
  <c r="G10046" i="22" a="1"/>
  <c r="G10046" i="22" s="1"/>
  <c r="G10045" i="22"/>
  <c r="G10045" i="22" a="1"/>
  <c r="G10044" i="22" a="1"/>
  <c r="G10044" i="22" s="1"/>
  <c r="G10043" i="22" a="1"/>
  <c r="G10043" i="22" s="1"/>
  <c r="G10042" i="22" a="1"/>
  <c r="G10042" i="22" s="1"/>
  <c r="G10041" i="22" a="1"/>
  <c r="G10041" i="22" s="1"/>
  <c r="G10040" i="22" a="1"/>
  <c r="G10040" i="22" s="1"/>
  <c r="G10039" i="22" a="1"/>
  <c r="G10039" i="22" s="1"/>
  <c r="B10039" i="22" s="1"/>
  <c r="G10038" i="22" a="1"/>
  <c r="G10038" i="22" s="1"/>
  <c r="G10037" i="22" a="1"/>
  <c r="G10037" i="22" s="1"/>
  <c r="G10036" i="22" a="1"/>
  <c r="G10036" i="22" s="1"/>
  <c r="G10035" i="22" a="1"/>
  <c r="G10035" i="22" s="1"/>
  <c r="B10035" i="22" s="1"/>
  <c r="G10034" i="22" a="1"/>
  <c r="G10034" i="22" s="1"/>
  <c r="G10033" i="22" a="1"/>
  <c r="G10033" i="22" s="1"/>
  <c r="G10032" i="22" a="1"/>
  <c r="G10032" i="22" s="1"/>
  <c r="G10031" i="22" a="1"/>
  <c r="G10031" i="22" s="1"/>
  <c r="B10031" i="22" s="1"/>
  <c r="G10030" i="22" a="1"/>
  <c r="G10030" i="22" s="1"/>
  <c r="G10029" i="22" a="1"/>
  <c r="G10029" i="22" s="1"/>
  <c r="G10028" i="22" a="1"/>
  <c r="G10028" i="22" s="1"/>
  <c r="B10028" i="22" s="1"/>
  <c r="G10027" i="22"/>
  <c r="B10027" i="22" s="1"/>
  <c r="G10027" i="22" a="1"/>
  <c r="G10026" i="22" a="1"/>
  <c r="G10026" i="22" s="1"/>
  <c r="G10025" i="22" a="1"/>
  <c r="G10025" i="22" s="1"/>
  <c r="G10024" i="22" a="1"/>
  <c r="G10024" i="22" s="1"/>
  <c r="G10023" i="22" a="1"/>
  <c r="G10023" i="22" s="1"/>
  <c r="G10022" i="22" a="1"/>
  <c r="G10022" i="22" s="1"/>
  <c r="G10021" i="22" a="1"/>
  <c r="G10021" i="22" s="1"/>
  <c r="G10020" i="22" a="1"/>
  <c r="G10020" i="22" s="1"/>
  <c r="G10019" i="22" a="1"/>
  <c r="G10019" i="22" s="1"/>
  <c r="G10018" i="22" a="1"/>
  <c r="G10018" i="22" s="1"/>
  <c r="G10017" i="22" a="1"/>
  <c r="G10017" i="22" s="1"/>
  <c r="G10016" i="22" a="1"/>
  <c r="G10016" i="22" s="1"/>
  <c r="B10016" i="22" s="1"/>
  <c r="G10015" i="22" a="1"/>
  <c r="G10015" i="22" s="1"/>
  <c r="G10014" i="22" a="1"/>
  <c r="G10014" i="22" s="1"/>
  <c r="G10013" i="22" a="1"/>
  <c r="G10013" i="22" s="1"/>
  <c r="G10012" i="22" a="1"/>
  <c r="G10012" i="22" s="1"/>
  <c r="B10012" i="22" s="1"/>
  <c r="G10011" i="22" a="1"/>
  <c r="G10011" i="22" s="1"/>
  <c r="G10010" i="22" a="1"/>
  <c r="G10010" i="22" s="1"/>
  <c r="B10010" i="22" s="1"/>
  <c r="G10009" i="22" a="1"/>
  <c r="G10009" i="22" s="1"/>
  <c r="G10008" i="22" a="1"/>
  <c r="G10008" i="22" s="1"/>
  <c r="G10007" i="22"/>
  <c r="G10007" i="22" a="1"/>
  <c r="G10006" i="22" a="1"/>
  <c r="G10006" i="22" s="1"/>
  <c r="G10005" i="22"/>
  <c r="G10005" i="22" a="1"/>
  <c r="G10004" i="22" a="1"/>
  <c r="G10004" i="22" s="1"/>
  <c r="B10004" i="22" s="1"/>
  <c r="G10003" i="22" a="1"/>
  <c r="G10003" i="22" s="1"/>
  <c r="G10002" i="22" a="1"/>
  <c r="G10002" i="22" s="1"/>
  <c r="G10001" i="22" a="1"/>
  <c r="G10001" i="22" s="1"/>
  <c r="G10000" i="22" a="1"/>
  <c r="G10000" i="22" s="1"/>
  <c r="G9999" i="22" a="1"/>
  <c r="G9999" i="22" s="1"/>
  <c r="G9998" i="22" a="1"/>
  <c r="G9998" i="22" s="1"/>
  <c r="G9997" i="22" a="1"/>
  <c r="G9997" i="22" s="1"/>
  <c r="B9997" i="22" s="1"/>
  <c r="G9996" i="22" a="1"/>
  <c r="G9996" i="22" s="1"/>
  <c r="G9995" i="22"/>
  <c r="G9995" i="22" a="1"/>
  <c r="G9994" i="22" a="1"/>
  <c r="G9994" i="22" s="1"/>
  <c r="G9993" i="22"/>
  <c r="B9993" i="22" s="1"/>
  <c r="G9993" i="22" a="1"/>
  <c r="G9992" i="22" a="1"/>
  <c r="G9992" i="22" s="1"/>
  <c r="B9992" i="22" s="1"/>
  <c r="G9991" i="22" a="1"/>
  <c r="G9991" i="22" s="1"/>
  <c r="G9990" i="22" a="1"/>
  <c r="G9990" i="22" s="1"/>
  <c r="G9989" i="22" a="1"/>
  <c r="G9989" i="22" s="1"/>
  <c r="G9988" i="22" a="1"/>
  <c r="G9988" i="22" s="1"/>
  <c r="G9987" i="22" a="1"/>
  <c r="G9987" i="22" s="1"/>
  <c r="B9987" i="22" s="1"/>
  <c r="G9986" i="22" a="1"/>
  <c r="G9986" i="22" s="1"/>
  <c r="G9985" i="22" a="1"/>
  <c r="G9985" i="22" s="1"/>
  <c r="G9984" i="22" a="1"/>
  <c r="G9984" i="22" s="1"/>
  <c r="B9984" i="22" s="1"/>
  <c r="G9983" i="22" a="1"/>
  <c r="G9983" i="22" s="1"/>
  <c r="G9982" i="22" a="1"/>
  <c r="G9982" i="22" s="1"/>
  <c r="G9981" i="22" a="1"/>
  <c r="G9981" i="22" s="1"/>
  <c r="B9981" i="22" s="1"/>
  <c r="G9980" i="22" a="1"/>
  <c r="G9980" i="22" s="1"/>
  <c r="B9980" i="22" s="1"/>
  <c r="G9979" i="22" a="1"/>
  <c r="G9979" i="22" s="1"/>
  <c r="B9979" i="22" s="1"/>
  <c r="G9978" i="22" a="1"/>
  <c r="G9978" i="22" s="1"/>
  <c r="G9977" i="22" a="1"/>
  <c r="G9977" i="22" s="1"/>
  <c r="G9976" i="22" a="1"/>
  <c r="G9976" i="22" s="1"/>
  <c r="G9975" i="22"/>
  <c r="G9975" i="22" a="1"/>
  <c r="G9974" i="22" a="1"/>
  <c r="G9974" i="22" s="1"/>
  <c r="G9973" i="22" a="1"/>
  <c r="G9973" i="22" s="1"/>
  <c r="B9973" i="22" s="1"/>
  <c r="G9972" i="22"/>
  <c r="G9972" i="22" a="1"/>
  <c r="G9971" i="22" a="1"/>
  <c r="G9971" i="22" s="1"/>
  <c r="G9970" i="22" a="1"/>
  <c r="G9970" i="22" s="1"/>
  <c r="G9969" i="22" a="1"/>
  <c r="G9969" i="22" s="1"/>
  <c r="G9968" i="22" a="1"/>
  <c r="G9968" i="22" s="1"/>
  <c r="G9967" i="22" a="1"/>
  <c r="G9967" i="22" s="1"/>
  <c r="G9966" i="22" a="1"/>
  <c r="G9966" i="22" s="1"/>
  <c r="B9966" i="22" s="1"/>
  <c r="G9965" i="22" a="1"/>
  <c r="G9965" i="22" s="1"/>
  <c r="G9964" i="22" a="1"/>
  <c r="G9964" i="22" s="1"/>
  <c r="B9964" i="22" s="1"/>
  <c r="G9963" i="22" a="1"/>
  <c r="G9963" i="22" s="1"/>
  <c r="G9962" i="22" a="1"/>
  <c r="G9962" i="22" s="1"/>
  <c r="G9961" i="22" a="1"/>
  <c r="G9961" i="22" s="1"/>
  <c r="G9960" i="22" a="1"/>
  <c r="G9960" i="22" s="1"/>
  <c r="B9960" i="22" s="1"/>
  <c r="G9959" i="22" a="1"/>
  <c r="G9959" i="22" s="1"/>
  <c r="B9959" i="22" s="1"/>
  <c r="G9958" i="22" a="1"/>
  <c r="G9958" i="22" s="1"/>
  <c r="G9957" i="22" a="1"/>
  <c r="G9957" i="22" s="1"/>
  <c r="G9956" i="22" a="1"/>
  <c r="G9956" i="22" s="1"/>
  <c r="G9955" i="22" a="1"/>
  <c r="G9955" i="22" s="1"/>
  <c r="G9954" i="22" a="1"/>
  <c r="G9954" i="22" s="1"/>
  <c r="G9953" i="22" a="1"/>
  <c r="G9953" i="22" s="1"/>
  <c r="G9952" i="22" a="1"/>
  <c r="G9952" i="22" s="1"/>
  <c r="B9952" i="22" s="1"/>
  <c r="G9951" i="22" a="1"/>
  <c r="G9951" i="22" s="1"/>
  <c r="B9951" i="22" s="1"/>
  <c r="G9950" i="22" a="1"/>
  <c r="G9950" i="22" s="1"/>
  <c r="G9949" i="22" a="1"/>
  <c r="G9949" i="22" s="1"/>
  <c r="G9948" i="22" a="1"/>
  <c r="G9948" i="22" s="1"/>
  <c r="B9948" i="22" s="1"/>
  <c r="G9947" i="22" a="1"/>
  <c r="G9947" i="22" s="1"/>
  <c r="B9947" i="22" s="1"/>
  <c r="G9946" i="22" a="1"/>
  <c r="G9946" i="22" s="1"/>
  <c r="G9945" i="22" a="1"/>
  <c r="G9945" i="22" s="1"/>
  <c r="G9944" i="22" a="1"/>
  <c r="G9944" i="22" s="1"/>
  <c r="G9943" i="22" a="1"/>
  <c r="G9943" i="22" s="1"/>
  <c r="G9942" i="22" a="1"/>
  <c r="G9942" i="22" s="1"/>
  <c r="G9941" i="22" a="1"/>
  <c r="G9941" i="22" s="1"/>
  <c r="B9941" i="22" s="1"/>
  <c r="G9940" i="22" a="1"/>
  <c r="G9940" i="22" s="1"/>
  <c r="B9940" i="22" s="1"/>
  <c r="G9939" i="22" a="1"/>
  <c r="G9939" i="22" s="1"/>
  <c r="G9938" i="22" a="1"/>
  <c r="G9938" i="22" s="1"/>
  <c r="B9938" i="22" s="1"/>
  <c r="G9937" i="22" a="1"/>
  <c r="G9937" i="22" s="1"/>
  <c r="G9936" i="22" a="1"/>
  <c r="G9936" i="22" s="1"/>
  <c r="G9935" i="22" a="1"/>
  <c r="G9935" i="22" s="1"/>
  <c r="B9935" i="22" s="1"/>
  <c r="G9934" i="22" a="1"/>
  <c r="G9934" i="22" s="1"/>
  <c r="B9934" i="22" s="1"/>
  <c r="G9933" i="22" a="1"/>
  <c r="G9933" i="22" s="1"/>
  <c r="B9933" i="22" s="1"/>
  <c r="G9932" i="22"/>
  <c r="G9932" i="22" a="1"/>
  <c r="G9931" i="22" a="1"/>
  <c r="G9931" i="22" s="1"/>
  <c r="B9931" i="22" s="1"/>
  <c r="G9930" i="22" a="1"/>
  <c r="G9930" i="22" s="1"/>
  <c r="G9929" i="22" a="1"/>
  <c r="G9929" i="22" s="1"/>
  <c r="G9928" i="22" a="1"/>
  <c r="G9928" i="22" s="1"/>
  <c r="B9928" i="22" s="1"/>
  <c r="G9927" i="22" a="1"/>
  <c r="G9927" i="22" s="1"/>
  <c r="G9926" i="22" a="1"/>
  <c r="G9926" i="22" s="1"/>
  <c r="G9925" i="22" a="1"/>
  <c r="G9925" i="22" s="1"/>
  <c r="G9924" i="22" a="1"/>
  <c r="G9924" i="22" s="1"/>
  <c r="B9924" i="22" s="1"/>
  <c r="G9923" i="22" a="1"/>
  <c r="G9923" i="22" s="1"/>
  <c r="B9923" i="22" s="1"/>
  <c r="G9922" i="22" a="1"/>
  <c r="G9922" i="22" s="1"/>
  <c r="G9921" i="22" a="1"/>
  <c r="G9921" i="22" s="1"/>
  <c r="G9920" i="22" a="1"/>
  <c r="G9920" i="22" s="1"/>
  <c r="B9920" i="22" s="1"/>
  <c r="G9919" i="22" a="1"/>
  <c r="G9919" i="22" s="1"/>
  <c r="G9918" i="22" a="1"/>
  <c r="G9918" i="22" s="1"/>
  <c r="B9918" i="22" s="1"/>
  <c r="G9917" i="22"/>
  <c r="G9917" i="22" a="1"/>
  <c r="G9916" i="22" a="1"/>
  <c r="G9916" i="22" s="1"/>
  <c r="G9915" i="22" a="1"/>
  <c r="G9915" i="22" s="1"/>
  <c r="B9915" i="22" s="1"/>
  <c r="G9914" i="22" a="1"/>
  <c r="G9914" i="22" s="1"/>
  <c r="G9913" i="22" a="1"/>
  <c r="G9913" i="22" s="1"/>
  <c r="G9912" i="22" a="1"/>
  <c r="G9912" i="22" s="1"/>
  <c r="B9912" i="22" s="1"/>
  <c r="G9911" i="22"/>
  <c r="G9911" i="22" a="1"/>
  <c r="G9910" i="22" a="1"/>
  <c r="G9910" i="22" s="1"/>
  <c r="G9909" i="22" a="1"/>
  <c r="G9909" i="22" s="1"/>
  <c r="G9908" i="22" a="1"/>
  <c r="G9908" i="22" s="1"/>
  <c r="G9907" i="22" a="1"/>
  <c r="G9907" i="22" s="1"/>
  <c r="B9907" i="22" s="1"/>
  <c r="G9906" i="22" a="1"/>
  <c r="G9906" i="22" s="1"/>
  <c r="B9906" i="22" s="1"/>
  <c r="G9905" i="22" a="1"/>
  <c r="G9905" i="22" s="1"/>
  <c r="G9904" i="22" a="1"/>
  <c r="G9904" i="22" s="1"/>
  <c r="G9903" i="22" a="1"/>
  <c r="G9903" i="22" s="1"/>
  <c r="G9902" i="22" a="1"/>
  <c r="G9902" i="22" s="1"/>
  <c r="G9901" i="22" a="1"/>
  <c r="G9901" i="22" s="1"/>
  <c r="G9900" i="22" a="1"/>
  <c r="G9900" i="22" s="1"/>
  <c r="B9900" i="22" s="1"/>
  <c r="G9899" i="22" a="1"/>
  <c r="G9899" i="22" s="1"/>
  <c r="B9899" i="22" s="1"/>
  <c r="G9898" i="22" a="1"/>
  <c r="G9898" i="22" s="1"/>
  <c r="G9897" i="22" a="1"/>
  <c r="G9897" i="22" s="1"/>
  <c r="G9896" i="22" a="1"/>
  <c r="G9896" i="22" s="1"/>
  <c r="B9896" i="22" s="1"/>
  <c r="G9895" i="22" a="1"/>
  <c r="G9895" i="22" s="1"/>
  <c r="G9894" i="22" a="1"/>
  <c r="G9894" i="22" s="1"/>
  <c r="B9894" i="22" s="1"/>
  <c r="G9893" i="22" a="1"/>
  <c r="G9893" i="22" s="1"/>
  <c r="G9892" i="22"/>
  <c r="G9892" i="22" a="1"/>
  <c r="G9891" i="22" a="1"/>
  <c r="G9891" i="22" s="1"/>
  <c r="B9891" i="22" s="1"/>
  <c r="G9890" i="22" a="1"/>
  <c r="G9890" i="22" s="1"/>
  <c r="G9889" i="22" a="1"/>
  <c r="G9889" i="22" s="1"/>
  <c r="G9888" i="22" a="1"/>
  <c r="G9888" i="22" s="1"/>
  <c r="B9888" i="22" s="1"/>
  <c r="G9887" i="22" a="1"/>
  <c r="G9887" i="22" s="1"/>
  <c r="G9886" i="22" a="1"/>
  <c r="G9886" i="22" s="1"/>
  <c r="G9885" i="22" a="1"/>
  <c r="G9885" i="22" s="1"/>
  <c r="B9885" i="22" s="1"/>
  <c r="G9884" i="22" a="1"/>
  <c r="G9884" i="22" s="1"/>
  <c r="G9883" i="22" a="1"/>
  <c r="G9883" i="22" s="1"/>
  <c r="B9883" i="22" s="1"/>
  <c r="G9882" i="22" a="1"/>
  <c r="G9882" i="22" s="1"/>
  <c r="G9881" i="22" a="1"/>
  <c r="G9881" i="22" s="1"/>
  <c r="G9880" i="22" a="1"/>
  <c r="G9880" i="22" s="1"/>
  <c r="G9879" i="22" a="1"/>
  <c r="G9879" i="22" s="1"/>
  <c r="G9878" i="22" a="1"/>
  <c r="G9878" i="22" s="1"/>
  <c r="G9877" i="22" a="1"/>
  <c r="G9877" i="22" s="1"/>
  <c r="B9877" i="22" s="1"/>
  <c r="G9876" i="22" a="1"/>
  <c r="G9876" i="22" s="1"/>
  <c r="B9876" i="22" s="1"/>
  <c r="G9875" i="22" a="1"/>
  <c r="G9875" i="22" s="1"/>
  <c r="G9874" i="22" a="1"/>
  <c r="G9874" i="22" s="1"/>
  <c r="G9873" i="22" a="1"/>
  <c r="G9873" i="22" s="1"/>
  <c r="B9873" i="22" s="1"/>
  <c r="G9872" i="22" a="1"/>
  <c r="G9872" i="22" s="1"/>
  <c r="B9872" i="22" s="1"/>
  <c r="G9871" i="22" a="1"/>
  <c r="G9871" i="22" s="1"/>
  <c r="G9870" i="22" a="1"/>
  <c r="G9870" i="22" s="1"/>
  <c r="B9870" i="22" s="1"/>
  <c r="G9869" i="22" a="1"/>
  <c r="G9869" i="22" s="1"/>
  <c r="B9869" i="22" s="1"/>
  <c r="G9868" i="22"/>
  <c r="G9868" i="22" a="1"/>
  <c r="G9867" i="22" a="1"/>
  <c r="G9867" i="22" s="1"/>
  <c r="G9866" i="22" a="1"/>
  <c r="G9866" i="22" s="1"/>
  <c r="G9865" i="22" a="1"/>
  <c r="G9865" i="22" s="1"/>
  <c r="G9864" i="22" a="1"/>
  <c r="G9864" i="22" s="1"/>
  <c r="G9863" i="22" a="1"/>
  <c r="G9863" i="22" s="1"/>
  <c r="B9863" i="22" s="1"/>
  <c r="G9862" i="22" a="1"/>
  <c r="G9862" i="22" s="1"/>
  <c r="G9861" i="22" a="1"/>
  <c r="G9861" i="22" s="1"/>
  <c r="G9860" i="22" a="1"/>
  <c r="G9860" i="22" s="1"/>
  <c r="B9860" i="22" s="1"/>
  <c r="G9859" i="22"/>
  <c r="B9859" i="22" s="1"/>
  <c r="G9859" i="22" a="1"/>
  <c r="G9858" i="22" a="1"/>
  <c r="G9858" i="22" s="1"/>
  <c r="G9857" i="22" a="1"/>
  <c r="G9857" i="22" s="1"/>
  <c r="G9856" i="22" a="1"/>
  <c r="G9856" i="22" s="1"/>
  <c r="B9856" i="22" s="1"/>
  <c r="G9855" i="22" a="1"/>
  <c r="G9855" i="22" s="1"/>
  <c r="G9854" i="22" a="1"/>
  <c r="G9854" i="22" s="1"/>
  <c r="G9853" i="22" a="1"/>
  <c r="G9853" i="22" s="1"/>
  <c r="B9853" i="22" s="1"/>
  <c r="G9852" i="22" a="1"/>
  <c r="G9852" i="22" s="1"/>
  <c r="G9851" i="22" a="1"/>
  <c r="G9851" i="22" s="1"/>
  <c r="B9851" i="22" s="1"/>
  <c r="G9850" i="22" a="1"/>
  <c r="G9850" i="22" s="1"/>
  <c r="B9850" i="22" s="1"/>
  <c r="G9849" i="22" a="1"/>
  <c r="G9849" i="22" s="1"/>
  <c r="G9848" i="22" a="1"/>
  <c r="G9848" i="22" s="1"/>
  <c r="G9847" i="22" a="1"/>
  <c r="G9847" i="22" s="1"/>
  <c r="B9847" i="22" s="1"/>
  <c r="G9846" i="22" a="1"/>
  <c r="G9846" i="22" s="1"/>
  <c r="B9846" i="22" s="1"/>
  <c r="G9845" i="22" a="1"/>
  <c r="G9845" i="22" s="1"/>
  <c r="G9844" i="22" a="1"/>
  <c r="G9844" i="22" s="1"/>
  <c r="G9843" i="22" a="1"/>
  <c r="G9843" i="22" s="1"/>
  <c r="G9842" i="22" a="1"/>
  <c r="G9842" i="22" s="1"/>
  <c r="G9841" i="22" a="1"/>
  <c r="G9841" i="22" s="1"/>
  <c r="B9841" i="22" s="1"/>
  <c r="G9840" i="22" a="1"/>
  <c r="G9840" i="22" s="1"/>
  <c r="G9839" i="22" a="1"/>
  <c r="G9839" i="22" s="1"/>
  <c r="B9839" i="22" s="1"/>
  <c r="G9838" i="22" a="1"/>
  <c r="G9838" i="22" s="1"/>
  <c r="G9837" i="22" a="1"/>
  <c r="G9837" i="22" s="1"/>
  <c r="G9836" i="22" a="1"/>
  <c r="G9836" i="22" s="1"/>
  <c r="G9835" i="22" a="1"/>
  <c r="G9835" i="22" s="1"/>
  <c r="B9835" i="22" s="1"/>
  <c r="G9834" i="22" a="1"/>
  <c r="G9834" i="22" s="1"/>
  <c r="G9833" i="22" a="1"/>
  <c r="G9833" i="22" s="1"/>
  <c r="B9833" i="22" s="1"/>
  <c r="G9832" i="22" a="1"/>
  <c r="G9832" i="22" s="1"/>
  <c r="G9831" i="22" a="1"/>
  <c r="G9831" i="22" s="1"/>
  <c r="G9830" i="22" a="1"/>
  <c r="G9830" i="22" s="1"/>
  <c r="G9829" i="22" a="1"/>
  <c r="G9829" i="22" s="1"/>
  <c r="B9829" i="22" s="1"/>
  <c r="G9828" i="22" a="1"/>
  <c r="G9828" i="22" s="1"/>
  <c r="B9828" i="22" s="1"/>
  <c r="G9827" i="22" a="1"/>
  <c r="G9827" i="22" s="1"/>
  <c r="B9827" i="22" s="1"/>
  <c r="G9826" i="22" a="1"/>
  <c r="G9826" i="22" s="1"/>
  <c r="G9825" i="22" a="1"/>
  <c r="G9825" i="22" s="1"/>
  <c r="G9824" i="22" a="1"/>
  <c r="G9824" i="22" s="1"/>
  <c r="B9824" i="22" s="1"/>
  <c r="G9823" i="22" a="1"/>
  <c r="G9823" i="22" s="1"/>
  <c r="G9822" i="22" a="1"/>
  <c r="G9822" i="22" s="1"/>
  <c r="G9821" i="22"/>
  <c r="G9821" i="22" a="1"/>
  <c r="G9820" i="22" a="1"/>
  <c r="G9820" i="22" s="1"/>
  <c r="G9819" i="22" a="1"/>
  <c r="G9819" i="22" s="1"/>
  <c r="B9819" i="22" s="1"/>
  <c r="G9818" i="22" a="1"/>
  <c r="G9818" i="22" s="1"/>
  <c r="B9818" i="22" s="1"/>
  <c r="G9817" i="22" a="1"/>
  <c r="G9817" i="22" s="1"/>
  <c r="G9816" i="22" a="1"/>
  <c r="G9816" i="22" s="1"/>
  <c r="B9816" i="22" s="1"/>
  <c r="G9815" i="22" a="1"/>
  <c r="G9815" i="22" s="1"/>
  <c r="B9815" i="22" s="1"/>
  <c r="G9814" i="22" a="1"/>
  <c r="G9814" i="22" s="1"/>
  <c r="G9813" i="22" a="1"/>
  <c r="G9813" i="22" s="1"/>
  <c r="G9812" i="22" a="1"/>
  <c r="G9812" i="22" s="1"/>
  <c r="G9811" i="22" a="1"/>
  <c r="G9811" i="22" s="1"/>
  <c r="G9810" i="22" a="1"/>
  <c r="G9810" i="22" s="1"/>
  <c r="B9810" i="22" s="1"/>
  <c r="G9809" i="22" a="1"/>
  <c r="G9809" i="22" s="1"/>
  <c r="B9809" i="22" s="1"/>
  <c r="G9808" i="22" a="1"/>
  <c r="G9808" i="22" s="1"/>
  <c r="B9808" i="22" s="1"/>
  <c r="G9807" i="22" a="1"/>
  <c r="G9807" i="22" s="1"/>
  <c r="G9806" i="22" a="1"/>
  <c r="G9806" i="22" s="1"/>
  <c r="G9805" i="22" a="1"/>
  <c r="G9805" i="22" s="1"/>
  <c r="B9805" i="22" s="1"/>
  <c r="G9804" i="22" a="1"/>
  <c r="G9804" i="22" s="1"/>
  <c r="B9804" i="22" s="1"/>
  <c r="G9803" i="22" a="1"/>
  <c r="G9803" i="22" s="1"/>
  <c r="G9802" i="22" a="1"/>
  <c r="G9802" i="22" s="1"/>
  <c r="G9801" i="22"/>
  <c r="G9801" i="22" a="1"/>
  <c r="G9800" i="22" a="1"/>
  <c r="G9800" i="22" s="1"/>
  <c r="B9800" i="22" s="1"/>
  <c r="G9799" i="22" a="1"/>
  <c r="G9799" i="22" s="1"/>
  <c r="G9798" i="22" a="1"/>
  <c r="G9798" i="22" s="1"/>
  <c r="B9798" i="22" s="1"/>
  <c r="G9797" i="22" a="1"/>
  <c r="G9797" i="22" s="1"/>
  <c r="B9797" i="22" s="1"/>
  <c r="G9796" i="22" a="1"/>
  <c r="G9796" i="22" s="1"/>
  <c r="G9795" i="22" a="1"/>
  <c r="G9795" i="22" s="1"/>
  <c r="B9795" i="22" s="1"/>
  <c r="G9794" i="22" a="1"/>
  <c r="G9794" i="22" s="1"/>
  <c r="G9793" i="22" a="1"/>
  <c r="G9793" i="22" s="1"/>
  <c r="B9793" i="22" s="1"/>
  <c r="G9792" i="22"/>
  <c r="B9792" i="22" s="1"/>
  <c r="G9792" i="22" a="1"/>
  <c r="G9791" i="22" a="1"/>
  <c r="G9791" i="22" s="1"/>
  <c r="B9791" i="22" s="1"/>
  <c r="G9790" i="22" a="1"/>
  <c r="G9790" i="22" s="1"/>
  <c r="G9789" i="22" a="1"/>
  <c r="G9789" i="22" s="1"/>
  <c r="B9789" i="22" s="1"/>
  <c r="G9788" i="22" a="1"/>
  <c r="G9788" i="22" s="1"/>
  <c r="B9788" i="22" s="1"/>
  <c r="G9787" i="22" a="1"/>
  <c r="G9787" i="22" s="1"/>
  <c r="B9787" i="22" s="1"/>
  <c r="G9786" i="22" a="1"/>
  <c r="G9786" i="22" s="1"/>
  <c r="G9785" i="22"/>
  <c r="G9785" i="22" a="1"/>
  <c r="G9784" i="22" a="1"/>
  <c r="G9784" i="22" s="1"/>
  <c r="B9784" i="22" s="1"/>
  <c r="G9783" i="22" a="1"/>
  <c r="G9783" i="22" s="1"/>
  <c r="B9783" i="22" s="1"/>
  <c r="G9782" i="22" a="1"/>
  <c r="G9782" i="22" s="1"/>
  <c r="B9782" i="22" s="1"/>
  <c r="G9781" i="22" a="1"/>
  <c r="G9781" i="22" s="1"/>
  <c r="B9781" i="22" s="1"/>
  <c r="G9780" i="22" a="1"/>
  <c r="G9780" i="22" s="1"/>
  <c r="B9780" i="22" s="1"/>
  <c r="G9779" i="22" a="1"/>
  <c r="G9779" i="22" s="1"/>
  <c r="B9779" i="22" s="1"/>
  <c r="G9778" i="22" a="1"/>
  <c r="G9778" i="22" s="1"/>
  <c r="G9777" i="22" a="1"/>
  <c r="G9777" i="22" s="1"/>
  <c r="B9777" i="22" s="1"/>
  <c r="G9776" i="22" a="1"/>
  <c r="G9776" i="22" s="1"/>
  <c r="B9776" i="22" s="1"/>
  <c r="G9775" i="22" a="1"/>
  <c r="G9775" i="22" s="1"/>
  <c r="B9775" i="22" s="1"/>
  <c r="G9774" i="22" a="1"/>
  <c r="G9774" i="22" s="1"/>
  <c r="G9773" i="22" a="1"/>
  <c r="G9773" i="22" s="1"/>
  <c r="G9772" i="22" a="1"/>
  <c r="G9772" i="22" s="1"/>
  <c r="B9772" i="22" s="1"/>
  <c r="G9771" i="22" a="1"/>
  <c r="G9771" i="22" s="1"/>
  <c r="B9771" i="22" s="1"/>
  <c r="G9770" i="22" a="1"/>
  <c r="G9770" i="22" s="1"/>
  <c r="B9770" i="22" s="1"/>
  <c r="G9769" i="22"/>
  <c r="B9769" i="22" s="1"/>
  <c r="G9769" i="22" a="1"/>
  <c r="G9768" i="22" a="1"/>
  <c r="G9768" i="22" s="1"/>
  <c r="B9768" i="22" s="1"/>
  <c r="G9767" i="22"/>
  <c r="B9767" i="22" s="1"/>
  <c r="G9767" i="22" a="1"/>
  <c r="G9766" i="22" a="1"/>
  <c r="G9766" i="22" s="1"/>
  <c r="G9765" i="22" a="1"/>
  <c r="G9765" i="22" s="1"/>
  <c r="B9765" i="22" s="1"/>
  <c r="G9764" i="22" a="1"/>
  <c r="G9764" i="22" s="1"/>
  <c r="B9764" i="22" s="1"/>
  <c r="G9763" i="22" a="1"/>
  <c r="G9763" i="22" s="1"/>
  <c r="B9763" i="22" s="1"/>
  <c r="G9762" i="22" a="1"/>
  <c r="G9762" i="22" s="1"/>
  <c r="G9761" i="22" a="1"/>
  <c r="G9761" i="22" s="1"/>
  <c r="B9761" i="22" s="1"/>
  <c r="G9760" i="22" a="1"/>
  <c r="G9760" i="22" s="1"/>
  <c r="B9760" i="22" s="1"/>
  <c r="G9759" i="22" a="1"/>
  <c r="G9759" i="22" s="1"/>
  <c r="B9759" i="22" s="1"/>
  <c r="G9758" i="22" a="1"/>
  <c r="G9758" i="22" s="1"/>
  <c r="B9758" i="22" s="1"/>
  <c r="G9757" i="22" a="1"/>
  <c r="G9757" i="22" s="1"/>
  <c r="B9757" i="22" s="1"/>
  <c r="G9756" i="22" a="1"/>
  <c r="G9756" i="22" s="1"/>
  <c r="B9756" i="22" s="1"/>
  <c r="G9755" i="22" a="1"/>
  <c r="G9755" i="22" s="1"/>
  <c r="G9754" i="22" a="1"/>
  <c r="G9754" i="22" s="1"/>
  <c r="G9753" i="22" a="1"/>
  <c r="G9753" i="22" s="1"/>
  <c r="B9753" i="22" s="1"/>
  <c r="G9752" i="22" a="1"/>
  <c r="G9752" i="22" s="1"/>
  <c r="B9752" i="22" s="1"/>
  <c r="G9751" i="22" a="1"/>
  <c r="G9751" i="22" s="1"/>
  <c r="B9751" i="22" s="1"/>
  <c r="G9750" i="22" a="1"/>
  <c r="G9750" i="22" s="1"/>
  <c r="G9749" i="22" a="1"/>
  <c r="G9749" i="22" s="1"/>
  <c r="B9749" i="22" s="1"/>
  <c r="G9748" i="22" a="1"/>
  <c r="G9748" i="22" s="1"/>
  <c r="G9747" i="22" a="1"/>
  <c r="G9747" i="22" s="1"/>
  <c r="B9747" i="22" s="1"/>
  <c r="G9746" i="22" a="1"/>
  <c r="G9746" i="22" s="1"/>
  <c r="B9746" i="22" s="1"/>
  <c r="G9745" i="22" a="1"/>
  <c r="G9745" i="22" s="1"/>
  <c r="B9745" i="22" s="1"/>
  <c r="G9744" i="22" a="1"/>
  <c r="G9744" i="22" s="1"/>
  <c r="B9744" i="22" s="1"/>
  <c r="G9743" i="22" a="1"/>
  <c r="G9743" i="22" s="1"/>
  <c r="B9743" i="22" s="1"/>
  <c r="G9742" i="22" a="1"/>
  <c r="G9742" i="22" s="1"/>
  <c r="B9742" i="22" s="1"/>
  <c r="G9741" i="22" a="1"/>
  <c r="G9741" i="22" s="1"/>
  <c r="B9741" i="22" s="1"/>
  <c r="G9740" i="22" a="1"/>
  <c r="G9740" i="22" s="1"/>
  <c r="B9740" i="22" s="1"/>
  <c r="G9739" i="22" a="1"/>
  <c r="G9739" i="22" s="1"/>
  <c r="B9739" i="22" s="1"/>
  <c r="G9738" i="22" a="1"/>
  <c r="G9738" i="22" s="1"/>
  <c r="G9737" i="22" a="1"/>
  <c r="G9737" i="22" s="1"/>
  <c r="G9736" i="22" a="1"/>
  <c r="G9736" i="22" s="1"/>
  <c r="B9736" i="22" s="1"/>
  <c r="G9735" i="22"/>
  <c r="B9735" i="22" s="1"/>
  <c r="G9735" i="22" a="1"/>
  <c r="G9734" i="22" a="1"/>
  <c r="G9734" i="22" s="1"/>
  <c r="G9733" i="22" a="1"/>
  <c r="G9733" i="22" s="1"/>
  <c r="B9733" i="22" s="1"/>
  <c r="G9732" i="22"/>
  <c r="G9732" i="22" a="1"/>
  <c r="G9731" i="22" a="1"/>
  <c r="G9731" i="22" s="1"/>
  <c r="B9731" i="22" s="1"/>
  <c r="G9730" i="22" a="1"/>
  <c r="G9730" i="22" s="1"/>
  <c r="G9729" i="22" a="1"/>
  <c r="G9729" i="22" s="1"/>
  <c r="B9729" i="22" s="1"/>
  <c r="G9728" i="22" a="1"/>
  <c r="G9728" i="22" s="1"/>
  <c r="G9727" i="22" a="1"/>
  <c r="G9727" i="22" s="1"/>
  <c r="B9727" i="22" s="1"/>
  <c r="G9726" i="22" a="1"/>
  <c r="G9726" i="22" s="1"/>
  <c r="B9726" i="22" s="1"/>
  <c r="G9725" i="22" a="1"/>
  <c r="G9725" i="22" s="1"/>
  <c r="B9725" i="22" s="1"/>
  <c r="G9724" i="22" a="1"/>
  <c r="G9724" i="22" s="1"/>
  <c r="B9724" i="22" s="1"/>
  <c r="G9723" i="22" a="1"/>
  <c r="G9723" i="22" s="1"/>
  <c r="B9723" i="22" s="1"/>
  <c r="G9722" i="22" a="1"/>
  <c r="G9722" i="22" s="1"/>
  <c r="B9722" i="22" s="1"/>
  <c r="G9721" i="22" a="1"/>
  <c r="G9721" i="22" s="1"/>
  <c r="G9720" i="22" a="1"/>
  <c r="G9720" i="22" s="1"/>
  <c r="B9720" i="22" s="1"/>
  <c r="G9719" i="22"/>
  <c r="G9719" i="22" a="1"/>
  <c r="G9718" i="22" a="1"/>
  <c r="G9718" i="22" s="1"/>
  <c r="B9718" i="22" s="1"/>
  <c r="G9717" i="22" a="1"/>
  <c r="G9717" i="22" s="1"/>
  <c r="B9717" i="22" s="1"/>
  <c r="G9716" i="22" a="1"/>
  <c r="G9716" i="22" s="1"/>
  <c r="G9715" i="22" a="1"/>
  <c r="G9715" i="22" s="1"/>
  <c r="B9715" i="22" s="1"/>
  <c r="G9714" i="22" a="1"/>
  <c r="G9714" i="22" s="1"/>
  <c r="G9713" i="22" a="1"/>
  <c r="G9713" i="22" s="1"/>
  <c r="B9713" i="22" s="1"/>
  <c r="G9712" i="22" a="1"/>
  <c r="G9712" i="22" s="1"/>
  <c r="B9712" i="22" s="1"/>
  <c r="G9711" i="22" a="1"/>
  <c r="G9711" i="22" s="1"/>
  <c r="B9711" i="22" s="1"/>
  <c r="G9710" i="22" a="1"/>
  <c r="G9710" i="22" s="1"/>
  <c r="G9709" i="22" a="1"/>
  <c r="G9709" i="22" s="1"/>
  <c r="B9709" i="22" s="1"/>
  <c r="G9708" i="22" a="1"/>
  <c r="G9708" i="22" s="1"/>
  <c r="B9708" i="22" s="1"/>
  <c r="G9707" i="22" a="1"/>
  <c r="G9707" i="22" s="1"/>
  <c r="B9707" i="22" s="1"/>
  <c r="G9706" i="22" a="1"/>
  <c r="G9706" i="22" s="1"/>
  <c r="B9706" i="22" s="1"/>
  <c r="G9705" i="22" a="1"/>
  <c r="G9705" i="22" s="1"/>
  <c r="B9705" i="22" s="1"/>
  <c r="G9704" i="22" a="1"/>
  <c r="G9704" i="22" s="1"/>
  <c r="B9704" i="22" s="1"/>
  <c r="G9703" i="22"/>
  <c r="B9703" i="22" s="1"/>
  <c r="G9703" i="22" a="1"/>
  <c r="G9702" i="22" a="1"/>
  <c r="G9702" i="22" s="1"/>
  <c r="G9701" i="22" a="1"/>
  <c r="G9701" i="22" s="1"/>
  <c r="B9701" i="22" s="1"/>
  <c r="G9700" i="22"/>
  <c r="B9700" i="22" s="1"/>
  <c r="G9700" i="22" a="1"/>
  <c r="G9699" i="22" a="1"/>
  <c r="G9699" i="22" s="1"/>
  <c r="B9699" i="22" s="1"/>
  <c r="G9698" i="22" a="1"/>
  <c r="G9698" i="22" s="1"/>
  <c r="G9697" i="22" a="1"/>
  <c r="G9697" i="22" s="1"/>
  <c r="B9697" i="22" s="1"/>
  <c r="G9696" i="22" a="1"/>
  <c r="G9696" i="22" s="1"/>
  <c r="B9696" i="22" s="1"/>
  <c r="G9695" i="22" a="1"/>
  <c r="G9695" i="22" s="1"/>
  <c r="B9695" i="22" s="1"/>
  <c r="G9694" i="22" a="1"/>
  <c r="G9694" i="22" s="1"/>
  <c r="B9694" i="22" s="1"/>
  <c r="G9693" i="22"/>
  <c r="B9693" i="22" s="1"/>
  <c r="G9693" i="22" a="1"/>
  <c r="G9692" i="22" a="1"/>
  <c r="G9692" i="22" s="1"/>
  <c r="B9692" i="22" s="1"/>
  <c r="G9691" i="22"/>
  <c r="G9691" i="22" a="1"/>
  <c r="G9690" i="22" a="1"/>
  <c r="G9690" i="22" s="1"/>
  <c r="G9689" i="22" a="1"/>
  <c r="G9689" i="22" s="1"/>
  <c r="G9688" i="22" a="1"/>
  <c r="G9688" i="22" s="1"/>
  <c r="B9688" i="22" s="1"/>
  <c r="G9687" i="22" a="1"/>
  <c r="G9687" i="22" s="1"/>
  <c r="B9687" i="22" s="1"/>
  <c r="G9686" i="22" a="1"/>
  <c r="G9686" i="22" s="1"/>
  <c r="G9685" i="22" a="1"/>
  <c r="G9685" i="22" s="1"/>
  <c r="B9685" i="22" s="1"/>
  <c r="G9684" i="22"/>
  <c r="B9684" i="22" s="1"/>
  <c r="G9684" i="22" a="1"/>
  <c r="G9683" i="22" a="1"/>
  <c r="G9683" i="22" s="1"/>
  <c r="B9683" i="22" s="1"/>
  <c r="G9682" i="22" a="1"/>
  <c r="G9682" i="22" s="1"/>
  <c r="B9682" i="22" s="1"/>
  <c r="G9681" i="22" a="1"/>
  <c r="G9681" i="22" s="1"/>
  <c r="B9681" i="22" s="1"/>
  <c r="G9680" i="22"/>
  <c r="B9680" i="22" s="1"/>
  <c r="G9680" i="22" a="1"/>
  <c r="G9679" i="22" a="1"/>
  <c r="G9679" i="22" s="1"/>
  <c r="B9679" i="22" s="1"/>
  <c r="G9678" i="22" a="1"/>
  <c r="G9678" i="22" s="1"/>
  <c r="B9678" i="22" s="1"/>
  <c r="G9677" i="22" a="1"/>
  <c r="G9677" i="22" s="1"/>
  <c r="B9677" i="22" s="1"/>
  <c r="G9676" i="22" a="1"/>
  <c r="G9676" i="22" s="1"/>
  <c r="B9676" i="22" s="1"/>
  <c r="G9675" i="22" a="1"/>
  <c r="G9675" i="22" s="1"/>
  <c r="B9675" i="22" s="1"/>
  <c r="G9674" i="22" a="1"/>
  <c r="G9674" i="22" s="1"/>
  <c r="G9673" i="22" a="1"/>
  <c r="G9673" i="22" s="1"/>
  <c r="B9673" i="22" s="1"/>
  <c r="G9672" i="22" a="1"/>
  <c r="G9672" i="22" s="1"/>
  <c r="B9672" i="22" s="1"/>
  <c r="G9671" i="22" a="1"/>
  <c r="G9671" i="22" s="1"/>
  <c r="B9671" i="22" s="1"/>
  <c r="G9670" i="22" a="1"/>
  <c r="G9670" i="22" s="1"/>
  <c r="G9669" i="22" a="1"/>
  <c r="G9669" i="22" s="1"/>
  <c r="B9669" i="22" s="1"/>
  <c r="G9668" i="22" a="1"/>
  <c r="G9668" i="22" s="1"/>
  <c r="G9667" i="22" a="1"/>
  <c r="G9667" i="22" s="1"/>
  <c r="B9667" i="22" s="1"/>
  <c r="G9666" i="22" a="1"/>
  <c r="G9666" i="22" s="1"/>
  <c r="G9665" i="22" a="1"/>
  <c r="G9665" i="22" s="1"/>
  <c r="B9665" i="22" s="1"/>
  <c r="G9664" i="22" a="1"/>
  <c r="G9664" i="22" s="1"/>
  <c r="G9663" i="22" a="1"/>
  <c r="G9663" i="22" s="1"/>
  <c r="B9663" i="22" s="1"/>
  <c r="G9662" i="22" a="1"/>
  <c r="G9662" i="22" s="1"/>
  <c r="G9661" i="22" a="1"/>
  <c r="G9661" i="22" s="1"/>
  <c r="B9661" i="22" s="1"/>
  <c r="G9660" i="22" a="1"/>
  <c r="G9660" i="22" s="1"/>
  <c r="B9660" i="22" s="1"/>
  <c r="G9659" i="22" a="1"/>
  <c r="G9659" i="22" s="1"/>
  <c r="B9659" i="22" s="1"/>
  <c r="G9658" i="22" a="1"/>
  <c r="G9658" i="22" s="1"/>
  <c r="G9657" i="22" a="1"/>
  <c r="G9657" i="22" s="1"/>
  <c r="B9657" i="22" s="1"/>
  <c r="G9656" i="22" a="1"/>
  <c r="G9656" i="22" s="1"/>
  <c r="B9656" i="22" s="1"/>
  <c r="G9655" i="22" a="1"/>
  <c r="G9655" i="22" s="1"/>
  <c r="G9654" i="22" a="1"/>
  <c r="G9654" i="22" s="1"/>
  <c r="B9654" i="22" s="1"/>
  <c r="G9653" i="22" a="1"/>
  <c r="G9653" i="22" s="1"/>
  <c r="B9653" i="22" s="1"/>
  <c r="G9652" i="22" a="1"/>
  <c r="G9652" i="22" s="1"/>
  <c r="G9651" i="22" a="1"/>
  <c r="G9651" i="22" s="1"/>
  <c r="B9651" i="22" s="1"/>
  <c r="G9650" i="22" a="1"/>
  <c r="G9650" i="22" s="1"/>
  <c r="G9649" i="22" a="1"/>
  <c r="G9649" i="22" s="1"/>
  <c r="B9649" i="22" s="1"/>
  <c r="G9648" i="22" a="1"/>
  <c r="G9648" i="22" s="1"/>
  <c r="B9648" i="22" s="1"/>
  <c r="G9647" i="22" a="1"/>
  <c r="G9647" i="22" s="1"/>
  <c r="B9647" i="22" s="1"/>
  <c r="G9646" i="22" a="1"/>
  <c r="G9646" i="22" s="1"/>
  <c r="G9645" i="22"/>
  <c r="B9645" i="22" s="1"/>
  <c r="G9645" i="22" a="1"/>
  <c r="G9644" i="22" a="1"/>
  <c r="G9644" i="22" s="1"/>
  <c r="B9644" i="22" s="1"/>
  <c r="G9643" i="22"/>
  <c r="G9643" i="22" a="1"/>
  <c r="G9642" i="22" a="1"/>
  <c r="G9642" i="22" s="1"/>
  <c r="B9642" i="22" s="1"/>
  <c r="G9641" i="22"/>
  <c r="B9641" i="22" s="1"/>
  <c r="G9641" i="22" a="1"/>
  <c r="G9640" i="22" a="1"/>
  <c r="G9640" i="22" s="1"/>
  <c r="B9640" i="22" s="1"/>
  <c r="G9639" i="22" a="1"/>
  <c r="G9639" i="22" s="1"/>
  <c r="G9638" i="22" a="1"/>
  <c r="G9638" i="22" s="1"/>
  <c r="B9638" i="22" s="1"/>
  <c r="G9637" i="22" a="1"/>
  <c r="G9637" i="22" s="1"/>
  <c r="B9637" i="22" s="1"/>
  <c r="G9636" i="22" a="1"/>
  <c r="G9636" i="22" s="1"/>
  <c r="B9636" i="22" s="1"/>
  <c r="G9635" i="22" a="1"/>
  <c r="G9635" i="22" s="1"/>
  <c r="B9635" i="22" s="1"/>
  <c r="G9634" i="22" a="1"/>
  <c r="G9634" i="22" s="1"/>
  <c r="B9634" i="22" s="1"/>
  <c r="G9633" i="22" a="1"/>
  <c r="G9633" i="22" s="1"/>
  <c r="B9633" i="22" s="1"/>
  <c r="G9632" i="22" a="1"/>
  <c r="G9632" i="22" s="1"/>
  <c r="B9632" i="22" s="1"/>
  <c r="G9631" i="22" a="1"/>
  <c r="G9631" i="22" s="1"/>
  <c r="B9631" i="22" s="1"/>
  <c r="G9630" i="22" a="1"/>
  <c r="G9630" i="22" s="1"/>
  <c r="B9630" i="22" s="1"/>
  <c r="G9629" i="22"/>
  <c r="B9629" i="22" s="1"/>
  <c r="G9629" i="22" a="1"/>
  <c r="G9628" i="22" a="1"/>
  <c r="G9628" i="22" s="1"/>
  <c r="B9628" i="22" s="1"/>
  <c r="G9627" i="22"/>
  <c r="G9627" i="22" a="1"/>
  <c r="G9626" i="22" a="1"/>
  <c r="G9626" i="22" s="1"/>
  <c r="G9625" i="22" a="1"/>
  <c r="G9625" i="22" s="1"/>
  <c r="G9624" i="22" a="1"/>
  <c r="G9624" i="22" s="1"/>
  <c r="B9624" i="22" s="1"/>
  <c r="G9623" i="22" a="1"/>
  <c r="G9623" i="22" s="1"/>
  <c r="B9623" i="22" s="1"/>
  <c r="G9622" i="22" a="1"/>
  <c r="G9622" i="22" s="1"/>
  <c r="G9621" i="22" a="1"/>
  <c r="G9621" i="22" s="1"/>
  <c r="B9621" i="22" s="1"/>
  <c r="G9620" i="22"/>
  <c r="B9620" i="22" s="1"/>
  <c r="G9620" i="22" a="1"/>
  <c r="G9619" i="22" a="1"/>
  <c r="G9619" i="22" s="1"/>
  <c r="B9619" i="22" s="1"/>
  <c r="G9618" i="22" a="1"/>
  <c r="G9618" i="22" s="1"/>
  <c r="B9618" i="22" s="1"/>
  <c r="G9617" i="22" a="1"/>
  <c r="G9617" i="22" s="1"/>
  <c r="B9617" i="22" s="1"/>
  <c r="G9616" i="22"/>
  <c r="G9616" i="22" a="1"/>
  <c r="G9615" i="22" a="1"/>
  <c r="G9615" i="22" s="1"/>
  <c r="B9615" i="22" s="1"/>
  <c r="G9614" i="22" a="1"/>
  <c r="G9614" i="22" s="1"/>
  <c r="B9614" i="22" s="1"/>
  <c r="G9613" i="22" a="1"/>
  <c r="G9613" i="22" s="1"/>
  <c r="G9612" i="22" a="1"/>
  <c r="G9612" i="22" s="1"/>
  <c r="B9612" i="22" s="1"/>
  <c r="G9611" i="22" a="1"/>
  <c r="G9611" i="22" s="1"/>
  <c r="B9611" i="22" s="1"/>
  <c r="G9610" i="22" a="1"/>
  <c r="G9610" i="22" s="1"/>
  <c r="B9610" i="22" s="1"/>
  <c r="G9609" i="22" a="1"/>
  <c r="G9609" i="22" s="1"/>
  <c r="B9609" i="22" s="1"/>
  <c r="G9608" i="22" a="1"/>
  <c r="G9608" i="22" s="1"/>
  <c r="B9608" i="22" s="1"/>
  <c r="G9607" i="22" a="1"/>
  <c r="G9607" i="22" s="1"/>
  <c r="B9607" i="22" s="1"/>
  <c r="G9606" i="22" a="1"/>
  <c r="G9606" i="22" s="1"/>
  <c r="G9605" i="22" a="1"/>
  <c r="G9605" i="22" s="1"/>
  <c r="B9605" i="22" s="1"/>
  <c r="G9604" i="22" a="1"/>
  <c r="G9604" i="22" s="1"/>
  <c r="G9603" i="22" a="1"/>
  <c r="G9603" i="22" s="1"/>
  <c r="B9603" i="22" s="1"/>
  <c r="G9602" i="22" a="1"/>
  <c r="G9602" i="22" s="1"/>
  <c r="G9601" i="22" a="1"/>
  <c r="G9601" i="22" s="1"/>
  <c r="B9601" i="22" s="1"/>
  <c r="G9600" i="22" a="1"/>
  <c r="G9600" i="22" s="1"/>
  <c r="B9600" i="22" s="1"/>
  <c r="G9599" i="22" a="1"/>
  <c r="G9599" i="22" s="1"/>
  <c r="B9599" i="22" s="1"/>
  <c r="G9598" i="22" a="1"/>
  <c r="G9598" i="22" s="1"/>
  <c r="G9597" i="22" a="1"/>
  <c r="G9597" i="22" s="1"/>
  <c r="B9597" i="22" s="1"/>
  <c r="G9596" i="22" a="1"/>
  <c r="G9596" i="22" s="1"/>
  <c r="B9596" i="22" s="1"/>
  <c r="G9595" i="22"/>
  <c r="B9595" i="22" s="1"/>
  <c r="G9595" i="22" a="1"/>
  <c r="G9594" i="22" a="1"/>
  <c r="G9594" i="22" s="1"/>
  <c r="G9593" i="22" a="1"/>
  <c r="G9593" i="22" s="1"/>
  <c r="B9593" i="22" s="1"/>
  <c r="G9592" i="22" a="1"/>
  <c r="G9592" i="22" s="1"/>
  <c r="B9592" i="22" s="1"/>
  <c r="G9591" i="22" a="1"/>
  <c r="G9591" i="22" s="1"/>
  <c r="B9591" i="22" s="1"/>
  <c r="G9590" i="22" a="1"/>
  <c r="G9590" i="22" s="1"/>
  <c r="B9590" i="22" s="1"/>
  <c r="G9589" i="22" a="1"/>
  <c r="G9589" i="22" s="1"/>
  <c r="B9589" i="22" s="1"/>
  <c r="G9588" i="22" a="1"/>
  <c r="G9588" i="22" s="1"/>
  <c r="B9588" i="22" s="1"/>
  <c r="G9587" i="22" a="1"/>
  <c r="G9587" i="22" s="1"/>
  <c r="B9587" i="22" s="1"/>
  <c r="G9586" i="22" a="1"/>
  <c r="G9586" i="22" s="1"/>
  <c r="G9585" i="22" a="1"/>
  <c r="G9585" i="22" s="1"/>
  <c r="B9585" i="22" s="1"/>
  <c r="G9584" i="22" a="1"/>
  <c r="G9584" i="22" s="1"/>
  <c r="B9584" i="22" s="1"/>
  <c r="G9583" i="22" a="1"/>
  <c r="G9583" i="22" s="1"/>
  <c r="B9583" i="22" s="1"/>
  <c r="G9582" i="22" a="1"/>
  <c r="G9582" i="22" s="1"/>
  <c r="G9581" i="22" a="1"/>
  <c r="G9581" i="22" s="1"/>
  <c r="B9581" i="22" s="1"/>
  <c r="G9580" i="22" a="1"/>
  <c r="G9580" i="22" s="1"/>
  <c r="B9580" i="22" s="1"/>
  <c r="G9579" i="22"/>
  <c r="B9579" i="22" s="1"/>
  <c r="G9579" i="22" a="1"/>
  <c r="G9578" i="22" a="1"/>
  <c r="G9578" i="22" s="1"/>
  <c r="B9578" i="22" s="1"/>
  <c r="G9577" i="22"/>
  <c r="B9577" i="22" s="1"/>
  <c r="G9577" i="22" a="1"/>
  <c r="G9576" i="22" a="1"/>
  <c r="G9576" i="22" s="1"/>
  <c r="B9576" i="22" s="1"/>
  <c r="G9575" i="22"/>
  <c r="B9575" i="22" s="1"/>
  <c r="G9575" i="22" a="1"/>
  <c r="G9574" i="22" a="1"/>
  <c r="G9574" i="22" s="1"/>
  <c r="G9573" i="22" a="1"/>
  <c r="G9573" i="22" s="1"/>
  <c r="B9573" i="22" s="1"/>
  <c r="G9572" i="22" a="1"/>
  <c r="G9572" i="22" s="1"/>
  <c r="B9572" i="22" s="1"/>
  <c r="G9571" i="22" a="1"/>
  <c r="G9571" i="22" s="1"/>
  <c r="B9571" i="22" s="1"/>
  <c r="G9570" i="22" a="1"/>
  <c r="G9570" i="22" s="1"/>
  <c r="B9570" i="22" s="1"/>
  <c r="G9569" i="22" a="1"/>
  <c r="G9569" i="22" s="1"/>
  <c r="B9569" i="22" s="1"/>
  <c r="G9568" i="22" a="1"/>
  <c r="G9568" i="22" s="1"/>
  <c r="B9568" i="22" s="1"/>
  <c r="G9567" i="22" a="1"/>
  <c r="G9567" i="22" s="1"/>
  <c r="B9567" i="22" s="1"/>
  <c r="G9566" i="22" a="1"/>
  <c r="G9566" i="22" s="1"/>
  <c r="G9565" i="22" a="1"/>
  <c r="G9565" i="22" s="1"/>
  <c r="B9565" i="22" s="1"/>
  <c r="G9564" i="22" a="1"/>
  <c r="G9564" i="22" s="1"/>
  <c r="B9564" i="22" s="1"/>
  <c r="G9563" i="22" a="1"/>
  <c r="G9563" i="22" s="1"/>
  <c r="B9563" i="22" s="1"/>
  <c r="G9562" i="22" a="1"/>
  <c r="G9562" i="22" s="1"/>
  <c r="B9562" i="22" s="1"/>
  <c r="G9561" i="22" a="1"/>
  <c r="G9561" i="22" s="1"/>
  <c r="B9561" i="22" s="1"/>
  <c r="G9560" i="22" a="1"/>
  <c r="G9560" i="22" s="1"/>
  <c r="B9560" i="22" s="1"/>
  <c r="G9559" i="22" a="1"/>
  <c r="G9559" i="22" s="1"/>
  <c r="B9559" i="22" s="1"/>
  <c r="G9558" i="22" a="1"/>
  <c r="G9558" i="22" s="1"/>
  <c r="B9558" i="22" s="1"/>
  <c r="G9557" i="22" a="1"/>
  <c r="G9557" i="22" s="1"/>
  <c r="B9557" i="22" s="1"/>
  <c r="G9556" i="22" a="1"/>
  <c r="G9556" i="22" s="1"/>
  <c r="B9556" i="22" s="1"/>
  <c r="G9555" i="22" a="1"/>
  <c r="G9555" i="22" s="1"/>
  <c r="B9555" i="22" s="1"/>
  <c r="G9554" i="22" a="1"/>
  <c r="G9554" i="22" s="1"/>
  <c r="G9553" i="22" a="1"/>
  <c r="G9553" i="22" s="1"/>
  <c r="B9553" i="22" s="1"/>
  <c r="G9552" i="22" a="1"/>
  <c r="G9552" i="22" s="1"/>
  <c r="B9552" i="22" s="1"/>
  <c r="G9551" i="22" a="1"/>
  <c r="G9551" i="22" s="1"/>
  <c r="B9551" i="22" s="1"/>
  <c r="G9550" i="22" a="1"/>
  <c r="G9550" i="22" s="1"/>
  <c r="B9550" i="22" s="1"/>
  <c r="G9549" i="22" a="1"/>
  <c r="G9549" i="22" s="1"/>
  <c r="B9549" i="22" s="1"/>
  <c r="G9548" i="22" a="1"/>
  <c r="G9548" i="22" s="1"/>
  <c r="B9548" i="22" s="1"/>
  <c r="G9547" i="22" a="1"/>
  <c r="G9547" i="22" s="1"/>
  <c r="B9547" i="22" s="1"/>
  <c r="G9546" i="22" a="1"/>
  <c r="G9546" i="22" s="1"/>
  <c r="B9546" i="22" s="1"/>
  <c r="G9545" i="22" a="1"/>
  <c r="G9545" i="22" s="1"/>
  <c r="B9545" i="22" s="1"/>
  <c r="G9544" i="22" a="1"/>
  <c r="G9544" i="22" s="1"/>
  <c r="B9544" i="22" s="1"/>
  <c r="G9543" i="22" a="1"/>
  <c r="G9543" i="22" s="1"/>
  <c r="B9543" i="22" s="1"/>
  <c r="G9542" i="22" a="1"/>
  <c r="G9542" i="22" s="1"/>
  <c r="G9541" i="22" a="1"/>
  <c r="G9541" i="22" s="1"/>
  <c r="B9541" i="22" s="1"/>
  <c r="G9540" i="22" a="1"/>
  <c r="G9540" i="22" s="1"/>
  <c r="B9540" i="22" s="1"/>
  <c r="G9539" i="22" a="1"/>
  <c r="G9539" i="22" s="1"/>
  <c r="B9539" i="22" s="1"/>
  <c r="G9538" i="22" a="1"/>
  <c r="G9538" i="22" s="1"/>
  <c r="G9537" i="22" a="1"/>
  <c r="G9537" i="22" s="1"/>
  <c r="B9537" i="22" s="1"/>
  <c r="G9536" i="22"/>
  <c r="B9536" i="22" s="1"/>
  <c r="G9536" i="22" a="1"/>
  <c r="G9535" i="22" a="1"/>
  <c r="G9535" i="22" s="1"/>
  <c r="B9535" i="22" s="1"/>
  <c r="G9534" i="22" a="1"/>
  <c r="G9534" i="22" s="1"/>
  <c r="G9533" i="22" a="1"/>
  <c r="G9533" i="22" s="1"/>
  <c r="B9533" i="22" s="1"/>
  <c r="G9532" i="22" a="1"/>
  <c r="G9532" i="22" s="1"/>
  <c r="B9532" i="22" s="1"/>
  <c r="G9531" i="22" a="1"/>
  <c r="G9531" i="22" s="1"/>
  <c r="B9531" i="22" s="1"/>
  <c r="G9530" i="22" a="1"/>
  <c r="G9530" i="22" s="1"/>
  <c r="G9529" i="22"/>
  <c r="B9529" i="22" s="1"/>
  <c r="G9529" i="22" a="1"/>
  <c r="G9528" i="22" a="1"/>
  <c r="G9528" i="22" s="1"/>
  <c r="B9528" i="22" s="1"/>
  <c r="G9527" i="22" a="1"/>
  <c r="G9527" i="22" s="1"/>
  <c r="B9527" i="22" s="1"/>
  <c r="G9526" i="22" a="1"/>
  <c r="G9526" i="22" s="1"/>
  <c r="B9526" i="22" s="1"/>
  <c r="G9525" i="22" a="1"/>
  <c r="G9525" i="22" s="1"/>
  <c r="B9525" i="22" s="1"/>
  <c r="G9524" i="22" a="1"/>
  <c r="G9524" i="22" s="1"/>
  <c r="B9524" i="22" s="1"/>
  <c r="G9523" i="22" a="1"/>
  <c r="G9523" i="22" s="1"/>
  <c r="B9523" i="22" s="1"/>
  <c r="G9522" i="22" a="1"/>
  <c r="G9522" i="22" s="1"/>
  <c r="G9521" i="22" a="1"/>
  <c r="G9521" i="22" s="1"/>
  <c r="B9521" i="22" s="1"/>
  <c r="G9520" i="22" a="1"/>
  <c r="G9520" i="22" s="1"/>
  <c r="B9520" i="22" s="1"/>
  <c r="G9519" i="22" a="1"/>
  <c r="G9519" i="22" s="1"/>
  <c r="B9519" i="22" s="1"/>
  <c r="G9518" i="22" a="1"/>
  <c r="G9518" i="22" s="1"/>
  <c r="B9518" i="22" s="1"/>
  <c r="G9517" i="22" a="1"/>
  <c r="G9517" i="22" s="1"/>
  <c r="G9516" i="22" a="1"/>
  <c r="G9516" i="22" s="1"/>
  <c r="B9516" i="22" s="1"/>
  <c r="G9515" i="22"/>
  <c r="B9515" i="22" s="1"/>
  <c r="G9515" i="22" a="1"/>
  <c r="G9514" i="22" a="1"/>
  <c r="G9514" i="22" s="1"/>
  <c r="B9514" i="22" s="1"/>
  <c r="G9513" i="22"/>
  <c r="G9513" i="22" a="1"/>
  <c r="G9512" i="22" a="1"/>
  <c r="G9512" i="22" s="1"/>
  <c r="B9512" i="22" s="1"/>
  <c r="G9511" i="22" a="1"/>
  <c r="G9511" i="22" s="1"/>
  <c r="B9511" i="22" s="1"/>
  <c r="G9510" i="22" a="1"/>
  <c r="G9510" i="22" s="1"/>
  <c r="G9509" i="22" a="1"/>
  <c r="G9509" i="22" s="1"/>
  <c r="B9509" i="22" s="1"/>
  <c r="G9508" i="22" a="1"/>
  <c r="G9508" i="22" s="1"/>
  <c r="B9508" i="22" s="1"/>
  <c r="G9507" i="22" a="1"/>
  <c r="G9507" i="22" s="1"/>
  <c r="B9507" i="22" s="1"/>
  <c r="G9506" i="22" a="1"/>
  <c r="G9506" i="22" s="1"/>
  <c r="G9505" i="22" a="1"/>
  <c r="G9505" i="22" s="1"/>
  <c r="B9505" i="22" s="1"/>
  <c r="G9504" i="22" a="1"/>
  <c r="G9504" i="22" s="1"/>
  <c r="B9504" i="22" s="1"/>
  <c r="G9503" i="22" a="1"/>
  <c r="G9503" i="22" s="1"/>
  <c r="B9503" i="22" s="1"/>
  <c r="G9502" i="22" a="1"/>
  <c r="G9502" i="22" s="1"/>
  <c r="B9502" i="22" s="1"/>
  <c r="G9501" i="22" a="1"/>
  <c r="G9501" i="22" s="1"/>
  <c r="B9501" i="22" s="1"/>
  <c r="G9500" i="22" a="1"/>
  <c r="G9500" i="22" s="1"/>
  <c r="B9500" i="22" s="1"/>
  <c r="G9499" i="22" a="1"/>
  <c r="G9499" i="22" s="1"/>
  <c r="B9499" i="22" s="1"/>
  <c r="G9498" i="22" a="1"/>
  <c r="G9498" i="22" s="1"/>
  <c r="B9498" i="22" s="1"/>
  <c r="G9497" i="22" a="1"/>
  <c r="G9497" i="22" s="1"/>
  <c r="B9497" i="22" s="1"/>
  <c r="G9496" i="22" a="1"/>
  <c r="G9496" i="22" s="1"/>
  <c r="B9496" i="22" s="1"/>
  <c r="G9495" i="22" a="1"/>
  <c r="G9495" i="22" s="1"/>
  <c r="B9495" i="22" s="1"/>
  <c r="G9494" i="22" a="1"/>
  <c r="G9494" i="22" s="1"/>
  <c r="B9494" i="22" s="1"/>
  <c r="G9493" i="22" a="1"/>
  <c r="G9493" i="22" s="1"/>
  <c r="B9493" i="22" s="1"/>
  <c r="G9492" i="22" a="1"/>
  <c r="G9492" i="22" s="1"/>
  <c r="B9492" i="22" s="1"/>
  <c r="G9491" i="22" a="1"/>
  <c r="G9491" i="22" s="1"/>
  <c r="B9491" i="22" s="1"/>
  <c r="G9490" i="22" a="1"/>
  <c r="G9490" i="22" s="1"/>
  <c r="B9490" i="22" s="1"/>
  <c r="G9489" i="22" a="1"/>
  <c r="G9489" i="22" s="1"/>
  <c r="B9489" i="22" s="1"/>
  <c r="G9488" i="22"/>
  <c r="B9488" i="22" s="1"/>
  <c r="G9488" i="22" a="1"/>
  <c r="G9487" i="22" a="1"/>
  <c r="G9487" i="22" s="1"/>
  <c r="B9487" i="22" s="1"/>
  <c r="G9486" i="22" a="1"/>
  <c r="G9486" i="22" s="1"/>
  <c r="B9486" i="22" s="1"/>
  <c r="G9485" i="22" a="1"/>
  <c r="G9485" i="22" s="1"/>
  <c r="B9485" i="22" s="1"/>
  <c r="G9484" i="22" a="1"/>
  <c r="G9484" i="22" s="1"/>
  <c r="B9484" i="22" s="1"/>
  <c r="G9483" i="22" a="1"/>
  <c r="G9483" i="22" s="1"/>
  <c r="B9483" i="22" s="1"/>
  <c r="G9482" i="22" a="1"/>
  <c r="G9482" i="22" s="1"/>
  <c r="B9482" i="22" s="1"/>
  <c r="G9481" i="22" a="1"/>
  <c r="G9481" i="22" s="1"/>
  <c r="B9481" i="22" s="1"/>
  <c r="G9480" i="22" a="1"/>
  <c r="G9480" i="22" s="1"/>
  <c r="B9480" i="22" s="1"/>
  <c r="G9479" i="22" a="1"/>
  <c r="G9479" i="22" s="1"/>
  <c r="B9479" i="22" s="1"/>
  <c r="G9478" i="22" a="1"/>
  <c r="G9478" i="22" s="1"/>
  <c r="B9478" i="22" s="1"/>
  <c r="G9477" i="22" a="1"/>
  <c r="G9477" i="22" s="1"/>
  <c r="B9477" i="22" s="1"/>
  <c r="G9476" i="22" a="1"/>
  <c r="G9476" i="22" s="1"/>
  <c r="B9476" i="22" s="1"/>
  <c r="G9475" i="22" a="1"/>
  <c r="G9475" i="22" s="1"/>
  <c r="B9475" i="22" s="1"/>
  <c r="G9474" i="22" a="1"/>
  <c r="G9474" i="22" s="1"/>
  <c r="B9474" i="22" s="1"/>
  <c r="G9473" i="22" a="1"/>
  <c r="G9473" i="22" s="1"/>
  <c r="B9473" i="22" s="1"/>
  <c r="G9472" i="22" a="1"/>
  <c r="G9472" i="22" s="1"/>
  <c r="B9472" i="22" s="1"/>
  <c r="G9471" i="22" a="1"/>
  <c r="G9471" i="22" s="1"/>
  <c r="B9471" i="22" s="1"/>
  <c r="G9470" i="22" a="1"/>
  <c r="G9470" i="22" s="1"/>
  <c r="B9470" i="22" s="1"/>
  <c r="G9469" i="22" a="1"/>
  <c r="G9469" i="22" s="1"/>
  <c r="B9469" i="22" s="1"/>
  <c r="G9468" i="22" a="1"/>
  <c r="G9468" i="22" s="1"/>
  <c r="B9468" i="22" s="1"/>
  <c r="G9467" i="22" a="1"/>
  <c r="G9467" i="22" s="1"/>
  <c r="B9467" i="22" s="1"/>
  <c r="G9466" i="22" a="1"/>
  <c r="G9466" i="22" s="1"/>
  <c r="B9466" i="22" s="1"/>
  <c r="G9465" i="22"/>
  <c r="B9465" i="22" s="1"/>
  <c r="G9465" i="22" a="1"/>
  <c r="G9464" i="22" a="1"/>
  <c r="G9464" i="22" s="1"/>
  <c r="B9464" i="22" s="1"/>
  <c r="G9463" i="22" a="1"/>
  <c r="G9463" i="22" s="1"/>
  <c r="B9463" i="22" s="1"/>
  <c r="G9462" i="22" a="1"/>
  <c r="G9462" i="22" s="1"/>
  <c r="B9462" i="22" s="1"/>
  <c r="G9461" i="22" a="1"/>
  <c r="G9461" i="22" s="1"/>
  <c r="B9461" i="22" s="1"/>
  <c r="G9460" i="22" a="1"/>
  <c r="G9460" i="22" s="1"/>
  <c r="B9460" i="22" s="1"/>
  <c r="G9459" i="22" a="1"/>
  <c r="G9459" i="22" s="1"/>
  <c r="B9459" i="22" s="1"/>
  <c r="G9458" i="22" a="1"/>
  <c r="G9458" i="22" s="1"/>
  <c r="B9458" i="22" s="1"/>
  <c r="G9457" i="22" a="1"/>
  <c r="G9457" i="22" s="1"/>
  <c r="B9457" i="22" s="1"/>
  <c r="G9456" i="22" a="1"/>
  <c r="G9456" i="22" s="1"/>
  <c r="B9456" i="22" s="1"/>
  <c r="G9455" i="22" a="1"/>
  <c r="G9455" i="22" s="1"/>
  <c r="B9455" i="22" s="1"/>
  <c r="G9454" i="22" a="1"/>
  <c r="G9454" i="22" s="1"/>
  <c r="B9454" i="22" s="1"/>
  <c r="G9453" i="22" a="1"/>
  <c r="G9453" i="22" s="1"/>
  <c r="B9453" i="22" s="1"/>
  <c r="G9452" i="22" a="1"/>
  <c r="G9452" i="22" s="1"/>
  <c r="B9452" i="22" s="1"/>
  <c r="G9451" i="22" a="1"/>
  <c r="G9451" i="22" s="1"/>
  <c r="B9451" i="22" s="1"/>
  <c r="G9450" i="22" a="1"/>
  <c r="G9450" i="22" s="1"/>
  <c r="B9450" i="22" s="1"/>
  <c r="G9449" i="22" a="1"/>
  <c r="G9449" i="22" s="1"/>
  <c r="B9449" i="22" s="1"/>
  <c r="G9448" i="22" a="1"/>
  <c r="G9448" i="22" s="1"/>
  <c r="B9448" i="22" s="1"/>
  <c r="G9447" i="22" a="1"/>
  <c r="G9447" i="22" s="1"/>
  <c r="B9447" i="22" s="1"/>
  <c r="G9446" i="22" a="1"/>
  <c r="G9446" i="22" s="1"/>
  <c r="G9445" i="22" a="1"/>
  <c r="G9445" i="22" s="1"/>
  <c r="B9445" i="22" s="1"/>
  <c r="G9444" i="22" a="1"/>
  <c r="G9444" i="22" s="1"/>
  <c r="B9444" i="22" s="1"/>
  <c r="G9443" i="22" a="1"/>
  <c r="G9443" i="22" s="1"/>
  <c r="B9443" i="22" s="1"/>
  <c r="G9442" i="22" a="1"/>
  <c r="G9442" i="22" s="1"/>
  <c r="G9441" i="22" a="1"/>
  <c r="G9441" i="22" s="1"/>
  <c r="B9441" i="22" s="1"/>
  <c r="G9440" i="22" a="1"/>
  <c r="G9440" i="22" s="1"/>
  <c r="B9440" i="22" s="1"/>
  <c r="G9439" i="22" a="1"/>
  <c r="G9439" i="22" s="1"/>
  <c r="B9439" i="22" s="1"/>
  <c r="G9438" i="22" a="1"/>
  <c r="G9438" i="22" s="1"/>
  <c r="B9438" i="22" s="1"/>
  <c r="G9437" i="22" a="1"/>
  <c r="G9437" i="22" s="1"/>
  <c r="B9437" i="22" s="1"/>
  <c r="G9436" i="22" a="1"/>
  <c r="G9436" i="22" s="1"/>
  <c r="B9436" i="22" s="1"/>
  <c r="G9435" i="22" a="1"/>
  <c r="G9435" i="22" s="1"/>
  <c r="B9435" i="22" s="1"/>
  <c r="G9434" i="22" a="1"/>
  <c r="G9434" i="22" s="1"/>
  <c r="B9434" i="22" s="1"/>
  <c r="B9442" i="22"/>
  <c r="B9446" i="22"/>
  <c r="B9506" i="22"/>
  <c r="B9510" i="22"/>
  <c r="B9513" i="22"/>
  <c r="B9517" i="22"/>
  <c r="B9522" i="22"/>
  <c r="B9530" i="22"/>
  <c r="B9534" i="22"/>
  <c r="B9538" i="22"/>
  <c r="B9542" i="22"/>
  <c r="B9554" i="22"/>
  <c r="B9566" i="22"/>
  <c r="B9574" i="22"/>
  <c r="B9582" i="22"/>
  <c r="B9586" i="22"/>
  <c r="B9594" i="22"/>
  <c r="B9598" i="22"/>
  <c r="B9602" i="22"/>
  <c r="B9604" i="22"/>
  <c r="B9606" i="22"/>
  <c r="B9613" i="22"/>
  <c r="B9616" i="22"/>
  <c r="B9622" i="22"/>
  <c r="B9625" i="22"/>
  <c r="B9626" i="22"/>
  <c r="B9627" i="22"/>
  <c r="B9639" i="22"/>
  <c r="B9643" i="22"/>
  <c r="B9646" i="22"/>
  <c r="B9650" i="22"/>
  <c r="B9652" i="22"/>
  <c r="B9655" i="22"/>
  <c r="B9658" i="22"/>
  <c r="B9662" i="22"/>
  <c r="B9664" i="22"/>
  <c r="B9666" i="22"/>
  <c r="B9668" i="22"/>
  <c r="B9670" i="22"/>
  <c r="B9674" i="22"/>
  <c r="B9686" i="22"/>
  <c r="B9689" i="22"/>
  <c r="B9690" i="22"/>
  <c r="B9691" i="22"/>
  <c r="B9698" i="22"/>
  <c r="B9702" i="22"/>
  <c r="B9710" i="22"/>
  <c r="B9714" i="22"/>
  <c r="B9716" i="22"/>
  <c r="B9719" i="22"/>
  <c r="B9721" i="22"/>
  <c r="B9728" i="22"/>
  <c r="B9730" i="22"/>
  <c r="B9732" i="22"/>
  <c r="B9734" i="22"/>
  <c r="B9737" i="22"/>
  <c r="B9738" i="22"/>
  <c r="B9748" i="22"/>
  <c r="B9750" i="22"/>
  <c r="B9754" i="22"/>
  <c r="B9755" i="22"/>
  <c r="B9762" i="22"/>
  <c r="B9766" i="22"/>
  <c r="B9773" i="22"/>
  <c r="B9774" i="22"/>
  <c r="B9778" i="22"/>
  <c r="B9785" i="22"/>
  <c r="B9786" i="22"/>
  <c r="B9790" i="22"/>
  <c r="B9794" i="22"/>
  <c r="B9796" i="22"/>
  <c r="B9799" i="22"/>
  <c r="B9801" i="22"/>
  <c r="B9802" i="22"/>
  <c r="B9803" i="22"/>
  <c r="B9806" i="22"/>
  <c r="B9807" i="22"/>
  <c r="B9811" i="22"/>
  <c r="B9812" i="22"/>
  <c r="B9813" i="22"/>
  <c r="B9814" i="22"/>
  <c r="B9817" i="22"/>
  <c r="B9820" i="22"/>
  <c r="B9821" i="22"/>
  <c r="B9822" i="22"/>
  <c r="B9823" i="22"/>
  <c r="B9825" i="22"/>
  <c r="B9826" i="22"/>
  <c r="B9830" i="22"/>
  <c r="B9831" i="22"/>
  <c r="B9832" i="22"/>
  <c r="B9834" i="22"/>
  <c r="B9836" i="22"/>
  <c r="B9837" i="22"/>
  <c r="B9838" i="22"/>
  <c r="B9840" i="22"/>
  <c r="B9842" i="22"/>
  <c r="B9843" i="22"/>
  <c r="B9844" i="22"/>
  <c r="B9845" i="22"/>
  <c r="B9848" i="22"/>
  <c r="B9849" i="22"/>
  <c r="B9852" i="22"/>
  <c r="B9854" i="22"/>
  <c r="B9855" i="22"/>
  <c r="B9857" i="22"/>
  <c r="B9858" i="22"/>
  <c r="B9861" i="22"/>
  <c r="B9862" i="22"/>
  <c r="B9864" i="22"/>
  <c r="B9865" i="22"/>
  <c r="B9866" i="22"/>
  <c r="B9867" i="22"/>
  <c r="B9868" i="22"/>
  <c r="B9871" i="22"/>
  <c r="B9874" i="22"/>
  <c r="B9875" i="22"/>
  <c r="B9878" i="22"/>
  <c r="B9879" i="22"/>
  <c r="B9880" i="22"/>
  <c r="B9881" i="22"/>
  <c r="B9882" i="22"/>
  <c r="B9884" i="22"/>
  <c r="B9886" i="22"/>
  <c r="B9887" i="22"/>
  <c r="B9889" i="22"/>
  <c r="B9890" i="22"/>
  <c r="B9892" i="22"/>
  <c r="B9893" i="22"/>
  <c r="B9895" i="22"/>
  <c r="B9897" i="22"/>
  <c r="B9898" i="22"/>
  <c r="B9901" i="22"/>
  <c r="B9902" i="22"/>
  <c r="B9903" i="22"/>
  <c r="B9904" i="22"/>
  <c r="B9905" i="22"/>
  <c r="B9908" i="22"/>
  <c r="B9909" i="22"/>
  <c r="B9910" i="22"/>
  <c r="B9911" i="22"/>
  <c r="B9913" i="22"/>
  <c r="B9914" i="22"/>
  <c r="B9916" i="22"/>
  <c r="B9917" i="22"/>
  <c r="B9919" i="22"/>
  <c r="B9921" i="22"/>
  <c r="B9922" i="22"/>
  <c r="B9925" i="22"/>
  <c r="B9926" i="22"/>
  <c r="B9927" i="22"/>
  <c r="B9929" i="22"/>
  <c r="B9930" i="22"/>
  <c r="B9932" i="22"/>
  <c r="B9936" i="22"/>
  <c r="B9937" i="22"/>
  <c r="B9939" i="22"/>
  <c r="B9942" i="22"/>
  <c r="B9943" i="22"/>
  <c r="B9944" i="22"/>
  <c r="B9945" i="22"/>
  <c r="B9946" i="22"/>
  <c r="B9949" i="22"/>
  <c r="B9950" i="22"/>
  <c r="B9953" i="22"/>
  <c r="B9954" i="22"/>
  <c r="B9955" i="22"/>
  <c r="B9956" i="22"/>
  <c r="B9957" i="22"/>
  <c r="B9958" i="22"/>
  <c r="B9961" i="22"/>
  <c r="B9962" i="22"/>
  <c r="B9963" i="22"/>
  <c r="B9965" i="22"/>
  <c r="B9967" i="22"/>
  <c r="B9968" i="22"/>
  <c r="B9969" i="22"/>
  <c r="B9970" i="22"/>
  <c r="B9971" i="22"/>
  <c r="B9972" i="22"/>
  <c r="B9974" i="22"/>
  <c r="B9975" i="22"/>
  <c r="B9976" i="22"/>
  <c r="B9977" i="22"/>
  <c r="B9978" i="22"/>
  <c r="B9982" i="22"/>
  <c r="B9983" i="22"/>
  <c r="B9985" i="22"/>
  <c r="B9986" i="22"/>
  <c r="B9988" i="22"/>
  <c r="B9989" i="22"/>
  <c r="B9990" i="22"/>
  <c r="B9991" i="22"/>
  <c r="B9994" i="22"/>
  <c r="B9995" i="22"/>
  <c r="B9996" i="22"/>
  <c r="B9998" i="22"/>
  <c r="B9999" i="22"/>
  <c r="B10000" i="22"/>
  <c r="B10001" i="22"/>
  <c r="B10002" i="22"/>
  <c r="B10003" i="22"/>
  <c r="B10005" i="22"/>
  <c r="B10006" i="22"/>
  <c r="B10007" i="22"/>
  <c r="B10008" i="22"/>
  <c r="B10009" i="22"/>
  <c r="B10011" i="22"/>
  <c r="B10013" i="22"/>
  <c r="B10014" i="22"/>
  <c r="B10015" i="22"/>
  <c r="B10017" i="22"/>
  <c r="B10018" i="22"/>
  <c r="B10019" i="22"/>
  <c r="B10020" i="22"/>
  <c r="B10021" i="22"/>
  <c r="B10022" i="22"/>
  <c r="B10023" i="22"/>
  <c r="B10024" i="22"/>
  <c r="B10025" i="22"/>
  <c r="B10026" i="22"/>
  <c r="B10029" i="22"/>
  <c r="B10030" i="22"/>
  <c r="B10032" i="22"/>
  <c r="B10033" i="22"/>
  <c r="B10034" i="22"/>
  <c r="B10036" i="22"/>
  <c r="B10037" i="22"/>
  <c r="B10038" i="22"/>
  <c r="B10040" i="22"/>
  <c r="B10041" i="22"/>
  <c r="B10042" i="22"/>
  <c r="B10043" i="22"/>
  <c r="B10044" i="22"/>
  <c r="B10045" i="22"/>
  <c r="B10046" i="22"/>
  <c r="B10047" i="22"/>
  <c r="B10049" i="22"/>
  <c r="B10050" i="22"/>
  <c r="B10051" i="22"/>
  <c r="B10052" i="22"/>
  <c r="B10053" i="22"/>
  <c r="B10055" i="22"/>
  <c r="B10060" i="22"/>
  <c r="B10061" i="22"/>
  <c r="B10062" i="22"/>
  <c r="B10063" i="22"/>
  <c r="B10064" i="22"/>
  <c r="B10065" i="22"/>
  <c r="B10066" i="22"/>
  <c r="B10067" i="22"/>
  <c r="B10069" i="22"/>
  <c r="B10070" i="22"/>
  <c r="B10071" i="22"/>
  <c r="B10073" i="22"/>
  <c r="B10074" i="22"/>
  <c r="B10075" i="22"/>
  <c r="B10076" i="22"/>
  <c r="B10078" i="22"/>
  <c r="B10079" i="22"/>
  <c r="B10081" i="22"/>
  <c r="B10082" i="22"/>
  <c r="B10083" i="22"/>
  <c r="B10084" i="22"/>
  <c r="B10086" i="22"/>
  <c r="B10089" i="22"/>
  <c r="B10090" i="22"/>
  <c r="B10092" i="22"/>
  <c r="B10093" i="22"/>
  <c r="B10094" i="22"/>
  <c r="B10095" i="22"/>
  <c r="B10096" i="22"/>
  <c r="B10097" i="22"/>
  <c r="B10098" i="22"/>
  <c r="B10099" i="22"/>
  <c r="B10100" i="22"/>
  <c r="B10101" i="22"/>
  <c r="B10102" i="22"/>
  <c r="B10104" i="22"/>
  <c r="B10105" i="22"/>
  <c r="B10106" i="22"/>
  <c r="B10107" i="22"/>
  <c r="B10108" i="22"/>
  <c r="B10109" i="22"/>
  <c r="B10111" i="22"/>
  <c r="B10112" i="22"/>
  <c r="B10113" i="22"/>
  <c r="B10114" i="22"/>
  <c r="B10115" i="22"/>
  <c r="B10117" i="22"/>
  <c r="B10118" i="22"/>
  <c r="B10119" i="22"/>
  <c r="B10120" i="22"/>
  <c r="B10121" i="22"/>
  <c r="B10122" i="22"/>
  <c r="B10124" i="22"/>
  <c r="B10125" i="22"/>
  <c r="B10126" i="22"/>
  <c r="B10127" i="22"/>
  <c r="B10128" i="22"/>
  <c r="B10129" i="22"/>
  <c r="B10130" i="22"/>
  <c r="B10131" i="22"/>
  <c r="B10132" i="22"/>
  <c r="B10133" i="22"/>
  <c r="B10134" i="22"/>
  <c r="B10135" i="22"/>
  <c r="B10136" i="22"/>
  <c r="B10137" i="22"/>
  <c r="B10138" i="22"/>
  <c r="B10139" i="22"/>
  <c r="B10140" i="22"/>
  <c r="B10142" i="22"/>
  <c r="B10143" i="22"/>
  <c r="B10144" i="22"/>
  <c r="B10145" i="22"/>
  <c r="B10146" i="22"/>
  <c r="B10147" i="22"/>
  <c r="B10149" i="22"/>
  <c r="B10150" i="22"/>
  <c r="B10151" i="22"/>
  <c r="B10152" i="22"/>
  <c r="B10153" i="22"/>
  <c r="B10154" i="22"/>
  <c r="B10156" i="22"/>
  <c r="B10157" i="22"/>
  <c r="B10158" i="22"/>
  <c r="B10159" i="22"/>
  <c r="B10160" i="22"/>
  <c r="B10161" i="22"/>
  <c r="B10162" i="22"/>
  <c r="B10163" i="22"/>
  <c r="B10164" i="22"/>
  <c r="B10165" i="22"/>
  <c r="B10166" i="22"/>
  <c r="B10167" i="22"/>
  <c r="B10168" i="22"/>
  <c r="B10169" i="22"/>
  <c r="B10170" i="22"/>
  <c r="B10171" i="22"/>
  <c r="B10172" i="22"/>
  <c r="B10173" i="22"/>
  <c r="B10174" i="22"/>
  <c r="B10175" i="22"/>
  <c r="B10176" i="22"/>
  <c r="B10177" i="22"/>
  <c r="B10178" i="22"/>
  <c r="B10179" i="22"/>
  <c r="B10180" i="22"/>
  <c r="B10181" i="22"/>
  <c r="B10182" i="22"/>
  <c r="B10183" i="22"/>
  <c r="B10184" i="22"/>
  <c r="B10185" i="22"/>
  <c r="B10186" i="22"/>
  <c r="B10187" i="22"/>
  <c r="B10189" i="22"/>
  <c r="B10190" i="22"/>
  <c r="B10191" i="22"/>
  <c r="B10192" i="22"/>
  <c r="B10193" i="22"/>
  <c r="B10194" i="22"/>
  <c r="B10195" i="22"/>
  <c r="B10196" i="22"/>
  <c r="B10197" i="22"/>
  <c r="B10198" i="22"/>
  <c r="B10199" i="22"/>
  <c r="B10200" i="22"/>
  <c r="B10201" i="22"/>
  <c r="B10202" i="22"/>
  <c r="B10204" i="22"/>
  <c r="B10206" i="22"/>
  <c r="B10207" i="22"/>
  <c r="B10209" i="22"/>
  <c r="B10210" i="22"/>
  <c r="B10211" i="22"/>
  <c r="B10212" i="22"/>
  <c r="B10213" i="22"/>
  <c r="B10214" i="22"/>
  <c r="B10215" i="22"/>
  <c r="B10217" i="22"/>
  <c r="B10218" i="22"/>
  <c r="B10219" i="22"/>
  <c r="B10220" i="22"/>
  <c r="B10221" i="22"/>
  <c r="B10222" i="22"/>
  <c r="B10223" i="22"/>
  <c r="B10224" i="22"/>
  <c r="B10225" i="22"/>
  <c r="B10226" i="22"/>
  <c r="B10227" i="22"/>
  <c r="B10228" i="22"/>
  <c r="B10230" i="22"/>
  <c r="B10231" i="22"/>
  <c r="B10232" i="22"/>
  <c r="B10233" i="22"/>
  <c r="B10234" i="22"/>
  <c r="B10235" i="22"/>
  <c r="B10237" i="22"/>
  <c r="B10238" i="22"/>
  <c r="B10239" i="22"/>
  <c r="B10240" i="22"/>
  <c r="B10241" i="22"/>
  <c r="B10242" i="22"/>
  <c r="B10243" i="22"/>
  <c r="B10245" i="22"/>
  <c r="B10246" i="22"/>
  <c r="B10247" i="22"/>
  <c r="B10248" i="22"/>
  <c r="B10249" i="22"/>
  <c r="B10250" i="22"/>
  <c r="B10252" i="22"/>
  <c r="B10253" i="22"/>
  <c r="B10254" i="22"/>
  <c r="B10255" i="22"/>
  <c r="B10256" i="22"/>
  <c r="B10257" i="22"/>
  <c r="B10258" i="22"/>
  <c r="B10259" i="22"/>
  <c r="B10260" i="22"/>
  <c r="B10261" i="22"/>
  <c r="B10262" i="22"/>
  <c r="B10264" i="22"/>
  <c r="B10265" i="22"/>
  <c r="B10266" i="22"/>
  <c r="B10267" i="22"/>
  <c r="B10268" i="22"/>
  <c r="B10269" i="22"/>
  <c r="B10270" i="22"/>
  <c r="B10273" i="22"/>
  <c r="B10274" i="22"/>
  <c r="B10275" i="22"/>
  <c r="B10276" i="22"/>
  <c r="B10277" i="22"/>
  <c r="B10278" i="22"/>
  <c r="B10279" i="22"/>
  <c r="B10281" i="22"/>
  <c r="B10282" i="22"/>
  <c r="B10283" i="22"/>
  <c r="B10284" i="22"/>
  <c r="B10285" i="22"/>
  <c r="B10286" i="22"/>
  <c r="B10287" i="22"/>
  <c r="B10288" i="22"/>
  <c r="B10289" i="22"/>
  <c r="B10290" i="22"/>
  <c r="B10291" i="22"/>
  <c r="B10293" i="22"/>
  <c r="B10294" i="22"/>
  <c r="B10295" i="22"/>
  <c r="B10296" i="22"/>
  <c r="B10297" i="22"/>
  <c r="B10298" i="22"/>
  <c r="B10299" i="22"/>
  <c r="B10300" i="22"/>
  <c r="B10301" i="22"/>
  <c r="B10302" i="22"/>
  <c r="B10303" i="22"/>
  <c r="B10305" i="22"/>
  <c r="B10306" i="22"/>
  <c r="B10307" i="22"/>
  <c r="B10308" i="22"/>
  <c r="B10309" i="22"/>
  <c r="B10310" i="22"/>
  <c r="B10311" i="22"/>
  <c r="B10313" i="22"/>
  <c r="B10314" i="22"/>
  <c r="B10315" i="22"/>
  <c r="B10316" i="22"/>
  <c r="B10317" i="22"/>
  <c r="B10318" i="22"/>
  <c r="B10319" i="22"/>
  <c r="B10320" i="22"/>
  <c r="B10321" i="22"/>
  <c r="B10322" i="22"/>
  <c r="B10323" i="22"/>
  <c r="B10324" i="22"/>
  <c r="B10325" i="22"/>
  <c r="B10326" i="22"/>
  <c r="B10327" i="22"/>
  <c r="B10328" i="22"/>
  <c r="B10329" i="22"/>
  <c r="B10330" i="22"/>
  <c r="B10331" i="22"/>
  <c r="B10332" i="22"/>
  <c r="B10333" i="22"/>
  <c r="B10335" i="22"/>
  <c r="B10336" i="22"/>
  <c r="B10337" i="22"/>
  <c r="B10338" i="22"/>
  <c r="B10339" i="22"/>
  <c r="B10340" i="22"/>
  <c r="B10341" i="22"/>
  <c r="B10342" i="22"/>
  <c r="B10343" i="22"/>
  <c r="B10344" i="22"/>
  <c r="B10345" i="22"/>
  <c r="B10346" i="22"/>
  <c r="B10348" i="22"/>
  <c r="B10349" i="22"/>
  <c r="B10350" i="22"/>
  <c r="B10351" i="22"/>
  <c r="B10352" i="22"/>
  <c r="B10353" i="22"/>
  <c r="B10354" i="22"/>
  <c r="B10356" i="22"/>
  <c r="B10357" i="22"/>
  <c r="B10358" i="22"/>
  <c r="B10359" i="22"/>
  <c r="B10360" i="22"/>
  <c r="B10361" i="22"/>
  <c r="B10362" i="22"/>
  <c r="B10363" i="22"/>
  <c r="B10364" i="22"/>
  <c r="B10366" i="22"/>
  <c r="B10367" i="22"/>
  <c r="B10368" i="22"/>
  <c r="B10369" i="22"/>
  <c r="B10370" i="22"/>
  <c r="B10371" i="22"/>
  <c r="B10372" i="22"/>
  <c r="B10373" i="22"/>
  <c r="B10374" i="22"/>
  <c r="B10375" i="22"/>
  <c r="B10376" i="22"/>
  <c r="B10377" i="22"/>
  <c r="B10378" i="22"/>
  <c r="B10380" i="22"/>
  <c r="B10382" i="22"/>
  <c r="B10383" i="22"/>
  <c r="B10384" i="22"/>
  <c r="B10385" i="22"/>
  <c r="B10386" i="22"/>
  <c r="B10387" i="22"/>
  <c r="B10389" i="22"/>
  <c r="B10390" i="22"/>
  <c r="B10391" i="22"/>
  <c r="B10392" i="22"/>
  <c r="B10393" i="22"/>
  <c r="B10394" i="22"/>
  <c r="B10396" i="22"/>
  <c r="B10397" i="22"/>
  <c r="B10398" i="22"/>
  <c r="B10399" i="22"/>
  <c r="B10400" i="22"/>
  <c r="B10401" i="22"/>
  <c r="B10402" i="22"/>
  <c r="B10403" i="22"/>
  <c r="B10404" i="22"/>
  <c r="B10405" i="22"/>
  <c r="B10406" i="22"/>
  <c r="B10407" i="22"/>
  <c r="B10408" i="22"/>
  <c r="B10409" i="22"/>
  <c r="B10410" i="22"/>
  <c r="B10411" i="22"/>
  <c r="B10412" i="22"/>
  <c r="B10413" i="22"/>
  <c r="B10414" i="22"/>
  <c r="B10415" i="22"/>
  <c r="B10416" i="22"/>
  <c r="B10417" i="22"/>
  <c r="B10418" i="22"/>
  <c r="B10420" i="22"/>
  <c r="B10421" i="22"/>
  <c r="B10422" i="22"/>
  <c r="B10423" i="22"/>
  <c r="B10425" i="22"/>
  <c r="B10426" i="22"/>
  <c r="B10427" i="22"/>
  <c r="B10428" i="22"/>
  <c r="B10429" i="22"/>
  <c r="B10430" i="22"/>
  <c r="B10431" i="22"/>
  <c r="B10433" i="22"/>
  <c r="B10434" i="22"/>
  <c r="B10435" i="22"/>
  <c r="B10436" i="22"/>
  <c r="B10439" i="22"/>
  <c r="B10440" i="22"/>
  <c r="B10441" i="22"/>
  <c r="B10442" i="22"/>
  <c r="B10443" i="22"/>
  <c r="B10444" i="22"/>
  <c r="B10446" i="22"/>
  <c r="B10447" i="22"/>
  <c r="B10448" i="22"/>
  <c r="B10449" i="22"/>
  <c r="B10450" i="22"/>
  <c r="B10451" i="22"/>
  <c r="B10452" i="22"/>
  <c r="B10453" i="22"/>
  <c r="B10454" i="22"/>
  <c r="B10455" i="22"/>
  <c r="B10456" i="22"/>
  <c r="B10457" i="22"/>
  <c r="B10458" i="22"/>
  <c r="B10460" i="22"/>
  <c r="B10461" i="22"/>
  <c r="B10462" i="22"/>
  <c r="B10463" i="22"/>
  <c r="B10464" i="22"/>
  <c r="B10465" i="22"/>
  <c r="B10466" i="22"/>
  <c r="B10467" i="22"/>
  <c r="B10468" i="22"/>
  <c r="B10469" i="22"/>
  <c r="B10470" i="22"/>
  <c r="B10471" i="22"/>
  <c r="B10472" i="22"/>
  <c r="B10473" i="22"/>
  <c r="B10474" i="22"/>
  <c r="B10475" i="22"/>
  <c r="B10476" i="22"/>
  <c r="B10477" i="22"/>
  <c r="B10478" i="22"/>
  <c r="B10479" i="22"/>
  <c r="B10480" i="22"/>
  <c r="B10481" i="22"/>
  <c r="B10482" i="22"/>
  <c r="B10483" i="22"/>
  <c r="B10484" i="22"/>
  <c r="B10485" i="22"/>
  <c r="B10486" i="22"/>
  <c r="B10487" i="22"/>
  <c r="B10489" i="22"/>
  <c r="B10490" i="22"/>
  <c r="B10491" i="22"/>
  <c r="B10492" i="22"/>
  <c r="B10493" i="22"/>
  <c r="B10494" i="22"/>
  <c r="B10495" i="22"/>
  <c r="B10496" i="22"/>
  <c r="B10497" i="22"/>
  <c r="B10498" i="22"/>
  <c r="B10499" i="22"/>
  <c r="B10500" i="22"/>
  <c r="B10501" i="22"/>
  <c r="B10503" i="22"/>
  <c r="B10504" i="22"/>
  <c r="B10505" i="22"/>
  <c r="B10506" i="22"/>
  <c r="B10507" i="22"/>
  <c r="B10508" i="22"/>
  <c r="B10510" i="22"/>
  <c r="B10511" i="22"/>
  <c r="B10512" i="22"/>
  <c r="B10513" i="22"/>
  <c r="B10514" i="22"/>
  <c r="B10516" i="22"/>
  <c r="B10517" i="22"/>
  <c r="B10518" i="22"/>
  <c r="B10519" i="22"/>
  <c r="B10521" i="22"/>
  <c r="B10522" i="22"/>
  <c r="B10523" i="22"/>
  <c r="B10524" i="22"/>
  <c r="B10525" i="22"/>
  <c r="B10526" i="22"/>
  <c r="B10527" i="22"/>
  <c r="B10528" i="22"/>
  <c r="B10529" i="22"/>
  <c r="B10530" i="22"/>
  <c r="B10531" i="22"/>
  <c r="B10534" i="22"/>
  <c r="B10535" i="22"/>
  <c r="B10537" i="22"/>
  <c r="B10538" i="22"/>
  <c r="B10539" i="22"/>
  <c r="B10540" i="22"/>
  <c r="B10541" i="22"/>
  <c r="B10542" i="22"/>
  <c r="B10543" i="22"/>
  <c r="B10545" i="22"/>
  <c r="B10546" i="22"/>
  <c r="B10547" i="22"/>
  <c r="B10548" i="22"/>
  <c r="B10549" i="22"/>
  <c r="B10550" i="22"/>
  <c r="B10551" i="22"/>
  <c r="B10553" i="22"/>
  <c r="B10554" i="22"/>
  <c r="B10555" i="22"/>
  <c r="B10556" i="22"/>
  <c r="B10557" i="22"/>
  <c r="B10558" i="22"/>
  <c r="B10559" i="22"/>
  <c r="B10561" i="22"/>
  <c r="B10562" i="22"/>
  <c r="B10563" i="22"/>
  <c r="B10564" i="22"/>
  <c r="B10565" i="22"/>
  <c r="B10566" i="22"/>
  <c r="B10567" i="22"/>
  <c r="B10568" i="22"/>
  <c r="B10569" i="22"/>
  <c r="B10570" i="22"/>
  <c r="B10571" i="22"/>
  <c r="B10572" i="22"/>
  <c r="B10573" i="22"/>
  <c r="B10574" i="22"/>
  <c r="B10575" i="22"/>
  <c r="B10576" i="22"/>
  <c r="B10577" i="22"/>
  <c r="B10578" i="22"/>
  <c r="B10579" i="22"/>
  <c r="B10580" i="22"/>
  <c r="B10582" i="22"/>
  <c r="B10583" i="22"/>
  <c r="B10584" i="22"/>
  <c r="B10585" i="22"/>
  <c r="B10586" i="22"/>
  <c r="B10587" i="22"/>
  <c r="B10588" i="22"/>
  <c r="B10590" i="22"/>
  <c r="B10591" i="22"/>
  <c r="B10592" i="22"/>
  <c r="B10593" i="22"/>
  <c r="B10594" i="22"/>
  <c r="B10596" i="22"/>
  <c r="B10597" i="22"/>
  <c r="B10598" i="22"/>
  <c r="B10599" i="22"/>
  <c r="B10600" i="22"/>
  <c r="B10601" i="22"/>
  <c r="B10602" i="22"/>
  <c r="B10603" i="22"/>
  <c r="B10604" i="22"/>
  <c r="B10605" i="22"/>
  <c r="B10606" i="22"/>
  <c r="B10607" i="22"/>
  <c r="B10608" i="22"/>
  <c r="B10609" i="22"/>
  <c r="B10610" i="22"/>
  <c r="B10611" i="22"/>
  <c r="B10612" i="22"/>
  <c r="B10613" i="22"/>
  <c r="B10614" i="22"/>
  <c r="B10615" i="22"/>
  <c r="B10616" i="22"/>
  <c r="B10617" i="22"/>
  <c r="B10618" i="22"/>
  <c r="B10619" i="22"/>
  <c r="B10620" i="22"/>
  <c r="B10621" i="22"/>
  <c r="B10622" i="22"/>
  <c r="B10623" i="22"/>
  <c r="B10624" i="22"/>
  <c r="B10625" i="22"/>
  <c r="B10626" i="22"/>
  <c r="B10627" i="22"/>
  <c r="B10628" i="22"/>
  <c r="B10630" i="22"/>
  <c r="B10631" i="22"/>
  <c r="B10632" i="22"/>
  <c r="B10633" i="22"/>
  <c r="B10634" i="22"/>
  <c r="B10635" i="22"/>
  <c r="B10636" i="22"/>
  <c r="B10638" i="22"/>
  <c r="B10639" i="22"/>
  <c r="B10640" i="22"/>
  <c r="B10641" i="22"/>
  <c r="B10642" i="22"/>
  <c r="B10643" i="22"/>
  <c r="B10644" i="22"/>
  <c r="B10645" i="22"/>
  <c r="B10647" i="22"/>
  <c r="B10648" i="22"/>
  <c r="B10649" i="22"/>
  <c r="B10650" i="22"/>
  <c r="B10651" i="22"/>
  <c r="B10652" i="22"/>
  <c r="B10653" i="22"/>
  <c r="B10654" i="22"/>
  <c r="B10655" i="22"/>
  <c r="B10656" i="22"/>
  <c r="B10657" i="22"/>
  <c r="B10658" i="22"/>
  <c r="B10659" i="22"/>
  <c r="B10660" i="22"/>
  <c r="B10661" i="22"/>
  <c r="B10662" i="22"/>
  <c r="B10665" i="22"/>
  <c r="B10666" i="22"/>
  <c r="B10667" i="22"/>
  <c r="B10668" i="22"/>
  <c r="B10669" i="22"/>
  <c r="B10670" i="22"/>
  <c r="B10671" i="22"/>
  <c r="B10673" i="22"/>
  <c r="B10674" i="22"/>
  <c r="B10675" i="22"/>
  <c r="B10676" i="22"/>
  <c r="B10679" i="22"/>
  <c r="B10680" i="22"/>
  <c r="B10681" i="22"/>
  <c r="B10682" i="22"/>
  <c r="B10683" i="22"/>
  <c r="B10684" i="22"/>
  <c r="B10686" i="22"/>
  <c r="B10687" i="22"/>
  <c r="B10688" i="22"/>
  <c r="B10689" i="22"/>
  <c r="B10690" i="22"/>
  <c r="B10691" i="22"/>
  <c r="B10692" i="22"/>
  <c r="B10693" i="22"/>
  <c r="B10694" i="22"/>
  <c r="B10695" i="22"/>
  <c r="B10696" i="22"/>
  <c r="B10697" i="22"/>
  <c r="B10698" i="22"/>
  <c r="B10699" i="22"/>
  <c r="B10702" i="22"/>
  <c r="B10703" i="22"/>
  <c r="B10704" i="22"/>
  <c r="B10705" i="22"/>
  <c r="B10706" i="22"/>
  <c r="B10707" i="22"/>
  <c r="B10708" i="22"/>
  <c r="B10709" i="22"/>
  <c r="B10710" i="22"/>
  <c r="B10711" i="22"/>
  <c r="B10712" i="22"/>
  <c r="B10713" i="22"/>
  <c r="B10714" i="22"/>
  <c r="B10715" i="22"/>
  <c r="B10716" i="22"/>
  <c r="B10717" i="22"/>
  <c r="B10718" i="22"/>
  <c r="B10719" i="22"/>
  <c r="B10721" i="22"/>
  <c r="B10722" i="22"/>
  <c r="B10723" i="22"/>
  <c r="B10724" i="22"/>
  <c r="B10725" i="22"/>
  <c r="B10726" i="22"/>
  <c r="B10727" i="22"/>
  <c r="B10728" i="22"/>
  <c r="B10729" i="22"/>
  <c r="B10730" i="22"/>
  <c r="B10731" i="22"/>
  <c r="B10732" i="22"/>
  <c r="B10733" i="22"/>
  <c r="B10734" i="22"/>
  <c r="B10735" i="22"/>
  <c r="B10736" i="22"/>
  <c r="B10737" i="22"/>
  <c r="B10738" i="22"/>
  <c r="B10739" i="22"/>
  <c r="B10740" i="22"/>
  <c r="B10742" i="22"/>
  <c r="B10743" i="22"/>
  <c r="B10744" i="22"/>
  <c r="B10745" i="22"/>
  <c r="B10746" i="22"/>
  <c r="B10747" i="22"/>
  <c r="B10748" i="22"/>
  <c r="B10750" i="22"/>
  <c r="B10751" i="22"/>
  <c r="B10752" i="22"/>
  <c r="B10753" i="22"/>
  <c r="B10754" i="22"/>
  <c r="B10755" i="22"/>
  <c r="B10757" i="22"/>
  <c r="B10759" i="22"/>
  <c r="B10760" i="22"/>
  <c r="B10761" i="22"/>
  <c r="B10762" i="22"/>
  <c r="B10763" i="22"/>
  <c r="B10764" i="22"/>
  <c r="B10765" i="22"/>
  <c r="B10766" i="22"/>
  <c r="B10767" i="22"/>
  <c r="B10768" i="22"/>
  <c r="B10769" i="22"/>
  <c r="B10770" i="22"/>
  <c r="B10771" i="22"/>
  <c r="B10772" i="22"/>
  <c r="B10773" i="22"/>
  <c r="B10774" i="22"/>
  <c r="B10775" i="22"/>
  <c r="B10776" i="22"/>
  <c r="B10777" i="22"/>
  <c r="B10778" i="22"/>
  <c r="B10779" i="22"/>
  <c r="B10780" i="22"/>
  <c r="B10781" i="22"/>
  <c r="B10782" i="22"/>
  <c r="B10783" i="22"/>
  <c r="B10784" i="22"/>
  <c r="B10785" i="22"/>
  <c r="B10786" i="22"/>
  <c r="B10787" i="22"/>
  <c r="B10788" i="22"/>
  <c r="B10789" i="22"/>
  <c r="B10790" i="22"/>
  <c r="B10791" i="22"/>
  <c r="B10792" i="22"/>
  <c r="B10793" i="22"/>
  <c r="B10794" i="22"/>
  <c r="B10795" i="22"/>
  <c r="B10796" i="22"/>
  <c r="B10797" i="22"/>
  <c r="B10798" i="22"/>
  <c r="B10799" i="22"/>
  <c r="B10800" i="22"/>
  <c r="B10801" i="22"/>
  <c r="B10802" i="22"/>
  <c r="B10803" i="22"/>
  <c r="B10804" i="22"/>
  <c r="B10806" i="22"/>
  <c r="B10807" i="22"/>
  <c r="B10808" i="22"/>
  <c r="B10809" i="22"/>
  <c r="B10810" i="22"/>
  <c r="B10811" i="22"/>
  <c r="B10812" i="22"/>
  <c r="B10814" i="22"/>
  <c r="B10815" i="22"/>
  <c r="B10816" i="22"/>
  <c r="B10817" i="22"/>
  <c r="B10818" i="22"/>
  <c r="B10819" i="22"/>
  <c r="B10820" i="22"/>
  <c r="B10821" i="22"/>
  <c r="B10822" i="22"/>
  <c r="B10823" i="22"/>
  <c r="B10824" i="22"/>
  <c r="B10825" i="22"/>
  <c r="B10826" i="22"/>
  <c r="B10827" i="22"/>
  <c r="B10828" i="22"/>
  <c r="B10829" i="22"/>
  <c r="B10830" i="22"/>
  <c r="B10831" i="22"/>
  <c r="B10832" i="22"/>
  <c r="B10833" i="22"/>
  <c r="B10834" i="22"/>
  <c r="B10835" i="22"/>
  <c r="B10836" i="22"/>
  <c r="B10837" i="22"/>
  <c r="B10838" i="22"/>
  <c r="B10839" i="22"/>
  <c r="B10840" i="22"/>
  <c r="B10841" i="22"/>
  <c r="B10842" i="22"/>
  <c r="B10843" i="22"/>
  <c r="B10844" i="22"/>
  <c r="B10845" i="22"/>
  <c r="B10846" i="22"/>
  <c r="B10847" i="22"/>
  <c r="B10848" i="22"/>
  <c r="B10849" i="22"/>
  <c r="B10850" i="22"/>
  <c r="B10851" i="22"/>
  <c r="B10852" i="22"/>
  <c r="B10853" i="22"/>
  <c r="B10854" i="22"/>
  <c r="B10855" i="22"/>
  <c r="B10856" i="22"/>
  <c r="B10857" i="22"/>
  <c r="B10858" i="22"/>
  <c r="B10859" i="22"/>
  <c r="B10860" i="22"/>
  <c r="B10861" i="22"/>
  <c r="B10862" i="22"/>
  <c r="B10863" i="22"/>
  <c r="B10864" i="22"/>
  <c r="B10865" i="22"/>
  <c r="B10866" i="22"/>
  <c r="B10867" i="22"/>
  <c r="B10868" i="22"/>
  <c r="B10869" i="22"/>
  <c r="B10870" i="22"/>
  <c r="B10871" i="22"/>
  <c r="B10872" i="22"/>
  <c r="B10873" i="22"/>
  <c r="B10874" i="22"/>
  <c r="B10875" i="22"/>
  <c r="B10876" i="22"/>
  <c r="B10877" i="22"/>
  <c r="B10878" i="22"/>
  <c r="B10879" i="22"/>
  <c r="B10880" i="22"/>
  <c r="B10881" i="22"/>
  <c r="B10882" i="22"/>
  <c r="B10883" i="22"/>
  <c r="B10884" i="22"/>
  <c r="B10885" i="22"/>
  <c r="B10886" i="22"/>
  <c r="B10887" i="22"/>
  <c r="B10888" i="22"/>
  <c r="B10889" i="22"/>
  <c r="B10890" i="22"/>
  <c r="B10891" i="22"/>
  <c r="B10892" i="22"/>
  <c r="B10893" i="22"/>
  <c r="B10894" i="22"/>
  <c r="B10895" i="22"/>
  <c r="B10896" i="22"/>
  <c r="B10897" i="22"/>
  <c r="B10898" i="22"/>
  <c r="B10899" i="22"/>
  <c r="B10900" i="22"/>
  <c r="B10901" i="22"/>
  <c r="B10903" i="22"/>
  <c r="B10904" i="22"/>
  <c r="B10905" i="22"/>
  <c r="B10906" i="22"/>
  <c r="B10907" i="22"/>
  <c r="B10908" i="22"/>
  <c r="B10910" i="22"/>
  <c r="B10911" i="22"/>
  <c r="B10912" i="22"/>
  <c r="B10913" i="22"/>
  <c r="B10914" i="22"/>
  <c r="B10915" i="22"/>
  <c r="B10916" i="22"/>
  <c r="B10917" i="22"/>
  <c r="B10919" i="22"/>
  <c r="B10920" i="22"/>
  <c r="B10921" i="22"/>
  <c r="B10922" i="22"/>
  <c r="B10923" i="22"/>
  <c r="B10924" i="22"/>
  <c r="B10925" i="22"/>
  <c r="B10926" i="22"/>
  <c r="B10927" i="22"/>
  <c r="B10928" i="22"/>
  <c r="B10929" i="22"/>
  <c r="B10930" i="22"/>
  <c r="B10931" i="22"/>
  <c r="B10932" i="22"/>
  <c r="B10933" i="22"/>
  <c r="B10935" i="22"/>
  <c r="B10936" i="22"/>
  <c r="B10937" i="22"/>
  <c r="B10938" i="22"/>
  <c r="B10939" i="22"/>
  <c r="B10940" i="22"/>
  <c r="B10941" i="22"/>
  <c r="B10943" i="22"/>
  <c r="B10944" i="22"/>
  <c r="B10945" i="22"/>
  <c r="B10946" i="22"/>
  <c r="B10947" i="22"/>
  <c r="B10948" i="22"/>
  <c r="B10949" i="22"/>
  <c r="B10950" i="22"/>
  <c r="B10951" i="22"/>
  <c r="B10952" i="22"/>
  <c r="B10953" i="22"/>
  <c r="B10954" i="22"/>
  <c r="B10955" i="22"/>
  <c r="B10956" i="22"/>
  <c r="B10958" i="22"/>
  <c r="B10959" i="22"/>
  <c r="B10960" i="22"/>
  <c r="B10961" i="22"/>
  <c r="B10963" i="22"/>
  <c r="B10964" i="22"/>
  <c r="B10965" i="22"/>
  <c r="B10966" i="22"/>
  <c r="B10967" i="22"/>
  <c r="B10968" i="22"/>
  <c r="B10969" i="22"/>
  <c r="B10970" i="22"/>
  <c r="B10971" i="22"/>
  <c r="B10972" i="22"/>
  <c r="B10973" i="22"/>
  <c r="B10974" i="22"/>
  <c r="B10975" i="22"/>
  <c r="B10976" i="22"/>
  <c r="B10977" i="22"/>
  <c r="B10978" i="22"/>
  <c r="B10979" i="22"/>
  <c r="B10980" i="22"/>
  <c r="B10981" i="22"/>
  <c r="B10982" i="22"/>
  <c r="B10983" i="22"/>
  <c r="B10984" i="22"/>
  <c r="B10985" i="22"/>
  <c r="B10986" i="22"/>
  <c r="B10987" i="22"/>
  <c r="B10988" i="22"/>
  <c r="B10989" i="22"/>
  <c r="B10990" i="22"/>
  <c r="B10991" i="22"/>
  <c r="B10992" i="22"/>
  <c r="B10993" i="22"/>
  <c r="B10994" i="22"/>
  <c r="B10995" i="22"/>
  <c r="B10996" i="22"/>
  <c r="B10997" i="22"/>
  <c r="B10998" i="22"/>
  <c r="B10999" i="22"/>
  <c r="B11001" i="22"/>
  <c r="B11002" i="22"/>
  <c r="B11004" i="22"/>
  <c r="B11005" i="22"/>
  <c r="B11006" i="22"/>
  <c r="B11007" i="22"/>
  <c r="B11008" i="22"/>
  <c r="B11009" i="22"/>
  <c r="B11010" i="22"/>
  <c r="B11011" i="22"/>
  <c r="B11012" i="22"/>
  <c r="B11013" i="22"/>
  <c r="B11014" i="22"/>
  <c r="B11015" i="22"/>
  <c r="B11016" i="22"/>
  <c r="B11017" i="22"/>
  <c r="B11018" i="22"/>
  <c r="B11020" i="22"/>
  <c r="B11021" i="22"/>
  <c r="B11022" i="22"/>
  <c r="B11023" i="22"/>
  <c r="B11024" i="22"/>
  <c r="B11025" i="22"/>
  <c r="B11026" i="22"/>
  <c r="B11027" i="22"/>
  <c r="B11028" i="22"/>
  <c r="B11029" i="22"/>
  <c r="B11030" i="22"/>
  <c r="B11031" i="22"/>
  <c r="B11032" i="22"/>
  <c r="B11033" i="22"/>
  <c r="B11034" i="22"/>
  <c r="B11035" i="22"/>
  <c r="B11036" i="22"/>
  <c r="B11037" i="22"/>
  <c r="B11038" i="22"/>
  <c r="B11039" i="22"/>
  <c r="B11040" i="22"/>
  <c r="B11041" i="22"/>
  <c r="B11042" i="22"/>
  <c r="B11043" i="22"/>
  <c r="B11044" i="22"/>
  <c r="B11045" i="22"/>
  <c r="B11047" i="22"/>
  <c r="B11048" i="22"/>
  <c r="B11049" i="22"/>
  <c r="B11050" i="22"/>
  <c r="B11051" i="22"/>
  <c r="B11052" i="22"/>
  <c r="B11053" i="22"/>
  <c r="B11054" i="22"/>
  <c r="B11055" i="22"/>
  <c r="B11056" i="22"/>
  <c r="B11057" i="22"/>
  <c r="B11058" i="22"/>
  <c r="B11059" i="22"/>
  <c r="B11060" i="22"/>
  <c r="B11061" i="22"/>
  <c r="B11062" i="22"/>
  <c r="B11063" i="22"/>
  <c r="B11064" i="22"/>
  <c r="B11065" i="22"/>
  <c r="B11066" i="22"/>
  <c r="B11067" i="22"/>
  <c r="B11068" i="22"/>
  <c r="B11069" i="22"/>
  <c r="B11070" i="22"/>
  <c r="B11071" i="22"/>
  <c r="B11072" i="22"/>
  <c r="B11073" i="22"/>
  <c r="B11074" i="22"/>
  <c r="B11075" i="22"/>
  <c r="B11076" i="22"/>
  <c r="B11077" i="22"/>
  <c r="B11078" i="22"/>
  <c r="B11079" i="22"/>
  <c r="B11080" i="22"/>
  <c r="B11081" i="22"/>
  <c r="B11082" i="22"/>
  <c r="B11083" i="22"/>
  <c r="B11084" i="22"/>
  <c r="B11085" i="22"/>
  <c r="B11087" i="22"/>
  <c r="B11088" i="22"/>
  <c r="B11089" i="22"/>
  <c r="B11090" i="22"/>
  <c r="B11091" i="22"/>
  <c r="B11092" i="22"/>
  <c r="B11093" i="22"/>
  <c r="B11094" i="22"/>
  <c r="B11095" i="22"/>
  <c r="B11096" i="22"/>
  <c r="B11097" i="22"/>
  <c r="B11098" i="22"/>
  <c r="B11099" i="22"/>
  <c r="B11100" i="22"/>
  <c r="B11101" i="22"/>
  <c r="B11102" i="22"/>
  <c r="B11103" i="22"/>
  <c r="B11104" i="22"/>
  <c r="B11105" i="22"/>
  <c r="B11106" i="22"/>
  <c r="B11107" i="22"/>
  <c r="B11108" i="22"/>
  <c r="B11109" i="22"/>
  <c r="B11110" i="22"/>
  <c r="B11111" i="22"/>
  <c r="B11112" i="22"/>
  <c r="B11113" i="22"/>
  <c r="B11114" i="22"/>
  <c r="B11115" i="22"/>
  <c r="B11116" i="22"/>
  <c r="B11117" i="22"/>
  <c r="B11118" i="22"/>
  <c r="B11119" i="22"/>
  <c r="B11120" i="22"/>
  <c r="B11121" i="22"/>
  <c r="B11122" i="22"/>
  <c r="B11123" i="22"/>
  <c r="B11124" i="22"/>
  <c r="B11125" i="22"/>
  <c r="B11126" i="22"/>
  <c r="B11127" i="22"/>
  <c r="B11129" i="22"/>
  <c r="B11130" i="22"/>
  <c r="B11131" i="22"/>
  <c r="B11132" i="22"/>
  <c r="B11133" i="22"/>
  <c r="B11134" i="22"/>
  <c r="B11135" i="22"/>
  <c r="B11136" i="22"/>
  <c r="B11137" i="22"/>
  <c r="B11138" i="22"/>
  <c r="B11139" i="22"/>
  <c r="B11140" i="22"/>
  <c r="B11141" i="22"/>
  <c r="B11142" i="22"/>
  <c r="B11143" i="22"/>
  <c r="B11144" i="22"/>
  <c r="B11145" i="22"/>
  <c r="B11146" i="22"/>
  <c r="B11147" i="22"/>
  <c r="B11148" i="22"/>
  <c r="B11149" i="22"/>
  <c r="B11150" i="22"/>
  <c r="B11151" i="22"/>
  <c r="B11152" i="22"/>
  <c r="B11153" i="22"/>
  <c r="B11154" i="22"/>
  <c r="B11155" i="22"/>
  <c r="B11156" i="22"/>
  <c r="B11157" i="22"/>
  <c r="B11158" i="22"/>
  <c r="B11159" i="22"/>
  <c r="B11160" i="22"/>
  <c r="B11161" i="22"/>
  <c r="B11162" i="22"/>
  <c r="B11164" i="22"/>
  <c r="B11165" i="22"/>
  <c r="B11166" i="22"/>
  <c r="B11167" i="22"/>
  <c r="B11168" i="22"/>
  <c r="B11169" i="22"/>
  <c r="B11170" i="22"/>
  <c r="B11171" i="22"/>
  <c r="B11172" i="22"/>
  <c r="B11173" i="22"/>
  <c r="B11174" i="22"/>
  <c r="B11175" i="22"/>
  <c r="B11176" i="22"/>
  <c r="B11177" i="22"/>
  <c r="B11178" i="22"/>
  <c r="B11179" i="22"/>
  <c r="B11180" i="22"/>
  <c r="B11181" i="22"/>
  <c r="B11182" i="22"/>
  <c r="B11183" i="22"/>
  <c r="B11184" i="22"/>
  <c r="B11185" i="22"/>
  <c r="B11186" i="22"/>
  <c r="B11188" i="22"/>
  <c r="B11189" i="22"/>
  <c r="B11190" i="22"/>
  <c r="B11191" i="22"/>
  <c r="B11192" i="22"/>
  <c r="B11193" i="22"/>
  <c r="B11194" i="22"/>
  <c r="B11195" i="22"/>
  <c r="B11196" i="22"/>
  <c r="B11197" i="22"/>
  <c r="B11198" i="22"/>
  <c r="B11199" i="22"/>
  <c r="B11200" i="22"/>
  <c r="B11201" i="22"/>
  <c r="B11202" i="22"/>
  <c r="B11203" i="22"/>
  <c r="B11204" i="22"/>
  <c r="B11205" i="22"/>
  <c r="B11206" i="22"/>
  <c r="B11207" i="22"/>
  <c r="B11208" i="22"/>
  <c r="B11209" i="22"/>
  <c r="B11210" i="22"/>
  <c r="B11211" i="22"/>
  <c r="B11212" i="22"/>
  <c r="B11213" i="22"/>
  <c r="B11214" i="22"/>
  <c r="B11215" i="22"/>
  <c r="B11217" i="22"/>
  <c r="B11218" i="22"/>
  <c r="B11219" i="22"/>
  <c r="B11220" i="22"/>
  <c r="B11221" i="22"/>
  <c r="B11222" i="22"/>
  <c r="B11223" i="22"/>
  <c r="B11224" i="22"/>
  <c r="B11225" i="22"/>
  <c r="B11226" i="22"/>
  <c r="B11227" i="22"/>
  <c r="B11228" i="22"/>
  <c r="B11229" i="22"/>
  <c r="B11230" i="22"/>
  <c r="B11231" i="22"/>
  <c r="B11233" i="22"/>
  <c r="B11234" i="22"/>
  <c r="B11235" i="22"/>
  <c r="B11236" i="22"/>
  <c r="B11237" i="22"/>
  <c r="B11238" i="22"/>
  <c r="B11239" i="22"/>
  <c r="B11240" i="22"/>
  <c r="B11241" i="22"/>
  <c r="B11242" i="22"/>
  <c r="B11243" i="22"/>
  <c r="B11244" i="22"/>
  <c r="B11245" i="22"/>
  <c r="B11246" i="22"/>
  <c r="B11247" i="22"/>
  <c r="B11248" i="22"/>
  <c r="B11249" i="22"/>
  <c r="B11250" i="22"/>
  <c r="B11251" i="22"/>
  <c r="B11252" i="22"/>
  <c r="B11253" i="22"/>
  <c r="B11254" i="22"/>
  <c r="B11255" i="22"/>
  <c r="B11256" i="22"/>
  <c r="B11257" i="22"/>
  <c r="B11258" i="22"/>
  <c r="B11259" i="22"/>
  <c r="B11260" i="22"/>
  <c r="B11261" i="22"/>
  <c r="B11262" i="22"/>
  <c r="B11263" i="22"/>
  <c r="B11265" i="22"/>
  <c r="B11266" i="22"/>
  <c r="B11267" i="22"/>
  <c r="B11268" i="22"/>
  <c r="B11269" i="22"/>
  <c r="B11270" i="22"/>
  <c r="B11271" i="22"/>
  <c r="B11272" i="22"/>
  <c r="B11273" i="22"/>
  <c r="B11274" i="22"/>
  <c r="B11275" i="22"/>
  <c r="B11276" i="22"/>
  <c r="B11277" i="22"/>
  <c r="B11278" i="22"/>
  <c r="B11279" i="22"/>
  <c r="B11281" i="22"/>
  <c r="B11282" i="22"/>
  <c r="B11283" i="22"/>
  <c r="B11284" i="22"/>
  <c r="B11285" i="22"/>
  <c r="B11286" i="22"/>
  <c r="B11287" i="22"/>
  <c r="B11288" i="22"/>
  <c r="B11289" i="22"/>
  <c r="B11290" i="22"/>
  <c r="B11291" i="22"/>
  <c r="B11292" i="22"/>
  <c r="B11293" i="22"/>
  <c r="B11294" i="22"/>
  <c r="B11295" i="22"/>
  <c r="B11296" i="22"/>
  <c r="B11297" i="22"/>
  <c r="B11298" i="22"/>
  <c r="B11299" i="22"/>
  <c r="B11300" i="22"/>
  <c r="B11301" i="22"/>
  <c r="B11302" i="22"/>
  <c r="B11303" i="22"/>
  <c r="B11304" i="22"/>
  <c r="B11305" i="22"/>
  <c r="B11306" i="22"/>
  <c r="B11307" i="22"/>
  <c r="B11308" i="22"/>
  <c r="B11309" i="22"/>
  <c r="B11310" i="22"/>
  <c r="B11311" i="22"/>
  <c r="B11312" i="22"/>
  <c r="B11313" i="22"/>
  <c r="B11314" i="22"/>
  <c r="B11315" i="22"/>
  <c r="B11316" i="22"/>
  <c r="B11317" i="22"/>
  <c r="B11318" i="22"/>
  <c r="B11319" i="22"/>
  <c r="B11320" i="22"/>
  <c r="B11321" i="22"/>
  <c r="B11322" i="22"/>
  <c r="B11323" i="22"/>
  <c r="B11324" i="22"/>
  <c r="B11325" i="22"/>
  <c r="B11326" i="22"/>
  <c r="B11327" i="22"/>
  <c r="B11328" i="22"/>
  <c r="B11329" i="22"/>
  <c r="B11330" i="22"/>
  <c r="B11331" i="22"/>
  <c r="B11332" i="22"/>
  <c r="B11333" i="22"/>
  <c r="B11334" i="22"/>
  <c r="B11335" i="22"/>
  <c r="B11336" i="22"/>
  <c r="B11337" i="22"/>
  <c r="B11338" i="22"/>
  <c r="B11339" i="22"/>
  <c r="B11340" i="22"/>
  <c r="B11341" i="22"/>
  <c r="B11342" i="22"/>
  <c r="B11343" i="22"/>
  <c r="B11345" i="22"/>
  <c r="B11346" i="22"/>
  <c r="B11347" i="22"/>
  <c r="B11348" i="22"/>
  <c r="B11349" i="22"/>
  <c r="B11350" i="22"/>
  <c r="B11351" i="22"/>
  <c r="B11352" i="22"/>
  <c r="B11353" i="22"/>
  <c r="B11354" i="22"/>
  <c r="B11355" i="22"/>
  <c r="B11356" i="22"/>
  <c r="B11357" i="22"/>
  <c r="B11358" i="22"/>
  <c r="B11359" i="22"/>
  <c r="B11360" i="22"/>
  <c r="B11361" i="22"/>
  <c r="B11362" i="22"/>
  <c r="B11363" i="22"/>
  <c r="B11364" i="22"/>
  <c r="B11365" i="22"/>
  <c r="B11366" i="22"/>
  <c r="B11367" i="22"/>
  <c r="B11368" i="22"/>
  <c r="B11369" i="22"/>
  <c r="B11370" i="22"/>
  <c r="B11371" i="22"/>
  <c r="B11372" i="22"/>
  <c r="B11373" i="22"/>
  <c r="B11374" i="22"/>
  <c r="B11375" i="22"/>
  <c r="B11376" i="22"/>
  <c r="B11377" i="22"/>
  <c r="B11378" i="22"/>
  <c r="B11379" i="22"/>
  <c r="B11380" i="22"/>
  <c r="B11381" i="22"/>
  <c r="B11382" i="22"/>
  <c r="B11383" i="22"/>
  <c r="B11384" i="22"/>
  <c r="B11385" i="22"/>
  <c r="B11386" i="22"/>
  <c r="B11387" i="22"/>
  <c r="B11388" i="22"/>
  <c r="B11389" i="22"/>
  <c r="B11390" i="22"/>
  <c r="B11391" i="22"/>
  <c r="B11393" i="22"/>
  <c r="B11394" i="22"/>
  <c r="B11395" i="22"/>
  <c r="B11396" i="22"/>
  <c r="B11397" i="22"/>
  <c r="B11398" i="22"/>
  <c r="B11399" i="22"/>
  <c r="B11400" i="22"/>
  <c r="B11401" i="22"/>
  <c r="B11402" i="22"/>
  <c r="B11403" i="22"/>
  <c r="B11404" i="22"/>
  <c r="B11405" i="22"/>
  <c r="B11406" i="22"/>
  <c r="B11407" i="22"/>
  <c r="B11409" i="22"/>
  <c r="B11410" i="22"/>
  <c r="B11411" i="22"/>
  <c r="B11412" i="22"/>
  <c r="B11413" i="22"/>
  <c r="B11414" i="22"/>
  <c r="B11415" i="22"/>
  <c r="B11416" i="22"/>
  <c r="B11418" i="22"/>
  <c r="B11419" i="22"/>
  <c r="B11420" i="22"/>
  <c r="B11421" i="22"/>
  <c r="B11422" i="22"/>
  <c r="B11423" i="22"/>
  <c r="B11424" i="22"/>
  <c r="B11425" i="22"/>
  <c r="B11426" i="22"/>
  <c r="B11427" i="22"/>
  <c r="B11428" i="22"/>
  <c r="B11429" i="22"/>
  <c r="B11430" i="22"/>
  <c r="B11431" i="22"/>
  <c r="B11432" i="22"/>
  <c r="B11433" i="22"/>
  <c r="B11434" i="22"/>
  <c r="B11435" i="22"/>
  <c r="B11436" i="22"/>
  <c r="B11437" i="22"/>
  <c r="B11438" i="22"/>
  <c r="B11439" i="22"/>
  <c r="B11440" i="22"/>
  <c r="B11441" i="22"/>
  <c r="B11442" i="22"/>
  <c r="B11443" i="22"/>
  <c r="B11444" i="22"/>
  <c r="B11445" i="22"/>
  <c r="B11446" i="22"/>
  <c r="B11447" i="22"/>
  <c r="B11448" i="22"/>
  <c r="B11449" i="22"/>
  <c r="B11450" i="22"/>
  <c r="B11451" i="22"/>
  <c r="B11452" i="22"/>
  <c r="B11453" i="22"/>
  <c r="B11454" i="22"/>
  <c r="B11455" i="22"/>
  <c r="B11456" i="22"/>
  <c r="B11457" i="22"/>
  <c r="B11458" i="22"/>
  <c r="B11459" i="22"/>
  <c r="B11460" i="22"/>
  <c r="B11461" i="22"/>
  <c r="B11462" i="22"/>
  <c r="B11463" i="22"/>
  <c r="B11464" i="22"/>
  <c r="B11465" i="22"/>
  <c r="B11466" i="22"/>
  <c r="B11467" i="22"/>
  <c r="B11468" i="22"/>
  <c r="B11469" i="22"/>
  <c r="B11470" i="22"/>
  <c r="B11471" i="22"/>
  <c r="B11472" i="22"/>
  <c r="B11473" i="22"/>
  <c r="B11474" i="22"/>
  <c r="B11475" i="22"/>
  <c r="B11476" i="22"/>
  <c r="B11477" i="22"/>
  <c r="B11478" i="22"/>
  <c r="B11479" i="22"/>
  <c r="B11480" i="22"/>
  <c r="B11481" i="22"/>
  <c r="B11482" i="22"/>
  <c r="B11483" i="22"/>
  <c r="B11484" i="22"/>
  <c r="B11485" i="22"/>
  <c r="B11486" i="22"/>
  <c r="B11487" i="22"/>
  <c r="B11488" i="22"/>
  <c r="B11489" i="22"/>
  <c r="B11490" i="22"/>
  <c r="B11491" i="22"/>
  <c r="B11492" i="22"/>
  <c r="B11493" i="22"/>
  <c r="B11494" i="22"/>
  <c r="B11495" i="22"/>
  <c r="B11496" i="22"/>
  <c r="B11498" i="22"/>
  <c r="B11499" i="22"/>
  <c r="B11500" i="22"/>
  <c r="B11501" i="22"/>
  <c r="B11502" i="22"/>
  <c r="B11503" i="22"/>
  <c r="B11504" i="22"/>
  <c r="B11505" i="22"/>
  <c r="B11506" i="22"/>
  <c r="B11507" i="22"/>
  <c r="B11508" i="22"/>
  <c r="B11509" i="22"/>
  <c r="B11510" i="22"/>
  <c r="B11511" i="22"/>
  <c r="B11512" i="22"/>
  <c r="B11513" i="22"/>
  <c r="B11514" i="22"/>
  <c r="B11515" i="22"/>
  <c r="B11516" i="22"/>
  <c r="B11517" i="22"/>
  <c r="B11518" i="22"/>
  <c r="B11519" i="22"/>
  <c r="B11520" i="22"/>
  <c r="B11521" i="22"/>
  <c r="B11522" i="22"/>
  <c r="B11523" i="22"/>
  <c r="B11524" i="22"/>
  <c r="B11525" i="22"/>
  <c r="B11526" i="22"/>
  <c r="B11527" i="22"/>
  <c r="B11528" i="22"/>
  <c r="B11529" i="22"/>
  <c r="B11530" i="22"/>
  <c r="B11531" i="22"/>
  <c r="B11532" i="22"/>
  <c r="B11533" i="22"/>
  <c r="B11534" i="22"/>
  <c r="B11535" i="22"/>
  <c r="B11536" i="22"/>
  <c r="B11537" i="22"/>
  <c r="B11538" i="22"/>
  <c r="B11539" i="22"/>
  <c r="B11540" i="22"/>
  <c r="B11541" i="22"/>
  <c r="B11542" i="22"/>
  <c r="B11543" i="22"/>
  <c r="B11544" i="22"/>
  <c r="B11545" i="22"/>
  <c r="B11546" i="22"/>
  <c r="B11547" i="22"/>
  <c r="B11548" i="22"/>
  <c r="B11549" i="22"/>
  <c r="B11550" i="22"/>
  <c r="B11551" i="22"/>
  <c r="B11552" i="22"/>
  <c r="B11553" i="22"/>
  <c r="B11554" i="22"/>
  <c r="B11555" i="22"/>
  <c r="B11556" i="22"/>
  <c r="B11557" i="22"/>
  <c r="B11558" i="22"/>
  <c r="B11559" i="22"/>
  <c r="B11560" i="22"/>
  <c r="B11562" i="22"/>
  <c r="B11563" i="22"/>
  <c r="B11564" i="22"/>
  <c r="B11565" i="22"/>
  <c r="B11566" i="22"/>
  <c r="B11567" i="22"/>
  <c r="B11568" i="22"/>
  <c r="B11569" i="22"/>
  <c r="B11570" i="22"/>
  <c r="B11571" i="22"/>
  <c r="B11572" i="22"/>
  <c r="B11573" i="22"/>
  <c r="B11574" i="22"/>
  <c r="B11575" i="22"/>
  <c r="B11576" i="22"/>
  <c r="B11577" i="22"/>
  <c r="B11578" i="22"/>
  <c r="B11579" i="22"/>
  <c r="B11580" i="22"/>
  <c r="B11581" i="22"/>
  <c r="B11582" i="22"/>
  <c r="B11583" i="22"/>
  <c r="B11584" i="22"/>
  <c r="B11585" i="22"/>
  <c r="B11586" i="22"/>
  <c r="B11587" i="22"/>
  <c r="B11588" i="22"/>
  <c r="B11589" i="22"/>
  <c r="B11590" i="22"/>
  <c r="B11591" i="22"/>
  <c r="B11592" i="22"/>
  <c r="B11593" i="22"/>
  <c r="B11594" i="22"/>
  <c r="B11595" i="22"/>
  <c r="B11596" i="22"/>
  <c r="B11597" i="22"/>
  <c r="B11598" i="22"/>
  <c r="B11599" i="22"/>
  <c r="B11600" i="22"/>
  <c r="B11601" i="22"/>
  <c r="B11602" i="22"/>
  <c r="B11603" i="22"/>
  <c r="B11604" i="22"/>
  <c r="B11605" i="22"/>
  <c r="B11606" i="22"/>
  <c r="B11607" i="22"/>
  <c r="B11608" i="22"/>
  <c r="B11609" i="22"/>
  <c r="B11610" i="22"/>
  <c r="B11611" i="22"/>
  <c r="B11612" i="22"/>
  <c r="B11613" i="22"/>
  <c r="B11614" i="22"/>
  <c r="B11615" i="22"/>
  <c r="B11616" i="22"/>
  <c r="B11617" i="22"/>
  <c r="B11618" i="22"/>
  <c r="B11619" i="22"/>
  <c r="B11620" i="22"/>
  <c r="B11621" i="22"/>
  <c r="B11622" i="22"/>
  <c r="B11623" i="22"/>
  <c r="B11624" i="22"/>
  <c r="B11625" i="22"/>
  <c r="B11626" i="22"/>
  <c r="B11627" i="22"/>
  <c r="B11628" i="22"/>
  <c r="B11629" i="22"/>
  <c r="B11630" i="22"/>
  <c r="B11631" i="22"/>
  <c r="B11632" i="22"/>
  <c r="B11633" i="22"/>
  <c r="B11634" i="22"/>
  <c r="B11635" i="22"/>
  <c r="B11636" i="22"/>
  <c r="B11637" i="22"/>
  <c r="B11638" i="22"/>
  <c r="B11639" i="22"/>
  <c r="B11640" i="22"/>
  <c r="B11641" i="22"/>
  <c r="B11642" i="22"/>
  <c r="B11643" i="22"/>
  <c r="B11644" i="22"/>
  <c r="B11645" i="22"/>
  <c r="B11646" i="22"/>
  <c r="B11647" i="22"/>
  <c r="B11648" i="22"/>
  <c r="B11649" i="22"/>
  <c r="B11650" i="22"/>
  <c r="B11651" i="22"/>
  <c r="B11652" i="22"/>
  <c r="B11653" i="22"/>
  <c r="B11654" i="22"/>
  <c r="B11655" i="22"/>
  <c r="B11656" i="22"/>
  <c r="B11657" i="22"/>
  <c r="B11658" i="22"/>
  <c r="B11659" i="22"/>
  <c r="B11660" i="22"/>
  <c r="B11661" i="22"/>
  <c r="B11662" i="22"/>
  <c r="B11663" i="22"/>
  <c r="B11664" i="22"/>
  <c r="B11665" i="22"/>
  <c r="B11666" i="22"/>
  <c r="B11667" i="22"/>
  <c r="B11668" i="22"/>
  <c r="B11669" i="22"/>
  <c r="B11670" i="22"/>
  <c r="B11671" i="22"/>
  <c r="B11672" i="22"/>
  <c r="B11673" i="22"/>
  <c r="B11674" i="22"/>
  <c r="B11675" i="22"/>
  <c r="B11676" i="22"/>
  <c r="B11677" i="22"/>
  <c r="B11678" i="22"/>
  <c r="B11679" i="22"/>
  <c r="B11680" i="22"/>
  <c r="B11681" i="22"/>
  <c r="B11682" i="22"/>
  <c r="B11683" i="22"/>
  <c r="B11684" i="22"/>
  <c r="B11685" i="22"/>
  <c r="B11686" i="22"/>
  <c r="B11687" i="22"/>
  <c r="B11688" i="22"/>
  <c r="B11689" i="22"/>
  <c r="B11690" i="22"/>
  <c r="B11691" i="22"/>
  <c r="B11692" i="22"/>
  <c r="B11693" i="22"/>
  <c r="B11694" i="22"/>
  <c r="B11695" i="22"/>
  <c r="B11696" i="22"/>
  <c r="B11697" i="22"/>
  <c r="B11698" i="22"/>
  <c r="B11699" i="22"/>
  <c r="B11700" i="22"/>
  <c r="B11701" i="22"/>
  <c r="B11702" i="22"/>
  <c r="B11703" i="22"/>
  <c r="B11704" i="22"/>
  <c r="B11705" i="22"/>
  <c r="B11706" i="22"/>
  <c r="B11707" i="22"/>
  <c r="B11708" i="22"/>
  <c r="B11709" i="22"/>
  <c r="B11710" i="22"/>
  <c r="B11711" i="22"/>
  <c r="B11712" i="22"/>
  <c r="B11713" i="22"/>
  <c r="B11714" i="22"/>
  <c r="B11715" i="22"/>
  <c r="B11716" i="22"/>
  <c r="B11717" i="22"/>
  <c r="B11718" i="22"/>
  <c r="B11719" i="22"/>
  <c r="B11720" i="22"/>
  <c r="B11721" i="22"/>
  <c r="B11722" i="22"/>
  <c r="B11723" i="22"/>
  <c r="B11724" i="22"/>
  <c r="B11725" i="22"/>
  <c r="B11726" i="22"/>
  <c r="B11727" i="22"/>
  <c r="B11728" i="22"/>
  <c r="B11729" i="22"/>
  <c r="B11730" i="22"/>
  <c r="B11731" i="22"/>
  <c r="B11732" i="22"/>
  <c r="B11733" i="22"/>
  <c r="B11734" i="22"/>
  <c r="B11735" i="22"/>
  <c r="B11736" i="22"/>
  <c r="B11737" i="22"/>
  <c r="B11738" i="22"/>
  <c r="B11739" i="22"/>
  <c r="B11740" i="22"/>
  <c r="B11741" i="22"/>
  <c r="B11742" i="22"/>
  <c r="B11743" i="22"/>
  <c r="B11744" i="22"/>
  <c r="B11745" i="22"/>
  <c r="B11746" i="22"/>
  <c r="B11747" i="22"/>
  <c r="B11748" i="22"/>
  <c r="B11749" i="22"/>
  <c r="B11750" i="22"/>
  <c r="B11751" i="22"/>
  <c r="B11752" i="22"/>
  <c r="B11753" i="22"/>
  <c r="B11754" i="22"/>
  <c r="B11755" i="22"/>
  <c r="B11756" i="22"/>
  <c r="B11757" i="22"/>
  <c r="B11758" i="22"/>
  <c r="B11759" i="22"/>
  <c r="B11760" i="22"/>
  <c r="B11761" i="22"/>
  <c r="B11762" i="22"/>
  <c r="B11763" i="22"/>
  <c r="B11764" i="22"/>
  <c r="B11765" i="22"/>
  <c r="B11766" i="22"/>
  <c r="B11767" i="22"/>
  <c r="B11768" i="22"/>
  <c r="B11769" i="22"/>
  <c r="B11770" i="22"/>
  <c r="B11771" i="22"/>
  <c r="B11772" i="22"/>
  <c r="B11773" i="22"/>
  <c r="B11774" i="22"/>
  <c r="B11775" i="22"/>
  <c r="B11776" i="22"/>
  <c r="B11777" i="22"/>
  <c r="B11778" i="22"/>
  <c r="B11779" i="22"/>
  <c r="B11780" i="22"/>
  <c r="B11781" i="22"/>
  <c r="B11782" i="22"/>
  <c r="B11783" i="22"/>
  <c r="B11784" i="22"/>
  <c r="B11785" i="22"/>
  <c r="B11786" i="22"/>
  <c r="B11787" i="22"/>
  <c r="B11788" i="22"/>
  <c r="B11789" i="22"/>
  <c r="B11790" i="22"/>
  <c r="B11791" i="22"/>
  <c r="B11792" i="22"/>
  <c r="B11793" i="22"/>
  <c r="B11794" i="22"/>
  <c r="B11795" i="22"/>
  <c r="B11796" i="22"/>
  <c r="B11797" i="22"/>
  <c r="B11798" i="22"/>
  <c r="B11799" i="22"/>
  <c r="B11800" i="22"/>
  <c r="B11801" i="22"/>
  <c r="B11802" i="22"/>
  <c r="B11803" i="22"/>
  <c r="B11804" i="22"/>
  <c r="B11805" i="22"/>
  <c r="B11806" i="22"/>
  <c r="B11807" i="22"/>
  <c r="B11808" i="22"/>
  <c r="B11809" i="22"/>
  <c r="B11810" i="22"/>
  <c r="B11811" i="22"/>
  <c r="B11812" i="22"/>
  <c r="B11813" i="22"/>
  <c r="B11814" i="22"/>
  <c r="B11815" i="22"/>
  <c r="B11816" i="22"/>
  <c r="B11817" i="22"/>
  <c r="B11818" i="22"/>
  <c r="B11819" i="22"/>
  <c r="B11820" i="22"/>
  <c r="B11821" i="22"/>
  <c r="B11822" i="22"/>
  <c r="B11823" i="22"/>
  <c r="B11824" i="22"/>
  <c r="B11825" i="22"/>
  <c r="B11826" i="22"/>
  <c r="B11827" i="22"/>
  <c r="B11828" i="22"/>
  <c r="B11829" i="22"/>
  <c r="B11830" i="22"/>
  <c r="B11831" i="22"/>
  <c r="B11832" i="22"/>
  <c r="B11833" i="22"/>
  <c r="B11834" i="22"/>
  <c r="B11835" i="22"/>
  <c r="B11836" i="22"/>
  <c r="B11837" i="22"/>
  <c r="B11838" i="22"/>
  <c r="B11839" i="22"/>
  <c r="B11840" i="22"/>
  <c r="B11841" i="22"/>
  <c r="B11842" i="22"/>
  <c r="B11843" i="22"/>
  <c r="B11844" i="22"/>
  <c r="B11845" i="22"/>
  <c r="B11846" i="22"/>
  <c r="B11847" i="22"/>
  <c r="B11848" i="22"/>
  <c r="B11849" i="22"/>
  <c r="B11850" i="22"/>
  <c r="B11851" i="22"/>
  <c r="B11852" i="22"/>
  <c r="B11853" i="22"/>
  <c r="B11854" i="22"/>
  <c r="B11855" i="22"/>
  <c r="B11856" i="22"/>
  <c r="B11857" i="22"/>
  <c r="B11858" i="22"/>
  <c r="B11859" i="22"/>
  <c r="B11860" i="22"/>
  <c r="B11861" i="22"/>
  <c r="B11862" i="22"/>
  <c r="B11863" i="22"/>
  <c r="B11864" i="22"/>
  <c r="B11865" i="22"/>
  <c r="B11866" i="22"/>
  <c r="B11867" i="22"/>
  <c r="B11868" i="22"/>
  <c r="B11869" i="22"/>
  <c r="B11870" i="22"/>
  <c r="B11871" i="22"/>
  <c r="B11872" i="22"/>
  <c r="B11873" i="22"/>
  <c r="B11874" i="22"/>
  <c r="B11875" i="22"/>
  <c r="B11876" i="22"/>
  <c r="B11877" i="22"/>
  <c r="B11878" i="22"/>
  <c r="B11879" i="22"/>
  <c r="B11880" i="22"/>
  <c r="B11881" i="22"/>
  <c r="B11882" i="22"/>
  <c r="B11883" i="22"/>
  <c r="B11884" i="22"/>
  <c r="B11885" i="22"/>
  <c r="B11886" i="22"/>
  <c r="B11887" i="22"/>
  <c r="B11888" i="22"/>
  <c r="B11889" i="22"/>
  <c r="B11890" i="22"/>
  <c r="B11891" i="22"/>
  <c r="B11892" i="22"/>
  <c r="B11893" i="22"/>
  <c r="B11894" i="22"/>
  <c r="B11895" i="22"/>
  <c r="B11896" i="22"/>
  <c r="B11897" i="22"/>
  <c r="B11898" i="22"/>
  <c r="B11899" i="22"/>
  <c r="B11900" i="22"/>
  <c r="B11901" i="22"/>
  <c r="B11902" i="22"/>
  <c r="B11903" i="22"/>
  <c r="B11904" i="22"/>
  <c r="B11905" i="22"/>
  <c r="B11906" i="22"/>
  <c r="B11907" i="22"/>
  <c r="B11908" i="22"/>
  <c r="B11909" i="22"/>
  <c r="B11910" i="22"/>
  <c r="B11911" i="22"/>
  <c r="B11912" i="22"/>
  <c r="B11913" i="22"/>
  <c r="B11914" i="22"/>
  <c r="B11915" i="22"/>
  <c r="B11916" i="22"/>
  <c r="B11917" i="22"/>
  <c r="B11918" i="22"/>
  <c r="B11919" i="22"/>
  <c r="B11920" i="22"/>
  <c r="B11921" i="22"/>
  <c r="B11922" i="22"/>
  <c r="B11923" i="22"/>
  <c r="B11924" i="22"/>
  <c r="B11925" i="22"/>
  <c r="B11926" i="22"/>
  <c r="B11927" i="22"/>
  <c r="B11928" i="22"/>
  <c r="B11929" i="22"/>
  <c r="B11930" i="22"/>
  <c r="B11931" i="22"/>
  <c r="B11932" i="22"/>
  <c r="B11933" i="22"/>
  <c r="B11934" i="22"/>
  <c r="B11935" i="22"/>
  <c r="B11936" i="22"/>
  <c r="B11937" i="22"/>
  <c r="B11938" i="22"/>
  <c r="B11939" i="22"/>
  <c r="B11940" i="22"/>
  <c r="B11941" i="22"/>
  <c r="B11942" i="22"/>
  <c r="B11943" i="22"/>
  <c r="B11944" i="22"/>
  <c r="B11945" i="22"/>
  <c r="B11946" i="22"/>
  <c r="B11947" i="22"/>
  <c r="B11948" i="22"/>
  <c r="B11949" i="22"/>
  <c r="B11950" i="22"/>
  <c r="B11951" i="22"/>
  <c r="B11952" i="22"/>
  <c r="B11953" i="22"/>
  <c r="B11954" i="22"/>
  <c r="B11955" i="22"/>
  <c r="B11956" i="22"/>
  <c r="B11957" i="22"/>
  <c r="B11958" i="22"/>
  <c r="B11959" i="22"/>
  <c r="B11960" i="22"/>
  <c r="B11961" i="22"/>
  <c r="B11962" i="22"/>
  <c r="B11963" i="22"/>
  <c r="B11964" i="22"/>
  <c r="B11965" i="22"/>
  <c r="B11966" i="22"/>
  <c r="B11967" i="22"/>
  <c r="B11968" i="22"/>
  <c r="B11969" i="22"/>
  <c r="B11970" i="22"/>
  <c r="B11971" i="22"/>
  <c r="B11972" i="22"/>
  <c r="B11973" i="22"/>
  <c r="B11974" i="22"/>
  <c r="B11975" i="22"/>
  <c r="B11976" i="22"/>
  <c r="B11977" i="22"/>
  <c r="B11978" i="22"/>
  <c r="B11979" i="22"/>
  <c r="B11980" i="22"/>
  <c r="B11981" i="22"/>
  <c r="B11982" i="22"/>
  <c r="B11983" i="22"/>
  <c r="B11984" i="22"/>
  <c r="B11985" i="22"/>
  <c r="B11986" i="22"/>
  <c r="B11987" i="22"/>
  <c r="B11988" i="22"/>
  <c r="B11989" i="22"/>
  <c r="B11990" i="22"/>
  <c r="B11991" i="22"/>
  <c r="B11992" i="22"/>
  <c r="B11993" i="22"/>
  <c r="B11994" i="22"/>
  <c r="B11995" i="22"/>
  <c r="B11996" i="22"/>
  <c r="B11997" i="22"/>
  <c r="B11998" i="22"/>
  <c r="B11999" i="22"/>
  <c r="B12000" i="22"/>
  <c r="B12001" i="22"/>
  <c r="B12002" i="22"/>
  <c r="B12003" i="22"/>
  <c r="B12004" i="22"/>
  <c r="B12005" i="22"/>
  <c r="B12006" i="22"/>
  <c r="B12007" i="22"/>
  <c r="B12008" i="22"/>
  <c r="B12009" i="22"/>
  <c r="B12010" i="22"/>
  <c r="B12011" i="22"/>
  <c r="B12012" i="22"/>
  <c r="B12013" i="22"/>
  <c r="B12014" i="22"/>
  <c r="B12015" i="22"/>
  <c r="B12016" i="22"/>
  <c r="B12017" i="22"/>
  <c r="B12018" i="22"/>
  <c r="B12019" i="22"/>
  <c r="B12020" i="22"/>
  <c r="B12021" i="22"/>
  <c r="B12022" i="22"/>
  <c r="B12023" i="22"/>
  <c r="B12024" i="22"/>
  <c r="B12025" i="22"/>
  <c r="B12026" i="22"/>
  <c r="B12027" i="22"/>
  <c r="B12028" i="22"/>
  <c r="B12029" i="22"/>
  <c r="B12030" i="22"/>
  <c r="B12031" i="22"/>
  <c r="B12032" i="22"/>
  <c r="B12033" i="22"/>
  <c r="B12034" i="22"/>
  <c r="B12035" i="22"/>
  <c r="B12036" i="22"/>
  <c r="B12037" i="22"/>
  <c r="B12038" i="22"/>
  <c r="B12039" i="22"/>
  <c r="B12040" i="22"/>
  <c r="B12041" i="22"/>
  <c r="B12042" i="22"/>
  <c r="B12043" i="22"/>
  <c r="B12044" i="22"/>
  <c r="B12045" i="22"/>
  <c r="B12046" i="22"/>
  <c r="B12047" i="22"/>
  <c r="B12048" i="22"/>
  <c r="B12049" i="22"/>
  <c r="B12050" i="22"/>
  <c r="B12051" i="22"/>
  <c r="B12052" i="22"/>
  <c r="B12053" i="22"/>
  <c r="B12054" i="22"/>
  <c r="B12055" i="22"/>
  <c r="B12056" i="22"/>
  <c r="B12057" i="22"/>
  <c r="B12058" i="22"/>
  <c r="B12059" i="22"/>
  <c r="B12060" i="22"/>
  <c r="B12061" i="22"/>
  <c r="B12062" i="22"/>
  <c r="B12063" i="22"/>
  <c r="B12064" i="22"/>
  <c r="B12065" i="22"/>
  <c r="B12066" i="22"/>
  <c r="B12067" i="22"/>
  <c r="B12068" i="22"/>
  <c r="B12069" i="22"/>
  <c r="B12070" i="22"/>
  <c r="B12071" i="22"/>
  <c r="B12072" i="22"/>
  <c r="B12073" i="22"/>
  <c r="B12074" i="22"/>
  <c r="B12075" i="22"/>
  <c r="B12076" i="22"/>
  <c r="B12077" i="22"/>
  <c r="B12078" i="22"/>
  <c r="B12079" i="22"/>
  <c r="B12080" i="22"/>
  <c r="B12081" i="22"/>
  <c r="B12082" i="22"/>
  <c r="B12083" i="22"/>
  <c r="B12084" i="22"/>
  <c r="B12085" i="22"/>
  <c r="B12086" i="22"/>
  <c r="B12087" i="22"/>
  <c r="B12088" i="22"/>
  <c r="B12089" i="22"/>
  <c r="B12090" i="22"/>
  <c r="B12091" i="22"/>
  <c r="B12092" i="22"/>
  <c r="B12093" i="22"/>
  <c r="B12094" i="22"/>
  <c r="B12095" i="22"/>
  <c r="B12096" i="22"/>
  <c r="B12097" i="22"/>
  <c r="B12098" i="22"/>
  <c r="B12099" i="22"/>
  <c r="B12100" i="22"/>
  <c r="B12101" i="22"/>
  <c r="B12102" i="22"/>
  <c r="B12103" i="22"/>
  <c r="B12104" i="22"/>
  <c r="B12105" i="22"/>
  <c r="B12106" i="22"/>
  <c r="B12107" i="22"/>
  <c r="B12108" i="22"/>
  <c r="B12109" i="22"/>
  <c r="B12110" i="22"/>
  <c r="B12111" i="22"/>
  <c r="B12112" i="22"/>
  <c r="B12113" i="22"/>
  <c r="B12114" i="22"/>
  <c r="B12115" i="22"/>
  <c r="B12116" i="22"/>
  <c r="B12117" i="22"/>
  <c r="B12118" i="22"/>
  <c r="B12119" i="22"/>
  <c r="B12120" i="22"/>
  <c r="B12121" i="22"/>
  <c r="B12122" i="22"/>
  <c r="B12123" i="22"/>
  <c r="B12124" i="22"/>
  <c r="B12125" i="22"/>
  <c r="B12126" i="22"/>
  <c r="B12127" i="22"/>
  <c r="B12128" i="22"/>
  <c r="B12129" i="22"/>
  <c r="B12130" i="22"/>
  <c r="B12131" i="22"/>
  <c r="B12132" i="22"/>
  <c r="B12133" i="22"/>
  <c r="B12134" i="22"/>
  <c r="B12135" i="22"/>
  <c r="B12136" i="22"/>
  <c r="B12137" i="22"/>
  <c r="B12138" i="22"/>
  <c r="B12139" i="22"/>
  <c r="B12140" i="22"/>
  <c r="B12141" i="22"/>
  <c r="B12142" i="22"/>
  <c r="B12143" i="22"/>
  <c r="B12144" i="22"/>
  <c r="B12145" i="22"/>
  <c r="B12146" i="22"/>
  <c r="B12147" i="22"/>
  <c r="B12148" i="22"/>
  <c r="B12149" i="22"/>
  <c r="B12150" i="22"/>
  <c r="B12151" i="22"/>
  <c r="B12152" i="22"/>
  <c r="B12153" i="22"/>
  <c r="B12154" i="22"/>
  <c r="B12155" i="22"/>
  <c r="B12156" i="22"/>
  <c r="B12157" i="22"/>
  <c r="B12158" i="22"/>
  <c r="B12159" i="22"/>
  <c r="B12160" i="22"/>
  <c r="B12161" i="22"/>
  <c r="B12162" i="22"/>
  <c r="B12163" i="22"/>
  <c r="B12164" i="22"/>
  <c r="B12165" i="22"/>
  <c r="B12166" i="22"/>
  <c r="B12167" i="22"/>
  <c r="B12168" i="22"/>
  <c r="B12169" i="22"/>
  <c r="B12170" i="22"/>
  <c r="B12171" i="22"/>
  <c r="B12172" i="22"/>
  <c r="B12173" i="22"/>
  <c r="B12174" i="22"/>
  <c r="B12175" i="22"/>
  <c r="B12176" i="22"/>
  <c r="B12177" i="22"/>
  <c r="B12178" i="22"/>
  <c r="B12179" i="22"/>
  <c r="B12180" i="22"/>
  <c r="B12181" i="22"/>
  <c r="B12182" i="22"/>
  <c r="B12183" i="22"/>
  <c r="B12184" i="22"/>
  <c r="B12185" i="22"/>
  <c r="B12186" i="22"/>
  <c r="B12187" i="22"/>
  <c r="B12188" i="22"/>
  <c r="B12189" i="22"/>
  <c r="B12190" i="22"/>
  <c r="B12191" i="22"/>
  <c r="B12192" i="22"/>
  <c r="B12193" i="22"/>
  <c r="B12194" i="22"/>
  <c r="B12195" i="22"/>
  <c r="B12196" i="22"/>
  <c r="B12197" i="22"/>
  <c r="B12198" i="22"/>
  <c r="B12199" i="22"/>
  <c r="B12200" i="22"/>
  <c r="B12201" i="22"/>
  <c r="B12202" i="22"/>
  <c r="B12203" i="22"/>
  <c r="B12204" i="22"/>
  <c r="B12205" i="22"/>
  <c r="B12206" i="22"/>
  <c r="B12207" i="22"/>
  <c r="B12208" i="22"/>
  <c r="B12209" i="22"/>
  <c r="B12210" i="22"/>
  <c r="B12211" i="22"/>
  <c r="B12212" i="22"/>
  <c r="B12213" i="22"/>
  <c r="B12214" i="22"/>
  <c r="B12215" i="22"/>
  <c r="B12216" i="22"/>
  <c r="B12217" i="22"/>
  <c r="B12218" i="22"/>
  <c r="B12219" i="22"/>
  <c r="B12220" i="22"/>
  <c r="B12221" i="22"/>
  <c r="B12222" i="22"/>
  <c r="B12223" i="22"/>
  <c r="B12224" i="22"/>
  <c r="B12225" i="22"/>
  <c r="B12226" i="22"/>
  <c r="B12227" i="22"/>
  <c r="B12228" i="22"/>
  <c r="B12229" i="22"/>
  <c r="B12230" i="22"/>
  <c r="B12231" i="22"/>
  <c r="B12232" i="22"/>
  <c r="B12233" i="22"/>
  <c r="B12234" i="22"/>
  <c r="B12235" i="22"/>
  <c r="B12236" i="22"/>
  <c r="B12237" i="22"/>
  <c r="B12238" i="22"/>
  <c r="B12239" i="22"/>
  <c r="B12240" i="22"/>
  <c r="B12241" i="22"/>
  <c r="B12242" i="22"/>
  <c r="B12243" i="22"/>
  <c r="B12244" i="22"/>
  <c r="B12245" i="22"/>
  <c r="B12246" i="22"/>
  <c r="B12247" i="22"/>
  <c r="B12248" i="22"/>
  <c r="B12249" i="22"/>
  <c r="B12250" i="22"/>
  <c r="B12251" i="22"/>
  <c r="B12252" i="22"/>
  <c r="B12253" i="22"/>
  <c r="B12254" i="22"/>
  <c r="B12255" i="22"/>
  <c r="B12256" i="22"/>
  <c r="B12257" i="22"/>
  <c r="B12258" i="22"/>
  <c r="B12259" i="22"/>
  <c r="B12260" i="22"/>
  <c r="B12261" i="22"/>
  <c r="B12262" i="22"/>
  <c r="B12263" i="22"/>
  <c r="B12264" i="22"/>
  <c r="B12265" i="22"/>
  <c r="B12266" i="22"/>
  <c r="B12267" i="22"/>
  <c r="B12268" i="22"/>
  <c r="B12269" i="22"/>
  <c r="B12270" i="22"/>
  <c r="B12271" i="22"/>
  <c r="B12272" i="22"/>
  <c r="B12273" i="22"/>
  <c r="B12274" i="22"/>
  <c r="B12275" i="22"/>
  <c r="B12276" i="22"/>
  <c r="B12277" i="22"/>
  <c r="B12278" i="22"/>
  <c r="B12279" i="22"/>
  <c r="B12280" i="22"/>
  <c r="B12281" i="22"/>
  <c r="B12282" i="22"/>
  <c r="B12283" i="22"/>
  <c r="B12284" i="22"/>
  <c r="B12285" i="22"/>
  <c r="B12286" i="22"/>
  <c r="B12287" i="22"/>
  <c r="B12288" i="22"/>
  <c r="B12289" i="22"/>
  <c r="B12290" i="22"/>
  <c r="B12291" i="22"/>
  <c r="B12292" i="22"/>
  <c r="B12293" i="22"/>
  <c r="B12294" i="22"/>
  <c r="B12295" i="22"/>
  <c r="B12296" i="22"/>
  <c r="B12297" i="22"/>
  <c r="B12298" i="22"/>
  <c r="B12299" i="22"/>
  <c r="B12300" i="22"/>
  <c r="B12301" i="22"/>
  <c r="B12302" i="22"/>
  <c r="B12303" i="22"/>
  <c r="B12304" i="22"/>
  <c r="B12305" i="22"/>
  <c r="B12306" i="22"/>
  <c r="B12307" i="22"/>
  <c r="B12308" i="22"/>
  <c r="B12309" i="22"/>
  <c r="B12310" i="22"/>
  <c r="B12311" i="22"/>
  <c r="B12312" i="22"/>
  <c r="B12313" i="22"/>
  <c r="B12314" i="22"/>
  <c r="B12315" i="22"/>
  <c r="B12316" i="22"/>
  <c r="B12317" i="22"/>
  <c r="B12318" i="22"/>
  <c r="B12319" i="22"/>
  <c r="B12320" i="22"/>
  <c r="B12321" i="22"/>
  <c r="B12322" i="22"/>
  <c r="B12323" i="22"/>
  <c r="B12324" i="22"/>
  <c r="B12325" i="22"/>
  <c r="B12326" i="22"/>
  <c r="B12327" i="22"/>
  <c r="B12328" i="22"/>
  <c r="B12329" i="22"/>
  <c r="B12330" i="22"/>
  <c r="B12331" i="22"/>
  <c r="B12332" i="22"/>
  <c r="B12333" i="22"/>
  <c r="B12334" i="22"/>
  <c r="B12335" i="22"/>
  <c r="B12336" i="22"/>
  <c r="B12337" i="22"/>
  <c r="B12338" i="22"/>
  <c r="B12339" i="22"/>
  <c r="B12340" i="22"/>
  <c r="B12341" i="22"/>
  <c r="B12342" i="22"/>
  <c r="B12343" i="22"/>
  <c r="B12344" i="22"/>
  <c r="B12345" i="22"/>
  <c r="B12346" i="22"/>
  <c r="B12347" i="22"/>
  <c r="B12348" i="22"/>
  <c r="B12349" i="22"/>
  <c r="B12350" i="22"/>
  <c r="B12351" i="22"/>
  <c r="B12352" i="22"/>
  <c r="B12353" i="22"/>
  <c r="B12354" i="22"/>
  <c r="B12355" i="22"/>
  <c r="B12356" i="22"/>
  <c r="B12357" i="22"/>
  <c r="B12358" i="22"/>
  <c r="B12359" i="22"/>
  <c r="B12360" i="22"/>
  <c r="B12361" i="22"/>
  <c r="B12362" i="22"/>
  <c r="B12363" i="22"/>
  <c r="B12364" i="22"/>
  <c r="B12365" i="22"/>
  <c r="B12366" i="22"/>
  <c r="B12367" i="22"/>
  <c r="B12368" i="22"/>
  <c r="B12369" i="22"/>
  <c r="B12370" i="22"/>
  <c r="B12371" i="22"/>
  <c r="B12372" i="22"/>
  <c r="B12373" i="22"/>
  <c r="B12374" i="22"/>
  <c r="B12375" i="22"/>
  <c r="B12376" i="22"/>
  <c r="B12377" i="22"/>
  <c r="B12378" i="22"/>
  <c r="B12379" i="22"/>
  <c r="B12380" i="22"/>
  <c r="B12381" i="22"/>
  <c r="B12382" i="22"/>
  <c r="B12383" i="22"/>
  <c r="B12384" i="22"/>
  <c r="B12385" i="22"/>
  <c r="B12386" i="22"/>
  <c r="B12387" i="22"/>
  <c r="B12388" i="22"/>
  <c r="B12389" i="22"/>
  <c r="B12390" i="22"/>
  <c r="B12391" i="22"/>
  <c r="B12392" i="22"/>
  <c r="B12393" i="22"/>
  <c r="B12394" i="22"/>
  <c r="B12395" i="22"/>
  <c r="B12396" i="22"/>
  <c r="B12397" i="22"/>
  <c r="B12398" i="22"/>
  <c r="B12399" i="22"/>
  <c r="B12400" i="22"/>
  <c r="B12401" i="22"/>
  <c r="B12402" i="22"/>
  <c r="B12403" i="22"/>
  <c r="B12404" i="22"/>
  <c r="B12405" i="22"/>
  <c r="B12406" i="22"/>
  <c r="B12407" i="22"/>
  <c r="B12408" i="22"/>
  <c r="B12409" i="22"/>
  <c r="B12410" i="22"/>
  <c r="B12411" i="22"/>
  <c r="B12412" i="22"/>
  <c r="B12413" i="22"/>
  <c r="B12414" i="22"/>
  <c r="B12415" i="22"/>
  <c r="B12416" i="22"/>
  <c r="B12417" i="22"/>
  <c r="B12418" i="22"/>
  <c r="B12419" i="22"/>
  <c r="B12420" i="22"/>
  <c r="B12421" i="22"/>
  <c r="B12422" i="22"/>
  <c r="B12423" i="22"/>
  <c r="B12424" i="22"/>
  <c r="B12425" i="22"/>
  <c r="B12426" i="22"/>
  <c r="B12427" i="22"/>
  <c r="B12428" i="22"/>
  <c r="B12429" i="22"/>
  <c r="B12430" i="22"/>
  <c r="B12431" i="22"/>
  <c r="B12432" i="22"/>
  <c r="B12433" i="22"/>
  <c r="B12434" i="22"/>
  <c r="B12435" i="22"/>
  <c r="B12436" i="22"/>
  <c r="B12437" i="22"/>
  <c r="B12438" i="22"/>
  <c r="B12439" i="22"/>
  <c r="B12440" i="22"/>
  <c r="B12441" i="22"/>
  <c r="B12442" i="22"/>
  <c r="B12443" i="22"/>
  <c r="B12444" i="22"/>
  <c r="B12445" i="22"/>
  <c r="B12446" i="22"/>
  <c r="B12447" i="22"/>
  <c r="B12448" i="22"/>
  <c r="B12449" i="22"/>
  <c r="B12450" i="22"/>
  <c r="B12451" i="22"/>
  <c r="B12452" i="22"/>
  <c r="B12453" i="22"/>
  <c r="B12454" i="22"/>
  <c r="B12455" i="22"/>
  <c r="B12456" i="22"/>
  <c r="B12457" i="22"/>
  <c r="B12458" i="22"/>
  <c r="B12459" i="22"/>
  <c r="B12460" i="22"/>
  <c r="B12461" i="22"/>
  <c r="B12462" i="22"/>
  <c r="B12463" i="22"/>
  <c r="B12464" i="22"/>
  <c r="B12465" i="22"/>
  <c r="B12466" i="22"/>
  <c r="B12467" i="22"/>
  <c r="B12468" i="22"/>
  <c r="B12469" i="22"/>
  <c r="B12470" i="22"/>
  <c r="B12471" i="22"/>
  <c r="B12472" i="22"/>
  <c r="B12473" i="22"/>
  <c r="B12474" i="22"/>
  <c r="B12475" i="22"/>
  <c r="B12476" i="22"/>
  <c r="B12477" i="22"/>
  <c r="B12478" i="22"/>
  <c r="B12479" i="22"/>
  <c r="B12480" i="22"/>
  <c r="B12481" i="22"/>
  <c r="B12482" i="22"/>
  <c r="B12483" i="22"/>
  <c r="B12484" i="22"/>
  <c r="B12485" i="22"/>
  <c r="B12486" i="22"/>
  <c r="B12487" i="22"/>
  <c r="B12488" i="22"/>
  <c r="B12489" i="22"/>
  <c r="B12490" i="22"/>
  <c r="B12491" i="22"/>
  <c r="B12492" i="22"/>
  <c r="B12493" i="22"/>
  <c r="B12494" i="22"/>
  <c r="B12495" i="22"/>
  <c r="B12496" i="22"/>
  <c r="B12497" i="22"/>
  <c r="B12498" i="22"/>
  <c r="B12499" i="22"/>
  <c r="B12500" i="22"/>
  <c r="B12501" i="22"/>
  <c r="B12502" i="22"/>
  <c r="B12503" i="22"/>
  <c r="B12504" i="22"/>
  <c r="B12505" i="22"/>
  <c r="B12506" i="22"/>
  <c r="B12507" i="22"/>
  <c r="B12508" i="22"/>
  <c r="B12509" i="22"/>
  <c r="B12510" i="22"/>
  <c r="B12511" i="22"/>
  <c r="B12512" i="22"/>
  <c r="B12513" i="22"/>
  <c r="B12514" i="22"/>
  <c r="B12515" i="22"/>
  <c r="B12516" i="22"/>
  <c r="B12517" i="22"/>
  <c r="B12518" i="22"/>
  <c r="B12519" i="22"/>
  <c r="B12520" i="22"/>
  <c r="B12521" i="22"/>
  <c r="B12522" i="22"/>
  <c r="B12523" i="22"/>
  <c r="B12524" i="22"/>
  <c r="B12525" i="22"/>
  <c r="B12526" i="22"/>
  <c r="B12527" i="22"/>
  <c r="B12528" i="22"/>
  <c r="B12529" i="22"/>
  <c r="B12530" i="22"/>
  <c r="B12531" i="22"/>
  <c r="B12532" i="22"/>
  <c r="B12533" i="22"/>
  <c r="B12534" i="22"/>
  <c r="B12535" i="22"/>
  <c r="B12536" i="22"/>
  <c r="B12537" i="22"/>
  <c r="B12538" i="22"/>
  <c r="B12539" i="22"/>
  <c r="B12540" i="22"/>
  <c r="B12541" i="22"/>
  <c r="B12542" i="22"/>
  <c r="B12543" i="22"/>
  <c r="B12544" i="22"/>
  <c r="B12545" i="22"/>
  <c r="B12546" i="22"/>
  <c r="B12547" i="22"/>
  <c r="B12548" i="22"/>
  <c r="B12549" i="22"/>
  <c r="B12550" i="22"/>
  <c r="B12551" i="22"/>
  <c r="B12552" i="22"/>
  <c r="B12553" i="22"/>
  <c r="B12554" i="22"/>
  <c r="B12555" i="22"/>
  <c r="B12556" i="22"/>
  <c r="B12557" i="22"/>
  <c r="B12558" i="22"/>
  <c r="B12559" i="22"/>
  <c r="B12560" i="22"/>
  <c r="B12561" i="22"/>
  <c r="B12562" i="22"/>
  <c r="B12563" i="22"/>
  <c r="B12564" i="22"/>
  <c r="B12565" i="22"/>
  <c r="B12566" i="22"/>
  <c r="B12567" i="22"/>
  <c r="B12568" i="22"/>
  <c r="B12569" i="22"/>
  <c r="B12570" i="22"/>
  <c r="B12571" i="22"/>
  <c r="B12572" i="22"/>
  <c r="B12573" i="22"/>
  <c r="B12574" i="22"/>
  <c r="B12575" i="22"/>
  <c r="B12576" i="22"/>
  <c r="E9434" i="22"/>
  <c r="E9435" i="22"/>
  <c r="E9436" i="22"/>
  <c r="E9437" i="22"/>
  <c r="E9438" i="22"/>
  <c r="E9439" i="22"/>
  <c r="E9440" i="22"/>
  <c r="E9441" i="22"/>
  <c r="E9442" i="22"/>
  <c r="E9443" i="22"/>
  <c r="E9444" i="22"/>
  <c r="E9445" i="22"/>
  <c r="E9446" i="22"/>
  <c r="E9447" i="22"/>
  <c r="E9448" i="22"/>
  <c r="E9449" i="22"/>
  <c r="E9450" i="22"/>
  <c r="E9451" i="22"/>
  <c r="E9452" i="22"/>
  <c r="E9453" i="22"/>
  <c r="E9454" i="22"/>
  <c r="E9455" i="22"/>
  <c r="E9456" i="22"/>
  <c r="E9457" i="22"/>
  <c r="E9458" i="22"/>
  <c r="E9459" i="22"/>
  <c r="E9460" i="22"/>
  <c r="E9461" i="22"/>
  <c r="E9462" i="22"/>
  <c r="E9463" i="22"/>
  <c r="E9464" i="22"/>
  <c r="E9465" i="22"/>
  <c r="E9466" i="22"/>
  <c r="E9467" i="22"/>
  <c r="E9468" i="22"/>
  <c r="E9469" i="22"/>
  <c r="E9470" i="22"/>
  <c r="E9471" i="22"/>
  <c r="E9472" i="22"/>
  <c r="E9473" i="22"/>
  <c r="E9474" i="22"/>
  <c r="E9475" i="22"/>
  <c r="E9476" i="22"/>
  <c r="E9477" i="22"/>
  <c r="E9478" i="22"/>
  <c r="E9479" i="22"/>
  <c r="E9480" i="22"/>
  <c r="E9481" i="22"/>
  <c r="E9482" i="22"/>
  <c r="E9483" i="22"/>
  <c r="E9484" i="22"/>
  <c r="E9485" i="22"/>
  <c r="E9486" i="22"/>
  <c r="E9487" i="22"/>
  <c r="E9488" i="22"/>
  <c r="E9489" i="22"/>
  <c r="E9490" i="22"/>
  <c r="E9491" i="22"/>
  <c r="E9492" i="22"/>
  <c r="E9493" i="22"/>
  <c r="E9494" i="22"/>
  <c r="E9495" i="22"/>
  <c r="E9496" i="22"/>
  <c r="E9497" i="22"/>
  <c r="E9498" i="22"/>
  <c r="E9499" i="22"/>
  <c r="E9500" i="22"/>
  <c r="E9501" i="22"/>
  <c r="E9502" i="22"/>
  <c r="E9503" i="22"/>
  <c r="E9504" i="22"/>
  <c r="E9505" i="22"/>
  <c r="E9506" i="22"/>
  <c r="E9507" i="22"/>
  <c r="E9508" i="22"/>
  <c r="E9509" i="22"/>
  <c r="E9510" i="22"/>
  <c r="E9511" i="22"/>
  <c r="E9512" i="22"/>
  <c r="E9513" i="22"/>
  <c r="E9514" i="22"/>
  <c r="E9515" i="22"/>
  <c r="E9516" i="22"/>
  <c r="E9517" i="22"/>
  <c r="E9518" i="22"/>
  <c r="E9519" i="22"/>
  <c r="E9520" i="22"/>
  <c r="E9521" i="22"/>
  <c r="E9522" i="22"/>
  <c r="E9523" i="22"/>
  <c r="E9524" i="22"/>
  <c r="E9525" i="22"/>
  <c r="E9526" i="22"/>
  <c r="E9527" i="22"/>
  <c r="E9528" i="22"/>
  <c r="E9529" i="22"/>
  <c r="E9530" i="22"/>
  <c r="E9531" i="22"/>
  <c r="E9532" i="22"/>
  <c r="E9533" i="22"/>
  <c r="E9534" i="22"/>
  <c r="E9535" i="22"/>
  <c r="E9536" i="22"/>
  <c r="E9537" i="22"/>
  <c r="E9538" i="22"/>
  <c r="E9539" i="22"/>
  <c r="E9540" i="22"/>
  <c r="E9541" i="22"/>
  <c r="E9542" i="22"/>
  <c r="E9543" i="22"/>
  <c r="E9544" i="22"/>
  <c r="E9545" i="22"/>
  <c r="E9546" i="22"/>
  <c r="E9547" i="22"/>
  <c r="E9548" i="22"/>
  <c r="E9549" i="22"/>
  <c r="E9550" i="22"/>
  <c r="E9551" i="22"/>
  <c r="E9552" i="22"/>
  <c r="E9553" i="22"/>
  <c r="E9554" i="22"/>
  <c r="E9555" i="22"/>
  <c r="E9556" i="22"/>
  <c r="E9557" i="22"/>
  <c r="E9558" i="22"/>
  <c r="E9559" i="22"/>
  <c r="E9560" i="22"/>
  <c r="E9561" i="22"/>
  <c r="E9562" i="22"/>
  <c r="E9563" i="22"/>
  <c r="E9564" i="22"/>
  <c r="E9565" i="22"/>
  <c r="E9566" i="22"/>
  <c r="E9567" i="22"/>
  <c r="E9568" i="22"/>
  <c r="E9569" i="22"/>
  <c r="E9570" i="22"/>
  <c r="E9571" i="22"/>
  <c r="E9572" i="22"/>
  <c r="E9573" i="22"/>
  <c r="E9574" i="22"/>
  <c r="E9575" i="22"/>
  <c r="E9576" i="22"/>
  <c r="E9577" i="22"/>
  <c r="E9578" i="22"/>
  <c r="E9579" i="22"/>
  <c r="E9580" i="22"/>
  <c r="E9581" i="22"/>
  <c r="E9582" i="22"/>
  <c r="E9583" i="22"/>
  <c r="E9584" i="22"/>
  <c r="E9585" i="22"/>
  <c r="E9586" i="22"/>
  <c r="E9587" i="22"/>
  <c r="E9588" i="22"/>
  <c r="E9589" i="22"/>
  <c r="E9590" i="22"/>
  <c r="E9591" i="22"/>
  <c r="E9592" i="22"/>
  <c r="E9593" i="22"/>
  <c r="E9594" i="22"/>
  <c r="E9595" i="22"/>
  <c r="E9596" i="22"/>
  <c r="E9597" i="22"/>
  <c r="E9598" i="22"/>
  <c r="E9599" i="22"/>
  <c r="E9600" i="22"/>
  <c r="E9601" i="22"/>
  <c r="E9602" i="22"/>
  <c r="E9603" i="22"/>
  <c r="E9604" i="22"/>
  <c r="E9605" i="22"/>
  <c r="E9606" i="22"/>
  <c r="E9607" i="22"/>
  <c r="E9608" i="22"/>
  <c r="E9609" i="22"/>
  <c r="E9610" i="22"/>
  <c r="E9611" i="22"/>
  <c r="E9612" i="22"/>
  <c r="E9613" i="22"/>
  <c r="E9614" i="22"/>
  <c r="E9615" i="22"/>
  <c r="E9616" i="22"/>
  <c r="E9617" i="22"/>
  <c r="E9618" i="22"/>
  <c r="E9619" i="22"/>
  <c r="E9620" i="22"/>
  <c r="E9621" i="22"/>
  <c r="E9622" i="22"/>
  <c r="E9623" i="22"/>
  <c r="E9624" i="22"/>
  <c r="E9625" i="22"/>
  <c r="E9626" i="22"/>
  <c r="E9627" i="22"/>
  <c r="E9628" i="22"/>
  <c r="E9629" i="22"/>
  <c r="E9630" i="22"/>
  <c r="E9631" i="22"/>
  <c r="E9632" i="22"/>
  <c r="E9633" i="22"/>
  <c r="E9634" i="22"/>
  <c r="E9635" i="22"/>
  <c r="E9636" i="22"/>
  <c r="E9637" i="22"/>
  <c r="E9638" i="22"/>
  <c r="E9639" i="22"/>
  <c r="E9640" i="22"/>
  <c r="E9641" i="22"/>
  <c r="E9642" i="22"/>
  <c r="E9643" i="22"/>
  <c r="E9644" i="22"/>
  <c r="E9645" i="22"/>
  <c r="E9646" i="22"/>
  <c r="E9647" i="22"/>
  <c r="E9648" i="22"/>
  <c r="E9649" i="22"/>
  <c r="E9650" i="22"/>
  <c r="E9651" i="22"/>
  <c r="E9652" i="22"/>
  <c r="E9653" i="22"/>
  <c r="E9654" i="22"/>
  <c r="E9655" i="22"/>
  <c r="E9656" i="22"/>
  <c r="E9657" i="22"/>
  <c r="E9658" i="22"/>
  <c r="E9659" i="22"/>
  <c r="E9660" i="22"/>
  <c r="E9661" i="22"/>
  <c r="E9662" i="22"/>
  <c r="E9663" i="22"/>
  <c r="E9664" i="22"/>
  <c r="E9665" i="22"/>
  <c r="E9666" i="22"/>
  <c r="E9667" i="22"/>
  <c r="E9668" i="22"/>
  <c r="E9669" i="22"/>
  <c r="E9670" i="22"/>
  <c r="E9671" i="22"/>
  <c r="E9672" i="22"/>
  <c r="E9673" i="22"/>
  <c r="E9674" i="22"/>
  <c r="E9675" i="22"/>
  <c r="E9676" i="22"/>
  <c r="E9677" i="22"/>
  <c r="E9678" i="22"/>
  <c r="E9679" i="22"/>
  <c r="E9680" i="22"/>
  <c r="E9681" i="22"/>
  <c r="E9682" i="22"/>
  <c r="E9683" i="22"/>
  <c r="E9684" i="22"/>
  <c r="E9685" i="22"/>
  <c r="E9686" i="22"/>
  <c r="E9687" i="22"/>
  <c r="E9688" i="22"/>
  <c r="E9689" i="22"/>
  <c r="E9690" i="22"/>
  <c r="E9691" i="22"/>
  <c r="E9692" i="22"/>
  <c r="E9693" i="22"/>
  <c r="E9694" i="22"/>
  <c r="E9695" i="22"/>
  <c r="E9696" i="22"/>
  <c r="E9697" i="22"/>
  <c r="E9698" i="22"/>
  <c r="E9699" i="22"/>
  <c r="E9700" i="22"/>
  <c r="E9701" i="22"/>
  <c r="E9702" i="22"/>
  <c r="E9703" i="22"/>
  <c r="E9704" i="22"/>
  <c r="E9705" i="22"/>
  <c r="E9706" i="22"/>
  <c r="E9707" i="22"/>
  <c r="E9708" i="22"/>
  <c r="E9709" i="22"/>
  <c r="E9710" i="22"/>
  <c r="E9711" i="22"/>
  <c r="E9712" i="22"/>
  <c r="E9713" i="22"/>
  <c r="E9714" i="22"/>
  <c r="E9715" i="22"/>
  <c r="E9716" i="22"/>
  <c r="E9717" i="22"/>
  <c r="E9718" i="22"/>
  <c r="E9719" i="22"/>
  <c r="E9720" i="22"/>
  <c r="E9721" i="22"/>
  <c r="E9722" i="22"/>
  <c r="E9723" i="22"/>
  <c r="E9724" i="22"/>
  <c r="E9725" i="22"/>
  <c r="E9726" i="22"/>
  <c r="E9727" i="22"/>
  <c r="E9728" i="22"/>
  <c r="E9729" i="22"/>
  <c r="E9730" i="22"/>
  <c r="E9731" i="22"/>
  <c r="E9732" i="22"/>
  <c r="E9733" i="22"/>
  <c r="E9734" i="22"/>
  <c r="E9735" i="22"/>
  <c r="E9736" i="22"/>
  <c r="E9737" i="22"/>
  <c r="E9738" i="22"/>
  <c r="E9739" i="22"/>
  <c r="E9740" i="22"/>
  <c r="E9741" i="22"/>
  <c r="E9742" i="22"/>
  <c r="E9743" i="22"/>
  <c r="E9744" i="22"/>
  <c r="E9745" i="22"/>
  <c r="E9746" i="22"/>
  <c r="E9747" i="22"/>
  <c r="E9748" i="22"/>
  <c r="E9749" i="22"/>
  <c r="E9750" i="22"/>
  <c r="E9751" i="22"/>
  <c r="E9752" i="22"/>
  <c r="E9753" i="22"/>
  <c r="E9754" i="22"/>
  <c r="E9755" i="22"/>
  <c r="E9756" i="22"/>
  <c r="E9757" i="22"/>
  <c r="E9758" i="22"/>
  <c r="E9759" i="22"/>
  <c r="E9760" i="22"/>
  <c r="E9761" i="22"/>
  <c r="E9762" i="22"/>
  <c r="E9763" i="22"/>
  <c r="E9764" i="22"/>
  <c r="E9765" i="22"/>
  <c r="E9766" i="22"/>
  <c r="E9767" i="22"/>
  <c r="E9768" i="22"/>
  <c r="E9769" i="22"/>
  <c r="E9770" i="22"/>
  <c r="E9771" i="22"/>
  <c r="E9772" i="22"/>
  <c r="E9773" i="22"/>
  <c r="E9774" i="22"/>
  <c r="E9775" i="22"/>
  <c r="E9776" i="22"/>
  <c r="E9777" i="22"/>
  <c r="E9778" i="22"/>
  <c r="E9779" i="22"/>
  <c r="E9780" i="22"/>
  <c r="E9781" i="22"/>
  <c r="E9782" i="22"/>
  <c r="E9783" i="22"/>
  <c r="E9784" i="22"/>
  <c r="E9785" i="22"/>
  <c r="E9786" i="22"/>
  <c r="E9787" i="22"/>
  <c r="E9788" i="22"/>
  <c r="E9789" i="22"/>
  <c r="E9790" i="22"/>
  <c r="E9791" i="22"/>
  <c r="E9792" i="22"/>
  <c r="E9793" i="22"/>
  <c r="E9794" i="22"/>
  <c r="E9795" i="22"/>
  <c r="E9796" i="22"/>
  <c r="E9797" i="22"/>
  <c r="E9798" i="22"/>
  <c r="E9799" i="22"/>
  <c r="E9800" i="22"/>
  <c r="E9801" i="22"/>
  <c r="E9802" i="22"/>
  <c r="E9803" i="22"/>
  <c r="E9804" i="22"/>
  <c r="E9805" i="22"/>
  <c r="E9806" i="22"/>
  <c r="E9807" i="22"/>
  <c r="E9808" i="22"/>
  <c r="E9809" i="22"/>
  <c r="E9810" i="22"/>
  <c r="E9811" i="22"/>
  <c r="E9812" i="22"/>
  <c r="E9813" i="22"/>
  <c r="E9814" i="22"/>
  <c r="E9815" i="22"/>
  <c r="E9816" i="22"/>
  <c r="E9817" i="22"/>
  <c r="E9818" i="22"/>
  <c r="E9819" i="22"/>
  <c r="E9820" i="22"/>
  <c r="E9821" i="22"/>
  <c r="E9822" i="22"/>
  <c r="E9823" i="22"/>
  <c r="E9824" i="22"/>
  <c r="E9825" i="22"/>
  <c r="E9826" i="22"/>
  <c r="E9827" i="22"/>
  <c r="E9828" i="22"/>
  <c r="E9829" i="22"/>
  <c r="E9830" i="22"/>
  <c r="E9831" i="22"/>
  <c r="E9832" i="22"/>
  <c r="E9833" i="22"/>
  <c r="E9834" i="22"/>
  <c r="E9835" i="22"/>
  <c r="E9836" i="22"/>
  <c r="E9837" i="22"/>
  <c r="E9838" i="22"/>
  <c r="E9839" i="22"/>
  <c r="E9840" i="22"/>
  <c r="E9841" i="22"/>
  <c r="E9842" i="22"/>
  <c r="E9843" i="22"/>
  <c r="E9844" i="22"/>
  <c r="E9845" i="22"/>
  <c r="E9846" i="22"/>
  <c r="E9847" i="22"/>
  <c r="E9848" i="22"/>
  <c r="E9849" i="22"/>
  <c r="E9850" i="22"/>
  <c r="E9851" i="22"/>
  <c r="E9852" i="22"/>
  <c r="E9853" i="22"/>
  <c r="E9854" i="22"/>
  <c r="E9855" i="22"/>
  <c r="E9856" i="22"/>
  <c r="E9857" i="22"/>
  <c r="E9858" i="22"/>
  <c r="E9859" i="22"/>
  <c r="E9860" i="22"/>
  <c r="E9861" i="22"/>
  <c r="E9862" i="22"/>
  <c r="E9863" i="22"/>
  <c r="E9864" i="22"/>
  <c r="E9865" i="22"/>
  <c r="E9866" i="22"/>
  <c r="E9867" i="22"/>
  <c r="E9868" i="22"/>
  <c r="E9869" i="22"/>
  <c r="E9870" i="22"/>
  <c r="E9871" i="22"/>
  <c r="E9872" i="22"/>
  <c r="E9873" i="22"/>
  <c r="E9874" i="22"/>
  <c r="E9875" i="22"/>
  <c r="E9876" i="22"/>
  <c r="E9877" i="22"/>
  <c r="E9878" i="22"/>
  <c r="E9879" i="22"/>
  <c r="E9880" i="22"/>
  <c r="E9881" i="22"/>
  <c r="E9882" i="22"/>
  <c r="E9883" i="22"/>
  <c r="E9884" i="22"/>
  <c r="E9885" i="22"/>
  <c r="E9886" i="22"/>
  <c r="E9887" i="22"/>
  <c r="E9888" i="22"/>
  <c r="E9889" i="22"/>
  <c r="E9890" i="22"/>
  <c r="E9891" i="22"/>
  <c r="E9892" i="22"/>
  <c r="E9893" i="22"/>
  <c r="E9894" i="22"/>
  <c r="E9895" i="22"/>
  <c r="E9896" i="22"/>
  <c r="E9897" i="22"/>
  <c r="E9898" i="22"/>
  <c r="E9899" i="22"/>
  <c r="E9900" i="22"/>
  <c r="E9901" i="22"/>
  <c r="E9902" i="22"/>
  <c r="E9903" i="22"/>
  <c r="E9904" i="22"/>
  <c r="E9905" i="22"/>
  <c r="E9906" i="22"/>
  <c r="E9907" i="22"/>
  <c r="E9908" i="22"/>
  <c r="E9909" i="22"/>
  <c r="E9910" i="22"/>
  <c r="E9911" i="22"/>
  <c r="E9912" i="22"/>
  <c r="E9913" i="22"/>
  <c r="E9914" i="22"/>
  <c r="E9915" i="22"/>
  <c r="E9916" i="22"/>
  <c r="E9917" i="22"/>
  <c r="E9918" i="22"/>
  <c r="E9919" i="22"/>
  <c r="E9920" i="22"/>
  <c r="E9921" i="22"/>
  <c r="E9922" i="22"/>
  <c r="E9923" i="22"/>
  <c r="E9924" i="22"/>
  <c r="E9925" i="22"/>
  <c r="E9926" i="22"/>
  <c r="E9927" i="22"/>
  <c r="E9928" i="22"/>
  <c r="E9929" i="22"/>
  <c r="E9930" i="22"/>
  <c r="E9931" i="22"/>
  <c r="E9932" i="22"/>
  <c r="E9933" i="22"/>
  <c r="E9934" i="22"/>
  <c r="E9935" i="22"/>
  <c r="E9936" i="22"/>
  <c r="E9937" i="22"/>
  <c r="E9938" i="22"/>
  <c r="E9939" i="22"/>
  <c r="E9940" i="22"/>
  <c r="E9941" i="22"/>
  <c r="E9942" i="22"/>
  <c r="E9943" i="22"/>
  <c r="E9944" i="22"/>
  <c r="E9945" i="22"/>
  <c r="E9946" i="22"/>
  <c r="E9947" i="22"/>
  <c r="E9948" i="22"/>
  <c r="E9949" i="22"/>
  <c r="E9950" i="22"/>
  <c r="E9951" i="22"/>
  <c r="E9952" i="22"/>
  <c r="E9953" i="22"/>
  <c r="E9954" i="22"/>
  <c r="E9955" i="22"/>
  <c r="E9956" i="22"/>
  <c r="E9957" i="22"/>
  <c r="E9958" i="22"/>
  <c r="E9959" i="22"/>
  <c r="E9960" i="22"/>
  <c r="E9961" i="22"/>
  <c r="E9962" i="22"/>
  <c r="E9963" i="22"/>
  <c r="E9964" i="22"/>
  <c r="E9965" i="22"/>
  <c r="E9966" i="22"/>
  <c r="E9967" i="22"/>
  <c r="E9968" i="22"/>
  <c r="E9969" i="22"/>
  <c r="E9970" i="22"/>
  <c r="E9971" i="22"/>
  <c r="E9972" i="22"/>
  <c r="E9973" i="22"/>
  <c r="E9974" i="22"/>
  <c r="E9975" i="22"/>
  <c r="E9976" i="22"/>
  <c r="E9977" i="22"/>
  <c r="E9978" i="22"/>
  <c r="E9979" i="22"/>
  <c r="E9980" i="22"/>
  <c r="E9981" i="22"/>
  <c r="E9982" i="22"/>
  <c r="E9983" i="22"/>
  <c r="E9984" i="22"/>
  <c r="E9985" i="22"/>
  <c r="E9986" i="22"/>
  <c r="E9987" i="22"/>
  <c r="E9988" i="22"/>
  <c r="E9989" i="22"/>
  <c r="E9990" i="22"/>
  <c r="E9991" i="22"/>
  <c r="E9992" i="22"/>
  <c r="E9993" i="22"/>
  <c r="E9994" i="22"/>
  <c r="E9995" i="22"/>
  <c r="E9996" i="22"/>
  <c r="E9997" i="22"/>
  <c r="E9998" i="22"/>
  <c r="E9999" i="22"/>
  <c r="E10000" i="22"/>
  <c r="E10001" i="22"/>
  <c r="E10002" i="22"/>
  <c r="E10003" i="22"/>
  <c r="E10004" i="22"/>
  <c r="E10005" i="22"/>
  <c r="E10006" i="22"/>
  <c r="E10007" i="22"/>
  <c r="E10008" i="22"/>
  <c r="E10009" i="22"/>
  <c r="E10010" i="22"/>
  <c r="E10011" i="22"/>
  <c r="E10012" i="22"/>
  <c r="E10013" i="22"/>
  <c r="E10014" i="22"/>
  <c r="E10015" i="22"/>
  <c r="E10016" i="22"/>
  <c r="E10017" i="22"/>
  <c r="E10018" i="22"/>
  <c r="E10019" i="22"/>
  <c r="E10020" i="22"/>
  <c r="E10021" i="22"/>
  <c r="E10022" i="22"/>
  <c r="E10023" i="22"/>
  <c r="E10024" i="22"/>
  <c r="E10025" i="22"/>
  <c r="E10026" i="22"/>
  <c r="E10027" i="22"/>
  <c r="E10028" i="22"/>
  <c r="E10029" i="22"/>
  <c r="E10030" i="22"/>
  <c r="E10031" i="22"/>
  <c r="E10032" i="22"/>
  <c r="E10033" i="22"/>
  <c r="E10034" i="22"/>
  <c r="E10035" i="22"/>
  <c r="E10036" i="22"/>
  <c r="E10037" i="22"/>
  <c r="E10038" i="22"/>
  <c r="E10039" i="22"/>
  <c r="E10040" i="22"/>
  <c r="E10041" i="22"/>
  <c r="E10042" i="22"/>
  <c r="E10043" i="22"/>
  <c r="E10044" i="22"/>
  <c r="E10045" i="22"/>
  <c r="E10046" i="22"/>
  <c r="E10047" i="22"/>
  <c r="E10048" i="22"/>
  <c r="E10049" i="22"/>
  <c r="E10050" i="22"/>
  <c r="E10051" i="22"/>
  <c r="E10052" i="22"/>
  <c r="E10053" i="22"/>
  <c r="E10054" i="22"/>
  <c r="E10055" i="22"/>
  <c r="E10056" i="22"/>
  <c r="E10057" i="22"/>
  <c r="E10058" i="22"/>
  <c r="E10059" i="22"/>
  <c r="E10060" i="22"/>
  <c r="E10061" i="22"/>
  <c r="E10062" i="22"/>
  <c r="E10063" i="22"/>
  <c r="E10064" i="22"/>
  <c r="E10065" i="22"/>
  <c r="E10066" i="22"/>
  <c r="E10067" i="22"/>
  <c r="E10068" i="22"/>
  <c r="E10069" i="22"/>
  <c r="E10070" i="22"/>
  <c r="E10071" i="22"/>
  <c r="E10072" i="22"/>
  <c r="E10073" i="22"/>
  <c r="E10074" i="22"/>
  <c r="E10075" i="22"/>
  <c r="E10076" i="22"/>
  <c r="E10077" i="22"/>
  <c r="E10078" i="22"/>
  <c r="E10079" i="22"/>
  <c r="E10080" i="22"/>
  <c r="E10081" i="22"/>
  <c r="E10082" i="22"/>
  <c r="E10083" i="22"/>
  <c r="E10084" i="22"/>
  <c r="E10085" i="22"/>
  <c r="E10086" i="22"/>
  <c r="E10087" i="22"/>
  <c r="E10088" i="22"/>
  <c r="E10089" i="22"/>
  <c r="E10090" i="22"/>
  <c r="E10091" i="22"/>
  <c r="E10092" i="22"/>
  <c r="E10093" i="22"/>
  <c r="E10094" i="22"/>
  <c r="E10095" i="22"/>
  <c r="E10096" i="22"/>
  <c r="E10097" i="22"/>
  <c r="E10098" i="22"/>
  <c r="E10099" i="22"/>
  <c r="E10100" i="22"/>
  <c r="E10101" i="22"/>
  <c r="E10102" i="22"/>
  <c r="E10103" i="22"/>
  <c r="E10104" i="22"/>
  <c r="E10105" i="22"/>
  <c r="E10106" i="22"/>
  <c r="E10107" i="22"/>
  <c r="E10108" i="22"/>
  <c r="E10109" i="22"/>
  <c r="E10110" i="22"/>
  <c r="E10111" i="22"/>
  <c r="E10112" i="22"/>
  <c r="E10113" i="22"/>
  <c r="E10114" i="22"/>
  <c r="E10115" i="22"/>
  <c r="E10116" i="22"/>
  <c r="E10117" i="22"/>
  <c r="E10118" i="22"/>
  <c r="E10119" i="22"/>
  <c r="E10120" i="22"/>
  <c r="E10121" i="22"/>
  <c r="E10122" i="22"/>
  <c r="E10123" i="22"/>
  <c r="E10124" i="22"/>
  <c r="E10125" i="22"/>
  <c r="E10126" i="22"/>
  <c r="E10127" i="22"/>
  <c r="E10128" i="22"/>
  <c r="E10129" i="22"/>
  <c r="E10130" i="22"/>
  <c r="E10131" i="22"/>
  <c r="E10132" i="22"/>
  <c r="E10133" i="22"/>
  <c r="E10134" i="22"/>
  <c r="E10135" i="22"/>
  <c r="E10136" i="22"/>
  <c r="E10137" i="22"/>
  <c r="E10138" i="22"/>
  <c r="E10139" i="22"/>
  <c r="E10140" i="22"/>
  <c r="E10141" i="22"/>
  <c r="E10142" i="22"/>
  <c r="E10143" i="22"/>
  <c r="E10144" i="22"/>
  <c r="E10145" i="22"/>
  <c r="E10146" i="22"/>
  <c r="E10147" i="22"/>
  <c r="E10148" i="22"/>
  <c r="E10149" i="22"/>
  <c r="E10150" i="22"/>
  <c r="E10151" i="22"/>
  <c r="E10152" i="22"/>
  <c r="E10153" i="22"/>
  <c r="E10154" i="22"/>
  <c r="E10155" i="22"/>
  <c r="E10156" i="22"/>
  <c r="E10157" i="22"/>
  <c r="E10158" i="22"/>
  <c r="E10159" i="22"/>
  <c r="E10160" i="22"/>
  <c r="E10161" i="22"/>
  <c r="E10162" i="22"/>
  <c r="E10163" i="22"/>
  <c r="E10164" i="22"/>
  <c r="E10165" i="22"/>
  <c r="E10166" i="22"/>
  <c r="E10167" i="22"/>
  <c r="E10168" i="22"/>
  <c r="E10169" i="22"/>
  <c r="E10170" i="22"/>
  <c r="E10171" i="22"/>
  <c r="E10172" i="22"/>
  <c r="E10173" i="22"/>
  <c r="E10174" i="22"/>
  <c r="E10175" i="22"/>
  <c r="E10176" i="22"/>
  <c r="E10177" i="22"/>
  <c r="E10178" i="22"/>
  <c r="E10179" i="22"/>
  <c r="E10180" i="22"/>
  <c r="E10181" i="22"/>
  <c r="E10182" i="22"/>
  <c r="E10183" i="22"/>
  <c r="E10184" i="22"/>
  <c r="E10185" i="22"/>
  <c r="E10186" i="22"/>
  <c r="E10187" i="22"/>
  <c r="E10188" i="22"/>
  <c r="E10189" i="22"/>
  <c r="E10190" i="22"/>
  <c r="E10191" i="22"/>
  <c r="E10192" i="22"/>
  <c r="E10193" i="22"/>
  <c r="E10194" i="22"/>
  <c r="E10195" i="22"/>
  <c r="E10196" i="22"/>
  <c r="E10197" i="22"/>
  <c r="E10198" i="22"/>
  <c r="E10199" i="22"/>
  <c r="E10200" i="22"/>
  <c r="E10201" i="22"/>
  <c r="E10202" i="22"/>
  <c r="E10203" i="22"/>
  <c r="E10204" i="22"/>
  <c r="E10205" i="22"/>
  <c r="E10206" i="22"/>
  <c r="E10207" i="22"/>
  <c r="E10208" i="22"/>
  <c r="E10209" i="22"/>
  <c r="E10210" i="22"/>
  <c r="E10211" i="22"/>
  <c r="E10212" i="22"/>
  <c r="E10213" i="22"/>
  <c r="E10214" i="22"/>
  <c r="E10215" i="22"/>
  <c r="E10216" i="22"/>
  <c r="E10217" i="22"/>
  <c r="E10218" i="22"/>
  <c r="E10219" i="22"/>
  <c r="E10220" i="22"/>
  <c r="E10221" i="22"/>
  <c r="E10222" i="22"/>
  <c r="E10223" i="22"/>
  <c r="E10224" i="22"/>
  <c r="E10225" i="22"/>
  <c r="E10226" i="22"/>
  <c r="E10227" i="22"/>
  <c r="E10228" i="22"/>
  <c r="E10229" i="22"/>
  <c r="E10230" i="22"/>
  <c r="E10231" i="22"/>
  <c r="E10232" i="22"/>
  <c r="E10233" i="22"/>
  <c r="E10234" i="22"/>
  <c r="E10235" i="22"/>
  <c r="E10236" i="22"/>
  <c r="E10237" i="22"/>
  <c r="E10238" i="22"/>
  <c r="E10239" i="22"/>
  <c r="E10240" i="22"/>
  <c r="E10241" i="22"/>
  <c r="E10242" i="22"/>
  <c r="E10243" i="22"/>
  <c r="E10244" i="22"/>
  <c r="E10245" i="22"/>
  <c r="E10246" i="22"/>
  <c r="E10247" i="22"/>
  <c r="E10248" i="22"/>
  <c r="E10249" i="22"/>
  <c r="E10250" i="22"/>
  <c r="E10251" i="22"/>
  <c r="E10252" i="22"/>
  <c r="E10253" i="22"/>
  <c r="E10254" i="22"/>
  <c r="E10255" i="22"/>
  <c r="E10256" i="22"/>
  <c r="E10257" i="22"/>
  <c r="E10258" i="22"/>
  <c r="E10259" i="22"/>
  <c r="E10260" i="22"/>
  <c r="E10261" i="22"/>
  <c r="E10262" i="22"/>
  <c r="E10263" i="22"/>
  <c r="E10264" i="22"/>
  <c r="E10265" i="22"/>
  <c r="E10266" i="22"/>
  <c r="E10267" i="22"/>
  <c r="E10268" i="22"/>
  <c r="E10269" i="22"/>
  <c r="E10270" i="22"/>
  <c r="E10271" i="22"/>
  <c r="E10272" i="22"/>
  <c r="E10273" i="22"/>
  <c r="E10274" i="22"/>
  <c r="E10275" i="22"/>
  <c r="E10276" i="22"/>
  <c r="E10277" i="22"/>
  <c r="E10278" i="22"/>
  <c r="E10279" i="22"/>
  <c r="E10280" i="22"/>
  <c r="E10281" i="22"/>
  <c r="E10282" i="22"/>
  <c r="E10283" i="22"/>
  <c r="E10284" i="22"/>
  <c r="E10285" i="22"/>
  <c r="E10286" i="22"/>
  <c r="E10287" i="22"/>
  <c r="E10288" i="22"/>
  <c r="E10289" i="22"/>
  <c r="E10290" i="22"/>
  <c r="E10291" i="22"/>
  <c r="E10292" i="22"/>
  <c r="E10293" i="22"/>
  <c r="E10294" i="22"/>
  <c r="E10295" i="22"/>
  <c r="E10296" i="22"/>
  <c r="E10297" i="22"/>
  <c r="E10298" i="22"/>
  <c r="E10299" i="22"/>
  <c r="E10300" i="22"/>
  <c r="E10301" i="22"/>
  <c r="E10302" i="22"/>
  <c r="E10303" i="22"/>
  <c r="E10304" i="22"/>
  <c r="E10305" i="22"/>
  <c r="E10306" i="22"/>
  <c r="E10307" i="22"/>
  <c r="E10308" i="22"/>
  <c r="E10309" i="22"/>
  <c r="E10310" i="22"/>
  <c r="E10311" i="22"/>
  <c r="E10312" i="22"/>
  <c r="E10313" i="22"/>
  <c r="E10314" i="22"/>
  <c r="E10315" i="22"/>
  <c r="E10316" i="22"/>
  <c r="E10317" i="22"/>
  <c r="E10318" i="22"/>
  <c r="E10319" i="22"/>
  <c r="E10320" i="22"/>
  <c r="E10321" i="22"/>
  <c r="E10322" i="22"/>
  <c r="E10323" i="22"/>
  <c r="E10324" i="22"/>
  <c r="E10325" i="22"/>
  <c r="E10326" i="22"/>
  <c r="E10327" i="22"/>
  <c r="E10328" i="22"/>
  <c r="E10329" i="22"/>
  <c r="E10330" i="22"/>
  <c r="E10331" i="22"/>
  <c r="E10332" i="22"/>
  <c r="E10333" i="22"/>
  <c r="E10334" i="22"/>
  <c r="E10335" i="22"/>
  <c r="E10336" i="22"/>
  <c r="E10337" i="22"/>
  <c r="E10338" i="22"/>
  <c r="E10339" i="22"/>
  <c r="E10340" i="22"/>
  <c r="E10341" i="22"/>
  <c r="E10342" i="22"/>
  <c r="E10343" i="22"/>
  <c r="E10344" i="22"/>
  <c r="E10345" i="22"/>
  <c r="E10346" i="22"/>
  <c r="E10347" i="22"/>
  <c r="E10348" i="22"/>
  <c r="E10349" i="22"/>
  <c r="E10350" i="22"/>
  <c r="E10351" i="22"/>
  <c r="E10352" i="22"/>
  <c r="E10353" i="22"/>
  <c r="E10354" i="22"/>
  <c r="E10355" i="22"/>
  <c r="E10356" i="22"/>
  <c r="E10357" i="22"/>
  <c r="E10358" i="22"/>
  <c r="E10359" i="22"/>
  <c r="E10360" i="22"/>
  <c r="E10361" i="22"/>
  <c r="E10362" i="22"/>
  <c r="E10363" i="22"/>
  <c r="E10364" i="22"/>
  <c r="E10365" i="22"/>
  <c r="E10366" i="22"/>
  <c r="E10367" i="22"/>
  <c r="E10368" i="22"/>
  <c r="E10369" i="22"/>
  <c r="E10370" i="22"/>
  <c r="E10371" i="22"/>
  <c r="E10372" i="22"/>
  <c r="E10373" i="22"/>
  <c r="E10374" i="22"/>
  <c r="E10375" i="22"/>
  <c r="E10376" i="22"/>
  <c r="E10377" i="22"/>
  <c r="E10378" i="22"/>
  <c r="E10379" i="22"/>
  <c r="E10380" i="22"/>
  <c r="E10381" i="22"/>
  <c r="E10382" i="22"/>
  <c r="E10383" i="22"/>
  <c r="E10384" i="22"/>
  <c r="E10385" i="22"/>
  <c r="E10386" i="22"/>
  <c r="E10387" i="22"/>
  <c r="E10388" i="22"/>
  <c r="E10389" i="22"/>
  <c r="E10390" i="22"/>
  <c r="E10391" i="22"/>
  <c r="E10392" i="22"/>
  <c r="E10393" i="22"/>
  <c r="E10394" i="22"/>
  <c r="E10395" i="22"/>
  <c r="E10396" i="22"/>
  <c r="E10397" i="22"/>
  <c r="E10398" i="22"/>
  <c r="E10399" i="22"/>
  <c r="E10400" i="22"/>
  <c r="E10401" i="22"/>
  <c r="E10402" i="22"/>
  <c r="E10403" i="22"/>
  <c r="E10404" i="22"/>
  <c r="E10405" i="22"/>
  <c r="E10406" i="22"/>
  <c r="E10407" i="22"/>
  <c r="E10408" i="22"/>
  <c r="E10409" i="22"/>
  <c r="E10410" i="22"/>
  <c r="E10411" i="22"/>
  <c r="E10412" i="22"/>
  <c r="E10413" i="22"/>
  <c r="E10414" i="22"/>
  <c r="E10415" i="22"/>
  <c r="E10416" i="22"/>
  <c r="E10417" i="22"/>
  <c r="E10418" i="22"/>
  <c r="E10419" i="22"/>
  <c r="E10420" i="22"/>
  <c r="E10421" i="22"/>
  <c r="E10422" i="22"/>
  <c r="E10423" i="22"/>
  <c r="E10424" i="22"/>
  <c r="E10425" i="22"/>
  <c r="E10426" i="22"/>
  <c r="E10427" i="22"/>
  <c r="E10428" i="22"/>
  <c r="E10429" i="22"/>
  <c r="E10430" i="22"/>
  <c r="E10431" i="22"/>
  <c r="E10432" i="22"/>
  <c r="E10433" i="22"/>
  <c r="E10434" i="22"/>
  <c r="E10435" i="22"/>
  <c r="E10436" i="22"/>
  <c r="E10437" i="22"/>
  <c r="E10438" i="22"/>
  <c r="E10439" i="22"/>
  <c r="E10440" i="22"/>
  <c r="E10441" i="22"/>
  <c r="E10442" i="22"/>
  <c r="E10443" i="22"/>
  <c r="E10444" i="22"/>
  <c r="E10445" i="22"/>
  <c r="E10446" i="22"/>
  <c r="E10447" i="22"/>
  <c r="E10448" i="22"/>
  <c r="E10449" i="22"/>
  <c r="E10450" i="22"/>
  <c r="E10451" i="22"/>
  <c r="E10452" i="22"/>
  <c r="E10453" i="22"/>
  <c r="E10454" i="22"/>
  <c r="E10455" i="22"/>
  <c r="E10456" i="22"/>
  <c r="E10457" i="22"/>
  <c r="E10458" i="22"/>
  <c r="E10459" i="22"/>
  <c r="E10460" i="22"/>
  <c r="E10461" i="22"/>
  <c r="E10462" i="22"/>
  <c r="E10463" i="22"/>
  <c r="E10464" i="22"/>
  <c r="E10465" i="22"/>
  <c r="E10466" i="22"/>
  <c r="E10467" i="22"/>
  <c r="E10468" i="22"/>
  <c r="E10469" i="22"/>
  <c r="E10470" i="22"/>
  <c r="E10471" i="22"/>
  <c r="E10472" i="22"/>
  <c r="E10473" i="22"/>
  <c r="E10474" i="22"/>
  <c r="E10475" i="22"/>
  <c r="E10476" i="22"/>
  <c r="E10477" i="22"/>
  <c r="E10478" i="22"/>
  <c r="E10479" i="22"/>
  <c r="E10480" i="22"/>
  <c r="E10481" i="22"/>
  <c r="E10482" i="22"/>
  <c r="E10483" i="22"/>
  <c r="E10484" i="22"/>
  <c r="E10485" i="22"/>
  <c r="E10486" i="22"/>
  <c r="E10487" i="22"/>
  <c r="E10488" i="22"/>
  <c r="E10489" i="22"/>
  <c r="E10490" i="22"/>
  <c r="E10491" i="22"/>
  <c r="E10492" i="22"/>
  <c r="E10493" i="22"/>
  <c r="E10494" i="22"/>
  <c r="E10495" i="22"/>
  <c r="E10496" i="22"/>
  <c r="E10497" i="22"/>
  <c r="E10498" i="22"/>
  <c r="E10499" i="22"/>
  <c r="E10500" i="22"/>
  <c r="E10501" i="22"/>
  <c r="E10502" i="22"/>
  <c r="E10503" i="22"/>
  <c r="E10504" i="22"/>
  <c r="E10505" i="22"/>
  <c r="E10506" i="22"/>
  <c r="E10507" i="22"/>
  <c r="E10508" i="22"/>
  <c r="E10509" i="22"/>
  <c r="E10510" i="22"/>
  <c r="E10511" i="22"/>
  <c r="E10512" i="22"/>
  <c r="E10513" i="22"/>
  <c r="E10514" i="22"/>
  <c r="E10515" i="22"/>
  <c r="E10516" i="22"/>
  <c r="E10517" i="22"/>
  <c r="E10518" i="22"/>
  <c r="E10519" i="22"/>
  <c r="E10520" i="22"/>
  <c r="E10521" i="22"/>
  <c r="E10522" i="22"/>
  <c r="E10523" i="22"/>
  <c r="E10524" i="22"/>
  <c r="E10525" i="22"/>
  <c r="E10526" i="22"/>
  <c r="E10527" i="22"/>
  <c r="E10528" i="22"/>
  <c r="E10529" i="22"/>
  <c r="E10530" i="22"/>
  <c r="E10531" i="22"/>
  <c r="E10532" i="22"/>
  <c r="E10533" i="22"/>
  <c r="E10534" i="22"/>
  <c r="E10535" i="22"/>
  <c r="E10536" i="22"/>
  <c r="E10537" i="22"/>
  <c r="E10538" i="22"/>
  <c r="E10539" i="22"/>
  <c r="E10540" i="22"/>
  <c r="E10541" i="22"/>
  <c r="E10542" i="22"/>
  <c r="E10543" i="22"/>
  <c r="E10544" i="22"/>
  <c r="E10545" i="22"/>
  <c r="E10546" i="22"/>
  <c r="E10547" i="22"/>
  <c r="E10548" i="22"/>
  <c r="E10549" i="22"/>
  <c r="E10550" i="22"/>
  <c r="E10551" i="22"/>
  <c r="E10552" i="22"/>
  <c r="E10553" i="22"/>
  <c r="E10554" i="22"/>
  <c r="E10555" i="22"/>
  <c r="E10556" i="22"/>
  <c r="E10557" i="22"/>
  <c r="E10558" i="22"/>
  <c r="E10559" i="22"/>
  <c r="E10560" i="22"/>
  <c r="E10561" i="22"/>
  <c r="E10562" i="22"/>
  <c r="E10563" i="22"/>
  <c r="E10564" i="22"/>
  <c r="E10565" i="22"/>
  <c r="E10566" i="22"/>
  <c r="E10567" i="22"/>
  <c r="E10568" i="22"/>
  <c r="E10569" i="22"/>
  <c r="E10570" i="22"/>
  <c r="E10571" i="22"/>
  <c r="E10572" i="22"/>
  <c r="E10573" i="22"/>
  <c r="E10574" i="22"/>
  <c r="E10575" i="22"/>
  <c r="E10576" i="22"/>
  <c r="E10577" i="22"/>
  <c r="E10578" i="22"/>
  <c r="E10579" i="22"/>
  <c r="E10580" i="22"/>
  <c r="E10581" i="22"/>
  <c r="E10582" i="22"/>
  <c r="E10583" i="22"/>
  <c r="E10584" i="22"/>
  <c r="E10585" i="22"/>
  <c r="E10586" i="22"/>
  <c r="E10587" i="22"/>
  <c r="E10588" i="22"/>
  <c r="E10589" i="22"/>
  <c r="E10590" i="22"/>
  <c r="E10591" i="22"/>
  <c r="E10592" i="22"/>
  <c r="E10593" i="22"/>
  <c r="E10594" i="22"/>
  <c r="E10595" i="22"/>
  <c r="E10596" i="22"/>
  <c r="E10597" i="22"/>
  <c r="E10598" i="22"/>
  <c r="E10599" i="22"/>
  <c r="E10600" i="22"/>
  <c r="E10601" i="22"/>
  <c r="E10602" i="22"/>
  <c r="E10603" i="22"/>
  <c r="E10604" i="22"/>
  <c r="E10605" i="22"/>
  <c r="E10606" i="22"/>
  <c r="E10607" i="22"/>
  <c r="E10608" i="22"/>
  <c r="E10609" i="22"/>
  <c r="E10610" i="22"/>
  <c r="E10611" i="22"/>
  <c r="E10612" i="22"/>
  <c r="E10613" i="22"/>
  <c r="E10614" i="22"/>
  <c r="E10615" i="22"/>
  <c r="E10616" i="22"/>
  <c r="E10617" i="22"/>
  <c r="E10618" i="22"/>
  <c r="E10619" i="22"/>
  <c r="E10620" i="22"/>
  <c r="E10621" i="22"/>
  <c r="E10622" i="22"/>
  <c r="E10623" i="22"/>
  <c r="E10624" i="22"/>
  <c r="E10625" i="22"/>
  <c r="E10626" i="22"/>
  <c r="E10627" i="22"/>
  <c r="E10628" i="22"/>
  <c r="E10629" i="22"/>
  <c r="E10630" i="22"/>
  <c r="E10631" i="22"/>
  <c r="E10632" i="22"/>
  <c r="E10633" i="22"/>
  <c r="E10634" i="22"/>
  <c r="E10635" i="22"/>
  <c r="E10636" i="22"/>
  <c r="E10637" i="22"/>
  <c r="E10638" i="22"/>
  <c r="E10639" i="22"/>
  <c r="E10640" i="22"/>
  <c r="E10641" i="22"/>
  <c r="E10642" i="22"/>
  <c r="E10643" i="22"/>
  <c r="E10644" i="22"/>
  <c r="E10645" i="22"/>
  <c r="E10646" i="22"/>
  <c r="E10647" i="22"/>
  <c r="E10648" i="22"/>
  <c r="E10649" i="22"/>
  <c r="E10650" i="22"/>
  <c r="E10651" i="22"/>
  <c r="E10652" i="22"/>
  <c r="E10653" i="22"/>
  <c r="E10654" i="22"/>
  <c r="E10655" i="22"/>
  <c r="E10656" i="22"/>
  <c r="E10657" i="22"/>
  <c r="E10658" i="22"/>
  <c r="E10659" i="22"/>
  <c r="E10660" i="22"/>
  <c r="E10661" i="22"/>
  <c r="E10662" i="22"/>
  <c r="E10663" i="22"/>
  <c r="E10664" i="22"/>
  <c r="E10665" i="22"/>
  <c r="E10666" i="22"/>
  <c r="E10667" i="22"/>
  <c r="E10668" i="22"/>
  <c r="E10669" i="22"/>
  <c r="E10670" i="22"/>
  <c r="E10671" i="22"/>
  <c r="E10672" i="22"/>
  <c r="E10673" i="22"/>
  <c r="E10674" i="22"/>
  <c r="E10675" i="22"/>
  <c r="E10676" i="22"/>
  <c r="E10677" i="22"/>
  <c r="E10678" i="22"/>
  <c r="E10679" i="22"/>
  <c r="E10680" i="22"/>
  <c r="E10681" i="22"/>
  <c r="E10682" i="22"/>
  <c r="E10683" i="22"/>
  <c r="E10684" i="22"/>
  <c r="E10685" i="22"/>
  <c r="E10686" i="22"/>
  <c r="E10687" i="22"/>
  <c r="E10688" i="22"/>
  <c r="E10689" i="22"/>
  <c r="E10690" i="22"/>
  <c r="E10691" i="22"/>
  <c r="E10692" i="22"/>
  <c r="E10693" i="22"/>
  <c r="E10694" i="22"/>
  <c r="E10695" i="22"/>
  <c r="E10696" i="22"/>
  <c r="E10697" i="22"/>
  <c r="E10698" i="22"/>
  <c r="E10699" i="22"/>
  <c r="E10700" i="22"/>
  <c r="E10701" i="22"/>
  <c r="E10702" i="22"/>
  <c r="E10703" i="22"/>
  <c r="E10704" i="22"/>
  <c r="E10705" i="22"/>
  <c r="E10706" i="22"/>
  <c r="E10707" i="22"/>
  <c r="E10708" i="22"/>
  <c r="E10709" i="22"/>
  <c r="E10710" i="22"/>
  <c r="E10711" i="22"/>
  <c r="E10712" i="22"/>
  <c r="E10713" i="22"/>
  <c r="E10714" i="22"/>
  <c r="E10715" i="22"/>
  <c r="E10716" i="22"/>
  <c r="E10717" i="22"/>
  <c r="E10718" i="22"/>
  <c r="E10719" i="22"/>
  <c r="E10720" i="22"/>
  <c r="E10721" i="22"/>
  <c r="E10722" i="22"/>
  <c r="E10723" i="22"/>
  <c r="E10724" i="22"/>
  <c r="E10725" i="22"/>
  <c r="E10726" i="22"/>
  <c r="E10727" i="22"/>
  <c r="E10728" i="22"/>
  <c r="E10729" i="22"/>
  <c r="E10730" i="22"/>
  <c r="E10731" i="22"/>
  <c r="E10732" i="22"/>
  <c r="E10733" i="22"/>
  <c r="E10734" i="22"/>
  <c r="E10735" i="22"/>
  <c r="E10736" i="22"/>
  <c r="E10737" i="22"/>
  <c r="E10738" i="22"/>
  <c r="E10739" i="22"/>
  <c r="E10740" i="22"/>
  <c r="E10741" i="22"/>
  <c r="E10742" i="22"/>
  <c r="E10743" i="22"/>
  <c r="E10744" i="22"/>
  <c r="E10745" i="22"/>
  <c r="E10746" i="22"/>
  <c r="E10747" i="22"/>
  <c r="E10748" i="22"/>
  <c r="E10749" i="22"/>
  <c r="E10750" i="22"/>
  <c r="E10751" i="22"/>
  <c r="E10752" i="22"/>
  <c r="E10753" i="22"/>
  <c r="E10754" i="22"/>
  <c r="E10755" i="22"/>
  <c r="E10756" i="22"/>
  <c r="E10757" i="22"/>
  <c r="E10758" i="22"/>
  <c r="E10759" i="22"/>
  <c r="E10760" i="22"/>
  <c r="E10761" i="22"/>
  <c r="E10762" i="22"/>
  <c r="E10763" i="22"/>
  <c r="E10764" i="22"/>
  <c r="E10765" i="22"/>
  <c r="E10766" i="22"/>
  <c r="E10767" i="22"/>
  <c r="E10768" i="22"/>
  <c r="E10769" i="22"/>
  <c r="E10770" i="22"/>
  <c r="E10771" i="22"/>
  <c r="E10772" i="22"/>
  <c r="E10773" i="22"/>
  <c r="E10774" i="22"/>
  <c r="E10775" i="22"/>
  <c r="E10776" i="22"/>
  <c r="E10777" i="22"/>
  <c r="E10778" i="22"/>
  <c r="E10779" i="22"/>
  <c r="E10780" i="22"/>
  <c r="E10781" i="22"/>
  <c r="E10782" i="22"/>
  <c r="E10783" i="22"/>
  <c r="E10784" i="22"/>
  <c r="E10785" i="22"/>
  <c r="E10786" i="22"/>
  <c r="E10787" i="22"/>
  <c r="E10788" i="22"/>
  <c r="E10789" i="22"/>
  <c r="E10790" i="22"/>
  <c r="E10791" i="22"/>
  <c r="E10792" i="22"/>
  <c r="E10793" i="22"/>
  <c r="E10794" i="22"/>
  <c r="E10795" i="22"/>
  <c r="E10796" i="22"/>
  <c r="E10797" i="22"/>
  <c r="E10798" i="22"/>
  <c r="E10799" i="22"/>
  <c r="E10800" i="22"/>
  <c r="E10801" i="22"/>
  <c r="E10802" i="22"/>
  <c r="E10803" i="22"/>
  <c r="E10804" i="22"/>
  <c r="E10805" i="22"/>
  <c r="E10806" i="22"/>
  <c r="E10807" i="22"/>
  <c r="E10808" i="22"/>
  <c r="E10809" i="22"/>
  <c r="E10810" i="22"/>
  <c r="E10811" i="22"/>
  <c r="E10812" i="22"/>
  <c r="E10813" i="22"/>
  <c r="E10814" i="22"/>
  <c r="E10815" i="22"/>
  <c r="E10816" i="22"/>
  <c r="E10817" i="22"/>
  <c r="E10818" i="22"/>
  <c r="E10819" i="22"/>
  <c r="E10820" i="22"/>
  <c r="E10821" i="22"/>
  <c r="E10822" i="22"/>
  <c r="E10823" i="22"/>
  <c r="E10824" i="22"/>
  <c r="E10825" i="22"/>
  <c r="E10826" i="22"/>
  <c r="E10827" i="22"/>
  <c r="E10828" i="22"/>
  <c r="E10829" i="22"/>
  <c r="E10830" i="22"/>
  <c r="E10831" i="22"/>
  <c r="E10832" i="22"/>
  <c r="E10833" i="22"/>
  <c r="E10834" i="22"/>
  <c r="E10835" i="22"/>
  <c r="E10836" i="22"/>
  <c r="E10837" i="22"/>
  <c r="E10838" i="22"/>
  <c r="E10839" i="22"/>
  <c r="E10840" i="22"/>
  <c r="E10841" i="22"/>
  <c r="E10842" i="22"/>
  <c r="E10843" i="22"/>
  <c r="E10844" i="22"/>
  <c r="E10845" i="22"/>
  <c r="E10846" i="22"/>
  <c r="E10847" i="22"/>
  <c r="E10848" i="22"/>
  <c r="E10849" i="22"/>
  <c r="E10850" i="22"/>
  <c r="E10851" i="22"/>
  <c r="E10852" i="22"/>
  <c r="E10853" i="22"/>
  <c r="E10854" i="22"/>
  <c r="E10855" i="22"/>
  <c r="E10856" i="22"/>
  <c r="E10857" i="22"/>
  <c r="E10858" i="22"/>
  <c r="E10859" i="22"/>
  <c r="E10860" i="22"/>
  <c r="E10861" i="22"/>
  <c r="E10862" i="22"/>
  <c r="E10863" i="22"/>
  <c r="E10864" i="22"/>
  <c r="E10865" i="22"/>
  <c r="E10866" i="22"/>
  <c r="E10867" i="22"/>
  <c r="E10868" i="22"/>
  <c r="E10869" i="22"/>
  <c r="E10870" i="22"/>
  <c r="E10871" i="22"/>
  <c r="E10872" i="22"/>
  <c r="E10873" i="22"/>
  <c r="E10874" i="22"/>
  <c r="E10875" i="22"/>
  <c r="E10876" i="22"/>
  <c r="E10877" i="22"/>
  <c r="E10878" i="22"/>
  <c r="E10879" i="22"/>
  <c r="E10880" i="22"/>
  <c r="E10881" i="22"/>
  <c r="E10882" i="22"/>
  <c r="E10883" i="22"/>
  <c r="E10884" i="22"/>
  <c r="E10885" i="22"/>
  <c r="E10886" i="22"/>
  <c r="E10887" i="22"/>
  <c r="E10888" i="22"/>
  <c r="E10889" i="22"/>
  <c r="E10890" i="22"/>
  <c r="E10891" i="22"/>
  <c r="E10892" i="22"/>
  <c r="E10893" i="22"/>
  <c r="E10894" i="22"/>
  <c r="E10895" i="22"/>
  <c r="E10896" i="22"/>
  <c r="E10897" i="22"/>
  <c r="E10898" i="22"/>
  <c r="E10899" i="22"/>
  <c r="E10900" i="22"/>
  <c r="E10901" i="22"/>
  <c r="E10902" i="22"/>
  <c r="E10903" i="22"/>
  <c r="E10904" i="22"/>
  <c r="E10905" i="22"/>
  <c r="E10906" i="22"/>
  <c r="E10907" i="22"/>
  <c r="E10908" i="22"/>
  <c r="E10909" i="22"/>
  <c r="E10910" i="22"/>
  <c r="E10911" i="22"/>
  <c r="E10912" i="22"/>
  <c r="E10913" i="22"/>
  <c r="E10914" i="22"/>
  <c r="E10915" i="22"/>
  <c r="E10916" i="22"/>
  <c r="E10917" i="22"/>
  <c r="E10918" i="22"/>
  <c r="E10919" i="22"/>
  <c r="E10920" i="22"/>
  <c r="E10921" i="22"/>
  <c r="E10922" i="22"/>
  <c r="E10923" i="22"/>
  <c r="E10924" i="22"/>
  <c r="E10925" i="22"/>
  <c r="E10926" i="22"/>
  <c r="E10927" i="22"/>
  <c r="E10928" i="22"/>
  <c r="E10929" i="22"/>
  <c r="E10930" i="22"/>
  <c r="E10931" i="22"/>
  <c r="E10932" i="22"/>
  <c r="E10933" i="22"/>
  <c r="E10934" i="22"/>
  <c r="E10935" i="22"/>
  <c r="E10936" i="22"/>
  <c r="E10937" i="22"/>
  <c r="E10938" i="22"/>
  <c r="E10939" i="22"/>
  <c r="E10940" i="22"/>
  <c r="E10941" i="22"/>
  <c r="E10942" i="22"/>
  <c r="E10943" i="22"/>
  <c r="E10944" i="22"/>
  <c r="E10945" i="22"/>
  <c r="E10946" i="22"/>
  <c r="E10947" i="22"/>
  <c r="E10948" i="22"/>
  <c r="E10949" i="22"/>
  <c r="E10950" i="22"/>
  <c r="E10951" i="22"/>
  <c r="E10952" i="22"/>
  <c r="E10953" i="22"/>
  <c r="E10954" i="22"/>
  <c r="E10955" i="22"/>
  <c r="E10956" i="22"/>
  <c r="E10957" i="22"/>
  <c r="E10958" i="22"/>
  <c r="E10959" i="22"/>
  <c r="E10960" i="22"/>
  <c r="E10961" i="22"/>
  <c r="E10962" i="22"/>
  <c r="E10963" i="22"/>
  <c r="E10964" i="22"/>
  <c r="E10965" i="22"/>
  <c r="E10966" i="22"/>
  <c r="E10967" i="22"/>
  <c r="E10968" i="22"/>
  <c r="E10969" i="22"/>
  <c r="E10970" i="22"/>
  <c r="E10971" i="22"/>
  <c r="E10972" i="22"/>
  <c r="E10973" i="22"/>
  <c r="E10974" i="22"/>
  <c r="E10975" i="22"/>
  <c r="E10976" i="22"/>
  <c r="E10977" i="22"/>
  <c r="E10978" i="22"/>
  <c r="E10979" i="22"/>
  <c r="E10980" i="22"/>
  <c r="E10981" i="22"/>
  <c r="E10982" i="22"/>
  <c r="E10983" i="22"/>
  <c r="E10984" i="22"/>
  <c r="E10985" i="22"/>
  <c r="E10986" i="22"/>
  <c r="E10987" i="22"/>
  <c r="E10988" i="22"/>
  <c r="E10989" i="22"/>
  <c r="E10990" i="22"/>
  <c r="E10991" i="22"/>
  <c r="E10992" i="22"/>
  <c r="E10993" i="22"/>
  <c r="E10994" i="22"/>
  <c r="E10995" i="22"/>
  <c r="E10996" i="22"/>
  <c r="E10997" i="22"/>
  <c r="E10998" i="22"/>
  <c r="E10999" i="22"/>
  <c r="E11000" i="22"/>
  <c r="E11001" i="22"/>
  <c r="E11002" i="22"/>
  <c r="E11003" i="22"/>
  <c r="E11004" i="22"/>
  <c r="E11005" i="22"/>
  <c r="E11006" i="22"/>
  <c r="E11007" i="22"/>
  <c r="E11008" i="22"/>
  <c r="E11009" i="22"/>
  <c r="E11010" i="22"/>
  <c r="E11011" i="22"/>
  <c r="E11012" i="22"/>
  <c r="E11013" i="22"/>
  <c r="E11014" i="22"/>
  <c r="E11015" i="22"/>
  <c r="E11016" i="22"/>
  <c r="E11017" i="22"/>
  <c r="E11018" i="22"/>
  <c r="E11019" i="22"/>
  <c r="E11020" i="22"/>
  <c r="E11021" i="22"/>
  <c r="E11022" i="22"/>
  <c r="E11023" i="22"/>
  <c r="E11024" i="22"/>
  <c r="E11025" i="22"/>
  <c r="E11026" i="22"/>
  <c r="E11027" i="22"/>
  <c r="E11028" i="22"/>
  <c r="E11029" i="22"/>
  <c r="E11030" i="22"/>
  <c r="E11031" i="22"/>
  <c r="E11032" i="22"/>
  <c r="E11033" i="22"/>
  <c r="E11034" i="22"/>
  <c r="E11035" i="22"/>
  <c r="E11036" i="22"/>
  <c r="E11037" i="22"/>
  <c r="E11038" i="22"/>
  <c r="E11039" i="22"/>
  <c r="E11040" i="22"/>
  <c r="E11041" i="22"/>
  <c r="E11042" i="22"/>
  <c r="E11043" i="22"/>
  <c r="E11044" i="22"/>
  <c r="E11045" i="22"/>
  <c r="E11046" i="22"/>
  <c r="E11047" i="22"/>
  <c r="E11048" i="22"/>
  <c r="E11049" i="22"/>
  <c r="E11050" i="22"/>
  <c r="E11051" i="22"/>
  <c r="E11052" i="22"/>
  <c r="E11053" i="22"/>
  <c r="E11054" i="22"/>
  <c r="E11055" i="22"/>
  <c r="E11056" i="22"/>
  <c r="E11057" i="22"/>
  <c r="E11058" i="22"/>
  <c r="E11059" i="22"/>
  <c r="E11060" i="22"/>
  <c r="E11061" i="22"/>
  <c r="E11062" i="22"/>
  <c r="E11063" i="22"/>
  <c r="E11064" i="22"/>
  <c r="E11065" i="22"/>
  <c r="E11066" i="22"/>
  <c r="E11067" i="22"/>
  <c r="E11068" i="22"/>
  <c r="E11069" i="22"/>
  <c r="E11070" i="22"/>
  <c r="E11071" i="22"/>
  <c r="E11072" i="22"/>
  <c r="E11073" i="22"/>
  <c r="E11074" i="22"/>
  <c r="E11075" i="22"/>
  <c r="E11076" i="22"/>
  <c r="E11077" i="22"/>
  <c r="E11078" i="22"/>
  <c r="E11079" i="22"/>
  <c r="E11080" i="22"/>
  <c r="E11081" i="22"/>
  <c r="E11082" i="22"/>
  <c r="E11083" i="22"/>
  <c r="E11084" i="22"/>
  <c r="E11085" i="22"/>
  <c r="E11086" i="22"/>
  <c r="E11087" i="22"/>
  <c r="E11088" i="22"/>
  <c r="E11089" i="22"/>
  <c r="E11090" i="22"/>
  <c r="E11091" i="22"/>
  <c r="E11092" i="22"/>
  <c r="E11093" i="22"/>
  <c r="E11094" i="22"/>
  <c r="E11095" i="22"/>
  <c r="E11096" i="22"/>
  <c r="E11097" i="22"/>
  <c r="E11098" i="22"/>
  <c r="E11099" i="22"/>
  <c r="E11100" i="22"/>
  <c r="E11101" i="22"/>
  <c r="E11102" i="22"/>
  <c r="E11103" i="22"/>
  <c r="E11104" i="22"/>
  <c r="E11105" i="22"/>
  <c r="E11106" i="22"/>
  <c r="E11107" i="22"/>
  <c r="E11108" i="22"/>
  <c r="E11109" i="22"/>
  <c r="E11110" i="22"/>
  <c r="E11111" i="22"/>
  <c r="E11112" i="22"/>
  <c r="E11113" i="22"/>
  <c r="E11114" i="22"/>
  <c r="E11115" i="22"/>
  <c r="E11116" i="22"/>
  <c r="E11117" i="22"/>
  <c r="E11118" i="22"/>
  <c r="E11119" i="22"/>
  <c r="E11120" i="22"/>
  <c r="E11121" i="22"/>
  <c r="E11122" i="22"/>
  <c r="E11123" i="22"/>
  <c r="E11124" i="22"/>
  <c r="E11125" i="22"/>
  <c r="E11126" i="22"/>
  <c r="E11127" i="22"/>
  <c r="E11128" i="22"/>
  <c r="E11129" i="22"/>
  <c r="E11130" i="22"/>
  <c r="E11131" i="22"/>
  <c r="E11132" i="22"/>
  <c r="E11133" i="22"/>
  <c r="E11134" i="22"/>
  <c r="E11135" i="22"/>
  <c r="E11136" i="22"/>
  <c r="E11137" i="22"/>
  <c r="E11138" i="22"/>
  <c r="E11139" i="22"/>
  <c r="E11140" i="22"/>
  <c r="E11141" i="22"/>
  <c r="E11142" i="22"/>
  <c r="E11143" i="22"/>
  <c r="E11144" i="22"/>
  <c r="E11145" i="22"/>
  <c r="E11146" i="22"/>
  <c r="E11147" i="22"/>
  <c r="E11148" i="22"/>
  <c r="E11149" i="22"/>
  <c r="E11150" i="22"/>
  <c r="E11151" i="22"/>
  <c r="E11152" i="22"/>
  <c r="E11153" i="22"/>
  <c r="E11154" i="22"/>
  <c r="E11155" i="22"/>
  <c r="E11156" i="22"/>
  <c r="E11157" i="22"/>
  <c r="E11158" i="22"/>
  <c r="E11159" i="22"/>
  <c r="E11160" i="22"/>
  <c r="E11161" i="22"/>
  <c r="E11162" i="22"/>
  <c r="E11163" i="22"/>
  <c r="E11164" i="22"/>
  <c r="E11165" i="22"/>
  <c r="E11166" i="22"/>
  <c r="E11167" i="22"/>
  <c r="E11168" i="22"/>
  <c r="E11169" i="22"/>
  <c r="E11170" i="22"/>
  <c r="E11171" i="22"/>
  <c r="E11172" i="22"/>
  <c r="E11173" i="22"/>
  <c r="E11174" i="22"/>
  <c r="E11175" i="22"/>
  <c r="E11176" i="22"/>
  <c r="E11177" i="22"/>
  <c r="E11178" i="22"/>
  <c r="E11179" i="22"/>
  <c r="E11180" i="22"/>
  <c r="E11181" i="22"/>
  <c r="E11182" i="22"/>
  <c r="E11183" i="22"/>
  <c r="E11184" i="22"/>
  <c r="E11185" i="22"/>
  <c r="E11186" i="22"/>
  <c r="E11187" i="22"/>
  <c r="E11188" i="22"/>
  <c r="E11189" i="22"/>
  <c r="E11190" i="22"/>
  <c r="E11191" i="22"/>
  <c r="E11192" i="22"/>
  <c r="E11193" i="22"/>
  <c r="E11194" i="22"/>
  <c r="E11195" i="22"/>
  <c r="E11196" i="22"/>
  <c r="E11197" i="22"/>
  <c r="E11198" i="22"/>
  <c r="E11199" i="22"/>
  <c r="E11200" i="22"/>
  <c r="E11201" i="22"/>
  <c r="E11202" i="22"/>
  <c r="E11203" i="22"/>
  <c r="E11204" i="22"/>
  <c r="E11205" i="22"/>
  <c r="E11206" i="22"/>
  <c r="E11207" i="22"/>
  <c r="E11208" i="22"/>
  <c r="E11209" i="22"/>
  <c r="E11210" i="22"/>
  <c r="E11211" i="22"/>
  <c r="E11212" i="22"/>
  <c r="E11213" i="22"/>
  <c r="E11214" i="22"/>
  <c r="E11215" i="22"/>
  <c r="E11216" i="22"/>
  <c r="E11217" i="22"/>
  <c r="E11218" i="22"/>
  <c r="E11219" i="22"/>
  <c r="E11220" i="22"/>
  <c r="E11221" i="22"/>
  <c r="E11222" i="22"/>
  <c r="E11223" i="22"/>
  <c r="E11224" i="22"/>
  <c r="E11225" i="22"/>
  <c r="E11226" i="22"/>
  <c r="E11227" i="22"/>
  <c r="E11228" i="22"/>
  <c r="E11229" i="22"/>
  <c r="E11230" i="22"/>
  <c r="E11231" i="22"/>
  <c r="E11232" i="22"/>
  <c r="E11233" i="22"/>
  <c r="E11234" i="22"/>
  <c r="E11235" i="22"/>
  <c r="E11236" i="22"/>
  <c r="E11237" i="22"/>
  <c r="E11238" i="22"/>
  <c r="E11239" i="22"/>
  <c r="E11240" i="22"/>
  <c r="E11241" i="22"/>
  <c r="E11242" i="22"/>
  <c r="E11243" i="22"/>
  <c r="E11244" i="22"/>
  <c r="E11245" i="22"/>
  <c r="E11246" i="22"/>
  <c r="E11247" i="22"/>
  <c r="E11248" i="22"/>
  <c r="E11249" i="22"/>
  <c r="E11250" i="22"/>
  <c r="E11251" i="22"/>
  <c r="E11252" i="22"/>
  <c r="E11253" i="22"/>
  <c r="E11254" i="22"/>
  <c r="E11255" i="22"/>
  <c r="E11256" i="22"/>
  <c r="E11257" i="22"/>
  <c r="E11258" i="22"/>
  <c r="E11259" i="22"/>
  <c r="E11260" i="22"/>
  <c r="E11261" i="22"/>
  <c r="E11262" i="22"/>
  <c r="E11263" i="22"/>
  <c r="E11264" i="22"/>
  <c r="E11265" i="22"/>
  <c r="E11266" i="22"/>
  <c r="E11267" i="22"/>
  <c r="E11268" i="22"/>
  <c r="E11269" i="22"/>
  <c r="E11270" i="22"/>
  <c r="E11271" i="22"/>
  <c r="E11272" i="22"/>
  <c r="E11273" i="22"/>
  <c r="E11274" i="22"/>
  <c r="E11275" i="22"/>
  <c r="E11276" i="22"/>
  <c r="E11277" i="22"/>
  <c r="E11278" i="22"/>
  <c r="E11279" i="22"/>
  <c r="E11280" i="22"/>
  <c r="E11281" i="22"/>
  <c r="E11282" i="22"/>
  <c r="E11283" i="22"/>
  <c r="E11284" i="22"/>
  <c r="E11285" i="22"/>
  <c r="E11286" i="22"/>
  <c r="E11287" i="22"/>
  <c r="E11288" i="22"/>
  <c r="E11289" i="22"/>
  <c r="E11290" i="22"/>
  <c r="E11291" i="22"/>
  <c r="E11292" i="22"/>
  <c r="E11293" i="22"/>
  <c r="E11294" i="22"/>
  <c r="E11295" i="22"/>
  <c r="E11296" i="22"/>
  <c r="E11297" i="22"/>
  <c r="E11298" i="22"/>
  <c r="E11299" i="22"/>
  <c r="E11300" i="22"/>
  <c r="E11301" i="22"/>
  <c r="E11302" i="22"/>
  <c r="E11303" i="22"/>
  <c r="E11304" i="22"/>
  <c r="E11305" i="22"/>
  <c r="E11306" i="22"/>
  <c r="E11307" i="22"/>
  <c r="E11308" i="22"/>
  <c r="E11309" i="22"/>
  <c r="E11310" i="22"/>
  <c r="E11311" i="22"/>
  <c r="E11312" i="22"/>
  <c r="E11313" i="22"/>
  <c r="E11314" i="22"/>
  <c r="E11315" i="22"/>
  <c r="E11316" i="22"/>
  <c r="E11317" i="22"/>
  <c r="E11318" i="22"/>
  <c r="E11319" i="22"/>
  <c r="E11320" i="22"/>
  <c r="E11321" i="22"/>
  <c r="E11322" i="22"/>
  <c r="E11323" i="22"/>
  <c r="E11324" i="22"/>
  <c r="E11325" i="22"/>
  <c r="E11326" i="22"/>
  <c r="E11327" i="22"/>
  <c r="E11328" i="22"/>
  <c r="E11329" i="22"/>
  <c r="E11330" i="22"/>
  <c r="E11331" i="22"/>
  <c r="E11332" i="22"/>
  <c r="E11333" i="22"/>
  <c r="E11334" i="22"/>
  <c r="E11335" i="22"/>
  <c r="E11336" i="22"/>
  <c r="E11337" i="22"/>
  <c r="E11338" i="22"/>
  <c r="E11339" i="22"/>
  <c r="E11340" i="22"/>
  <c r="E11341" i="22"/>
  <c r="E11342" i="22"/>
  <c r="E11343" i="22"/>
  <c r="E11344" i="22"/>
  <c r="E11345" i="22"/>
  <c r="E11346" i="22"/>
  <c r="E11347" i="22"/>
  <c r="E11348" i="22"/>
  <c r="E11349" i="22"/>
  <c r="E11350" i="22"/>
  <c r="E11351" i="22"/>
  <c r="E11352" i="22"/>
  <c r="E11353" i="22"/>
  <c r="E11354" i="22"/>
  <c r="E11355" i="22"/>
  <c r="E11356" i="22"/>
  <c r="E11357" i="22"/>
  <c r="E11358" i="22"/>
  <c r="E11359" i="22"/>
  <c r="E11360" i="22"/>
  <c r="E11361" i="22"/>
  <c r="E11362" i="22"/>
  <c r="E11363" i="22"/>
  <c r="E11364" i="22"/>
  <c r="E11365" i="22"/>
  <c r="E11366" i="22"/>
  <c r="E11367" i="22"/>
  <c r="E11368" i="22"/>
  <c r="E11369" i="22"/>
  <c r="E11370" i="22"/>
  <c r="E11371" i="22"/>
  <c r="E11372" i="22"/>
  <c r="E11373" i="22"/>
  <c r="E11374" i="22"/>
  <c r="E11375" i="22"/>
  <c r="E11376" i="22"/>
  <c r="E11377" i="22"/>
  <c r="E11378" i="22"/>
  <c r="E11379" i="22"/>
  <c r="E11380" i="22"/>
  <c r="E11381" i="22"/>
  <c r="E11382" i="22"/>
  <c r="E11383" i="22"/>
  <c r="E11384" i="22"/>
  <c r="E11385" i="22"/>
  <c r="E11386" i="22"/>
  <c r="E11387" i="22"/>
  <c r="E11388" i="22"/>
  <c r="E11389" i="22"/>
  <c r="E11390" i="22"/>
  <c r="E11391" i="22"/>
  <c r="E11392" i="22"/>
  <c r="E11393" i="22"/>
  <c r="E11394" i="22"/>
  <c r="E11395" i="22"/>
  <c r="E11396" i="22"/>
  <c r="E11397" i="22"/>
  <c r="E11398" i="22"/>
  <c r="E11399" i="22"/>
  <c r="E11400" i="22"/>
  <c r="E11401" i="22"/>
  <c r="E11402" i="22"/>
  <c r="E11403" i="22"/>
  <c r="E11404" i="22"/>
  <c r="E11405" i="22"/>
  <c r="E11406" i="22"/>
  <c r="E11407" i="22"/>
  <c r="E11408" i="22"/>
  <c r="E11409" i="22"/>
  <c r="E11410" i="22"/>
  <c r="E11411" i="22"/>
  <c r="E11412" i="22"/>
  <c r="E11413" i="22"/>
  <c r="E11414" i="22"/>
  <c r="E11415" i="22"/>
  <c r="E11416" i="22"/>
  <c r="E11417" i="22"/>
  <c r="E11418" i="22"/>
  <c r="E11419" i="22"/>
  <c r="E11420" i="22"/>
  <c r="E11421" i="22"/>
  <c r="E11422" i="22"/>
  <c r="E11423" i="22"/>
  <c r="E11424" i="22"/>
  <c r="E11425" i="22"/>
  <c r="E11426" i="22"/>
  <c r="E11427" i="22"/>
  <c r="E11428" i="22"/>
  <c r="E11429" i="22"/>
  <c r="E11430" i="22"/>
  <c r="E11431" i="22"/>
  <c r="E11432" i="22"/>
  <c r="E11433" i="22"/>
  <c r="E11434" i="22"/>
  <c r="E11435" i="22"/>
  <c r="E11436" i="22"/>
  <c r="E11437" i="22"/>
  <c r="E11438" i="22"/>
  <c r="E11439" i="22"/>
  <c r="E11440" i="22"/>
  <c r="E11441" i="22"/>
  <c r="E11442" i="22"/>
  <c r="E11443" i="22"/>
  <c r="E11444" i="22"/>
  <c r="E11445" i="22"/>
  <c r="E11446" i="22"/>
  <c r="E11447" i="22"/>
  <c r="E11448" i="22"/>
  <c r="E11449" i="22"/>
  <c r="E11450" i="22"/>
  <c r="E11451" i="22"/>
  <c r="E11452" i="22"/>
  <c r="E11453" i="22"/>
  <c r="E11454" i="22"/>
  <c r="E11455" i="22"/>
  <c r="E11456" i="22"/>
  <c r="E11457" i="22"/>
  <c r="E11458" i="22"/>
  <c r="E11459" i="22"/>
  <c r="E11460" i="22"/>
  <c r="E11461" i="22"/>
  <c r="E11462" i="22"/>
  <c r="E11463" i="22"/>
  <c r="E11464" i="22"/>
  <c r="E11465" i="22"/>
  <c r="E11466" i="22"/>
  <c r="E11467" i="22"/>
  <c r="E11468" i="22"/>
  <c r="E11469" i="22"/>
  <c r="E11470" i="22"/>
  <c r="E11471" i="22"/>
  <c r="E11472" i="22"/>
  <c r="E11473" i="22"/>
  <c r="E11474" i="22"/>
  <c r="E11475" i="22"/>
  <c r="E11476" i="22"/>
  <c r="E11477" i="22"/>
  <c r="E11478" i="22"/>
  <c r="E11479" i="22"/>
  <c r="E11480" i="22"/>
  <c r="E11481" i="22"/>
  <c r="E11482" i="22"/>
  <c r="E11483" i="22"/>
  <c r="E11484" i="22"/>
  <c r="E11485" i="22"/>
  <c r="E11486" i="22"/>
  <c r="E11487" i="22"/>
  <c r="E11488" i="22"/>
  <c r="E11489" i="22"/>
  <c r="E11490" i="22"/>
  <c r="E11491" i="22"/>
  <c r="E11492" i="22"/>
  <c r="E11493" i="22"/>
  <c r="E11494" i="22"/>
  <c r="E11495" i="22"/>
  <c r="E11496" i="22"/>
  <c r="E11497" i="22"/>
  <c r="E11498" i="22"/>
  <c r="E11499" i="22"/>
  <c r="E11500" i="22"/>
  <c r="E11501" i="22"/>
  <c r="E11502" i="22"/>
  <c r="E11503" i="22"/>
  <c r="E11504" i="22"/>
  <c r="E11505" i="22"/>
  <c r="E11506" i="22"/>
  <c r="E11507" i="22"/>
  <c r="E11508" i="22"/>
  <c r="E11509" i="22"/>
  <c r="E11510" i="22"/>
  <c r="E11511" i="22"/>
  <c r="E11512" i="22"/>
  <c r="E11513" i="22"/>
  <c r="E11514" i="22"/>
  <c r="E11515" i="22"/>
  <c r="E11516" i="22"/>
  <c r="E11517" i="22"/>
  <c r="E11518" i="22"/>
  <c r="E11519" i="22"/>
  <c r="E11520" i="22"/>
  <c r="E11521" i="22"/>
  <c r="E11522" i="22"/>
  <c r="E11523" i="22"/>
  <c r="E11524" i="22"/>
  <c r="E11525" i="22"/>
  <c r="E11526" i="22"/>
  <c r="E11527" i="22"/>
  <c r="E11528" i="22"/>
  <c r="E11529" i="22"/>
  <c r="E11530" i="22"/>
  <c r="E11531" i="22"/>
  <c r="E11532" i="22"/>
  <c r="E11533" i="22"/>
  <c r="E11534" i="22"/>
  <c r="E11535" i="22"/>
  <c r="E11536" i="22"/>
  <c r="E11537" i="22"/>
  <c r="E11538" i="22"/>
  <c r="E11539" i="22"/>
  <c r="E11540" i="22"/>
  <c r="E11541" i="22"/>
  <c r="E11542" i="22"/>
  <c r="E11543" i="22"/>
  <c r="E11544" i="22"/>
  <c r="E11545" i="22"/>
  <c r="E11546" i="22"/>
  <c r="E11547" i="22"/>
  <c r="E11548" i="22"/>
  <c r="E11549" i="22"/>
  <c r="E11550" i="22"/>
  <c r="E11551" i="22"/>
  <c r="E11552" i="22"/>
  <c r="E11553" i="22"/>
  <c r="E11554" i="22"/>
  <c r="E11555" i="22"/>
  <c r="E11556" i="22"/>
  <c r="E11557" i="22"/>
  <c r="E11558" i="22"/>
  <c r="E11559" i="22"/>
  <c r="E11560" i="22"/>
  <c r="E11561" i="22"/>
  <c r="E11562" i="22"/>
  <c r="E11563" i="22"/>
  <c r="E11564" i="22"/>
  <c r="E11565" i="22"/>
  <c r="E11566" i="22"/>
  <c r="E11567" i="22"/>
  <c r="E11568" i="22"/>
  <c r="E11569" i="22"/>
  <c r="E11570" i="22"/>
  <c r="E11571" i="22"/>
  <c r="E11572" i="22"/>
  <c r="E11573" i="22"/>
  <c r="E11574" i="22"/>
  <c r="E11575" i="22"/>
  <c r="E11576" i="22"/>
  <c r="E11577" i="22"/>
  <c r="E11578" i="22"/>
  <c r="E11579" i="22"/>
  <c r="E11580" i="22"/>
  <c r="E11581" i="22"/>
  <c r="E11582" i="22"/>
  <c r="E11583" i="22"/>
  <c r="E11584" i="22"/>
  <c r="E11585" i="22"/>
  <c r="E11586" i="22"/>
  <c r="E11587" i="22"/>
  <c r="E11588" i="22"/>
  <c r="E11589" i="22"/>
  <c r="E11590" i="22"/>
  <c r="E11591" i="22"/>
  <c r="E11592" i="22"/>
  <c r="E11593" i="22"/>
  <c r="E11594" i="22"/>
  <c r="E11595" i="22"/>
  <c r="E11596" i="22"/>
  <c r="E11597" i="22"/>
  <c r="E11598" i="22"/>
  <c r="E11599" i="22"/>
  <c r="E11600" i="22"/>
  <c r="E11601" i="22"/>
  <c r="E11602" i="22"/>
  <c r="E11603" i="22"/>
  <c r="E11604" i="22"/>
  <c r="E11605" i="22"/>
  <c r="E11606" i="22"/>
  <c r="E11607" i="22"/>
  <c r="E11608" i="22"/>
  <c r="E11609" i="22"/>
  <c r="E11610" i="22"/>
  <c r="E11611" i="22"/>
  <c r="E11612" i="22"/>
  <c r="E11613" i="22"/>
  <c r="E11614" i="22"/>
  <c r="E11615" i="22"/>
  <c r="E11616" i="22"/>
  <c r="E11617" i="22"/>
  <c r="E11618" i="22"/>
  <c r="E11619" i="22"/>
  <c r="E11620" i="22"/>
  <c r="E11621" i="22"/>
  <c r="E11622" i="22"/>
  <c r="E11623" i="22"/>
  <c r="E11624" i="22"/>
  <c r="E11625" i="22"/>
  <c r="E11626" i="22"/>
  <c r="E11627" i="22"/>
  <c r="E11628" i="22"/>
  <c r="E11629" i="22"/>
  <c r="E11630" i="22"/>
  <c r="E11631" i="22"/>
  <c r="E11632" i="22"/>
  <c r="E11633" i="22"/>
  <c r="E11634" i="22"/>
  <c r="E11635" i="22"/>
  <c r="E11636" i="22"/>
  <c r="E11637" i="22"/>
  <c r="E11638" i="22"/>
  <c r="E11639" i="22"/>
  <c r="E11640" i="22"/>
  <c r="E11641" i="22"/>
  <c r="E11642" i="22"/>
  <c r="E11643" i="22"/>
  <c r="E11644" i="22"/>
  <c r="E11645" i="22"/>
  <c r="E11646" i="22"/>
  <c r="E11647" i="22"/>
  <c r="E11648" i="22"/>
  <c r="E11649" i="22"/>
  <c r="E11650" i="22"/>
  <c r="E11651" i="22"/>
  <c r="E11652" i="22"/>
  <c r="E11653" i="22"/>
  <c r="E11654" i="22"/>
  <c r="E11655" i="22"/>
  <c r="E11656" i="22"/>
  <c r="E11657" i="22"/>
  <c r="E11658" i="22"/>
  <c r="E11659" i="22"/>
  <c r="E11660" i="22"/>
  <c r="E11661" i="22"/>
  <c r="E11662" i="22"/>
  <c r="E11663" i="22"/>
  <c r="E11664" i="22"/>
  <c r="E11665" i="22"/>
  <c r="E11666" i="22"/>
  <c r="E11667" i="22"/>
  <c r="E11668" i="22"/>
  <c r="E11669" i="22"/>
  <c r="E11670" i="22"/>
  <c r="E11671" i="22"/>
  <c r="E11672" i="22"/>
  <c r="E11673" i="22"/>
  <c r="E11674" i="22"/>
  <c r="E11675" i="22"/>
  <c r="E11676" i="22"/>
  <c r="E11677" i="22"/>
  <c r="E11678" i="22"/>
  <c r="E11679" i="22"/>
  <c r="E11680" i="22"/>
  <c r="E11681" i="22"/>
  <c r="E11682" i="22"/>
  <c r="E11683" i="22"/>
  <c r="E11684" i="22"/>
  <c r="E11685" i="22"/>
  <c r="E11686" i="22"/>
  <c r="E11687" i="22"/>
  <c r="E11688" i="22"/>
  <c r="E11689" i="22"/>
  <c r="E11690" i="22"/>
  <c r="E11691" i="22"/>
  <c r="E11692" i="22"/>
  <c r="E11693" i="22"/>
  <c r="E11694" i="22"/>
  <c r="E11695" i="22"/>
  <c r="E11696" i="22"/>
  <c r="E11697" i="22"/>
  <c r="E11698" i="22"/>
  <c r="E11699" i="22"/>
  <c r="E11700" i="22"/>
  <c r="E11701" i="22"/>
  <c r="E11702" i="22"/>
  <c r="E11703" i="22"/>
  <c r="E11704" i="22"/>
  <c r="E11705" i="22"/>
  <c r="E11706" i="22"/>
  <c r="E11707" i="22"/>
  <c r="E11708" i="22"/>
  <c r="E11709" i="22"/>
  <c r="E11710" i="22"/>
  <c r="E11711" i="22"/>
  <c r="E11712" i="22"/>
  <c r="E11713" i="22"/>
  <c r="E11714" i="22"/>
  <c r="E11715" i="22"/>
  <c r="E11716" i="22"/>
  <c r="E11717" i="22"/>
  <c r="E11718" i="22"/>
  <c r="E11719" i="22"/>
  <c r="E11720" i="22"/>
  <c r="E11721" i="22"/>
  <c r="E11722" i="22"/>
  <c r="E11723" i="22"/>
  <c r="E11724" i="22"/>
  <c r="E11725" i="22"/>
  <c r="E11726" i="22"/>
  <c r="E11727" i="22"/>
  <c r="E11728" i="22"/>
  <c r="E11729" i="22"/>
  <c r="E11730" i="22"/>
  <c r="E11731" i="22"/>
  <c r="E11732" i="22"/>
  <c r="E11733" i="22"/>
  <c r="E11734" i="22"/>
  <c r="E11735" i="22"/>
  <c r="E11736" i="22"/>
  <c r="E11737" i="22"/>
  <c r="E11738" i="22"/>
  <c r="E11739" i="22"/>
  <c r="E11740" i="22"/>
  <c r="E11741" i="22"/>
  <c r="E11742" i="22"/>
  <c r="E11743" i="22"/>
  <c r="E11744" i="22"/>
  <c r="E11745" i="22"/>
  <c r="E11746" i="22"/>
  <c r="E11747" i="22"/>
  <c r="E11748" i="22"/>
  <c r="E11749" i="22"/>
  <c r="E11750" i="22"/>
  <c r="E11751" i="22"/>
  <c r="E11752" i="22"/>
  <c r="E11753" i="22"/>
  <c r="E11754" i="22"/>
  <c r="E11755" i="22"/>
  <c r="E11756" i="22"/>
  <c r="E11757" i="22"/>
  <c r="E11758" i="22"/>
  <c r="E11759" i="22"/>
  <c r="E11760" i="22"/>
  <c r="E11761" i="22"/>
  <c r="E11762" i="22"/>
  <c r="E11763" i="22"/>
  <c r="E11764" i="22"/>
  <c r="E11765" i="22"/>
  <c r="E11766" i="22"/>
  <c r="E11767" i="22"/>
  <c r="E11768" i="22"/>
  <c r="E11769" i="22"/>
  <c r="E11770" i="22"/>
  <c r="E11771" i="22"/>
  <c r="E11772" i="22"/>
  <c r="E11773" i="22"/>
  <c r="E11774" i="22"/>
  <c r="E11775" i="22"/>
  <c r="E11776" i="22"/>
  <c r="E11777" i="22"/>
  <c r="E11778" i="22"/>
  <c r="E11779" i="22"/>
  <c r="E11780" i="22"/>
  <c r="E11781" i="22"/>
  <c r="E11782" i="22"/>
  <c r="E11783" i="22"/>
  <c r="E11784" i="22"/>
  <c r="E11785" i="22"/>
  <c r="E11786" i="22"/>
  <c r="E11787" i="22"/>
  <c r="E11788" i="22"/>
  <c r="E11789" i="22"/>
  <c r="E11790" i="22"/>
  <c r="E11791" i="22"/>
  <c r="E11792" i="22"/>
  <c r="E11793" i="22"/>
  <c r="E11794" i="22"/>
  <c r="E11795" i="22"/>
  <c r="E11796" i="22"/>
  <c r="E11797" i="22"/>
  <c r="E11798" i="22"/>
  <c r="E11799" i="22"/>
  <c r="E11800" i="22"/>
  <c r="E11801" i="22"/>
  <c r="E11802" i="22"/>
  <c r="E11803" i="22"/>
  <c r="E11804" i="22"/>
  <c r="E11805" i="22"/>
  <c r="E11806" i="22"/>
  <c r="E11807" i="22"/>
  <c r="E11808" i="22"/>
  <c r="E11809" i="22"/>
  <c r="E11810" i="22"/>
  <c r="E11811" i="22"/>
  <c r="E11812" i="22"/>
  <c r="E11813" i="22"/>
  <c r="E11814" i="22"/>
  <c r="E11815" i="22"/>
  <c r="E11816" i="22"/>
  <c r="E11817" i="22"/>
  <c r="E11818" i="22"/>
  <c r="E11819" i="22"/>
  <c r="E11820" i="22"/>
  <c r="E11821" i="22"/>
  <c r="E11822" i="22"/>
  <c r="E11823" i="22"/>
  <c r="E11824" i="22"/>
  <c r="E11825" i="22"/>
  <c r="E11826" i="22"/>
  <c r="E11827" i="22"/>
  <c r="E11828" i="22"/>
  <c r="E11829" i="22"/>
  <c r="E11830" i="22"/>
  <c r="E11831" i="22"/>
  <c r="E11832" i="22"/>
  <c r="E11833" i="22"/>
  <c r="E11834" i="22"/>
  <c r="E11835" i="22"/>
  <c r="E11836" i="22"/>
  <c r="E11837" i="22"/>
  <c r="E11838" i="22"/>
  <c r="E11839" i="22"/>
  <c r="E11840" i="22"/>
  <c r="E11841" i="22"/>
  <c r="E11842" i="22"/>
  <c r="E11843" i="22"/>
  <c r="E11844" i="22"/>
  <c r="E11845" i="22"/>
  <c r="E11846" i="22"/>
  <c r="E11847" i="22"/>
  <c r="E11848" i="22"/>
  <c r="E11849" i="22"/>
  <c r="E11850" i="22"/>
  <c r="E11851" i="22"/>
  <c r="E11852" i="22"/>
  <c r="E11853" i="22"/>
  <c r="E11854" i="22"/>
  <c r="E11855" i="22"/>
  <c r="E11856" i="22"/>
  <c r="E11857" i="22"/>
  <c r="E11858" i="22"/>
  <c r="E11859" i="22"/>
  <c r="E11860" i="22"/>
  <c r="E11861" i="22"/>
  <c r="E11862" i="22"/>
  <c r="E11863" i="22"/>
  <c r="E11864" i="22"/>
  <c r="E11865" i="22"/>
  <c r="E11866" i="22"/>
  <c r="E11867" i="22"/>
  <c r="E11868" i="22"/>
  <c r="E11869" i="22"/>
  <c r="E11870" i="22"/>
  <c r="E11871" i="22"/>
  <c r="E11872" i="22"/>
  <c r="E11873" i="22"/>
  <c r="E11874" i="22"/>
  <c r="E11875" i="22"/>
  <c r="E11876" i="22"/>
  <c r="E11877" i="22"/>
  <c r="E11878" i="22"/>
  <c r="E11879" i="22"/>
  <c r="E11880" i="22"/>
  <c r="E11881" i="22"/>
  <c r="E11882" i="22"/>
  <c r="E11883" i="22"/>
  <c r="E11884" i="22"/>
  <c r="E11885" i="22"/>
  <c r="E11886" i="22"/>
  <c r="E11887" i="22"/>
  <c r="E11888" i="22"/>
  <c r="E11889" i="22"/>
  <c r="E11890" i="22"/>
  <c r="E11891" i="22"/>
  <c r="E11892" i="22"/>
  <c r="E11893" i="22"/>
  <c r="E11894" i="22"/>
  <c r="E11895" i="22"/>
  <c r="E11896" i="22"/>
  <c r="E11897" i="22"/>
  <c r="E11898" i="22"/>
  <c r="E11899" i="22"/>
  <c r="E11900" i="22"/>
  <c r="E11901" i="22"/>
  <c r="E11902" i="22"/>
  <c r="E11903" i="22"/>
  <c r="E11904" i="22"/>
  <c r="E11905" i="22"/>
  <c r="E11906" i="22"/>
  <c r="E11907" i="22"/>
  <c r="E11908" i="22"/>
  <c r="E11909" i="22"/>
  <c r="E11910" i="22"/>
  <c r="E11911" i="22"/>
  <c r="E11912" i="22"/>
  <c r="E11913" i="22"/>
  <c r="E11914" i="22"/>
  <c r="E11915" i="22"/>
  <c r="E11916" i="22"/>
  <c r="E11917" i="22"/>
  <c r="E11918" i="22"/>
  <c r="E11919" i="22"/>
  <c r="E11920" i="22"/>
  <c r="E11921" i="22"/>
  <c r="E11922" i="22"/>
  <c r="E11923" i="22"/>
  <c r="E11924" i="22"/>
  <c r="E11925" i="22"/>
  <c r="E11926" i="22"/>
  <c r="E11927" i="22"/>
  <c r="E11928" i="22"/>
  <c r="E11929" i="22"/>
  <c r="E11930" i="22"/>
  <c r="E11931" i="22"/>
  <c r="E11932" i="22"/>
  <c r="E11933" i="22"/>
  <c r="E11934" i="22"/>
  <c r="E11935" i="22"/>
  <c r="E11936" i="22"/>
  <c r="E11937" i="22"/>
  <c r="E11938" i="22"/>
  <c r="E11939" i="22"/>
  <c r="E11940" i="22"/>
  <c r="E11941" i="22"/>
  <c r="E11942" i="22"/>
  <c r="E11943" i="22"/>
  <c r="E11944" i="22"/>
  <c r="E11945" i="22"/>
  <c r="E11946" i="22"/>
  <c r="E11947" i="22"/>
  <c r="E11948" i="22"/>
  <c r="E11949" i="22"/>
  <c r="E11950" i="22"/>
  <c r="E11951" i="22"/>
  <c r="E11952" i="22"/>
  <c r="E11953" i="22"/>
  <c r="E11954" i="22"/>
  <c r="E11955" i="22"/>
  <c r="E11956" i="22"/>
  <c r="E11957" i="22"/>
  <c r="E11958" i="22"/>
  <c r="E11959" i="22"/>
  <c r="E11960" i="22"/>
  <c r="E11961" i="22"/>
  <c r="E11962" i="22"/>
  <c r="E11963" i="22"/>
  <c r="E11964" i="22"/>
  <c r="E11965" i="22"/>
  <c r="E11966" i="22"/>
  <c r="E11967" i="22"/>
  <c r="E11968" i="22"/>
  <c r="E11969" i="22"/>
  <c r="E11970" i="22"/>
  <c r="E11971" i="22"/>
  <c r="E11972" i="22"/>
  <c r="E11973" i="22"/>
  <c r="E11974" i="22"/>
  <c r="E11975" i="22"/>
  <c r="E11976" i="22"/>
  <c r="E11977" i="22"/>
  <c r="E11978" i="22"/>
  <c r="E11979" i="22"/>
  <c r="E11980" i="22"/>
  <c r="E11981" i="22"/>
  <c r="E11982" i="22"/>
  <c r="E11983" i="22"/>
  <c r="E11984" i="22"/>
  <c r="E11985" i="22"/>
  <c r="E11986" i="22"/>
  <c r="E11987" i="22"/>
  <c r="E11988" i="22"/>
  <c r="E11989" i="22"/>
  <c r="E11990" i="22"/>
  <c r="E11991" i="22"/>
  <c r="E11992" i="22"/>
  <c r="E11993" i="22"/>
  <c r="E11994" i="22"/>
  <c r="E11995" i="22"/>
  <c r="E11996" i="22"/>
  <c r="E11997" i="22"/>
  <c r="E11998" i="22"/>
  <c r="E11999" i="22"/>
  <c r="E12000" i="22"/>
  <c r="E12001" i="22"/>
  <c r="E12002" i="22"/>
  <c r="E12003" i="22"/>
  <c r="E12004" i="22"/>
  <c r="E12005" i="22"/>
  <c r="E12006" i="22"/>
  <c r="E12007" i="22"/>
  <c r="E12008" i="22"/>
  <c r="E12009" i="22"/>
  <c r="E12010" i="22"/>
  <c r="E12011" i="22"/>
  <c r="E12012" i="22"/>
  <c r="E12013" i="22"/>
  <c r="E12014" i="22"/>
  <c r="E12015" i="22"/>
  <c r="E12016" i="22"/>
  <c r="E12017" i="22"/>
  <c r="E12018" i="22"/>
  <c r="E12019" i="22"/>
  <c r="E12020" i="22"/>
  <c r="E12021" i="22"/>
  <c r="E12022" i="22"/>
  <c r="E12023" i="22"/>
  <c r="E12024" i="22"/>
  <c r="E12025" i="22"/>
  <c r="E12026" i="22"/>
  <c r="E12027" i="22"/>
  <c r="E12028" i="22"/>
  <c r="E12029" i="22"/>
  <c r="E12030" i="22"/>
  <c r="E12031" i="22"/>
  <c r="E12032" i="22"/>
  <c r="E12033" i="22"/>
  <c r="E12034" i="22"/>
  <c r="E12035" i="22"/>
  <c r="E12036" i="22"/>
  <c r="E12037" i="22"/>
  <c r="E12038" i="22"/>
  <c r="E12039" i="22"/>
  <c r="E12040" i="22"/>
  <c r="E12041" i="22"/>
  <c r="E12042" i="22"/>
  <c r="E12043" i="22"/>
  <c r="E12044" i="22"/>
  <c r="E12045" i="22"/>
  <c r="E12046" i="22"/>
  <c r="E12047" i="22"/>
  <c r="E12048" i="22"/>
  <c r="E12049" i="22"/>
  <c r="E12050" i="22"/>
  <c r="E12051" i="22"/>
  <c r="E12052" i="22"/>
  <c r="E12053" i="22"/>
  <c r="E12054" i="22"/>
  <c r="E12055" i="22"/>
  <c r="E12056" i="22"/>
  <c r="E12057" i="22"/>
  <c r="E12058" i="22"/>
  <c r="E12059" i="22"/>
  <c r="E12060" i="22"/>
  <c r="E12061" i="22"/>
  <c r="E12062" i="22"/>
  <c r="E12063" i="22"/>
  <c r="E12064" i="22"/>
  <c r="E12065" i="22"/>
  <c r="E12066" i="22"/>
  <c r="E12067" i="22"/>
  <c r="E12068" i="22"/>
  <c r="E12069" i="22"/>
  <c r="E12070" i="22"/>
  <c r="E12071" i="22"/>
  <c r="E12072" i="22"/>
  <c r="E12073" i="22"/>
  <c r="E12074" i="22"/>
  <c r="E12075" i="22"/>
  <c r="E12076" i="22"/>
  <c r="E12077" i="22"/>
  <c r="E12078" i="22"/>
  <c r="E12079" i="22"/>
  <c r="E12080" i="22"/>
  <c r="E12081" i="22"/>
  <c r="E12082" i="22"/>
  <c r="E12083" i="22"/>
  <c r="E12084" i="22"/>
  <c r="E12085" i="22"/>
  <c r="E12086" i="22"/>
  <c r="E12087" i="22"/>
  <c r="E12088" i="22"/>
  <c r="E12089" i="22"/>
  <c r="E12090" i="22"/>
  <c r="E12091" i="22"/>
  <c r="E12092" i="22"/>
  <c r="E12093" i="22"/>
  <c r="E12094" i="22"/>
  <c r="E12095" i="22"/>
  <c r="E12096" i="22"/>
  <c r="E12097" i="22"/>
  <c r="E12098" i="22"/>
  <c r="E12099" i="22"/>
  <c r="E12100" i="22"/>
  <c r="E12101" i="22"/>
  <c r="E12102" i="22"/>
  <c r="E12103" i="22"/>
  <c r="E12104" i="22"/>
  <c r="E12105" i="22"/>
  <c r="E12106" i="22"/>
  <c r="E12107" i="22"/>
  <c r="E12108" i="22"/>
  <c r="E12109" i="22"/>
  <c r="E12110" i="22"/>
  <c r="E12111" i="22"/>
  <c r="E12112" i="22"/>
  <c r="E12113" i="22"/>
  <c r="E12114" i="22"/>
  <c r="E12115" i="22"/>
  <c r="E12116" i="22"/>
  <c r="E12117" i="22"/>
  <c r="E12118" i="22"/>
  <c r="E12119" i="22"/>
  <c r="E12120" i="22"/>
  <c r="E12121" i="22"/>
  <c r="E12122" i="22"/>
  <c r="E12123" i="22"/>
  <c r="E12124" i="22"/>
  <c r="E12125" i="22"/>
  <c r="E12126" i="22"/>
  <c r="E12127" i="22"/>
  <c r="E12128" i="22"/>
  <c r="E12129" i="22"/>
  <c r="E12130" i="22"/>
  <c r="E12131" i="22"/>
  <c r="E12132" i="22"/>
  <c r="E12133" i="22"/>
  <c r="E12134" i="22"/>
  <c r="E12135" i="22"/>
  <c r="E12136" i="22"/>
  <c r="E12137" i="22"/>
  <c r="E12138" i="22"/>
  <c r="E12139" i="22"/>
  <c r="E12140" i="22"/>
  <c r="E12141" i="22"/>
  <c r="E12142" i="22"/>
  <c r="E12143" i="22"/>
  <c r="E12144" i="22"/>
  <c r="E12145" i="22"/>
  <c r="E12146" i="22"/>
  <c r="E12147" i="22"/>
  <c r="E12148" i="22"/>
  <c r="E12149" i="22"/>
  <c r="E12150" i="22"/>
  <c r="E12151" i="22"/>
  <c r="E12152" i="22"/>
  <c r="E12153" i="22"/>
  <c r="E12154" i="22"/>
  <c r="E12155" i="22"/>
  <c r="E12156" i="22"/>
  <c r="E12157" i="22"/>
  <c r="E12158" i="22"/>
  <c r="E12159" i="22"/>
  <c r="E12160" i="22"/>
  <c r="E12161" i="22"/>
  <c r="E12162" i="22"/>
  <c r="E12163" i="22"/>
  <c r="E12164" i="22"/>
  <c r="E12165" i="22"/>
  <c r="E12166" i="22"/>
  <c r="E12167" i="22"/>
  <c r="E12168" i="22"/>
  <c r="E12169" i="22"/>
  <c r="E12170" i="22"/>
  <c r="E12171" i="22"/>
  <c r="E12172" i="22"/>
  <c r="E12173" i="22"/>
  <c r="E12174" i="22"/>
  <c r="E12175" i="22"/>
  <c r="E12176" i="22"/>
  <c r="E12177" i="22"/>
  <c r="E12178" i="22"/>
  <c r="E12179" i="22"/>
  <c r="E12180" i="22"/>
  <c r="E12181" i="22"/>
  <c r="E12182" i="22"/>
  <c r="E12183" i="22"/>
  <c r="E12184" i="22"/>
  <c r="E12185" i="22"/>
  <c r="E12186" i="22"/>
  <c r="E12187" i="22"/>
  <c r="E12188" i="22"/>
  <c r="E12189" i="22"/>
  <c r="E12190" i="22"/>
  <c r="E12191" i="22"/>
  <c r="E12192" i="22"/>
  <c r="E12193" i="22"/>
  <c r="E12194" i="22"/>
  <c r="E12195" i="22"/>
  <c r="E12196" i="22"/>
  <c r="E12197" i="22"/>
  <c r="E12198" i="22"/>
  <c r="E12199" i="22"/>
  <c r="E12200" i="22"/>
  <c r="E12201" i="22"/>
  <c r="E12202" i="22"/>
  <c r="E12203" i="22"/>
  <c r="E12204" i="22"/>
  <c r="E12205" i="22"/>
  <c r="E12206" i="22"/>
  <c r="E12207" i="22"/>
  <c r="E12208" i="22"/>
  <c r="E12209" i="22"/>
  <c r="E12210" i="22"/>
  <c r="E12211" i="22"/>
  <c r="E12212" i="22"/>
  <c r="E12213" i="22"/>
  <c r="E12214" i="22"/>
  <c r="E12215" i="22"/>
  <c r="E12216" i="22"/>
  <c r="E12217" i="22"/>
  <c r="E12218" i="22"/>
  <c r="E12219" i="22"/>
  <c r="E12220" i="22"/>
  <c r="E12221" i="22"/>
  <c r="E12222" i="22"/>
  <c r="E12223" i="22"/>
  <c r="E12224" i="22"/>
  <c r="E12225" i="22"/>
  <c r="E12226" i="22"/>
  <c r="E12227" i="22"/>
  <c r="E12228" i="22"/>
  <c r="E12229" i="22"/>
  <c r="E12230" i="22"/>
  <c r="E12231" i="22"/>
  <c r="E12232" i="22"/>
  <c r="E12233" i="22"/>
  <c r="E12234" i="22"/>
  <c r="E12235" i="22"/>
  <c r="E12236" i="22"/>
  <c r="E12237" i="22"/>
  <c r="E12238" i="22"/>
  <c r="E12239" i="22"/>
  <c r="E12240" i="22"/>
  <c r="E12241" i="22"/>
  <c r="E12242" i="22"/>
  <c r="E12243" i="22"/>
  <c r="E12244" i="22"/>
  <c r="E12245" i="22"/>
  <c r="E12246" i="22"/>
  <c r="E12247" i="22"/>
  <c r="E12248" i="22"/>
  <c r="E12249" i="22"/>
  <c r="E12250" i="22"/>
  <c r="E12251" i="22"/>
  <c r="E12252" i="22"/>
  <c r="E12253" i="22"/>
  <c r="E12254" i="22"/>
  <c r="E12255" i="22"/>
  <c r="E12256" i="22"/>
  <c r="E12257" i="22"/>
  <c r="E12258" i="22"/>
  <c r="E12259" i="22"/>
  <c r="E12260" i="22"/>
  <c r="E12261" i="22"/>
  <c r="E12262" i="22"/>
  <c r="E12263" i="22"/>
  <c r="E12264" i="22"/>
  <c r="E12265" i="22"/>
  <c r="E12266" i="22"/>
  <c r="E12267" i="22"/>
  <c r="E12268" i="22"/>
  <c r="E12269" i="22"/>
  <c r="E12270" i="22"/>
  <c r="E12271" i="22"/>
  <c r="E12272" i="22"/>
  <c r="E12273" i="22"/>
  <c r="E12274" i="22"/>
  <c r="E12275" i="22"/>
  <c r="E12276" i="22"/>
  <c r="E12277" i="22"/>
  <c r="E12278" i="22"/>
  <c r="E12279" i="22"/>
  <c r="E12280" i="22"/>
  <c r="E12281" i="22"/>
  <c r="E12282" i="22"/>
  <c r="E12283" i="22"/>
  <c r="E12284" i="22"/>
  <c r="E12285" i="22"/>
  <c r="E12286" i="22"/>
  <c r="E12287" i="22"/>
  <c r="E12288" i="22"/>
  <c r="E12289" i="22"/>
  <c r="E12290" i="22"/>
  <c r="E12291" i="22"/>
  <c r="E12292" i="22"/>
  <c r="E12293" i="22"/>
  <c r="E12294" i="22"/>
  <c r="E12295" i="22"/>
  <c r="E12296" i="22"/>
  <c r="E12297" i="22"/>
  <c r="E12298" i="22"/>
  <c r="E12299" i="22"/>
  <c r="E12300" i="22"/>
  <c r="E12301" i="22"/>
  <c r="E12302" i="22"/>
  <c r="E12303" i="22"/>
  <c r="E12304" i="22"/>
  <c r="E12305" i="22"/>
  <c r="E12306" i="22"/>
  <c r="E12307" i="22"/>
  <c r="E12308" i="22"/>
  <c r="E12309" i="22"/>
  <c r="E12310" i="22"/>
  <c r="E12311" i="22"/>
  <c r="E12312" i="22"/>
  <c r="E12313" i="22"/>
  <c r="E12314" i="22"/>
  <c r="E12315" i="22"/>
  <c r="E12316" i="22"/>
  <c r="E12317" i="22"/>
  <c r="E12318" i="22"/>
  <c r="E12319" i="22"/>
  <c r="E12320" i="22"/>
  <c r="E12321" i="22"/>
  <c r="E12322" i="22"/>
  <c r="E12323" i="22"/>
  <c r="E12324" i="22"/>
  <c r="E12325" i="22"/>
  <c r="E12326" i="22"/>
  <c r="E12327" i="22"/>
  <c r="E12328" i="22"/>
  <c r="E12329" i="22"/>
  <c r="E12330" i="22"/>
  <c r="E12331" i="22"/>
  <c r="E12332" i="22"/>
  <c r="E12333" i="22"/>
  <c r="E12334" i="22"/>
  <c r="E12335" i="22"/>
  <c r="E12336" i="22"/>
  <c r="E12337" i="22"/>
  <c r="E12338" i="22"/>
  <c r="E12339" i="22"/>
  <c r="E12340" i="22"/>
  <c r="E12341" i="22"/>
  <c r="E12342" i="22"/>
  <c r="E12343" i="22"/>
  <c r="E12344" i="22"/>
  <c r="E12345" i="22"/>
  <c r="E12346" i="22"/>
  <c r="E12347" i="22"/>
  <c r="E12348" i="22"/>
  <c r="E12349" i="22"/>
  <c r="E12350" i="22"/>
  <c r="E12351" i="22"/>
  <c r="E12352" i="22"/>
  <c r="E12353" i="22"/>
  <c r="E12354" i="22"/>
  <c r="E12355" i="22"/>
  <c r="E12356" i="22"/>
  <c r="E12357" i="22"/>
  <c r="E12358" i="22"/>
  <c r="E12359" i="22"/>
  <c r="E12360" i="22"/>
  <c r="E12361" i="22"/>
  <c r="E12362" i="22"/>
  <c r="E12363" i="22"/>
  <c r="E12364" i="22"/>
  <c r="E12365" i="22"/>
  <c r="E12366" i="22"/>
  <c r="E12367" i="22"/>
  <c r="E12368" i="22"/>
  <c r="E12369" i="22"/>
  <c r="E12370" i="22"/>
  <c r="E12371" i="22"/>
  <c r="E12372" i="22"/>
  <c r="E12373" i="22"/>
  <c r="E12374" i="22"/>
  <c r="E12375" i="22"/>
  <c r="E12376" i="22"/>
  <c r="E12377" i="22"/>
  <c r="E12378" i="22"/>
  <c r="E12379" i="22"/>
  <c r="E12380" i="22"/>
  <c r="E12381" i="22"/>
  <c r="E12382" i="22"/>
  <c r="E12383" i="22"/>
  <c r="E12384" i="22"/>
  <c r="E12385" i="22"/>
  <c r="E12386" i="22"/>
  <c r="E12387" i="22"/>
  <c r="E12388" i="22"/>
  <c r="E12389" i="22"/>
  <c r="E12390" i="22"/>
  <c r="E12391" i="22"/>
  <c r="E12392" i="22"/>
  <c r="E12393" i="22"/>
  <c r="E12394" i="22"/>
  <c r="E12395" i="22"/>
  <c r="E12396" i="22"/>
  <c r="E12397" i="22"/>
  <c r="E12398" i="22"/>
  <c r="E12399" i="22"/>
  <c r="E12400" i="22"/>
  <c r="E12401" i="22"/>
  <c r="E12402" i="22"/>
  <c r="E12403" i="22"/>
  <c r="E12404" i="22"/>
  <c r="E12405" i="22"/>
  <c r="E12406" i="22"/>
  <c r="E12407" i="22"/>
  <c r="E12408" i="22"/>
  <c r="E12409" i="22"/>
  <c r="E12410" i="22"/>
  <c r="E12411" i="22"/>
  <c r="E12412" i="22"/>
  <c r="E12413" i="22"/>
  <c r="E12414" i="22"/>
  <c r="E12415" i="22"/>
  <c r="E12416" i="22"/>
  <c r="E12417" i="22"/>
  <c r="E12418" i="22"/>
  <c r="E12419" i="22"/>
  <c r="E12420" i="22"/>
  <c r="E12421" i="22"/>
  <c r="E12422" i="22"/>
  <c r="E12423" i="22"/>
  <c r="E12424" i="22"/>
  <c r="E12425" i="22"/>
  <c r="E12426" i="22"/>
  <c r="E12427" i="22"/>
  <c r="E12428" i="22"/>
  <c r="E12429" i="22"/>
  <c r="E12430" i="22"/>
  <c r="E12431" i="22"/>
  <c r="E12432" i="22"/>
  <c r="E12433" i="22"/>
  <c r="E12434" i="22"/>
  <c r="E12435" i="22"/>
  <c r="E12436" i="22"/>
  <c r="E12437" i="22"/>
  <c r="E12438" i="22"/>
  <c r="E12439" i="22"/>
  <c r="E12440" i="22"/>
  <c r="E12441" i="22"/>
  <c r="E12442" i="22"/>
  <c r="E12443" i="22"/>
  <c r="E12444" i="22"/>
  <c r="E12445" i="22"/>
  <c r="E12446" i="22"/>
  <c r="E12447" i="22"/>
  <c r="E12448" i="22"/>
  <c r="E12449" i="22"/>
  <c r="E12450" i="22"/>
  <c r="E12451" i="22"/>
  <c r="E12452" i="22"/>
  <c r="E12453" i="22"/>
  <c r="E12454" i="22"/>
  <c r="E12455" i="22"/>
  <c r="E12456" i="22"/>
  <c r="E12457" i="22"/>
  <c r="E12458" i="22"/>
  <c r="E12459" i="22"/>
  <c r="E12460" i="22"/>
  <c r="E12461" i="22"/>
  <c r="E12462" i="22"/>
  <c r="E12463" i="22"/>
  <c r="E12464" i="22"/>
  <c r="E12465" i="22"/>
  <c r="E12466" i="22"/>
  <c r="E12467" i="22"/>
  <c r="E12468" i="22"/>
  <c r="E12469" i="22"/>
  <c r="E12470" i="22"/>
  <c r="E12471" i="22"/>
  <c r="E12472" i="22"/>
  <c r="E12473" i="22"/>
  <c r="E12474" i="22"/>
  <c r="E12475" i="22"/>
  <c r="E12476" i="22"/>
  <c r="E12477" i="22"/>
  <c r="E12478" i="22"/>
  <c r="E12479" i="22"/>
  <c r="E12480" i="22"/>
  <c r="E12481" i="22"/>
  <c r="E12482" i="22"/>
  <c r="E12483" i="22"/>
  <c r="E12484" i="22"/>
  <c r="E12485" i="22"/>
  <c r="E12486" i="22"/>
  <c r="E12487" i="22"/>
  <c r="E12488" i="22"/>
  <c r="E12489" i="22"/>
  <c r="E12490" i="22"/>
  <c r="E12491" i="22"/>
  <c r="E12492" i="22"/>
  <c r="E12493" i="22"/>
  <c r="E12494" i="22"/>
  <c r="E12495" i="22"/>
  <c r="E12496" i="22"/>
  <c r="E12497" i="22"/>
  <c r="E12498" i="22"/>
  <c r="E12499" i="22"/>
  <c r="E12500" i="22"/>
  <c r="E12501" i="22"/>
  <c r="E12502" i="22"/>
  <c r="E12503" i="22"/>
  <c r="E12504" i="22"/>
  <c r="E12505" i="22"/>
  <c r="E12506" i="22"/>
  <c r="E12507" i="22"/>
  <c r="E12508" i="22"/>
  <c r="E12509" i="22"/>
  <c r="E12510" i="22"/>
  <c r="E12511" i="22"/>
  <c r="E12512" i="22"/>
  <c r="E12513" i="22"/>
  <c r="E12514" i="22"/>
  <c r="E12515" i="22"/>
  <c r="E12516" i="22"/>
  <c r="E12517" i="22"/>
  <c r="E12518" i="22"/>
  <c r="E12519" i="22"/>
  <c r="E12520" i="22"/>
  <c r="E12521" i="22"/>
  <c r="E12522" i="22"/>
  <c r="E12523" i="22"/>
  <c r="E12524" i="22"/>
  <c r="E12525" i="22"/>
  <c r="E12526" i="22"/>
  <c r="E12527" i="22"/>
  <c r="E12528" i="22"/>
  <c r="E12529" i="22"/>
  <c r="E12530" i="22"/>
  <c r="E12531" i="22"/>
  <c r="E12532" i="22"/>
  <c r="E12533" i="22"/>
  <c r="E12534" i="22"/>
  <c r="E12535" i="22"/>
  <c r="E12536" i="22"/>
  <c r="E12537" i="22"/>
  <c r="E12538" i="22"/>
  <c r="E12539" i="22"/>
  <c r="E12540" i="22"/>
  <c r="E12541" i="22"/>
  <c r="E12542" i="22"/>
  <c r="E12543" i="22"/>
  <c r="E12544" i="22"/>
  <c r="E12545" i="22"/>
  <c r="E12546" i="22"/>
  <c r="E12547" i="22"/>
  <c r="E12548" i="22"/>
  <c r="E12549" i="22"/>
  <c r="E12550" i="22"/>
  <c r="E12551" i="22"/>
  <c r="E12552" i="22"/>
  <c r="E12553" i="22"/>
  <c r="E12554" i="22"/>
  <c r="E12555" i="22"/>
  <c r="E12556" i="22"/>
  <c r="E12557" i="22"/>
  <c r="E12558" i="22"/>
  <c r="E12559" i="22"/>
  <c r="E12560" i="22"/>
  <c r="E12561" i="22"/>
  <c r="E12562" i="22"/>
  <c r="E12563" i="22"/>
  <c r="E12564" i="22"/>
  <c r="E12565" i="22"/>
  <c r="E12566" i="22"/>
  <c r="E12567" i="22"/>
  <c r="E12568" i="22"/>
  <c r="E12569" i="22"/>
  <c r="E12570" i="22"/>
  <c r="E12571" i="22"/>
  <c r="E12572" i="22"/>
  <c r="E12573" i="22"/>
  <c r="E12574" i="22"/>
  <c r="E12575" i="22"/>
  <c r="E12576" i="22"/>
  <c r="B10" i="18" l="1"/>
  <c r="B11" i="18"/>
  <c r="B11" i="17"/>
  <c r="B2" i="23"/>
  <c r="B2" i="24"/>
  <c r="B3" i="24"/>
  <c r="B3" i="23"/>
  <c r="G9433" i="22" l="1" a="1"/>
  <c r="G9433" i="22" s="1"/>
  <c r="B9433" i="22" s="1"/>
  <c r="E9433" i="22"/>
  <c r="G9432" i="22" a="1"/>
  <c r="G9432" i="22" s="1"/>
  <c r="B9432" i="22" s="1"/>
  <c r="E9432" i="22"/>
  <c r="G9431" i="22" a="1"/>
  <c r="G9431" i="22" s="1"/>
  <c r="B9431" i="22" s="1"/>
  <c r="E9431" i="22"/>
  <c r="G9430" i="22" a="1"/>
  <c r="G9430" i="22" s="1"/>
  <c r="B9430" i="22" s="1"/>
  <c r="E9430" i="22"/>
  <c r="G9429" i="22" a="1"/>
  <c r="G9429" i="22" s="1"/>
  <c r="B9429" i="22" s="1"/>
  <c r="E9429" i="22"/>
  <c r="G9428" i="22" a="1"/>
  <c r="G9428" i="22" s="1"/>
  <c r="B9428" i="22" s="1"/>
  <c r="E9428" i="22"/>
  <c r="G9427" i="22" a="1"/>
  <c r="G9427" i="22" s="1"/>
  <c r="B9427" i="22" s="1"/>
  <c r="E9427" i="22"/>
  <c r="G9426" i="22" a="1"/>
  <c r="G9426" i="22" s="1"/>
  <c r="B9426" i="22" s="1"/>
  <c r="E9426" i="22"/>
  <c r="G9425" i="22" a="1"/>
  <c r="G9425" i="22" s="1"/>
  <c r="B9425" i="22" s="1"/>
  <c r="E9425" i="22"/>
  <c r="G9424" i="22" a="1"/>
  <c r="G9424" i="22" s="1"/>
  <c r="B9424" i="22" s="1"/>
  <c r="E9424" i="22"/>
  <c r="G9423" i="22" a="1"/>
  <c r="G9423" i="22" s="1"/>
  <c r="B9423" i="22" s="1"/>
  <c r="E9423" i="22"/>
  <c r="G9422" i="22" a="1"/>
  <c r="G9422" i="22" s="1"/>
  <c r="B9422" i="22" s="1"/>
  <c r="E9422" i="22"/>
  <c r="G9421" i="22" a="1"/>
  <c r="G9421" i="22" s="1"/>
  <c r="B9421" i="22" s="1"/>
  <c r="E9421" i="22"/>
  <c r="G9420" i="22" a="1"/>
  <c r="G9420" i="22" s="1"/>
  <c r="B9420" i="22" s="1"/>
  <c r="E9420" i="22"/>
  <c r="G9419" i="22" a="1"/>
  <c r="G9419" i="22" s="1"/>
  <c r="B9419" i="22" s="1"/>
  <c r="E9419" i="22"/>
  <c r="G9418" i="22"/>
  <c r="B9418" i="22" s="1"/>
  <c r="G9418" i="22" a="1"/>
  <c r="E9418" i="22"/>
  <c r="G9417" i="22" a="1"/>
  <c r="G9417" i="22" s="1"/>
  <c r="B9417" i="22" s="1"/>
  <c r="E9417" i="22"/>
  <c r="G9416" i="22" a="1"/>
  <c r="G9416" i="22" s="1"/>
  <c r="B9416" i="22" s="1"/>
  <c r="E9416" i="22"/>
  <c r="G9415" i="22" a="1"/>
  <c r="G9415" i="22" s="1"/>
  <c r="B9415" i="22" s="1"/>
  <c r="E9415" i="22"/>
  <c r="G9414" i="22" a="1"/>
  <c r="G9414" i="22" s="1"/>
  <c r="B9414" i="22" s="1"/>
  <c r="E9414" i="22"/>
  <c r="G9413" i="22" a="1"/>
  <c r="G9413" i="22" s="1"/>
  <c r="B9413" i="22" s="1"/>
  <c r="E9413" i="22"/>
  <c r="G9412" i="22" a="1"/>
  <c r="G9412" i="22" s="1"/>
  <c r="B9412" i="22" s="1"/>
  <c r="E9412" i="22"/>
  <c r="G9411" i="22" a="1"/>
  <c r="G9411" i="22" s="1"/>
  <c r="B9411" i="22" s="1"/>
  <c r="E9411" i="22"/>
  <c r="G9410" i="22"/>
  <c r="B9410" i="22" s="1"/>
  <c r="G9410" i="22" a="1"/>
  <c r="E9410" i="22"/>
  <c r="G9409" i="22" a="1"/>
  <c r="G9409" i="22" s="1"/>
  <c r="B9409" i="22" s="1"/>
  <c r="E9409" i="22"/>
  <c r="G9408" i="22" a="1"/>
  <c r="G9408" i="22" s="1"/>
  <c r="B9408" i="22" s="1"/>
  <c r="E9408" i="22"/>
  <c r="G9407" i="22" a="1"/>
  <c r="G9407" i="22" s="1"/>
  <c r="B9407" i="22" s="1"/>
  <c r="E9407" i="22"/>
  <c r="G9406" i="22" a="1"/>
  <c r="G9406" i="22" s="1"/>
  <c r="B9406" i="22" s="1"/>
  <c r="E9406" i="22"/>
  <c r="G9405" i="22" a="1"/>
  <c r="G9405" i="22" s="1"/>
  <c r="B9405" i="22" s="1"/>
  <c r="E9405" i="22"/>
  <c r="G9404" i="22" a="1"/>
  <c r="G9404" i="22" s="1"/>
  <c r="B9404" i="22" s="1"/>
  <c r="E9404" i="22"/>
  <c r="G9403" i="22" a="1"/>
  <c r="G9403" i="22" s="1"/>
  <c r="B9403" i="22" s="1"/>
  <c r="E9403" i="22"/>
  <c r="G9402" i="22"/>
  <c r="B9402" i="22" s="1"/>
  <c r="G9402" i="22" a="1"/>
  <c r="E9402" i="22"/>
  <c r="G9401" i="22" a="1"/>
  <c r="G9401" i="22" s="1"/>
  <c r="B9401" i="22" s="1"/>
  <c r="E9401" i="22"/>
  <c r="G9400" i="22" a="1"/>
  <c r="G9400" i="22" s="1"/>
  <c r="B9400" i="22" s="1"/>
  <c r="E9400" i="22"/>
  <c r="G9399" i="22" a="1"/>
  <c r="G9399" i="22" s="1"/>
  <c r="B9399" i="22" s="1"/>
  <c r="E9399" i="22"/>
  <c r="G9398" i="22" a="1"/>
  <c r="G9398" i="22" s="1"/>
  <c r="B9398" i="22" s="1"/>
  <c r="E9398" i="22"/>
  <c r="G9397" i="22" a="1"/>
  <c r="G9397" i="22" s="1"/>
  <c r="B9397" i="22" s="1"/>
  <c r="E9397" i="22"/>
  <c r="G9396" i="22" a="1"/>
  <c r="G9396" i="22" s="1"/>
  <c r="B9396" i="22" s="1"/>
  <c r="E9396" i="22"/>
  <c r="G9395" i="22" a="1"/>
  <c r="G9395" i="22" s="1"/>
  <c r="B9395" i="22" s="1"/>
  <c r="E9395" i="22"/>
  <c r="G9394" i="22"/>
  <c r="B9394" i="22" s="1"/>
  <c r="G9394" i="22" a="1"/>
  <c r="E9394" i="22"/>
  <c r="G9393" i="22" a="1"/>
  <c r="G9393" i="22" s="1"/>
  <c r="B9393" i="22" s="1"/>
  <c r="E9393" i="22"/>
  <c r="G9392" i="22" a="1"/>
  <c r="G9392" i="22" s="1"/>
  <c r="B9392" i="22" s="1"/>
  <c r="E9392" i="22"/>
  <c r="G9391" i="22" a="1"/>
  <c r="G9391" i="22" s="1"/>
  <c r="B9391" i="22" s="1"/>
  <c r="E9391" i="22"/>
  <c r="G9390" i="22" a="1"/>
  <c r="G9390" i="22" s="1"/>
  <c r="B9390" i="22" s="1"/>
  <c r="E9390" i="22"/>
  <c r="G9389" i="22" a="1"/>
  <c r="G9389" i="22" s="1"/>
  <c r="B9389" i="22" s="1"/>
  <c r="E9389" i="22"/>
  <c r="G9388" i="22" a="1"/>
  <c r="G9388" i="22" s="1"/>
  <c r="B9388" i="22" s="1"/>
  <c r="E9388" i="22"/>
  <c r="G9387" i="22" a="1"/>
  <c r="G9387" i="22" s="1"/>
  <c r="B9387" i="22" s="1"/>
  <c r="E9387" i="22"/>
  <c r="G9386" i="22"/>
  <c r="B9386" i="22" s="1"/>
  <c r="G9386" i="22" a="1"/>
  <c r="E9386" i="22"/>
  <c r="G9385" i="22" a="1"/>
  <c r="G9385" i="22" s="1"/>
  <c r="B9385" i="22" s="1"/>
  <c r="E9385" i="22"/>
  <c r="G9384" i="22" a="1"/>
  <c r="G9384" i="22" s="1"/>
  <c r="B9384" i="22" s="1"/>
  <c r="E9384" i="22"/>
  <c r="G9383" i="22" a="1"/>
  <c r="G9383" i="22" s="1"/>
  <c r="B9383" i="22" s="1"/>
  <c r="E9383" i="22"/>
  <c r="G9382" i="22" a="1"/>
  <c r="G9382" i="22" s="1"/>
  <c r="B9382" i="22" s="1"/>
  <c r="E9382" i="22"/>
  <c r="G9381" i="22" a="1"/>
  <c r="G9381" i="22" s="1"/>
  <c r="B9381" i="22" s="1"/>
  <c r="E9381" i="22"/>
  <c r="G9380" i="22" a="1"/>
  <c r="G9380" i="22" s="1"/>
  <c r="B9380" i="22" s="1"/>
  <c r="E9380" i="22"/>
  <c r="G9379" i="22" a="1"/>
  <c r="G9379" i="22" s="1"/>
  <c r="B9379" i="22" s="1"/>
  <c r="E9379" i="22"/>
  <c r="G9378" i="22" a="1"/>
  <c r="G9378" i="22" s="1"/>
  <c r="B9378" i="22" s="1"/>
  <c r="E9378" i="22"/>
  <c r="G9377" i="22" a="1"/>
  <c r="G9377" i="22" s="1"/>
  <c r="B9377" i="22" s="1"/>
  <c r="E9377" i="22"/>
  <c r="G9376" i="22" a="1"/>
  <c r="G9376" i="22" s="1"/>
  <c r="B9376" i="22" s="1"/>
  <c r="E9376" i="22"/>
  <c r="G9375" i="22" a="1"/>
  <c r="G9375" i="22" s="1"/>
  <c r="B9375" i="22" s="1"/>
  <c r="E9375" i="22"/>
  <c r="G9374" i="22"/>
  <c r="B9374" i="22" s="1"/>
  <c r="G9374" i="22" a="1"/>
  <c r="E9374" i="22"/>
  <c r="G9373" i="22" a="1"/>
  <c r="G9373" i="22" s="1"/>
  <c r="B9373" i="22" s="1"/>
  <c r="E9373" i="22"/>
  <c r="G9372" i="22" a="1"/>
  <c r="G9372" i="22" s="1"/>
  <c r="B9372" i="22" s="1"/>
  <c r="E9372" i="22"/>
  <c r="G9371" i="22" a="1"/>
  <c r="G9371" i="22" s="1"/>
  <c r="B9371" i="22" s="1"/>
  <c r="E9371" i="22"/>
  <c r="G9370" i="22" a="1"/>
  <c r="G9370" i="22" s="1"/>
  <c r="B9370" i="22" s="1"/>
  <c r="E9370" i="22"/>
  <c r="G9369" i="22" a="1"/>
  <c r="G9369" i="22" s="1"/>
  <c r="B9369" i="22" s="1"/>
  <c r="E9369" i="22"/>
  <c r="G9368" i="22" a="1"/>
  <c r="G9368" i="22" s="1"/>
  <c r="B9368" i="22" s="1"/>
  <c r="E9368" i="22"/>
  <c r="G9367" i="22" a="1"/>
  <c r="G9367" i="22" s="1"/>
  <c r="B9367" i="22" s="1"/>
  <c r="E9367" i="22"/>
  <c r="G9366" i="22" a="1"/>
  <c r="G9366" i="22" s="1"/>
  <c r="B9366" i="22" s="1"/>
  <c r="E9366" i="22"/>
  <c r="G9365" i="22" a="1"/>
  <c r="G9365" i="22" s="1"/>
  <c r="B9365" i="22" s="1"/>
  <c r="E9365" i="22"/>
  <c r="G9364" i="22"/>
  <c r="B9364" i="22" s="1"/>
  <c r="G9364" i="22" a="1"/>
  <c r="E9364" i="22"/>
  <c r="G9363" i="22" a="1"/>
  <c r="G9363" i="22" s="1"/>
  <c r="B9363" i="22" s="1"/>
  <c r="E9363" i="22"/>
  <c r="G9362" i="22" a="1"/>
  <c r="G9362" i="22" s="1"/>
  <c r="B9362" i="22" s="1"/>
  <c r="E9362" i="22"/>
  <c r="G9361" i="22" a="1"/>
  <c r="G9361" i="22" s="1"/>
  <c r="B9361" i="22" s="1"/>
  <c r="E9361" i="22"/>
  <c r="G9360" i="22" a="1"/>
  <c r="G9360" i="22" s="1"/>
  <c r="B9360" i="22" s="1"/>
  <c r="E9360" i="22"/>
  <c r="G9359" i="22" a="1"/>
  <c r="G9359" i="22" s="1"/>
  <c r="B9359" i="22" s="1"/>
  <c r="E9359" i="22"/>
  <c r="G9358" i="22" a="1"/>
  <c r="G9358" i="22" s="1"/>
  <c r="B9358" i="22" s="1"/>
  <c r="E9358" i="22"/>
  <c r="G9357" i="22" a="1"/>
  <c r="G9357" i="22" s="1"/>
  <c r="B9357" i="22" s="1"/>
  <c r="E9357" i="22"/>
  <c r="G9356" i="22" a="1"/>
  <c r="G9356" i="22" s="1"/>
  <c r="B9356" i="22" s="1"/>
  <c r="E9356" i="22"/>
  <c r="G9355" i="22" a="1"/>
  <c r="G9355" i="22" s="1"/>
  <c r="B9355" i="22" s="1"/>
  <c r="E9355" i="22"/>
  <c r="G9354" i="22" a="1"/>
  <c r="G9354" i="22" s="1"/>
  <c r="B9354" i="22" s="1"/>
  <c r="E9354" i="22"/>
  <c r="G9353" i="22" a="1"/>
  <c r="G9353" i="22" s="1"/>
  <c r="B9353" i="22" s="1"/>
  <c r="E9353" i="22"/>
  <c r="G9352" i="22" a="1"/>
  <c r="G9352" i="22" s="1"/>
  <c r="B9352" i="22" s="1"/>
  <c r="E9352" i="22"/>
  <c r="G9351" i="22" a="1"/>
  <c r="G9351" i="22" s="1"/>
  <c r="B9351" i="22" s="1"/>
  <c r="E9351" i="22"/>
  <c r="G9350" i="22" a="1"/>
  <c r="G9350" i="22" s="1"/>
  <c r="B9350" i="22" s="1"/>
  <c r="E9350" i="22"/>
  <c r="G9349" i="22" a="1"/>
  <c r="G9349" i="22" s="1"/>
  <c r="E9349" i="22"/>
  <c r="B9349" i="22"/>
  <c r="G9348" i="22" a="1"/>
  <c r="G9348" i="22" s="1"/>
  <c r="B9348" i="22" s="1"/>
  <c r="E9348" i="22"/>
  <c r="G9347" i="22" a="1"/>
  <c r="G9347" i="22" s="1"/>
  <c r="B9347" i="22" s="1"/>
  <c r="E9347" i="22"/>
  <c r="G9346" i="22" a="1"/>
  <c r="G9346" i="22" s="1"/>
  <c r="B9346" i="22" s="1"/>
  <c r="E9346" i="22"/>
  <c r="G9345" i="22" a="1"/>
  <c r="G9345" i="22" s="1"/>
  <c r="B9345" i="22" s="1"/>
  <c r="E9345" i="22"/>
  <c r="G9344" i="22" a="1"/>
  <c r="G9344" i="22" s="1"/>
  <c r="B9344" i="22" s="1"/>
  <c r="E9344" i="22"/>
  <c r="G9343" i="22" a="1"/>
  <c r="G9343" i="22" s="1"/>
  <c r="B9343" i="22" s="1"/>
  <c r="E9343" i="22"/>
  <c r="G9342" i="22" a="1"/>
  <c r="G9342" i="22" s="1"/>
  <c r="B9342" i="22" s="1"/>
  <c r="E9342" i="22"/>
  <c r="G9341" i="22" a="1"/>
  <c r="G9341" i="22" s="1"/>
  <c r="B9341" i="22" s="1"/>
  <c r="E9341" i="22"/>
  <c r="G9340" i="22" a="1"/>
  <c r="G9340" i="22" s="1"/>
  <c r="B9340" i="22" s="1"/>
  <c r="E9340" i="22"/>
  <c r="G9339" i="22" a="1"/>
  <c r="G9339" i="22" s="1"/>
  <c r="B9339" i="22" s="1"/>
  <c r="E9339" i="22"/>
  <c r="G9338" i="22" a="1"/>
  <c r="G9338" i="22" s="1"/>
  <c r="B9338" i="22" s="1"/>
  <c r="E9338" i="22"/>
  <c r="G9337" i="22" a="1"/>
  <c r="G9337" i="22" s="1"/>
  <c r="B9337" i="22" s="1"/>
  <c r="E9337" i="22"/>
  <c r="G9336" i="22" a="1"/>
  <c r="G9336" i="22" s="1"/>
  <c r="B9336" i="22" s="1"/>
  <c r="E9336" i="22"/>
  <c r="G9335" i="22" a="1"/>
  <c r="G9335" i="22" s="1"/>
  <c r="E9335" i="22"/>
  <c r="B9335" i="22"/>
  <c r="G9334" i="22" a="1"/>
  <c r="G9334" i="22" s="1"/>
  <c r="B9334" i="22" s="1"/>
  <c r="E9334" i="22"/>
  <c r="G9333" i="22" a="1"/>
  <c r="G9333" i="22" s="1"/>
  <c r="B9333" i="22" s="1"/>
  <c r="E9333" i="22"/>
  <c r="G9332" i="22" a="1"/>
  <c r="G9332" i="22" s="1"/>
  <c r="B9332" i="22" s="1"/>
  <c r="E9332" i="22"/>
  <c r="G9331" i="22" a="1"/>
  <c r="G9331" i="22" s="1"/>
  <c r="B9331" i="22" s="1"/>
  <c r="E9331" i="22"/>
  <c r="G9330" i="22" a="1"/>
  <c r="G9330" i="22" s="1"/>
  <c r="B9330" i="22" s="1"/>
  <c r="E9330" i="22"/>
  <c r="G9329" i="22" a="1"/>
  <c r="G9329" i="22" s="1"/>
  <c r="B9329" i="22" s="1"/>
  <c r="E9329" i="22"/>
  <c r="G9328" i="22" a="1"/>
  <c r="G9328" i="22" s="1"/>
  <c r="B9328" i="22" s="1"/>
  <c r="E9328" i="22"/>
  <c r="G9327" i="22" a="1"/>
  <c r="G9327" i="22" s="1"/>
  <c r="B9327" i="22" s="1"/>
  <c r="E9327" i="22"/>
  <c r="G9326" i="22" a="1"/>
  <c r="G9326" i="22" s="1"/>
  <c r="B9326" i="22" s="1"/>
  <c r="E9326" i="22"/>
  <c r="G9325" i="22" a="1"/>
  <c r="G9325" i="22" s="1"/>
  <c r="B9325" i="22" s="1"/>
  <c r="E9325" i="22"/>
  <c r="G9324" i="22" a="1"/>
  <c r="G9324" i="22" s="1"/>
  <c r="B9324" i="22" s="1"/>
  <c r="E9324" i="22"/>
  <c r="G9323" i="22" a="1"/>
  <c r="G9323" i="22" s="1"/>
  <c r="B9323" i="22" s="1"/>
  <c r="E9323" i="22"/>
  <c r="G9322" i="22" a="1"/>
  <c r="G9322" i="22" s="1"/>
  <c r="B9322" i="22" s="1"/>
  <c r="E9322" i="22"/>
  <c r="G9321" i="22" a="1"/>
  <c r="G9321" i="22" s="1"/>
  <c r="B9321" i="22" s="1"/>
  <c r="E9321" i="22"/>
  <c r="G9320" i="22" a="1"/>
  <c r="G9320" i="22" s="1"/>
  <c r="B9320" i="22" s="1"/>
  <c r="E9320" i="22"/>
  <c r="G9319" i="22" a="1"/>
  <c r="G9319" i="22" s="1"/>
  <c r="B9319" i="22" s="1"/>
  <c r="E9319" i="22"/>
  <c r="G9318" i="22" a="1"/>
  <c r="G9318" i="22" s="1"/>
  <c r="B9318" i="22" s="1"/>
  <c r="E9318" i="22"/>
  <c r="G9317" i="22" a="1"/>
  <c r="G9317" i="22" s="1"/>
  <c r="B9317" i="22" s="1"/>
  <c r="E9317" i="22"/>
  <c r="G9316" i="22" a="1"/>
  <c r="G9316" i="22" s="1"/>
  <c r="B9316" i="22" s="1"/>
  <c r="E9316" i="22"/>
  <c r="G9315" i="22" a="1"/>
  <c r="G9315" i="22" s="1"/>
  <c r="B9315" i="22" s="1"/>
  <c r="E9315" i="22"/>
  <c r="G9314" i="22" a="1"/>
  <c r="G9314" i="22" s="1"/>
  <c r="B9314" i="22" s="1"/>
  <c r="E9314" i="22"/>
  <c r="G9313" i="22" a="1"/>
  <c r="G9313" i="22" s="1"/>
  <c r="B9313" i="22" s="1"/>
  <c r="E9313" i="22"/>
  <c r="G9312" i="22" a="1"/>
  <c r="G9312" i="22" s="1"/>
  <c r="B9312" i="22" s="1"/>
  <c r="E9312" i="22"/>
  <c r="G9311" i="22" a="1"/>
  <c r="G9311" i="22" s="1"/>
  <c r="B9311" i="22" s="1"/>
  <c r="E9311" i="22"/>
  <c r="G9310" i="22"/>
  <c r="B9310" i="22" s="1"/>
  <c r="G9310" i="22" a="1"/>
  <c r="E9310" i="22"/>
  <c r="G9309" i="22" a="1"/>
  <c r="G9309" i="22" s="1"/>
  <c r="B9309" i="22" s="1"/>
  <c r="E9309" i="22"/>
  <c r="G9308" i="22" a="1"/>
  <c r="G9308" i="22" s="1"/>
  <c r="B9308" i="22" s="1"/>
  <c r="E9308" i="22"/>
  <c r="G9307" i="22" a="1"/>
  <c r="G9307" i="22" s="1"/>
  <c r="B9307" i="22" s="1"/>
  <c r="E9307" i="22"/>
  <c r="G9306" i="22" a="1"/>
  <c r="G9306" i="22" s="1"/>
  <c r="B9306" i="22" s="1"/>
  <c r="E9306" i="22"/>
  <c r="G9305" i="22" a="1"/>
  <c r="G9305" i="22" s="1"/>
  <c r="B9305" i="22" s="1"/>
  <c r="E9305" i="22"/>
  <c r="G9304" i="22" a="1"/>
  <c r="G9304" i="22" s="1"/>
  <c r="B9304" i="22" s="1"/>
  <c r="E9304" i="22"/>
  <c r="G9303" i="22" a="1"/>
  <c r="G9303" i="22" s="1"/>
  <c r="E9303" i="22"/>
  <c r="B9303" i="22"/>
  <c r="G9302" i="22" a="1"/>
  <c r="G9302" i="22" s="1"/>
  <c r="B9302" i="22" s="1"/>
  <c r="E9302" i="22"/>
  <c r="G9301" i="22" a="1"/>
  <c r="G9301" i="22" s="1"/>
  <c r="E9301" i="22"/>
  <c r="B9301" i="22"/>
  <c r="G9300" i="22"/>
  <c r="B9300" i="22" s="1"/>
  <c r="G9300" i="22" a="1"/>
  <c r="E9300" i="22"/>
  <c r="G9299" i="22" a="1"/>
  <c r="G9299" i="22" s="1"/>
  <c r="B9299" i="22" s="1"/>
  <c r="E9299" i="22"/>
  <c r="G9298" i="22" a="1"/>
  <c r="G9298" i="22" s="1"/>
  <c r="B9298" i="22" s="1"/>
  <c r="E9298" i="22"/>
  <c r="G9297" i="22" a="1"/>
  <c r="G9297" i="22" s="1"/>
  <c r="B9297" i="22" s="1"/>
  <c r="E9297" i="22"/>
  <c r="G9296" i="22" a="1"/>
  <c r="G9296" i="22" s="1"/>
  <c r="B9296" i="22" s="1"/>
  <c r="E9296" i="22"/>
  <c r="G9295" i="22" a="1"/>
  <c r="G9295" i="22" s="1"/>
  <c r="B9295" i="22" s="1"/>
  <c r="E9295" i="22"/>
  <c r="G9294" i="22" a="1"/>
  <c r="G9294" i="22" s="1"/>
  <c r="B9294" i="22" s="1"/>
  <c r="E9294" i="22"/>
  <c r="G9293" i="22" a="1"/>
  <c r="G9293" i="22" s="1"/>
  <c r="B9293" i="22" s="1"/>
  <c r="E9293" i="22"/>
  <c r="G9292" i="22" a="1"/>
  <c r="G9292" i="22" s="1"/>
  <c r="B9292" i="22" s="1"/>
  <c r="E9292" i="22"/>
  <c r="G9291" i="22" a="1"/>
  <c r="G9291" i="22" s="1"/>
  <c r="B9291" i="22" s="1"/>
  <c r="E9291" i="22"/>
  <c r="G9290" i="22" a="1"/>
  <c r="G9290" i="22" s="1"/>
  <c r="B9290" i="22" s="1"/>
  <c r="E9290" i="22"/>
  <c r="G9289" i="22" a="1"/>
  <c r="G9289" i="22" s="1"/>
  <c r="B9289" i="22" s="1"/>
  <c r="E9289" i="22"/>
  <c r="G9288" i="22" a="1"/>
  <c r="G9288" i="22" s="1"/>
  <c r="B9288" i="22" s="1"/>
  <c r="E9288" i="22"/>
  <c r="G9287" i="22" a="1"/>
  <c r="G9287" i="22" s="1"/>
  <c r="E9287" i="22"/>
  <c r="B9287" i="22"/>
  <c r="G9286" i="22" a="1"/>
  <c r="G9286" i="22" s="1"/>
  <c r="B9286" i="22" s="1"/>
  <c r="E9286" i="22"/>
  <c r="G9285" i="22" a="1"/>
  <c r="G9285" i="22" s="1"/>
  <c r="E9285" i="22"/>
  <c r="B9285" i="22"/>
  <c r="G9284" i="22" a="1"/>
  <c r="G9284" i="22" s="1"/>
  <c r="B9284" i="22" s="1"/>
  <c r="E9284" i="22"/>
  <c r="G9283" i="22" a="1"/>
  <c r="G9283" i="22" s="1"/>
  <c r="B9283" i="22" s="1"/>
  <c r="E9283" i="22"/>
  <c r="G9282" i="22" a="1"/>
  <c r="G9282" i="22" s="1"/>
  <c r="B9282" i="22" s="1"/>
  <c r="E9282" i="22"/>
  <c r="G9281" i="22" a="1"/>
  <c r="G9281" i="22" s="1"/>
  <c r="B9281" i="22" s="1"/>
  <c r="E9281" i="22"/>
  <c r="G9280" i="22" a="1"/>
  <c r="G9280" i="22" s="1"/>
  <c r="B9280" i="22" s="1"/>
  <c r="E9280" i="22"/>
  <c r="G9279" i="22" a="1"/>
  <c r="G9279" i="22" s="1"/>
  <c r="B9279" i="22" s="1"/>
  <c r="E9279" i="22"/>
  <c r="G9278" i="22"/>
  <c r="B9278" i="22" s="1"/>
  <c r="G9278" i="22" a="1"/>
  <c r="E9278" i="22"/>
  <c r="G9277" i="22" a="1"/>
  <c r="G9277" i="22" s="1"/>
  <c r="B9277" i="22" s="1"/>
  <c r="E9277" i="22"/>
  <c r="G9276" i="22" a="1"/>
  <c r="G9276" i="22" s="1"/>
  <c r="B9276" i="22" s="1"/>
  <c r="E9276" i="22"/>
  <c r="G9275" i="22" a="1"/>
  <c r="G9275" i="22" s="1"/>
  <c r="B9275" i="22" s="1"/>
  <c r="E9275" i="22"/>
  <c r="G9274" i="22" a="1"/>
  <c r="G9274" i="22" s="1"/>
  <c r="B9274" i="22" s="1"/>
  <c r="E9274" i="22"/>
  <c r="G9273" i="22" a="1"/>
  <c r="G9273" i="22" s="1"/>
  <c r="B9273" i="22" s="1"/>
  <c r="E9273" i="22"/>
  <c r="G9272" i="22"/>
  <c r="B9272" i="22" s="1"/>
  <c r="G9272" i="22" a="1"/>
  <c r="E9272" i="22"/>
  <c r="G9271" i="22" a="1"/>
  <c r="G9271" i="22" s="1"/>
  <c r="B9271" i="22" s="1"/>
  <c r="E9271" i="22"/>
  <c r="G9270" i="22" a="1"/>
  <c r="G9270" i="22" s="1"/>
  <c r="B9270" i="22" s="1"/>
  <c r="E9270" i="22"/>
  <c r="G9269" i="22" a="1"/>
  <c r="G9269" i="22" s="1"/>
  <c r="B9269" i="22" s="1"/>
  <c r="E9269" i="22"/>
  <c r="G9268" i="22"/>
  <c r="B9268" i="22" s="1"/>
  <c r="G9268" i="22" a="1"/>
  <c r="E9268" i="22"/>
  <c r="G9267" i="22" a="1"/>
  <c r="G9267" i="22" s="1"/>
  <c r="B9267" i="22" s="1"/>
  <c r="E9267" i="22"/>
  <c r="G9266" i="22" a="1"/>
  <c r="G9266" i="22" s="1"/>
  <c r="B9266" i="22" s="1"/>
  <c r="E9266" i="22"/>
  <c r="G9265" i="22" a="1"/>
  <c r="G9265" i="22" s="1"/>
  <c r="B9265" i="22" s="1"/>
  <c r="E9265" i="22"/>
  <c r="G9264" i="22" a="1"/>
  <c r="G9264" i="22" s="1"/>
  <c r="B9264" i="22" s="1"/>
  <c r="E9264" i="22"/>
  <c r="G9263" i="22" a="1"/>
  <c r="G9263" i="22" s="1"/>
  <c r="B9263" i="22" s="1"/>
  <c r="E9263" i="22"/>
  <c r="G9262" i="22" a="1"/>
  <c r="G9262" i="22" s="1"/>
  <c r="B9262" i="22" s="1"/>
  <c r="E9262" i="22"/>
  <c r="G9261" i="22"/>
  <c r="B9261" i="22" s="1"/>
  <c r="G9261" i="22" a="1"/>
  <c r="E9261" i="22"/>
  <c r="G9260" i="22" a="1"/>
  <c r="G9260" i="22" s="1"/>
  <c r="B9260" i="22" s="1"/>
  <c r="E9260" i="22"/>
  <c r="G9259" i="22" a="1"/>
  <c r="G9259" i="22" s="1"/>
  <c r="B9259" i="22" s="1"/>
  <c r="E9259" i="22"/>
  <c r="G9258" i="22" a="1"/>
  <c r="G9258" i="22" s="1"/>
  <c r="B9258" i="22" s="1"/>
  <c r="E9258" i="22"/>
  <c r="G9257" i="22" a="1"/>
  <c r="G9257" i="22" s="1"/>
  <c r="B9257" i="22" s="1"/>
  <c r="E9257" i="22"/>
  <c r="G9256" i="22" a="1"/>
  <c r="G9256" i="22" s="1"/>
  <c r="B9256" i="22" s="1"/>
  <c r="E9256" i="22"/>
  <c r="G9255" i="22" a="1"/>
  <c r="G9255" i="22" s="1"/>
  <c r="B9255" i="22" s="1"/>
  <c r="E9255" i="22"/>
  <c r="G9254" i="22" a="1"/>
  <c r="G9254" i="22" s="1"/>
  <c r="E9254" i="22"/>
  <c r="B9254" i="22"/>
  <c r="G9253" i="22" a="1"/>
  <c r="G9253" i="22" s="1"/>
  <c r="B9253" i="22" s="1"/>
  <c r="E9253" i="22"/>
  <c r="G9252" i="22" a="1"/>
  <c r="G9252" i="22" s="1"/>
  <c r="B9252" i="22" s="1"/>
  <c r="E9252" i="22"/>
  <c r="G9251" i="22" a="1"/>
  <c r="G9251" i="22" s="1"/>
  <c r="B9251" i="22" s="1"/>
  <c r="E9251" i="22"/>
  <c r="G9250" i="22" a="1"/>
  <c r="G9250" i="22" s="1"/>
  <c r="B9250" i="22" s="1"/>
  <c r="E9250" i="22"/>
  <c r="G9249" i="22" a="1"/>
  <c r="G9249" i="22" s="1"/>
  <c r="B9249" i="22" s="1"/>
  <c r="E9249" i="22"/>
  <c r="G9248" i="22" a="1"/>
  <c r="G9248" i="22" s="1"/>
  <c r="B9248" i="22" s="1"/>
  <c r="E9248" i="22"/>
  <c r="G9247" i="22" a="1"/>
  <c r="G9247" i="22" s="1"/>
  <c r="B9247" i="22" s="1"/>
  <c r="E9247" i="22"/>
  <c r="G9246" i="22" a="1"/>
  <c r="G9246" i="22" s="1"/>
  <c r="B9246" i="22" s="1"/>
  <c r="E9246" i="22"/>
  <c r="G9245" i="22"/>
  <c r="B9245" i="22" s="1"/>
  <c r="G9245" i="22" a="1"/>
  <c r="E9245" i="22"/>
  <c r="G9244" i="22" a="1"/>
  <c r="G9244" i="22" s="1"/>
  <c r="B9244" i="22" s="1"/>
  <c r="E9244" i="22"/>
  <c r="G9243" i="22" a="1"/>
  <c r="G9243" i="22" s="1"/>
  <c r="B9243" i="22" s="1"/>
  <c r="E9243" i="22"/>
  <c r="G9242" i="22" a="1"/>
  <c r="G9242" i="22" s="1"/>
  <c r="B9242" i="22" s="1"/>
  <c r="E9242" i="22"/>
  <c r="G9241" i="22"/>
  <c r="B9241" i="22" s="1"/>
  <c r="G9241" i="22" a="1"/>
  <c r="E9241" i="22"/>
  <c r="G9240" i="22" a="1"/>
  <c r="G9240" i="22" s="1"/>
  <c r="B9240" i="22" s="1"/>
  <c r="E9240" i="22"/>
  <c r="G9239" i="22" a="1"/>
  <c r="G9239" i="22" s="1"/>
  <c r="B9239" i="22" s="1"/>
  <c r="E9239" i="22"/>
  <c r="G9238" i="22" a="1"/>
  <c r="G9238" i="22" s="1"/>
  <c r="B9238" i="22" s="1"/>
  <c r="E9238" i="22"/>
  <c r="G9237" i="22" a="1"/>
  <c r="G9237" i="22" s="1"/>
  <c r="B9237" i="22" s="1"/>
  <c r="E9237" i="22"/>
  <c r="G9236" i="22" a="1"/>
  <c r="G9236" i="22" s="1"/>
  <c r="B9236" i="22" s="1"/>
  <c r="E9236" i="22"/>
  <c r="G9235" i="22" a="1"/>
  <c r="G9235" i="22" s="1"/>
  <c r="B9235" i="22" s="1"/>
  <c r="E9235" i="22"/>
  <c r="G9234" i="22" a="1"/>
  <c r="G9234" i="22" s="1"/>
  <c r="E9234" i="22"/>
  <c r="B9234" i="22"/>
  <c r="G9233" i="22" a="1"/>
  <c r="G9233" i="22" s="1"/>
  <c r="B9233" i="22" s="1"/>
  <c r="E9233" i="22"/>
  <c r="G9232" i="22" a="1"/>
  <c r="G9232" i="22" s="1"/>
  <c r="E9232" i="22"/>
  <c r="B9232" i="22"/>
  <c r="G9231" i="22" a="1"/>
  <c r="G9231" i="22" s="1"/>
  <c r="B9231" i="22" s="1"/>
  <c r="E9231" i="22"/>
  <c r="G9230" i="22" a="1"/>
  <c r="G9230" i="22" s="1"/>
  <c r="B9230" i="22" s="1"/>
  <c r="E9230" i="22"/>
  <c r="G9229" i="22"/>
  <c r="B9229" i="22" s="1"/>
  <c r="G9229" i="22" a="1"/>
  <c r="E9229" i="22"/>
  <c r="G9228" i="22" a="1"/>
  <c r="G9228" i="22" s="1"/>
  <c r="E9228" i="22"/>
  <c r="B9228" i="22"/>
  <c r="G9227" i="22" a="1"/>
  <c r="G9227" i="22" s="1"/>
  <c r="B9227" i="22" s="1"/>
  <c r="E9227" i="22"/>
  <c r="G9226" i="22" a="1"/>
  <c r="G9226" i="22" s="1"/>
  <c r="E9226" i="22"/>
  <c r="B9226" i="22"/>
  <c r="G9225" i="22"/>
  <c r="B9225" i="22" s="1"/>
  <c r="G9225" i="22" a="1"/>
  <c r="E9225" i="22"/>
  <c r="G9224" i="22" a="1"/>
  <c r="G9224" i="22" s="1"/>
  <c r="B9224" i="22" s="1"/>
  <c r="E9224" i="22"/>
  <c r="G9223" i="22" a="1"/>
  <c r="G9223" i="22" s="1"/>
  <c r="B9223" i="22" s="1"/>
  <c r="E9223" i="22"/>
  <c r="G9222" i="22" a="1"/>
  <c r="G9222" i="22" s="1"/>
  <c r="E9222" i="22"/>
  <c r="B9222" i="22"/>
  <c r="G9221" i="22" a="1"/>
  <c r="G9221" i="22" s="1"/>
  <c r="B9221" i="22" s="1"/>
  <c r="E9221" i="22"/>
  <c r="G9220" i="22" a="1"/>
  <c r="G9220" i="22" s="1"/>
  <c r="B9220" i="22" s="1"/>
  <c r="E9220" i="22"/>
  <c r="G9219" i="22" a="1"/>
  <c r="G9219" i="22" s="1"/>
  <c r="B9219" i="22" s="1"/>
  <c r="E9219" i="22"/>
  <c r="G9218" i="22" a="1"/>
  <c r="G9218" i="22" s="1"/>
  <c r="B9218" i="22" s="1"/>
  <c r="E9218" i="22"/>
  <c r="G9217" i="22" a="1"/>
  <c r="G9217" i="22" s="1"/>
  <c r="B9217" i="22" s="1"/>
  <c r="E9217" i="22"/>
  <c r="G9216" i="22" a="1"/>
  <c r="G9216" i="22" s="1"/>
  <c r="B9216" i="22" s="1"/>
  <c r="E9216" i="22"/>
  <c r="G9215" i="22" a="1"/>
  <c r="G9215" i="22" s="1"/>
  <c r="B9215" i="22" s="1"/>
  <c r="E9215" i="22"/>
  <c r="G9214" i="22" a="1"/>
  <c r="G9214" i="22" s="1"/>
  <c r="B9214" i="22" s="1"/>
  <c r="E9214" i="22"/>
  <c r="G9213" i="22"/>
  <c r="B9213" i="22" s="1"/>
  <c r="G9213" i="22" a="1"/>
  <c r="E9213" i="22"/>
  <c r="G9212" i="22" a="1"/>
  <c r="G9212" i="22" s="1"/>
  <c r="B9212" i="22" s="1"/>
  <c r="E9212" i="22"/>
  <c r="G9211" i="22" a="1"/>
  <c r="G9211" i="22" s="1"/>
  <c r="B9211" i="22" s="1"/>
  <c r="E9211" i="22"/>
  <c r="G9210" i="22" a="1"/>
  <c r="G9210" i="22" s="1"/>
  <c r="B9210" i="22" s="1"/>
  <c r="E9210" i="22"/>
  <c r="G9209" i="22" a="1"/>
  <c r="G9209" i="22" s="1"/>
  <c r="B9209" i="22" s="1"/>
  <c r="E9209" i="22"/>
  <c r="G9208" i="22" a="1"/>
  <c r="G9208" i="22" s="1"/>
  <c r="B9208" i="22" s="1"/>
  <c r="E9208" i="22"/>
  <c r="G9207" i="22"/>
  <c r="B9207" i="22" s="1"/>
  <c r="G9207" i="22" a="1"/>
  <c r="E9207" i="22"/>
  <c r="G9206" i="22" a="1"/>
  <c r="G9206" i="22" s="1"/>
  <c r="B9206" i="22" s="1"/>
  <c r="E9206" i="22"/>
  <c r="G9205" i="22" a="1"/>
  <c r="G9205" i="22" s="1"/>
  <c r="B9205" i="22" s="1"/>
  <c r="E9205" i="22"/>
  <c r="G9204" i="22" a="1"/>
  <c r="G9204" i="22" s="1"/>
  <c r="B9204" i="22" s="1"/>
  <c r="E9204" i="22"/>
  <c r="G9203" i="22" a="1"/>
  <c r="G9203" i="22" s="1"/>
  <c r="B9203" i="22" s="1"/>
  <c r="E9203" i="22"/>
  <c r="G9202" i="22" a="1"/>
  <c r="G9202" i="22" s="1"/>
  <c r="E9202" i="22"/>
  <c r="B9202" i="22"/>
  <c r="G9201" i="22" a="1"/>
  <c r="G9201" i="22" s="1"/>
  <c r="B9201" i="22" s="1"/>
  <c r="E9201" i="22"/>
  <c r="G9200" i="22" a="1"/>
  <c r="G9200" i="22" s="1"/>
  <c r="B9200" i="22" s="1"/>
  <c r="E9200" i="22"/>
  <c r="G9199" i="22" a="1"/>
  <c r="G9199" i="22" s="1"/>
  <c r="B9199" i="22" s="1"/>
  <c r="E9199" i="22"/>
  <c r="G9198" i="22" a="1"/>
  <c r="G9198" i="22" s="1"/>
  <c r="B9198" i="22" s="1"/>
  <c r="E9198" i="22"/>
  <c r="G9197" i="22" a="1"/>
  <c r="G9197" i="22" s="1"/>
  <c r="B9197" i="22" s="1"/>
  <c r="E9197" i="22"/>
  <c r="G9196" i="22" a="1"/>
  <c r="G9196" i="22" s="1"/>
  <c r="E9196" i="22"/>
  <c r="B9196" i="22"/>
  <c r="G9195" i="22" a="1"/>
  <c r="G9195" i="22" s="1"/>
  <c r="B9195" i="22" s="1"/>
  <c r="E9195" i="22"/>
  <c r="G9194" i="22" a="1"/>
  <c r="G9194" i="22" s="1"/>
  <c r="B9194" i="22" s="1"/>
  <c r="E9194" i="22"/>
  <c r="G9193" i="22"/>
  <c r="B9193" i="22" s="1"/>
  <c r="G9193" i="22" a="1"/>
  <c r="E9193" i="22"/>
  <c r="G9192" i="22" a="1"/>
  <c r="G9192" i="22" s="1"/>
  <c r="B9192" i="22" s="1"/>
  <c r="E9192" i="22"/>
  <c r="G9191" i="22" a="1"/>
  <c r="G9191" i="22" s="1"/>
  <c r="B9191" i="22" s="1"/>
  <c r="E9191" i="22"/>
  <c r="G9190" i="22" a="1"/>
  <c r="G9190" i="22" s="1"/>
  <c r="E9190" i="22"/>
  <c r="B9190" i="22"/>
  <c r="G9189" i="22" a="1"/>
  <c r="G9189" i="22" s="1"/>
  <c r="B9189" i="22" s="1"/>
  <c r="E9189" i="22"/>
  <c r="G9188" i="22" a="1"/>
  <c r="G9188" i="22" s="1"/>
  <c r="B9188" i="22" s="1"/>
  <c r="E9188" i="22"/>
  <c r="G9187" i="22" a="1"/>
  <c r="G9187" i="22" s="1"/>
  <c r="B9187" i="22" s="1"/>
  <c r="E9187" i="22"/>
  <c r="G9186" i="22" a="1"/>
  <c r="G9186" i="22" s="1"/>
  <c r="B9186" i="22" s="1"/>
  <c r="E9186" i="22"/>
  <c r="G9185" i="22" a="1"/>
  <c r="G9185" i="22" s="1"/>
  <c r="B9185" i="22" s="1"/>
  <c r="E9185" i="22"/>
  <c r="G9184" i="22" a="1"/>
  <c r="G9184" i="22" s="1"/>
  <c r="B9184" i="22" s="1"/>
  <c r="E9184" i="22"/>
  <c r="G9183" i="22" a="1"/>
  <c r="G9183" i="22" s="1"/>
  <c r="B9183" i="22" s="1"/>
  <c r="E9183" i="22"/>
  <c r="G9182" i="22" a="1"/>
  <c r="G9182" i="22" s="1"/>
  <c r="B9182" i="22" s="1"/>
  <c r="E9182" i="22"/>
  <c r="G9181" i="22" a="1"/>
  <c r="G9181" i="22" s="1"/>
  <c r="B9181" i="22" s="1"/>
  <c r="E9181" i="22"/>
  <c r="G9180" i="22" a="1"/>
  <c r="G9180" i="22" s="1"/>
  <c r="E9180" i="22"/>
  <c r="B9180" i="22"/>
  <c r="G9179" i="22" a="1"/>
  <c r="G9179" i="22" s="1"/>
  <c r="B9179" i="22" s="1"/>
  <c r="E9179" i="22"/>
  <c r="G9178" i="22" a="1"/>
  <c r="G9178" i="22" s="1"/>
  <c r="B9178" i="22" s="1"/>
  <c r="E9178" i="22"/>
  <c r="G9177" i="22"/>
  <c r="G9177" i="22" a="1"/>
  <c r="E9177" i="22"/>
  <c r="B9177" i="22"/>
  <c r="G9176" i="22" a="1"/>
  <c r="G9176" i="22" s="1"/>
  <c r="B9176" i="22" s="1"/>
  <c r="E9176" i="22"/>
  <c r="G9175" i="22" a="1"/>
  <c r="G9175" i="22" s="1"/>
  <c r="B9175" i="22" s="1"/>
  <c r="E9175" i="22"/>
  <c r="G9174" i="22" a="1"/>
  <c r="G9174" i="22" s="1"/>
  <c r="B9174" i="22" s="1"/>
  <c r="E9174" i="22"/>
  <c r="G9173" i="22" a="1"/>
  <c r="G9173" i="22" s="1"/>
  <c r="B9173" i="22" s="1"/>
  <c r="E9173" i="22"/>
  <c r="G9172" i="22" a="1"/>
  <c r="G9172" i="22" s="1"/>
  <c r="B9172" i="22" s="1"/>
  <c r="E9172" i="22"/>
  <c r="G9171" i="22" a="1"/>
  <c r="G9171" i="22" s="1"/>
  <c r="B9171" i="22" s="1"/>
  <c r="E9171" i="22"/>
  <c r="G9170" i="22" a="1"/>
  <c r="G9170" i="22" s="1"/>
  <c r="B9170" i="22" s="1"/>
  <c r="E9170" i="22"/>
  <c r="G9169" i="22" a="1"/>
  <c r="G9169" i="22" s="1"/>
  <c r="B9169" i="22" s="1"/>
  <c r="E9169" i="22"/>
  <c r="G9168" i="22" a="1"/>
  <c r="G9168" i="22" s="1"/>
  <c r="B9168" i="22" s="1"/>
  <c r="E9168" i="22"/>
  <c r="G9167" i="22" a="1"/>
  <c r="G9167" i="22" s="1"/>
  <c r="B9167" i="22" s="1"/>
  <c r="E9167" i="22"/>
  <c r="G9166" i="22" a="1"/>
  <c r="G9166" i="22" s="1"/>
  <c r="B9166" i="22" s="1"/>
  <c r="E9166" i="22"/>
  <c r="G9165" i="22" a="1"/>
  <c r="G9165" i="22" s="1"/>
  <c r="B9165" i="22" s="1"/>
  <c r="E9165" i="22"/>
  <c r="G9164" i="22" a="1"/>
  <c r="G9164" i="22" s="1"/>
  <c r="B9164" i="22" s="1"/>
  <c r="E9164" i="22"/>
  <c r="G9163" i="22" a="1"/>
  <c r="G9163" i="22" s="1"/>
  <c r="B9163" i="22" s="1"/>
  <c r="E9163" i="22"/>
  <c r="G9162" i="22" a="1"/>
  <c r="G9162" i="22" s="1"/>
  <c r="B9162" i="22" s="1"/>
  <c r="E9162" i="22"/>
  <c r="G9161" i="22"/>
  <c r="B9161" i="22" s="1"/>
  <c r="G9161" i="22" a="1"/>
  <c r="E9161" i="22"/>
  <c r="G9160" i="22" a="1"/>
  <c r="G9160" i="22" s="1"/>
  <c r="B9160" i="22" s="1"/>
  <c r="E9160" i="22"/>
  <c r="G9159" i="22" a="1"/>
  <c r="G9159" i="22" s="1"/>
  <c r="B9159" i="22" s="1"/>
  <c r="E9159" i="22"/>
  <c r="G9158" i="22" a="1"/>
  <c r="G9158" i="22" s="1"/>
  <c r="B9158" i="22" s="1"/>
  <c r="E9158" i="22"/>
  <c r="G9157" i="22" a="1"/>
  <c r="G9157" i="22" s="1"/>
  <c r="B9157" i="22" s="1"/>
  <c r="E9157" i="22"/>
  <c r="G9156" i="22" a="1"/>
  <c r="G9156" i="22" s="1"/>
  <c r="B9156" i="22" s="1"/>
  <c r="E9156" i="22"/>
  <c r="G9155" i="22" a="1"/>
  <c r="G9155" i="22" s="1"/>
  <c r="B9155" i="22" s="1"/>
  <c r="E9155" i="22"/>
  <c r="G9154" i="22" a="1"/>
  <c r="G9154" i="22" s="1"/>
  <c r="B9154" i="22" s="1"/>
  <c r="E9154" i="22"/>
  <c r="G9153" i="22" a="1"/>
  <c r="G9153" i="22" s="1"/>
  <c r="B9153" i="22" s="1"/>
  <c r="E9153" i="22"/>
  <c r="G9152" i="22" a="1"/>
  <c r="G9152" i="22" s="1"/>
  <c r="B9152" i="22" s="1"/>
  <c r="E9152" i="22"/>
  <c r="G9151" i="22" a="1"/>
  <c r="G9151" i="22" s="1"/>
  <c r="B9151" i="22" s="1"/>
  <c r="E9151" i="22"/>
  <c r="G9150" i="22" a="1"/>
  <c r="G9150" i="22" s="1"/>
  <c r="B9150" i="22" s="1"/>
  <c r="E9150" i="22"/>
  <c r="G9149" i="22" a="1"/>
  <c r="G9149" i="22" s="1"/>
  <c r="B9149" i="22" s="1"/>
  <c r="E9149" i="22"/>
  <c r="G9148" i="22" a="1"/>
  <c r="G9148" i="22" s="1"/>
  <c r="B9148" i="22" s="1"/>
  <c r="E9148" i="22"/>
  <c r="G9147" i="22" a="1"/>
  <c r="G9147" i="22" s="1"/>
  <c r="B9147" i="22" s="1"/>
  <c r="E9147" i="22"/>
  <c r="G9146" i="22" a="1"/>
  <c r="G9146" i="22" s="1"/>
  <c r="B9146" i="22" s="1"/>
  <c r="E9146" i="22"/>
  <c r="G9145" i="22" a="1"/>
  <c r="G9145" i="22" s="1"/>
  <c r="B9145" i="22" s="1"/>
  <c r="E9145" i="22"/>
  <c r="G9144" i="22" a="1"/>
  <c r="G9144" i="22" s="1"/>
  <c r="B9144" i="22" s="1"/>
  <c r="E9144" i="22"/>
  <c r="G9143" i="22" a="1"/>
  <c r="G9143" i="22" s="1"/>
  <c r="B9143" i="22" s="1"/>
  <c r="E9143" i="22"/>
  <c r="G9142" i="22" a="1"/>
  <c r="G9142" i="22" s="1"/>
  <c r="B9142" i="22" s="1"/>
  <c r="E9142" i="22"/>
  <c r="G9141" i="22" a="1"/>
  <c r="G9141" i="22" s="1"/>
  <c r="B9141" i="22" s="1"/>
  <c r="E9141" i="22"/>
  <c r="G9140" i="22" a="1"/>
  <c r="G9140" i="22" s="1"/>
  <c r="B9140" i="22" s="1"/>
  <c r="E9140" i="22"/>
  <c r="G9139" i="22" a="1"/>
  <c r="G9139" i="22" s="1"/>
  <c r="B9139" i="22" s="1"/>
  <c r="E9139" i="22"/>
  <c r="G9138" i="22" a="1"/>
  <c r="G9138" i="22" s="1"/>
  <c r="B9138" i="22" s="1"/>
  <c r="E9138" i="22"/>
  <c r="G9137" i="22" a="1"/>
  <c r="G9137" i="22" s="1"/>
  <c r="B9137" i="22" s="1"/>
  <c r="E9137" i="22"/>
  <c r="G9136" i="22" a="1"/>
  <c r="G9136" i="22" s="1"/>
  <c r="B9136" i="22" s="1"/>
  <c r="E9136" i="22"/>
  <c r="G9135" i="22" a="1"/>
  <c r="G9135" i="22" s="1"/>
  <c r="B9135" i="22" s="1"/>
  <c r="E9135" i="22"/>
  <c r="G9134" i="22" a="1"/>
  <c r="G9134" i="22" s="1"/>
  <c r="B9134" i="22" s="1"/>
  <c r="E9134" i="22"/>
  <c r="G9133" i="22" a="1"/>
  <c r="G9133" i="22" s="1"/>
  <c r="B9133" i="22" s="1"/>
  <c r="E9133" i="22"/>
  <c r="G9132" i="22" a="1"/>
  <c r="G9132" i="22" s="1"/>
  <c r="B9132" i="22" s="1"/>
  <c r="E9132" i="22"/>
  <c r="G9131" i="22" a="1"/>
  <c r="G9131" i="22" s="1"/>
  <c r="B9131" i="22" s="1"/>
  <c r="E9131" i="22"/>
  <c r="G9130" i="22" a="1"/>
  <c r="G9130" i="22" s="1"/>
  <c r="B9130" i="22" s="1"/>
  <c r="E9130" i="22"/>
  <c r="G9129" i="22"/>
  <c r="B9129" i="22" s="1"/>
  <c r="G9129" i="22" a="1"/>
  <c r="E9129" i="22"/>
  <c r="G9128" i="22" a="1"/>
  <c r="G9128" i="22" s="1"/>
  <c r="B9128" i="22" s="1"/>
  <c r="E9128" i="22"/>
  <c r="G9127" i="22" a="1"/>
  <c r="G9127" i="22" s="1"/>
  <c r="B9127" i="22" s="1"/>
  <c r="E9127" i="22"/>
  <c r="G9126" i="22" a="1"/>
  <c r="G9126" i="22" s="1"/>
  <c r="B9126" i="22" s="1"/>
  <c r="E9126" i="22"/>
  <c r="G9125" i="22" a="1"/>
  <c r="G9125" i="22" s="1"/>
  <c r="B9125" i="22" s="1"/>
  <c r="E9125" i="22"/>
  <c r="G9124" i="22" a="1"/>
  <c r="G9124" i="22" s="1"/>
  <c r="B9124" i="22" s="1"/>
  <c r="E9124" i="22"/>
  <c r="G9123" i="22" a="1"/>
  <c r="G9123" i="22" s="1"/>
  <c r="B9123" i="22" s="1"/>
  <c r="E9123" i="22"/>
  <c r="G9122" i="22"/>
  <c r="B9122" i="22" s="1"/>
  <c r="G9122" i="22" a="1"/>
  <c r="E9122" i="22"/>
  <c r="G9121" i="22" a="1"/>
  <c r="G9121" i="22" s="1"/>
  <c r="B9121" i="22" s="1"/>
  <c r="E9121" i="22"/>
  <c r="G9120" i="22" a="1"/>
  <c r="G9120" i="22" s="1"/>
  <c r="B9120" i="22" s="1"/>
  <c r="E9120" i="22"/>
  <c r="G9119" i="22" a="1"/>
  <c r="G9119" i="22" s="1"/>
  <c r="B9119" i="22" s="1"/>
  <c r="E9119" i="22"/>
  <c r="G9118" i="22" a="1"/>
  <c r="G9118" i="22" s="1"/>
  <c r="B9118" i="22" s="1"/>
  <c r="E9118" i="22"/>
  <c r="G9117" i="22" a="1"/>
  <c r="G9117" i="22" s="1"/>
  <c r="B9117" i="22" s="1"/>
  <c r="E9117" i="22"/>
  <c r="G9116" i="22" a="1"/>
  <c r="G9116" i="22" s="1"/>
  <c r="B9116" i="22" s="1"/>
  <c r="E9116" i="22"/>
  <c r="G9115" i="22" a="1"/>
  <c r="G9115" i="22" s="1"/>
  <c r="B9115" i="22" s="1"/>
  <c r="E9115" i="22"/>
  <c r="G9114" i="22" a="1"/>
  <c r="G9114" i="22" s="1"/>
  <c r="B9114" i="22" s="1"/>
  <c r="E9114" i="22"/>
  <c r="G9113" i="22" a="1"/>
  <c r="G9113" i="22" s="1"/>
  <c r="B9113" i="22" s="1"/>
  <c r="E9113" i="22"/>
  <c r="G9112" i="22" a="1"/>
  <c r="G9112" i="22" s="1"/>
  <c r="B9112" i="22" s="1"/>
  <c r="E9112" i="22"/>
  <c r="G9111" i="22" a="1"/>
  <c r="G9111" i="22" s="1"/>
  <c r="B9111" i="22" s="1"/>
  <c r="E9111" i="22"/>
  <c r="G9110" i="22" a="1"/>
  <c r="G9110" i="22" s="1"/>
  <c r="B9110" i="22" s="1"/>
  <c r="E9110" i="22"/>
  <c r="G9109" i="22" a="1"/>
  <c r="G9109" i="22" s="1"/>
  <c r="B9109" i="22" s="1"/>
  <c r="E9109" i="22"/>
  <c r="G9108" i="22" a="1"/>
  <c r="G9108" i="22" s="1"/>
  <c r="B9108" i="22" s="1"/>
  <c r="E9108" i="22"/>
  <c r="G9107" i="22" a="1"/>
  <c r="G9107" i="22" s="1"/>
  <c r="B9107" i="22" s="1"/>
  <c r="E9107" i="22"/>
  <c r="G9106" i="22" a="1"/>
  <c r="G9106" i="22" s="1"/>
  <c r="B9106" i="22" s="1"/>
  <c r="E9106" i="22"/>
  <c r="G9105" i="22" a="1"/>
  <c r="G9105" i="22" s="1"/>
  <c r="B9105" i="22" s="1"/>
  <c r="E9105" i="22"/>
  <c r="G9104" i="22" a="1"/>
  <c r="G9104" i="22" s="1"/>
  <c r="B9104" i="22" s="1"/>
  <c r="E9104" i="22"/>
  <c r="G9103" i="22" a="1"/>
  <c r="G9103" i="22" s="1"/>
  <c r="B9103" i="22" s="1"/>
  <c r="E9103" i="22"/>
  <c r="G9102" i="22" a="1"/>
  <c r="G9102" i="22" s="1"/>
  <c r="B9102" i="22" s="1"/>
  <c r="E9102" i="22"/>
  <c r="G9101" i="22" a="1"/>
  <c r="G9101" i="22" s="1"/>
  <c r="B9101" i="22" s="1"/>
  <c r="E9101" i="22"/>
  <c r="G9100" i="22" a="1"/>
  <c r="G9100" i="22" s="1"/>
  <c r="B9100" i="22" s="1"/>
  <c r="E9100" i="22"/>
  <c r="G9099" i="22" a="1"/>
  <c r="G9099" i="22" s="1"/>
  <c r="B9099" i="22" s="1"/>
  <c r="E9099" i="22"/>
  <c r="G9098" i="22" a="1"/>
  <c r="G9098" i="22" s="1"/>
  <c r="B9098" i="22" s="1"/>
  <c r="E9098" i="22"/>
  <c r="G9097" i="22"/>
  <c r="B9097" i="22" s="1"/>
  <c r="G9097" i="22" a="1"/>
  <c r="E9097" i="22"/>
  <c r="G9096" i="22" a="1"/>
  <c r="G9096" i="22" s="1"/>
  <c r="B9096" i="22" s="1"/>
  <c r="E9096" i="22"/>
  <c r="G9095" i="22" a="1"/>
  <c r="G9095" i="22" s="1"/>
  <c r="B9095" i="22" s="1"/>
  <c r="E9095" i="22"/>
  <c r="G9094" i="22" a="1"/>
  <c r="G9094" i="22" s="1"/>
  <c r="B9094" i="22" s="1"/>
  <c r="E9094" i="22"/>
  <c r="G9093" i="22" a="1"/>
  <c r="G9093" i="22" s="1"/>
  <c r="B9093" i="22" s="1"/>
  <c r="E9093" i="22"/>
  <c r="G9092" i="22" a="1"/>
  <c r="G9092" i="22" s="1"/>
  <c r="B9092" i="22" s="1"/>
  <c r="E9092" i="22"/>
  <c r="G9091" i="22" a="1"/>
  <c r="G9091" i="22" s="1"/>
  <c r="B9091" i="22" s="1"/>
  <c r="E9091" i="22"/>
  <c r="G9090" i="22"/>
  <c r="B9090" i="22" s="1"/>
  <c r="G9090" i="22" a="1"/>
  <c r="E9090" i="22"/>
  <c r="G9089" i="22" a="1"/>
  <c r="G9089" i="22" s="1"/>
  <c r="B9089" i="22" s="1"/>
  <c r="E9089" i="22"/>
  <c r="G9088" i="22" a="1"/>
  <c r="G9088" i="22" s="1"/>
  <c r="B9088" i="22" s="1"/>
  <c r="E9088" i="22"/>
  <c r="G9087" i="22" a="1"/>
  <c r="G9087" i="22" s="1"/>
  <c r="B9087" i="22" s="1"/>
  <c r="E9087" i="22"/>
  <c r="G9086" i="22" a="1"/>
  <c r="G9086" i="22" s="1"/>
  <c r="B9086" i="22" s="1"/>
  <c r="E9086" i="22"/>
  <c r="G9085" i="22" a="1"/>
  <c r="G9085" i="22" s="1"/>
  <c r="B9085" i="22" s="1"/>
  <c r="E9085" i="22"/>
  <c r="G9084" i="22" a="1"/>
  <c r="G9084" i="22" s="1"/>
  <c r="B9084" i="22" s="1"/>
  <c r="E9084" i="22"/>
  <c r="G9083" i="22" a="1"/>
  <c r="G9083" i="22" s="1"/>
  <c r="B9083" i="22" s="1"/>
  <c r="E9083" i="22"/>
  <c r="G9082" i="22" a="1"/>
  <c r="G9082" i="22" s="1"/>
  <c r="B9082" i="22" s="1"/>
  <c r="E9082" i="22"/>
  <c r="G9081" i="22" a="1"/>
  <c r="G9081" i="22" s="1"/>
  <c r="B9081" i="22" s="1"/>
  <c r="E9081" i="22"/>
  <c r="G9080" i="22" a="1"/>
  <c r="G9080" i="22" s="1"/>
  <c r="B9080" i="22" s="1"/>
  <c r="E9080" i="22"/>
  <c r="G9079" i="22" a="1"/>
  <c r="G9079" i="22" s="1"/>
  <c r="B9079" i="22" s="1"/>
  <c r="E9079" i="22"/>
  <c r="G9078" i="22" a="1"/>
  <c r="G9078" i="22" s="1"/>
  <c r="B9078" i="22" s="1"/>
  <c r="E9078" i="22"/>
  <c r="G9077" i="22" a="1"/>
  <c r="G9077" i="22" s="1"/>
  <c r="B9077" i="22" s="1"/>
  <c r="E9077" i="22"/>
  <c r="G9076" i="22" a="1"/>
  <c r="G9076" i="22" s="1"/>
  <c r="B9076" i="22" s="1"/>
  <c r="E9076" i="22"/>
  <c r="G9075" i="22" a="1"/>
  <c r="G9075" i="22" s="1"/>
  <c r="B9075" i="22" s="1"/>
  <c r="E9075" i="22"/>
  <c r="G9074" i="22" a="1"/>
  <c r="G9074" i="22" s="1"/>
  <c r="B9074" i="22" s="1"/>
  <c r="E9074" i="22"/>
  <c r="G9073" i="22" a="1"/>
  <c r="G9073" i="22" s="1"/>
  <c r="B9073" i="22" s="1"/>
  <c r="E9073" i="22"/>
  <c r="G9072" i="22" a="1"/>
  <c r="G9072" i="22" s="1"/>
  <c r="B9072" i="22" s="1"/>
  <c r="E9072" i="22"/>
  <c r="G9071" i="22" a="1"/>
  <c r="G9071" i="22" s="1"/>
  <c r="B9071" i="22" s="1"/>
  <c r="E9071" i="22"/>
  <c r="G9070" i="22" a="1"/>
  <c r="G9070" i="22" s="1"/>
  <c r="B9070" i="22" s="1"/>
  <c r="E9070" i="22"/>
  <c r="G9069" i="22" a="1"/>
  <c r="G9069" i="22" s="1"/>
  <c r="B9069" i="22" s="1"/>
  <c r="E9069" i="22"/>
  <c r="G9068" i="22" a="1"/>
  <c r="G9068" i="22" s="1"/>
  <c r="B9068" i="22" s="1"/>
  <c r="E9068" i="22"/>
  <c r="G9067" i="22" a="1"/>
  <c r="G9067" i="22" s="1"/>
  <c r="B9067" i="22" s="1"/>
  <c r="E9067" i="22"/>
  <c r="G9066" i="22" a="1"/>
  <c r="G9066" i="22" s="1"/>
  <c r="B9066" i="22" s="1"/>
  <c r="E9066" i="22"/>
  <c r="G9065" i="22" a="1"/>
  <c r="G9065" i="22" s="1"/>
  <c r="B9065" i="22" s="1"/>
  <c r="E9065" i="22"/>
  <c r="G9064" i="22" a="1"/>
  <c r="G9064" i="22" s="1"/>
  <c r="B9064" i="22" s="1"/>
  <c r="E9064" i="22"/>
  <c r="G9063" i="22" a="1"/>
  <c r="G9063" i="22" s="1"/>
  <c r="B9063" i="22" s="1"/>
  <c r="E9063" i="22"/>
  <c r="G9062" i="22" a="1"/>
  <c r="G9062" i="22" s="1"/>
  <c r="B9062" i="22" s="1"/>
  <c r="E9062" i="22"/>
  <c r="G9061" i="22" a="1"/>
  <c r="G9061" i="22" s="1"/>
  <c r="B9061" i="22" s="1"/>
  <c r="E9061" i="22"/>
  <c r="G9060" i="22" a="1"/>
  <c r="G9060" i="22" s="1"/>
  <c r="B9060" i="22" s="1"/>
  <c r="E9060" i="22"/>
  <c r="G9059" i="22" a="1"/>
  <c r="G9059" i="22" s="1"/>
  <c r="B9059" i="22" s="1"/>
  <c r="E9059" i="22"/>
  <c r="G9058" i="22" a="1"/>
  <c r="G9058" i="22" s="1"/>
  <c r="B9058" i="22" s="1"/>
  <c r="E9058" i="22"/>
  <c r="G9057" i="22" a="1"/>
  <c r="G9057" i="22" s="1"/>
  <c r="B9057" i="22" s="1"/>
  <c r="E9057" i="22"/>
  <c r="G9056" i="22" a="1"/>
  <c r="G9056" i="22" s="1"/>
  <c r="B9056" i="22" s="1"/>
  <c r="E9056" i="22"/>
  <c r="G9055" i="22" a="1"/>
  <c r="G9055" i="22" s="1"/>
  <c r="B9055" i="22" s="1"/>
  <c r="E9055" i="22"/>
  <c r="G9054" i="22" a="1"/>
  <c r="G9054" i="22" s="1"/>
  <c r="B9054" i="22" s="1"/>
  <c r="E9054" i="22"/>
  <c r="G9053" i="22" a="1"/>
  <c r="G9053" i="22" s="1"/>
  <c r="B9053" i="22" s="1"/>
  <c r="E9053" i="22"/>
  <c r="G9052" i="22" a="1"/>
  <c r="G9052" i="22" s="1"/>
  <c r="B9052" i="22" s="1"/>
  <c r="E9052" i="22"/>
  <c r="G9051" i="22" a="1"/>
  <c r="G9051" i="22" s="1"/>
  <c r="B9051" i="22" s="1"/>
  <c r="E9051" i="22"/>
  <c r="G9050" i="22" a="1"/>
  <c r="G9050" i="22" s="1"/>
  <c r="B9050" i="22" s="1"/>
  <c r="E9050" i="22"/>
  <c r="G9049" i="22" a="1"/>
  <c r="G9049" i="22" s="1"/>
  <c r="B9049" i="22" s="1"/>
  <c r="E9049" i="22"/>
  <c r="G9048" i="22" a="1"/>
  <c r="G9048" i="22" s="1"/>
  <c r="B9048" i="22" s="1"/>
  <c r="E9048" i="22"/>
  <c r="G9047" i="22" a="1"/>
  <c r="G9047" i="22" s="1"/>
  <c r="B9047" i="22" s="1"/>
  <c r="E9047" i="22"/>
  <c r="G9046" i="22" a="1"/>
  <c r="G9046" i="22" s="1"/>
  <c r="B9046" i="22" s="1"/>
  <c r="E9046" i="22"/>
  <c r="G9045" i="22" a="1"/>
  <c r="G9045" i="22" s="1"/>
  <c r="B9045" i="22" s="1"/>
  <c r="E9045" i="22"/>
  <c r="G9044" i="22" a="1"/>
  <c r="G9044" i="22" s="1"/>
  <c r="B9044" i="22" s="1"/>
  <c r="E9044" i="22"/>
  <c r="G9043" i="22" a="1"/>
  <c r="G9043" i="22" s="1"/>
  <c r="B9043" i="22" s="1"/>
  <c r="E9043" i="22"/>
  <c r="G9042" i="22" a="1"/>
  <c r="G9042" i="22" s="1"/>
  <c r="B9042" i="22" s="1"/>
  <c r="E9042" i="22"/>
  <c r="G9041" i="22" a="1"/>
  <c r="G9041" i="22" s="1"/>
  <c r="B9041" i="22" s="1"/>
  <c r="E9041" i="22"/>
  <c r="G9040" i="22" a="1"/>
  <c r="G9040" i="22" s="1"/>
  <c r="B9040" i="22" s="1"/>
  <c r="E9040" i="22"/>
  <c r="G9039" i="22" a="1"/>
  <c r="G9039" i="22" s="1"/>
  <c r="B9039" i="22" s="1"/>
  <c r="E9039" i="22"/>
  <c r="G9038" i="22" a="1"/>
  <c r="G9038" i="22" s="1"/>
  <c r="B9038" i="22" s="1"/>
  <c r="E9038" i="22"/>
  <c r="G9037" i="22" a="1"/>
  <c r="G9037" i="22" s="1"/>
  <c r="B9037" i="22" s="1"/>
  <c r="E9037" i="22"/>
  <c r="G9036" i="22" a="1"/>
  <c r="G9036" i="22" s="1"/>
  <c r="E9036" i="22"/>
  <c r="B9036" i="22"/>
  <c r="G9035" i="22" a="1"/>
  <c r="G9035" i="22" s="1"/>
  <c r="B9035" i="22" s="1"/>
  <c r="E9035" i="22"/>
  <c r="G9034" i="22" a="1"/>
  <c r="G9034" i="22" s="1"/>
  <c r="E9034" i="22"/>
  <c r="B9034" i="22"/>
  <c r="G9033" i="22" a="1"/>
  <c r="G9033" i="22" s="1"/>
  <c r="B9033" i="22" s="1"/>
  <c r="E9033" i="22"/>
  <c r="G9032" i="22" a="1"/>
  <c r="G9032" i="22" s="1"/>
  <c r="B9032" i="22" s="1"/>
  <c r="E9032" i="22"/>
  <c r="G9031" i="22" a="1"/>
  <c r="G9031" i="22" s="1"/>
  <c r="B9031" i="22" s="1"/>
  <c r="E9031" i="22"/>
  <c r="G9030" i="22" a="1"/>
  <c r="G9030" i="22" s="1"/>
  <c r="B9030" i="22" s="1"/>
  <c r="E9030" i="22"/>
  <c r="G9029" i="22" a="1"/>
  <c r="G9029" i="22" s="1"/>
  <c r="B9029" i="22" s="1"/>
  <c r="E9029" i="22"/>
  <c r="G9028" i="22" a="1"/>
  <c r="G9028" i="22" s="1"/>
  <c r="B9028" i="22" s="1"/>
  <c r="E9028" i="22"/>
  <c r="G9027" i="22" a="1"/>
  <c r="G9027" i="22" s="1"/>
  <c r="B9027" i="22" s="1"/>
  <c r="E9027" i="22"/>
  <c r="G9026" i="22" a="1"/>
  <c r="G9026" i="22" s="1"/>
  <c r="B9026" i="22" s="1"/>
  <c r="E9026" i="22"/>
  <c r="G9025" i="22" a="1"/>
  <c r="G9025" i="22" s="1"/>
  <c r="B9025" i="22" s="1"/>
  <c r="E9025" i="22"/>
  <c r="G9024" i="22" a="1"/>
  <c r="G9024" i="22" s="1"/>
  <c r="B9024" i="22" s="1"/>
  <c r="E9024" i="22"/>
  <c r="G9023" i="22" a="1"/>
  <c r="G9023" i="22" s="1"/>
  <c r="B9023" i="22" s="1"/>
  <c r="E9023" i="22"/>
  <c r="G9022" i="22"/>
  <c r="B9022" i="22" s="1"/>
  <c r="G9022" i="22" a="1"/>
  <c r="E9022" i="22"/>
  <c r="G9021" i="22" a="1"/>
  <c r="G9021" i="22" s="1"/>
  <c r="B9021" i="22" s="1"/>
  <c r="E9021" i="22"/>
  <c r="G9020" i="22" a="1"/>
  <c r="G9020" i="22" s="1"/>
  <c r="B9020" i="22" s="1"/>
  <c r="E9020" i="22"/>
  <c r="G9019" i="22"/>
  <c r="G9019" i="22" a="1"/>
  <c r="E9019" i="22"/>
  <c r="B9019" i="22"/>
  <c r="G9018" i="22" a="1"/>
  <c r="G9018" i="22" s="1"/>
  <c r="B9018" i="22" s="1"/>
  <c r="E9018" i="22"/>
  <c r="G9017" i="22" a="1"/>
  <c r="G9017" i="22" s="1"/>
  <c r="B9017" i="22" s="1"/>
  <c r="E9017" i="22"/>
  <c r="G9016" i="22" a="1"/>
  <c r="G9016" i="22" s="1"/>
  <c r="B9016" i="22" s="1"/>
  <c r="E9016" i="22"/>
  <c r="G9015" i="22" a="1"/>
  <c r="G9015" i="22" s="1"/>
  <c r="B9015" i="22" s="1"/>
  <c r="E9015" i="22"/>
  <c r="G9014" i="22" a="1"/>
  <c r="G9014" i="22" s="1"/>
  <c r="B9014" i="22" s="1"/>
  <c r="E9014" i="22"/>
  <c r="G9013" i="22" a="1"/>
  <c r="G9013" i="22" s="1"/>
  <c r="B9013" i="22" s="1"/>
  <c r="E9013" i="22"/>
  <c r="G9012" i="22" a="1"/>
  <c r="G9012" i="22" s="1"/>
  <c r="B9012" i="22" s="1"/>
  <c r="E9012" i="22"/>
  <c r="G9011" i="22" a="1"/>
  <c r="G9011" i="22" s="1"/>
  <c r="B9011" i="22" s="1"/>
  <c r="E9011" i="22"/>
  <c r="G9010" i="22" a="1"/>
  <c r="G9010" i="22" s="1"/>
  <c r="B9010" i="22" s="1"/>
  <c r="E9010" i="22"/>
  <c r="G9009" i="22" a="1"/>
  <c r="G9009" i="22" s="1"/>
  <c r="B9009" i="22" s="1"/>
  <c r="E9009" i="22"/>
  <c r="G9008" i="22" a="1"/>
  <c r="G9008" i="22" s="1"/>
  <c r="B9008" i="22" s="1"/>
  <c r="E9008" i="22"/>
  <c r="G9007" i="22" a="1"/>
  <c r="G9007" i="22" s="1"/>
  <c r="B9007" i="22" s="1"/>
  <c r="E9007" i="22"/>
  <c r="G9006" i="22" a="1"/>
  <c r="G9006" i="22" s="1"/>
  <c r="B9006" i="22" s="1"/>
  <c r="E9006" i="22"/>
  <c r="G9005" i="22" a="1"/>
  <c r="G9005" i="22" s="1"/>
  <c r="B9005" i="22" s="1"/>
  <c r="E9005" i="22"/>
  <c r="G9004" i="22" a="1"/>
  <c r="G9004" i="22" s="1"/>
  <c r="B9004" i="22" s="1"/>
  <c r="E9004" i="22"/>
  <c r="G9003" i="22" a="1"/>
  <c r="G9003" i="22" s="1"/>
  <c r="B9003" i="22" s="1"/>
  <c r="E9003" i="22"/>
  <c r="G9002" i="22" a="1"/>
  <c r="G9002" i="22" s="1"/>
  <c r="B9002" i="22" s="1"/>
  <c r="E9002" i="22"/>
  <c r="G9001" i="22"/>
  <c r="B9001" i="22" s="1"/>
  <c r="G9001" i="22" a="1"/>
  <c r="E9001" i="22"/>
  <c r="G9000" i="22" a="1"/>
  <c r="G9000" i="22" s="1"/>
  <c r="B9000" i="22" s="1"/>
  <c r="E9000" i="22"/>
  <c r="G8999" i="22" a="1"/>
  <c r="G8999" i="22" s="1"/>
  <c r="B8999" i="22" s="1"/>
  <c r="E8999" i="22"/>
  <c r="G8998" i="22"/>
  <c r="B8998" i="22" s="1"/>
  <c r="G8998" i="22" a="1"/>
  <c r="E8998" i="22"/>
  <c r="G8997" i="22" a="1"/>
  <c r="G8997" i="22" s="1"/>
  <c r="B8997" i="22" s="1"/>
  <c r="E8997" i="22"/>
  <c r="G8996" i="22" a="1"/>
  <c r="G8996" i="22" s="1"/>
  <c r="B8996" i="22" s="1"/>
  <c r="E8996" i="22"/>
  <c r="G8995" i="22" a="1"/>
  <c r="G8995" i="22" s="1"/>
  <c r="B8995" i="22" s="1"/>
  <c r="E8995" i="22"/>
  <c r="G8994" i="22"/>
  <c r="B8994" i="22" s="1"/>
  <c r="G8994" i="22" a="1"/>
  <c r="E8994" i="22"/>
  <c r="G8993" i="22" a="1"/>
  <c r="G8993" i="22" s="1"/>
  <c r="B8993" i="22" s="1"/>
  <c r="E8993" i="22"/>
  <c r="G8992" i="22" a="1"/>
  <c r="G8992" i="22" s="1"/>
  <c r="B8992" i="22" s="1"/>
  <c r="E8992" i="22"/>
  <c r="G8991" i="22"/>
  <c r="B8991" i="22" s="1"/>
  <c r="G8991" i="22" a="1"/>
  <c r="E8991" i="22"/>
  <c r="G8990" i="22" a="1"/>
  <c r="G8990" i="22" s="1"/>
  <c r="B8990" i="22" s="1"/>
  <c r="E8990" i="22"/>
  <c r="G8989" i="22" a="1"/>
  <c r="G8989" i="22" s="1"/>
  <c r="B8989" i="22" s="1"/>
  <c r="E8989" i="22"/>
  <c r="G8988" i="22" a="1"/>
  <c r="G8988" i="22" s="1"/>
  <c r="B8988" i="22" s="1"/>
  <c r="E8988" i="22"/>
  <c r="G8987" i="22" a="1"/>
  <c r="G8987" i="22" s="1"/>
  <c r="B8987" i="22" s="1"/>
  <c r="E8987" i="22"/>
  <c r="G8986" i="22" a="1"/>
  <c r="G8986" i="22" s="1"/>
  <c r="B8986" i="22" s="1"/>
  <c r="E8986" i="22"/>
  <c r="G8985" i="22"/>
  <c r="B8985" i="22" s="1"/>
  <c r="G8985" i="22" a="1"/>
  <c r="E8985" i="22"/>
  <c r="G8984" i="22" a="1"/>
  <c r="G8984" i="22" s="1"/>
  <c r="B8984" i="22" s="1"/>
  <c r="E8984" i="22"/>
  <c r="G8983" i="22" a="1"/>
  <c r="G8983" i="22" s="1"/>
  <c r="B8983" i="22" s="1"/>
  <c r="E8983" i="22"/>
  <c r="G8982" i="22" a="1"/>
  <c r="G8982" i="22" s="1"/>
  <c r="B8982" i="22" s="1"/>
  <c r="E8982" i="22"/>
  <c r="G8981" i="22" a="1"/>
  <c r="G8981" i="22" s="1"/>
  <c r="B8981" i="22" s="1"/>
  <c r="E8981" i="22"/>
  <c r="G8980" i="22" a="1"/>
  <c r="G8980" i="22" s="1"/>
  <c r="B8980" i="22" s="1"/>
  <c r="E8980" i="22"/>
  <c r="G8979" i="22" a="1"/>
  <c r="G8979" i="22" s="1"/>
  <c r="B8979" i="22" s="1"/>
  <c r="E8979" i="22"/>
  <c r="G8978" i="22" a="1"/>
  <c r="G8978" i="22" s="1"/>
  <c r="B8978" i="22" s="1"/>
  <c r="E8978" i="22"/>
  <c r="G8977" i="22" a="1"/>
  <c r="G8977" i="22" s="1"/>
  <c r="B8977" i="22" s="1"/>
  <c r="E8977" i="22"/>
  <c r="G8976" i="22"/>
  <c r="B8976" i="22" s="1"/>
  <c r="G8976" i="22" a="1"/>
  <c r="E8976" i="22"/>
  <c r="G8975" i="22" a="1"/>
  <c r="G8975" i="22" s="1"/>
  <c r="B8975" i="22" s="1"/>
  <c r="E8975" i="22"/>
  <c r="G8974" i="22" a="1"/>
  <c r="G8974" i="22" s="1"/>
  <c r="B8974" i="22" s="1"/>
  <c r="E8974" i="22"/>
  <c r="G8973" i="22" a="1"/>
  <c r="G8973" i="22" s="1"/>
  <c r="B8973" i="22" s="1"/>
  <c r="E8973" i="22"/>
  <c r="G8972" i="22" a="1"/>
  <c r="G8972" i="22" s="1"/>
  <c r="B8972" i="22" s="1"/>
  <c r="E8972" i="22"/>
  <c r="G8971" i="22"/>
  <c r="B8971" i="22" s="1"/>
  <c r="G8971" i="22" a="1"/>
  <c r="E8971" i="22"/>
  <c r="G8970" i="22" a="1"/>
  <c r="G8970" i="22" s="1"/>
  <c r="B8970" i="22" s="1"/>
  <c r="E8970" i="22"/>
  <c r="G8969" i="22" a="1"/>
  <c r="G8969" i="22" s="1"/>
  <c r="B8969" i="22" s="1"/>
  <c r="E8969" i="22"/>
  <c r="G8968" i="22" a="1"/>
  <c r="G8968" i="22" s="1"/>
  <c r="B8968" i="22" s="1"/>
  <c r="E8968" i="22"/>
  <c r="G8967" i="22" a="1"/>
  <c r="G8967" i="22" s="1"/>
  <c r="B8967" i="22" s="1"/>
  <c r="E8967" i="22"/>
  <c r="G8966" i="22"/>
  <c r="B8966" i="22" s="1"/>
  <c r="G8966" i="22" a="1"/>
  <c r="E8966" i="22"/>
  <c r="G8965" i="22" a="1"/>
  <c r="G8965" i="22" s="1"/>
  <c r="B8965" i="22" s="1"/>
  <c r="E8965" i="22"/>
  <c r="G8964" i="22" a="1"/>
  <c r="G8964" i="22" s="1"/>
  <c r="B8964" i="22" s="1"/>
  <c r="E8964" i="22"/>
  <c r="G8963" i="22" a="1"/>
  <c r="G8963" i="22" s="1"/>
  <c r="B8963" i="22" s="1"/>
  <c r="E8963" i="22"/>
  <c r="G8962" i="22" a="1"/>
  <c r="G8962" i="22" s="1"/>
  <c r="B8962" i="22" s="1"/>
  <c r="E8962" i="22"/>
  <c r="G8961" i="22" a="1"/>
  <c r="G8961" i="22" s="1"/>
  <c r="B8961" i="22" s="1"/>
  <c r="E8961" i="22"/>
  <c r="G8960" i="22"/>
  <c r="B8960" i="22" s="1"/>
  <c r="G8960" i="22" a="1"/>
  <c r="E8960" i="22"/>
  <c r="G8959" i="22" a="1"/>
  <c r="G8959" i="22" s="1"/>
  <c r="B8959" i="22" s="1"/>
  <c r="E8959" i="22"/>
  <c r="G8958" i="22" a="1"/>
  <c r="G8958" i="22" s="1"/>
  <c r="B8958" i="22" s="1"/>
  <c r="E8958" i="22"/>
  <c r="G8957" i="22" a="1"/>
  <c r="G8957" i="22" s="1"/>
  <c r="B8957" i="22" s="1"/>
  <c r="E8957" i="22"/>
  <c r="G8956" i="22" a="1"/>
  <c r="G8956" i="22" s="1"/>
  <c r="B8956" i="22" s="1"/>
  <c r="E8956" i="22"/>
  <c r="G8955" i="22"/>
  <c r="G8955" i="22" a="1"/>
  <c r="E8955" i="22"/>
  <c r="B8955" i="22"/>
  <c r="G8954" i="22" a="1"/>
  <c r="G8954" i="22" s="1"/>
  <c r="B8954" i="22" s="1"/>
  <c r="E8954" i="22"/>
  <c r="G8953" i="22" a="1"/>
  <c r="G8953" i="22" s="1"/>
  <c r="B8953" i="22" s="1"/>
  <c r="E8953" i="22"/>
  <c r="G8952" i="22" a="1"/>
  <c r="G8952" i="22" s="1"/>
  <c r="B8952" i="22" s="1"/>
  <c r="E8952" i="22"/>
  <c r="G8951" i="22" a="1"/>
  <c r="G8951" i="22" s="1"/>
  <c r="B8951" i="22" s="1"/>
  <c r="E8951" i="22"/>
  <c r="G8950" i="22" a="1"/>
  <c r="G8950" i="22" s="1"/>
  <c r="B8950" i="22" s="1"/>
  <c r="E8950" i="22"/>
  <c r="G8949" i="22"/>
  <c r="G8949" i="22" a="1"/>
  <c r="E8949" i="22"/>
  <c r="B8949" i="22"/>
  <c r="G8948" i="22" a="1"/>
  <c r="G8948" i="22" s="1"/>
  <c r="B8948" i="22" s="1"/>
  <c r="E8948" i="22"/>
  <c r="G8947" i="22" a="1"/>
  <c r="G8947" i="22" s="1"/>
  <c r="B8947" i="22" s="1"/>
  <c r="E8947" i="22"/>
  <c r="G8946" i="22"/>
  <c r="B8946" i="22" s="1"/>
  <c r="G8946" i="22" a="1"/>
  <c r="E8946" i="22"/>
  <c r="G8945" i="22" a="1"/>
  <c r="G8945" i="22" s="1"/>
  <c r="B8945" i="22" s="1"/>
  <c r="E8945" i="22"/>
  <c r="G8944" i="22" a="1"/>
  <c r="G8944" i="22" s="1"/>
  <c r="B8944" i="22" s="1"/>
  <c r="E8944" i="22"/>
  <c r="G8943" i="22"/>
  <c r="B8943" i="22" s="1"/>
  <c r="G8943" i="22" a="1"/>
  <c r="E8943" i="22"/>
  <c r="G8942" i="22" a="1"/>
  <c r="G8942" i="22" s="1"/>
  <c r="B8942" i="22" s="1"/>
  <c r="E8942" i="22"/>
  <c r="G8941" i="22" a="1"/>
  <c r="G8941" i="22" s="1"/>
  <c r="B8941" i="22" s="1"/>
  <c r="E8941" i="22"/>
  <c r="G8940" i="22"/>
  <c r="B8940" i="22" s="1"/>
  <c r="G8940" i="22" a="1"/>
  <c r="E8940" i="22"/>
  <c r="G8939" i="22" a="1"/>
  <c r="G8939" i="22" s="1"/>
  <c r="B8939" i="22" s="1"/>
  <c r="E8939" i="22"/>
  <c r="G8938" i="22" a="1"/>
  <c r="G8938" i="22" s="1"/>
  <c r="B8938" i="22" s="1"/>
  <c r="E8938" i="22"/>
  <c r="G8937" i="22"/>
  <c r="B8937" i="22" s="1"/>
  <c r="G8937" i="22" a="1"/>
  <c r="E8937" i="22"/>
  <c r="G8936" i="22" a="1"/>
  <c r="G8936" i="22" s="1"/>
  <c r="B8936" i="22" s="1"/>
  <c r="E8936" i="22"/>
  <c r="G8935" i="22" a="1"/>
  <c r="G8935" i="22" s="1"/>
  <c r="B8935" i="22" s="1"/>
  <c r="E8935" i="22"/>
  <c r="G8934" i="22"/>
  <c r="B8934" i="22" s="1"/>
  <c r="G8934" i="22" a="1"/>
  <c r="E8934" i="22"/>
  <c r="G8933" i="22" a="1"/>
  <c r="G8933" i="22" s="1"/>
  <c r="B8933" i="22" s="1"/>
  <c r="E8933" i="22"/>
  <c r="G8932" i="22" a="1"/>
  <c r="G8932" i="22" s="1"/>
  <c r="B8932" i="22" s="1"/>
  <c r="E8932" i="22"/>
  <c r="G8931" i="22" a="1"/>
  <c r="G8931" i="22" s="1"/>
  <c r="B8931" i="22" s="1"/>
  <c r="E8931" i="22"/>
  <c r="G8930" i="22" a="1"/>
  <c r="G8930" i="22" s="1"/>
  <c r="B8930" i="22" s="1"/>
  <c r="E8930" i="22"/>
  <c r="G8929" i="22" a="1"/>
  <c r="G8929" i="22" s="1"/>
  <c r="B8929" i="22" s="1"/>
  <c r="E8929" i="22"/>
  <c r="G8928" i="22"/>
  <c r="B8928" i="22" s="1"/>
  <c r="G8928" i="22" a="1"/>
  <c r="E8928" i="22"/>
  <c r="G8927" i="22" a="1"/>
  <c r="G8927" i="22" s="1"/>
  <c r="B8927" i="22" s="1"/>
  <c r="E8927" i="22"/>
  <c r="G8926" i="22" a="1"/>
  <c r="G8926" i="22" s="1"/>
  <c r="B8926" i="22" s="1"/>
  <c r="E8926" i="22"/>
  <c r="G8925" i="22" a="1"/>
  <c r="G8925" i="22" s="1"/>
  <c r="B8925" i="22" s="1"/>
  <c r="E8925" i="22"/>
  <c r="G8924" i="22" a="1"/>
  <c r="G8924" i="22" s="1"/>
  <c r="B8924" i="22" s="1"/>
  <c r="E8924" i="22"/>
  <c r="G8923" i="22" a="1"/>
  <c r="G8923" i="22" s="1"/>
  <c r="B8923" i="22" s="1"/>
  <c r="E8923" i="22"/>
  <c r="G8922" i="22" a="1"/>
  <c r="G8922" i="22" s="1"/>
  <c r="B8922" i="22" s="1"/>
  <c r="E8922" i="22"/>
  <c r="G8921" i="22"/>
  <c r="B8921" i="22" s="1"/>
  <c r="G8921" i="22" a="1"/>
  <c r="E8921" i="22"/>
  <c r="G8920" i="22" a="1"/>
  <c r="G8920" i="22" s="1"/>
  <c r="B8920" i="22" s="1"/>
  <c r="E8920" i="22"/>
  <c r="G8919" i="22" a="1"/>
  <c r="G8919" i="22" s="1"/>
  <c r="B8919" i="22" s="1"/>
  <c r="E8919" i="22"/>
  <c r="G8918" i="22"/>
  <c r="B8918" i="22" s="1"/>
  <c r="G8918" i="22" a="1"/>
  <c r="E8918" i="22"/>
  <c r="G8917" i="22" a="1"/>
  <c r="G8917" i="22" s="1"/>
  <c r="B8917" i="22" s="1"/>
  <c r="E8917" i="22"/>
  <c r="G8916" i="22" a="1"/>
  <c r="G8916" i="22" s="1"/>
  <c r="B8916" i="22" s="1"/>
  <c r="E8916" i="22"/>
  <c r="G8915" i="22" a="1"/>
  <c r="G8915" i="22" s="1"/>
  <c r="B8915" i="22" s="1"/>
  <c r="E8915" i="22"/>
  <c r="G8914" i="22" a="1"/>
  <c r="G8914" i="22" s="1"/>
  <c r="B8914" i="22" s="1"/>
  <c r="E8914" i="22"/>
  <c r="G8913" i="22" a="1"/>
  <c r="G8913" i="22" s="1"/>
  <c r="B8913" i="22" s="1"/>
  <c r="E8913" i="22"/>
  <c r="G8912" i="22"/>
  <c r="B8912" i="22" s="1"/>
  <c r="G8912" i="22" a="1"/>
  <c r="E8912" i="22"/>
  <c r="G8911" i="22" a="1"/>
  <c r="G8911" i="22" s="1"/>
  <c r="B8911" i="22" s="1"/>
  <c r="E8911" i="22"/>
  <c r="G8910" i="22" a="1"/>
  <c r="G8910" i="22" s="1"/>
  <c r="B8910" i="22" s="1"/>
  <c r="E8910" i="22"/>
  <c r="G8909" i="22" a="1"/>
  <c r="G8909" i="22" s="1"/>
  <c r="B8909" i="22" s="1"/>
  <c r="E8909" i="22"/>
  <c r="G8908" i="22" a="1"/>
  <c r="G8908" i="22" s="1"/>
  <c r="B8908" i="22" s="1"/>
  <c r="E8908" i="22"/>
  <c r="G8907" i="22"/>
  <c r="G8907" i="22" a="1"/>
  <c r="E8907" i="22"/>
  <c r="B8907" i="22"/>
  <c r="G8906" i="22" a="1"/>
  <c r="G8906" i="22" s="1"/>
  <c r="B8906" i="22" s="1"/>
  <c r="E8906" i="22"/>
  <c r="G8905" i="22" a="1"/>
  <c r="G8905" i="22" s="1"/>
  <c r="B8905" i="22" s="1"/>
  <c r="E8905" i="22"/>
  <c r="G8904" i="22" a="1"/>
  <c r="G8904" i="22" s="1"/>
  <c r="B8904" i="22" s="1"/>
  <c r="E8904" i="22"/>
  <c r="G8903" i="22" a="1"/>
  <c r="G8903" i="22" s="1"/>
  <c r="B8903" i="22" s="1"/>
  <c r="E8903" i="22"/>
  <c r="G8902" i="22"/>
  <c r="B8902" i="22" s="1"/>
  <c r="G8902" i="22" a="1"/>
  <c r="E8902" i="22"/>
  <c r="G8901" i="22"/>
  <c r="B8901" i="22" s="1"/>
  <c r="G8901" i="22" a="1"/>
  <c r="E8901" i="22"/>
  <c r="G8900" i="22" a="1"/>
  <c r="G8900" i="22" s="1"/>
  <c r="B8900" i="22" s="1"/>
  <c r="E8900" i="22"/>
  <c r="G8899" i="22" a="1"/>
  <c r="G8899" i="22" s="1"/>
  <c r="B8899" i="22" s="1"/>
  <c r="E8899" i="22"/>
  <c r="G8898" i="22"/>
  <c r="B8898" i="22" s="1"/>
  <c r="G8898" i="22" a="1"/>
  <c r="E8898" i="22"/>
  <c r="G8897" i="22" a="1"/>
  <c r="G8897" i="22" s="1"/>
  <c r="B8897" i="22" s="1"/>
  <c r="E8897" i="22"/>
  <c r="G8896" i="22"/>
  <c r="B8896" i="22" s="1"/>
  <c r="G8896" i="22" a="1"/>
  <c r="E8896" i="22"/>
  <c r="G8895" i="22"/>
  <c r="B8895" i="22" s="1"/>
  <c r="G8895" i="22" a="1"/>
  <c r="E8895" i="22"/>
  <c r="G8894" i="22" a="1"/>
  <c r="G8894" i="22" s="1"/>
  <c r="B8894" i="22" s="1"/>
  <c r="E8894" i="22"/>
  <c r="G8893" i="22" a="1"/>
  <c r="G8893" i="22" s="1"/>
  <c r="B8893" i="22" s="1"/>
  <c r="E8893" i="22"/>
  <c r="G8892" i="22" a="1"/>
  <c r="G8892" i="22" s="1"/>
  <c r="B8892" i="22" s="1"/>
  <c r="E8892" i="22"/>
  <c r="G8891" i="22" a="1"/>
  <c r="G8891" i="22" s="1"/>
  <c r="B8891" i="22" s="1"/>
  <c r="E8891" i="22"/>
  <c r="G8890" i="22" a="1"/>
  <c r="G8890" i="22" s="1"/>
  <c r="B8890" i="22" s="1"/>
  <c r="E8890" i="22"/>
  <c r="G8889" i="22"/>
  <c r="B8889" i="22" s="1"/>
  <c r="G8889" i="22" a="1"/>
  <c r="E8889" i="22"/>
  <c r="G8888" i="22" a="1"/>
  <c r="G8888" i="22" s="1"/>
  <c r="B8888" i="22" s="1"/>
  <c r="E8888" i="22"/>
  <c r="G8887" i="22" a="1"/>
  <c r="G8887" i="22" s="1"/>
  <c r="B8887" i="22" s="1"/>
  <c r="E8887" i="22"/>
  <c r="G8886" i="22" a="1"/>
  <c r="G8886" i="22" s="1"/>
  <c r="B8886" i="22" s="1"/>
  <c r="E8886" i="22"/>
  <c r="G8885" i="22" a="1"/>
  <c r="G8885" i="22" s="1"/>
  <c r="B8885" i="22" s="1"/>
  <c r="E8885" i="22"/>
  <c r="G8884" i="22" a="1"/>
  <c r="G8884" i="22" s="1"/>
  <c r="B8884" i="22" s="1"/>
  <c r="E8884" i="22"/>
  <c r="G8883" i="22" a="1"/>
  <c r="G8883" i="22" s="1"/>
  <c r="B8883" i="22" s="1"/>
  <c r="E8883" i="22"/>
  <c r="G8882" i="22" a="1"/>
  <c r="G8882" i="22" s="1"/>
  <c r="B8882" i="22" s="1"/>
  <c r="E8882" i="22"/>
  <c r="G8881" i="22" a="1"/>
  <c r="G8881" i="22" s="1"/>
  <c r="B8881" i="22" s="1"/>
  <c r="E8881" i="22"/>
  <c r="G8880" i="22" a="1"/>
  <c r="G8880" i="22" s="1"/>
  <c r="B8880" i="22" s="1"/>
  <c r="E8880" i="22"/>
  <c r="G8879" i="22" a="1"/>
  <c r="G8879" i="22" s="1"/>
  <c r="B8879" i="22" s="1"/>
  <c r="E8879" i="22"/>
  <c r="G8878" i="22" a="1"/>
  <c r="G8878" i="22" s="1"/>
  <c r="B8878" i="22" s="1"/>
  <c r="E8878" i="22"/>
  <c r="G8877" i="22" a="1"/>
  <c r="G8877" i="22" s="1"/>
  <c r="B8877" i="22" s="1"/>
  <c r="E8877" i="22"/>
  <c r="G8876" i="22"/>
  <c r="B8876" i="22" s="1"/>
  <c r="G8876" i="22" a="1"/>
  <c r="E8876" i="22"/>
  <c r="G8875" i="22"/>
  <c r="B8875" i="22" s="1"/>
  <c r="G8875" i="22" a="1"/>
  <c r="E8875" i="22"/>
  <c r="G8874" i="22" a="1"/>
  <c r="G8874" i="22" s="1"/>
  <c r="B8874" i="22" s="1"/>
  <c r="E8874" i="22"/>
  <c r="G8873" i="22" a="1"/>
  <c r="G8873" i="22" s="1"/>
  <c r="B8873" i="22" s="1"/>
  <c r="E8873" i="22"/>
  <c r="G8872" i="22" a="1"/>
  <c r="G8872" i="22" s="1"/>
  <c r="B8872" i="22" s="1"/>
  <c r="E8872" i="22"/>
  <c r="G8871" i="22" a="1"/>
  <c r="G8871" i="22" s="1"/>
  <c r="B8871" i="22" s="1"/>
  <c r="E8871" i="22"/>
  <c r="G8870" i="22"/>
  <c r="B8870" i="22" s="1"/>
  <c r="G8870" i="22" a="1"/>
  <c r="E8870" i="22"/>
  <c r="G8869" i="22"/>
  <c r="B8869" i="22" s="1"/>
  <c r="G8869" i="22" a="1"/>
  <c r="E8869" i="22"/>
  <c r="G8868" i="22" a="1"/>
  <c r="G8868" i="22" s="1"/>
  <c r="B8868" i="22" s="1"/>
  <c r="E8868" i="22"/>
  <c r="G8867" i="22" a="1"/>
  <c r="G8867" i="22" s="1"/>
  <c r="B8867" i="22" s="1"/>
  <c r="E8867" i="22"/>
  <c r="G8866" i="22" a="1"/>
  <c r="G8866" i="22" s="1"/>
  <c r="B8866" i="22" s="1"/>
  <c r="E8866" i="22"/>
  <c r="G8865" i="22" a="1"/>
  <c r="G8865" i="22" s="1"/>
  <c r="B8865" i="22" s="1"/>
  <c r="E8865" i="22"/>
  <c r="G8864" i="22"/>
  <c r="B8864" i="22" s="1"/>
  <c r="G8864" i="22" a="1"/>
  <c r="E8864" i="22"/>
  <c r="G8863" i="22" a="1"/>
  <c r="G8863" i="22" s="1"/>
  <c r="B8863" i="22" s="1"/>
  <c r="E8863" i="22"/>
  <c r="G8862" i="22" a="1"/>
  <c r="G8862" i="22" s="1"/>
  <c r="B8862" i="22" s="1"/>
  <c r="E8862" i="22"/>
  <c r="G8861" i="22"/>
  <c r="B8861" i="22" s="1"/>
  <c r="G8861" i="22" a="1"/>
  <c r="E8861" i="22"/>
  <c r="G8860" i="22" a="1"/>
  <c r="G8860" i="22" s="1"/>
  <c r="B8860" i="22" s="1"/>
  <c r="E8860" i="22"/>
  <c r="G8859" i="22" a="1"/>
  <c r="G8859" i="22" s="1"/>
  <c r="B8859" i="22" s="1"/>
  <c r="E8859" i="22"/>
  <c r="G8858" i="22" a="1"/>
  <c r="G8858" i="22" s="1"/>
  <c r="B8858" i="22" s="1"/>
  <c r="E8858" i="22"/>
  <c r="G8857" i="22" a="1"/>
  <c r="G8857" i="22" s="1"/>
  <c r="B8857" i="22" s="1"/>
  <c r="E8857" i="22"/>
  <c r="G8856" i="22" a="1"/>
  <c r="G8856" i="22" s="1"/>
  <c r="B8856" i="22" s="1"/>
  <c r="E8856" i="22"/>
  <c r="G8855" i="22" a="1"/>
  <c r="G8855" i="22" s="1"/>
  <c r="B8855" i="22" s="1"/>
  <c r="E8855" i="22"/>
  <c r="G8854" i="22"/>
  <c r="B8854" i="22" s="1"/>
  <c r="G8854" i="22" a="1"/>
  <c r="E8854" i="22"/>
  <c r="G8853" i="22"/>
  <c r="B8853" i="22" s="1"/>
  <c r="G8853" i="22" a="1"/>
  <c r="E8853" i="22"/>
  <c r="G8852" i="22"/>
  <c r="B8852" i="22" s="1"/>
  <c r="G8852" i="22" a="1"/>
  <c r="E8852" i="22"/>
  <c r="G8851" i="22" a="1"/>
  <c r="G8851" i="22" s="1"/>
  <c r="B8851" i="22" s="1"/>
  <c r="E8851" i="22"/>
  <c r="G8850" i="22" a="1"/>
  <c r="G8850" i="22" s="1"/>
  <c r="B8850" i="22" s="1"/>
  <c r="E8850" i="22"/>
  <c r="G8849" i="22" a="1"/>
  <c r="G8849" i="22" s="1"/>
  <c r="B8849" i="22" s="1"/>
  <c r="E8849" i="22"/>
  <c r="G8848" i="22"/>
  <c r="B8848" i="22" s="1"/>
  <c r="G8848" i="22" a="1"/>
  <c r="E8848" i="22"/>
  <c r="G8847" i="22"/>
  <c r="B8847" i="22" s="1"/>
  <c r="G8847" i="22" a="1"/>
  <c r="E8847" i="22"/>
  <c r="G8846" i="22" a="1"/>
  <c r="G8846" i="22" s="1"/>
  <c r="B8846" i="22" s="1"/>
  <c r="E8846" i="22"/>
  <c r="G8845" i="22"/>
  <c r="B8845" i="22" s="1"/>
  <c r="G8845" i="22" a="1"/>
  <c r="E8845" i="22"/>
  <c r="G8844" i="22"/>
  <c r="B8844" i="22" s="1"/>
  <c r="G8844" i="22" a="1"/>
  <c r="E8844" i="22"/>
  <c r="G8843" i="22" a="1"/>
  <c r="G8843" i="22" s="1"/>
  <c r="B8843" i="22" s="1"/>
  <c r="E8843" i="22"/>
  <c r="G8842" i="22" a="1"/>
  <c r="G8842" i="22" s="1"/>
  <c r="B8842" i="22" s="1"/>
  <c r="E8842" i="22"/>
  <c r="G8841" i="22" a="1"/>
  <c r="G8841" i="22" s="1"/>
  <c r="B8841" i="22" s="1"/>
  <c r="E8841" i="22"/>
  <c r="G8840" i="22" a="1"/>
  <c r="G8840" i="22" s="1"/>
  <c r="B8840" i="22" s="1"/>
  <c r="E8840" i="22"/>
  <c r="G8839" i="22" a="1"/>
  <c r="G8839" i="22" s="1"/>
  <c r="B8839" i="22" s="1"/>
  <c r="E8839" i="22"/>
  <c r="G8838" i="22" a="1"/>
  <c r="G8838" i="22" s="1"/>
  <c r="B8838" i="22" s="1"/>
  <c r="E8838" i="22"/>
  <c r="G8837" i="22"/>
  <c r="G8837" i="22" a="1"/>
  <c r="E8837" i="22"/>
  <c r="B8837" i="22"/>
  <c r="G8836" i="22"/>
  <c r="B8836" i="22" s="1"/>
  <c r="G8836" i="22" a="1"/>
  <c r="E8836" i="22"/>
  <c r="G8835" i="22" a="1"/>
  <c r="G8835" i="22" s="1"/>
  <c r="B8835" i="22" s="1"/>
  <c r="E8835" i="22"/>
  <c r="G8834" i="22" a="1"/>
  <c r="G8834" i="22" s="1"/>
  <c r="B8834" i="22" s="1"/>
  <c r="E8834" i="22"/>
  <c r="G8833" i="22" a="1"/>
  <c r="G8833" i="22" s="1"/>
  <c r="B8833" i="22" s="1"/>
  <c r="E8833" i="22"/>
  <c r="G8832" i="22" a="1"/>
  <c r="G8832" i="22" s="1"/>
  <c r="B8832" i="22" s="1"/>
  <c r="E8832" i="22"/>
  <c r="G8831" i="22"/>
  <c r="B8831" i="22" s="1"/>
  <c r="G8831" i="22" a="1"/>
  <c r="E8831" i="22"/>
  <c r="G8830" i="22" a="1"/>
  <c r="G8830" i="22" s="1"/>
  <c r="B8830" i="22" s="1"/>
  <c r="E8830" i="22"/>
  <c r="G8829" i="22" a="1"/>
  <c r="G8829" i="22" s="1"/>
  <c r="B8829" i="22" s="1"/>
  <c r="E8829" i="22"/>
  <c r="G8828" i="22"/>
  <c r="B8828" i="22" s="1"/>
  <c r="G8828" i="22" a="1"/>
  <c r="E8828" i="22"/>
  <c r="G8827" i="22" a="1"/>
  <c r="G8827" i="22" s="1"/>
  <c r="B8827" i="22" s="1"/>
  <c r="E8827" i="22"/>
  <c r="G8826" i="22" a="1"/>
  <c r="G8826" i="22" s="1"/>
  <c r="B8826" i="22" s="1"/>
  <c r="E8826" i="22"/>
  <c r="G8825" i="22"/>
  <c r="B8825" i="22" s="1"/>
  <c r="G8825" i="22" a="1"/>
  <c r="E8825" i="22"/>
  <c r="G8824" i="22" a="1"/>
  <c r="G8824" i="22" s="1"/>
  <c r="B8824" i="22" s="1"/>
  <c r="E8824" i="22"/>
  <c r="G8823" i="22" a="1"/>
  <c r="G8823" i="22" s="1"/>
  <c r="E8823" i="22"/>
  <c r="B8823" i="22"/>
  <c r="G8822" i="22"/>
  <c r="B8822" i="22" s="1"/>
  <c r="G8822" i="22" a="1"/>
  <c r="E8822" i="22"/>
  <c r="G8821" i="22" a="1"/>
  <c r="G8821" i="22" s="1"/>
  <c r="B8821" i="22" s="1"/>
  <c r="E8821" i="22"/>
  <c r="G8820" i="22" a="1"/>
  <c r="G8820" i="22" s="1"/>
  <c r="B8820" i="22" s="1"/>
  <c r="E8820" i="22"/>
  <c r="G8819" i="22" a="1"/>
  <c r="G8819" i="22" s="1"/>
  <c r="B8819" i="22" s="1"/>
  <c r="E8819" i="22"/>
  <c r="G8818" i="22" a="1"/>
  <c r="G8818" i="22" s="1"/>
  <c r="B8818" i="22" s="1"/>
  <c r="E8818" i="22"/>
  <c r="G8817" i="22" a="1"/>
  <c r="G8817" i="22" s="1"/>
  <c r="B8817" i="22" s="1"/>
  <c r="E8817" i="22"/>
  <c r="G8816" i="22"/>
  <c r="B8816" i="22" s="1"/>
  <c r="G8816" i="22" a="1"/>
  <c r="E8816" i="22"/>
  <c r="G8815" i="22" a="1"/>
  <c r="G8815" i="22" s="1"/>
  <c r="B8815" i="22" s="1"/>
  <c r="E8815" i="22"/>
  <c r="G8814" i="22" a="1"/>
  <c r="G8814" i="22" s="1"/>
  <c r="B8814" i="22" s="1"/>
  <c r="E8814" i="22"/>
  <c r="G8813" i="22" a="1"/>
  <c r="G8813" i="22" s="1"/>
  <c r="B8813" i="22" s="1"/>
  <c r="E8813" i="22"/>
  <c r="G8812" i="22" a="1"/>
  <c r="G8812" i="22" s="1"/>
  <c r="B8812" i="22" s="1"/>
  <c r="E8812" i="22"/>
  <c r="G8811" i="22" a="1"/>
  <c r="G8811" i="22" s="1"/>
  <c r="B8811" i="22" s="1"/>
  <c r="E8811" i="22"/>
  <c r="G8810" i="22" a="1"/>
  <c r="G8810" i="22" s="1"/>
  <c r="B8810" i="22" s="1"/>
  <c r="E8810" i="22"/>
  <c r="G8809" i="22" a="1"/>
  <c r="G8809" i="22" s="1"/>
  <c r="B8809" i="22" s="1"/>
  <c r="E8809" i="22"/>
  <c r="G8808" i="22" a="1"/>
  <c r="G8808" i="22" s="1"/>
  <c r="B8808" i="22" s="1"/>
  <c r="E8808" i="22"/>
  <c r="G8807" i="22" a="1"/>
  <c r="G8807" i="22" s="1"/>
  <c r="B8807" i="22" s="1"/>
  <c r="E8807" i="22"/>
  <c r="G8806" i="22" a="1"/>
  <c r="G8806" i="22" s="1"/>
  <c r="B8806" i="22" s="1"/>
  <c r="E8806" i="22"/>
  <c r="G8805" i="22" a="1"/>
  <c r="G8805" i="22" s="1"/>
  <c r="B8805" i="22" s="1"/>
  <c r="E8805" i="22"/>
  <c r="G8804" i="22" a="1"/>
  <c r="G8804" i="22" s="1"/>
  <c r="B8804" i="22" s="1"/>
  <c r="E8804" i="22"/>
  <c r="G8803" i="22"/>
  <c r="B8803" i="22" s="1"/>
  <c r="G8803" i="22" a="1"/>
  <c r="E8803" i="22"/>
  <c r="G8802" i="22" a="1"/>
  <c r="G8802" i="22" s="1"/>
  <c r="B8802" i="22" s="1"/>
  <c r="E8802" i="22"/>
  <c r="G8801" i="22" a="1"/>
  <c r="G8801" i="22" s="1"/>
  <c r="B8801" i="22" s="1"/>
  <c r="E8801" i="22"/>
  <c r="G8800" i="22"/>
  <c r="B8800" i="22" s="1"/>
  <c r="G8800" i="22" a="1"/>
  <c r="E8800" i="22"/>
  <c r="G8799" i="22" a="1"/>
  <c r="G8799" i="22" s="1"/>
  <c r="B8799" i="22" s="1"/>
  <c r="E8799" i="22"/>
  <c r="G8798" i="22" a="1"/>
  <c r="G8798" i="22" s="1"/>
  <c r="B8798" i="22" s="1"/>
  <c r="E8798" i="22"/>
  <c r="G8797" i="22"/>
  <c r="B8797" i="22" s="1"/>
  <c r="G8797" i="22" a="1"/>
  <c r="E8797" i="22"/>
  <c r="G8796" i="22" a="1"/>
  <c r="G8796" i="22" s="1"/>
  <c r="B8796" i="22" s="1"/>
  <c r="E8796" i="22"/>
  <c r="G8795" i="22" a="1"/>
  <c r="G8795" i="22" s="1"/>
  <c r="B8795" i="22" s="1"/>
  <c r="E8795" i="22"/>
  <c r="G8794" i="22"/>
  <c r="B8794" i="22" s="1"/>
  <c r="G8794" i="22" a="1"/>
  <c r="E8794" i="22"/>
  <c r="G8793" i="22" a="1"/>
  <c r="G8793" i="22" s="1"/>
  <c r="B8793" i="22" s="1"/>
  <c r="E8793" i="22"/>
  <c r="G8792" i="22" a="1"/>
  <c r="G8792" i="22" s="1"/>
  <c r="B8792" i="22" s="1"/>
  <c r="E8792" i="22"/>
  <c r="G8791" i="22" a="1"/>
  <c r="G8791" i="22" s="1"/>
  <c r="B8791" i="22" s="1"/>
  <c r="E8791" i="22"/>
  <c r="G8790" i="22" a="1"/>
  <c r="G8790" i="22" s="1"/>
  <c r="B8790" i="22" s="1"/>
  <c r="E8790" i="22"/>
  <c r="G8789" i="22" a="1"/>
  <c r="G8789" i="22" s="1"/>
  <c r="B8789" i="22" s="1"/>
  <c r="E8789" i="22"/>
  <c r="G8788" i="22" a="1"/>
  <c r="G8788" i="22" s="1"/>
  <c r="B8788" i="22" s="1"/>
  <c r="E8788" i="22"/>
  <c r="G8787" i="22" a="1"/>
  <c r="G8787" i="22" s="1"/>
  <c r="B8787" i="22" s="1"/>
  <c r="E8787" i="22"/>
  <c r="G8786" i="22" a="1"/>
  <c r="G8786" i="22" s="1"/>
  <c r="B8786" i="22" s="1"/>
  <c r="E8786" i="22"/>
  <c r="G8785" i="22" a="1"/>
  <c r="G8785" i="22" s="1"/>
  <c r="B8785" i="22" s="1"/>
  <c r="E8785" i="22"/>
  <c r="G8784" i="22" a="1"/>
  <c r="G8784" i="22" s="1"/>
  <c r="B8784" i="22" s="1"/>
  <c r="E8784" i="22"/>
  <c r="G8783" i="22"/>
  <c r="B8783" i="22" s="1"/>
  <c r="G8783" i="22" a="1"/>
  <c r="E8783" i="22"/>
  <c r="G8782" i="22" a="1"/>
  <c r="G8782" i="22" s="1"/>
  <c r="B8782" i="22" s="1"/>
  <c r="E8782" i="22"/>
  <c r="G8781" i="22" a="1"/>
  <c r="G8781" i="22" s="1"/>
  <c r="B8781" i="22" s="1"/>
  <c r="E8781" i="22"/>
  <c r="G8780" i="22"/>
  <c r="B8780" i="22" s="1"/>
  <c r="G8780" i="22" a="1"/>
  <c r="E8780" i="22"/>
  <c r="G8779" i="22" a="1"/>
  <c r="G8779" i="22" s="1"/>
  <c r="B8779" i="22" s="1"/>
  <c r="E8779" i="22"/>
  <c r="G8778" i="22" a="1"/>
  <c r="G8778" i="22" s="1"/>
  <c r="B8778" i="22" s="1"/>
  <c r="E8778" i="22"/>
  <c r="G8777" i="22" a="1"/>
  <c r="G8777" i="22" s="1"/>
  <c r="B8777" i="22" s="1"/>
  <c r="E8777" i="22"/>
  <c r="G8776" i="22" a="1"/>
  <c r="G8776" i="22" s="1"/>
  <c r="B8776" i="22" s="1"/>
  <c r="E8776" i="22"/>
  <c r="G8775" i="22" a="1"/>
  <c r="G8775" i="22" s="1"/>
  <c r="B8775" i="22" s="1"/>
  <c r="E8775" i="22"/>
  <c r="G8774" i="22" a="1"/>
  <c r="G8774" i="22" s="1"/>
  <c r="B8774" i="22" s="1"/>
  <c r="E8774" i="22"/>
  <c r="G8773" i="22" a="1"/>
  <c r="G8773" i="22" s="1"/>
  <c r="B8773" i="22" s="1"/>
  <c r="E8773" i="22"/>
  <c r="G8772" i="22" a="1"/>
  <c r="G8772" i="22" s="1"/>
  <c r="B8772" i="22" s="1"/>
  <c r="E8772" i="22"/>
  <c r="G8771" i="22"/>
  <c r="G8771" i="22" a="1"/>
  <c r="E8771" i="22"/>
  <c r="B8771" i="22"/>
  <c r="G8770" i="22" a="1"/>
  <c r="G8770" i="22" s="1"/>
  <c r="B8770" i="22" s="1"/>
  <c r="E8770" i="22"/>
  <c r="G8769" i="22" a="1"/>
  <c r="G8769" i="22" s="1"/>
  <c r="B8769" i="22" s="1"/>
  <c r="E8769" i="22"/>
  <c r="G8768" i="22"/>
  <c r="B8768" i="22" s="1"/>
  <c r="G8768" i="22" a="1"/>
  <c r="E8768" i="22"/>
  <c r="G8767" i="22" a="1"/>
  <c r="G8767" i="22" s="1"/>
  <c r="B8767" i="22" s="1"/>
  <c r="E8767" i="22"/>
  <c r="G8766" i="22" a="1"/>
  <c r="G8766" i="22" s="1"/>
  <c r="B8766" i="22" s="1"/>
  <c r="E8766" i="22"/>
  <c r="G8765" i="22"/>
  <c r="B8765" i="22" s="1"/>
  <c r="G8765" i="22" a="1"/>
  <c r="E8765" i="22"/>
  <c r="G8764" i="22" a="1"/>
  <c r="G8764" i="22" s="1"/>
  <c r="B8764" i="22" s="1"/>
  <c r="E8764" i="22"/>
  <c r="G8763" i="22" a="1"/>
  <c r="G8763" i="22" s="1"/>
  <c r="B8763" i="22" s="1"/>
  <c r="E8763" i="22"/>
  <c r="G8762" i="22" a="1"/>
  <c r="G8762" i="22" s="1"/>
  <c r="B8762" i="22" s="1"/>
  <c r="E8762" i="22"/>
  <c r="G8761" i="22" a="1"/>
  <c r="G8761" i="22" s="1"/>
  <c r="B8761" i="22" s="1"/>
  <c r="E8761" i="22"/>
  <c r="G8760" i="22" a="1"/>
  <c r="G8760" i="22" s="1"/>
  <c r="B8760" i="22" s="1"/>
  <c r="E8760" i="22"/>
  <c r="G8759" i="22" a="1"/>
  <c r="G8759" i="22" s="1"/>
  <c r="B8759" i="22" s="1"/>
  <c r="E8759" i="22"/>
  <c r="G8758" i="22" a="1"/>
  <c r="G8758" i="22" s="1"/>
  <c r="B8758" i="22" s="1"/>
  <c r="E8758" i="22"/>
  <c r="G8757" i="22" a="1"/>
  <c r="G8757" i="22" s="1"/>
  <c r="B8757" i="22" s="1"/>
  <c r="E8757" i="22"/>
  <c r="G8756" i="22" a="1"/>
  <c r="G8756" i="22" s="1"/>
  <c r="B8756" i="22" s="1"/>
  <c r="E8756" i="22"/>
  <c r="G8755" i="22" a="1"/>
  <c r="G8755" i="22" s="1"/>
  <c r="B8755" i="22" s="1"/>
  <c r="E8755" i="22"/>
  <c r="G8754" i="22" a="1"/>
  <c r="G8754" i="22" s="1"/>
  <c r="B8754" i="22" s="1"/>
  <c r="E8754" i="22"/>
  <c r="G8753" i="22" a="1"/>
  <c r="G8753" i="22" s="1"/>
  <c r="B8753" i="22" s="1"/>
  <c r="E8753" i="22"/>
  <c r="G8752" i="22" a="1"/>
  <c r="G8752" i="22" s="1"/>
  <c r="B8752" i="22" s="1"/>
  <c r="E8752" i="22"/>
  <c r="G8751" i="22"/>
  <c r="B8751" i="22" s="1"/>
  <c r="G8751" i="22" a="1"/>
  <c r="E8751" i="22"/>
  <c r="G8750" i="22" a="1"/>
  <c r="G8750" i="22" s="1"/>
  <c r="B8750" i="22" s="1"/>
  <c r="E8750" i="22"/>
  <c r="G8749" i="22" a="1"/>
  <c r="G8749" i="22" s="1"/>
  <c r="B8749" i="22" s="1"/>
  <c r="E8749" i="22"/>
  <c r="G8748" i="22" a="1"/>
  <c r="G8748" i="22" s="1"/>
  <c r="B8748" i="22" s="1"/>
  <c r="E8748" i="22"/>
  <c r="G8747" i="22" a="1"/>
  <c r="G8747" i="22" s="1"/>
  <c r="B8747" i="22" s="1"/>
  <c r="E8747" i="22"/>
  <c r="G8746" i="22"/>
  <c r="B8746" i="22" s="1"/>
  <c r="G8746" i="22" a="1"/>
  <c r="E8746" i="22"/>
  <c r="G8745" i="22"/>
  <c r="B8745" i="22" s="1"/>
  <c r="G8745" i="22" a="1"/>
  <c r="E8745" i="22"/>
  <c r="G8744" i="22" a="1"/>
  <c r="G8744" i="22" s="1"/>
  <c r="B8744" i="22" s="1"/>
  <c r="E8744" i="22"/>
  <c r="G8743" i="22" a="1"/>
  <c r="G8743" i="22" s="1"/>
  <c r="B8743" i="22" s="1"/>
  <c r="E8743" i="22"/>
  <c r="G8742" i="22"/>
  <c r="B8742" i="22" s="1"/>
  <c r="G8742" i="22" a="1"/>
  <c r="E8742" i="22"/>
  <c r="G8741" i="22" a="1"/>
  <c r="G8741" i="22" s="1"/>
  <c r="B8741" i="22" s="1"/>
  <c r="E8741" i="22"/>
  <c r="G8740" i="22" a="1"/>
  <c r="G8740" i="22" s="1"/>
  <c r="B8740" i="22" s="1"/>
  <c r="E8740" i="22"/>
  <c r="G8739" i="22" a="1"/>
  <c r="G8739" i="22" s="1"/>
  <c r="B8739" i="22" s="1"/>
  <c r="E8739" i="22"/>
  <c r="G8738" i="22"/>
  <c r="B8738" i="22" s="1"/>
  <c r="G8738" i="22" a="1"/>
  <c r="E8738" i="22"/>
  <c r="G8737" i="22" a="1"/>
  <c r="G8737" i="22" s="1"/>
  <c r="B8737" i="22" s="1"/>
  <c r="E8737" i="22"/>
  <c r="G8736" i="22" a="1"/>
  <c r="G8736" i="22" s="1"/>
  <c r="B8736" i="22" s="1"/>
  <c r="E8736" i="22"/>
  <c r="G8735" i="22"/>
  <c r="B8735" i="22" s="1"/>
  <c r="G8735" i="22" a="1"/>
  <c r="E8735" i="22"/>
  <c r="G8734" i="22" a="1"/>
  <c r="G8734" i="22" s="1"/>
  <c r="B8734" i="22" s="1"/>
  <c r="E8734" i="22"/>
  <c r="G8733" i="22" a="1"/>
  <c r="G8733" i="22" s="1"/>
  <c r="B8733" i="22" s="1"/>
  <c r="E8733" i="22"/>
  <c r="G8732" i="22" a="1"/>
  <c r="G8732" i="22" s="1"/>
  <c r="B8732" i="22" s="1"/>
  <c r="E8732" i="22"/>
  <c r="G8731" i="22" a="1"/>
  <c r="G8731" i="22" s="1"/>
  <c r="B8731" i="22" s="1"/>
  <c r="E8731" i="22"/>
  <c r="G8730" i="22" a="1"/>
  <c r="G8730" i="22" s="1"/>
  <c r="B8730" i="22" s="1"/>
  <c r="E8730" i="22"/>
  <c r="G8729" i="22" a="1"/>
  <c r="G8729" i="22" s="1"/>
  <c r="B8729" i="22" s="1"/>
  <c r="E8729" i="22"/>
  <c r="G8728" i="22" a="1"/>
  <c r="G8728" i="22" s="1"/>
  <c r="B8728" i="22" s="1"/>
  <c r="E8728" i="22"/>
  <c r="G8727" i="22" a="1"/>
  <c r="G8727" i="22" s="1"/>
  <c r="B8727" i="22" s="1"/>
  <c r="E8727" i="22"/>
  <c r="G8726" i="22" a="1"/>
  <c r="G8726" i="22" s="1"/>
  <c r="B8726" i="22" s="1"/>
  <c r="E8726" i="22"/>
  <c r="G8725" i="22"/>
  <c r="B8725" i="22" s="1"/>
  <c r="G8725" i="22" a="1"/>
  <c r="E8725" i="22"/>
  <c r="G8724" i="22" a="1"/>
  <c r="G8724" i="22" s="1"/>
  <c r="B8724" i="22" s="1"/>
  <c r="E8724" i="22"/>
  <c r="G8723" i="22" a="1"/>
  <c r="G8723" i="22" s="1"/>
  <c r="B8723" i="22" s="1"/>
  <c r="E8723" i="22"/>
  <c r="G8722" i="22" a="1"/>
  <c r="G8722" i="22" s="1"/>
  <c r="B8722" i="22" s="1"/>
  <c r="E8722" i="22"/>
  <c r="G8721" i="22"/>
  <c r="B8721" i="22" s="1"/>
  <c r="G8721" i="22" a="1"/>
  <c r="E8721" i="22"/>
  <c r="G8720" i="22" a="1"/>
  <c r="G8720" i="22" s="1"/>
  <c r="B8720" i="22" s="1"/>
  <c r="E8720" i="22"/>
  <c r="G8719" i="22" a="1"/>
  <c r="G8719" i="22" s="1"/>
  <c r="B8719" i="22" s="1"/>
  <c r="E8719" i="22"/>
  <c r="G8718" i="22" a="1"/>
  <c r="G8718" i="22" s="1"/>
  <c r="B8718" i="22" s="1"/>
  <c r="E8718" i="22"/>
  <c r="G8717" i="22" a="1"/>
  <c r="G8717" i="22" s="1"/>
  <c r="B8717" i="22" s="1"/>
  <c r="E8717" i="22"/>
  <c r="G8716" i="22" a="1"/>
  <c r="G8716" i="22" s="1"/>
  <c r="B8716" i="22" s="1"/>
  <c r="E8716" i="22"/>
  <c r="G8715" i="22" a="1"/>
  <c r="G8715" i="22" s="1"/>
  <c r="B8715" i="22" s="1"/>
  <c r="E8715" i="22"/>
  <c r="G8714" i="22" a="1"/>
  <c r="G8714" i="22" s="1"/>
  <c r="B8714" i="22" s="1"/>
  <c r="E8714" i="22"/>
  <c r="G8713" i="22"/>
  <c r="B8713" i="22" s="1"/>
  <c r="G8713" i="22" a="1"/>
  <c r="E8713" i="22"/>
  <c r="G8712" i="22" a="1"/>
  <c r="G8712" i="22" s="1"/>
  <c r="B8712" i="22" s="1"/>
  <c r="E8712" i="22"/>
  <c r="G8711" i="22" a="1"/>
  <c r="G8711" i="22" s="1"/>
  <c r="B8711" i="22" s="1"/>
  <c r="E8711" i="22"/>
  <c r="G8710" i="22" a="1"/>
  <c r="G8710" i="22" s="1"/>
  <c r="B8710" i="22" s="1"/>
  <c r="E8710" i="22"/>
  <c r="G8709" i="22" a="1"/>
  <c r="G8709" i="22" s="1"/>
  <c r="B8709" i="22" s="1"/>
  <c r="E8709" i="22"/>
  <c r="G8708" i="22" a="1"/>
  <c r="G8708" i="22" s="1"/>
  <c r="B8708" i="22" s="1"/>
  <c r="E8708" i="22"/>
  <c r="G8707" i="22" a="1"/>
  <c r="G8707" i="22" s="1"/>
  <c r="B8707" i="22" s="1"/>
  <c r="E8707" i="22"/>
  <c r="G8706" i="22" a="1"/>
  <c r="G8706" i="22" s="1"/>
  <c r="B8706" i="22" s="1"/>
  <c r="E8706" i="22"/>
  <c r="G8705" i="22"/>
  <c r="B8705" i="22" s="1"/>
  <c r="G8705" i="22" a="1"/>
  <c r="E8705" i="22"/>
  <c r="G8704" i="22" a="1"/>
  <c r="G8704" i="22" s="1"/>
  <c r="B8704" i="22" s="1"/>
  <c r="E8704" i="22"/>
  <c r="G8703" i="22" a="1"/>
  <c r="G8703" i="22" s="1"/>
  <c r="B8703" i="22" s="1"/>
  <c r="E8703" i="22"/>
  <c r="G8702" i="22" a="1"/>
  <c r="G8702" i="22" s="1"/>
  <c r="B8702" i="22" s="1"/>
  <c r="E8702" i="22"/>
  <c r="G8701" i="22"/>
  <c r="B8701" i="22" s="1"/>
  <c r="G8701" i="22" a="1"/>
  <c r="E8701" i="22"/>
  <c r="G8700" i="22" a="1"/>
  <c r="G8700" i="22" s="1"/>
  <c r="B8700" i="22" s="1"/>
  <c r="E8700" i="22"/>
  <c r="G8699" i="22" a="1"/>
  <c r="G8699" i="22" s="1"/>
  <c r="B8699" i="22" s="1"/>
  <c r="E8699" i="22"/>
  <c r="G8698" i="22" a="1"/>
  <c r="G8698" i="22" s="1"/>
  <c r="B8698" i="22" s="1"/>
  <c r="E8698" i="22"/>
  <c r="G8697" i="22" a="1"/>
  <c r="G8697" i="22" s="1"/>
  <c r="B8697" i="22" s="1"/>
  <c r="E8697" i="22"/>
  <c r="G8696" i="22" a="1"/>
  <c r="G8696" i="22" s="1"/>
  <c r="E8696" i="22"/>
  <c r="B8696" i="22"/>
  <c r="G8695" i="22" a="1"/>
  <c r="G8695" i="22" s="1"/>
  <c r="B8695" i="22" s="1"/>
  <c r="E8695" i="22"/>
  <c r="G8694" i="22" a="1"/>
  <c r="G8694" i="22" s="1"/>
  <c r="B8694" i="22" s="1"/>
  <c r="E8694" i="22"/>
  <c r="G8693" i="22"/>
  <c r="B8693" i="22" s="1"/>
  <c r="G8693" i="22" a="1"/>
  <c r="E8693" i="22"/>
  <c r="G8692" i="22" a="1"/>
  <c r="G8692" i="22" s="1"/>
  <c r="B8692" i="22" s="1"/>
  <c r="E8692" i="22"/>
  <c r="G8691" i="22" a="1"/>
  <c r="G8691" i="22" s="1"/>
  <c r="B8691" i="22" s="1"/>
  <c r="E8691" i="22"/>
  <c r="G8690" i="22" a="1"/>
  <c r="G8690" i="22" s="1"/>
  <c r="B8690" i="22" s="1"/>
  <c r="E8690" i="22"/>
  <c r="G8689" i="22"/>
  <c r="B8689" i="22" s="1"/>
  <c r="G8689" i="22" a="1"/>
  <c r="E8689" i="22"/>
  <c r="G8688" i="22" a="1"/>
  <c r="G8688" i="22" s="1"/>
  <c r="B8688" i="22" s="1"/>
  <c r="E8688" i="22"/>
  <c r="G8687" i="22" a="1"/>
  <c r="G8687" i="22" s="1"/>
  <c r="B8687" i="22" s="1"/>
  <c r="E8687" i="22"/>
  <c r="G8686" i="22" a="1"/>
  <c r="G8686" i="22" s="1"/>
  <c r="B8686" i="22" s="1"/>
  <c r="E8686" i="22"/>
  <c r="G8685" i="22" a="1"/>
  <c r="G8685" i="22" s="1"/>
  <c r="B8685" i="22" s="1"/>
  <c r="E8685" i="22"/>
  <c r="G8684" i="22" a="1"/>
  <c r="G8684" i="22" s="1"/>
  <c r="B8684" i="22" s="1"/>
  <c r="E8684" i="22"/>
  <c r="G8683" i="22" a="1"/>
  <c r="G8683" i="22" s="1"/>
  <c r="B8683" i="22" s="1"/>
  <c r="E8683" i="22"/>
  <c r="G8682" i="22" a="1"/>
  <c r="G8682" i="22" s="1"/>
  <c r="E8682" i="22"/>
  <c r="B8682" i="22"/>
  <c r="G8681" i="22" a="1"/>
  <c r="G8681" i="22" s="1"/>
  <c r="B8681" i="22" s="1"/>
  <c r="E8681" i="22"/>
  <c r="G8680" i="22" a="1"/>
  <c r="G8680" i="22" s="1"/>
  <c r="E8680" i="22"/>
  <c r="B8680" i="22"/>
  <c r="G8679" i="22" a="1"/>
  <c r="G8679" i="22" s="1"/>
  <c r="B8679" i="22" s="1"/>
  <c r="E8679" i="22"/>
  <c r="G8678" i="22" a="1"/>
  <c r="G8678" i="22" s="1"/>
  <c r="B8678" i="22" s="1"/>
  <c r="E8678" i="22"/>
  <c r="G8677" i="22" a="1"/>
  <c r="G8677" i="22" s="1"/>
  <c r="B8677" i="22" s="1"/>
  <c r="E8677" i="22"/>
  <c r="G8676" i="22" a="1"/>
  <c r="G8676" i="22" s="1"/>
  <c r="B8676" i="22" s="1"/>
  <c r="E8676" i="22"/>
  <c r="G8675" i="22" a="1"/>
  <c r="G8675" i="22" s="1"/>
  <c r="B8675" i="22" s="1"/>
  <c r="E8675" i="22"/>
  <c r="G8674" i="22" a="1"/>
  <c r="G8674" i="22" s="1"/>
  <c r="B8674" i="22" s="1"/>
  <c r="E8674" i="22"/>
  <c r="G8673" i="22" a="1"/>
  <c r="G8673" i="22" s="1"/>
  <c r="B8673" i="22" s="1"/>
  <c r="E8673" i="22"/>
  <c r="G8672" i="22" a="1"/>
  <c r="G8672" i="22" s="1"/>
  <c r="B8672" i="22" s="1"/>
  <c r="E8672" i="22"/>
  <c r="G8671" i="22" a="1"/>
  <c r="G8671" i="22" s="1"/>
  <c r="B8671" i="22" s="1"/>
  <c r="E8671" i="22"/>
  <c r="G8670" i="22" a="1"/>
  <c r="G8670" i="22" s="1"/>
  <c r="B8670" i="22" s="1"/>
  <c r="E8670" i="22"/>
  <c r="G8669" i="22" a="1"/>
  <c r="G8669" i="22" s="1"/>
  <c r="B8669" i="22" s="1"/>
  <c r="E8669" i="22"/>
  <c r="G8668" i="22" a="1"/>
  <c r="G8668" i="22" s="1"/>
  <c r="B8668" i="22" s="1"/>
  <c r="E8668" i="22"/>
  <c r="G8667" i="22" a="1"/>
  <c r="G8667" i="22" s="1"/>
  <c r="B8667" i="22" s="1"/>
  <c r="E8667" i="22"/>
  <c r="G8666" i="22" a="1"/>
  <c r="G8666" i="22" s="1"/>
  <c r="E8666" i="22"/>
  <c r="B8666" i="22"/>
  <c r="G8665" i="22"/>
  <c r="B8665" i="22" s="1"/>
  <c r="G8665" i="22" a="1"/>
  <c r="E8665" i="22"/>
  <c r="G8664" i="22" a="1"/>
  <c r="G8664" i="22" s="1"/>
  <c r="B8664" i="22" s="1"/>
  <c r="E8664" i="22"/>
  <c r="G8663" i="22" a="1"/>
  <c r="G8663" i="22" s="1"/>
  <c r="B8663" i="22" s="1"/>
  <c r="E8663" i="22"/>
  <c r="G8662" i="22" a="1"/>
  <c r="G8662" i="22" s="1"/>
  <c r="B8662" i="22" s="1"/>
  <c r="E8662" i="22"/>
  <c r="G8661" i="22" a="1"/>
  <c r="G8661" i="22" s="1"/>
  <c r="B8661" i="22" s="1"/>
  <c r="E8661" i="22"/>
  <c r="G8660" i="22" a="1"/>
  <c r="G8660" i="22" s="1"/>
  <c r="B8660" i="22" s="1"/>
  <c r="E8660" i="22"/>
  <c r="G8659" i="22" a="1"/>
  <c r="G8659" i="22" s="1"/>
  <c r="B8659" i="22" s="1"/>
  <c r="E8659" i="22"/>
  <c r="G8658" i="22" a="1"/>
  <c r="G8658" i="22" s="1"/>
  <c r="B8658" i="22" s="1"/>
  <c r="E8658" i="22"/>
  <c r="G8657" i="22"/>
  <c r="B8657" i="22" s="1"/>
  <c r="G8657" i="22" a="1"/>
  <c r="E8657" i="22"/>
  <c r="G8656" i="22" a="1"/>
  <c r="G8656" i="22" s="1"/>
  <c r="B8656" i="22" s="1"/>
  <c r="E8656" i="22"/>
  <c r="G8655" i="22" a="1"/>
  <c r="G8655" i="22" s="1"/>
  <c r="B8655" i="22" s="1"/>
  <c r="E8655" i="22"/>
  <c r="G8654" i="22" a="1"/>
  <c r="G8654" i="22" s="1"/>
  <c r="B8654" i="22" s="1"/>
  <c r="E8654" i="22"/>
  <c r="G8653" i="22"/>
  <c r="B8653" i="22" s="1"/>
  <c r="G8653" i="22" a="1"/>
  <c r="E8653" i="22"/>
  <c r="G8652" i="22" a="1"/>
  <c r="G8652" i="22" s="1"/>
  <c r="B8652" i="22" s="1"/>
  <c r="E8652" i="22"/>
  <c r="G8651" i="22" a="1"/>
  <c r="G8651" i="22" s="1"/>
  <c r="B8651" i="22" s="1"/>
  <c r="E8651" i="22"/>
  <c r="G8650" i="22" a="1"/>
  <c r="G8650" i="22" s="1"/>
  <c r="B8650" i="22" s="1"/>
  <c r="E8650" i="22"/>
  <c r="G8649" i="22" a="1"/>
  <c r="G8649" i="22" s="1"/>
  <c r="B8649" i="22" s="1"/>
  <c r="E8649" i="22"/>
  <c r="G8648" i="22" a="1"/>
  <c r="G8648" i="22" s="1"/>
  <c r="E8648" i="22"/>
  <c r="B8648" i="22"/>
  <c r="G8647" i="22" a="1"/>
  <c r="G8647" i="22" s="1"/>
  <c r="B8647" i="22" s="1"/>
  <c r="E8647" i="22"/>
  <c r="G8646" i="22" a="1"/>
  <c r="G8646" i="22" s="1"/>
  <c r="B8646" i="22" s="1"/>
  <c r="E8646" i="22"/>
  <c r="G8645" i="22"/>
  <c r="B8645" i="22" s="1"/>
  <c r="G8645" i="22" a="1"/>
  <c r="E8645" i="22"/>
  <c r="G8644" i="22" a="1"/>
  <c r="G8644" i="22" s="1"/>
  <c r="B8644" i="22" s="1"/>
  <c r="E8644" i="22"/>
  <c r="G8643" i="22" a="1"/>
  <c r="G8643" i="22" s="1"/>
  <c r="B8643" i="22" s="1"/>
  <c r="E8643" i="22"/>
  <c r="G8642" i="22" a="1"/>
  <c r="G8642" i="22" s="1"/>
  <c r="B8642" i="22" s="1"/>
  <c r="E8642" i="22"/>
  <c r="G8641" i="22" a="1"/>
  <c r="G8641" i="22" s="1"/>
  <c r="B8641" i="22" s="1"/>
  <c r="E8641" i="22"/>
  <c r="G8640" i="22" a="1"/>
  <c r="G8640" i="22" s="1"/>
  <c r="B8640" i="22" s="1"/>
  <c r="E8640" i="22"/>
  <c r="G8639" i="22" a="1"/>
  <c r="G8639" i="22" s="1"/>
  <c r="B8639" i="22" s="1"/>
  <c r="E8639" i="22"/>
  <c r="G8638" i="22" a="1"/>
  <c r="G8638" i="22" s="1"/>
  <c r="B8638" i="22" s="1"/>
  <c r="E8638" i="22"/>
  <c r="G8637" i="22" a="1"/>
  <c r="G8637" i="22" s="1"/>
  <c r="B8637" i="22" s="1"/>
  <c r="E8637" i="22"/>
  <c r="G8636" i="22" a="1"/>
  <c r="G8636" i="22" s="1"/>
  <c r="B8636" i="22" s="1"/>
  <c r="E8636" i="22"/>
  <c r="G8635" i="22" a="1"/>
  <c r="G8635" i="22" s="1"/>
  <c r="B8635" i="22" s="1"/>
  <c r="E8635" i="22"/>
  <c r="G8634" i="22" a="1"/>
  <c r="G8634" i="22" s="1"/>
  <c r="E8634" i="22"/>
  <c r="B8634" i="22"/>
  <c r="G8633" i="22"/>
  <c r="B8633" i="22" s="1"/>
  <c r="G8633" i="22" a="1"/>
  <c r="E8633" i="22"/>
  <c r="G8632" i="22" a="1"/>
  <c r="G8632" i="22" s="1"/>
  <c r="B8632" i="22" s="1"/>
  <c r="E8632" i="22"/>
  <c r="G8631" i="22" a="1"/>
  <c r="G8631" i="22" s="1"/>
  <c r="B8631" i="22" s="1"/>
  <c r="E8631" i="22"/>
  <c r="G8630" i="22" a="1"/>
  <c r="G8630" i="22" s="1"/>
  <c r="B8630" i="22" s="1"/>
  <c r="E8630" i="22"/>
  <c r="G8629" i="22" a="1"/>
  <c r="G8629" i="22" s="1"/>
  <c r="B8629" i="22" s="1"/>
  <c r="E8629" i="22"/>
  <c r="G8628" i="22" a="1"/>
  <c r="G8628" i="22" s="1"/>
  <c r="B8628" i="22" s="1"/>
  <c r="E8628" i="22"/>
  <c r="G8627" i="22" a="1"/>
  <c r="G8627" i="22" s="1"/>
  <c r="B8627" i="22" s="1"/>
  <c r="E8627" i="22"/>
  <c r="G8626" i="22" a="1"/>
  <c r="G8626" i="22" s="1"/>
  <c r="B8626" i="22" s="1"/>
  <c r="E8626" i="22"/>
  <c r="G8625" i="22"/>
  <c r="B8625" i="22" s="1"/>
  <c r="G8625" i="22" a="1"/>
  <c r="E8625" i="22"/>
  <c r="G8624" i="22" a="1"/>
  <c r="G8624" i="22" s="1"/>
  <c r="B8624" i="22" s="1"/>
  <c r="E8624" i="22"/>
  <c r="G8623" i="22" a="1"/>
  <c r="G8623" i="22" s="1"/>
  <c r="B8623" i="22" s="1"/>
  <c r="E8623" i="22"/>
  <c r="G8622" i="22" a="1"/>
  <c r="G8622" i="22" s="1"/>
  <c r="B8622" i="22" s="1"/>
  <c r="E8622" i="22"/>
  <c r="G8621" i="22"/>
  <c r="B8621" i="22" s="1"/>
  <c r="G8621" i="22" a="1"/>
  <c r="E8621" i="22"/>
  <c r="G8620" i="22" a="1"/>
  <c r="G8620" i="22" s="1"/>
  <c r="B8620" i="22" s="1"/>
  <c r="E8620" i="22"/>
  <c r="G8619" i="22" a="1"/>
  <c r="G8619" i="22" s="1"/>
  <c r="B8619" i="22" s="1"/>
  <c r="E8619" i="22"/>
  <c r="G8618" i="22" a="1"/>
  <c r="G8618" i="22" s="1"/>
  <c r="B8618" i="22" s="1"/>
  <c r="E8618" i="22"/>
  <c r="G8617" i="22" a="1"/>
  <c r="G8617" i="22" s="1"/>
  <c r="B8617" i="22" s="1"/>
  <c r="E8617" i="22"/>
  <c r="G8616" i="22" a="1"/>
  <c r="G8616" i="22" s="1"/>
  <c r="E8616" i="22"/>
  <c r="B8616" i="22"/>
  <c r="G8615" i="22" a="1"/>
  <c r="G8615" i="22" s="1"/>
  <c r="B8615" i="22" s="1"/>
  <c r="E8615" i="22"/>
  <c r="G8614" i="22" a="1"/>
  <c r="G8614" i="22" s="1"/>
  <c r="B8614" i="22" s="1"/>
  <c r="E8614" i="22"/>
  <c r="G8613" i="22"/>
  <c r="B8613" i="22" s="1"/>
  <c r="G8613" i="22" a="1"/>
  <c r="E8613" i="22"/>
  <c r="G8612" i="22" a="1"/>
  <c r="G8612" i="22" s="1"/>
  <c r="B8612" i="22" s="1"/>
  <c r="E8612" i="22"/>
  <c r="G8611" i="22" a="1"/>
  <c r="G8611" i="22" s="1"/>
  <c r="B8611" i="22" s="1"/>
  <c r="E8611" i="22"/>
  <c r="G8610" i="22" a="1"/>
  <c r="G8610" i="22" s="1"/>
  <c r="B8610" i="22" s="1"/>
  <c r="E8610" i="22"/>
  <c r="G8609" i="22" a="1"/>
  <c r="G8609" i="22" s="1"/>
  <c r="B8609" i="22" s="1"/>
  <c r="E8609" i="22"/>
  <c r="G8608" i="22" a="1"/>
  <c r="G8608" i="22" s="1"/>
  <c r="B8608" i="22" s="1"/>
  <c r="E8608" i="22"/>
  <c r="G8607" i="22" a="1"/>
  <c r="G8607" i="22" s="1"/>
  <c r="B8607" i="22" s="1"/>
  <c r="E8607" i="22"/>
  <c r="G8606" i="22" a="1"/>
  <c r="G8606" i="22" s="1"/>
  <c r="B8606" i="22" s="1"/>
  <c r="E8606" i="22"/>
  <c r="G8605" i="22" a="1"/>
  <c r="G8605" i="22" s="1"/>
  <c r="B8605" i="22" s="1"/>
  <c r="E8605" i="22"/>
  <c r="G8604" i="22" a="1"/>
  <c r="G8604" i="22" s="1"/>
  <c r="B8604" i="22" s="1"/>
  <c r="E8604" i="22"/>
  <c r="G8603" i="22" a="1"/>
  <c r="G8603" i="22" s="1"/>
  <c r="B8603" i="22" s="1"/>
  <c r="E8603" i="22"/>
  <c r="G8602" i="22" a="1"/>
  <c r="G8602" i="22" s="1"/>
  <c r="B8602" i="22" s="1"/>
  <c r="E8602" i="22"/>
  <c r="G8601" i="22"/>
  <c r="B8601" i="22" s="1"/>
  <c r="G8601" i="22" a="1"/>
  <c r="E8601" i="22"/>
  <c r="G8600" i="22" a="1"/>
  <c r="G8600" i="22" s="1"/>
  <c r="B8600" i="22" s="1"/>
  <c r="E8600" i="22"/>
  <c r="G8599" i="22" a="1"/>
  <c r="G8599" i="22" s="1"/>
  <c r="B8599" i="22" s="1"/>
  <c r="E8599" i="22"/>
  <c r="G8598" i="22" a="1"/>
  <c r="G8598" i="22" s="1"/>
  <c r="B8598" i="22" s="1"/>
  <c r="E8598" i="22"/>
  <c r="G8597" i="22" a="1"/>
  <c r="G8597" i="22" s="1"/>
  <c r="B8597" i="22" s="1"/>
  <c r="E8597" i="22"/>
  <c r="G8596" i="22" a="1"/>
  <c r="G8596" i="22" s="1"/>
  <c r="B8596" i="22" s="1"/>
  <c r="E8596" i="22"/>
  <c r="G8595" i="22" a="1"/>
  <c r="G8595" i="22" s="1"/>
  <c r="B8595" i="22" s="1"/>
  <c r="E8595" i="22"/>
  <c r="G8594" i="22" a="1"/>
  <c r="G8594" i="22" s="1"/>
  <c r="B8594" i="22" s="1"/>
  <c r="E8594" i="22"/>
  <c r="G8593" i="22" a="1"/>
  <c r="G8593" i="22" s="1"/>
  <c r="B8593" i="22" s="1"/>
  <c r="E8593" i="22"/>
  <c r="G8592" i="22" a="1"/>
  <c r="G8592" i="22" s="1"/>
  <c r="B8592" i="22" s="1"/>
  <c r="E8592" i="22"/>
  <c r="G8591" i="22" a="1"/>
  <c r="G8591" i="22" s="1"/>
  <c r="B8591" i="22" s="1"/>
  <c r="E8591" i="22"/>
  <c r="G8590" i="22" a="1"/>
  <c r="G8590" i="22" s="1"/>
  <c r="B8590" i="22" s="1"/>
  <c r="E8590" i="22"/>
  <c r="G8589" i="22"/>
  <c r="B8589" i="22" s="1"/>
  <c r="G8589" i="22" a="1"/>
  <c r="E8589" i="22"/>
  <c r="G8588" i="22" a="1"/>
  <c r="G8588" i="22" s="1"/>
  <c r="B8588" i="22" s="1"/>
  <c r="E8588" i="22"/>
  <c r="G8587" i="22" a="1"/>
  <c r="G8587" i="22" s="1"/>
  <c r="B8587" i="22" s="1"/>
  <c r="E8587" i="22"/>
  <c r="G8586" i="22" a="1"/>
  <c r="G8586" i="22" s="1"/>
  <c r="E8586" i="22"/>
  <c r="B8586" i="22"/>
  <c r="G8585" i="22" a="1"/>
  <c r="G8585" i="22" s="1"/>
  <c r="B8585" i="22" s="1"/>
  <c r="E8585" i="22"/>
  <c r="G8584" i="22" a="1"/>
  <c r="G8584" i="22" s="1"/>
  <c r="E8584" i="22"/>
  <c r="B8584" i="22"/>
  <c r="G8583" i="22" a="1"/>
  <c r="G8583" i="22" s="1"/>
  <c r="B8583" i="22" s="1"/>
  <c r="E8583" i="22"/>
  <c r="G8582" i="22" a="1"/>
  <c r="G8582" i="22" s="1"/>
  <c r="B8582" i="22" s="1"/>
  <c r="E8582" i="22"/>
  <c r="G8581" i="22"/>
  <c r="B8581" i="22" s="1"/>
  <c r="G8581" i="22" a="1"/>
  <c r="E8581" i="22"/>
  <c r="G8580" i="22" a="1"/>
  <c r="G8580" i="22" s="1"/>
  <c r="B8580" i="22" s="1"/>
  <c r="E8580" i="22"/>
  <c r="G8579" i="22" a="1"/>
  <c r="G8579" i="22" s="1"/>
  <c r="B8579" i="22" s="1"/>
  <c r="E8579" i="22"/>
  <c r="G8578" i="22" a="1"/>
  <c r="G8578" i="22" s="1"/>
  <c r="B8578" i="22" s="1"/>
  <c r="E8578" i="22"/>
  <c r="G8577" i="22"/>
  <c r="B8577" i="22" s="1"/>
  <c r="G8577" i="22" a="1"/>
  <c r="E8577" i="22"/>
  <c r="G8576" i="22" a="1"/>
  <c r="G8576" i="22" s="1"/>
  <c r="B8576" i="22" s="1"/>
  <c r="E8576" i="22"/>
  <c r="G8575" i="22" a="1"/>
  <c r="G8575" i="22" s="1"/>
  <c r="B8575" i="22" s="1"/>
  <c r="E8575" i="22"/>
  <c r="G8574" i="22" a="1"/>
  <c r="G8574" i="22" s="1"/>
  <c r="B8574" i="22" s="1"/>
  <c r="E8574" i="22"/>
  <c r="G8573" i="22" a="1"/>
  <c r="G8573" i="22" s="1"/>
  <c r="B8573" i="22" s="1"/>
  <c r="E8573" i="22"/>
  <c r="G8572" i="22" a="1"/>
  <c r="G8572" i="22" s="1"/>
  <c r="B8572" i="22" s="1"/>
  <c r="E8572" i="22"/>
  <c r="G8571" i="22" a="1"/>
  <c r="G8571" i="22" s="1"/>
  <c r="B8571" i="22" s="1"/>
  <c r="E8571" i="22"/>
  <c r="G8570" i="22" a="1"/>
  <c r="G8570" i="22" s="1"/>
  <c r="E8570" i="22"/>
  <c r="B8570" i="22"/>
  <c r="G8569" i="22"/>
  <c r="B8569" i="22" s="1"/>
  <c r="G8569" i="22" a="1"/>
  <c r="E8569" i="22"/>
  <c r="G8568" i="22" a="1"/>
  <c r="G8568" i="22" s="1"/>
  <c r="B8568" i="22" s="1"/>
  <c r="E8568" i="22"/>
  <c r="G8567" i="22" a="1"/>
  <c r="G8567" i="22" s="1"/>
  <c r="B8567" i="22" s="1"/>
  <c r="E8567" i="22"/>
  <c r="G8566" i="22" a="1"/>
  <c r="G8566" i="22" s="1"/>
  <c r="B8566" i="22" s="1"/>
  <c r="E8566" i="22"/>
  <c r="G8565" i="22"/>
  <c r="B8565" i="22" s="1"/>
  <c r="G8565" i="22" a="1"/>
  <c r="E8565" i="22"/>
  <c r="G8564" i="22" a="1"/>
  <c r="G8564" i="22" s="1"/>
  <c r="B8564" i="22" s="1"/>
  <c r="E8564" i="22"/>
  <c r="G8563" i="22" a="1"/>
  <c r="G8563" i="22" s="1"/>
  <c r="B8563" i="22" s="1"/>
  <c r="E8563" i="22"/>
  <c r="G8562" i="22" a="1"/>
  <c r="G8562" i="22" s="1"/>
  <c r="B8562" i="22" s="1"/>
  <c r="E8562" i="22"/>
  <c r="G8561" i="22" a="1"/>
  <c r="G8561" i="22" s="1"/>
  <c r="B8561" i="22" s="1"/>
  <c r="E8561" i="22"/>
  <c r="G8560" i="22" a="1"/>
  <c r="G8560" i="22" s="1"/>
  <c r="B8560" i="22" s="1"/>
  <c r="E8560" i="22"/>
  <c r="G8559" i="22" a="1"/>
  <c r="G8559" i="22" s="1"/>
  <c r="B8559" i="22" s="1"/>
  <c r="E8559" i="22"/>
  <c r="G8558" i="22" a="1"/>
  <c r="G8558" i="22" s="1"/>
  <c r="B8558" i="22" s="1"/>
  <c r="E8558" i="22"/>
  <c r="G8557" i="22" a="1"/>
  <c r="G8557" i="22" s="1"/>
  <c r="B8557" i="22" s="1"/>
  <c r="E8557" i="22"/>
  <c r="G8556" i="22" a="1"/>
  <c r="G8556" i="22" s="1"/>
  <c r="B8556" i="22" s="1"/>
  <c r="E8556" i="22"/>
  <c r="G8555" i="22" a="1"/>
  <c r="G8555" i="22" s="1"/>
  <c r="B8555" i="22" s="1"/>
  <c r="E8555" i="22"/>
  <c r="G8554" i="22" a="1"/>
  <c r="G8554" i="22" s="1"/>
  <c r="B8554" i="22" s="1"/>
  <c r="E8554" i="22"/>
  <c r="G8553" i="22"/>
  <c r="B8553" i="22" s="1"/>
  <c r="G8553" i="22" a="1"/>
  <c r="E8553" i="22"/>
  <c r="G8552" i="22" a="1"/>
  <c r="G8552" i="22" s="1"/>
  <c r="E8552" i="22"/>
  <c r="B8552" i="22"/>
  <c r="G8551" i="22" a="1"/>
  <c r="G8551" i="22" s="1"/>
  <c r="B8551" i="22" s="1"/>
  <c r="E8551" i="22"/>
  <c r="G8550" i="22" a="1"/>
  <c r="G8550" i="22" s="1"/>
  <c r="B8550" i="22" s="1"/>
  <c r="E8550" i="22"/>
  <c r="G8549" i="22" a="1"/>
  <c r="G8549" i="22" s="1"/>
  <c r="B8549" i="22" s="1"/>
  <c r="E8549" i="22"/>
  <c r="G8548" i="22" a="1"/>
  <c r="G8548" i="22" s="1"/>
  <c r="B8548" i="22" s="1"/>
  <c r="E8548" i="22"/>
  <c r="G8547" i="22" a="1"/>
  <c r="G8547" i="22" s="1"/>
  <c r="B8547" i="22" s="1"/>
  <c r="E8547" i="22"/>
  <c r="G8546" i="22" a="1"/>
  <c r="G8546" i="22" s="1"/>
  <c r="B8546" i="22" s="1"/>
  <c r="E8546" i="22"/>
  <c r="G8545" i="22" a="1"/>
  <c r="G8545" i="22" s="1"/>
  <c r="B8545" i="22" s="1"/>
  <c r="E8545" i="22"/>
  <c r="G8544" i="22" a="1"/>
  <c r="G8544" i="22" s="1"/>
  <c r="B8544" i="22" s="1"/>
  <c r="E8544" i="22"/>
  <c r="G8543" i="22" a="1"/>
  <c r="G8543" i="22" s="1"/>
  <c r="B8543" i="22" s="1"/>
  <c r="E8543" i="22"/>
  <c r="G8542" i="22" a="1"/>
  <c r="G8542" i="22" s="1"/>
  <c r="B8542" i="22" s="1"/>
  <c r="E8542" i="22"/>
  <c r="G8541" i="22" a="1"/>
  <c r="G8541" i="22" s="1"/>
  <c r="B8541" i="22" s="1"/>
  <c r="E8541" i="22"/>
  <c r="G8540" i="22" a="1"/>
  <c r="G8540" i="22" s="1"/>
  <c r="B8540" i="22" s="1"/>
  <c r="E8540" i="22"/>
  <c r="G8539" i="22" a="1"/>
  <c r="G8539" i="22" s="1"/>
  <c r="B8539" i="22" s="1"/>
  <c r="E8539" i="22"/>
  <c r="G8538" i="22" a="1"/>
  <c r="G8538" i="22" s="1"/>
  <c r="E8538" i="22"/>
  <c r="B8538" i="22"/>
  <c r="G8537" i="22"/>
  <c r="B8537" i="22" s="1"/>
  <c r="G8537" i="22" a="1"/>
  <c r="E8537" i="22"/>
  <c r="G8536" i="22" a="1"/>
  <c r="G8536" i="22" s="1"/>
  <c r="B8536" i="22" s="1"/>
  <c r="E8536" i="22"/>
  <c r="G8535" i="22" a="1"/>
  <c r="G8535" i="22" s="1"/>
  <c r="B8535" i="22" s="1"/>
  <c r="E8535" i="22"/>
  <c r="G8534" i="22" a="1"/>
  <c r="G8534" i="22" s="1"/>
  <c r="B8534" i="22" s="1"/>
  <c r="E8534" i="22"/>
  <c r="G8533" i="22" a="1"/>
  <c r="G8533" i="22" s="1"/>
  <c r="B8533" i="22" s="1"/>
  <c r="E8533" i="22"/>
  <c r="G8532" i="22" a="1"/>
  <c r="G8532" i="22" s="1"/>
  <c r="B8532" i="22" s="1"/>
  <c r="E8532" i="22"/>
  <c r="G8531" i="22" a="1"/>
  <c r="G8531" i="22" s="1"/>
  <c r="B8531" i="22" s="1"/>
  <c r="E8531" i="22"/>
  <c r="G8530" i="22" a="1"/>
  <c r="G8530" i="22" s="1"/>
  <c r="B8530" i="22" s="1"/>
  <c r="E8530" i="22"/>
  <c r="G8529" i="22"/>
  <c r="B8529" i="22" s="1"/>
  <c r="G8529" i="22" a="1"/>
  <c r="E8529" i="22"/>
  <c r="G8528" i="22" a="1"/>
  <c r="G8528" i="22" s="1"/>
  <c r="B8528" i="22" s="1"/>
  <c r="E8528" i="22"/>
  <c r="G8527" i="22" a="1"/>
  <c r="G8527" i="22" s="1"/>
  <c r="B8527" i="22" s="1"/>
  <c r="E8527" i="22"/>
  <c r="G8526" i="22" a="1"/>
  <c r="G8526" i="22" s="1"/>
  <c r="B8526" i="22" s="1"/>
  <c r="E8526" i="22"/>
  <c r="G8525" i="22"/>
  <c r="B8525" i="22" s="1"/>
  <c r="G8525" i="22" a="1"/>
  <c r="E8525" i="22"/>
  <c r="G8524" i="22" a="1"/>
  <c r="G8524" i="22" s="1"/>
  <c r="B8524" i="22" s="1"/>
  <c r="E8524" i="22"/>
  <c r="G8523" i="22" a="1"/>
  <c r="G8523" i="22" s="1"/>
  <c r="B8523" i="22" s="1"/>
  <c r="E8523" i="22"/>
  <c r="G8522" i="22" a="1"/>
  <c r="G8522" i="22" s="1"/>
  <c r="B8522" i="22" s="1"/>
  <c r="E8522" i="22"/>
  <c r="G8521" i="22" a="1"/>
  <c r="G8521" i="22" s="1"/>
  <c r="B8521" i="22" s="1"/>
  <c r="E8521" i="22"/>
  <c r="G8520" i="22" a="1"/>
  <c r="G8520" i="22" s="1"/>
  <c r="E8520" i="22"/>
  <c r="B8520" i="22"/>
  <c r="G8519" i="22" a="1"/>
  <c r="G8519" i="22" s="1"/>
  <c r="B8519" i="22" s="1"/>
  <c r="E8519" i="22"/>
  <c r="G8518" i="22" a="1"/>
  <c r="G8518" i="22" s="1"/>
  <c r="B8518" i="22" s="1"/>
  <c r="E8518" i="22"/>
  <c r="G8517" i="22"/>
  <c r="B8517" i="22" s="1"/>
  <c r="G8517" i="22" a="1"/>
  <c r="E8517" i="22"/>
  <c r="G8516" i="22" a="1"/>
  <c r="G8516" i="22" s="1"/>
  <c r="B8516" i="22" s="1"/>
  <c r="E8516" i="22"/>
  <c r="G8515" i="22" a="1"/>
  <c r="G8515" i="22" s="1"/>
  <c r="B8515" i="22" s="1"/>
  <c r="E8515" i="22"/>
  <c r="G8514" i="22" a="1"/>
  <c r="G8514" i="22" s="1"/>
  <c r="B8514" i="22" s="1"/>
  <c r="E8514" i="22"/>
  <c r="G8513" i="22" a="1"/>
  <c r="G8513" i="22" s="1"/>
  <c r="B8513" i="22" s="1"/>
  <c r="E8513" i="22"/>
  <c r="G8512" i="22" a="1"/>
  <c r="G8512" i="22" s="1"/>
  <c r="B8512" i="22" s="1"/>
  <c r="E8512" i="22"/>
  <c r="G8511" i="22" a="1"/>
  <c r="G8511" i="22" s="1"/>
  <c r="B8511" i="22" s="1"/>
  <c r="E8511" i="22"/>
  <c r="G8510" i="22" a="1"/>
  <c r="G8510" i="22" s="1"/>
  <c r="B8510" i="22" s="1"/>
  <c r="E8510" i="22"/>
  <c r="G8509" i="22"/>
  <c r="B8509" i="22" s="1"/>
  <c r="G8509" i="22" a="1"/>
  <c r="E8509" i="22"/>
  <c r="G8508" i="22" a="1"/>
  <c r="G8508" i="22" s="1"/>
  <c r="B8508" i="22" s="1"/>
  <c r="E8508" i="22"/>
  <c r="G8507" i="22" a="1"/>
  <c r="G8507" i="22" s="1"/>
  <c r="B8507" i="22" s="1"/>
  <c r="E8507" i="22"/>
  <c r="G8506" i="22" a="1"/>
  <c r="G8506" i="22" s="1"/>
  <c r="B8506" i="22" s="1"/>
  <c r="E8506" i="22"/>
  <c r="G8505" i="22" a="1"/>
  <c r="G8505" i="22" s="1"/>
  <c r="B8505" i="22" s="1"/>
  <c r="E8505" i="22"/>
  <c r="G8504" i="22" a="1"/>
  <c r="G8504" i="22" s="1"/>
  <c r="B8504" i="22" s="1"/>
  <c r="E8504" i="22"/>
  <c r="G8503" i="22" a="1"/>
  <c r="G8503" i="22" s="1"/>
  <c r="B8503" i="22" s="1"/>
  <c r="E8503" i="22"/>
  <c r="G8502" i="22" a="1"/>
  <c r="G8502" i="22" s="1"/>
  <c r="B8502" i="22" s="1"/>
  <c r="E8502" i="22"/>
  <c r="G8501" i="22" a="1"/>
  <c r="G8501" i="22" s="1"/>
  <c r="B8501" i="22" s="1"/>
  <c r="E8501" i="22"/>
  <c r="G8500" i="22" a="1"/>
  <c r="G8500" i="22" s="1"/>
  <c r="B8500" i="22" s="1"/>
  <c r="E8500" i="22"/>
  <c r="G8499" i="22" a="1"/>
  <c r="G8499" i="22" s="1"/>
  <c r="B8499" i="22" s="1"/>
  <c r="E8499" i="22"/>
  <c r="G8498" i="22" a="1"/>
  <c r="G8498" i="22" s="1"/>
  <c r="B8498" i="22" s="1"/>
  <c r="E8498" i="22"/>
  <c r="G8497" i="22"/>
  <c r="B8497" i="22" s="1"/>
  <c r="G8497" i="22" a="1"/>
  <c r="E8497" i="22"/>
  <c r="G8496" i="22" a="1"/>
  <c r="G8496" i="22" s="1"/>
  <c r="B8496" i="22" s="1"/>
  <c r="E8496" i="22"/>
  <c r="G8495" i="22" a="1"/>
  <c r="G8495" i="22" s="1"/>
  <c r="B8495" i="22" s="1"/>
  <c r="E8495" i="22"/>
  <c r="G8494" i="22" a="1"/>
  <c r="G8494" i="22" s="1"/>
  <c r="B8494" i="22" s="1"/>
  <c r="E8494" i="22"/>
  <c r="G8493" i="22" a="1"/>
  <c r="G8493" i="22" s="1"/>
  <c r="B8493" i="22" s="1"/>
  <c r="E8493" i="22"/>
  <c r="G8492" i="22" a="1"/>
  <c r="G8492" i="22" s="1"/>
  <c r="B8492" i="22" s="1"/>
  <c r="E8492" i="22"/>
  <c r="G8491" i="22" a="1"/>
  <c r="G8491" i="22" s="1"/>
  <c r="B8491" i="22" s="1"/>
  <c r="E8491" i="22"/>
  <c r="G8490" i="22" a="1"/>
  <c r="G8490" i="22" s="1"/>
  <c r="E8490" i="22"/>
  <c r="B8490" i="22"/>
  <c r="G8489" i="22" a="1"/>
  <c r="G8489" i="22" s="1"/>
  <c r="B8489" i="22" s="1"/>
  <c r="E8489" i="22"/>
  <c r="G8488" i="22" a="1"/>
  <c r="G8488" i="22" s="1"/>
  <c r="B8488" i="22" s="1"/>
  <c r="E8488" i="22"/>
  <c r="G8487" i="22" a="1"/>
  <c r="G8487" i="22" s="1"/>
  <c r="B8487" i="22" s="1"/>
  <c r="E8487" i="22"/>
  <c r="G8486" i="22" a="1"/>
  <c r="G8486" i="22" s="1"/>
  <c r="B8486" i="22" s="1"/>
  <c r="E8486" i="22"/>
  <c r="G8485" i="22"/>
  <c r="B8485" i="22" s="1"/>
  <c r="G8485" i="22" a="1"/>
  <c r="E8485" i="22"/>
  <c r="G8484" i="22" a="1"/>
  <c r="G8484" i="22" s="1"/>
  <c r="B8484" i="22" s="1"/>
  <c r="E8484" i="22"/>
  <c r="G8483" i="22" a="1"/>
  <c r="G8483" i="22" s="1"/>
  <c r="B8483" i="22" s="1"/>
  <c r="E8483" i="22"/>
  <c r="G8482" i="22" a="1"/>
  <c r="G8482" i="22" s="1"/>
  <c r="B8482" i="22" s="1"/>
  <c r="E8482" i="22"/>
  <c r="G8481" i="22" a="1"/>
  <c r="G8481" i="22" s="1"/>
  <c r="B8481" i="22" s="1"/>
  <c r="E8481" i="22"/>
  <c r="G8480" i="22" a="1"/>
  <c r="G8480" i="22" s="1"/>
  <c r="E8480" i="22"/>
  <c r="B8480" i="22"/>
  <c r="G8479" i="22" a="1"/>
  <c r="G8479" i="22" s="1"/>
  <c r="B8479" i="22" s="1"/>
  <c r="E8479" i="22"/>
  <c r="G8478" i="22" a="1"/>
  <c r="G8478" i="22" s="1"/>
  <c r="B8478" i="22" s="1"/>
  <c r="E8478" i="22"/>
  <c r="G8477" i="22"/>
  <c r="B8477" i="22" s="1"/>
  <c r="G8477" i="22" a="1"/>
  <c r="E8477" i="22"/>
  <c r="G8476" i="22" a="1"/>
  <c r="G8476" i="22" s="1"/>
  <c r="B8476" i="22" s="1"/>
  <c r="E8476" i="22"/>
  <c r="G8475" i="22" a="1"/>
  <c r="G8475" i="22" s="1"/>
  <c r="B8475" i="22" s="1"/>
  <c r="E8475" i="22"/>
  <c r="G8474" i="22" a="1"/>
  <c r="G8474" i="22" s="1"/>
  <c r="E8474" i="22"/>
  <c r="B8474" i="22"/>
  <c r="G8473" i="22" a="1"/>
  <c r="G8473" i="22" s="1"/>
  <c r="B8473" i="22" s="1"/>
  <c r="E8473" i="22"/>
  <c r="G8472" i="22" a="1"/>
  <c r="G8472" i="22" s="1"/>
  <c r="B8472" i="22" s="1"/>
  <c r="E8472" i="22"/>
  <c r="G8471" i="22" a="1"/>
  <c r="G8471" i="22" s="1"/>
  <c r="B8471" i="22" s="1"/>
  <c r="E8471" i="22"/>
  <c r="G8470" i="22" a="1"/>
  <c r="G8470" i="22" s="1"/>
  <c r="B8470" i="22" s="1"/>
  <c r="E8470" i="22"/>
  <c r="G8469" i="22" a="1"/>
  <c r="G8469" i="22" s="1"/>
  <c r="B8469" i="22" s="1"/>
  <c r="E8469" i="22"/>
  <c r="G8468" i="22" a="1"/>
  <c r="G8468" i="22" s="1"/>
  <c r="B8468" i="22" s="1"/>
  <c r="E8468" i="22"/>
  <c r="G8467" i="22" a="1"/>
  <c r="G8467" i="22" s="1"/>
  <c r="E8467" i="22"/>
  <c r="B8467" i="22"/>
  <c r="G8466" i="22" a="1"/>
  <c r="G8466" i="22" s="1"/>
  <c r="B8466" i="22" s="1"/>
  <c r="E8466" i="22"/>
  <c r="G8465" i="22" a="1"/>
  <c r="G8465" i="22" s="1"/>
  <c r="B8465" i="22" s="1"/>
  <c r="E8465" i="22"/>
  <c r="G8464" i="22" a="1"/>
  <c r="G8464" i="22" s="1"/>
  <c r="B8464" i="22" s="1"/>
  <c r="E8464" i="22"/>
  <c r="G8463" i="22" a="1"/>
  <c r="G8463" i="22" s="1"/>
  <c r="B8463" i="22" s="1"/>
  <c r="E8463" i="22"/>
  <c r="G8462" i="22" a="1"/>
  <c r="G8462" i="22" s="1"/>
  <c r="B8462" i="22" s="1"/>
  <c r="E8462" i="22"/>
  <c r="G8461" i="22" a="1"/>
  <c r="G8461" i="22" s="1"/>
  <c r="B8461" i="22" s="1"/>
  <c r="E8461" i="22"/>
  <c r="G8460" i="22" a="1"/>
  <c r="G8460" i="22" s="1"/>
  <c r="B8460" i="22" s="1"/>
  <c r="E8460" i="22"/>
  <c r="G8459" i="22" a="1"/>
  <c r="G8459" i="22" s="1"/>
  <c r="B8459" i="22" s="1"/>
  <c r="E8459" i="22"/>
  <c r="G8458" i="22" a="1"/>
  <c r="G8458" i="22" s="1"/>
  <c r="B8458" i="22" s="1"/>
  <c r="E8458" i="22"/>
  <c r="G8457" i="22" a="1"/>
  <c r="G8457" i="22" s="1"/>
  <c r="B8457" i="22" s="1"/>
  <c r="E8457" i="22"/>
  <c r="G8456" i="22" a="1"/>
  <c r="G8456" i="22" s="1"/>
  <c r="B8456" i="22" s="1"/>
  <c r="E8456" i="22"/>
  <c r="G8455" i="22" a="1"/>
  <c r="G8455" i="22" s="1"/>
  <c r="B8455" i="22" s="1"/>
  <c r="E8455" i="22"/>
  <c r="G8454" i="22" a="1"/>
  <c r="G8454" i="22" s="1"/>
  <c r="B8454" i="22" s="1"/>
  <c r="E8454" i="22"/>
  <c r="G8453" i="22" a="1"/>
  <c r="G8453" i="22" s="1"/>
  <c r="B8453" i="22" s="1"/>
  <c r="E8453" i="22"/>
  <c r="G8452" i="22" a="1"/>
  <c r="G8452" i="22" s="1"/>
  <c r="B8452" i="22" s="1"/>
  <c r="E8452" i="22"/>
  <c r="G8451" i="22" a="1"/>
  <c r="G8451" i="22" s="1"/>
  <c r="B8451" i="22" s="1"/>
  <c r="E8451" i="22"/>
  <c r="G8450" i="22" a="1"/>
  <c r="G8450" i="22" s="1"/>
  <c r="B8450" i="22" s="1"/>
  <c r="E8450" i="22"/>
  <c r="G8449" i="22" a="1"/>
  <c r="G8449" i="22" s="1"/>
  <c r="B8449" i="22" s="1"/>
  <c r="E8449" i="22"/>
  <c r="G8448" i="22" a="1"/>
  <c r="G8448" i="22" s="1"/>
  <c r="B8448" i="22" s="1"/>
  <c r="E8448" i="22"/>
  <c r="G8447" i="22" a="1"/>
  <c r="G8447" i="22" s="1"/>
  <c r="B8447" i="22" s="1"/>
  <c r="E8447" i="22"/>
  <c r="G8446" i="22" a="1"/>
  <c r="G8446" i="22" s="1"/>
  <c r="B8446" i="22" s="1"/>
  <c r="E8446" i="22"/>
  <c r="G8445" i="22" a="1"/>
  <c r="G8445" i="22" s="1"/>
  <c r="B8445" i="22" s="1"/>
  <c r="E8445" i="22"/>
  <c r="G8444" i="22" a="1"/>
  <c r="G8444" i="22" s="1"/>
  <c r="B8444" i="22" s="1"/>
  <c r="E8444" i="22"/>
  <c r="G8443" i="22" a="1"/>
  <c r="G8443" i="22" s="1"/>
  <c r="B8443" i="22" s="1"/>
  <c r="E8443" i="22"/>
  <c r="G8442" i="22" a="1"/>
  <c r="G8442" i="22" s="1"/>
  <c r="B8442" i="22" s="1"/>
  <c r="E8442" i="22"/>
  <c r="G8441" i="22" a="1"/>
  <c r="G8441" i="22" s="1"/>
  <c r="B8441" i="22" s="1"/>
  <c r="E8441" i="22"/>
  <c r="G8440" i="22" a="1"/>
  <c r="G8440" i="22" s="1"/>
  <c r="B8440" i="22" s="1"/>
  <c r="E8440" i="22"/>
  <c r="G8439" i="22" a="1"/>
  <c r="G8439" i="22" s="1"/>
  <c r="E8439" i="22"/>
  <c r="B8439" i="22"/>
  <c r="G8438" i="22" a="1"/>
  <c r="G8438" i="22" s="1"/>
  <c r="B8438" i="22" s="1"/>
  <c r="E8438" i="22"/>
  <c r="G8437" i="22" a="1"/>
  <c r="G8437" i="22" s="1"/>
  <c r="E8437" i="22"/>
  <c r="B8437" i="22"/>
  <c r="G8436" i="22" a="1"/>
  <c r="G8436" i="22" s="1"/>
  <c r="B8436" i="22" s="1"/>
  <c r="E8436" i="22"/>
  <c r="G8435" i="22" a="1"/>
  <c r="G8435" i="22" s="1"/>
  <c r="B8435" i="22" s="1"/>
  <c r="E8435" i="22"/>
  <c r="G8434" i="22" a="1"/>
  <c r="G8434" i="22" s="1"/>
  <c r="B8434" i="22" s="1"/>
  <c r="E8434" i="22"/>
  <c r="G8433" i="22" a="1"/>
  <c r="G8433" i="22" s="1"/>
  <c r="B8433" i="22" s="1"/>
  <c r="E8433" i="22"/>
  <c r="G8432" i="22" a="1"/>
  <c r="G8432" i="22" s="1"/>
  <c r="B8432" i="22" s="1"/>
  <c r="E8432" i="22"/>
  <c r="G8431" i="22" a="1"/>
  <c r="G8431" i="22" s="1"/>
  <c r="B8431" i="22" s="1"/>
  <c r="E8431" i="22"/>
  <c r="G8430" i="22" a="1"/>
  <c r="G8430" i="22" s="1"/>
  <c r="B8430" i="22" s="1"/>
  <c r="E8430" i="22"/>
  <c r="G8429" i="22" a="1"/>
  <c r="G8429" i="22" s="1"/>
  <c r="B8429" i="22" s="1"/>
  <c r="E8429" i="22"/>
  <c r="G8428" i="22" a="1"/>
  <c r="G8428" i="22" s="1"/>
  <c r="B8428" i="22" s="1"/>
  <c r="E8428" i="22"/>
  <c r="G8427" i="22" a="1"/>
  <c r="G8427" i="22" s="1"/>
  <c r="B8427" i="22" s="1"/>
  <c r="E8427" i="22"/>
  <c r="G8426" i="22" a="1"/>
  <c r="G8426" i="22" s="1"/>
  <c r="B8426" i="22" s="1"/>
  <c r="E8426" i="22"/>
  <c r="G8425" i="22" a="1"/>
  <c r="G8425" i="22" s="1"/>
  <c r="B8425" i="22" s="1"/>
  <c r="E8425" i="22"/>
  <c r="G8424" i="22" a="1"/>
  <c r="G8424" i="22" s="1"/>
  <c r="B8424" i="22" s="1"/>
  <c r="E8424" i="22"/>
  <c r="G8423" i="22" a="1"/>
  <c r="G8423" i="22" s="1"/>
  <c r="B8423" i="22" s="1"/>
  <c r="E8423" i="22"/>
  <c r="G8422" i="22" a="1"/>
  <c r="G8422" i="22" s="1"/>
  <c r="B8422" i="22" s="1"/>
  <c r="E8422" i="22"/>
  <c r="G8421" i="22" a="1"/>
  <c r="G8421" i="22" s="1"/>
  <c r="E8421" i="22"/>
  <c r="B8421" i="22"/>
  <c r="G8420" i="22" a="1"/>
  <c r="G8420" i="22" s="1"/>
  <c r="B8420" i="22" s="1"/>
  <c r="E8420" i="22"/>
  <c r="G8419" i="22" a="1"/>
  <c r="G8419" i="22" s="1"/>
  <c r="B8419" i="22" s="1"/>
  <c r="E8419" i="22"/>
  <c r="G8418" i="22" a="1"/>
  <c r="G8418" i="22" s="1"/>
  <c r="B8418" i="22" s="1"/>
  <c r="E8418" i="22"/>
  <c r="G8417" i="22" a="1"/>
  <c r="G8417" i="22" s="1"/>
  <c r="B8417" i="22" s="1"/>
  <c r="E8417" i="22"/>
  <c r="G8416" i="22" a="1"/>
  <c r="G8416" i="22" s="1"/>
  <c r="B8416" i="22" s="1"/>
  <c r="E8416" i="22"/>
  <c r="G8415" i="22" a="1"/>
  <c r="G8415" i="22" s="1"/>
  <c r="B8415" i="22" s="1"/>
  <c r="E8415" i="22"/>
  <c r="G8414" i="22" a="1"/>
  <c r="G8414" i="22" s="1"/>
  <c r="B8414" i="22" s="1"/>
  <c r="E8414" i="22"/>
  <c r="G8413" i="22" a="1"/>
  <c r="G8413" i="22" s="1"/>
  <c r="B8413" i="22" s="1"/>
  <c r="E8413" i="22"/>
  <c r="G8412" i="22" a="1"/>
  <c r="G8412" i="22" s="1"/>
  <c r="B8412" i="22" s="1"/>
  <c r="E8412" i="22"/>
  <c r="G8411" i="22" a="1"/>
  <c r="G8411" i="22" s="1"/>
  <c r="B8411" i="22" s="1"/>
  <c r="E8411" i="22"/>
  <c r="G8410" i="22" a="1"/>
  <c r="G8410" i="22" s="1"/>
  <c r="B8410" i="22" s="1"/>
  <c r="E8410" i="22"/>
  <c r="G8409" i="22" a="1"/>
  <c r="G8409" i="22" s="1"/>
  <c r="B8409" i="22" s="1"/>
  <c r="E8409" i="22"/>
  <c r="G8408" i="22" a="1"/>
  <c r="G8408" i="22" s="1"/>
  <c r="B8408" i="22" s="1"/>
  <c r="E8408" i="22"/>
  <c r="G8407" i="22" a="1"/>
  <c r="G8407" i="22" s="1"/>
  <c r="E8407" i="22"/>
  <c r="B8407" i="22"/>
  <c r="G8406" i="22" a="1"/>
  <c r="G8406" i="22" s="1"/>
  <c r="B8406" i="22" s="1"/>
  <c r="E8406" i="22"/>
  <c r="G8405" i="22" a="1"/>
  <c r="G8405" i="22" s="1"/>
  <c r="E8405" i="22"/>
  <c r="B8405" i="22"/>
  <c r="G8404" i="22" a="1"/>
  <c r="G8404" i="22" s="1"/>
  <c r="B8404" i="22" s="1"/>
  <c r="E8404" i="22"/>
  <c r="G8403" i="22" a="1"/>
  <c r="G8403" i="22" s="1"/>
  <c r="B8403" i="22" s="1"/>
  <c r="E8403" i="22"/>
  <c r="G8402" i="22" a="1"/>
  <c r="G8402" i="22" s="1"/>
  <c r="B8402" i="22" s="1"/>
  <c r="E8402" i="22"/>
  <c r="G8401" i="22" a="1"/>
  <c r="G8401" i="22" s="1"/>
  <c r="B8401" i="22" s="1"/>
  <c r="E8401" i="22"/>
  <c r="G8400" i="22" a="1"/>
  <c r="G8400" i="22" s="1"/>
  <c r="B8400" i="22" s="1"/>
  <c r="E8400" i="22"/>
  <c r="G8399" i="22" a="1"/>
  <c r="G8399" i="22" s="1"/>
  <c r="B8399" i="22" s="1"/>
  <c r="E8399" i="22"/>
  <c r="G8398" i="22" a="1"/>
  <c r="G8398" i="22" s="1"/>
  <c r="B8398" i="22" s="1"/>
  <c r="E8398" i="22"/>
  <c r="G8397" i="22" a="1"/>
  <c r="G8397" i="22" s="1"/>
  <c r="E8397" i="22"/>
  <c r="B8397" i="22"/>
  <c r="G8396" i="22" a="1"/>
  <c r="G8396" i="22" s="1"/>
  <c r="B8396" i="22" s="1"/>
  <c r="E8396" i="22"/>
  <c r="G8395" i="22" a="1"/>
  <c r="G8395" i="22" s="1"/>
  <c r="B8395" i="22" s="1"/>
  <c r="E8395" i="22"/>
  <c r="G8394" i="22" a="1"/>
  <c r="G8394" i="22" s="1"/>
  <c r="B8394" i="22" s="1"/>
  <c r="E8394" i="22"/>
  <c r="G8393" i="22" a="1"/>
  <c r="G8393" i="22" s="1"/>
  <c r="B8393" i="22" s="1"/>
  <c r="E8393" i="22"/>
  <c r="G8392" i="22" a="1"/>
  <c r="G8392" i="22" s="1"/>
  <c r="B8392" i="22" s="1"/>
  <c r="E8392" i="22"/>
  <c r="G8391" i="22" a="1"/>
  <c r="G8391" i="22" s="1"/>
  <c r="B8391" i="22" s="1"/>
  <c r="E8391" i="22"/>
  <c r="G8390" i="22" a="1"/>
  <c r="G8390" i="22" s="1"/>
  <c r="B8390" i="22" s="1"/>
  <c r="E8390" i="22"/>
  <c r="G8389" i="22" a="1"/>
  <c r="G8389" i="22" s="1"/>
  <c r="B8389" i="22" s="1"/>
  <c r="E8389" i="22"/>
  <c r="G8388" i="22"/>
  <c r="B8388" i="22" s="1"/>
  <c r="G8388" i="22" a="1"/>
  <c r="E8388" i="22"/>
  <c r="G8387" i="22" a="1"/>
  <c r="G8387" i="22" s="1"/>
  <c r="B8387" i="22" s="1"/>
  <c r="E8387" i="22"/>
  <c r="G8386" i="22" a="1"/>
  <c r="G8386" i="22" s="1"/>
  <c r="B8386" i="22" s="1"/>
  <c r="E8386" i="22"/>
  <c r="G8385" i="22"/>
  <c r="B8385" i="22" s="1"/>
  <c r="G8385" i="22" a="1"/>
  <c r="E8385" i="22"/>
  <c r="G8384" i="22" a="1"/>
  <c r="G8384" i="22" s="1"/>
  <c r="B8384" i="22" s="1"/>
  <c r="E8384" i="22"/>
  <c r="G8383" i="22" a="1"/>
  <c r="G8383" i="22" s="1"/>
  <c r="B8383" i="22" s="1"/>
  <c r="E8383" i="22"/>
  <c r="G8382" i="22" a="1"/>
  <c r="G8382" i="22" s="1"/>
  <c r="B8382" i="22" s="1"/>
  <c r="E8382" i="22"/>
  <c r="G8381" i="22" a="1"/>
  <c r="G8381" i="22" s="1"/>
  <c r="B8381" i="22" s="1"/>
  <c r="E8381" i="22"/>
  <c r="G8380" i="22" a="1"/>
  <c r="G8380" i="22" s="1"/>
  <c r="B8380" i="22" s="1"/>
  <c r="E8380" i="22"/>
  <c r="G8379" i="22" a="1"/>
  <c r="G8379" i="22" s="1"/>
  <c r="B8379" i="22" s="1"/>
  <c r="E8379" i="22"/>
  <c r="G8378" i="22"/>
  <c r="B8378" i="22" s="1"/>
  <c r="G8378" i="22" a="1"/>
  <c r="E8378" i="22"/>
  <c r="G8377" i="22" a="1"/>
  <c r="G8377" i="22" s="1"/>
  <c r="B8377" i="22" s="1"/>
  <c r="E8377" i="22"/>
  <c r="G8376" i="22" a="1"/>
  <c r="G8376" i="22" s="1"/>
  <c r="B8376" i="22" s="1"/>
  <c r="E8376" i="22"/>
  <c r="G8375" i="22" a="1"/>
  <c r="G8375" i="22" s="1"/>
  <c r="B8375" i="22" s="1"/>
  <c r="E8375" i="22"/>
  <c r="G8374" i="22" a="1"/>
  <c r="G8374" i="22" s="1"/>
  <c r="B8374" i="22" s="1"/>
  <c r="E8374" i="22"/>
  <c r="G8373" i="22" a="1"/>
  <c r="G8373" i="22" s="1"/>
  <c r="B8373" i="22" s="1"/>
  <c r="E8373" i="22"/>
  <c r="G8372" i="22" a="1"/>
  <c r="G8372" i="22" s="1"/>
  <c r="B8372" i="22" s="1"/>
  <c r="E8372" i="22"/>
  <c r="G8371" i="22" a="1"/>
  <c r="G8371" i="22" s="1"/>
  <c r="B8371" i="22" s="1"/>
  <c r="E8371" i="22"/>
  <c r="G8370" i="22" a="1"/>
  <c r="G8370" i="22" s="1"/>
  <c r="B8370" i="22" s="1"/>
  <c r="E8370" i="22"/>
  <c r="G8369" i="22" a="1"/>
  <c r="G8369" i="22" s="1"/>
  <c r="B8369" i="22" s="1"/>
  <c r="E8369" i="22"/>
  <c r="G8368" i="22" a="1"/>
  <c r="G8368" i="22" s="1"/>
  <c r="B8368" i="22" s="1"/>
  <c r="E8368" i="22"/>
  <c r="G8367" i="22" a="1"/>
  <c r="G8367" i="22" s="1"/>
  <c r="B8367" i="22" s="1"/>
  <c r="E8367" i="22"/>
  <c r="G8366" i="22" a="1"/>
  <c r="G8366" i="22" s="1"/>
  <c r="B8366" i="22" s="1"/>
  <c r="E8366" i="22"/>
  <c r="G8365" i="22" a="1"/>
  <c r="G8365" i="22" s="1"/>
  <c r="B8365" i="22" s="1"/>
  <c r="E8365" i="22"/>
  <c r="G8364" i="22" a="1"/>
  <c r="G8364" i="22" s="1"/>
  <c r="B8364" i="22" s="1"/>
  <c r="E8364" i="22"/>
  <c r="G8363" i="22"/>
  <c r="B8363" i="22" s="1"/>
  <c r="G8363" i="22" a="1"/>
  <c r="E8363" i="22"/>
  <c r="G8362" i="22" a="1"/>
  <c r="G8362" i="22" s="1"/>
  <c r="B8362" i="22" s="1"/>
  <c r="E8362" i="22"/>
  <c r="G8361" i="22" a="1"/>
  <c r="G8361" i="22" s="1"/>
  <c r="B8361" i="22" s="1"/>
  <c r="E8361" i="22"/>
  <c r="G8360" i="22" a="1"/>
  <c r="G8360" i="22" s="1"/>
  <c r="B8360" i="22" s="1"/>
  <c r="E8360" i="22"/>
  <c r="G8359" i="22" a="1"/>
  <c r="G8359" i="22" s="1"/>
  <c r="B8359" i="22" s="1"/>
  <c r="E8359" i="22"/>
  <c r="G8358" i="22" a="1"/>
  <c r="G8358" i="22" s="1"/>
  <c r="B8358" i="22" s="1"/>
  <c r="E8358" i="22"/>
  <c r="G8357" i="22" a="1"/>
  <c r="G8357" i="22" s="1"/>
  <c r="B8357" i="22" s="1"/>
  <c r="E8357" i="22"/>
  <c r="G8356" i="22" a="1"/>
  <c r="G8356" i="22" s="1"/>
  <c r="B8356" i="22" s="1"/>
  <c r="E8356" i="22"/>
  <c r="G8355" i="22" a="1"/>
  <c r="G8355" i="22" s="1"/>
  <c r="B8355" i="22" s="1"/>
  <c r="E8355" i="22"/>
  <c r="G8354" i="22" a="1"/>
  <c r="G8354" i="22" s="1"/>
  <c r="B8354" i="22" s="1"/>
  <c r="E8354" i="22"/>
  <c r="G8353" i="22" a="1"/>
  <c r="G8353" i="22" s="1"/>
  <c r="B8353" i="22" s="1"/>
  <c r="E8353" i="22"/>
  <c r="G8352" i="22" a="1"/>
  <c r="G8352" i="22" s="1"/>
  <c r="B8352" i="22" s="1"/>
  <c r="E8352" i="22"/>
  <c r="G8351" i="22" a="1"/>
  <c r="G8351" i="22" s="1"/>
  <c r="B8351" i="22" s="1"/>
  <c r="E8351" i="22"/>
  <c r="G8350" i="22" a="1"/>
  <c r="G8350" i="22" s="1"/>
  <c r="B8350" i="22" s="1"/>
  <c r="E8350" i="22"/>
  <c r="G8349" i="22" a="1"/>
  <c r="G8349" i="22" s="1"/>
  <c r="B8349" i="22" s="1"/>
  <c r="E8349" i="22"/>
  <c r="G8348" i="22" a="1"/>
  <c r="G8348" i="22" s="1"/>
  <c r="B8348" i="22" s="1"/>
  <c r="E8348" i="22"/>
  <c r="G8347" i="22" a="1"/>
  <c r="G8347" i="22" s="1"/>
  <c r="B8347" i="22" s="1"/>
  <c r="E8347" i="22"/>
  <c r="G8346" i="22" a="1"/>
  <c r="G8346" i="22" s="1"/>
  <c r="B8346" i="22" s="1"/>
  <c r="E8346" i="22"/>
  <c r="G8345" i="22" a="1"/>
  <c r="G8345" i="22" s="1"/>
  <c r="B8345" i="22" s="1"/>
  <c r="E8345" i="22"/>
  <c r="G8344" i="22" a="1"/>
  <c r="G8344" i="22" s="1"/>
  <c r="B8344" i="22" s="1"/>
  <c r="E8344" i="22"/>
  <c r="G8343" i="22" a="1"/>
  <c r="G8343" i="22" s="1"/>
  <c r="B8343" i="22" s="1"/>
  <c r="E8343" i="22"/>
  <c r="G8342" i="22" a="1"/>
  <c r="G8342" i="22" s="1"/>
  <c r="B8342" i="22" s="1"/>
  <c r="E8342" i="22"/>
  <c r="G8341" i="22" a="1"/>
  <c r="G8341" i="22" s="1"/>
  <c r="B8341" i="22" s="1"/>
  <c r="E8341" i="22"/>
  <c r="G8340" i="22" a="1"/>
  <c r="G8340" i="22" s="1"/>
  <c r="B8340" i="22" s="1"/>
  <c r="E8340" i="22"/>
  <c r="G8339" i="22" a="1"/>
  <c r="G8339" i="22" s="1"/>
  <c r="B8339" i="22" s="1"/>
  <c r="E8339" i="22"/>
  <c r="G8338" i="22" a="1"/>
  <c r="G8338" i="22" s="1"/>
  <c r="B8338" i="22" s="1"/>
  <c r="E8338" i="22"/>
  <c r="G8337" i="22" a="1"/>
  <c r="G8337" i="22" s="1"/>
  <c r="B8337" i="22" s="1"/>
  <c r="E8337" i="22"/>
  <c r="G8336" i="22" a="1"/>
  <c r="G8336" i="22" s="1"/>
  <c r="B8336" i="22" s="1"/>
  <c r="E8336" i="22"/>
  <c r="G8335" i="22" a="1"/>
  <c r="G8335" i="22" s="1"/>
  <c r="B8335" i="22" s="1"/>
  <c r="E8335" i="22"/>
  <c r="G8334" i="22" a="1"/>
  <c r="G8334" i="22" s="1"/>
  <c r="B8334" i="22" s="1"/>
  <c r="E8334" i="22"/>
  <c r="G8333" i="22" a="1"/>
  <c r="G8333" i="22" s="1"/>
  <c r="B8333" i="22" s="1"/>
  <c r="E8333" i="22"/>
  <c r="G8332" i="22" a="1"/>
  <c r="G8332" i="22" s="1"/>
  <c r="B8332" i="22" s="1"/>
  <c r="E8332" i="22"/>
  <c r="G8331" i="22" a="1"/>
  <c r="G8331" i="22" s="1"/>
  <c r="B8331" i="22" s="1"/>
  <c r="E8331" i="22"/>
  <c r="G8330" i="22" a="1"/>
  <c r="G8330" i="22" s="1"/>
  <c r="B8330" i="22" s="1"/>
  <c r="E8330" i="22"/>
  <c r="G8329" i="22" a="1"/>
  <c r="G8329" i="22" s="1"/>
  <c r="B8329" i="22" s="1"/>
  <c r="E8329" i="22"/>
  <c r="G8328" i="22" a="1"/>
  <c r="G8328" i="22" s="1"/>
  <c r="B8328" i="22" s="1"/>
  <c r="E8328" i="22"/>
  <c r="G8327" i="22" a="1"/>
  <c r="G8327" i="22" s="1"/>
  <c r="B8327" i="22" s="1"/>
  <c r="E8327" i="22"/>
  <c r="G8326" i="22" a="1"/>
  <c r="G8326" i="22" s="1"/>
  <c r="B8326" i="22" s="1"/>
  <c r="E8326" i="22"/>
  <c r="G8325" i="22" a="1"/>
  <c r="G8325" i="22" s="1"/>
  <c r="B8325" i="22" s="1"/>
  <c r="E8325" i="22"/>
  <c r="G8324" i="22"/>
  <c r="B8324" i="22" s="1"/>
  <c r="G8324" i="22" a="1"/>
  <c r="E8324" i="22"/>
  <c r="G8323" i="22" a="1"/>
  <c r="G8323" i="22" s="1"/>
  <c r="B8323" i="22" s="1"/>
  <c r="E8323" i="22"/>
  <c r="G8322" i="22" a="1"/>
  <c r="G8322" i="22" s="1"/>
  <c r="B8322" i="22" s="1"/>
  <c r="E8322" i="22"/>
  <c r="G8321" i="22" a="1"/>
  <c r="G8321" i="22" s="1"/>
  <c r="B8321" i="22" s="1"/>
  <c r="E8321" i="22"/>
  <c r="G8320" i="22" a="1"/>
  <c r="G8320" i="22" s="1"/>
  <c r="B8320" i="22" s="1"/>
  <c r="E8320" i="22"/>
  <c r="G8319" i="22" a="1"/>
  <c r="G8319" i="22" s="1"/>
  <c r="B8319" i="22" s="1"/>
  <c r="E8319" i="22"/>
  <c r="G8318" i="22" a="1"/>
  <c r="G8318" i="22" s="1"/>
  <c r="B8318" i="22" s="1"/>
  <c r="E8318" i="22"/>
  <c r="G8317" i="22" a="1"/>
  <c r="G8317" i="22" s="1"/>
  <c r="B8317" i="22" s="1"/>
  <c r="E8317" i="22"/>
  <c r="G8316" i="22" a="1"/>
  <c r="G8316" i="22" s="1"/>
  <c r="B8316" i="22" s="1"/>
  <c r="E8316" i="22"/>
  <c r="G8315" i="22" a="1"/>
  <c r="G8315" i="22" s="1"/>
  <c r="B8315" i="22" s="1"/>
  <c r="E8315" i="22"/>
  <c r="G8314" i="22" a="1"/>
  <c r="G8314" i="22" s="1"/>
  <c r="B8314" i="22" s="1"/>
  <c r="E8314" i="22"/>
  <c r="G8313" i="22" a="1"/>
  <c r="G8313" i="22" s="1"/>
  <c r="B8313" i="22" s="1"/>
  <c r="E8313" i="22"/>
  <c r="G8312" i="22" a="1"/>
  <c r="G8312" i="22" s="1"/>
  <c r="B8312" i="22" s="1"/>
  <c r="E8312" i="22"/>
  <c r="G8311" i="22" a="1"/>
  <c r="G8311" i="22" s="1"/>
  <c r="B8311" i="22" s="1"/>
  <c r="E8311" i="22"/>
  <c r="G8310" i="22" a="1"/>
  <c r="G8310" i="22" s="1"/>
  <c r="B8310" i="22" s="1"/>
  <c r="E8310" i="22"/>
  <c r="G8309" i="22" a="1"/>
  <c r="G8309" i="22" s="1"/>
  <c r="B8309" i="22" s="1"/>
  <c r="E8309" i="22"/>
  <c r="G8308" i="22" a="1"/>
  <c r="G8308" i="22" s="1"/>
  <c r="B8308" i="22" s="1"/>
  <c r="E8308" i="22"/>
  <c r="G8307" i="22" a="1"/>
  <c r="G8307" i="22" s="1"/>
  <c r="B8307" i="22" s="1"/>
  <c r="E8307" i="22"/>
  <c r="G8306" i="22" a="1"/>
  <c r="G8306" i="22" s="1"/>
  <c r="B8306" i="22" s="1"/>
  <c r="E8306" i="22"/>
  <c r="G8305" i="22" a="1"/>
  <c r="G8305" i="22" s="1"/>
  <c r="B8305" i="22" s="1"/>
  <c r="E8305" i="22"/>
  <c r="G8304" i="22" a="1"/>
  <c r="G8304" i="22" s="1"/>
  <c r="B8304" i="22" s="1"/>
  <c r="E8304" i="22"/>
  <c r="G8303" i="22" a="1"/>
  <c r="G8303" i="22" s="1"/>
  <c r="B8303" i="22" s="1"/>
  <c r="E8303" i="22"/>
  <c r="G8302" i="22" a="1"/>
  <c r="G8302" i="22" s="1"/>
  <c r="B8302" i="22" s="1"/>
  <c r="E8302" i="22"/>
  <c r="G8301" i="22" a="1"/>
  <c r="G8301" i="22" s="1"/>
  <c r="B8301" i="22" s="1"/>
  <c r="E8301" i="22"/>
  <c r="G8300" i="22" a="1"/>
  <c r="G8300" i="22" s="1"/>
  <c r="B8300" i="22" s="1"/>
  <c r="E8300" i="22"/>
  <c r="G8299" i="22" a="1"/>
  <c r="G8299" i="22" s="1"/>
  <c r="B8299" i="22" s="1"/>
  <c r="E8299" i="22"/>
  <c r="G8298" i="22" a="1"/>
  <c r="G8298" i="22" s="1"/>
  <c r="B8298" i="22" s="1"/>
  <c r="E8298" i="22"/>
  <c r="G8297" i="22" a="1"/>
  <c r="G8297" i="22" s="1"/>
  <c r="B8297" i="22" s="1"/>
  <c r="E8297" i="22"/>
  <c r="G8296" i="22" a="1"/>
  <c r="G8296" i="22" s="1"/>
  <c r="B8296" i="22" s="1"/>
  <c r="E8296" i="22"/>
  <c r="G8295" i="22" a="1"/>
  <c r="G8295" i="22" s="1"/>
  <c r="B8295" i="22" s="1"/>
  <c r="E8295" i="22"/>
  <c r="G8294" i="22" a="1"/>
  <c r="G8294" i="22" s="1"/>
  <c r="B8294" i="22" s="1"/>
  <c r="E8294" i="22"/>
  <c r="G8293" i="22" a="1"/>
  <c r="G8293" i="22" s="1"/>
  <c r="B8293" i="22" s="1"/>
  <c r="E8293" i="22"/>
  <c r="G8292" i="22" a="1"/>
  <c r="G8292" i="22" s="1"/>
  <c r="B8292" i="22" s="1"/>
  <c r="E8292" i="22"/>
  <c r="G8291" i="22" a="1"/>
  <c r="G8291" i="22" s="1"/>
  <c r="B8291" i="22" s="1"/>
  <c r="E8291" i="22"/>
  <c r="G8290" i="22" a="1"/>
  <c r="G8290" i="22" s="1"/>
  <c r="B8290" i="22" s="1"/>
  <c r="E8290" i="22"/>
  <c r="G8289" i="22" a="1"/>
  <c r="G8289" i="22" s="1"/>
  <c r="B8289" i="22" s="1"/>
  <c r="E8289" i="22"/>
  <c r="G8288" i="22" a="1"/>
  <c r="G8288" i="22" s="1"/>
  <c r="B8288" i="22" s="1"/>
  <c r="E8288" i="22"/>
  <c r="G8287" i="22" a="1"/>
  <c r="G8287" i="22" s="1"/>
  <c r="B8287" i="22" s="1"/>
  <c r="E8287" i="22"/>
  <c r="G8286" i="22" a="1"/>
  <c r="G8286" i="22" s="1"/>
  <c r="B8286" i="22" s="1"/>
  <c r="E8286" i="22"/>
  <c r="G8285" i="22" a="1"/>
  <c r="G8285" i="22" s="1"/>
  <c r="B8285" i="22" s="1"/>
  <c r="E8285" i="22"/>
  <c r="G8284" i="22" a="1"/>
  <c r="G8284" i="22" s="1"/>
  <c r="B8284" i="22" s="1"/>
  <c r="E8284" i="22"/>
  <c r="G8283" i="22" a="1"/>
  <c r="G8283" i="22" s="1"/>
  <c r="B8283" i="22" s="1"/>
  <c r="E8283" i="22"/>
  <c r="G8282" i="22" a="1"/>
  <c r="G8282" i="22" s="1"/>
  <c r="B8282" i="22" s="1"/>
  <c r="E8282" i="22"/>
  <c r="G8281" i="22" a="1"/>
  <c r="G8281" i="22" s="1"/>
  <c r="B8281" i="22" s="1"/>
  <c r="E8281" i="22"/>
  <c r="G8280" i="22" a="1"/>
  <c r="G8280" i="22" s="1"/>
  <c r="B8280" i="22" s="1"/>
  <c r="E8280" i="22"/>
  <c r="G8279" i="22" a="1"/>
  <c r="G8279" i="22" s="1"/>
  <c r="B8279" i="22" s="1"/>
  <c r="E8279" i="22"/>
  <c r="G8278" i="22" a="1"/>
  <c r="G8278" i="22" s="1"/>
  <c r="B8278" i="22" s="1"/>
  <c r="E8278" i="22"/>
  <c r="G8277" i="22" a="1"/>
  <c r="G8277" i="22" s="1"/>
  <c r="B8277" i="22" s="1"/>
  <c r="E8277" i="22"/>
  <c r="G8276" i="22" a="1"/>
  <c r="G8276" i="22" s="1"/>
  <c r="B8276" i="22" s="1"/>
  <c r="E8276" i="22"/>
  <c r="G8275" i="22" a="1"/>
  <c r="G8275" i="22" s="1"/>
  <c r="B8275" i="22" s="1"/>
  <c r="E8275" i="22"/>
  <c r="G8274" i="22" a="1"/>
  <c r="G8274" i="22" s="1"/>
  <c r="B8274" i="22" s="1"/>
  <c r="E8274" i="22"/>
  <c r="G8273" i="22" a="1"/>
  <c r="G8273" i="22" s="1"/>
  <c r="B8273" i="22" s="1"/>
  <c r="E8273" i="22"/>
  <c r="G8272" i="22" a="1"/>
  <c r="G8272" i="22" s="1"/>
  <c r="B8272" i="22" s="1"/>
  <c r="E8272" i="22"/>
  <c r="G8271" i="22" a="1"/>
  <c r="G8271" i="22" s="1"/>
  <c r="B8271" i="22" s="1"/>
  <c r="E8271" i="22"/>
  <c r="G8270" i="22" a="1"/>
  <c r="G8270" i="22" s="1"/>
  <c r="B8270" i="22" s="1"/>
  <c r="E8270" i="22"/>
  <c r="G8269" i="22" a="1"/>
  <c r="G8269" i="22" s="1"/>
  <c r="B8269" i="22" s="1"/>
  <c r="E8269" i="22"/>
  <c r="G8268" i="22" a="1"/>
  <c r="G8268" i="22" s="1"/>
  <c r="B8268" i="22" s="1"/>
  <c r="E8268" i="22"/>
  <c r="G8267" i="22" a="1"/>
  <c r="G8267" i="22" s="1"/>
  <c r="B8267" i="22" s="1"/>
  <c r="E8267" i="22"/>
  <c r="G8266" i="22" a="1"/>
  <c r="G8266" i="22" s="1"/>
  <c r="B8266" i="22" s="1"/>
  <c r="E8266" i="22"/>
  <c r="G8265" i="22" a="1"/>
  <c r="G8265" i="22" s="1"/>
  <c r="B8265" i="22" s="1"/>
  <c r="E8265" i="22"/>
  <c r="G8264" i="22" a="1"/>
  <c r="G8264" i="22" s="1"/>
  <c r="B8264" i="22" s="1"/>
  <c r="E8264" i="22"/>
  <c r="G8263" i="22" a="1"/>
  <c r="G8263" i="22" s="1"/>
  <c r="B8263" i="22" s="1"/>
  <c r="E8263" i="22"/>
  <c r="G8262" i="22" a="1"/>
  <c r="G8262" i="22" s="1"/>
  <c r="B8262" i="22" s="1"/>
  <c r="E8262" i="22"/>
  <c r="G8261" i="22" a="1"/>
  <c r="G8261" i="22" s="1"/>
  <c r="B8261" i="22" s="1"/>
  <c r="E8261" i="22"/>
  <c r="G8260" i="22" a="1"/>
  <c r="G8260" i="22" s="1"/>
  <c r="B8260" i="22" s="1"/>
  <c r="E8260" i="22"/>
  <c r="G8259" i="22" a="1"/>
  <c r="G8259" i="22" s="1"/>
  <c r="B8259" i="22" s="1"/>
  <c r="E8259" i="22"/>
  <c r="G8258" i="22"/>
  <c r="B8258" i="22" s="1"/>
  <c r="G8258" i="22" a="1"/>
  <c r="E8258" i="22"/>
  <c r="G8257" i="22" a="1"/>
  <c r="G8257" i="22" s="1"/>
  <c r="B8257" i="22" s="1"/>
  <c r="E8257" i="22"/>
  <c r="G8256" i="22" a="1"/>
  <c r="G8256" i="22" s="1"/>
  <c r="B8256" i="22" s="1"/>
  <c r="E8256" i="22"/>
  <c r="G8255" i="22" a="1"/>
  <c r="G8255" i="22" s="1"/>
  <c r="B8255" i="22" s="1"/>
  <c r="E8255" i="22"/>
  <c r="G8254" i="22" a="1"/>
  <c r="G8254" i="22" s="1"/>
  <c r="B8254" i="22" s="1"/>
  <c r="E8254" i="22"/>
  <c r="G8253" i="22" a="1"/>
  <c r="G8253" i="22" s="1"/>
  <c r="B8253" i="22" s="1"/>
  <c r="E8253" i="22"/>
  <c r="G8252" i="22" a="1"/>
  <c r="G8252" i="22" s="1"/>
  <c r="B8252" i="22" s="1"/>
  <c r="E8252" i="22"/>
  <c r="G8251" i="22" a="1"/>
  <c r="G8251" i="22" s="1"/>
  <c r="B8251" i="22" s="1"/>
  <c r="E8251" i="22"/>
  <c r="G8250" i="22" a="1"/>
  <c r="G8250" i="22" s="1"/>
  <c r="B8250" i="22" s="1"/>
  <c r="E8250" i="22"/>
  <c r="G8249" i="22" a="1"/>
  <c r="G8249" i="22" s="1"/>
  <c r="B8249" i="22" s="1"/>
  <c r="E8249" i="22"/>
  <c r="G8248" i="22" a="1"/>
  <c r="G8248" i="22" s="1"/>
  <c r="B8248" i="22" s="1"/>
  <c r="E8248" i="22"/>
  <c r="G8247" i="22"/>
  <c r="G8247" i="22" a="1"/>
  <c r="E8247" i="22"/>
  <c r="B8247" i="22"/>
  <c r="G8246" i="22" a="1"/>
  <c r="G8246" i="22" s="1"/>
  <c r="B8246" i="22" s="1"/>
  <c r="E8246" i="22"/>
  <c r="G8245" i="22" a="1"/>
  <c r="G8245" i="22" s="1"/>
  <c r="B8245" i="22" s="1"/>
  <c r="E8245" i="22"/>
  <c r="G8244" i="22" a="1"/>
  <c r="G8244" i="22" s="1"/>
  <c r="B8244" i="22" s="1"/>
  <c r="E8244" i="22"/>
  <c r="G8243" i="22" a="1"/>
  <c r="G8243" i="22" s="1"/>
  <c r="B8243" i="22" s="1"/>
  <c r="E8243" i="22"/>
  <c r="G8242" i="22" a="1"/>
  <c r="G8242" i="22" s="1"/>
  <c r="B8242" i="22" s="1"/>
  <c r="E8242" i="22"/>
  <c r="G8241" i="22" a="1"/>
  <c r="G8241" i="22" s="1"/>
  <c r="B8241" i="22" s="1"/>
  <c r="E8241" i="22"/>
  <c r="G8240" i="22" a="1"/>
  <c r="G8240" i="22" s="1"/>
  <c r="B8240" i="22" s="1"/>
  <c r="E8240" i="22"/>
  <c r="G8239" i="22" a="1"/>
  <c r="G8239" i="22" s="1"/>
  <c r="B8239" i="22" s="1"/>
  <c r="E8239" i="22"/>
  <c r="G8238" i="22" a="1"/>
  <c r="G8238" i="22" s="1"/>
  <c r="E8238" i="22"/>
  <c r="B8238" i="22"/>
  <c r="G8237" i="22" a="1"/>
  <c r="G8237" i="22" s="1"/>
  <c r="B8237" i="22" s="1"/>
  <c r="E8237" i="22"/>
  <c r="G8236" i="22" a="1"/>
  <c r="G8236" i="22" s="1"/>
  <c r="B8236" i="22" s="1"/>
  <c r="E8236" i="22"/>
  <c r="G8235" i="22" a="1"/>
  <c r="G8235" i="22" s="1"/>
  <c r="B8235" i="22" s="1"/>
  <c r="E8235" i="22"/>
  <c r="G8234" i="22" a="1"/>
  <c r="G8234" i="22" s="1"/>
  <c r="B8234" i="22" s="1"/>
  <c r="E8234" i="22"/>
  <c r="G8233" i="22" a="1"/>
  <c r="G8233" i="22" s="1"/>
  <c r="B8233" i="22" s="1"/>
  <c r="E8233" i="22"/>
  <c r="G8232" i="22" a="1"/>
  <c r="G8232" i="22" s="1"/>
  <c r="B8232" i="22" s="1"/>
  <c r="E8232" i="22"/>
  <c r="G8231" i="22" a="1"/>
  <c r="G8231" i="22" s="1"/>
  <c r="B8231" i="22" s="1"/>
  <c r="E8231" i="22"/>
  <c r="G8230" i="22" a="1"/>
  <c r="G8230" i="22" s="1"/>
  <c r="B8230" i="22" s="1"/>
  <c r="E8230" i="22"/>
  <c r="G8229" i="22" a="1"/>
  <c r="G8229" i="22" s="1"/>
  <c r="B8229" i="22" s="1"/>
  <c r="E8229" i="22"/>
  <c r="G8228" i="22" a="1"/>
  <c r="G8228" i="22" s="1"/>
  <c r="B8228" i="22" s="1"/>
  <c r="E8228" i="22"/>
  <c r="G8227" i="22" a="1"/>
  <c r="G8227" i="22" s="1"/>
  <c r="B8227" i="22" s="1"/>
  <c r="E8227" i="22"/>
  <c r="G8226" i="22" a="1"/>
  <c r="G8226" i="22" s="1"/>
  <c r="B8226" i="22" s="1"/>
  <c r="E8226" i="22"/>
  <c r="G8225" i="22" a="1"/>
  <c r="G8225" i="22" s="1"/>
  <c r="B8225" i="22" s="1"/>
  <c r="E8225" i="22"/>
  <c r="G8224" i="22" a="1"/>
  <c r="G8224" i="22" s="1"/>
  <c r="B8224" i="22" s="1"/>
  <c r="E8224" i="22"/>
  <c r="G8223" i="22" a="1"/>
  <c r="G8223" i="22" s="1"/>
  <c r="B8223" i="22" s="1"/>
  <c r="E8223" i="22"/>
  <c r="G8222" i="22" a="1"/>
  <c r="G8222" i="22" s="1"/>
  <c r="B8222" i="22" s="1"/>
  <c r="E8222" i="22"/>
  <c r="G8221" i="22" a="1"/>
  <c r="G8221" i="22" s="1"/>
  <c r="B8221" i="22" s="1"/>
  <c r="E8221" i="22"/>
  <c r="G8220" i="22" a="1"/>
  <c r="G8220" i="22" s="1"/>
  <c r="B8220" i="22" s="1"/>
  <c r="E8220" i="22"/>
  <c r="G8219" i="22" a="1"/>
  <c r="G8219" i="22" s="1"/>
  <c r="B8219" i="22" s="1"/>
  <c r="E8219" i="22"/>
  <c r="G8218" i="22" a="1"/>
  <c r="G8218" i="22" s="1"/>
  <c r="B8218" i="22" s="1"/>
  <c r="E8218" i="22"/>
  <c r="G8217" i="22" a="1"/>
  <c r="G8217" i="22" s="1"/>
  <c r="B8217" i="22" s="1"/>
  <c r="E8217" i="22"/>
  <c r="G8216" i="22" a="1"/>
  <c r="G8216" i="22" s="1"/>
  <c r="B8216" i="22" s="1"/>
  <c r="E8216" i="22"/>
  <c r="G8215" i="22" a="1"/>
  <c r="G8215" i="22" s="1"/>
  <c r="B8215" i="22" s="1"/>
  <c r="E8215" i="22"/>
  <c r="G8214" i="22" a="1"/>
  <c r="G8214" i="22" s="1"/>
  <c r="E8214" i="22"/>
  <c r="B8214" i="22"/>
  <c r="G8213" i="22" a="1"/>
  <c r="G8213" i="22" s="1"/>
  <c r="B8213" i="22" s="1"/>
  <c r="E8213" i="22"/>
  <c r="G8212" i="22" a="1"/>
  <c r="G8212" i="22" s="1"/>
  <c r="B8212" i="22" s="1"/>
  <c r="E8212" i="22"/>
  <c r="G8211" i="22" a="1"/>
  <c r="G8211" i="22" s="1"/>
  <c r="B8211" i="22" s="1"/>
  <c r="E8211" i="22"/>
  <c r="G8210" i="22" a="1"/>
  <c r="G8210" i="22" s="1"/>
  <c r="B8210" i="22" s="1"/>
  <c r="E8210" i="22"/>
  <c r="G8209" i="22" a="1"/>
  <c r="G8209" i="22" s="1"/>
  <c r="B8209" i="22" s="1"/>
  <c r="E8209" i="22"/>
  <c r="G8208" i="22" a="1"/>
  <c r="G8208" i="22" s="1"/>
  <c r="B8208" i="22" s="1"/>
  <c r="E8208" i="22"/>
  <c r="G8207" i="22" a="1"/>
  <c r="G8207" i="22" s="1"/>
  <c r="B8207" i="22" s="1"/>
  <c r="E8207" i="22"/>
  <c r="G8206" i="22" a="1"/>
  <c r="G8206" i="22" s="1"/>
  <c r="B8206" i="22" s="1"/>
  <c r="E8206" i="22"/>
  <c r="G8205" i="22" a="1"/>
  <c r="G8205" i="22" s="1"/>
  <c r="B8205" i="22" s="1"/>
  <c r="E8205" i="22"/>
  <c r="G8204" i="22" a="1"/>
  <c r="G8204" i="22" s="1"/>
  <c r="B8204" i="22" s="1"/>
  <c r="E8204" i="22"/>
  <c r="G8203" i="22" a="1"/>
  <c r="G8203" i="22" s="1"/>
  <c r="B8203" i="22" s="1"/>
  <c r="E8203" i="22"/>
  <c r="G8202" i="22" a="1"/>
  <c r="G8202" i="22" s="1"/>
  <c r="B8202" i="22" s="1"/>
  <c r="E8202" i="22"/>
  <c r="G8201" i="22" a="1"/>
  <c r="G8201" i="22" s="1"/>
  <c r="B8201" i="22" s="1"/>
  <c r="E8201" i="22"/>
  <c r="G8200" i="22" a="1"/>
  <c r="G8200" i="22" s="1"/>
  <c r="B8200" i="22" s="1"/>
  <c r="E8200" i="22"/>
  <c r="G8199" i="22" a="1"/>
  <c r="G8199" i="22" s="1"/>
  <c r="B8199" i="22" s="1"/>
  <c r="E8199" i="22"/>
  <c r="G8198" i="22" a="1"/>
  <c r="G8198" i="22" s="1"/>
  <c r="B8198" i="22" s="1"/>
  <c r="E8198" i="22"/>
  <c r="G8197" i="22" a="1"/>
  <c r="G8197" i="22" s="1"/>
  <c r="B8197" i="22" s="1"/>
  <c r="E8197" i="22"/>
  <c r="G8196" i="22" a="1"/>
  <c r="G8196" i="22" s="1"/>
  <c r="B8196" i="22" s="1"/>
  <c r="E8196" i="22"/>
  <c r="G8195" i="22" a="1"/>
  <c r="G8195" i="22" s="1"/>
  <c r="B8195" i="22" s="1"/>
  <c r="E8195" i="22"/>
  <c r="G8194" i="22" a="1"/>
  <c r="G8194" i="22" s="1"/>
  <c r="B8194" i="22" s="1"/>
  <c r="E8194" i="22"/>
  <c r="G8193" i="22" a="1"/>
  <c r="G8193" i="22" s="1"/>
  <c r="B8193" i="22" s="1"/>
  <c r="E8193" i="22"/>
  <c r="G8192" i="22" a="1"/>
  <c r="G8192" i="22" s="1"/>
  <c r="B8192" i="22" s="1"/>
  <c r="E8192" i="22"/>
  <c r="G8191" i="22" a="1"/>
  <c r="G8191" i="22" s="1"/>
  <c r="B8191" i="22" s="1"/>
  <c r="E8191" i="22"/>
  <c r="G8190" i="22" a="1"/>
  <c r="G8190" i="22" s="1"/>
  <c r="E8190" i="22"/>
  <c r="B8190" i="22"/>
  <c r="G8189" i="22" a="1"/>
  <c r="G8189" i="22" s="1"/>
  <c r="B8189" i="22" s="1"/>
  <c r="E8189" i="22"/>
  <c r="G8188" i="22" a="1"/>
  <c r="G8188" i="22" s="1"/>
  <c r="B8188" i="22" s="1"/>
  <c r="E8188" i="22"/>
  <c r="G8187" i="22" a="1"/>
  <c r="G8187" i="22" s="1"/>
  <c r="B8187" i="22" s="1"/>
  <c r="E8187" i="22"/>
  <c r="G8186" i="22" a="1"/>
  <c r="G8186" i="22" s="1"/>
  <c r="B8186" i="22" s="1"/>
  <c r="E8186" i="22"/>
  <c r="G8185" i="22" a="1"/>
  <c r="G8185" i="22" s="1"/>
  <c r="B8185" i="22" s="1"/>
  <c r="E8185" i="22"/>
  <c r="G8184" i="22" a="1"/>
  <c r="G8184" i="22" s="1"/>
  <c r="B8184" i="22" s="1"/>
  <c r="E8184" i="22"/>
  <c r="G8183" i="22" a="1"/>
  <c r="G8183" i="22" s="1"/>
  <c r="B8183" i="22" s="1"/>
  <c r="E8183" i="22"/>
  <c r="G8182" i="22" a="1"/>
  <c r="G8182" i="22" s="1"/>
  <c r="B8182" i="22" s="1"/>
  <c r="E8182" i="22"/>
  <c r="G8181" i="22" a="1"/>
  <c r="G8181" i="22" s="1"/>
  <c r="B8181" i="22" s="1"/>
  <c r="E8181" i="22"/>
  <c r="G8180" i="22" a="1"/>
  <c r="G8180" i="22" s="1"/>
  <c r="B8180" i="22" s="1"/>
  <c r="E8180" i="22"/>
  <c r="G8179" i="22" a="1"/>
  <c r="G8179" i="22" s="1"/>
  <c r="B8179" i="22" s="1"/>
  <c r="E8179" i="22"/>
  <c r="G8178" i="22" a="1"/>
  <c r="G8178" i="22" s="1"/>
  <c r="B8178" i="22" s="1"/>
  <c r="E8178" i="22"/>
  <c r="G8177" i="22" a="1"/>
  <c r="G8177" i="22" s="1"/>
  <c r="B8177" i="22" s="1"/>
  <c r="E8177" i="22"/>
  <c r="G8176" i="22" a="1"/>
  <c r="G8176" i="22" s="1"/>
  <c r="B8176" i="22" s="1"/>
  <c r="E8176" i="22"/>
  <c r="G8175" i="22" a="1"/>
  <c r="G8175" i="22" s="1"/>
  <c r="B8175" i="22" s="1"/>
  <c r="E8175" i="22"/>
  <c r="G8174" i="22" a="1"/>
  <c r="G8174" i="22" s="1"/>
  <c r="B8174" i="22" s="1"/>
  <c r="E8174" i="22"/>
  <c r="G8173" i="22" a="1"/>
  <c r="G8173" i="22" s="1"/>
  <c r="B8173" i="22" s="1"/>
  <c r="E8173" i="22"/>
  <c r="G8172" i="22" a="1"/>
  <c r="G8172" i="22" s="1"/>
  <c r="B8172" i="22" s="1"/>
  <c r="E8172" i="22"/>
  <c r="G8171" i="22" a="1"/>
  <c r="G8171" i="22" s="1"/>
  <c r="B8171" i="22" s="1"/>
  <c r="E8171" i="22"/>
  <c r="G8170" i="22" a="1"/>
  <c r="G8170" i="22" s="1"/>
  <c r="B8170" i="22" s="1"/>
  <c r="E8170" i="22"/>
  <c r="G8169" i="22" a="1"/>
  <c r="G8169" i="22" s="1"/>
  <c r="B8169" i="22" s="1"/>
  <c r="E8169" i="22"/>
  <c r="G8168" i="22" a="1"/>
  <c r="G8168" i="22" s="1"/>
  <c r="B8168" i="22" s="1"/>
  <c r="E8168" i="22"/>
  <c r="G8167" i="22" a="1"/>
  <c r="G8167" i="22" s="1"/>
  <c r="B8167" i="22" s="1"/>
  <c r="E8167" i="22"/>
  <c r="G8166" i="22" a="1"/>
  <c r="G8166" i="22" s="1"/>
  <c r="E8166" i="22"/>
  <c r="B8166" i="22"/>
  <c r="G8165" i="22" a="1"/>
  <c r="G8165" i="22" s="1"/>
  <c r="B8165" i="22" s="1"/>
  <c r="E8165" i="22"/>
  <c r="G8164" i="22" a="1"/>
  <c r="G8164" i="22" s="1"/>
  <c r="B8164" i="22" s="1"/>
  <c r="E8164" i="22"/>
  <c r="G8163" i="22" a="1"/>
  <c r="G8163" i="22" s="1"/>
  <c r="B8163" i="22" s="1"/>
  <c r="E8163" i="22"/>
  <c r="G8162" i="22" a="1"/>
  <c r="G8162" i="22" s="1"/>
  <c r="B8162" i="22" s="1"/>
  <c r="E8162" i="22"/>
  <c r="G8161" i="22" a="1"/>
  <c r="G8161" i="22" s="1"/>
  <c r="B8161" i="22" s="1"/>
  <c r="E8161" i="22"/>
  <c r="G8160" i="22" a="1"/>
  <c r="G8160" i="22" s="1"/>
  <c r="B8160" i="22" s="1"/>
  <c r="E8160" i="22"/>
  <c r="G8159" i="22" a="1"/>
  <c r="G8159" i="22" s="1"/>
  <c r="B8159" i="22" s="1"/>
  <c r="E8159" i="22"/>
  <c r="G8158" i="22" a="1"/>
  <c r="G8158" i="22" s="1"/>
  <c r="B8158" i="22" s="1"/>
  <c r="E8158" i="22"/>
  <c r="G8157" i="22" a="1"/>
  <c r="G8157" i="22" s="1"/>
  <c r="B8157" i="22" s="1"/>
  <c r="E8157" i="22"/>
  <c r="G8156" i="22" a="1"/>
  <c r="G8156" i="22" s="1"/>
  <c r="B8156" i="22" s="1"/>
  <c r="E8156" i="22"/>
  <c r="G8155" i="22" a="1"/>
  <c r="G8155" i="22" s="1"/>
  <c r="B8155" i="22" s="1"/>
  <c r="E8155" i="22"/>
  <c r="G8154" i="22" a="1"/>
  <c r="G8154" i="22" s="1"/>
  <c r="B8154" i="22" s="1"/>
  <c r="E8154" i="22"/>
  <c r="G8153" i="22" a="1"/>
  <c r="G8153" i="22" s="1"/>
  <c r="B8153" i="22" s="1"/>
  <c r="E8153" i="22"/>
  <c r="G8152" i="22" a="1"/>
  <c r="G8152" i="22" s="1"/>
  <c r="B8152" i="22" s="1"/>
  <c r="E8152" i="22"/>
  <c r="G8151" i="22" a="1"/>
  <c r="G8151" i="22" s="1"/>
  <c r="B8151" i="22" s="1"/>
  <c r="E8151" i="22"/>
  <c r="G8150" i="22" a="1"/>
  <c r="G8150" i="22" s="1"/>
  <c r="B8150" i="22" s="1"/>
  <c r="E8150" i="22"/>
  <c r="G8149" i="22" a="1"/>
  <c r="G8149" i="22" s="1"/>
  <c r="B8149" i="22" s="1"/>
  <c r="E8149" i="22"/>
  <c r="G8148" i="22" a="1"/>
  <c r="G8148" i="22" s="1"/>
  <c r="B8148" i="22" s="1"/>
  <c r="E8148" i="22"/>
  <c r="G8147" i="22" a="1"/>
  <c r="G8147" i="22" s="1"/>
  <c r="B8147" i="22" s="1"/>
  <c r="E8147" i="22"/>
  <c r="G8146" i="22" a="1"/>
  <c r="G8146" i="22" s="1"/>
  <c r="B8146" i="22" s="1"/>
  <c r="E8146" i="22"/>
  <c r="G8145" i="22" a="1"/>
  <c r="G8145" i="22" s="1"/>
  <c r="B8145" i="22" s="1"/>
  <c r="E8145" i="22"/>
  <c r="G8144" i="22" a="1"/>
  <c r="G8144" i="22" s="1"/>
  <c r="B8144" i="22" s="1"/>
  <c r="E8144" i="22"/>
  <c r="G8143" i="22" a="1"/>
  <c r="G8143" i="22" s="1"/>
  <c r="B8143" i="22" s="1"/>
  <c r="E8143" i="22"/>
  <c r="G8142" i="22" a="1"/>
  <c r="G8142" i="22" s="1"/>
  <c r="B8142" i="22" s="1"/>
  <c r="E8142" i="22"/>
  <c r="G8141" i="22" a="1"/>
  <c r="G8141" i="22" s="1"/>
  <c r="B8141" i="22" s="1"/>
  <c r="E8141" i="22"/>
  <c r="G8140" i="22" a="1"/>
  <c r="G8140" i="22" s="1"/>
  <c r="B8140" i="22" s="1"/>
  <c r="E8140" i="22"/>
  <c r="G8139" i="22" a="1"/>
  <c r="G8139" i="22" s="1"/>
  <c r="B8139" i="22" s="1"/>
  <c r="E8139" i="22"/>
  <c r="G8138" i="22" a="1"/>
  <c r="G8138" i="22" s="1"/>
  <c r="B8138" i="22" s="1"/>
  <c r="E8138" i="22"/>
  <c r="G8137" i="22" a="1"/>
  <c r="G8137" i="22" s="1"/>
  <c r="B8137" i="22" s="1"/>
  <c r="E8137" i="22"/>
  <c r="G8136" i="22" a="1"/>
  <c r="G8136" i="22" s="1"/>
  <c r="B8136" i="22" s="1"/>
  <c r="E8136" i="22"/>
  <c r="G8135" i="22" a="1"/>
  <c r="G8135" i="22" s="1"/>
  <c r="B8135" i="22" s="1"/>
  <c r="E8135" i="22"/>
  <c r="G8134" i="22" a="1"/>
  <c r="G8134" i="22" s="1"/>
  <c r="B8134" i="22" s="1"/>
  <c r="E8134" i="22"/>
  <c r="G8133" i="22" a="1"/>
  <c r="G8133" i="22" s="1"/>
  <c r="B8133" i="22" s="1"/>
  <c r="E8133" i="22"/>
  <c r="G8132" i="22" a="1"/>
  <c r="G8132" i="22" s="1"/>
  <c r="B8132" i="22" s="1"/>
  <c r="E8132" i="22"/>
  <c r="G8131" i="22" a="1"/>
  <c r="G8131" i="22" s="1"/>
  <c r="B8131" i="22" s="1"/>
  <c r="E8131" i="22"/>
  <c r="G8130" i="22" a="1"/>
  <c r="G8130" i="22" s="1"/>
  <c r="B8130" i="22" s="1"/>
  <c r="E8130" i="22"/>
  <c r="G8129" i="22" a="1"/>
  <c r="G8129" i="22" s="1"/>
  <c r="B8129" i="22" s="1"/>
  <c r="E8129" i="22"/>
  <c r="G8128" i="22" a="1"/>
  <c r="G8128" i="22" s="1"/>
  <c r="E8128" i="22"/>
  <c r="B8128" i="22"/>
  <c r="G8127" i="22" a="1"/>
  <c r="G8127" i="22" s="1"/>
  <c r="B8127" i="22" s="1"/>
  <c r="E8127" i="22"/>
  <c r="G8126" i="22" a="1"/>
  <c r="G8126" i="22" s="1"/>
  <c r="E8126" i="22"/>
  <c r="B8126" i="22"/>
  <c r="G8125" i="22" a="1"/>
  <c r="G8125" i="22" s="1"/>
  <c r="B8125" i="22" s="1"/>
  <c r="E8125" i="22"/>
  <c r="G8124" i="22" a="1"/>
  <c r="G8124" i="22" s="1"/>
  <c r="B8124" i="22" s="1"/>
  <c r="E8124" i="22"/>
  <c r="G8123" i="22" a="1"/>
  <c r="G8123" i="22" s="1"/>
  <c r="B8123" i="22" s="1"/>
  <c r="E8123" i="22"/>
  <c r="G8122" i="22" a="1"/>
  <c r="G8122" i="22" s="1"/>
  <c r="B8122" i="22" s="1"/>
  <c r="E8122" i="22"/>
  <c r="G8121" i="22" a="1"/>
  <c r="G8121" i="22" s="1"/>
  <c r="B8121" i="22" s="1"/>
  <c r="E8121" i="22"/>
  <c r="G8120" i="22" a="1"/>
  <c r="G8120" i="22" s="1"/>
  <c r="B8120" i="22" s="1"/>
  <c r="E8120" i="22"/>
  <c r="G8119" i="22" a="1"/>
  <c r="G8119" i="22" s="1"/>
  <c r="B8119" i="22" s="1"/>
  <c r="E8119" i="22"/>
  <c r="G8118" i="22" a="1"/>
  <c r="G8118" i="22" s="1"/>
  <c r="B8118" i="22" s="1"/>
  <c r="E8118" i="22"/>
  <c r="G8117" i="22" a="1"/>
  <c r="G8117" i="22" s="1"/>
  <c r="B8117" i="22" s="1"/>
  <c r="E8117" i="22"/>
  <c r="G8116" i="22" a="1"/>
  <c r="G8116" i="22" s="1"/>
  <c r="B8116" i="22" s="1"/>
  <c r="E8116" i="22"/>
  <c r="G8115" i="22" a="1"/>
  <c r="G8115" i="22" s="1"/>
  <c r="B8115" i="22" s="1"/>
  <c r="E8115" i="22"/>
  <c r="G8114" i="22" a="1"/>
  <c r="G8114" i="22" s="1"/>
  <c r="B8114" i="22" s="1"/>
  <c r="E8114" i="22"/>
  <c r="G8113" i="22" a="1"/>
  <c r="G8113" i="22" s="1"/>
  <c r="B8113" i="22" s="1"/>
  <c r="E8113" i="22"/>
  <c r="G8112" i="22" a="1"/>
  <c r="G8112" i="22" s="1"/>
  <c r="B8112" i="22" s="1"/>
  <c r="E8112" i="22"/>
  <c r="G8111" i="22" a="1"/>
  <c r="G8111" i="22" s="1"/>
  <c r="B8111" i="22" s="1"/>
  <c r="E8111" i="22"/>
  <c r="G8110" i="22" a="1"/>
  <c r="G8110" i="22" s="1"/>
  <c r="B8110" i="22" s="1"/>
  <c r="E8110" i="22"/>
  <c r="G8109" i="22" a="1"/>
  <c r="G8109" i="22" s="1"/>
  <c r="B8109" i="22" s="1"/>
  <c r="E8109" i="22"/>
  <c r="G8108" i="22" a="1"/>
  <c r="G8108" i="22" s="1"/>
  <c r="B8108" i="22" s="1"/>
  <c r="E8108" i="22"/>
  <c r="G8107" i="22" a="1"/>
  <c r="G8107" i="22" s="1"/>
  <c r="B8107" i="22" s="1"/>
  <c r="E8107" i="22"/>
  <c r="G8106" i="22" a="1"/>
  <c r="G8106" i="22" s="1"/>
  <c r="B8106" i="22" s="1"/>
  <c r="E8106" i="22"/>
  <c r="G8105" i="22" a="1"/>
  <c r="G8105" i="22" s="1"/>
  <c r="B8105" i="22" s="1"/>
  <c r="E8105" i="22"/>
  <c r="G8104" i="22" a="1"/>
  <c r="G8104" i="22" s="1"/>
  <c r="B8104" i="22" s="1"/>
  <c r="E8104" i="22"/>
  <c r="G8103" i="22" a="1"/>
  <c r="G8103" i="22" s="1"/>
  <c r="B8103" i="22" s="1"/>
  <c r="E8103" i="22"/>
  <c r="G8102" i="22" a="1"/>
  <c r="G8102" i="22" s="1"/>
  <c r="B8102" i="22" s="1"/>
  <c r="E8102" i="22"/>
  <c r="G8101" i="22" a="1"/>
  <c r="G8101" i="22" s="1"/>
  <c r="B8101" i="22" s="1"/>
  <c r="E8101" i="22"/>
  <c r="G8100" i="22" a="1"/>
  <c r="G8100" i="22" s="1"/>
  <c r="B8100" i="22" s="1"/>
  <c r="E8100" i="22"/>
  <c r="G8099" i="22" a="1"/>
  <c r="G8099" i="22" s="1"/>
  <c r="B8099" i="22" s="1"/>
  <c r="E8099" i="22"/>
  <c r="G8098" i="22" a="1"/>
  <c r="G8098" i="22" s="1"/>
  <c r="B8098" i="22" s="1"/>
  <c r="E8098" i="22"/>
  <c r="G8097" i="22" a="1"/>
  <c r="G8097" i="22" s="1"/>
  <c r="B8097" i="22" s="1"/>
  <c r="E8097" i="22"/>
  <c r="G8096" i="22" a="1"/>
  <c r="G8096" i="22" s="1"/>
  <c r="B8096" i="22" s="1"/>
  <c r="E8096" i="22"/>
  <c r="G8095" i="22" a="1"/>
  <c r="G8095" i="22" s="1"/>
  <c r="B8095" i="22" s="1"/>
  <c r="E8095" i="22"/>
  <c r="G8094" i="22" a="1"/>
  <c r="G8094" i="22" s="1"/>
  <c r="E8094" i="22"/>
  <c r="B8094" i="22"/>
  <c r="G8093" i="22" a="1"/>
  <c r="G8093" i="22" s="1"/>
  <c r="B8093" i="22" s="1"/>
  <c r="E8093" i="22"/>
  <c r="G8092" i="22" a="1"/>
  <c r="G8092" i="22" s="1"/>
  <c r="B8092" i="22" s="1"/>
  <c r="E8092" i="22"/>
  <c r="G8091" i="22" a="1"/>
  <c r="G8091" i="22" s="1"/>
  <c r="B8091" i="22" s="1"/>
  <c r="E8091" i="22"/>
  <c r="G8090" i="22" a="1"/>
  <c r="G8090" i="22" s="1"/>
  <c r="B8090" i="22" s="1"/>
  <c r="E8090" i="22"/>
  <c r="G8089" i="22" a="1"/>
  <c r="G8089" i="22" s="1"/>
  <c r="B8089" i="22" s="1"/>
  <c r="E8089" i="22"/>
  <c r="G8088" i="22" a="1"/>
  <c r="G8088" i="22" s="1"/>
  <c r="B8088" i="22" s="1"/>
  <c r="E8088" i="22"/>
  <c r="G8087" i="22" a="1"/>
  <c r="G8087" i="22" s="1"/>
  <c r="E8087" i="22"/>
  <c r="B8087" i="22"/>
  <c r="G8086" i="22" a="1"/>
  <c r="G8086" i="22" s="1"/>
  <c r="B8086" i="22" s="1"/>
  <c r="E8086" i="22"/>
  <c r="G8085" i="22" a="1"/>
  <c r="G8085" i="22" s="1"/>
  <c r="B8085" i="22" s="1"/>
  <c r="E8085" i="22"/>
  <c r="G8084" i="22" a="1"/>
  <c r="G8084" i="22" s="1"/>
  <c r="B8084" i="22" s="1"/>
  <c r="E8084" i="22"/>
  <c r="G8083" i="22" a="1"/>
  <c r="G8083" i="22" s="1"/>
  <c r="B8083" i="22" s="1"/>
  <c r="E8083" i="22"/>
  <c r="G8082" i="22" a="1"/>
  <c r="G8082" i="22" s="1"/>
  <c r="B8082" i="22" s="1"/>
  <c r="E8082" i="22"/>
  <c r="G8081" i="22" a="1"/>
  <c r="G8081" i="22" s="1"/>
  <c r="B8081" i="22" s="1"/>
  <c r="E8081" i="22"/>
  <c r="G8080" i="22" a="1"/>
  <c r="G8080" i="22" s="1"/>
  <c r="E8080" i="22"/>
  <c r="B8080" i="22"/>
  <c r="G8079" i="22" a="1"/>
  <c r="G8079" i="22" s="1"/>
  <c r="B8079" i="22" s="1"/>
  <c r="E8079" i="22"/>
  <c r="G8078" i="22" a="1"/>
  <c r="G8078" i="22" s="1"/>
  <c r="B8078" i="22" s="1"/>
  <c r="E8078" i="22"/>
  <c r="G8077" i="22" a="1"/>
  <c r="G8077" i="22" s="1"/>
  <c r="B8077" i="22" s="1"/>
  <c r="E8077" i="22"/>
  <c r="G8076" i="22" a="1"/>
  <c r="G8076" i="22" s="1"/>
  <c r="B8076" i="22" s="1"/>
  <c r="E8076" i="22"/>
  <c r="G8075" i="22" a="1"/>
  <c r="G8075" i="22" s="1"/>
  <c r="B8075" i="22" s="1"/>
  <c r="E8075" i="22"/>
  <c r="G8074" i="22" a="1"/>
  <c r="G8074" i="22" s="1"/>
  <c r="B8074" i="22" s="1"/>
  <c r="E8074" i="22"/>
  <c r="G8073" i="22" a="1"/>
  <c r="G8073" i="22" s="1"/>
  <c r="B8073" i="22" s="1"/>
  <c r="E8073" i="22"/>
  <c r="G8072" i="22" a="1"/>
  <c r="G8072" i="22" s="1"/>
  <c r="B8072" i="22" s="1"/>
  <c r="E8072" i="22"/>
  <c r="G8071" i="22" a="1"/>
  <c r="G8071" i="22" s="1"/>
  <c r="B8071" i="22" s="1"/>
  <c r="E8071" i="22"/>
  <c r="G8070" i="22" a="1"/>
  <c r="G8070" i="22" s="1"/>
  <c r="B8070" i="22" s="1"/>
  <c r="E8070" i="22"/>
  <c r="G8069" i="22" a="1"/>
  <c r="G8069" i="22" s="1"/>
  <c r="B8069" i="22" s="1"/>
  <c r="E8069" i="22"/>
  <c r="G8068" i="22" a="1"/>
  <c r="G8068" i="22" s="1"/>
  <c r="B8068" i="22" s="1"/>
  <c r="E8068" i="22"/>
  <c r="G8067" i="22" a="1"/>
  <c r="G8067" i="22" s="1"/>
  <c r="B8067" i="22" s="1"/>
  <c r="E8067" i="22"/>
  <c r="G8066" i="22" a="1"/>
  <c r="G8066" i="22" s="1"/>
  <c r="B8066" i="22" s="1"/>
  <c r="E8066" i="22"/>
  <c r="G8065" i="22" a="1"/>
  <c r="G8065" i="22" s="1"/>
  <c r="B8065" i="22" s="1"/>
  <c r="E8065" i="22"/>
  <c r="G8064" i="22" a="1"/>
  <c r="G8064" i="22" s="1"/>
  <c r="B8064" i="22" s="1"/>
  <c r="E8064" i="22"/>
  <c r="G8063" i="22" a="1"/>
  <c r="G8063" i="22" s="1"/>
  <c r="B8063" i="22" s="1"/>
  <c r="E8063" i="22"/>
  <c r="G8062" i="22" a="1"/>
  <c r="G8062" i="22" s="1"/>
  <c r="B8062" i="22" s="1"/>
  <c r="E8062" i="22"/>
  <c r="G8061" i="22" a="1"/>
  <c r="G8061" i="22" s="1"/>
  <c r="B8061" i="22" s="1"/>
  <c r="E8061" i="22"/>
  <c r="G8060" i="22" a="1"/>
  <c r="G8060" i="22" s="1"/>
  <c r="B8060" i="22" s="1"/>
  <c r="E8060" i="22"/>
  <c r="G8059" i="22" a="1"/>
  <c r="G8059" i="22" s="1"/>
  <c r="B8059" i="22" s="1"/>
  <c r="E8059" i="22"/>
  <c r="G8058" i="22" a="1"/>
  <c r="G8058" i="22" s="1"/>
  <c r="B8058" i="22" s="1"/>
  <c r="E8058" i="22"/>
  <c r="G8057" i="22" a="1"/>
  <c r="G8057" i="22" s="1"/>
  <c r="B8057" i="22" s="1"/>
  <c r="E8057" i="22"/>
  <c r="G8056" i="22" a="1"/>
  <c r="G8056" i="22" s="1"/>
  <c r="B8056" i="22" s="1"/>
  <c r="E8056" i="22"/>
  <c r="G8055" i="22" a="1"/>
  <c r="G8055" i="22" s="1"/>
  <c r="B8055" i="22" s="1"/>
  <c r="E8055" i="22"/>
  <c r="G8054" i="22" a="1"/>
  <c r="G8054" i="22" s="1"/>
  <c r="E8054" i="22"/>
  <c r="B8054" i="22"/>
  <c r="G8053" i="22" a="1"/>
  <c r="G8053" i="22" s="1"/>
  <c r="B8053" i="22" s="1"/>
  <c r="E8053" i="22"/>
  <c r="G8052" i="22" a="1"/>
  <c r="G8052" i="22" s="1"/>
  <c r="B8052" i="22" s="1"/>
  <c r="E8052" i="22"/>
  <c r="G8051" i="22" a="1"/>
  <c r="G8051" i="22" s="1"/>
  <c r="B8051" i="22" s="1"/>
  <c r="E8051" i="22"/>
  <c r="G8050" i="22" a="1"/>
  <c r="G8050" i="22" s="1"/>
  <c r="B8050" i="22" s="1"/>
  <c r="E8050" i="22"/>
  <c r="G8049" i="22" a="1"/>
  <c r="G8049" i="22" s="1"/>
  <c r="B8049" i="22" s="1"/>
  <c r="E8049" i="22"/>
  <c r="G8048" i="22" a="1"/>
  <c r="G8048" i="22" s="1"/>
  <c r="B8048" i="22" s="1"/>
  <c r="E8048" i="22"/>
  <c r="G8047" i="22" a="1"/>
  <c r="G8047" i="22" s="1"/>
  <c r="B8047" i="22" s="1"/>
  <c r="E8047" i="22"/>
  <c r="G8046" i="22" a="1"/>
  <c r="G8046" i="22" s="1"/>
  <c r="B8046" i="22" s="1"/>
  <c r="E8046" i="22"/>
  <c r="G8045" i="22" a="1"/>
  <c r="G8045" i="22" s="1"/>
  <c r="B8045" i="22" s="1"/>
  <c r="E8045" i="22"/>
  <c r="G8044" i="22" a="1"/>
  <c r="G8044" i="22" s="1"/>
  <c r="B8044" i="22" s="1"/>
  <c r="E8044" i="22"/>
  <c r="G8043" i="22" a="1"/>
  <c r="G8043" i="22" s="1"/>
  <c r="B8043" i="22" s="1"/>
  <c r="E8043" i="22"/>
  <c r="G8042" i="22" a="1"/>
  <c r="G8042" i="22" s="1"/>
  <c r="B8042" i="22" s="1"/>
  <c r="E8042" i="22"/>
  <c r="G8041" i="22" a="1"/>
  <c r="G8041" i="22" s="1"/>
  <c r="B8041" i="22" s="1"/>
  <c r="E8041" i="22"/>
  <c r="G8040" i="22" a="1"/>
  <c r="G8040" i="22" s="1"/>
  <c r="B8040" i="22" s="1"/>
  <c r="E8040" i="22"/>
  <c r="G8039" i="22" a="1"/>
  <c r="G8039" i="22" s="1"/>
  <c r="B8039" i="22" s="1"/>
  <c r="E8039" i="22"/>
  <c r="G8038" i="22" a="1"/>
  <c r="G8038" i="22" s="1"/>
  <c r="B8038" i="22" s="1"/>
  <c r="E8038" i="22"/>
  <c r="G8037" i="22" a="1"/>
  <c r="G8037" i="22" s="1"/>
  <c r="B8037" i="22" s="1"/>
  <c r="E8037" i="22"/>
  <c r="G8036" i="22" a="1"/>
  <c r="G8036" i="22" s="1"/>
  <c r="B8036" i="22" s="1"/>
  <c r="E8036" i="22"/>
  <c r="G8035" i="22" a="1"/>
  <c r="G8035" i="22" s="1"/>
  <c r="B8035" i="22" s="1"/>
  <c r="E8035" i="22"/>
  <c r="G8034" i="22" a="1"/>
  <c r="G8034" i="22" s="1"/>
  <c r="B8034" i="22" s="1"/>
  <c r="E8034" i="22"/>
  <c r="G8033" i="22" a="1"/>
  <c r="G8033" i="22" s="1"/>
  <c r="B8033" i="22" s="1"/>
  <c r="E8033" i="22"/>
  <c r="G8032" i="22" a="1"/>
  <c r="G8032" i="22" s="1"/>
  <c r="E8032" i="22"/>
  <c r="B8032" i="22"/>
  <c r="G8031" i="22" a="1"/>
  <c r="G8031" i="22" s="1"/>
  <c r="B8031" i="22" s="1"/>
  <c r="E8031" i="22"/>
  <c r="G8030" i="22" a="1"/>
  <c r="G8030" i="22" s="1"/>
  <c r="B8030" i="22" s="1"/>
  <c r="E8030" i="22"/>
  <c r="G8029" i="22" a="1"/>
  <c r="G8029" i="22" s="1"/>
  <c r="B8029" i="22" s="1"/>
  <c r="E8029" i="22"/>
  <c r="G8028" i="22" a="1"/>
  <c r="G8028" i="22" s="1"/>
  <c r="B8028" i="22" s="1"/>
  <c r="E8028" i="22"/>
  <c r="G8027" i="22" a="1"/>
  <c r="G8027" i="22" s="1"/>
  <c r="B8027" i="22" s="1"/>
  <c r="E8027" i="22"/>
  <c r="G8026" i="22" a="1"/>
  <c r="G8026" i="22" s="1"/>
  <c r="B8026" i="22" s="1"/>
  <c r="E8026" i="22"/>
  <c r="G8025" i="22" a="1"/>
  <c r="G8025" i="22" s="1"/>
  <c r="B8025" i="22" s="1"/>
  <c r="E8025" i="22"/>
  <c r="G8024" i="22" a="1"/>
  <c r="G8024" i="22" s="1"/>
  <c r="B8024" i="22" s="1"/>
  <c r="E8024" i="22"/>
  <c r="G8023" i="22" a="1"/>
  <c r="G8023" i="22" s="1"/>
  <c r="B8023" i="22" s="1"/>
  <c r="E8023" i="22"/>
  <c r="G8022" i="22" a="1"/>
  <c r="G8022" i="22" s="1"/>
  <c r="E8022" i="22"/>
  <c r="B8022" i="22"/>
  <c r="G8021" i="22" a="1"/>
  <c r="G8021" i="22" s="1"/>
  <c r="B8021" i="22" s="1"/>
  <c r="E8021" i="22"/>
  <c r="G8020" i="22" a="1"/>
  <c r="G8020" i="22" s="1"/>
  <c r="B8020" i="22" s="1"/>
  <c r="E8020" i="22"/>
  <c r="G8019" i="22" a="1"/>
  <c r="G8019" i="22" s="1"/>
  <c r="B8019" i="22" s="1"/>
  <c r="E8019" i="22"/>
  <c r="G8018" i="22" a="1"/>
  <c r="G8018" i="22" s="1"/>
  <c r="B8018" i="22" s="1"/>
  <c r="E8018" i="22"/>
  <c r="G8017" i="22" a="1"/>
  <c r="G8017" i="22" s="1"/>
  <c r="B8017" i="22" s="1"/>
  <c r="E8017" i="22"/>
  <c r="G8016" i="22" a="1"/>
  <c r="G8016" i="22" s="1"/>
  <c r="B8016" i="22" s="1"/>
  <c r="E8016" i="22"/>
  <c r="G8015" i="22" a="1"/>
  <c r="G8015" i="22" s="1"/>
  <c r="B8015" i="22" s="1"/>
  <c r="E8015" i="22"/>
  <c r="G8014" i="22" a="1"/>
  <c r="G8014" i="22" s="1"/>
  <c r="B8014" i="22" s="1"/>
  <c r="E8014" i="22"/>
  <c r="G8013" i="22" a="1"/>
  <c r="G8013" i="22" s="1"/>
  <c r="B8013" i="22" s="1"/>
  <c r="E8013" i="22"/>
  <c r="G8012" i="22" a="1"/>
  <c r="G8012" i="22" s="1"/>
  <c r="B8012" i="22" s="1"/>
  <c r="E8012" i="22"/>
  <c r="G8011" i="22" a="1"/>
  <c r="G8011" i="22" s="1"/>
  <c r="B8011" i="22" s="1"/>
  <c r="E8011" i="22"/>
  <c r="G8010" i="22" a="1"/>
  <c r="G8010" i="22" s="1"/>
  <c r="B8010" i="22" s="1"/>
  <c r="E8010" i="22"/>
  <c r="G8009" i="22" a="1"/>
  <c r="G8009" i="22" s="1"/>
  <c r="B8009" i="22" s="1"/>
  <c r="E8009" i="22"/>
  <c r="G8008" i="22" a="1"/>
  <c r="G8008" i="22" s="1"/>
  <c r="B8008" i="22" s="1"/>
  <c r="E8008" i="22"/>
  <c r="G8007" i="22" a="1"/>
  <c r="G8007" i="22" s="1"/>
  <c r="B8007" i="22" s="1"/>
  <c r="E8007" i="22"/>
  <c r="G8006" i="22" a="1"/>
  <c r="G8006" i="22" s="1"/>
  <c r="B8006" i="22" s="1"/>
  <c r="E8006" i="22"/>
  <c r="G8005" i="22" a="1"/>
  <c r="G8005" i="22" s="1"/>
  <c r="B8005" i="22" s="1"/>
  <c r="E8005" i="22"/>
  <c r="G8004" i="22" a="1"/>
  <c r="G8004" i="22" s="1"/>
  <c r="B8004" i="22" s="1"/>
  <c r="E8004" i="22"/>
  <c r="G8003" i="22" a="1"/>
  <c r="G8003" i="22" s="1"/>
  <c r="B8003" i="22" s="1"/>
  <c r="E8003" i="22"/>
  <c r="G8002" i="22" a="1"/>
  <c r="G8002" i="22" s="1"/>
  <c r="B8002" i="22" s="1"/>
  <c r="E8002" i="22"/>
  <c r="G8001" i="22" a="1"/>
  <c r="G8001" i="22" s="1"/>
  <c r="B8001" i="22" s="1"/>
  <c r="E8001" i="22"/>
  <c r="G8000" i="22" a="1"/>
  <c r="G8000" i="22" s="1"/>
  <c r="B8000" i="22" s="1"/>
  <c r="E8000" i="22"/>
  <c r="G7999" i="22" a="1"/>
  <c r="G7999" i="22" s="1"/>
  <c r="B7999" i="22" s="1"/>
  <c r="E7999" i="22"/>
  <c r="G7998" i="22" a="1"/>
  <c r="G7998" i="22" s="1"/>
  <c r="B7998" i="22" s="1"/>
  <c r="E7998" i="22"/>
  <c r="G7997" i="22" a="1"/>
  <c r="G7997" i="22" s="1"/>
  <c r="B7997" i="22" s="1"/>
  <c r="E7997" i="22"/>
  <c r="G7996" i="22" a="1"/>
  <c r="G7996" i="22" s="1"/>
  <c r="B7996" i="22" s="1"/>
  <c r="E7996" i="22"/>
  <c r="G7995" i="22" a="1"/>
  <c r="G7995" i="22" s="1"/>
  <c r="B7995" i="22" s="1"/>
  <c r="E7995" i="22"/>
  <c r="G7994" i="22" a="1"/>
  <c r="G7994" i="22" s="1"/>
  <c r="B7994" i="22" s="1"/>
  <c r="E7994" i="22"/>
  <c r="G7993" i="22" a="1"/>
  <c r="G7993" i="22" s="1"/>
  <c r="B7993" i="22" s="1"/>
  <c r="E7993" i="22"/>
  <c r="G7992" i="22" a="1"/>
  <c r="G7992" i="22" s="1"/>
  <c r="B7992" i="22" s="1"/>
  <c r="E7992" i="22"/>
  <c r="G7991" i="22" a="1"/>
  <c r="G7991" i="22" s="1"/>
  <c r="B7991" i="22" s="1"/>
  <c r="E7991" i="22"/>
  <c r="G7990" i="22" a="1"/>
  <c r="G7990" i="22" s="1"/>
  <c r="E7990" i="22"/>
  <c r="B7990" i="22"/>
  <c r="G7989" i="22" a="1"/>
  <c r="G7989" i="22" s="1"/>
  <c r="B7989" i="22" s="1"/>
  <c r="E7989" i="22"/>
  <c r="G7988" i="22" a="1"/>
  <c r="G7988" i="22" s="1"/>
  <c r="B7988" i="22" s="1"/>
  <c r="E7988" i="22"/>
  <c r="G7987" i="22" a="1"/>
  <c r="G7987" i="22" s="1"/>
  <c r="B7987" i="22" s="1"/>
  <c r="E7987" i="22"/>
  <c r="G7986" i="22" a="1"/>
  <c r="G7986" i="22" s="1"/>
  <c r="B7986" i="22" s="1"/>
  <c r="E7986" i="22"/>
  <c r="G7985" i="22" a="1"/>
  <c r="G7985" i="22" s="1"/>
  <c r="B7985" i="22" s="1"/>
  <c r="E7985" i="22"/>
  <c r="G7984" i="22" a="1"/>
  <c r="G7984" i="22" s="1"/>
  <c r="B7984" i="22" s="1"/>
  <c r="E7984" i="22"/>
  <c r="G7983" i="22" a="1"/>
  <c r="G7983" i="22" s="1"/>
  <c r="B7983" i="22" s="1"/>
  <c r="E7983" i="22"/>
  <c r="G7982" i="22" a="1"/>
  <c r="G7982" i="22" s="1"/>
  <c r="B7982" i="22" s="1"/>
  <c r="E7982" i="22"/>
  <c r="G7981" i="22" a="1"/>
  <c r="G7981" i="22" s="1"/>
  <c r="B7981" i="22" s="1"/>
  <c r="E7981" i="22"/>
  <c r="G7980" i="22" a="1"/>
  <c r="G7980" i="22" s="1"/>
  <c r="B7980" i="22" s="1"/>
  <c r="E7980" i="22"/>
  <c r="G7979" i="22" a="1"/>
  <c r="G7979" i="22" s="1"/>
  <c r="B7979" i="22" s="1"/>
  <c r="E7979" i="22"/>
  <c r="G7978" i="22" a="1"/>
  <c r="G7978" i="22" s="1"/>
  <c r="B7978" i="22" s="1"/>
  <c r="E7978" i="22"/>
  <c r="G7977" i="22" a="1"/>
  <c r="G7977" i="22" s="1"/>
  <c r="B7977" i="22" s="1"/>
  <c r="E7977" i="22"/>
  <c r="G7976" i="22" a="1"/>
  <c r="G7976" i="22" s="1"/>
  <c r="B7976" i="22" s="1"/>
  <c r="E7976" i="22"/>
  <c r="G7975" i="22" a="1"/>
  <c r="G7975" i="22" s="1"/>
  <c r="B7975" i="22" s="1"/>
  <c r="E7975" i="22"/>
  <c r="G7974" i="22" a="1"/>
  <c r="G7974" i="22" s="1"/>
  <c r="B7974" i="22" s="1"/>
  <c r="E7974" i="22"/>
  <c r="G7973" i="22" a="1"/>
  <c r="G7973" i="22" s="1"/>
  <c r="B7973" i="22" s="1"/>
  <c r="E7973" i="22"/>
  <c r="G7972" i="22" a="1"/>
  <c r="G7972" i="22" s="1"/>
  <c r="B7972" i="22" s="1"/>
  <c r="E7972" i="22"/>
  <c r="G7971" i="22" a="1"/>
  <c r="G7971" i="22" s="1"/>
  <c r="B7971" i="22" s="1"/>
  <c r="E7971" i="22"/>
  <c r="G7970" i="22" a="1"/>
  <c r="G7970" i="22" s="1"/>
  <c r="B7970" i="22" s="1"/>
  <c r="E7970" i="22"/>
  <c r="G7969" i="22" a="1"/>
  <c r="G7969" i="22" s="1"/>
  <c r="B7969" i="22" s="1"/>
  <c r="E7969" i="22"/>
  <c r="G7968" i="22" a="1"/>
  <c r="G7968" i="22" s="1"/>
  <c r="B7968" i="22" s="1"/>
  <c r="E7968" i="22"/>
  <c r="G7967" i="22" a="1"/>
  <c r="G7967" i="22" s="1"/>
  <c r="B7967" i="22" s="1"/>
  <c r="E7967" i="22"/>
  <c r="G7966" i="22" a="1"/>
  <c r="G7966" i="22" s="1"/>
  <c r="B7966" i="22" s="1"/>
  <c r="E7966" i="22"/>
  <c r="G7965" i="22" a="1"/>
  <c r="G7965" i="22" s="1"/>
  <c r="B7965" i="22" s="1"/>
  <c r="E7965" i="22"/>
  <c r="G7964" i="22" a="1"/>
  <c r="G7964" i="22" s="1"/>
  <c r="B7964" i="22" s="1"/>
  <c r="E7964" i="22"/>
  <c r="G7963" i="22" a="1"/>
  <c r="G7963" i="22" s="1"/>
  <c r="B7963" i="22" s="1"/>
  <c r="E7963" i="22"/>
  <c r="G7962" i="22" a="1"/>
  <c r="G7962" i="22" s="1"/>
  <c r="B7962" i="22" s="1"/>
  <c r="E7962" i="22"/>
  <c r="G7961" i="22" a="1"/>
  <c r="G7961" i="22" s="1"/>
  <c r="B7961" i="22" s="1"/>
  <c r="E7961" i="22"/>
  <c r="G7960" i="22" a="1"/>
  <c r="G7960" i="22" s="1"/>
  <c r="B7960" i="22" s="1"/>
  <c r="E7960" i="22"/>
  <c r="G7959" i="22" a="1"/>
  <c r="G7959" i="22" s="1"/>
  <c r="B7959" i="22" s="1"/>
  <c r="E7959" i="22"/>
  <c r="G7958" i="22" a="1"/>
  <c r="G7958" i="22" s="1"/>
  <c r="E7958" i="22"/>
  <c r="B7958" i="22"/>
  <c r="G7957" i="22" a="1"/>
  <c r="G7957" i="22" s="1"/>
  <c r="B7957" i="22" s="1"/>
  <c r="E7957" i="22"/>
  <c r="G7956" i="22" a="1"/>
  <c r="G7956" i="22" s="1"/>
  <c r="B7956" i="22" s="1"/>
  <c r="E7956" i="22"/>
  <c r="G7955" i="22" a="1"/>
  <c r="G7955" i="22" s="1"/>
  <c r="B7955" i="22" s="1"/>
  <c r="E7955" i="22"/>
  <c r="G7954" i="22" a="1"/>
  <c r="G7954" i="22" s="1"/>
  <c r="B7954" i="22" s="1"/>
  <c r="E7954" i="22"/>
  <c r="G7953" i="22" a="1"/>
  <c r="G7953" i="22" s="1"/>
  <c r="B7953" i="22" s="1"/>
  <c r="E7953" i="22"/>
  <c r="G7952" i="22" a="1"/>
  <c r="G7952" i="22" s="1"/>
  <c r="B7952" i="22" s="1"/>
  <c r="E7952" i="22"/>
  <c r="G7951" i="22" a="1"/>
  <c r="G7951" i="22" s="1"/>
  <c r="B7951" i="22" s="1"/>
  <c r="E7951" i="22"/>
  <c r="G7950" i="22" a="1"/>
  <c r="G7950" i="22" s="1"/>
  <c r="B7950" i="22" s="1"/>
  <c r="E7950" i="22"/>
  <c r="G7949" i="22" a="1"/>
  <c r="G7949" i="22" s="1"/>
  <c r="B7949" i="22" s="1"/>
  <c r="E7949" i="22"/>
  <c r="G7948" i="22" a="1"/>
  <c r="G7948" i="22" s="1"/>
  <c r="B7948" i="22" s="1"/>
  <c r="E7948" i="22"/>
  <c r="G7947" i="22" a="1"/>
  <c r="G7947" i="22" s="1"/>
  <c r="B7947" i="22" s="1"/>
  <c r="E7947" i="22"/>
  <c r="G7946" i="22" a="1"/>
  <c r="G7946" i="22" s="1"/>
  <c r="B7946" i="22" s="1"/>
  <c r="E7946" i="22"/>
  <c r="G7945" i="22" a="1"/>
  <c r="G7945" i="22" s="1"/>
  <c r="B7945" i="22" s="1"/>
  <c r="E7945" i="22"/>
  <c r="G7944" i="22" a="1"/>
  <c r="G7944" i="22" s="1"/>
  <c r="B7944" i="22" s="1"/>
  <c r="E7944" i="22"/>
  <c r="G7943" i="22"/>
  <c r="B7943" i="22" s="1"/>
  <c r="G7943" i="22" a="1"/>
  <c r="E7943" i="22"/>
  <c r="G7942" i="22" a="1"/>
  <c r="G7942" i="22" s="1"/>
  <c r="B7942" i="22" s="1"/>
  <c r="E7942" i="22"/>
  <c r="G7941" i="22" a="1"/>
  <c r="G7941" i="22" s="1"/>
  <c r="B7941" i="22" s="1"/>
  <c r="E7941" i="22"/>
  <c r="G7940" i="22" a="1"/>
  <c r="G7940" i="22" s="1"/>
  <c r="B7940" i="22" s="1"/>
  <c r="E7940" i="22"/>
  <c r="G7939" i="22" a="1"/>
  <c r="G7939" i="22" s="1"/>
  <c r="B7939" i="22" s="1"/>
  <c r="E7939" i="22"/>
  <c r="G7938" i="22" a="1"/>
  <c r="G7938" i="22" s="1"/>
  <c r="B7938" i="22" s="1"/>
  <c r="E7938" i="22"/>
  <c r="G7937" i="22" a="1"/>
  <c r="G7937" i="22" s="1"/>
  <c r="B7937" i="22" s="1"/>
  <c r="E7937" i="22"/>
  <c r="G7936" i="22" a="1"/>
  <c r="G7936" i="22" s="1"/>
  <c r="E7936" i="22"/>
  <c r="B7936" i="22"/>
  <c r="G7935" i="22" a="1"/>
  <c r="G7935" i="22" s="1"/>
  <c r="B7935" i="22" s="1"/>
  <c r="E7935" i="22"/>
  <c r="G7934" i="22" a="1"/>
  <c r="G7934" i="22" s="1"/>
  <c r="B7934" i="22" s="1"/>
  <c r="E7934" i="22"/>
  <c r="G7933" i="22" a="1"/>
  <c r="G7933" i="22" s="1"/>
  <c r="B7933" i="22" s="1"/>
  <c r="E7933" i="22"/>
  <c r="G7932" i="22" a="1"/>
  <c r="G7932" i="22" s="1"/>
  <c r="B7932" i="22" s="1"/>
  <c r="E7932" i="22"/>
  <c r="G7931" i="22" a="1"/>
  <c r="G7931" i="22" s="1"/>
  <c r="B7931" i="22" s="1"/>
  <c r="E7931" i="22"/>
  <c r="G7930" i="22" a="1"/>
  <c r="G7930" i="22" s="1"/>
  <c r="B7930" i="22" s="1"/>
  <c r="E7930" i="22"/>
  <c r="G7929" i="22" a="1"/>
  <c r="G7929" i="22" s="1"/>
  <c r="B7929" i="22" s="1"/>
  <c r="E7929" i="22"/>
  <c r="G7928" i="22" a="1"/>
  <c r="G7928" i="22" s="1"/>
  <c r="B7928" i="22" s="1"/>
  <c r="E7928" i="22"/>
  <c r="G7927" i="22" a="1"/>
  <c r="G7927" i="22" s="1"/>
  <c r="B7927" i="22" s="1"/>
  <c r="E7927" i="22"/>
  <c r="G7926" i="22" a="1"/>
  <c r="G7926" i="22" s="1"/>
  <c r="E7926" i="22"/>
  <c r="B7926" i="22"/>
  <c r="G7925" i="22" a="1"/>
  <c r="G7925" i="22" s="1"/>
  <c r="B7925" i="22" s="1"/>
  <c r="E7925" i="22"/>
  <c r="G7924" i="22" a="1"/>
  <c r="G7924" i="22" s="1"/>
  <c r="B7924" i="22" s="1"/>
  <c r="E7924" i="22"/>
  <c r="G7923" i="22" a="1"/>
  <c r="G7923" i="22" s="1"/>
  <c r="B7923" i="22" s="1"/>
  <c r="E7923" i="22"/>
  <c r="G7922" i="22" a="1"/>
  <c r="G7922" i="22" s="1"/>
  <c r="B7922" i="22" s="1"/>
  <c r="E7922" i="22"/>
  <c r="G7921" i="22" a="1"/>
  <c r="G7921" i="22" s="1"/>
  <c r="B7921" i="22" s="1"/>
  <c r="E7921" i="22"/>
  <c r="G7920" i="22" a="1"/>
  <c r="G7920" i="22" s="1"/>
  <c r="B7920" i="22" s="1"/>
  <c r="E7920" i="22"/>
  <c r="G7919" i="22" a="1"/>
  <c r="G7919" i="22" s="1"/>
  <c r="B7919" i="22" s="1"/>
  <c r="E7919" i="22"/>
  <c r="G7918" i="22" a="1"/>
  <c r="G7918" i="22" s="1"/>
  <c r="B7918" i="22" s="1"/>
  <c r="E7918" i="22"/>
  <c r="G7917" i="22" a="1"/>
  <c r="G7917" i="22" s="1"/>
  <c r="B7917" i="22" s="1"/>
  <c r="E7917" i="22"/>
  <c r="G7916" i="22" a="1"/>
  <c r="G7916" i="22" s="1"/>
  <c r="B7916" i="22" s="1"/>
  <c r="E7916" i="22"/>
  <c r="G7915" i="22" a="1"/>
  <c r="G7915" i="22" s="1"/>
  <c r="B7915" i="22" s="1"/>
  <c r="E7915" i="22"/>
  <c r="G7914" i="22" a="1"/>
  <c r="G7914" i="22" s="1"/>
  <c r="B7914" i="22" s="1"/>
  <c r="E7914" i="22"/>
  <c r="G7913" i="22" a="1"/>
  <c r="G7913" i="22" s="1"/>
  <c r="B7913" i="22" s="1"/>
  <c r="E7913" i="22"/>
  <c r="G7912" i="22" a="1"/>
  <c r="G7912" i="22" s="1"/>
  <c r="B7912" i="22" s="1"/>
  <c r="E7912" i="22"/>
  <c r="G7911" i="22" a="1"/>
  <c r="G7911" i="22" s="1"/>
  <c r="B7911" i="22" s="1"/>
  <c r="E7911" i="22"/>
  <c r="G7910" i="22" a="1"/>
  <c r="G7910" i="22" s="1"/>
  <c r="B7910" i="22" s="1"/>
  <c r="E7910" i="22"/>
  <c r="G7909" i="22" a="1"/>
  <c r="G7909" i="22" s="1"/>
  <c r="B7909" i="22" s="1"/>
  <c r="E7909" i="22"/>
  <c r="G7908" i="22" a="1"/>
  <c r="G7908" i="22" s="1"/>
  <c r="B7908" i="22" s="1"/>
  <c r="E7908" i="22"/>
  <c r="G7907" i="22" a="1"/>
  <c r="G7907" i="22" s="1"/>
  <c r="B7907" i="22" s="1"/>
  <c r="E7907" i="22"/>
  <c r="G7906" i="22" a="1"/>
  <c r="G7906" i="22" s="1"/>
  <c r="B7906" i="22" s="1"/>
  <c r="E7906" i="22"/>
  <c r="G7905" i="22" a="1"/>
  <c r="G7905" i="22" s="1"/>
  <c r="B7905" i="22" s="1"/>
  <c r="E7905" i="22"/>
  <c r="G7904" i="22" a="1"/>
  <c r="G7904" i="22" s="1"/>
  <c r="B7904" i="22" s="1"/>
  <c r="E7904" i="22"/>
  <c r="G7903" i="22" a="1"/>
  <c r="G7903" i="22" s="1"/>
  <c r="B7903" i="22" s="1"/>
  <c r="E7903" i="22"/>
  <c r="G7902" i="22" a="1"/>
  <c r="G7902" i="22" s="1"/>
  <c r="B7902" i="22" s="1"/>
  <c r="E7902" i="22"/>
  <c r="G7901" i="22" a="1"/>
  <c r="G7901" i="22" s="1"/>
  <c r="B7901" i="22" s="1"/>
  <c r="E7901" i="22"/>
  <c r="G7900" i="22" a="1"/>
  <c r="G7900" i="22" s="1"/>
  <c r="B7900" i="22" s="1"/>
  <c r="E7900" i="22"/>
  <c r="G7899" i="22" a="1"/>
  <c r="G7899" i="22" s="1"/>
  <c r="B7899" i="22" s="1"/>
  <c r="E7899" i="22"/>
  <c r="G7898" i="22" a="1"/>
  <c r="G7898" i="22" s="1"/>
  <c r="B7898" i="22" s="1"/>
  <c r="E7898" i="22"/>
  <c r="G7897" i="22" a="1"/>
  <c r="G7897" i="22" s="1"/>
  <c r="B7897" i="22" s="1"/>
  <c r="E7897" i="22"/>
  <c r="G7896" i="22" a="1"/>
  <c r="G7896" i="22" s="1"/>
  <c r="B7896" i="22" s="1"/>
  <c r="E7896" i="22"/>
  <c r="G7895" i="22" a="1"/>
  <c r="G7895" i="22" s="1"/>
  <c r="B7895" i="22" s="1"/>
  <c r="E7895" i="22"/>
  <c r="G7894" i="22" a="1"/>
  <c r="G7894" i="22" s="1"/>
  <c r="E7894" i="22"/>
  <c r="B7894" i="22"/>
  <c r="G7893" i="22" a="1"/>
  <c r="G7893" i="22" s="1"/>
  <c r="B7893" i="22" s="1"/>
  <c r="E7893" i="22"/>
  <c r="G7892" i="22" a="1"/>
  <c r="G7892" i="22" s="1"/>
  <c r="B7892" i="22" s="1"/>
  <c r="E7892" i="22"/>
  <c r="G7891" i="22" a="1"/>
  <c r="G7891" i="22" s="1"/>
  <c r="B7891" i="22" s="1"/>
  <c r="E7891" i="22"/>
  <c r="G7890" i="22" a="1"/>
  <c r="G7890" i="22" s="1"/>
  <c r="B7890" i="22" s="1"/>
  <c r="E7890" i="22"/>
  <c r="G7889" i="22" a="1"/>
  <c r="G7889" i="22" s="1"/>
  <c r="B7889" i="22" s="1"/>
  <c r="E7889" i="22"/>
  <c r="G7888" i="22" a="1"/>
  <c r="G7888" i="22" s="1"/>
  <c r="B7888" i="22" s="1"/>
  <c r="E7888" i="22"/>
  <c r="G7887" i="22" a="1"/>
  <c r="G7887" i="22" s="1"/>
  <c r="B7887" i="22" s="1"/>
  <c r="E7887" i="22"/>
  <c r="G7886" i="22" a="1"/>
  <c r="G7886" i="22" s="1"/>
  <c r="B7886" i="22" s="1"/>
  <c r="E7886" i="22"/>
  <c r="G7885" i="22" a="1"/>
  <c r="G7885" i="22" s="1"/>
  <c r="B7885" i="22" s="1"/>
  <c r="E7885" i="22"/>
  <c r="G7884" i="22" a="1"/>
  <c r="G7884" i="22" s="1"/>
  <c r="B7884" i="22" s="1"/>
  <c r="E7884" i="22"/>
  <c r="G7883" i="22" a="1"/>
  <c r="G7883" i="22" s="1"/>
  <c r="B7883" i="22" s="1"/>
  <c r="E7883" i="22"/>
  <c r="G7882" i="22" a="1"/>
  <c r="G7882" i="22" s="1"/>
  <c r="B7882" i="22" s="1"/>
  <c r="E7882" i="22"/>
  <c r="G7881" i="22" a="1"/>
  <c r="G7881" i="22" s="1"/>
  <c r="B7881" i="22" s="1"/>
  <c r="E7881" i="22"/>
  <c r="G7880" i="22" a="1"/>
  <c r="G7880" i="22" s="1"/>
  <c r="B7880" i="22" s="1"/>
  <c r="E7880" i="22"/>
  <c r="G7879" i="22"/>
  <c r="B7879" i="22" s="1"/>
  <c r="G7879" i="22" a="1"/>
  <c r="E7879" i="22"/>
  <c r="G7878" i="22" a="1"/>
  <c r="G7878" i="22" s="1"/>
  <c r="B7878" i="22" s="1"/>
  <c r="E7878" i="22"/>
  <c r="G7877" i="22" a="1"/>
  <c r="G7877" i="22" s="1"/>
  <c r="B7877" i="22" s="1"/>
  <c r="E7877" i="22"/>
  <c r="G7876" i="22" a="1"/>
  <c r="G7876" i="22" s="1"/>
  <c r="B7876" i="22" s="1"/>
  <c r="E7876" i="22"/>
  <c r="G7875" i="22" a="1"/>
  <c r="G7875" i="22" s="1"/>
  <c r="B7875" i="22" s="1"/>
  <c r="E7875" i="22"/>
  <c r="G7874" i="22" a="1"/>
  <c r="G7874" i="22" s="1"/>
  <c r="B7874" i="22" s="1"/>
  <c r="E7874" i="22"/>
  <c r="G7873" i="22" a="1"/>
  <c r="G7873" i="22" s="1"/>
  <c r="B7873" i="22" s="1"/>
  <c r="E7873" i="22"/>
  <c r="G7872" i="22" a="1"/>
  <c r="G7872" i="22" s="1"/>
  <c r="B7872" i="22" s="1"/>
  <c r="E7872" i="22"/>
  <c r="G7871" i="22" a="1"/>
  <c r="G7871" i="22" s="1"/>
  <c r="B7871" i="22" s="1"/>
  <c r="E7871" i="22"/>
  <c r="G7870" i="22" a="1"/>
  <c r="G7870" i="22" s="1"/>
  <c r="B7870" i="22" s="1"/>
  <c r="E7870" i="22"/>
  <c r="G7869" i="22" a="1"/>
  <c r="G7869" i="22" s="1"/>
  <c r="B7869" i="22" s="1"/>
  <c r="E7869" i="22"/>
  <c r="G7868" i="22" a="1"/>
  <c r="G7868" i="22" s="1"/>
  <c r="B7868" i="22" s="1"/>
  <c r="E7868" i="22"/>
  <c r="G7867" i="22" a="1"/>
  <c r="G7867" i="22" s="1"/>
  <c r="B7867" i="22" s="1"/>
  <c r="E7867" i="22"/>
  <c r="G7866" i="22" a="1"/>
  <c r="G7866" i="22" s="1"/>
  <c r="B7866" i="22" s="1"/>
  <c r="E7866" i="22"/>
  <c r="G7865" i="22" a="1"/>
  <c r="G7865" i="22" s="1"/>
  <c r="B7865" i="22" s="1"/>
  <c r="E7865" i="22"/>
  <c r="G7864" i="22" a="1"/>
  <c r="G7864" i="22" s="1"/>
  <c r="E7864" i="22"/>
  <c r="B7864" i="22"/>
  <c r="G7863" i="22" a="1"/>
  <c r="G7863" i="22" s="1"/>
  <c r="B7863" i="22" s="1"/>
  <c r="E7863" i="22"/>
  <c r="G7862" i="22" a="1"/>
  <c r="G7862" i="22" s="1"/>
  <c r="E7862" i="22"/>
  <c r="B7862" i="22"/>
  <c r="G7861" i="22" a="1"/>
  <c r="G7861" i="22" s="1"/>
  <c r="B7861" i="22" s="1"/>
  <c r="E7861" i="22"/>
  <c r="G7860" i="22" a="1"/>
  <c r="G7860" i="22" s="1"/>
  <c r="B7860" i="22" s="1"/>
  <c r="E7860" i="22"/>
  <c r="G7859" i="22" a="1"/>
  <c r="G7859" i="22" s="1"/>
  <c r="B7859" i="22" s="1"/>
  <c r="E7859" i="22"/>
  <c r="G7858" i="22" a="1"/>
  <c r="G7858" i="22" s="1"/>
  <c r="B7858" i="22" s="1"/>
  <c r="E7858" i="22"/>
  <c r="G7857" i="22" a="1"/>
  <c r="G7857" i="22" s="1"/>
  <c r="B7857" i="22" s="1"/>
  <c r="E7857" i="22"/>
  <c r="G7856" i="22" a="1"/>
  <c r="G7856" i="22" s="1"/>
  <c r="B7856" i="22" s="1"/>
  <c r="E7856" i="22"/>
  <c r="G7855" i="22" a="1"/>
  <c r="G7855" i="22" s="1"/>
  <c r="B7855" i="22" s="1"/>
  <c r="E7855" i="22"/>
  <c r="G7854" i="22" a="1"/>
  <c r="G7854" i="22" s="1"/>
  <c r="B7854" i="22" s="1"/>
  <c r="E7854" i="22"/>
  <c r="G7853" i="22" a="1"/>
  <c r="G7853" i="22" s="1"/>
  <c r="B7853" i="22" s="1"/>
  <c r="E7853" i="22"/>
  <c r="G7852" i="22" a="1"/>
  <c r="G7852" i="22" s="1"/>
  <c r="B7852" i="22" s="1"/>
  <c r="E7852" i="22"/>
  <c r="G7851" i="22" a="1"/>
  <c r="G7851" i="22" s="1"/>
  <c r="B7851" i="22" s="1"/>
  <c r="E7851" i="22"/>
  <c r="G7850" i="22" a="1"/>
  <c r="G7850" i="22" s="1"/>
  <c r="B7850" i="22" s="1"/>
  <c r="E7850" i="22"/>
  <c r="G7849" i="22"/>
  <c r="B7849" i="22" s="1"/>
  <c r="G7849" i="22" a="1"/>
  <c r="E7849" i="22"/>
  <c r="G7848" i="22" a="1"/>
  <c r="G7848" i="22" s="1"/>
  <c r="B7848" i="22" s="1"/>
  <c r="E7848" i="22"/>
  <c r="G7847" i="22" a="1"/>
  <c r="G7847" i="22" s="1"/>
  <c r="B7847" i="22" s="1"/>
  <c r="E7847" i="22"/>
  <c r="G7846" i="22" a="1"/>
  <c r="G7846" i="22" s="1"/>
  <c r="B7846" i="22" s="1"/>
  <c r="E7846" i="22"/>
  <c r="G7845" i="22" a="1"/>
  <c r="G7845" i="22" s="1"/>
  <c r="B7845" i="22" s="1"/>
  <c r="E7845" i="22"/>
  <c r="G7844" i="22" a="1"/>
  <c r="G7844" i="22" s="1"/>
  <c r="B7844" i="22" s="1"/>
  <c r="E7844" i="22"/>
  <c r="G7843" i="22" a="1"/>
  <c r="G7843" i="22" s="1"/>
  <c r="B7843" i="22" s="1"/>
  <c r="E7843" i="22"/>
  <c r="G7842" i="22" a="1"/>
  <c r="G7842" i="22" s="1"/>
  <c r="B7842" i="22" s="1"/>
  <c r="E7842" i="22"/>
  <c r="G7841" i="22" a="1"/>
  <c r="G7841" i="22" s="1"/>
  <c r="B7841" i="22" s="1"/>
  <c r="E7841" i="22"/>
  <c r="G7840" i="22" a="1"/>
  <c r="G7840" i="22" s="1"/>
  <c r="B7840" i="22" s="1"/>
  <c r="E7840" i="22"/>
  <c r="G7839" i="22" a="1"/>
  <c r="G7839" i="22" s="1"/>
  <c r="B7839" i="22" s="1"/>
  <c r="E7839" i="22"/>
  <c r="G7838" i="22" a="1"/>
  <c r="G7838" i="22" s="1"/>
  <c r="B7838" i="22" s="1"/>
  <c r="E7838" i="22"/>
  <c r="G7837" i="22" a="1"/>
  <c r="G7837" i="22" s="1"/>
  <c r="B7837" i="22" s="1"/>
  <c r="E7837" i="22"/>
  <c r="G7836" i="22" a="1"/>
  <c r="G7836" i="22" s="1"/>
  <c r="E7836" i="22"/>
  <c r="B7836" i="22"/>
  <c r="G7835" i="22" a="1"/>
  <c r="G7835" i="22" s="1"/>
  <c r="B7835" i="22" s="1"/>
  <c r="E7835" i="22"/>
  <c r="G7834" i="22" a="1"/>
  <c r="G7834" i="22" s="1"/>
  <c r="B7834" i="22" s="1"/>
  <c r="E7834" i="22"/>
  <c r="G7833" i="22" a="1"/>
  <c r="G7833" i="22" s="1"/>
  <c r="B7833" i="22" s="1"/>
  <c r="E7833" i="22"/>
  <c r="G7832" i="22" a="1"/>
  <c r="G7832" i="22" s="1"/>
  <c r="B7832" i="22" s="1"/>
  <c r="E7832" i="22"/>
  <c r="G7831" i="22" a="1"/>
  <c r="G7831" i="22" s="1"/>
  <c r="B7831" i="22" s="1"/>
  <c r="E7831" i="22"/>
  <c r="G7830" i="22" a="1"/>
  <c r="G7830" i="22" s="1"/>
  <c r="B7830" i="22" s="1"/>
  <c r="E7830" i="22"/>
  <c r="G7829" i="22" a="1"/>
  <c r="G7829" i="22" s="1"/>
  <c r="B7829" i="22" s="1"/>
  <c r="E7829" i="22"/>
  <c r="G7828" i="22" a="1"/>
  <c r="G7828" i="22" s="1"/>
  <c r="B7828" i="22" s="1"/>
  <c r="E7828" i="22"/>
  <c r="G7827" i="22" a="1"/>
  <c r="G7827" i="22" s="1"/>
  <c r="B7827" i="22" s="1"/>
  <c r="E7827" i="22"/>
  <c r="G7826" i="22" a="1"/>
  <c r="G7826" i="22" s="1"/>
  <c r="B7826" i="22" s="1"/>
  <c r="E7826" i="22"/>
  <c r="G7825" i="22" a="1"/>
  <c r="G7825" i="22" s="1"/>
  <c r="B7825" i="22" s="1"/>
  <c r="E7825" i="22"/>
  <c r="G7824" i="22" a="1"/>
  <c r="G7824" i="22" s="1"/>
  <c r="B7824" i="22" s="1"/>
  <c r="E7824" i="22"/>
  <c r="G7823" i="22" a="1"/>
  <c r="G7823" i="22" s="1"/>
  <c r="B7823" i="22" s="1"/>
  <c r="E7823" i="22"/>
  <c r="G7822" i="22" a="1"/>
  <c r="G7822" i="22" s="1"/>
  <c r="B7822" i="22" s="1"/>
  <c r="E7822" i="22"/>
  <c r="G7821" i="22" a="1"/>
  <c r="G7821" i="22" s="1"/>
  <c r="B7821" i="22" s="1"/>
  <c r="E7821" i="22"/>
  <c r="G7820" i="22" a="1"/>
  <c r="G7820" i="22" s="1"/>
  <c r="B7820" i="22" s="1"/>
  <c r="E7820" i="22"/>
  <c r="G7819" i="22" a="1"/>
  <c r="G7819" i="22" s="1"/>
  <c r="B7819" i="22" s="1"/>
  <c r="E7819" i="22"/>
  <c r="G7818" i="22" a="1"/>
  <c r="G7818" i="22" s="1"/>
  <c r="B7818" i="22" s="1"/>
  <c r="E7818" i="22"/>
  <c r="G7817" i="22" a="1"/>
  <c r="G7817" i="22" s="1"/>
  <c r="B7817" i="22" s="1"/>
  <c r="E7817" i="22"/>
  <c r="G7816" i="22" a="1"/>
  <c r="G7816" i="22" s="1"/>
  <c r="B7816" i="22" s="1"/>
  <c r="E7816" i="22"/>
  <c r="G7815" i="22"/>
  <c r="B7815" i="22" s="1"/>
  <c r="G7815" i="22" a="1"/>
  <c r="E7815" i="22"/>
  <c r="G7814" i="22" a="1"/>
  <c r="G7814" i="22" s="1"/>
  <c r="B7814" i="22" s="1"/>
  <c r="E7814" i="22"/>
  <c r="G7813" i="22" a="1"/>
  <c r="G7813" i="22" s="1"/>
  <c r="B7813" i="22" s="1"/>
  <c r="E7813" i="22"/>
  <c r="G7812" i="22" a="1"/>
  <c r="G7812" i="22" s="1"/>
  <c r="B7812" i="22" s="1"/>
  <c r="E7812" i="22"/>
  <c r="G7811" i="22" a="1"/>
  <c r="G7811" i="22" s="1"/>
  <c r="B7811" i="22" s="1"/>
  <c r="E7811" i="22"/>
  <c r="G7810" i="22" a="1"/>
  <c r="G7810" i="22" s="1"/>
  <c r="B7810" i="22" s="1"/>
  <c r="E7810" i="22"/>
  <c r="G7809" i="22" a="1"/>
  <c r="G7809" i="22" s="1"/>
  <c r="B7809" i="22" s="1"/>
  <c r="E7809" i="22"/>
  <c r="G7808" i="22" a="1"/>
  <c r="G7808" i="22" s="1"/>
  <c r="B7808" i="22" s="1"/>
  <c r="E7808" i="22"/>
  <c r="G7807" i="22" a="1"/>
  <c r="G7807" i="22" s="1"/>
  <c r="B7807" i="22" s="1"/>
  <c r="E7807" i="22"/>
  <c r="G7806" i="22" a="1"/>
  <c r="G7806" i="22" s="1"/>
  <c r="B7806" i="22" s="1"/>
  <c r="E7806" i="22"/>
  <c r="G7805" i="22" a="1"/>
  <c r="G7805" i="22" s="1"/>
  <c r="B7805" i="22" s="1"/>
  <c r="E7805" i="22"/>
  <c r="G7804" i="22" a="1"/>
  <c r="G7804" i="22" s="1"/>
  <c r="B7804" i="22" s="1"/>
  <c r="E7804" i="22"/>
  <c r="G7803" i="22" a="1"/>
  <c r="G7803" i="22" s="1"/>
  <c r="B7803" i="22" s="1"/>
  <c r="E7803" i="22"/>
  <c r="G7802" i="22" a="1"/>
  <c r="G7802" i="22" s="1"/>
  <c r="E7802" i="22"/>
  <c r="B7802" i="22"/>
  <c r="G7801" i="22" a="1"/>
  <c r="G7801" i="22" s="1"/>
  <c r="B7801" i="22" s="1"/>
  <c r="E7801" i="22"/>
  <c r="G7800" i="22" a="1"/>
  <c r="G7800" i="22" s="1"/>
  <c r="B7800" i="22" s="1"/>
  <c r="E7800" i="22"/>
  <c r="G7799" i="22" a="1"/>
  <c r="G7799" i="22" s="1"/>
  <c r="B7799" i="22" s="1"/>
  <c r="E7799" i="22"/>
  <c r="G7798" i="22" a="1"/>
  <c r="G7798" i="22" s="1"/>
  <c r="B7798" i="22" s="1"/>
  <c r="E7798" i="22"/>
  <c r="G7797" i="22" a="1"/>
  <c r="G7797" i="22" s="1"/>
  <c r="B7797" i="22" s="1"/>
  <c r="E7797" i="22"/>
  <c r="G7796" i="22" a="1"/>
  <c r="G7796" i="22" s="1"/>
  <c r="B7796" i="22" s="1"/>
  <c r="E7796" i="22"/>
  <c r="G7795" i="22" a="1"/>
  <c r="G7795" i="22" s="1"/>
  <c r="B7795" i="22" s="1"/>
  <c r="E7795" i="22"/>
  <c r="G7794" i="22" a="1"/>
  <c r="G7794" i="22" s="1"/>
  <c r="B7794" i="22" s="1"/>
  <c r="E7794" i="22"/>
  <c r="G7793" i="22" a="1"/>
  <c r="G7793" i="22" s="1"/>
  <c r="B7793" i="22" s="1"/>
  <c r="E7793" i="22"/>
  <c r="G7792" i="22" a="1"/>
  <c r="G7792" i="22" s="1"/>
  <c r="B7792" i="22" s="1"/>
  <c r="E7792" i="22"/>
  <c r="G7791" i="22" a="1"/>
  <c r="G7791" i="22" s="1"/>
  <c r="B7791" i="22" s="1"/>
  <c r="E7791" i="22"/>
  <c r="G7790" i="22" a="1"/>
  <c r="G7790" i="22" s="1"/>
  <c r="B7790" i="22" s="1"/>
  <c r="E7790" i="22"/>
  <c r="G7789" i="22"/>
  <c r="B7789" i="22" s="1"/>
  <c r="G7789" i="22" a="1"/>
  <c r="E7789" i="22"/>
  <c r="G7788" i="22" a="1"/>
  <c r="G7788" i="22" s="1"/>
  <c r="B7788" i="22" s="1"/>
  <c r="E7788" i="22"/>
  <c r="G7787" i="22" a="1"/>
  <c r="G7787" i="22" s="1"/>
  <c r="B7787" i="22" s="1"/>
  <c r="E7787" i="22"/>
  <c r="G7786" i="22" a="1"/>
  <c r="G7786" i="22" s="1"/>
  <c r="B7786" i="22" s="1"/>
  <c r="E7786" i="22"/>
  <c r="G7785" i="22" a="1"/>
  <c r="G7785" i="22" s="1"/>
  <c r="B7785" i="22" s="1"/>
  <c r="E7785" i="22"/>
  <c r="G7784" i="22" a="1"/>
  <c r="G7784" i="22" s="1"/>
  <c r="B7784" i="22" s="1"/>
  <c r="E7784" i="22"/>
  <c r="G7783" i="22" a="1"/>
  <c r="G7783" i="22" s="1"/>
  <c r="B7783" i="22" s="1"/>
  <c r="E7783" i="22"/>
  <c r="G7782" i="22" a="1"/>
  <c r="G7782" i="22" s="1"/>
  <c r="B7782" i="22" s="1"/>
  <c r="E7782" i="22"/>
  <c r="G7781" i="22" a="1"/>
  <c r="G7781" i="22" s="1"/>
  <c r="B7781" i="22" s="1"/>
  <c r="E7781" i="22"/>
  <c r="G7780" i="22" a="1"/>
  <c r="G7780" i="22" s="1"/>
  <c r="B7780" i="22" s="1"/>
  <c r="E7780" i="22"/>
  <c r="G7779" i="22" a="1"/>
  <c r="G7779" i="22" s="1"/>
  <c r="B7779" i="22" s="1"/>
  <c r="E7779" i="22"/>
  <c r="G7778" i="22" a="1"/>
  <c r="G7778" i="22" s="1"/>
  <c r="B7778" i="22" s="1"/>
  <c r="E7778" i="22"/>
  <c r="G7777" i="22"/>
  <c r="B7777" i="22" s="1"/>
  <c r="G7777" i="22" a="1"/>
  <c r="E7777" i="22"/>
  <c r="G7776" i="22" a="1"/>
  <c r="G7776" i="22" s="1"/>
  <c r="E7776" i="22"/>
  <c r="B7776" i="22"/>
  <c r="G7775" i="22" a="1"/>
  <c r="G7775" i="22" s="1"/>
  <c r="B7775" i="22" s="1"/>
  <c r="E7775" i="22"/>
  <c r="G7774" i="22" a="1"/>
  <c r="G7774" i="22" s="1"/>
  <c r="B7774" i="22" s="1"/>
  <c r="E7774" i="22"/>
  <c r="G7773" i="22" a="1"/>
  <c r="G7773" i="22" s="1"/>
  <c r="B7773" i="22" s="1"/>
  <c r="E7773" i="22"/>
  <c r="G7772" i="22" a="1"/>
  <c r="G7772" i="22" s="1"/>
  <c r="B7772" i="22" s="1"/>
  <c r="E7772" i="22"/>
  <c r="G7771" i="22" a="1"/>
  <c r="G7771" i="22" s="1"/>
  <c r="B7771" i="22" s="1"/>
  <c r="E7771" i="22"/>
  <c r="G7770" i="22" a="1"/>
  <c r="G7770" i="22" s="1"/>
  <c r="E7770" i="22"/>
  <c r="B7770" i="22"/>
  <c r="G7769" i="22" a="1"/>
  <c r="G7769" i="22" s="1"/>
  <c r="B7769" i="22" s="1"/>
  <c r="E7769" i="22"/>
  <c r="G7768" i="22" a="1"/>
  <c r="G7768" i="22" s="1"/>
  <c r="B7768" i="22" s="1"/>
  <c r="E7768" i="22"/>
  <c r="G7767" i="22" a="1"/>
  <c r="G7767" i="22" s="1"/>
  <c r="B7767" i="22" s="1"/>
  <c r="E7767" i="22"/>
  <c r="G7766" i="22" a="1"/>
  <c r="G7766" i="22" s="1"/>
  <c r="B7766" i="22" s="1"/>
  <c r="E7766" i="22"/>
  <c r="G7765" i="22" a="1"/>
  <c r="G7765" i="22" s="1"/>
  <c r="B7765" i="22" s="1"/>
  <c r="E7765" i="22"/>
  <c r="G7764" i="22" a="1"/>
  <c r="G7764" i="22" s="1"/>
  <c r="B7764" i="22" s="1"/>
  <c r="E7764" i="22"/>
  <c r="G7763" i="22" a="1"/>
  <c r="G7763" i="22" s="1"/>
  <c r="B7763" i="22" s="1"/>
  <c r="E7763" i="22"/>
  <c r="G7762" i="22" a="1"/>
  <c r="G7762" i="22" s="1"/>
  <c r="B7762" i="22" s="1"/>
  <c r="E7762" i="22"/>
  <c r="G7761" i="22" a="1"/>
  <c r="G7761" i="22" s="1"/>
  <c r="B7761" i="22" s="1"/>
  <c r="E7761" i="22"/>
  <c r="G7760" i="22" a="1"/>
  <c r="G7760" i="22" s="1"/>
  <c r="B7760" i="22" s="1"/>
  <c r="E7760" i="22"/>
  <c r="G7759" i="22" a="1"/>
  <c r="G7759" i="22" s="1"/>
  <c r="B7759" i="22" s="1"/>
  <c r="E7759" i="22"/>
  <c r="G7758" i="22" a="1"/>
  <c r="G7758" i="22" s="1"/>
  <c r="B7758" i="22" s="1"/>
  <c r="E7758" i="22"/>
  <c r="G7757" i="22" a="1"/>
  <c r="G7757" i="22" s="1"/>
  <c r="B7757" i="22" s="1"/>
  <c r="E7757" i="22"/>
  <c r="G7756" i="22" a="1"/>
  <c r="G7756" i="22" s="1"/>
  <c r="B7756" i="22" s="1"/>
  <c r="E7756" i="22"/>
  <c r="G7755" i="22" a="1"/>
  <c r="G7755" i="22" s="1"/>
  <c r="B7755" i="22" s="1"/>
  <c r="E7755" i="22"/>
  <c r="G7754" i="22" a="1"/>
  <c r="G7754" i="22" s="1"/>
  <c r="B7754" i="22" s="1"/>
  <c r="E7754" i="22"/>
  <c r="G7753" i="22" a="1"/>
  <c r="G7753" i="22" s="1"/>
  <c r="B7753" i="22" s="1"/>
  <c r="E7753" i="22"/>
  <c r="G7752" i="22" a="1"/>
  <c r="G7752" i="22" s="1"/>
  <c r="B7752" i="22" s="1"/>
  <c r="E7752" i="22"/>
  <c r="G7751" i="22" a="1"/>
  <c r="G7751" i="22" s="1"/>
  <c r="B7751" i="22" s="1"/>
  <c r="E7751" i="22"/>
  <c r="G7750" i="22" a="1"/>
  <c r="G7750" i="22" s="1"/>
  <c r="B7750" i="22" s="1"/>
  <c r="E7750" i="22"/>
  <c r="G7749" i="22" a="1"/>
  <c r="G7749" i="22" s="1"/>
  <c r="B7749" i="22" s="1"/>
  <c r="E7749" i="22"/>
  <c r="G7748" i="22" a="1"/>
  <c r="G7748" i="22" s="1"/>
  <c r="B7748" i="22" s="1"/>
  <c r="E7748" i="22"/>
  <c r="G7747" i="22" a="1"/>
  <c r="G7747" i="22" s="1"/>
  <c r="B7747" i="22" s="1"/>
  <c r="E7747" i="22"/>
  <c r="G7746" i="22" a="1"/>
  <c r="G7746" i="22" s="1"/>
  <c r="B7746" i="22" s="1"/>
  <c r="E7746" i="22"/>
  <c r="G7745" i="22" a="1"/>
  <c r="G7745" i="22" s="1"/>
  <c r="B7745" i="22" s="1"/>
  <c r="E7745" i="22"/>
  <c r="G7744" i="22" a="1"/>
  <c r="G7744" i="22" s="1"/>
  <c r="E7744" i="22"/>
  <c r="B7744" i="22"/>
  <c r="G7743" i="22" a="1"/>
  <c r="G7743" i="22" s="1"/>
  <c r="B7743" i="22" s="1"/>
  <c r="E7743" i="22"/>
  <c r="G7742" i="22" a="1"/>
  <c r="G7742" i="22" s="1"/>
  <c r="B7742" i="22" s="1"/>
  <c r="E7742" i="22"/>
  <c r="G7741" i="22" a="1"/>
  <c r="G7741" i="22" s="1"/>
  <c r="B7741" i="22" s="1"/>
  <c r="E7741" i="22"/>
  <c r="G7740" i="22" a="1"/>
  <c r="G7740" i="22" s="1"/>
  <c r="B7740" i="22" s="1"/>
  <c r="E7740" i="22"/>
  <c r="G7739" i="22" a="1"/>
  <c r="G7739" i="22" s="1"/>
  <c r="B7739" i="22" s="1"/>
  <c r="E7739" i="22"/>
  <c r="G7738" i="22" a="1"/>
  <c r="G7738" i="22" s="1"/>
  <c r="B7738" i="22" s="1"/>
  <c r="E7738" i="22"/>
  <c r="G7737" i="22" a="1"/>
  <c r="G7737" i="22" s="1"/>
  <c r="B7737" i="22" s="1"/>
  <c r="E7737" i="22"/>
  <c r="G7736" i="22" a="1"/>
  <c r="G7736" i="22" s="1"/>
  <c r="B7736" i="22" s="1"/>
  <c r="E7736" i="22"/>
  <c r="G7735" i="22"/>
  <c r="B7735" i="22" s="1"/>
  <c r="G7735" i="22" a="1"/>
  <c r="E7735" i="22"/>
  <c r="G7734" i="22" a="1"/>
  <c r="G7734" i="22" s="1"/>
  <c r="B7734" i="22" s="1"/>
  <c r="E7734" i="22"/>
  <c r="G7733" i="22" a="1"/>
  <c r="G7733" i="22" s="1"/>
  <c r="B7733" i="22" s="1"/>
  <c r="E7733" i="22"/>
  <c r="G7732" i="22" a="1"/>
  <c r="G7732" i="22" s="1"/>
  <c r="B7732" i="22" s="1"/>
  <c r="E7732" i="22"/>
  <c r="G7731" i="22" a="1"/>
  <c r="G7731" i="22" s="1"/>
  <c r="B7731" i="22" s="1"/>
  <c r="E7731" i="22"/>
  <c r="G7730" i="22" a="1"/>
  <c r="G7730" i="22" s="1"/>
  <c r="B7730" i="22" s="1"/>
  <c r="E7730" i="22"/>
  <c r="G7729" i="22" a="1"/>
  <c r="G7729" i="22" s="1"/>
  <c r="B7729" i="22" s="1"/>
  <c r="E7729" i="22"/>
  <c r="G7728" i="22" a="1"/>
  <c r="G7728" i="22" s="1"/>
  <c r="B7728" i="22" s="1"/>
  <c r="E7728" i="22"/>
  <c r="G7727" i="22" a="1"/>
  <c r="G7727" i="22" s="1"/>
  <c r="B7727" i="22" s="1"/>
  <c r="E7727" i="22"/>
  <c r="G7726" i="22" a="1"/>
  <c r="G7726" i="22" s="1"/>
  <c r="E7726" i="22"/>
  <c r="B7726" i="22"/>
  <c r="G7725" i="22" a="1"/>
  <c r="G7725" i="22" s="1"/>
  <c r="B7725" i="22" s="1"/>
  <c r="E7725" i="22"/>
  <c r="G7724" i="22" a="1"/>
  <c r="G7724" i="22" s="1"/>
  <c r="B7724" i="22" s="1"/>
  <c r="E7724" i="22"/>
  <c r="G7723" i="22"/>
  <c r="B7723" i="22" s="1"/>
  <c r="G7723" i="22" a="1"/>
  <c r="E7723" i="22"/>
  <c r="G7722" i="22" a="1"/>
  <c r="G7722" i="22" s="1"/>
  <c r="B7722" i="22" s="1"/>
  <c r="E7722" i="22"/>
  <c r="G7721" i="22" a="1"/>
  <c r="G7721" i="22" s="1"/>
  <c r="B7721" i="22" s="1"/>
  <c r="E7721" i="22"/>
  <c r="G7720" i="22" a="1"/>
  <c r="G7720" i="22" s="1"/>
  <c r="B7720" i="22" s="1"/>
  <c r="E7720" i="22"/>
  <c r="G7719" i="22" a="1"/>
  <c r="G7719" i="22" s="1"/>
  <c r="B7719" i="22" s="1"/>
  <c r="E7719" i="22"/>
  <c r="G7718" i="22" a="1"/>
  <c r="G7718" i="22" s="1"/>
  <c r="B7718" i="22" s="1"/>
  <c r="E7718" i="22"/>
  <c r="G7717" i="22" a="1"/>
  <c r="G7717" i="22" s="1"/>
  <c r="B7717" i="22" s="1"/>
  <c r="E7717" i="22"/>
  <c r="G7716" i="22" a="1"/>
  <c r="G7716" i="22" s="1"/>
  <c r="B7716" i="22" s="1"/>
  <c r="E7716" i="22"/>
  <c r="G7715" i="22" a="1"/>
  <c r="G7715" i="22" s="1"/>
  <c r="B7715" i="22" s="1"/>
  <c r="E7715" i="22"/>
  <c r="G7714" i="22" a="1"/>
  <c r="G7714" i="22" s="1"/>
  <c r="B7714" i="22" s="1"/>
  <c r="E7714" i="22"/>
  <c r="G7713" i="22" a="1"/>
  <c r="G7713" i="22" s="1"/>
  <c r="B7713" i="22" s="1"/>
  <c r="E7713" i="22"/>
  <c r="G7712" i="22" a="1"/>
  <c r="G7712" i="22" s="1"/>
  <c r="B7712" i="22" s="1"/>
  <c r="E7712" i="22"/>
  <c r="G7711" i="22" a="1"/>
  <c r="G7711" i="22" s="1"/>
  <c r="B7711" i="22" s="1"/>
  <c r="E7711" i="22"/>
  <c r="G7710" i="22" a="1"/>
  <c r="G7710" i="22" s="1"/>
  <c r="E7710" i="22"/>
  <c r="B7710" i="22"/>
  <c r="G7709" i="22" a="1"/>
  <c r="G7709" i="22" s="1"/>
  <c r="B7709" i="22" s="1"/>
  <c r="E7709" i="22"/>
  <c r="G7708" i="22" a="1"/>
  <c r="G7708" i="22" s="1"/>
  <c r="B7708" i="22" s="1"/>
  <c r="E7708" i="22"/>
  <c r="G7707" i="22" a="1"/>
  <c r="G7707" i="22" s="1"/>
  <c r="B7707" i="22" s="1"/>
  <c r="E7707" i="22"/>
  <c r="G7706" i="22" a="1"/>
  <c r="G7706" i="22" s="1"/>
  <c r="B7706" i="22" s="1"/>
  <c r="E7706" i="22"/>
  <c r="G7705" i="22" a="1"/>
  <c r="G7705" i="22" s="1"/>
  <c r="B7705" i="22" s="1"/>
  <c r="E7705" i="22"/>
  <c r="G7704" i="22" a="1"/>
  <c r="G7704" i="22" s="1"/>
  <c r="E7704" i="22"/>
  <c r="B7704" i="22"/>
  <c r="G7703" i="22" a="1"/>
  <c r="G7703" i="22" s="1"/>
  <c r="B7703" i="22" s="1"/>
  <c r="E7703" i="22"/>
  <c r="G7702" i="22" a="1"/>
  <c r="G7702" i="22" s="1"/>
  <c r="E7702" i="22"/>
  <c r="B7702" i="22"/>
  <c r="G7701" i="22" a="1"/>
  <c r="G7701" i="22" s="1"/>
  <c r="B7701" i="22" s="1"/>
  <c r="E7701" i="22"/>
  <c r="G7700" i="22" a="1"/>
  <c r="G7700" i="22" s="1"/>
  <c r="B7700" i="22" s="1"/>
  <c r="E7700" i="22"/>
  <c r="G7699" i="22" a="1"/>
  <c r="G7699" i="22" s="1"/>
  <c r="B7699" i="22" s="1"/>
  <c r="E7699" i="22"/>
  <c r="G7698" i="22" a="1"/>
  <c r="G7698" i="22" s="1"/>
  <c r="B7698" i="22" s="1"/>
  <c r="E7698" i="22"/>
  <c r="G7697" i="22" a="1"/>
  <c r="G7697" i="22" s="1"/>
  <c r="B7697" i="22" s="1"/>
  <c r="E7697" i="22"/>
  <c r="G7696" i="22" a="1"/>
  <c r="G7696" i="22" s="1"/>
  <c r="B7696" i="22" s="1"/>
  <c r="E7696" i="22"/>
  <c r="G7695" i="22" a="1"/>
  <c r="G7695" i="22" s="1"/>
  <c r="B7695" i="22" s="1"/>
  <c r="E7695" i="22"/>
  <c r="G7694" i="22" a="1"/>
  <c r="G7694" i="22" s="1"/>
  <c r="B7694" i="22" s="1"/>
  <c r="E7694" i="22"/>
  <c r="G7693" i="22" a="1"/>
  <c r="G7693" i="22" s="1"/>
  <c r="E7693" i="22"/>
  <c r="B7693" i="22"/>
  <c r="G7692" i="22" a="1"/>
  <c r="G7692" i="22" s="1"/>
  <c r="B7692" i="22" s="1"/>
  <c r="E7692" i="22"/>
  <c r="G7691" i="22" a="1"/>
  <c r="G7691" i="22" s="1"/>
  <c r="B7691" i="22" s="1"/>
  <c r="E7691" i="22"/>
  <c r="G7690" i="22" a="1"/>
  <c r="G7690" i="22" s="1"/>
  <c r="B7690" i="22" s="1"/>
  <c r="E7690" i="22"/>
  <c r="G7689" i="22" a="1"/>
  <c r="G7689" i="22" s="1"/>
  <c r="B7689" i="22" s="1"/>
  <c r="E7689" i="22"/>
  <c r="G7688" i="22" a="1"/>
  <c r="G7688" i="22" s="1"/>
  <c r="B7688" i="22" s="1"/>
  <c r="E7688" i="22"/>
  <c r="G7687" i="22"/>
  <c r="B7687" i="22" s="1"/>
  <c r="G7687" i="22" a="1"/>
  <c r="E7687" i="22"/>
  <c r="G7686" i="22" a="1"/>
  <c r="G7686" i="22" s="1"/>
  <c r="B7686" i="22" s="1"/>
  <c r="E7686" i="22"/>
  <c r="G7685" i="22" a="1"/>
  <c r="G7685" i="22" s="1"/>
  <c r="B7685" i="22" s="1"/>
  <c r="E7685" i="22"/>
  <c r="G7684" i="22" a="1"/>
  <c r="G7684" i="22" s="1"/>
  <c r="B7684" i="22" s="1"/>
  <c r="E7684" i="22"/>
  <c r="G7683" i="22" a="1"/>
  <c r="G7683" i="22" s="1"/>
  <c r="B7683" i="22" s="1"/>
  <c r="E7683" i="22"/>
  <c r="G7682" i="22" a="1"/>
  <c r="G7682" i="22" s="1"/>
  <c r="B7682" i="22" s="1"/>
  <c r="E7682" i="22"/>
  <c r="G7681" i="22" a="1"/>
  <c r="G7681" i="22" s="1"/>
  <c r="B7681" i="22" s="1"/>
  <c r="E7681" i="22"/>
  <c r="G7680" i="22" a="1"/>
  <c r="G7680" i="22" s="1"/>
  <c r="B7680" i="22" s="1"/>
  <c r="E7680" i="22"/>
  <c r="G7679" i="22" a="1"/>
  <c r="G7679" i="22" s="1"/>
  <c r="B7679" i="22" s="1"/>
  <c r="E7679" i="22"/>
  <c r="G7678" i="22" a="1"/>
  <c r="G7678" i="22" s="1"/>
  <c r="B7678" i="22" s="1"/>
  <c r="E7678" i="22"/>
  <c r="G7677" i="22" a="1"/>
  <c r="G7677" i="22" s="1"/>
  <c r="B7677" i="22" s="1"/>
  <c r="E7677" i="22"/>
  <c r="G7676" i="22" a="1"/>
  <c r="G7676" i="22" s="1"/>
  <c r="B7676" i="22" s="1"/>
  <c r="E7676" i="22"/>
  <c r="G7675" i="22" a="1"/>
  <c r="G7675" i="22" s="1"/>
  <c r="B7675" i="22" s="1"/>
  <c r="E7675" i="22"/>
  <c r="G7674" i="22" a="1"/>
  <c r="G7674" i="22" s="1"/>
  <c r="B7674" i="22" s="1"/>
  <c r="E7674" i="22"/>
  <c r="G7673" i="22" a="1"/>
  <c r="G7673" i="22" s="1"/>
  <c r="B7673" i="22" s="1"/>
  <c r="E7673" i="22"/>
  <c r="G7672" i="22" a="1"/>
  <c r="G7672" i="22" s="1"/>
  <c r="B7672" i="22" s="1"/>
  <c r="E7672" i="22"/>
  <c r="G7671" i="22" a="1"/>
  <c r="G7671" i="22" s="1"/>
  <c r="B7671" i="22" s="1"/>
  <c r="E7671" i="22"/>
  <c r="G7670" i="22" a="1"/>
  <c r="G7670" i="22" s="1"/>
  <c r="B7670" i="22" s="1"/>
  <c r="E7670" i="22"/>
  <c r="G7669" i="22" a="1"/>
  <c r="G7669" i="22" s="1"/>
  <c r="E7669" i="22"/>
  <c r="B7669" i="22"/>
  <c r="G7668" i="22" a="1"/>
  <c r="G7668" i="22" s="1"/>
  <c r="B7668" i="22" s="1"/>
  <c r="E7668" i="22"/>
  <c r="G7667" i="22" a="1"/>
  <c r="G7667" i="22" s="1"/>
  <c r="B7667" i="22" s="1"/>
  <c r="E7667" i="22"/>
  <c r="G7666" i="22" a="1"/>
  <c r="G7666" i="22" s="1"/>
  <c r="B7666" i="22" s="1"/>
  <c r="E7666" i="22"/>
  <c r="G7665" i="22" a="1"/>
  <c r="G7665" i="22" s="1"/>
  <c r="B7665" i="22" s="1"/>
  <c r="E7665" i="22"/>
  <c r="G7664" i="22" a="1"/>
  <c r="G7664" i="22" s="1"/>
  <c r="B7664" i="22" s="1"/>
  <c r="E7664" i="22"/>
  <c r="G7663" i="22" a="1"/>
  <c r="G7663" i="22" s="1"/>
  <c r="E7663" i="22"/>
  <c r="B7663" i="22"/>
  <c r="G7662" i="22" a="1"/>
  <c r="G7662" i="22" s="1"/>
  <c r="E7662" i="22"/>
  <c r="B7662" i="22"/>
  <c r="G7661" i="22" a="1"/>
  <c r="G7661" i="22" s="1"/>
  <c r="B7661" i="22" s="1"/>
  <c r="E7661" i="22"/>
  <c r="G7660" i="22" a="1"/>
  <c r="G7660" i="22" s="1"/>
  <c r="B7660" i="22" s="1"/>
  <c r="E7660" i="22"/>
  <c r="G7659" i="22" a="1"/>
  <c r="G7659" i="22" s="1"/>
  <c r="B7659" i="22" s="1"/>
  <c r="E7659" i="22"/>
  <c r="G7658" i="22" a="1"/>
  <c r="G7658" i="22" s="1"/>
  <c r="B7658" i="22" s="1"/>
  <c r="E7658" i="22"/>
  <c r="G7657" i="22" a="1"/>
  <c r="G7657" i="22" s="1"/>
  <c r="B7657" i="22" s="1"/>
  <c r="E7657" i="22"/>
  <c r="G7656" i="22" a="1"/>
  <c r="G7656" i="22" s="1"/>
  <c r="E7656" i="22"/>
  <c r="B7656" i="22"/>
  <c r="G7655" i="22" a="1"/>
  <c r="G7655" i="22" s="1"/>
  <c r="B7655" i="22" s="1"/>
  <c r="E7655" i="22"/>
  <c r="G7654" i="22" a="1"/>
  <c r="G7654" i="22" s="1"/>
  <c r="B7654" i="22" s="1"/>
  <c r="E7654" i="22"/>
  <c r="G7653" i="22" a="1"/>
  <c r="G7653" i="22" s="1"/>
  <c r="E7653" i="22"/>
  <c r="B7653" i="22"/>
  <c r="G7652" i="22" a="1"/>
  <c r="G7652" i="22" s="1"/>
  <c r="B7652" i="22" s="1"/>
  <c r="E7652" i="22"/>
  <c r="G7651" i="22" a="1"/>
  <c r="G7651" i="22" s="1"/>
  <c r="B7651" i="22" s="1"/>
  <c r="E7651" i="22"/>
  <c r="G7650" i="22" a="1"/>
  <c r="G7650" i="22" s="1"/>
  <c r="B7650" i="22" s="1"/>
  <c r="E7650" i="22"/>
  <c r="G7649" i="22" a="1"/>
  <c r="G7649" i="22" s="1"/>
  <c r="B7649" i="22" s="1"/>
  <c r="E7649" i="22"/>
  <c r="G7648" i="22" a="1"/>
  <c r="G7648" i="22" s="1"/>
  <c r="B7648" i="22" s="1"/>
  <c r="E7648" i="22"/>
  <c r="G7647" i="22" a="1"/>
  <c r="G7647" i="22" s="1"/>
  <c r="B7647" i="22" s="1"/>
  <c r="E7647" i="22"/>
  <c r="G7646" i="22" a="1"/>
  <c r="G7646" i="22" s="1"/>
  <c r="B7646" i="22" s="1"/>
  <c r="E7646" i="22"/>
  <c r="G7645" i="22" a="1"/>
  <c r="G7645" i="22" s="1"/>
  <c r="B7645" i="22" s="1"/>
  <c r="E7645" i="22"/>
  <c r="G7644" i="22" a="1"/>
  <c r="G7644" i="22" s="1"/>
  <c r="B7644" i="22" s="1"/>
  <c r="E7644" i="22"/>
  <c r="G7643" i="22"/>
  <c r="B7643" i="22" s="1"/>
  <c r="G7643" i="22" a="1"/>
  <c r="E7643" i="22"/>
  <c r="G7642" i="22" a="1"/>
  <c r="G7642" i="22" s="1"/>
  <c r="B7642" i="22" s="1"/>
  <c r="E7642" i="22"/>
  <c r="G7641" i="22" a="1"/>
  <c r="G7641" i="22" s="1"/>
  <c r="B7641" i="22" s="1"/>
  <c r="E7641" i="22"/>
  <c r="G7640" i="22" a="1"/>
  <c r="G7640" i="22" s="1"/>
  <c r="B7640" i="22" s="1"/>
  <c r="E7640" i="22"/>
  <c r="G7639" i="22" a="1"/>
  <c r="G7639" i="22" s="1"/>
  <c r="B7639" i="22" s="1"/>
  <c r="E7639" i="22"/>
  <c r="G7638" i="22" a="1"/>
  <c r="G7638" i="22" s="1"/>
  <c r="B7638" i="22" s="1"/>
  <c r="E7638" i="22"/>
  <c r="G7637" i="22" a="1"/>
  <c r="G7637" i="22" s="1"/>
  <c r="B7637" i="22" s="1"/>
  <c r="E7637" i="22"/>
  <c r="G7636" i="22" a="1"/>
  <c r="G7636" i="22" s="1"/>
  <c r="B7636" i="22" s="1"/>
  <c r="E7636" i="22"/>
  <c r="G7635" i="22" a="1"/>
  <c r="G7635" i="22" s="1"/>
  <c r="B7635" i="22" s="1"/>
  <c r="E7635" i="22"/>
  <c r="G7634" i="22" a="1"/>
  <c r="G7634" i="22" s="1"/>
  <c r="B7634" i="22" s="1"/>
  <c r="E7634" i="22"/>
  <c r="G7633" i="22" a="1"/>
  <c r="G7633" i="22" s="1"/>
  <c r="B7633" i="22" s="1"/>
  <c r="E7633" i="22"/>
  <c r="G7632" i="22" a="1"/>
  <c r="G7632" i="22" s="1"/>
  <c r="E7632" i="22"/>
  <c r="B7632" i="22"/>
  <c r="G7631" i="22" a="1"/>
  <c r="G7631" i="22" s="1"/>
  <c r="B7631" i="22" s="1"/>
  <c r="E7631" i="22"/>
  <c r="G7630" i="22" a="1"/>
  <c r="G7630" i="22" s="1"/>
  <c r="B7630" i="22" s="1"/>
  <c r="E7630" i="22"/>
  <c r="G7629" i="22" a="1"/>
  <c r="G7629" i="22" s="1"/>
  <c r="B7629" i="22" s="1"/>
  <c r="E7629" i="22"/>
  <c r="G7628" i="22" a="1"/>
  <c r="G7628" i="22" s="1"/>
  <c r="B7628" i="22" s="1"/>
  <c r="E7628" i="22"/>
  <c r="G7627" i="22" a="1"/>
  <c r="G7627" i="22" s="1"/>
  <c r="B7627" i="22" s="1"/>
  <c r="E7627" i="22"/>
  <c r="G7626" i="22" a="1"/>
  <c r="G7626" i="22" s="1"/>
  <c r="B7626" i="22" s="1"/>
  <c r="E7626" i="22"/>
  <c r="G7625" i="22" a="1"/>
  <c r="G7625" i="22" s="1"/>
  <c r="B7625" i="22" s="1"/>
  <c r="E7625" i="22"/>
  <c r="G7624" i="22" a="1"/>
  <c r="G7624" i="22" s="1"/>
  <c r="B7624" i="22" s="1"/>
  <c r="E7624" i="22"/>
  <c r="G7623" i="22" a="1"/>
  <c r="G7623" i="22" s="1"/>
  <c r="B7623" i="22" s="1"/>
  <c r="E7623" i="22"/>
  <c r="G7622" i="22" a="1"/>
  <c r="G7622" i="22" s="1"/>
  <c r="B7622" i="22" s="1"/>
  <c r="E7622" i="22"/>
  <c r="G7621" i="22" a="1"/>
  <c r="G7621" i="22" s="1"/>
  <c r="E7621" i="22"/>
  <c r="B7621" i="22"/>
  <c r="G7620" i="22" a="1"/>
  <c r="G7620" i="22" s="1"/>
  <c r="B7620" i="22" s="1"/>
  <c r="E7620" i="22"/>
  <c r="G7619" i="22" a="1"/>
  <c r="G7619" i="22" s="1"/>
  <c r="B7619" i="22" s="1"/>
  <c r="E7619" i="22"/>
  <c r="G7618" i="22" a="1"/>
  <c r="G7618" i="22" s="1"/>
  <c r="B7618" i="22" s="1"/>
  <c r="E7618" i="22"/>
  <c r="G7617" i="22" a="1"/>
  <c r="G7617" i="22" s="1"/>
  <c r="E7617" i="22"/>
  <c r="B7617" i="22"/>
  <c r="G7616" i="22" a="1"/>
  <c r="G7616" i="22" s="1"/>
  <c r="B7616" i="22" s="1"/>
  <c r="E7616" i="22"/>
  <c r="G7615" i="22" a="1"/>
  <c r="G7615" i="22" s="1"/>
  <c r="B7615" i="22" s="1"/>
  <c r="E7615" i="22"/>
  <c r="G7614" i="22" a="1"/>
  <c r="G7614" i="22" s="1"/>
  <c r="B7614" i="22" s="1"/>
  <c r="E7614" i="22"/>
  <c r="G7613" i="22" a="1"/>
  <c r="G7613" i="22" s="1"/>
  <c r="B7613" i="22" s="1"/>
  <c r="E7613" i="22"/>
  <c r="G7612" i="22" a="1"/>
  <c r="G7612" i="22" s="1"/>
  <c r="B7612" i="22" s="1"/>
  <c r="E7612" i="22"/>
  <c r="G7611" i="22" a="1"/>
  <c r="G7611" i="22" s="1"/>
  <c r="B7611" i="22" s="1"/>
  <c r="E7611" i="22"/>
  <c r="G7610" i="22" a="1"/>
  <c r="G7610" i="22" s="1"/>
  <c r="B7610" i="22" s="1"/>
  <c r="E7610" i="22"/>
  <c r="G7609" i="22" a="1"/>
  <c r="G7609" i="22" s="1"/>
  <c r="B7609" i="22" s="1"/>
  <c r="E7609" i="22"/>
  <c r="G7608" i="22" a="1"/>
  <c r="G7608" i="22" s="1"/>
  <c r="B7608" i="22" s="1"/>
  <c r="E7608" i="22"/>
  <c r="G7607" i="22" a="1"/>
  <c r="G7607" i="22" s="1"/>
  <c r="B7607" i="22" s="1"/>
  <c r="E7607" i="22"/>
  <c r="G7606" i="22" a="1"/>
  <c r="G7606" i="22" s="1"/>
  <c r="B7606" i="22" s="1"/>
  <c r="E7606" i="22"/>
  <c r="G7605" i="22" a="1"/>
  <c r="G7605" i="22" s="1"/>
  <c r="B7605" i="22" s="1"/>
  <c r="E7605" i="22"/>
  <c r="G7604" i="22" a="1"/>
  <c r="G7604" i="22" s="1"/>
  <c r="B7604" i="22" s="1"/>
  <c r="E7604" i="22"/>
  <c r="G7603" i="22" a="1"/>
  <c r="G7603" i="22" s="1"/>
  <c r="B7603" i="22" s="1"/>
  <c r="E7603" i="22"/>
  <c r="G7602" i="22" a="1"/>
  <c r="G7602" i="22" s="1"/>
  <c r="B7602" i="22" s="1"/>
  <c r="E7602" i="22"/>
  <c r="G7601" i="22" a="1"/>
  <c r="G7601" i="22" s="1"/>
  <c r="E7601" i="22"/>
  <c r="B7601" i="22"/>
  <c r="G7600" i="22" a="1"/>
  <c r="G7600" i="22" s="1"/>
  <c r="B7600" i="22" s="1"/>
  <c r="E7600" i="22"/>
  <c r="G7599" i="22" a="1"/>
  <c r="G7599" i="22" s="1"/>
  <c r="B7599" i="22" s="1"/>
  <c r="E7599" i="22"/>
  <c r="G7598" i="22" a="1"/>
  <c r="G7598" i="22" s="1"/>
  <c r="B7598" i="22" s="1"/>
  <c r="E7598" i="22"/>
  <c r="G7597" i="22" a="1"/>
  <c r="G7597" i="22" s="1"/>
  <c r="B7597" i="22" s="1"/>
  <c r="E7597" i="22"/>
  <c r="G7596" i="22" a="1"/>
  <c r="G7596" i="22" s="1"/>
  <c r="B7596" i="22" s="1"/>
  <c r="E7596" i="22"/>
  <c r="G7595" i="22" a="1"/>
  <c r="G7595" i="22" s="1"/>
  <c r="E7595" i="22"/>
  <c r="B7595" i="22"/>
  <c r="G7594" i="22" a="1"/>
  <c r="G7594" i="22" s="1"/>
  <c r="B7594" i="22" s="1"/>
  <c r="E7594" i="22"/>
  <c r="G7593" i="22" a="1"/>
  <c r="G7593" i="22" s="1"/>
  <c r="B7593" i="22" s="1"/>
  <c r="E7593" i="22"/>
  <c r="G7592" i="22" a="1"/>
  <c r="G7592" i="22" s="1"/>
  <c r="B7592" i="22" s="1"/>
  <c r="E7592" i="22"/>
  <c r="G7591" i="22" a="1"/>
  <c r="G7591" i="22" s="1"/>
  <c r="B7591" i="22" s="1"/>
  <c r="E7591" i="22"/>
  <c r="G7590" i="22" a="1"/>
  <c r="G7590" i="22" s="1"/>
  <c r="B7590" i="22" s="1"/>
  <c r="E7590" i="22"/>
  <c r="G7589" i="22" a="1"/>
  <c r="G7589" i="22" s="1"/>
  <c r="E7589" i="22"/>
  <c r="B7589" i="22"/>
  <c r="G7588" i="22"/>
  <c r="B7588" i="22" s="1"/>
  <c r="G7588" i="22" a="1"/>
  <c r="E7588" i="22"/>
  <c r="G7587" i="22" a="1"/>
  <c r="G7587" i="22" s="1"/>
  <c r="B7587" i="22" s="1"/>
  <c r="E7587" i="22"/>
  <c r="G7586" i="22" a="1"/>
  <c r="G7586" i="22" s="1"/>
  <c r="B7586" i="22" s="1"/>
  <c r="E7586" i="22"/>
  <c r="G7585" i="22" a="1"/>
  <c r="G7585" i="22" s="1"/>
  <c r="E7585" i="22"/>
  <c r="B7585" i="22"/>
  <c r="G7584" i="22" a="1"/>
  <c r="G7584" i="22" s="1"/>
  <c r="B7584" i="22" s="1"/>
  <c r="E7584" i="22"/>
  <c r="G7583" i="22" a="1"/>
  <c r="G7583" i="22" s="1"/>
  <c r="B7583" i="22" s="1"/>
  <c r="E7583" i="22"/>
  <c r="G7582" i="22"/>
  <c r="B7582" i="22" s="1"/>
  <c r="G7582" i="22" a="1"/>
  <c r="E7582" i="22"/>
  <c r="G7581" i="22" a="1"/>
  <c r="G7581" i="22" s="1"/>
  <c r="B7581" i="22" s="1"/>
  <c r="E7581" i="22"/>
  <c r="G7580" i="22" a="1"/>
  <c r="G7580" i="22" s="1"/>
  <c r="B7580" i="22" s="1"/>
  <c r="E7580" i="22"/>
  <c r="G7579" i="22" a="1"/>
  <c r="G7579" i="22" s="1"/>
  <c r="B7579" i="22" s="1"/>
  <c r="E7579" i="22"/>
  <c r="G7578" i="22" a="1"/>
  <c r="G7578" i="22" s="1"/>
  <c r="B7578" i="22" s="1"/>
  <c r="E7578" i="22"/>
  <c r="G7577" i="22" a="1"/>
  <c r="G7577" i="22" s="1"/>
  <c r="B7577" i="22" s="1"/>
  <c r="E7577" i="22"/>
  <c r="G7576" i="22" a="1"/>
  <c r="G7576" i="22" s="1"/>
  <c r="B7576" i="22" s="1"/>
  <c r="E7576" i="22"/>
  <c r="G7575" i="22" a="1"/>
  <c r="G7575" i="22" s="1"/>
  <c r="B7575" i="22" s="1"/>
  <c r="E7575" i="22"/>
  <c r="G7574" i="22" a="1"/>
  <c r="G7574" i="22" s="1"/>
  <c r="B7574" i="22" s="1"/>
  <c r="E7574" i="22"/>
  <c r="G7573" i="22" a="1"/>
  <c r="G7573" i="22" s="1"/>
  <c r="B7573" i="22" s="1"/>
  <c r="E7573" i="22"/>
  <c r="G7572" i="22" a="1"/>
  <c r="G7572" i="22" s="1"/>
  <c r="B7572" i="22" s="1"/>
  <c r="E7572" i="22"/>
  <c r="G7571" i="22" a="1"/>
  <c r="G7571" i="22" s="1"/>
  <c r="B7571" i="22" s="1"/>
  <c r="E7571" i="22"/>
  <c r="G7570" i="22" a="1"/>
  <c r="G7570" i="22" s="1"/>
  <c r="B7570" i="22" s="1"/>
  <c r="E7570" i="22"/>
  <c r="G7569" i="22" a="1"/>
  <c r="G7569" i="22" s="1"/>
  <c r="B7569" i="22" s="1"/>
  <c r="E7569" i="22"/>
  <c r="G7568" i="22" a="1"/>
  <c r="G7568" i="22" s="1"/>
  <c r="B7568" i="22" s="1"/>
  <c r="E7568" i="22"/>
  <c r="G7567" i="22" a="1"/>
  <c r="G7567" i="22" s="1"/>
  <c r="B7567" i="22" s="1"/>
  <c r="E7567" i="22"/>
  <c r="G7566" i="22" a="1"/>
  <c r="G7566" i="22" s="1"/>
  <c r="B7566" i="22" s="1"/>
  <c r="E7566" i="22"/>
  <c r="G7565" i="22" a="1"/>
  <c r="G7565" i="22" s="1"/>
  <c r="B7565" i="22" s="1"/>
  <c r="E7565" i="22"/>
  <c r="G7564" i="22" a="1"/>
  <c r="G7564" i="22" s="1"/>
  <c r="B7564" i="22" s="1"/>
  <c r="E7564" i="22"/>
  <c r="G7563" i="22" a="1"/>
  <c r="G7563" i="22" s="1"/>
  <c r="E7563" i="22"/>
  <c r="B7563" i="22"/>
  <c r="G7562" i="22" a="1"/>
  <c r="G7562" i="22" s="1"/>
  <c r="B7562" i="22" s="1"/>
  <c r="E7562" i="22"/>
  <c r="G7561" i="22" a="1"/>
  <c r="G7561" i="22" s="1"/>
  <c r="B7561" i="22" s="1"/>
  <c r="E7561" i="22"/>
  <c r="G7560" i="22"/>
  <c r="G7560" i="22" a="1"/>
  <c r="E7560" i="22"/>
  <c r="B7560" i="22"/>
  <c r="G7559" i="22" a="1"/>
  <c r="G7559" i="22" s="1"/>
  <c r="B7559" i="22" s="1"/>
  <c r="E7559" i="22"/>
  <c r="G7558" i="22" a="1"/>
  <c r="G7558" i="22" s="1"/>
  <c r="B7558" i="22" s="1"/>
  <c r="E7558" i="22"/>
  <c r="G7557" i="22" a="1"/>
  <c r="G7557" i="22" s="1"/>
  <c r="E7557" i="22"/>
  <c r="B7557" i="22"/>
  <c r="G7556" i="22"/>
  <c r="B7556" i="22" s="1"/>
  <c r="G7556" i="22" a="1"/>
  <c r="E7556" i="22"/>
  <c r="G7555" i="22" a="1"/>
  <c r="G7555" i="22" s="1"/>
  <c r="B7555" i="22" s="1"/>
  <c r="E7555" i="22"/>
  <c r="G7554" i="22" a="1"/>
  <c r="G7554" i="22" s="1"/>
  <c r="B7554" i="22" s="1"/>
  <c r="E7554" i="22"/>
  <c r="G7553" i="22" a="1"/>
  <c r="G7553" i="22" s="1"/>
  <c r="B7553" i="22" s="1"/>
  <c r="E7553" i="22"/>
  <c r="G7552" i="22" a="1"/>
  <c r="G7552" i="22" s="1"/>
  <c r="B7552" i="22" s="1"/>
  <c r="E7552" i="22"/>
  <c r="G7551" i="22" a="1"/>
  <c r="G7551" i="22" s="1"/>
  <c r="B7551" i="22" s="1"/>
  <c r="E7551" i="22"/>
  <c r="G7550" i="22" a="1"/>
  <c r="G7550" i="22" s="1"/>
  <c r="B7550" i="22" s="1"/>
  <c r="E7550" i="22"/>
  <c r="G7549" i="22" a="1"/>
  <c r="G7549" i="22" s="1"/>
  <c r="B7549" i="22" s="1"/>
  <c r="E7549" i="22"/>
  <c r="G7548" i="22" a="1"/>
  <c r="G7548" i="22" s="1"/>
  <c r="B7548" i="22" s="1"/>
  <c r="E7548" i="22"/>
  <c r="G7547" i="22" a="1"/>
  <c r="G7547" i="22" s="1"/>
  <c r="B7547" i="22" s="1"/>
  <c r="E7547" i="22"/>
  <c r="G7546" i="22" a="1"/>
  <c r="G7546" i="22" s="1"/>
  <c r="B7546" i="22" s="1"/>
  <c r="E7546" i="22"/>
  <c r="G7545" i="22" a="1"/>
  <c r="G7545" i="22" s="1"/>
  <c r="B7545" i="22" s="1"/>
  <c r="E7545" i="22"/>
  <c r="G7544" i="22" a="1"/>
  <c r="G7544" i="22" s="1"/>
  <c r="B7544" i="22" s="1"/>
  <c r="E7544" i="22"/>
  <c r="G7543" i="22" a="1"/>
  <c r="G7543" i="22" s="1"/>
  <c r="B7543" i="22" s="1"/>
  <c r="E7543" i="22"/>
  <c r="G7542" i="22" a="1"/>
  <c r="G7542" i="22" s="1"/>
  <c r="B7542" i="22" s="1"/>
  <c r="E7542" i="22"/>
  <c r="G7541" i="22" a="1"/>
  <c r="G7541" i="22" s="1"/>
  <c r="B7541" i="22" s="1"/>
  <c r="E7541" i="22"/>
  <c r="G7540" i="22"/>
  <c r="B7540" i="22" s="1"/>
  <c r="G7540" i="22" a="1"/>
  <c r="E7540" i="22"/>
  <c r="G7539" i="22" a="1"/>
  <c r="G7539" i="22" s="1"/>
  <c r="B7539" i="22" s="1"/>
  <c r="E7539" i="22"/>
  <c r="G7538" i="22" a="1"/>
  <c r="G7538" i="22" s="1"/>
  <c r="B7538" i="22" s="1"/>
  <c r="E7538" i="22"/>
  <c r="G7537" i="22" a="1"/>
  <c r="G7537" i="22" s="1"/>
  <c r="B7537" i="22" s="1"/>
  <c r="E7537" i="22"/>
  <c r="G7536" i="22" a="1"/>
  <c r="G7536" i="22" s="1"/>
  <c r="B7536" i="22" s="1"/>
  <c r="E7536" i="22"/>
  <c r="G7535" i="22" a="1"/>
  <c r="G7535" i="22" s="1"/>
  <c r="B7535" i="22" s="1"/>
  <c r="E7535" i="22"/>
  <c r="G7534" i="22" a="1"/>
  <c r="G7534" i="22" s="1"/>
  <c r="B7534" i="22" s="1"/>
  <c r="E7534" i="22"/>
  <c r="G7533" i="22" a="1"/>
  <c r="G7533" i="22" s="1"/>
  <c r="B7533" i="22" s="1"/>
  <c r="E7533" i="22"/>
  <c r="G7532" i="22" a="1"/>
  <c r="G7532" i="22" s="1"/>
  <c r="B7532" i="22" s="1"/>
  <c r="E7532" i="22"/>
  <c r="G7531" i="22" a="1"/>
  <c r="G7531" i="22" s="1"/>
  <c r="B7531" i="22" s="1"/>
  <c r="E7531" i="22"/>
  <c r="G7530" i="22" a="1"/>
  <c r="G7530" i="22" s="1"/>
  <c r="B7530" i="22" s="1"/>
  <c r="E7530" i="22"/>
  <c r="G7529" i="22" a="1"/>
  <c r="G7529" i="22" s="1"/>
  <c r="B7529" i="22" s="1"/>
  <c r="E7529" i="22"/>
  <c r="G7528" i="22"/>
  <c r="B7528" i="22" s="1"/>
  <c r="G7528" i="22" a="1"/>
  <c r="E7528" i="22"/>
  <c r="G7527" i="22" a="1"/>
  <c r="G7527" i="22" s="1"/>
  <c r="B7527" i="22" s="1"/>
  <c r="E7527" i="22"/>
  <c r="G7526" i="22" a="1"/>
  <c r="G7526" i="22" s="1"/>
  <c r="B7526" i="22" s="1"/>
  <c r="E7526" i="22"/>
  <c r="G7525" i="22" a="1"/>
  <c r="G7525" i="22" s="1"/>
  <c r="B7525" i="22" s="1"/>
  <c r="E7525" i="22"/>
  <c r="G7524" i="22" a="1"/>
  <c r="G7524" i="22" s="1"/>
  <c r="B7524" i="22" s="1"/>
  <c r="E7524" i="22"/>
  <c r="G7523" i="22" a="1"/>
  <c r="G7523" i="22" s="1"/>
  <c r="E7523" i="22"/>
  <c r="B7523" i="22"/>
  <c r="G7522" i="22" a="1"/>
  <c r="G7522" i="22" s="1"/>
  <c r="B7522" i="22" s="1"/>
  <c r="E7522" i="22"/>
  <c r="G7521" i="22" a="1"/>
  <c r="G7521" i="22" s="1"/>
  <c r="B7521" i="22" s="1"/>
  <c r="E7521" i="22"/>
  <c r="G7520" i="22" a="1"/>
  <c r="G7520" i="22" s="1"/>
  <c r="B7520" i="22" s="1"/>
  <c r="E7520" i="22"/>
  <c r="G7519" i="22" a="1"/>
  <c r="G7519" i="22" s="1"/>
  <c r="B7519" i="22" s="1"/>
  <c r="E7519" i="22"/>
  <c r="G7518" i="22" a="1"/>
  <c r="G7518" i="22" s="1"/>
  <c r="B7518" i="22" s="1"/>
  <c r="E7518" i="22"/>
  <c r="G7517" i="22" a="1"/>
  <c r="G7517" i="22" s="1"/>
  <c r="B7517" i="22" s="1"/>
  <c r="E7517" i="22"/>
  <c r="G7516" i="22" a="1"/>
  <c r="G7516" i="22" s="1"/>
  <c r="B7516" i="22" s="1"/>
  <c r="E7516" i="22"/>
  <c r="G7515" i="22" a="1"/>
  <c r="G7515" i="22" s="1"/>
  <c r="E7515" i="22"/>
  <c r="B7515" i="22"/>
  <c r="G7514" i="22" a="1"/>
  <c r="G7514" i="22" s="1"/>
  <c r="B7514" i="22" s="1"/>
  <c r="E7514" i="22"/>
  <c r="G7513" i="22" a="1"/>
  <c r="G7513" i="22" s="1"/>
  <c r="B7513" i="22" s="1"/>
  <c r="E7513" i="22"/>
  <c r="G7512" i="22" a="1"/>
  <c r="G7512" i="22" s="1"/>
  <c r="B7512" i="22" s="1"/>
  <c r="E7512" i="22"/>
  <c r="G7511" i="22" a="1"/>
  <c r="G7511" i="22" s="1"/>
  <c r="B7511" i="22" s="1"/>
  <c r="E7511" i="22"/>
  <c r="G7510" i="22" a="1"/>
  <c r="G7510" i="22" s="1"/>
  <c r="B7510" i="22" s="1"/>
  <c r="E7510" i="22"/>
  <c r="G7509" i="22" a="1"/>
  <c r="G7509" i="22" s="1"/>
  <c r="B7509" i="22" s="1"/>
  <c r="E7509" i="22"/>
  <c r="G7508" i="22" a="1"/>
  <c r="G7508" i="22" s="1"/>
  <c r="B7508" i="22" s="1"/>
  <c r="E7508" i="22"/>
  <c r="G7507" i="22" a="1"/>
  <c r="G7507" i="22" s="1"/>
  <c r="B7507" i="22" s="1"/>
  <c r="E7507" i="22"/>
  <c r="G7506" i="22" a="1"/>
  <c r="G7506" i="22" s="1"/>
  <c r="B7506" i="22" s="1"/>
  <c r="E7506" i="22"/>
  <c r="G7505" i="22" a="1"/>
  <c r="G7505" i="22" s="1"/>
  <c r="B7505" i="22" s="1"/>
  <c r="E7505" i="22"/>
  <c r="G7504" i="22" a="1"/>
  <c r="G7504" i="22" s="1"/>
  <c r="B7504" i="22" s="1"/>
  <c r="E7504" i="22"/>
  <c r="G7503" i="22" a="1"/>
  <c r="G7503" i="22" s="1"/>
  <c r="B7503" i="22" s="1"/>
  <c r="E7503" i="22"/>
  <c r="G7502" i="22" a="1"/>
  <c r="G7502" i="22" s="1"/>
  <c r="B7502" i="22" s="1"/>
  <c r="E7502" i="22"/>
  <c r="G7501" i="22" a="1"/>
  <c r="G7501" i="22" s="1"/>
  <c r="B7501" i="22" s="1"/>
  <c r="E7501" i="22"/>
  <c r="G7500" i="22" a="1"/>
  <c r="G7500" i="22" s="1"/>
  <c r="B7500" i="22" s="1"/>
  <c r="E7500" i="22"/>
  <c r="G7499" i="22" a="1"/>
  <c r="G7499" i="22" s="1"/>
  <c r="B7499" i="22" s="1"/>
  <c r="E7499" i="22"/>
  <c r="G7498" i="22" a="1"/>
  <c r="G7498" i="22" s="1"/>
  <c r="B7498" i="22" s="1"/>
  <c r="E7498" i="22"/>
  <c r="G7497" i="22" a="1"/>
  <c r="G7497" i="22" s="1"/>
  <c r="B7497" i="22" s="1"/>
  <c r="E7497" i="22"/>
  <c r="G7496" i="22" a="1"/>
  <c r="G7496" i="22" s="1"/>
  <c r="B7496" i="22" s="1"/>
  <c r="E7496" i="22"/>
  <c r="G7495" i="22" a="1"/>
  <c r="G7495" i="22" s="1"/>
  <c r="B7495" i="22" s="1"/>
  <c r="E7495" i="22"/>
  <c r="G7494" i="22" a="1"/>
  <c r="G7494" i="22" s="1"/>
  <c r="B7494" i="22" s="1"/>
  <c r="E7494" i="22"/>
  <c r="G7493" i="22" a="1"/>
  <c r="G7493" i="22" s="1"/>
  <c r="B7493" i="22" s="1"/>
  <c r="E7493" i="22"/>
  <c r="G7492" i="22"/>
  <c r="B7492" i="22" s="1"/>
  <c r="G7492" i="22" a="1"/>
  <c r="E7492" i="22"/>
  <c r="G7491" i="22" a="1"/>
  <c r="G7491" i="22" s="1"/>
  <c r="E7491" i="22"/>
  <c r="B7491" i="22"/>
  <c r="G7490" i="22" a="1"/>
  <c r="G7490" i="22" s="1"/>
  <c r="B7490" i="22" s="1"/>
  <c r="E7490" i="22"/>
  <c r="G7489" i="22" a="1"/>
  <c r="G7489" i="22" s="1"/>
  <c r="B7489" i="22" s="1"/>
  <c r="E7489" i="22"/>
  <c r="G7488" i="22" a="1"/>
  <c r="G7488" i="22" s="1"/>
  <c r="B7488" i="22" s="1"/>
  <c r="E7488" i="22"/>
  <c r="G7487" i="22" a="1"/>
  <c r="G7487" i="22" s="1"/>
  <c r="B7487" i="22" s="1"/>
  <c r="E7487" i="22"/>
  <c r="G7486" i="22" a="1"/>
  <c r="G7486" i="22" s="1"/>
  <c r="B7486" i="22" s="1"/>
  <c r="E7486" i="22"/>
  <c r="G7485" i="22" a="1"/>
  <c r="G7485" i="22" s="1"/>
  <c r="B7485" i="22" s="1"/>
  <c r="E7485" i="22"/>
  <c r="G7484" i="22" a="1"/>
  <c r="G7484" i="22" s="1"/>
  <c r="B7484" i="22" s="1"/>
  <c r="E7484" i="22"/>
  <c r="G7483" i="22" a="1"/>
  <c r="G7483" i="22" s="1"/>
  <c r="B7483" i="22" s="1"/>
  <c r="E7483" i="22"/>
  <c r="G7482" i="22"/>
  <c r="B7482" i="22" s="1"/>
  <c r="G7482" i="22" a="1"/>
  <c r="E7482" i="22"/>
  <c r="G7481" i="22" a="1"/>
  <c r="G7481" i="22" s="1"/>
  <c r="B7481" i="22" s="1"/>
  <c r="E7481" i="22"/>
  <c r="G7480" i="22" a="1"/>
  <c r="G7480" i="22" s="1"/>
  <c r="B7480" i="22" s="1"/>
  <c r="E7480" i="22"/>
  <c r="G7479" i="22" a="1"/>
  <c r="G7479" i="22" s="1"/>
  <c r="B7479" i="22" s="1"/>
  <c r="E7479" i="22"/>
  <c r="G7478" i="22" a="1"/>
  <c r="G7478" i="22" s="1"/>
  <c r="B7478" i="22" s="1"/>
  <c r="E7478" i="22"/>
  <c r="G7477" i="22" a="1"/>
  <c r="G7477" i="22" s="1"/>
  <c r="B7477" i="22" s="1"/>
  <c r="E7477" i="22"/>
  <c r="G7476" i="22"/>
  <c r="B7476" i="22" s="1"/>
  <c r="G7476" i="22" a="1"/>
  <c r="E7476" i="22"/>
  <c r="G7475" i="22" a="1"/>
  <c r="G7475" i="22" s="1"/>
  <c r="B7475" i="22" s="1"/>
  <c r="E7475" i="22"/>
  <c r="G7474" i="22" a="1"/>
  <c r="G7474" i="22" s="1"/>
  <c r="B7474" i="22" s="1"/>
  <c r="E7474" i="22"/>
  <c r="G7473" i="22" a="1"/>
  <c r="G7473" i="22" s="1"/>
  <c r="E7473" i="22"/>
  <c r="B7473" i="22"/>
  <c r="G7472" i="22" a="1"/>
  <c r="G7472" i="22" s="1"/>
  <c r="B7472" i="22" s="1"/>
  <c r="E7472" i="22"/>
  <c r="G7471" i="22" a="1"/>
  <c r="G7471" i="22" s="1"/>
  <c r="B7471" i="22" s="1"/>
  <c r="E7471" i="22"/>
  <c r="G7470" i="22" a="1"/>
  <c r="G7470" i="22" s="1"/>
  <c r="B7470" i="22" s="1"/>
  <c r="E7470" i="22"/>
  <c r="G7469" i="22" a="1"/>
  <c r="G7469" i="22" s="1"/>
  <c r="B7469" i="22" s="1"/>
  <c r="E7469" i="22"/>
  <c r="G7468" i="22" a="1"/>
  <c r="G7468" i="22" s="1"/>
  <c r="B7468" i="22" s="1"/>
  <c r="E7468" i="22"/>
  <c r="G7467" i="22" a="1"/>
  <c r="G7467" i="22" s="1"/>
  <c r="B7467" i="22" s="1"/>
  <c r="E7467" i="22"/>
  <c r="G7466" i="22" a="1"/>
  <c r="G7466" i="22" s="1"/>
  <c r="B7466" i="22" s="1"/>
  <c r="E7466" i="22"/>
  <c r="G7465" i="22" a="1"/>
  <c r="G7465" i="22" s="1"/>
  <c r="B7465" i="22" s="1"/>
  <c r="E7465" i="22"/>
  <c r="G7464" i="22" a="1"/>
  <c r="G7464" i="22" s="1"/>
  <c r="B7464" i="22" s="1"/>
  <c r="E7464" i="22"/>
  <c r="G7463" i="22" a="1"/>
  <c r="G7463" i="22" s="1"/>
  <c r="B7463" i="22" s="1"/>
  <c r="E7463" i="22"/>
  <c r="G7462" i="22" a="1"/>
  <c r="G7462" i="22" s="1"/>
  <c r="B7462" i="22" s="1"/>
  <c r="E7462" i="22"/>
  <c r="G7461" i="22" a="1"/>
  <c r="G7461" i="22" s="1"/>
  <c r="B7461" i="22" s="1"/>
  <c r="E7461" i="22"/>
  <c r="G7460" i="22" a="1"/>
  <c r="G7460" i="22" s="1"/>
  <c r="B7460" i="22" s="1"/>
  <c r="E7460" i="22"/>
  <c r="G7459" i="22" a="1"/>
  <c r="G7459" i="22" s="1"/>
  <c r="B7459" i="22" s="1"/>
  <c r="E7459" i="22"/>
  <c r="G7458" i="22" a="1"/>
  <c r="G7458" i="22" s="1"/>
  <c r="B7458" i="22" s="1"/>
  <c r="E7458" i="22"/>
  <c r="G7457" i="22" a="1"/>
  <c r="G7457" i="22" s="1"/>
  <c r="E7457" i="22"/>
  <c r="B7457" i="22"/>
  <c r="G7456" i="22" a="1"/>
  <c r="G7456" i="22" s="1"/>
  <c r="B7456" i="22" s="1"/>
  <c r="E7456" i="22"/>
  <c r="G7455" i="22" a="1"/>
  <c r="G7455" i="22" s="1"/>
  <c r="B7455" i="22" s="1"/>
  <c r="E7455" i="22"/>
  <c r="G7454" i="22" a="1"/>
  <c r="G7454" i="22" s="1"/>
  <c r="B7454" i="22" s="1"/>
  <c r="E7454" i="22"/>
  <c r="G7453" i="22" a="1"/>
  <c r="G7453" i="22" s="1"/>
  <c r="B7453" i="22" s="1"/>
  <c r="E7453" i="22"/>
  <c r="G7452" i="22" a="1"/>
  <c r="G7452" i="22" s="1"/>
  <c r="B7452" i="22" s="1"/>
  <c r="E7452" i="22"/>
  <c r="G7451" i="22" a="1"/>
  <c r="G7451" i="22" s="1"/>
  <c r="B7451" i="22" s="1"/>
  <c r="E7451" i="22"/>
  <c r="G7450" i="22" a="1"/>
  <c r="G7450" i="22" s="1"/>
  <c r="B7450" i="22" s="1"/>
  <c r="E7450" i="22"/>
  <c r="G7449" i="22" a="1"/>
  <c r="G7449" i="22" s="1"/>
  <c r="B7449" i="22" s="1"/>
  <c r="E7449" i="22"/>
  <c r="G7448" i="22" a="1"/>
  <c r="G7448" i="22" s="1"/>
  <c r="B7448" i="22" s="1"/>
  <c r="E7448" i="22"/>
  <c r="G7447" i="22" a="1"/>
  <c r="G7447" i="22" s="1"/>
  <c r="B7447" i="22" s="1"/>
  <c r="E7447" i="22"/>
  <c r="G7446" i="22" a="1"/>
  <c r="G7446" i="22" s="1"/>
  <c r="B7446" i="22" s="1"/>
  <c r="E7446" i="22"/>
  <c r="G7445" i="22" a="1"/>
  <c r="G7445" i="22" s="1"/>
  <c r="B7445" i="22" s="1"/>
  <c r="E7445" i="22"/>
  <c r="G7444" i="22" a="1"/>
  <c r="G7444" i="22" s="1"/>
  <c r="B7444" i="22" s="1"/>
  <c r="E7444" i="22"/>
  <c r="G7443" i="22" a="1"/>
  <c r="G7443" i="22" s="1"/>
  <c r="B7443" i="22" s="1"/>
  <c r="E7443" i="22"/>
  <c r="G7442" i="22" a="1"/>
  <c r="G7442" i="22" s="1"/>
  <c r="B7442" i="22" s="1"/>
  <c r="E7442" i="22"/>
  <c r="G7441" i="22" a="1"/>
  <c r="G7441" i="22" s="1"/>
  <c r="B7441" i="22" s="1"/>
  <c r="E7441" i="22"/>
  <c r="G7440" i="22" a="1"/>
  <c r="G7440" i="22" s="1"/>
  <c r="B7440" i="22" s="1"/>
  <c r="E7440" i="22"/>
  <c r="G7439" i="22" a="1"/>
  <c r="G7439" i="22" s="1"/>
  <c r="B7439" i="22" s="1"/>
  <c r="E7439" i="22"/>
  <c r="G7438" i="22" a="1"/>
  <c r="G7438" i="22" s="1"/>
  <c r="B7438" i="22" s="1"/>
  <c r="E7438" i="22"/>
  <c r="G7437" i="22" a="1"/>
  <c r="G7437" i="22" s="1"/>
  <c r="B7437" i="22" s="1"/>
  <c r="E7437" i="22"/>
  <c r="G7436" i="22" a="1"/>
  <c r="G7436" i="22" s="1"/>
  <c r="B7436" i="22" s="1"/>
  <c r="E7436" i="22"/>
  <c r="G7435" i="22" a="1"/>
  <c r="G7435" i="22" s="1"/>
  <c r="B7435" i="22" s="1"/>
  <c r="E7435" i="22"/>
  <c r="G7434" i="22" a="1"/>
  <c r="G7434" i="22" s="1"/>
  <c r="B7434" i="22" s="1"/>
  <c r="E7434" i="22"/>
  <c r="G7433" i="22" a="1"/>
  <c r="G7433" i="22" s="1"/>
  <c r="B7433" i="22" s="1"/>
  <c r="E7433" i="22"/>
  <c r="G7432" i="22" a="1"/>
  <c r="G7432" i="22" s="1"/>
  <c r="B7432" i="22" s="1"/>
  <c r="E7432" i="22"/>
  <c r="G7431" i="22" a="1"/>
  <c r="G7431" i="22" s="1"/>
  <c r="B7431" i="22" s="1"/>
  <c r="E7431" i="22"/>
  <c r="G7430" i="22" a="1"/>
  <c r="G7430" i="22" s="1"/>
  <c r="B7430" i="22" s="1"/>
  <c r="E7430" i="22"/>
  <c r="G7429" i="22" a="1"/>
  <c r="G7429" i="22" s="1"/>
  <c r="B7429" i="22" s="1"/>
  <c r="E7429" i="22"/>
  <c r="G7428" i="22" a="1"/>
  <c r="G7428" i="22" s="1"/>
  <c r="B7428" i="22" s="1"/>
  <c r="E7428" i="22"/>
  <c r="G7427" i="22" a="1"/>
  <c r="G7427" i="22" s="1"/>
  <c r="B7427" i="22" s="1"/>
  <c r="E7427" i="22"/>
  <c r="G7426" i="22" a="1"/>
  <c r="G7426" i="22" s="1"/>
  <c r="B7426" i="22" s="1"/>
  <c r="E7426" i="22"/>
  <c r="G7425" i="22" a="1"/>
  <c r="G7425" i="22" s="1"/>
  <c r="B7425" i="22" s="1"/>
  <c r="E7425" i="22"/>
  <c r="G7424" i="22" a="1"/>
  <c r="G7424" i="22" s="1"/>
  <c r="B7424" i="22" s="1"/>
  <c r="E7424" i="22"/>
  <c r="G7423" i="22" a="1"/>
  <c r="G7423" i="22" s="1"/>
  <c r="B7423" i="22" s="1"/>
  <c r="E7423" i="22"/>
  <c r="G7422" i="22" a="1"/>
  <c r="G7422" i="22" s="1"/>
  <c r="B7422" i="22" s="1"/>
  <c r="E7422" i="22"/>
  <c r="G7421" i="22" a="1"/>
  <c r="G7421" i="22" s="1"/>
  <c r="B7421" i="22" s="1"/>
  <c r="E7421" i="22"/>
  <c r="G7420" i="22" a="1"/>
  <c r="G7420" i="22" s="1"/>
  <c r="B7420" i="22" s="1"/>
  <c r="E7420" i="22"/>
  <c r="G7419" i="22" a="1"/>
  <c r="G7419" i="22" s="1"/>
  <c r="B7419" i="22" s="1"/>
  <c r="E7419" i="22"/>
  <c r="G7418" i="22" a="1"/>
  <c r="G7418" i="22" s="1"/>
  <c r="B7418" i="22" s="1"/>
  <c r="E7418" i="22"/>
  <c r="G7417" i="22" a="1"/>
  <c r="G7417" i="22" s="1"/>
  <c r="B7417" i="22" s="1"/>
  <c r="E7417" i="22"/>
  <c r="G7416" i="22" a="1"/>
  <c r="G7416" i="22" s="1"/>
  <c r="B7416" i="22" s="1"/>
  <c r="E7416" i="22"/>
  <c r="G7415" i="22" a="1"/>
  <c r="G7415" i="22" s="1"/>
  <c r="B7415" i="22" s="1"/>
  <c r="E7415" i="22"/>
  <c r="G7414" i="22" a="1"/>
  <c r="G7414" i="22" s="1"/>
  <c r="B7414" i="22" s="1"/>
  <c r="E7414" i="22"/>
  <c r="G7413" i="22" a="1"/>
  <c r="G7413" i="22" s="1"/>
  <c r="B7413" i="22" s="1"/>
  <c r="E7413" i="22"/>
  <c r="G7412" i="22" a="1"/>
  <c r="G7412" i="22" s="1"/>
  <c r="B7412" i="22" s="1"/>
  <c r="E7412" i="22"/>
  <c r="G7411" i="22" a="1"/>
  <c r="G7411" i="22" s="1"/>
  <c r="B7411" i="22" s="1"/>
  <c r="E7411" i="22"/>
  <c r="G7410" i="22" a="1"/>
  <c r="G7410" i="22" s="1"/>
  <c r="B7410" i="22" s="1"/>
  <c r="E7410" i="22"/>
  <c r="G7409" i="22" a="1"/>
  <c r="G7409" i="22" s="1"/>
  <c r="B7409" i="22" s="1"/>
  <c r="E7409" i="22"/>
  <c r="G7408" i="22" a="1"/>
  <c r="G7408" i="22" s="1"/>
  <c r="B7408" i="22" s="1"/>
  <c r="E7408" i="22"/>
  <c r="G7407" i="22" a="1"/>
  <c r="G7407" i="22" s="1"/>
  <c r="B7407" i="22" s="1"/>
  <c r="E7407" i="22"/>
  <c r="G7406" i="22" a="1"/>
  <c r="G7406" i="22" s="1"/>
  <c r="B7406" i="22" s="1"/>
  <c r="E7406" i="22"/>
  <c r="G7405" i="22" a="1"/>
  <c r="G7405" i="22" s="1"/>
  <c r="B7405" i="22" s="1"/>
  <c r="E7405" i="22"/>
  <c r="G7404" i="22" a="1"/>
  <c r="G7404" i="22" s="1"/>
  <c r="B7404" i="22" s="1"/>
  <c r="E7404" i="22"/>
  <c r="G7403" i="22" a="1"/>
  <c r="G7403" i="22" s="1"/>
  <c r="B7403" i="22" s="1"/>
  <c r="E7403" i="22"/>
  <c r="G7402" i="22" a="1"/>
  <c r="G7402" i="22" s="1"/>
  <c r="B7402" i="22" s="1"/>
  <c r="E7402" i="22"/>
  <c r="G7401" i="22" a="1"/>
  <c r="G7401" i="22" s="1"/>
  <c r="B7401" i="22" s="1"/>
  <c r="E7401" i="22"/>
  <c r="G7400" i="22" a="1"/>
  <c r="G7400" i="22" s="1"/>
  <c r="B7400" i="22" s="1"/>
  <c r="E7400" i="22"/>
  <c r="G7399" i="22" a="1"/>
  <c r="G7399" i="22" s="1"/>
  <c r="B7399" i="22" s="1"/>
  <c r="E7399" i="22"/>
  <c r="G7398" i="22" a="1"/>
  <c r="G7398" i="22" s="1"/>
  <c r="B7398" i="22" s="1"/>
  <c r="E7398" i="22"/>
  <c r="G7397" i="22" a="1"/>
  <c r="G7397" i="22" s="1"/>
  <c r="B7397" i="22" s="1"/>
  <c r="E7397" i="22"/>
  <c r="G7396" i="22" a="1"/>
  <c r="G7396" i="22" s="1"/>
  <c r="B7396" i="22" s="1"/>
  <c r="E7396" i="22"/>
  <c r="G7395" i="22" a="1"/>
  <c r="G7395" i="22" s="1"/>
  <c r="B7395" i="22" s="1"/>
  <c r="E7395" i="22"/>
  <c r="G7394" i="22" a="1"/>
  <c r="G7394" i="22" s="1"/>
  <c r="B7394" i="22" s="1"/>
  <c r="E7394" i="22"/>
  <c r="G7393" i="22" a="1"/>
  <c r="G7393" i="22" s="1"/>
  <c r="E7393" i="22"/>
  <c r="B7393" i="22"/>
  <c r="G7392" i="22" a="1"/>
  <c r="G7392" i="22" s="1"/>
  <c r="B7392" i="22" s="1"/>
  <c r="E7392" i="22"/>
  <c r="G7391" i="22" a="1"/>
  <c r="G7391" i="22" s="1"/>
  <c r="B7391" i="22" s="1"/>
  <c r="E7391" i="22"/>
  <c r="G7390" i="22" a="1"/>
  <c r="G7390" i="22" s="1"/>
  <c r="B7390" i="22" s="1"/>
  <c r="E7390" i="22"/>
  <c r="G7389" i="22" a="1"/>
  <c r="G7389" i="22" s="1"/>
  <c r="B7389" i="22" s="1"/>
  <c r="E7389" i="22"/>
  <c r="G7388" i="22" a="1"/>
  <c r="G7388" i="22" s="1"/>
  <c r="B7388" i="22" s="1"/>
  <c r="E7388" i="22"/>
  <c r="G7387" i="22" a="1"/>
  <c r="G7387" i="22" s="1"/>
  <c r="E7387" i="22"/>
  <c r="B7387" i="22"/>
  <c r="G7386" i="22" a="1"/>
  <c r="G7386" i="22" s="1"/>
  <c r="B7386" i="22" s="1"/>
  <c r="E7386" i="22"/>
  <c r="G7385" i="22" a="1"/>
  <c r="G7385" i="22" s="1"/>
  <c r="B7385" i="22" s="1"/>
  <c r="E7385" i="22"/>
  <c r="G7384" i="22" a="1"/>
  <c r="G7384" i="22" s="1"/>
  <c r="B7384" i="22" s="1"/>
  <c r="E7384" i="22"/>
  <c r="G7383" i="22" a="1"/>
  <c r="G7383" i="22" s="1"/>
  <c r="B7383" i="22" s="1"/>
  <c r="E7383" i="22"/>
  <c r="G7382" i="22" a="1"/>
  <c r="G7382" i="22" s="1"/>
  <c r="B7382" i="22" s="1"/>
  <c r="E7382" i="22"/>
  <c r="G7381" i="22" a="1"/>
  <c r="G7381" i="22" s="1"/>
  <c r="B7381" i="22" s="1"/>
  <c r="E7381" i="22"/>
  <c r="G7380" i="22" a="1"/>
  <c r="G7380" i="22" s="1"/>
  <c r="B7380" i="22" s="1"/>
  <c r="E7380" i="22"/>
  <c r="G7379" i="22" a="1"/>
  <c r="G7379" i="22" s="1"/>
  <c r="B7379" i="22" s="1"/>
  <c r="E7379" i="22"/>
  <c r="G7378" i="22" a="1"/>
  <c r="G7378" i="22" s="1"/>
  <c r="B7378" i="22" s="1"/>
  <c r="E7378" i="22"/>
  <c r="G7377" i="22" a="1"/>
  <c r="G7377" i="22" s="1"/>
  <c r="B7377" i="22" s="1"/>
  <c r="E7377" i="22"/>
  <c r="G7376" i="22" a="1"/>
  <c r="G7376" i="22" s="1"/>
  <c r="B7376" i="22" s="1"/>
  <c r="E7376" i="22"/>
  <c r="G7375" i="22" a="1"/>
  <c r="G7375" i="22" s="1"/>
  <c r="B7375" i="22" s="1"/>
  <c r="E7375" i="22"/>
  <c r="G7374" i="22" a="1"/>
  <c r="G7374" i="22" s="1"/>
  <c r="B7374" i="22" s="1"/>
  <c r="E7374" i="22"/>
  <c r="G7373" i="22" a="1"/>
  <c r="G7373" i="22" s="1"/>
  <c r="B7373" i="22" s="1"/>
  <c r="E7373" i="22"/>
  <c r="G7372" i="22" a="1"/>
  <c r="G7372" i="22" s="1"/>
  <c r="B7372" i="22" s="1"/>
  <c r="E7372" i="22"/>
  <c r="G7371" i="22" a="1"/>
  <c r="G7371" i="22" s="1"/>
  <c r="B7371" i="22" s="1"/>
  <c r="E7371" i="22"/>
  <c r="G7370" i="22" a="1"/>
  <c r="G7370" i="22" s="1"/>
  <c r="B7370" i="22" s="1"/>
  <c r="E7370" i="22"/>
  <c r="G7369" i="22" a="1"/>
  <c r="G7369" i="22" s="1"/>
  <c r="B7369" i="22" s="1"/>
  <c r="E7369" i="22"/>
  <c r="G7368" i="22" a="1"/>
  <c r="G7368" i="22" s="1"/>
  <c r="B7368" i="22" s="1"/>
  <c r="E7368" i="22"/>
  <c r="G7367" i="22" a="1"/>
  <c r="G7367" i="22" s="1"/>
  <c r="B7367" i="22" s="1"/>
  <c r="E7367" i="22"/>
  <c r="G7366" i="22" a="1"/>
  <c r="G7366" i="22" s="1"/>
  <c r="B7366" i="22" s="1"/>
  <c r="E7366" i="22"/>
  <c r="G7365" i="22" a="1"/>
  <c r="G7365" i="22" s="1"/>
  <c r="B7365" i="22" s="1"/>
  <c r="E7365" i="22"/>
  <c r="G7364" i="22" a="1"/>
  <c r="G7364" i="22" s="1"/>
  <c r="B7364" i="22" s="1"/>
  <c r="E7364" i="22"/>
  <c r="G7363" i="22" a="1"/>
  <c r="G7363" i="22" s="1"/>
  <c r="B7363" i="22" s="1"/>
  <c r="E7363" i="22"/>
  <c r="G7362" i="22" a="1"/>
  <c r="G7362" i="22" s="1"/>
  <c r="B7362" i="22" s="1"/>
  <c r="E7362" i="22"/>
  <c r="G7361" i="22" a="1"/>
  <c r="G7361" i="22" s="1"/>
  <c r="B7361" i="22" s="1"/>
  <c r="E7361" i="22"/>
  <c r="G7360" i="22" a="1"/>
  <c r="G7360" i="22" s="1"/>
  <c r="B7360" i="22" s="1"/>
  <c r="E7360" i="22"/>
  <c r="G7359" i="22" a="1"/>
  <c r="G7359" i="22" s="1"/>
  <c r="B7359" i="22" s="1"/>
  <c r="E7359" i="22"/>
  <c r="G7358" i="22" a="1"/>
  <c r="G7358" i="22" s="1"/>
  <c r="B7358" i="22" s="1"/>
  <c r="E7358" i="22"/>
  <c r="G7357" i="22" a="1"/>
  <c r="G7357" i="22" s="1"/>
  <c r="B7357" i="22" s="1"/>
  <c r="E7357" i="22"/>
  <c r="G7356" i="22" a="1"/>
  <c r="G7356" i="22" s="1"/>
  <c r="B7356" i="22" s="1"/>
  <c r="E7356" i="22"/>
  <c r="G7355" i="22" a="1"/>
  <c r="G7355" i="22" s="1"/>
  <c r="E7355" i="22"/>
  <c r="B7355" i="22"/>
  <c r="G7354" i="22" a="1"/>
  <c r="G7354" i="22" s="1"/>
  <c r="B7354" i="22" s="1"/>
  <c r="E7354" i="22"/>
  <c r="G7353" i="22" a="1"/>
  <c r="G7353" i="22" s="1"/>
  <c r="B7353" i="22" s="1"/>
  <c r="E7353" i="22"/>
  <c r="G7352" i="22" a="1"/>
  <c r="G7352" i="22" s="1"/>
  <c r="B7352" i="22" s="1"/>
  <c r="E7352" i="22"/>
  <c r="G7351" i="22" a="1"/>
  <c r="G7351" i="22" s="1"/>
  <c r="B7351" i="22" s="1"/>
  <c r="E7351" i="22"/>
  <c r="G7350" i="22" a="1"/>
  <c r="G7350" i="22" s="1"/>
  <c r="B7350" i="22" s="1"/>
  <c r="E7350" i="22"/>
  <c r="G7349" i="22" a="1"/>
  <c r="G7349" i="22" s="1"/>
  <c r="B7349" i="22" s="1"/>
  <c r="E7349" i="22"/>
  <c r="G7348" i="22"/>
  <c r="B7348" i="22" s="1"/>
  <c r="G7348" i="22" a="1"/>
  <c r="E7348" i="22"/>
  <c r="G7347" i="22" a="1"/>
  <c r="G7347" i="22" s="1"/>
  <c r="B7347" i="22" s="1"/>
  <c r="E7347" i="22"/>
  <c r="G7346" i="22" a="1"/>
  <c r="G7346" i="22" s="1"/>
  <c r="B7346" i="22" s="1"/>
  <c r="E7346" i="22"/>
  <c r="G7345" i="22" a="1"/>
  <c r="G7345" i="22" s="1"/>
  <c r="B7345" i="22" s="1"/>
  <c r="E7345" i="22"/>
  <c r="G7344" i="22" a="1"/>
  <c r="G7344" i="22" s="1"/>
  <c r="B7344" i="22" s="1"/>
  <c r="E7344" i="22"/>
  <c r="G7343" i="22" a="1"/>
  <c r="G7343" i="22" s="1"/>
  <c r="B7343" i="22" s="1"/>
  <c r="E7343" i="22"/>
  <c r="G7342" i="22" a="1"/>
  <c r="G7342" i="22" s="1"/>
  <c r="B7342" i="22" s="1"/>
  <c r="E7342" i="22"/>
  <c r="G7341" i="22" a="1"/>
  <c r="G7341" i="22" s="1"/>
  <c r="B7341" i="22" s="1"/>
  <c r="E7341" i="22"/>
  <c r="G7340" i="22" a="1"/>
  <c r="G7340" i="22" s="1"/>
  <c r="B7340" i="22" s="1"/>
  <c r="E7340" i="22"/>
  <c r="G7339" i="22" a="1"/>
  <c r="G7339" i="22" s="1"/>
  <c r="B7339" i="22" s="1"/>
  <c r="E7339" i="22"/>
  <c r="G7338" i="22" a="1"/>
  <c r="G7338" i="22" s="1"/>
  <c r="B7338" i="22" s="1"/>
  <c r="E7338" i="22"/>
  <c r="G7337" i="22" a="1"/>
  <c r="G7337" i="22" s="1"/>
  <c r="B7337" i="22" s="1"/>
  <c r="E7337" i="22"/>
  <c r="G7336" i="22" a="1"/>
  <c r="G7336" i="22" s="1"/>
  <c r="B7336" i="22" s="1"/>
  <c r="E7336" i="22"/>
  <c r="G7335" i="22" a="1"/>
  <c r="G7335" i="22" s="1"/>
  <c r="B7335" i="22" s="1"/>
  <c r="E7335" i="22"/>
  <c r="G7334" i="22" a="1"/>
  <c r="G7334" i="22" s="1"/>
  <c r="B7334" i="22" s="1"/>
  <c r="E7334" i="22"/>
  <c r="G7333" i="22" a="1"/>
  <c r="G7333" i="22" s="1"/>
  <c r="B7333" i="22" s="1"/>
  <c r="E7333" i="22"/>
  <c r="G7332" i="22" a="1"/>
  <c r="G7332" i="22" s="1"/>
  <c r="B7332" i="22" s="1"/>
  <c r="E7332" i="22"/>
  <c r="G7331" i="22" a="1"/>
  <c r="G7331" i="22" s="1"/>
  <c r="B7331" i="22" s="1"/>
  <c r="E7331" i="22"/>
  <c r="G7330" i="22" a="1"/>
  <c r="G7330" i="22" s="1"/>
  <c r="B7330" i="22" s="1"/>
  <c r="E7330" i="22"/>
  <c r="G7329" i="22" a="1"/>
  <c r="G7329" i="22" s="1"/>
  <c r="E7329" i="22"/>
  <c r="B7329" i="22"/>
  <c r="G7328" i="22" a="1"/>
  <c r="G7328" i="22" s="1"/>
  <c r="B7328" i="22" s="1"/>
  <c r="E7328" i="22"/>
  <c r="G7327" i="22" a="1"/>
  <c r="G7327" i="22" s="1"/>
  <c r="B7327" i="22" s="1"/>
  <c r="E7327" i="22"/>
  <c r="G7326" i="22" a="1"/>
  <c r="G7326" i="22" s="1"/>
  <c r="B7326" i="22" s="1"/>
  <c r="E7326" i="22"/>
  <c r="G7325" i="22" a="1"/>
  <c r="G7325" i="22" s="1"/>
  <c r="B7325" i="22" s="1"/>
  <c r="E7325" i="22"/>
  <c r="G7324" i="22" a="1"/>
  <c r="G7324" i="22" s="1"/>
  <c r="B7324" i="22" s="1"/>
  <c r="E7324" i="22"/>
  <c r="G7323" i="22" a="1"/>
  <c r="G7323" i="22" s="1"/>
  <c r="B7323" i="22" s="1"/>
  <c r="E7323" i="22"/>
  <c r="G7322" i="22" a="1"/>
  <c r="G7322" i="22" s="1"/>
  <c r="B7322" i="22" s="1"/>
  <c r="E7322" i="22"/>
  <c r="G7321" i="22" a="1"/>
  <c r="G7321" i="22" s="1"/>
  <c r="B7321" i="22" s="1"/>
  <c r="E7321" i="22"/>
  <c r="G7320" i="22" a="1"/>
  <c r="G7320" i="22" s="1"/>
  <c r="B7320" i="22" s="1"/>
  <c r="E7320" i="22"/>
  <c r="G7319" i="22" a="1"/>
  <c r="G7319" i="22" s="1"/>
  <c r="B7319" i="22" s="1"/>
  <c r="E7319" i="22"/>
  <c r="G7318" i="22" a="1"/>
  <c r="G7318" i="22" s="1"/>
  <c r="B7318" i="22" s="1"/>
  <c r="E7318" i="22"/>
  <c r="G7317" i="22" a="1"/>
  <c r="G7317" i="22" s="1"/>
  <c r="B7317" i="22" s="1"/>
  <c r="E7317" i="22"/>
  <c r="G7316" i="22"/>
  <c r="B7316" i="22" s="1"/>
  <c r="G7316" i="22" a="1"/>
  <c r="E7316" i="22"/>
  <c r="G7315" i="22" a="1"/>
  <c r="G7315" i="22" s="1"/>
  <c r="B7315" i="22" s="1"/>
  <c r="E7315" i="22"/>
  <c r="G7314" i="22" a="1"/>
  <c r="G7314" i="22" s="1"/>
  <c r="B7314" i="22" s="1"/>
  <c r="E7314" i="22"/>
  <c r="G7313" i="22" a="1"/>
  <c r="G7313" i="22" s="1"/>
  <c r="B7313" i="22" s="1"/>
  <c r="E7313" i="22"/>
  <c r="G7312" i="22" a="1"/>
  <c r="G7312" i="22" s="1"/>
  <c r="B7312" i="22" s="1"/>
  <c r="E7312" i="22"/>
  <c r="G7311" i="22" a="1"/>
  <c r="G7311" i="22" s="1"/>
  <c r="B7311" i="22" s="1"/>
  <c r="E7311" i="22"/>
  <c r="G7310" i="22" a="1"/>
  <c r="G7310" i="22" s="1"/>
  <c r="B7310" i="22" s="1"/>
  <c r="E7310" i="22"/>
  <c r="G7309" i="22" a="1"/>
  <c r="G7309" i="22" s="1"/>
  <c r="B7309" i="22" s="1"/>
  <c r="E7309" i="22"/>
  <c r="G7308" i="22" a="1"/>
  <c r="G7308" i="22" s="1"/>
  <c r="B7308" i="22" s="1"/>
  <c r="E7308" i="22"/>
  <c r="G7307" i="22" a="1"/>
  <c r="G7307" i="22" s="1"/>
  <c r="B7307" i="22" s="1"/>
  <c r="E7307" i="22"/>
  <c r="G7306" i="22" a="1"/>
  <c r="G7306" i="22" s="1"/>
  <c r="B7306" i="22" s="1"/>
  <c r="E7306" i="22"/>
  <c r="G7305" i="22" a="1"/>
  <c r="G7305" i="22" s="1"/>
  <c r="B7305" i="22" s="1"/>
  <c r="E7305" i="22"/>
  <c r="G7304" i="22" a="1"/>
  <c r="G7304" i="22" s="1"/>
  <c r="B7304" i="22" s="1"/>
  <c r="E7304" i="22"/>
  <c r="G7303" i="22" a="1"/>
  <c r="G7303" i="22" s="1"/>
  <c r="B7303" i="22" s="1"/>
  <c r="E7303" i="22"/>
  <c r="G7302" i="22" a="1"/>
  <c r="G7302" i="22" s="1"/>
  <c r="B7302" i="22" s="1"/>
  <c r="E7302" i="22"/>
  <c r="G7301" i="22" a="1"/>
  <c r="G7301" i="22" s="1"/>
  <c r="B7301" i="22" s="1"/>
  <c r="E7301" i="22"/>
  <c r="G7300" i="22" a="1"/>
  <c r="G7300" i="22" s="1"/>
  <c r="B7300" i="22" s="1"/>
  <c r="E7300" i="22"/>
  <c r="G7299" i="22" a="1"/>
  <c r="G7299" i="22" s="1"/>
  <c r="B7299" i="22" s="1"/>
  <c r="E7299" i="22"/>
  <c r="G7298" i="22"/>
  <c r="B7298" i="22" s="1"/>
  <c r="G7298" i="22" a="1"/>
  <c r="E7298" i="22"/>
  <c r="G7297" i="22" a="1"/>
  <c r="G7297" i="22" s="1"/>
  <c r="B7297" i="22" s="1"/>
  <c r="E7297" i="22"/>
  <c r="G7296" i="22" a="1"/>
  <c r="G7296" i="22" s="1"/>
  <c r="B7296" i="22" s="1"/>
  <c r="E7296" i="22"/>
  <c r="G7295" i="22" a="1"/>
  <c r="G7295" i="22" s="1"/>
  <c r="B7295" i="22" s="1"/>
  <c r="E7295" i="22"/>
  <c r="G7294" i="22" a="1"/>
  <c r="G7294" i="22" s="1"/>
  <c r="B7294" i="22" s="1"/>
  <c r="E7294" i="22"/>
  <c r="G7293" i="22" a="1"/>
  <c r="G7293" i="22" s="1"/>
  <c r="B7293" i="22" s="1"/>
  <c r="E7293" i="22"/>
  <c r="G7292" i="22" a="1"/>
  <c r="G7292" i="22" s="1"/>
  <c r="B7292" i="22" s="1"/>
  <c r="E7292" i="22"/>
  <c r="G7291" i="22" a="1"/>
  <c r="G7291" i="22" s="1"/>
  <c r="B7291" i="22" s="1"/>
  <c r="E7291" i="22"/>
  <c r="G7290" i="22" a="1"/>
  <c r="G7290" i="22" s="1"/>
  <c r="B7290" i="22" s="1"/>
  <c r="E7290" i="22"/>
  <c r="G7289" i="22" a="1"/>
  <c r="G7289" i="22" s="1"/>
  <c r="B7289" i="22" s="1"/>
  <c r="E7289" i="22"/>
  <c r="G7288" i="22" a="1"/>
  <c r="G7288" i="22" s="1"/>
  <c r="B7288" i="22" s="1"/>
  <c r="E7288" i="22"/>
  <c r="G7287" i="22" a="1"/>
  <c r="G7287" i="22" s="1"/>
  <c r="B7287" i="22" s="1"/>
  <c r="E7287" i="22"/>
  <c r="G7286" i="22" a="1"/>
  <c r="G7286" i="22" s="1"/>
  <c r="B7286" i="22" s="1"/>
  <c r="E7286" i="22"/>
  <c r="G7285" i="22" a="1"/>
  <c r="G7285" i="22" s="1"/>
  <c r="B7285" i="22" s="1"/>
  <c r="E7285" i="22"/>
  <c r="G7284" i="22"/>
  <c r="B7284" i="22" s="1"/>
  <c r="G7284" i="22" a="1"/>
  <c r="E7284" i="22"/>
  <c r="G7283" i="22" a="1"/>
  <c r="G7283" i="22" s="1"/>
  <c r="B7283" i="22" s="1"/>
  <c r="E7283" i="22"/>
  <c r="G7282" i="22" a="1"/>
  <c r="G7282" i="22" s="1"/>
  <c r="B7282" i="22" s="1"/>
  <c r="E7282" i="22"/>
  <c r="G7281" i="22" a="1"/>
  <c r="G7281" i="22" s="1"/>
  <c r="B7281" i="22" s="1"/>
  <c r="E7281" i="22"/>
  <c r="G7280" i="22" a="1"/>
  <c r="G7280" i="22" s="1"/>
  <c r="B7280" i="22" s="1"/>
  <c r="E7280" i="22"/>
  <c r="G7279" i="22" a="1"/>
  <c r="G7279" i="22" s="1"/>
  <c r="B7279" i="22" s="1"/>
  <c r="E7279" i="22"/>
  <c r="G7278" i="22" a="1"/>
  <c r="G7278" i="22" s="1"/>
  <c r="B7278" i="22" s="1"/>
  <c r="E7278" i="22"/>
  <c r="G7277" i="22" a="1"/>
  <c r="G7277" i="22" s="1"/>
  <c r="B7277" i="22" s="1"/>
  <c r="E7277" i="22"/>
  <c r="G7276" i="22" a="1"/>
  <c r="G7276" i="22" s="1"/>
  <c r="B7276" i="22" s="1"/>
  <c r="E7276" i="22"/>
  <c r="G7275" i="22" a="1"/>
  <c r="G7275" i="22" s="1"/>
  <c r="B7275" i="22" s="1"/>
  <c r="E7275" i="22"/>
  <c r="G7274" i="22" a="1"/>
  <c r="G7274" i="22" s="1"/>
  <c r="B7274" i="22" s="1"/>
  <c r="E7274" i="22"/>
  <c r="G7273" i="22" a="1"/>
  <c r="G7273" i="22" s="1"/>
  <c r="B7273" i="22" s="1"/>
  <c r="E7273" i="22"/>
  <c r="G7272" i="22" a="1"/>
  <c r="G7272" i="22" s="1"/>
  <c r="B7272" i="22" s="1"/>
  <c r="E7272" i="22"/>
  <c r="G7271" i="22" a="1"/>
  <c r="G7271" i="22" s="1"/>
  <c r="B7271" i="22" s="1"/>
  <c r="E7271" i="22"/>
  <c r="G7270" i="22" a="1"/>
  <c r="G7270" i="22" s="1"/>
  <c r="B7270" i="22" s="1"/>
  <c r="E7270" i="22"/>
  <c r="G7269" i="22" a="1"/>
  <c r="G7269" i="22" s="1"/>
  <c r="B7269" i="22" s="1"/>
  <c r="E7269" i="22"/>
  <c r="G7268" i="22"/>
  <c r="B7268" i="22" s="1"/>
  <c r="G7268" i="22" a="1"/>
  <c r="E7268" i="22"/>
  <c r="G7267" i="22" a="1"/>
  <c r="G7267" i="22" s="1"/>
  <c r="B7267" i="22" s="1"/>
  <c r="E7267" i="22"/>
  <c r="G7266" i="22"/>
  <c r="B7266" i="22" s="1"/>
  <c r="G7266" i="22" a="1"/>
  <c r="E7266" i="22"/>
  <c r="G7265" i="22" a="1"/>
  <c r="G7265" i="22" s="1"/>
  <c r="B7265" i="22" s="1"/>
  <c r="E7265" i="22"/>
  <c r="G7264" i="22" a="1"/>
  <c r="G7264" i="22" s="1"/>
  <c r="B7264" i="22" s="1"/>
  <c r="E7264" i="22"/>
  <c r="G7263" i="22" a="1"/>
  <c r="G7263" i="22" s="1"/>
  <c r="B7263" i="22" s="1"/>
  <c r="E7263" i="22"/>
  <c r="G7262" i="22" a="1"/>
  <c r="G7262" i="22" s="1"/>
  <c r="B7262" i="22" s="1"/>
  <c r="E7262" i="22"/>
  <c r="G7261" i="22" a="1"/>
  <c r="G7261" i="22" s="1"/>
  <c r="B7261" i="22" s="1"/>
  <c r="E7261" i="22"/>
  <c r="G7260" i="22" a="1"/>
  <c r="G7260" i="22" s="1"/>
  <c r="B7260" i="22" s="1"/>
  <c r="E7260" i="22"/>
  <c r="G7259" i="22" a="1"/>
  <c r="G7259" i="22" s="1"/>
  <c r="B7259" i="22" s="1"/>
  <c r="E7259" i="22"/>
  <c r="G7258" i="22" a="1"/>
  <c r="G7258" i="22" s="1"/>
  <c r="B7258" i="22" s="1"/>
  <c r="E7258" i="22"/>
  <c r="G7257" i="22" a="1"/>
  <c r="G7257" i="22" s="1"/>
  <c r="B7257" i="22" s="1"/>
  <c r="E7257" i="22"/>
  <c r="G7256" i="22" a="1"/>
  <c r="G7256" i="22" s="1"/>
  <c r="B7256" i="22" s="1"/>
  <c r="E7256" i="22"/>
  <c r="G7255" i="22" a="1"/>
  <c r="G7255" i="22" s="1"/>
  <c r="B7255" i="22" s="1"/>
  <c r="E7255" i="22"/>
  <c r="G7254" i="22" a="1"/>
  <c r="G7254" i="22" s="1"/>
  <c r="B7254" i="22" s="1"/>
  <c r="E7254" i="22"/>
  <c r="G7253" i="22" a="1"/>
  <c r="G7253" i="22" s="1"/>
  <c r="B7253" i="22" s="1"/>
  <c r="E7253" i="22"/>
  <c r="G7252" i="22"/>
  <c r="B7252" i="22" s="1"/>
  <c r="G7252" i="22" a="1"/>
  <c r="E7252" i="22"/>
  <c r="G7251" i="22" a="1"/>
  <c r="G7251" i="22" s="1"/>
  <c r="B7251" i="22" s="1"/>
  <c r="E7251" i="22"/>
  <c r="G7250" i="22"/>
  <c r="B7250" i="22" s="1"/>
  <c r="G7250" i="22" a="1"/>
  <c r="E7250" i="22"/>
  <c r="G7249" i="22" a="1"/>
  <c r="G7249" i="22" s="1"/>
  <c r="B7249" i="22" s="1"/>
  <c r="E7249" i="22"/>
  <c r="G7248" i="22" a="1"/>
  <c r="G7248" i="22" s="1"/>
  <c r="B7248" i="22" s="1"/>
  <c r="E7248" i="22"/>
  <c r="G7247" i="22" a="1"/>
  <c r="G7247" i="22" s="1"/>
  <c r="B7247" i="22" s="1"/>
  <c r="E7247" i="22"/>
  <c r="G7246" i="22" a="1"/>
  <c r="G7246" i="22" s="1"/>
  <c r="B7246" i="22" s="1"/>
  <c r="E7246" i="22"/>
  <c r="G7245" i="22" a="1"/>
  <c r="G7245" i="22" s="1"/>
  <c r="E7245" i="22"/>
  <c r="B7245" i="22"/>
  <c r="G7244" i="22" a="1"/>
  <c r="G7244" i="22" s="1"/>
  <c r="B7244" i="22" s="1"/>
  <c r="E7244" i="22"/>
  <c r="G7243" i="22" a="1"/>
  <c r="G7243" i="22" s="1"/>
  <c r="B7243" i="22" s="1"/>
  <c r="E7243" i="22"/>
  <c r="G7242" i="22" a="1"/>
  <c r="G7242" i="22" s="1"/>
  <c r="B7242" i="22" s="1"/>
  <c r="E7242" i="22"/>
  <c r="G7241" i="22" a="1"/>
  <c r="G7241" i="22" s="1"/>
  <c r="B7241" i="22" s="1"/>
  <c r="E7241" i="22"/>
  <c r="G7240" i="22" a="1"/>
  <c r="G7240" i="22" s="1"/>
  <c r="B7240" i="22" s="1"/>
  <c r="E7240" i="22"/>
  <c r="G7239" i="22" a="1"/>
  <c r="G7239" i="22" s="1"/>
  <c r="B7239" i="22" s="1"/>
  <c r="E7239" i="22"/>
  <c r="G7238" i="22" a="1"/>
  <c r="G7238" i="22" s="1"/>
  <c r="B7238" i="22" s="1"/>
  <c r="E7238" i="22"/>
  <c r="G7237" i="22" a="1"/>
  <c r="G7237" i="22" s="1"/>
  <c r="B7237" i="22" s="1"/>
  <c r="E7237" i="22"/>
  <c r="G7236" i="22" a="1"/>
  <c r="G7236" i="22" s="1"/>
  <c r="B7236" i="22" s="1"/>
  <c r="E7236" i="22"/>
  <c r="G7235" i="22" a="1"/>
  <c r="G7235" i="22" s="1"/>
  <c r="B7235" i="22" s="1"/>
  <c r="E7235" i="22"/>
  <c r="G7234" i="22"/>
  <c r="B7234" i="22" s="1"/>
  <c r="G7234" i="22" a="1"/>
  <c r="E7234" i="22"/>
  <c r="G7233" i="22" a="1"/>
  <c r="G7233" i="22" s="1"/>
  <c r="B7233" i="22" s="1"/>
  <c r="E7233" i="22"/>
  <c r="G7232" i="22" a="1"/>
  <c r="G7232" i="22" s="1"/>
  <c r="B7232" i="22" s="1"/>
  <c r="E7232" i="22"/>
  <c r="G7231" i="22" a="1"/>
  <c r="G7231" i="22" s="1"/>
  <c r="B7231" i="22" s="1"/>
  <c r="E7231" i="22"/>
  <c r="G7230" i="22" a="1"/>
  <c r="G7230" i="22" s="1"/>
  <c r="B7230" i="22" s="1"/>
  <c r="E7230" i="22"/>
  <c r="G7229" i="22" a="1"/>
  <c r="G7229" i="22" s="1"/>
  <c r="E7229" i="22"/>
  <c r="B7229" i="22"/>
  <c r="G7228" i="22" a="1"/>
  <c r="G7228" i="22" s="1"/>
  <c r="B7228" i="22" s="1"/>
  <c r="E7228" i="22"/>
  <c r="G7227" i="22" a="1"/>
  <c r="G7227" i="22" s="1"/>
  <c r="B7227" i="22" s="1"/>
  <c r="E7227" i="22"/>
  <c r="G7226" i="22" a="1"/>
  <c r="G7226" i="22" s="1"/>
  <c r="B7226" i="22" s="1"/>
  <c r="E7226" i="22"/>
  <c r="G7225" i="22" a="1"/>
  <c r="G7225" i="22" s="1"/>
  <c r="B7225" i="22" s="1"/>
  <c r="E7225" i="22"/>
  <c r="G7224" i="22" a="1"/>
  <c r="G7224" i="22" s="1"/>
  <c r="B7224" i="22" s="1"/>
  <c r="E7224" i="22"/>
  <c r="G7223" i="22" a="1"/>
  <c r="G7223" i="22" s="1"/>
  <c r="B7223" i="22" s="1"/>
  <c r="E7223" i="22"/>
  <c r="G7222" i="22" a="1"/>
  <c r="G7222" i="22" s="1"/>
  <c r="B7222" i="22" s="1"/>
  <c r="E7222" i="22"/>
  <c r="G7221" i="22" a="1"/>
  <c r="G7221" i="22" s="1"/>
  <c r="B7221" i="22" s="1"/>
  <c r="E7221" i="22"/>
  <c r="G7220" i="22" a="1"/>
  <c r="G7220" i="22" s="1"/>
  <c r="B7220" i="22" s="1"/>
  <c r="E7220" i="22"/>
  <c r="G7219" i="22" a="1"/>
  <c r="G7219" i="22" s="1"/>
  <c r="B7219" i="22" s="1"/>
  <c r="E7219" i="22"/>
  <c r="G7218" i="22" a="1"/>
  <c r="G7218" i="22" s="1"/>
  <c r="B7218" i="22" s="1"/>
  <c r="E7218" i="22"/>
  <c r="G7217" i="22" a="1"/>
  <c r="G7217" i="22" s="1"/>
  <c r="B7217" i="22" s="1"/>
  <c r="E7217" i="22"/>
  <c r="G7216" i="22" a="1"/>
  <c r="G7216" i="22" s="1"/>
  <c r="B7216" i="22" s="1"/>
  <c r="E7216" i="22"/>
  <c r="G7215" i="22" a="1"/>
  <c r="G7215" i="22" s="1"/>
  <c r="B7215" i="22" s="1"/>
  <c r="E7215" i="22"/>
  <c r="G7214" i="22" a="1"/>
  <c r="G7214" i="22" s="1"/>
  <c r="B7214" i="22" s="1"/>
  <c r="E7214" i="22"/>
  <c r="G7213" i="22" a="1"/>
  <c r="G7213" i="22" s="1"/>
  <c r="B7213" i="22" s="1"/>
  <c r="E7213" i="22"/>
  <c r="G7212" i="22" a="1"/>
  <c r="G7212" i="22" s="1"/>
  <c r="B7212" i="22" s="1"/>
  <c r="E7212" i="22"/>
  <c r="G7211" i="22" a="1"/>
  <c r="G7211" i="22" s="1"/>
  <c r="E7211" i="22"/>
  <c r="B7211" i="22"/>
  <c r="G7210" i="22" a="1"/>
  <c r="G7210" i="22" s="1"/>
  <c r="B7210" i="22" s="1"/>
  <c r="E7210" i="22"/>
  <c r="G7209" i="22" a="1"/>
  <c r="G7209" i="22" s="1"/>
  <c r="B7209" i="22" s="1"/>
  <c r="E7209" i="22"/>
  <c r="G7208" i="22"/>
  <c r="B7208" i="22" s="1"/>
  <c r="G7208" i="22" a="1"/>
  <c r="E7208" i="22"/>
  <c r="G7207" i="22" a="1"/>
  <c r="G7207" i="22" s="1"/>
  <c r="B7207" i="22" s="1"/>
  <c r="E7207" i="22"/>
  <c r="G7206" i="22" a="1"/>
  <c r="G7206" i="22" s="1"/>
  <c r="B7206" i="22" s="1"/>
  <c r="E7206" i="22"/>
  <c r="G7205" i="22" a="1"/>
  <c r="G7205" i="22" s="1"/>
  <c r="B7205" i="22" s="1"/>
  <c r="E7205" i="22"/>
  <c r="G7204" i="22" a="1"/>
  <c r="G7204" i="22" s="1"/>
  <c r="B7204" i="22" s="1"/>
  <c r="E7204" i="22"/>
  <c r="G7203" i="22" a="1"/>
  <c r="G7203" i="22" s="1"/>
  <c r="B7203" i="22" s="1"/>
  <c r="E7203" i="22"/>
  <c r="G7202" i="22" a="1"/>
  <c r="G7202" i="22" s="1"/>
  <c r="B7202" i="22" s="1"/>
  <c r="E7202" i="22"/>
  <c r="G7201" i="22" a="1"/>
  <c r="G7201" i="22" s="1"/>
  <c r="B7201" i="22" s="1"/>
  <c r="E7201" i="22"/>
  <c r="G7200" i="22" a="1"/>
  <c r="G7200" i="22" s="1"/>
  <c r="B7200" i="22" s="1"/>
  <c r="E7200" i="22"/>
  <c r="G7199" i="22" a="1"/>
  <c r="G7199" i="22" s="1"/>
  <c r="B7199" i="22" s="1"/>
  <c r="E7199" i="22"/>
  <c r="G7198" i="22"/>
  <c r="B7198" i="22" s="1"/>
  <c r="G7198" i="22" a="1"/>
  <c r="E7198" i="22"/>
  <c r="G7197" i="22" a="1"/>
  <c r="G7197" i="22" s="1"/>
  <c r="B7197" i="22" s="1"/>
  <c r="E7197" i="22"/>
  <c r="G7196" i="22" a="1"/>
  <c r="G7196" i="22" s="1"/>
  <c r="B7196" i="22" s="1"/>
  <c r="E7196" i="22"/>
  <c r="G7195" i="22" a="1"/>
  <c r="G7195" i="22" s="1"/>
  <c r="B7195" i="22" s="1"/>
  <c r="E7195" i="22"/>
  <c r="G7194" i="22" a="1"/>
  <c r="G7194" i="22" s="1"/>
  <c r="B7194" i="22" s="1"/>
  <c r="E7194" i="22"/>
  <c r="G7193" i="22" a="1"/>
  <c r="G7193" i="22" s="1"/>
  <c r="B7193" i="22" s="1"/>
  <c r="E7193" i="22"/>
  <c r="G7192" i="22" a="1"/>
  <c r="G7192" i="22" s="1"/>
  <c r="B7192" i="22" s="1"/>
  <c r="E7192" i="22"/>
  <c r="G7191" i="22" a="1"/>
  <c r="G7191" i="22" s="1"/>
  <c r="B7191" i="22" s="1"/>
  <c r="E7191" i="22"/>
  <c r="G7190" i="22" a="1"/>
  <c r="G7190" i="22" s="1"/>
  <c r="B7190" i="22" s="1"/>
  <c r="E7190" i="22"/>
  <c r="G7189" i="22" a="1"/>
  <c r="G7189" i="22" s="1"/>
  <c r="B7189" i="22" s="1"/>
  <c r="E7189" i="22"/>
  <c r="G7188" i="22" a="1"/>
  <c r="G7188" i="22" s="1"/>
  <c r="B7188" i="22" s="1"/>
  <c r="E7188" i="22"/>
  <c r="G7187" i="22" a="1"/>
  <c r="G7187" i="22" s="1"/>
  <c r="B7187" i="22" s="1"/>
  <c r="E7187" i="22"/>
  <c r="G7186" i="22" a="1"/>
  <c r="G7186" i="22" s="1"/>
  <c r="B7186" i="22" s="1"/>
  <c r="E7186" i="22"/>
  <c r="G7185" i="22" a="1"/>
  <c r="G7185" i="22" s="1"/>
  <c r="E7185" i="22"/>
  <c r="B7185" i="22"/>
  <c r="G7184" i="22" a="1"/>
  <c r="G7184" i="22" s="1"/>
  <c r="B7184" i="22" s="1"/>
  <c r="E7184" i="22"/>
  <c r="G7183" i="22" a="1"/>
  <c r="G7183" i="22" s="1"/>
  <c r="B7183" i="22" s="1"/>
  <c r="E7183" i="22"/>
  <c r="G7182" i="22" a="1"/>
  <c r="G7182" i="22" s="1"/>
  <c r="B7182" i="22" s="1"/>
  <c r="E7182" i="22"/>
  <c r="G7181" i="22" a="1"/>
  <c r="G7181" i="22" s="1"/>
  <c r="B7181" i="22" s="1"/>
  <c r="E7181" i="22"/>
  <c r="G7180" i="22" a="1"/>
  <c r="G7180" i="22" s="1"/>
  <c r="B7180" i="22" s="1"/>
  <c r="E7180" i="22"/>
  <c r="G7179" i="22" a="1"/>
  <c r="G7179" i="22" s="1"/>
  <c r="B7179" i="22" s="1"/>
  <c r="E7179" i="22"/>
  <c r="G7178" i="22" a="1"/>
  <c r="G7178" i="22" s="1"/>
  <c r="B7178" i="22" s="1"/>
  <c r="E7178" i="22"/>
  <c r="G7177" i="22" a="1"/>
  <c r="G7177" i="22" s="1"/>
  <c r="B7177" i="22" s="1"/>
  <c r="E7177" i="22"/>
  <c r="G7176" i="22" a="1"/>
  <c r="G7176" i="22" s="1"/>
  <c r="B7176" i="22" s="1"/>
  <c r="E7176" i="22"/>
  <c r="G7175" i="22" a="1"/>
  <c r="G7175" i="22" s="1"/>
  <c r="B7175" i="22" s="1"/>
  <c r="E7175" i="22"/>
  <c r="G7174" i="22" a="1"/>
  <c r="G7174" i="22" s="1"/>
  <c r="B7174" i="22" s="1"/>
  <c r="E7174" i="22"/>
  <c r="G7173" i="22" a="1"/>
  <c r="G7173" i="22" s="1"/>
  <c r="B7173" i="22" s="1"/>
  <c r="E7173" i="22"/>
  <c r="G7172" i="22" a="1"/>
  <c r="G7172" i="22" s="1"/>
  <c r="B7172" i="22" s="1"/>
  <c r="E7172" i="22"/>
  <c r="G7171" i="22" a="1"/>
  <c r="G7171" i="22" s="1"/>
  <c r="B7171" i="22" s="1"/>
  <c r="E7171" i="22"/>
  <c r="G7170" i="22" a="1"/>
  <c r="G7170" i="22" s="1"/>
  <c r="B7170" i="22" s="1"/>
  <c r="E7170" i="22"/>
  <c r="G7169" i="22" a="1"/>
  <c r="G7169" i="22" s="1"/>
  <c r="B7169" i="22" s="1"/>
  <c r="E7169" i="22"/>
  <c r="G7168" i="22" a="1"/>
  <c r="G7168" i="22" s="1"/>
  <c r="B7168" i="22" s="1"/>
  <c r="E7168" i="22"/>
  <c r="G7167" i="22" a="1"/>
  <c r="G7167" i="22" s="1"/>
  <c r="B7167" i="22" s="1"/>
  <c r="E7167" i="22"/>
  <c r="G7166" i="22" a="1"/>
  <c r="G7166" i="22" s="1"/>
  <c r="B7166" i="22" s="1"/>
  <c r="E7166" i="22"/>
  <c r="G7165" i="22" a="1"/>
  <c r="G7165" i="22" s="1"/>
  <c r="B7165" i="22" s="1"/>
  <c r="E7165" i="22"/>
  <c r="G7164" i="22" a="1"/>
  <c r="G7164" i="22" s="1"/>
  <c r="B7164" i="22" s="1"/>
  <c r="E7164" i="22"/>
  <c r="G7163" i="22" a="1"/>
  <c r="G7163" i="22" s="1"/>
  <c r="B7163" i="22" s="1"/>
  <c r="E7163" i="22"/>
  <c r="G7162" i="22" a="1"/>
  <c r="G7162" i="22" s="1"/>
  <c r="B7162" i="22" s="1"/>
  <c r="E7162" i="22"/>
  <c r="G7161" i="22" a="1"/>
  <c r="G7161" i="22" s="1"/>
  <c r="B7161" i="22" s="1"/>
  <c r="E7161" i="22"/>
  <c r="G7160" i="22" a="1"/>
  <c r="G7160" i="22" s="1"/>
  <c r="B7160" i="22" s="1"/>
  <c r="E7160" i="22"/>
  <c r="G7159" i="22" a="1"/>
  <c r="G7159" i="22" s="1"/>
  <c r="B7159" i="22" s="1"/>
  <c r="E7159" i="22"/>
  <c r="G7158" i="22" a="1"/>
  <c r="G7158" i="22" s="1"/>
  <c r="B7158" i="22" s="1"/>
  <c r="E7158" i="22"/>
  <c r="G7157" i="22" a="1"/>
  <c r="G7157" i="22" s="1"/>
  <c r="B7157" i="22" s="1"/>
  <c r="E7157" i="22"/>
  <c r="G7156" i="22" a="1"/>
  <c r="G7156" i="22" s="1"/>
  <c r="B7156" i="22" s="1"/>
  <c r="E7156" i="22"/>
  <c r="G7155" i="22" a="1"/>
  <c r="G7155" i="22" s="1"/>
  <c r="B7155" i="22" s="1"/>
  <c r="E7155" i="22"/>
  <c r="G7154" i="22" a="1"/>
  <c r="G7154" i="22" s="1"/>
  <c r="B7154" i="22" s="1"/>
  <c r="E7154" i="22"/>
  <c r="G7153" i="22" a="1"/>
  <c r="G7153" i="22" s="1"/>
  <c r="B7153" i="22" s="1"/>
  <c r="E7153" i="22"/>
  <c r="G7152" i="22" a="1"/>
  <c r="G7152" i="22" s="1"/>
  <c r="B7152" i="22" s="1"/>
  <c r="E7152" i="22"/>
  <c r="G7151" i="22" a="1"/>
  <c r="G7151" i="22" s="1"/>
  <c r="B7151" i="22" s="1"/>
  <c r="E7151" i="22"/>
  <c r="G7150" i="22" a="1"/>
  <c r="G7150" i="22" s="1"/>
  <c r="B7150" i="22" s="1"/>
  <c r="E7150" i="22"/>
  <c r="G7149" i="22" a="1"/>
  <c r="G7149" i="22" s="1"/>
  <c r="B7149" i="22" s="1"/>
  <c r="E7149" i="22"/>
  <c r="G7148" i="22" a="1"/>
  <c r="G7148" i="22" s="1"/>
  <c r="B7148" i="22" s="1"/>
  <c r="E7148" i="22"/>
  <c r="G7147" i="22" a="1"/>
  <c r="G7147" i="22" s="1"/>
  <c r="B7147" i="22" s="1"/>
  <c r="E7147" i="22"/>
  <c r="G7146" i="22" a="1"/>
  <c r="G7146" i="22" s="1"/>
  <c r="B7146" i="22" s="1"/>
  <c r="E7146" i="22"/>
  <c r="G7145" i="22" a="1"/>
  <c r="G7145" i="22" s="1"/>
  <c r="B7145" i="22" s="1"/>
  <c r="E7145" i="22"/>
  <c r="G7144" i="22" a="1"/>
  <c r="G7144" i="22" s="1"/>
  <c r="B7144" i="22" s="1"/>
  <c r="E7144" i="22"/>
  <c r="G7143" i="22" a="1"/>
  <c r="G7143" i="22" s="1"/>
  <c r="B7143" i="22" s="1"/>
  <c r="E7143" i="22"/>
  <c r="G7142" i="22" a="1"/>
  <c r="G7142" i="22" s="1"/>
  <c r="B7142" i="22" s="1"/>
  <c r="E7142" i="22"/>
  <c r="G7141" i="22" a="1"/>
  <c r="G7141" i="22" s="1"/>
  <c r="B7141" i="22" s="1"/>
  <c r="E7141" i="22"/>
  <c r="G7140" i="22" a="1"/>
  <c r="G7140" i="22" s="1"/>
  <c r="B7140" i="22" s="1"/>
  <c r="E7140" i="22"/>
  <c r="G7139" i="22" a="1"/>
  <c r="G7139" i="22" s="1"/>
  <c r="B7139" i="22" s="1"/>
  <c r="E7139" i="22"/>
  <c r="G7138" i="22" a="1"/>
  <c r="G7138" i="22" s="1"/>
  <c r="B7138" i="22" s="1"/>
  <c r="E7138" i="22"/>
  <c r="G7137" i="22" a="1"/>
  <c r="G7137" i="22" s="1"/>
  <c r="B7137" i="22" s="1"/>
  <c r="E7137" i="22"/>
  <c r="G7136" i="22" a="1"/>
  <c r="G7136" i="22" s="1"/>
  <c r="B7136" i="22" s="1"/>
  <c r="E7136" i="22"/>
  <c r="G7135" i="22" a="1"/>
  <c r="G7135" i="22" s="1"/>
  <c r="B7135" i="22" s="1"/>
  <c r="E7135" i="22"/>
  <c r="G7134" i="22" a="1"/>
  <c r="G7134" i="22" s="1"/>
  <c r="B7134" i="22" s="1"/>
  <c r="E7134" i="22"/>
  <c r="G7133" i="22" a="1"/>
  <c r="G7133" i="22" s="1"/>
  <c r="B7133" i="22" s="1"/>
  <c r="E7133" i="22"/>
  <c r="G7132" i="22" a="1"/>
  <c r="G7132" i="22" s="1"/>
  <c r="B7132" i="22" s="1"/>
  <c r="E7132" i="22"/>
  <c r="G7131" i="22" a="1"/>
  <c r="G7131" i="22" s="1"/>
  <c r="E7131" i="22"/>
  <c r="B7131" i="22"/>
  <c r="G7130" i="22" a="1"/>
  <c r="G7130" i="22" s="1"/>
  <c r="B7130" i="22" s="1"/>
  <c r="E7130" i="22"/>
  <c r="G7129" i="22" a="1"/>
  <c r="G7129" i="22" s="1"/>
  <c r="B7129" i="22" s="1"/>
  <c r="E7129" i="22"/>
  <c r="G7128" i="22" a="1"/>
  <c r="G7128" i="22" s="1"/>
  <c r="B7128" i="22" s="1"/>
  <c r="E7128" i="22"/>
  <c r="G7127" i="22" a="1"/>
  <c r="G7127" i="22" s="1"/>
  <c r="B7127" i="22" s="1"/>
  <c r="E7127" i="22"/>
  <c r="G7126" i="22"/>
  <c r="B7126" i="22" s="1"/>
  <c r="G7126" i="22" a="1"/>
  <c r="E7126" i="22"/>
  <c r="G7125" i="22" a="1"/>
  <c r="G7125" i="22" s="1"/>
  <c r="B7125" i="22" s="1"/>
  <c r="E7125" i="22"/>
  <c r="G7124" i="22" a="1"/>
  <c r="G7124" i="22" s="1"/>
  <c r="B7124" i="22" s="1"/>
  <c r="E7124" i="22"/>
  <c r="G7123" i="22" a="1"/>
  <c r="G7123" i="22" s="1"/>
  <c r="B7123" i="22" s="1"/>
  <c r="E7123" i="22"/>
  <c r="G7122" i="22" a="1"/>
  <c r="G7122" i="22" s="1"/>
  <c r="B7122" i="22" s="1"/>
  <c r="E7122" i="22"/>
  <c r="G7121" i="22" a="1"/>
  <c r="G7121" i="22" s="1"/>
  <c r="B7121" i="22" s="1"/>
  <c r="E7121" i="22"/>
  <c r="G7120" i="22" a="1"/>
  <c r="G7120" i="22" s="1"/>
  <c r="B7120" i="22" s="1"/>
  <c r="E7120" i="22"/>
  <c r="G7119" i="22" a="1"/>
  <c r="G7119" i="22" s="1"/>
  <c r="B7119" i="22" s="1"/>
  <c r="E7119" i="22"/>
  <c r="G7118" i="22" a="1"/>
  <c r="G7118" i="22" s="1"/>
  <c r="B7118" i="22" s="1"/>
  <c r="E7118" i="22"/>
  <c r="G7117" i="22" a="1"/>
  <c r="G7117" i="22" s="1"/>
  <c r="B7117" i="22" s="1"/>
  <c r="E7117" i="22"/>
  <c r="G7116" i="22" a="1"/>
  <c r="G7116" i="22" s="1"/>
  <c r="B7116" i="22" s="1"/>
  <c r="E7116" i="22"/>
  <c r="G7115" i="22" a="1"/>
  <c r="G7115" i="22" s="1"/>
  <c r="B7115" i="22" s="1"/>
  <c r="E7115" i="22"/>
  <c r="G7114" i="22" a="1"/>
  <c r="G7114" i="22" s="1"/>
  <c r="B7114" i="22" s="1"/>
  <c r="E7114" i="22"/>
  <c r="G7113" i="22" a="1"/>
  <c r="G7113" i="22" s="1"/>
  <c r="B7113" i="22" s="1"/>
  <c r="E7113" i="22"/>
  <c r="G7112" i="22" a="1"/>
  <c r="G7112" i="22" s="1"/>
  <c r="B7112" i="22" s="1"/>
  <c r="E7112" i="22"/>
  <c r="G7111" i="22" a="1"/>
  <c r="G7111" i="22" s="1"/>
  <c r="B7111" i="22" s="1"/>
  <c r="E7111" i="22"/>
  <c r="G7110" i="22" a="1"/>
  <c r="G7110" i="22" s="1"/>
  <c r="B7110" i="22" s="1"/>
  <c r="E7110" i="22"/>
  <c r="G7109" i="22" a="1"/>
  <c r="G7109" i="22" s="1"/>
  <c r="E7109" i="22"/>
  <c r="B7109" i="22"/>
  <c r="G7108" i="22" a="1"/>
  <c r="G7108" i="22" s="1"/>
  <c r="B7108" i="22" s="1"/>
  <c r="E7108" i="22"/>
  <c r="G7107" i="22" a="1"/>
  <c r="G7107" i="22" s="1"/>
  <c r="B7107" i="22" s="1"/>
  <c r="E7107" i="22"/>
  <c r="G7106" i="22" a="1"/>
  <c r="G7106" i="22" s="1"/>
  <c r="B7106" i="22" s="1"/>
  <c r="E7106" i="22"/>
  <c r="G7105" i="22" a="1"/>
  <c r="G7105" i="22" s="1"/>
  <c r="B7105" i="22" s="1"/>
  <c r="E7105" i="22"/>
  <c r="G7104" i="22" a="1"/>
  <c r="G7104" i="22" s="1"/>
  <c r="B7104" i="22" s="1"/>
  <c r="E7104" i="22"/>
  <c r="G7103" i="22" a="1"/>
  <c r="G7103" i="22" s="1"/>
  <c r="B7103" i="22" s="1"/>
  <c r="E7103" i="22"/>
  <c r="G7102" i="22" a="1"/>
  <c r="G7102" i="22" s="1"/>
  <c r="B7102" i="22" s="1"/>
  <c r="E7102" i="22"/>
  <c r="G7101" i="22" a="1"/>
  <c r="G7101" i="22" s="1"/>
  <c r="B7101" i="22" s="1"/>
  <c r="E7101" i="22"/>
  <c r="G7100" i="22" a="1"/>
  <c r="G7100" i="22" s="1"/>
  <c r="B7100" i="22" s="1"/>
  <c r="E7100" i="22"/>
  <c r="G7099" i="22" a="1"/>
  <c r="G7099" i="22" s="1"/>
  <c r="E7099" i="22"/>
  <c r="B7099" i="22"/>
  <c r="G7098" i="22" a="1"/>
  <c r="G7098" i="22" s="1"/>
  <c r="B7098" i="22" s="1"/>
  <c r="E7098" i="22"/>
  <c r="G7097" i="22" a="1"/>
  <c r="G7097" i="22" s="1"/>
  <c r="B7097" i="22" s="1"/>
  <c r="E7097" i="22"/>
  <c r="G7096" i="22" a="1"/>
  <c r="G7096" i="22" s="1"/>
  <c r="B7096" i="22" s="1"/>
  <c r="E7096" i="22"/>
  <c r="G7095" i="22" a="1"/>
  <c r="G7095" i="22" s="1"/>
  <c r="B7095" i="22" s="1"/>
  <c r="E7095" i="22"/>
  <c r="G7094" i="22" a="1"/>
  <c r="G7094" i="22" s="1"/>
  <c r="B7094" i="22" s="1"/>
  <c r="E7094" i="22"/>
  <c r="G7093" i="22" a="1"/>
  <c r="G7093" i="22" s="1"/>
  <c r="B7093" i="22" s="1"/>
  <c r="E7093" i="22"/>
  <c r="G7092" i="22" a="1"/>
  <c r="G7092" i="22" s="1"/>
  <c r="B7092" i="22" s="1"/>
  <c r="E7092" i="22"/>
  <c r="G7091" i="22" a="1"/>
  <c r="G7091" i="22" s="1"/>
  <c r="B7091" i="22" s="1"/>
  <c r="E7091" i="22"/>
  <c r="G7090" i="22" a="1"/>
  <c r="G7090" i="22" s="1"/>
  <c r="B7090" i="22" s="1"/>
  <c r="E7090" i="22"/>
  <c r="G7089" i="22" a="1"/>
  <c r="G7089" i="22" s="1"/>
  <c r="B7089" i="22" s="1"/>
  <c r="E7089" i="22"/>
  <c r="G7088" i="22" a="1"/>
  <c r="G7088" i="22" s="1"/>
  <c r="B7088" i="22" s="1"/>
  <c r="E7088" i="22"/>
  <c r="G7087" i="22" a="1"/>
  <c r="G7087" i="22" s="1"/>
  <c r="B7087" i="22" s="1"/>
  <c r="E7087" i="22"/>
  <c r="G7086" i="22" a="1"/>
  <c r="G7086" i="22" s="1"/>
  <c r="B7086" i="22" s="1"/>
  <c r="E7086" i="22"/>
  <c r="G7085" i="22" a="1"/>
  <c r="G7085" i="22" s="1"/>
  <c r="B7085" i="22" s="1"/>
  <c r="E7085" i="22"/>
  <c r="G7084" i="22" a="1"/>
  <c r="G7084" i="22" s="1"/>
  <c r="B7084" i="22" s="1"/>
  <c r="E7084" i="22"/>
  <c r="G7083" i="22" a="1"/>
  <c r="G7083" i="22" s="1"/>
  <c r="B7083" i="22" s="1"/>
  <c r="E7083" i="22"/>
  <c r="G7082" i="22" a="1"/>
  <c r="G7082" i="22" s="1"/>
  <c r="B7082" i="22" s="1"/>
  <c r="E7082" i="22"/>
  <c r="G7081" i="22" a="1"/>
  <c r="G7081" i="22" s="1"/>
  <c r="B7081" i="22" s="1"/>
  <c r="E7081" i="22"/>
  <c r="G7080" i="22" a="1"/>
  <c r="G7080" i="22" s="1"/>
  <c r="B7080" i="22" s="1"/>
  <c r="E7080" i="22"/>
  <c r="G7079" i="22" a="1"/>
  <c r="G7079" i="22" s="1"/>
  <c r="B7079" i="22" s="1"/>
  <c r="E7079" i="22"/>
  <c r="G7078" i="22" a="1"/>
  <c r="G7078" i="22" s="1"/>
  <c r="B7078" i="22" s="1"/>
  <c r="E7078" i="22"/>
  <c r="G7077" i="22" a="1"/>
  <c r="G7077" i="22" s="1"/>
  <c r="E7077" i="22"/>
  <c r="B7077" i="22"/>
  <c r="G7076" i="22" a="1"/>
  <c r="G7076" i="22" s="1"/>
  <c r="B7076" i="22" s="1"/>
  <c r="E7076" i="22"/>
  <c r="G7075" i="22" a="1"/>
  <c r="G7075" i="22" s="1"/>
  <c r="B7075" i="22" s="1"/>
  <c r="E7075" i="22"/>
  <c r="G7074" i="22" a="1"/>
  <c r="G7074" i="22" s="1"/>
  <c r="B7074" i="22" s="1"/>
  <c r="E7074" i="22"/>
  <c r="G7073" i="22" a="1"/>
  <c r="G7073" i="22" s="1"/>
  <c r="B7073" i="22" s="1"/>
  <c r="E7073" i="22"/>
  <c r="G7072" i="22" a="1"/>
  <c r="G7072" i="22" s="1"/>
  <c r="B7072" i="22" s="1"/>
  <c r="E7072" i="22"/>
  <c r="G7071" i="22" a="1"/>
  <c r="G7071" i="22" s="1"/>
  <c r="B7071" i="22" s="1"/>
  <c r="E7071" i="22"/>
  <c r="G7070" i="22" a="1"/>
  <c r="G7070" i="22" s="1"/>
  <c r="B7070" i="22" s="1"/>
  <c r="E7070" i="22"/>
  <c r="G7069" i="22" a="1"/>
  <c r="G7069" i="22" s="1"/>
  <c r="B7069" i="22" s="1"/>
  <c r="E7069" i="22"/>
  <c r="G7068" i="22" a="1"/>
  <c r="G7068" i="22" s="1"/>
  <c r="B7068" i="22" s="1"/>
  <c r="E7068" i="22"/>
  <c r="G7067" i="22" a="1"/>
  <c r="G7067" i="22" s="1"/>
  <c r="B7067" i="22" s="1"/>
  <c r="E7067" i="22"/>
  <c r="G7066" i="22" a="1"/>
  <c r="G7066" i="22" s="1"/>
  <c r="B7066" i="22" s="1"/>
  <c r="E7066" i="22"/>
  <c r="G7065" i="22" a="1"/>
  <c r="G7065" i="22" s="1"/>
  <c r="B7065" i="22" s="1"/>
  <c r="E7065" i="22"/>
  <c r="G7064" i="22" a="1"/>
  <c r="G7064" i="22" s="1"/>
  <c r="B7064" i="22" s="1"/>
  <c r="E7064" i="22"/>
  <c r="G7063" i="22" a="1"/>
  <c r="G7063" i="22" s="1"/>
  <c r="B7063" i="22" s="1"/>
  <c r="E7063" i="22"/>
  <c r="G7062" i="22" a="1"/>
  <c r="G7062" i="22" s="1"/>
  <c r="B7062" i="22" s="1"/>
  <c r="E7062" i="22"/>
  <c r="G7061" i="22" a="1"/>
  <c r="G7061" i="22" s="1"/>
  <c r="B7061" i="22" s="1"/>
  <c r="E7061" i="22"/>
  <c r="G7060" i="22" a="1"/>
  <c r="G7060" i="22" s="1"/>
  <c r="B7060" i="22" s="1"/>
  <c r="E7060" i="22"/>
  <c r="G7059" i="22" a="1"/>
  <c r="G7059" i="22" s="1"/>
  <c r="B7059" i="22" s="1"/>
  <c r="E7059" i="22"/>
  <c r="G7058" i="22" a="1"/>
  <c r="G7058" i="22" s="1"/>
  <c r="B7058" i="22" s="1"/>
  <c r="E7058" i="22"/>
  <c r="G7057" i="22" a="1"/>
  <c r="G7057" i="22" s="1"/>
  <c r="B7057" i="22" s="1"/>
  <c r="E7057" i="22"/>
  <c r="G7056" i="22" a="1"/>
  <c r="G7056" i="22" s="1"/>
  <c r="B7056" i="22" s="1"/>
  <c r="E7056" i="22"/>
  <c r="G7055" i="22" a="1"/>
  <c r="G7055" i="22" s="1"/>
  <c r="B7055" i="22" s="1"/>
  <c r="E7055" i="22"/>
  <c r="G7054" i="22" a="1"/>
  <c r="G7054" i="22" s="1"/>
  <c r="B7054" i="22" s="1"/>
  <c r="E7054" i="22"/>
  <c r="G7053" i="22" a="1"/>
  <c r="G7053" i="22" s="1"/>
  <c r="B7053" i="22" s="1"/>
  <c r="E7053" i="22"/>
  <c r="G7052" i="22" a="1"/>
  <c r="G7052" i="22" s="1"/>
  <c r="B7052" i="22" s="1"/>
  <c r="E7052" i="22"/>
  <c r="G7051" i="22" a="1"/>
  <c r="G7051" i="22" s="1"/>
  <c r="E7051" i="22"/>
  <c r="B7051" i="22"/>
  <c r="G7050" i="22" a="1"/>
  <c r="G7050" i="22" s="1"/>
  <c r="B7050" i="22" s="1"/>
  <c r="E7050" i="22"/>
  <c r="G7049" i="22" a="1"/>
  <c r="G7049" i="22" s="1"/>
  <c r="B7049" i="22" s="1"/>
  <c r="E7049" i="22"/>
  <c r="G7048" i="22" a="1"/>
  <c r="G7048" i="22" s="1"/>
  <c r="B7048" i="22" s="1"/>
  <c r="E7048" i="22"/>
  <c r="G7047" i="22" a="1"/>
  <c r="G7047" i="22" s="1"/>
  <c r="B7047" i="22" s="1"/>
  <c r="E7047" i="22"/>
  <c r="G7046" i="22" a="1"/>
  <c r="G7046" i="22" s="1"/>
  <c r="B7046" i="22" s="1"/>
  <c r="E7046" i="22"/>
  <c r="G7045" i="22" a="1"/>
  <c r="G7045" i="22" s="1"/>
  <c r="B7045" i="22" s="1"/>
  <c r="E7045" i="22"/>
  <c r="G7044" i="22" a="1"/>
  <c r="G7044" i="22" s="1"/>
  <c r="B7044" i="22" s="1"/>
  <c r="E7044" i="22"/>
  <c r="G7043" i="22" a="1"/>
  <c r="G7043" i="22" s="1"/>
  <c r="B7043" i="22" s="1"/>
  <c r="E7043" i="22"/>
  <c r="G7042" i="22" a="1"/>
  <c r="G7042" i="22" s="1"/>
  <c r="B7042" i="22" s="1"/>
  <c r="E7042" i="22"/>
  <c r="G7041" i="22" a="1"/>
  <c r="G7041" i="22" s="1"/>
  <c r="B7041" i="22" s="1"/>
  <c r="E7041" i="22"/>
  <c r="G7040" i="22" a="1"/>
  <c r="G7040" i="22" s="1"/>
  <c r="B7040" i="22" s="1"/>
  <c r="E7040" i="22"/>
  <c r="G7039" i="22" a="1"/>
  <c r="G7039" i="22" s="1"/>
  <c r="B7039" i="22" s="1"/>
  <c r="E7039" i="22"/>
  <c r="G7038" i="22" a="1"/>
  <c r="G7038" i="22" s="1"/>
  <c r="B7038" i="22" s="1"/>
  <c r="E7038" i="22"/>
  <c r="G7037" i="22" a="1"/>
  <c r="G7037" i="22" s="1"/>
  <c r="B7037" i="22" s="1"/>
  <c r="E7037" i="22"/>
  <c r="G7036" i="22" a="1"/>
  <c r="G7036" i="22" s="1"/>
  <c r="B7036" i="22" s="1"/>
  <c r="E7036" i="22"/>
  <c r="G7035" i="22" a="1"/>
  <c r="G7035" i="22" s="1"/>
  <c r="E7035" i="22"/>
  <c r="B7035" i="22"/>
  <c r="G7034" i="22" a="1"/>
  <c r="G7034" i="22" s="1"/>
  <c r="B7034" i="22" s="1"/>
  <c r="E7034" i="22"/>
  <c r="G7033" i="22" a="1"/>
  <c r="G7033" i="22" s="1"/>
  <c r="B7033" i="22" s="1"/>
  <c r="E7033" i="22"/>
  <c r="G7032" i="22" a="1"/>
  <c r="G7032" i="22" s="1"/>
  <c r="B7032" i="22" s="1"/>
  <c r="E7032" i="22"/>
  <c r="G7031" i="22" a="1"/>
  <c r="G7031" i="22" s="1"/>
  <c r="B7031" i="22" s="1"/>
  <c r="E7031" i="22"/>
  <c r="G7030" i="22" a="1"/>
  <c r="G7030" i="22" s="1"/>
  <c r="B7030" i="22" s="1"/>
  <c r="E7030" i="22"/>
  <c r="G7029" i="22" a="1"/>
  <c r="G7029" i="22" s="1"/>
  <c r="B7029" i="22" s="1"/>
  <c r="E7029" i="22"/>
  <c r="G7028" i="22" a="1"/>
  <c r="G7028" i="22" s="1"/>
  <c r="B7028" i="22" s="1"/>
  <c r="E7028" i="22"/>
  <c r="G7027" i="22" a="1"/>
  <c r="G7027" i="22" s="1"/>
  <c r="B7027" i="22" s="1"/>
  <c r="E7027" i="22"/>
  <c r="G7026" i="22"/>
  <c r="B7026" i="22" s="1"/>
  <c r="G7026" i="22" a="1"/>
  <c r="E7026" i="22"/>
  <c r="G7025" i="22" a="1"/>
  <c r="G7025" i="22" s="1"/>
  <c r="B7025" i="22" s="1"/>
  <c r="E7025" i="22"/>
  <c r="G7024" i="22" a="1"/>
  <c r="G7024" i="22" s="1"/>
  <c r="B7024" i="22" s="1"/>
  <c r="E7024" i="22"/>
  <c r="G7023" i="22" a="1"/>
  <c r="G7023" i="22" s="1"/>
  <c r="B7023" i="22" s="1"/>
  <c r="E7023" i="22"/>
  <c r="G7022" i="22" a="1"/>
  <c r="G7022" i="22" s="1"/>
  <c r="B7022" i="22" s="1"/>
  <c r="E7022" i="22"/>
  <c r="G7021" i="22" a="1"/>
  <c r="G7021" i="22" s="1"/>
  <c r="B7021" i="22" s="1"/>
  <c r="E7021" i="22"/>
  <c r="G7020" i="22" a="1"/>
  <c r="G7020" i="22" s="1"/>
  <c r="B7020" i="22" s="1"/>
  <c r="E7020" i="22"/>
  <c r="G7019" i="22" a="1"/>
  <c r="G7019" i="22" s="1"/>
  <c r="B7019" i="22" s="1"/>
  <c r="E7019" i="22"/>
  <c r="G7018" i="22" a="1"/>
  <c r="G7018" i="22" s="1"/>
  <c r="B7018" i="22" s="1"/>
  <c r="E7018" i="22"/>
  <c r="G7017" i="22" a="1"/>
  <c r="G7017" i="22" s="1"/>
  <c r="B7017" i="22" s="1"/>
  <c r="E7017" i="22"/>
  <c r="G7016" i="22" a="1"/>
  <c r="G7016" i="22" s="1"/>
  <c r="B7016" i="22" s="1"/>
  <c r="E7016" i="22"/>
  <c r="G7015" i="22" a="1"/>
  <c r="G7015" i="22" s="1"/>
  <c r="B7015" i="22" s="1"/>
  <c r="E7015" i="22"/>
  <c r="G7014" i="22" a="1"/>
  <c r="G7014" i="22" s="1"/>
  <c r="B7014" i="22" s="1"/>
  <c r="E7014" i="22"/>
  <c r="G7013" i="22" a="1"/>
  <c r="G7013" i="22" s="1"/>
  <c r="E7013" i="22"/>
  <c r="B7013" i="22"/>
  <c r="G7012" i="22" a="1"/>
  <c r="G7012" i="22" s="1"/>
  <c r="B7012" i="22" s="1"/>
  <c r="E7012" i="22"/>
  <c r="G7011" i="22" a="1"/>
  <c r="G7011" i="22" s="1"/>
  <c r="B7011" i="22" s="1"/>
  <c r="E7011" i="22"/>
  <c r="G7010" i="22"/>
  <c r="B7010" i="22" s="1"/>
  <c r="G7010" i="22" a="1"/>
  <c r="E7010" i="22"/>
  <c r="G7009" i="22" a="1"/>
  <c r="G7009" i="22" s="1"/>
  <c r="B7009" i="22" s="1"/>
  <c r="E7009" i="22"/>
  <c r="G7008" i="22" a="1"/>
  <c r="G7008" i="22" s="1"/>
  <c r="B7008" i="22" s="1"/>
  <c r="E7008" i="22"/>
  <c r="G7007" i="22" a="1"/>
  <c r="G7007" i="22" s="1"/>
  <c r="B7007" i="22" s="1"/>
  <c r="E7007" i="22"/>
  <c r="G7006" i="22" a="1"/>
  <c r="G7006" i="22" s="1"/>
  <c r="B7006" i="22" s="1"/>
  <c r="E7006" i="22"/>
  <c r="G7005" i="22" a="1"/>
  <c r="G7005" i="22" s="1"/>
  <c r="B7005" i="22" s="1"/>
  <c r="E7005" i="22"/>
  <c r="G7004" i="22" a="1"/>
  <c r="G7004" i="22" s="1"/>
  <c r="B7004" i="22" s="1"/>
  <c r="E7004" i="22"/>
  <c r="G7003" i="22" a="1"/>
  <c r="G7003" i="22" s="1"/>
  <c r="B7003" i="22" s="1"/>
  <c r="E7003" i="22"/>
  <c r="G7002" i="22" a="1"/>
  <c r="G7002" i="22" s="1"/>
  <c r="B7002" i="22" s="1"/>
  <c r="E7002" i="22"/>
  <c r="G7001" i="22" a="1"/>
  <c r="G7001" i="22" s="1"/>
  <c r="B7001" i="22" s="1"/>
  <c r="E7001" i="22"/>
  <c r="G7000" i="22" a="1"/>
  <c r="G7000" i="22" s="1"/>
  <c r="B7000" i="22" s="1"/>
  <c r="E7000" i="22"/>
  <c r="G6999" i="22" a="1"/>
  <c r="G6999" i="22" s="1"/>
  <c r="B6999" i="22" s="1"/>
  <c r="E6999" i="22"/>
  <c r="G6998" i="22" a="1"/>
  <c r="G6998" i="22" s="1"/>
  <c r="B6998" i="22" s="1"/>
  <c r="E6998" i="22"/>
  <c r="G6997" i="22" a="1"/>
  <c r="G6997" i="22" s="1"/>
  <c r="E6997" i="22"/>
  <c r="B6997" i="22"/>
  <c r="G6996" i="22" a="1"/>
  <c r="G6996" i="22" s="1"/>
  <c r="B6996" i="22" s="1"/>
  <c r="E6996" i="22"/>
  <c r="G6995" i="22" a="1"/>
  <c r="G6995" i="22" s="1"/>
  <c r="B6995" i="22" s="1"/>
  <c r="E6995" i="22"/>
  <c r="G6994" i="22"/>
  <c r="B6994" i="22" s="1"/>
  <c r="G6994" i="22" a="1"/>
  <c r="E6994" i="22"/>
  <c r="G6993" i="22" a="1"/>
  <c r="G6993" i="22" s="1"/>
  <c r="B6993" i="22" s="1"/>
  <c r="E6993" i="22"/>
  <c r="G6992" i="22" a="1"/>
  <c r="G6992" i="22" s="1"/>
  <c r="B6992" i="22" s="1"/>
  <c r="E6992" i="22"/>
  <c r="G6991" i="22" a="1"/>
  <c r="G6991" i="22" s="1"/>
  <c r="B6991" i="22" s="1"/>
  <c r="E6991" i="22"/>
  <c r="G6990" i="22" a="1"/>
  <c r="G6990" i="22" s="1"/>
  <c r="B6990" i="22" s="1"/>
  <c r="E6990" i="22"/>
  <c r="G6989" i="22" a="1"/>
  <c r="G6989" i="22" s="1"/>
  <c r="B6989" i="22" s="1"/>
  <c r="E6989" i="22"/>
  <c r="G6988" i="22" a="1"/>
  <c r="G6988" i="22" s="1"/>
  <c r="B6988" i="22" s="1"/>
  <c r="E6988" i="22"/>
  <c r="G6987" i="22" a="1"/>
  <c r="G6987" i="22" s="1"/>
  <c r="B6987" i="22" s="1"/>
  <c r="E6987" i="22"/>
  <c r="G6986" i="22" a="1"/>
  <c r="G6986" i="22" s="1"/>
  <c r="B6986" i="22" s="1"/>
  <c r="E6986" i="22"/>
  <c r="G6985" i="22" a="1"/>
  <c r="G6985" i="22" s="1"/>
  <c r="B6985" i="22" s="1"/>
  <c r="E6985" i="22"/>
  <c r="G6984" i="22" a="1"/>
  <c r="G6984" i="22" s="1"/>
  <c r="B6984" i="22" s="1"/>
  <c r="E6984" i="22"/>
  <c r="G6983" i="22" a="1"/>
  <c r="G6983" i="22" s="1"/>
  <c r="B6983" i="22" s="1"/>
  <c r="E6983" i="22"/>
  <c r="G6982" i="22"/>
  <c r="B6982" i="22" s="1"/>
  <c r="G6982" i="22" a="1"/>
  <c r="E6982" i="22"/>
  <c r="G6981" i="22" a="1"/>
  <c r="G6981" i="22" s="1"/>
  <c r="B6981" i="22" s="1"/>
  <c r="E6981" i="22"/>
  <c r="G6980" i="22" a="1"/>
  <c r="G6980" i="22" s="1"/>
  <c r="B6980" i="22" s="1"/>
  <c r="E6980" i="22"/>
  <c r="G6979" i="22" a="1"/>
  <c r="G6979" i="22" s="1"/>
  <c r="B6979" i="22" s="1"/>
  <c r="E6979" i="22"/>
  <c r="G6978" i="22" a="1"/>
  <c r="G6978" i="22" s="1"/>
  <c r="B6978" i="22" s="1"/>
  <c r="E6978" i="22"/>
  <c r="G6977" i="22" a="1"/>
  <c r="G6977" i="22" s="1"/>
  <c r="B6977" i="22" s="1"/>
  <c r="E6977" i="22"/>
  <c r="G6976" i="22" a="1"/>
  <c r="G6976" i="22" s="1"/>
  <c r="B6976" i="22" s="1"/>
  <c r="E6976" i="22"/>
  <c r="G6975" i="22" a="1"/>
  <c r="G6975" i="22" s="1"/>
  <c r="B6975" i="22" s="1"/>
  <c r="E6975" i="22"/>
  <c r="G6974" i="22"/>
  <c r="B6974" i="22" s="1"/>
  <c r="G6974" i="22" a="1"/>
  <c r="E6974" i="22"/>
  <c r="G6973" i="22" a="1"/>
  <c r="G6973" i="22" s="1"/>
  <c r="B6973" i="22" s="1"/>
  <c r="E6973" i="22"/>
  <c r="G6972" i="22" a="1"/>
  <c r="G6972" i="22" s="1"/>
  <c r="B6972" i="22" s="1"/>
  <c r="E6972" i="22"/>
  <c r="G6971" i="22" a="1"/>
  <c r="G6971" i="22" s="1"/>
  <c r="B6971" i="22" s="1"/>
  <c r="E6971" i="22"/>
  <c r="G6970" i="22" a="1"/>
  <c r="G6970" i="22" s="1"/>
  <c r="B6970" i="22" s="1"/>
  <c r="E6970" i="22"/>
  <c r="G6969" i="22" a="1"/>
  <c r="G6969" i="22" s="1"/>
  <c r="B6969" i="22" s="1"/>
  <c r="E6969" i="22"/>
  <c r="G6968" i="22" a="1"/>
  <c r="G6968" i="22" s="1"/>
  <c r="B6968" i="22" s="1"/>
  <c r="E6968" i="22"/>
  <c r="G6967" i="22" a="1"/>
  <c r="G6967" i="22" s="1"/>
  <c r="B6967" i="22" s="1"/>
  <c r="E6967" i="22"/>
  <c r="G6966" i="22"/>
  <c r="B6966" i="22" s="1"/>
  <c r="G6966" i="22" a="1"/>
  <c r="E6966" i="22"/>
  <c r="G6965" i="22" a="1"/>
  <c r="G6965" i="22" s="1"/>
  <c r="E6965" i="22"/>
  <c r="B6965" i="22"/>
  <c r="G6964" i="22" a="1"/>
  <c r="G6964" i="22" s="1"/>
  <c r="B6964" i="22" s="1"/>
  <c r="E6964" i="22"/>
  <c r="G6963" i="22" a="1"/>
  <c r="G6963" i="22" s="1"/>
  <c r="B6963" i="22" s="1"/>
  <c r="E6963" i="22"/>
  <c r="G6962" i="22" a="1"/>
  <c r="G6962" i="22" s="1"/>
  <c r="B6962" i="22" s="1"/>
  <c r="E6962" i="22"/>
  <c r="G6961" i="22" a="1"/>
  <c r="G6961" i="22" s="1"/>
  <c r="B6961" i="22" s="1"/>
  <c r="E6961" i="22"/>
  <c r="G6960" i="22" a="1"/>
  <c r="G6960" i="22" s="1"/>
  <c r="B6960" i="22" s="1"/>
  <c r="E6960" i="22"/>
  <c r="G6959" i="22" a="1"/>
  <c r="G6959" i="22" s="1"/>
  <c r="B6959" i="22" s="1"/>
  <c r="E6959" i="22"/>
  <c r="G6958" i="22"/>
  <c r="B6958" i="22" s="1"/>
  <c r="G6958" i="22" a="1"/>
  <c r="E6958" i="22"/>
  <c r="G6957" i="22" a="1"/>
  <c r="G6957" i="22" s="1"/>
  <c r="B6957" i="22" s="1"/>
  <c r="E6957" i="22"/>
  <c r="G6956" i="22" a="1"/>
  <c r="G6956" i="22" s="1"/>
  <c r="B6956" i="22" s="1"/>
  <c r="E6956" i="22"/>
  <c r="G6955" i="22" a="1"/>
  <c r="G6955" i="22" s="1"/>
  <c r="B6955" i="22" s="1"/>
  <c r="E6955" i="22"/>
  <c r="G6954" i="22" a="1"/>
  <c r="G6954" i="22" s="1"/>
  <c r="B6954" i="22" s="1"/>
  <c r="E6954" i="22"/>
  <c r="G6953" i="22" a="1"/>
  <c r="G6953" i="22" s="1"/>
  <c r="B6953" i="22" s="1"/>
  <c r="E6953" i="22"/>
  <c r="G6952" i="22" a="1"/>
  <c r="G6952" i="22" s="1"/>
  <c r="B6952" i="22" s="1"/>
  <c r="E6952" i="22"/>
  <c r="G6951" i="22" a="1"/>
  <c r="G6951" i="22" s="1"/>
  <c r="B6951" i="22" s="1"/>
  <c r="E6951" i="22"/>
  <c r="G6950" i="22" a="1"/>
  <c r="G6950" i="22" s="1"/>
  <c r="B6950" i="22" s="1"/>
  <c r="E6950" i="22"/>
  <c r="G6949" i="22" a="1"/>
  <c r="G6949" i="22" s="1"/>
  <c r="B6949" i="22" s="1"/>
  <c r="E6949" i="22"/>
  <c r="G6948" i="22" a="1"/>
  <c r="G6948" i="22" s="1"/>
  <c r="B6948" i="22" s="1"/>
  <c r="E6948" i="22"/>
  <c r="G6947" i="22" a="1"/>
  <c r="G6947" i="22" s="1"/>
  <c r="B6947" i="22" s="1"/>
  <c r="E6947" i="22"/>
  <c r="G6946" i="22" a="1"/>
  <c r="G6946" i="22" s="1"/>
  <c r="B6946" i="22" s="1"/>
  <c r="E6946" i="22"/>
  <c r="G6945" i="22" a="1"/>
  <c r="G6945" i="22" s="1"/>
  <c r="B6945" i="22" s="1"/>
  <c r="E6945" i="22"/>
  <c r="G6944" i="22" a="1"/>
  <c r="G6944" i="22" s="1"/>
  <c r="B6944" i="22" s="1"/>
  <c r="E6944" i="22"/>
  <c r="G6943" i="22" a="1"/>
  <c r="G6943" i="22" s="1"/>
  <c r="B6943" i="22" s="1"/>
  <c r="E6943" i="22"/>
  <c r="G6942" i="22" a="1"/>
  <c r="G6942" i="22" s="1"/>
  <c r="B6942" i="22" s="1"/>
  <c r="E6942" i="22"/>
  <c r="G6941" i="22" a="1"/>
  <c r="G6941" i="22" s="1"/>
  <c r="B6941" i="22" s="1"/>
  <c r="E6941" i="22"/>
  <c r="G6940" i="22" a="1"/>
  <c r="G6940" i="22" s="1"/>
  <c r="B6940" i="22" s="1"/>
  <c r="E6940" i="22"/>
  <c r="G6939" i="22" a="1"/>
  <c r="G6939" i="22" s="1"/>
  <c r="B6939" i="22" s="1"/>
  <c r="E6939" i="22"/>
  <c r="G6938" i="22" a="1"/>
  <c r="G6938" i="22" s="1"/>
  <c r="B6938" i="22" s="1"/>
  <c r="E6938" i="22"/>
  <c r="G6937" i="22" a="1"/>
  <c r="G6937" i="22" s="1"/>
  <c r="B6937" i="22" s="1"/>
  <c r="E6937" i="22"/>
  <c r="G6936" i="22" a="1"/>
  <c r="G6936" i="22" s="1"/>
  <c r="B6936" i="22" s="1"/>
  <c r="E6936" i="22"/>
  <c r="G6935" i="22" a="1"/>
  <c r="G6935" i="22" s="1"/>
  <c r="B6935" i="22" s="1"/>
  <c r="E6935" i="22"/>
  <c r="G6934" i="22" a="1"/>
  <c r="G6934" i="22" s="1"/>
  <c r="B6934" i="22" s="1"/>
  <c r="E6934" i="22"/>
  <c r="G6933" i="22" a="1"/>
  <c r="G6933" i="22" s="1"/>
  <c r="E6933" i="22"/>
  <c r="B6933" i="22"/>
  <c r="G6932" i="22" a="1"/>
  <c r="G6932" i="22" s="1"/>
  <c r="B6932" i="22" s="1"/>
  <c r="E6932" i="22"/>
  <c r="G6931" i="22" a="1"/>
  <c r="G6931" i="22" s="1"/>
  <c r="B6931" i="22" s="1"/>
  <c r="E6931" i="22"/>
  <c r="G6930" i="22" a="1"/>
  <c r="G6930" i="22" s="1"/>
  <c r="B6930" i="22" s="1"/>
  <c r="E6930" i="22"/>
  <c r="G6929" i="22" a="1"/>
  <c r="G6929" i="22" s="1"/>
  <c r="B6929" i="22" s="1"/>
  <c r="E6929" i="22"/>
  <c r="G6928" i="22" a="1"/>
  <c r="G6928" i="22" s="1"/>
  <c r="B6928" i="22" s="1"/>
  <c r="E6928" i="22"/>
  <c r="G6927" i="22" a="1"/>
  <c r="G6927" i="22" s="1"/>
  <c r="B6927" i="22" s="1"/>
  <c r="E6927" i="22"/>
  <c r="G6926" i="22" a="1"/>
  <c r="G6926" i="22" s="1"/>
  <c r="B6926" i="22" s="1"/>
  <c r="E6926" i="22"/>
  <c r="G6925" i="22" a="1"/>
  <c r="G6925" i="22" s="1"/>
  <c r="B6925" i="22" s="1"/>
  <c r="E6925" i="22"/>
  <c r="G6924" i="22" a="1"/>
  <c r="G6924" i="22" s="1"/>
  <c r="B6924" i="22" s="1"/>
  <c r="E6924" i="22"/>
  <c r="G6923" i="22" a="1"/>
  <c r="G6923" i="22" s="1"/>
  <c r="B6923" i="22" s="1"/>
  <c r="E6923" i="22"/>
  <c r="G6922" i="22" a="1"/>
  <c r="G6922" i="22" s="1"/>
  <c r="B6922" i="22" s="1"/>
  <c r="E6922" i="22"/>
  <c r="G6921" i="22" a="1"/>
  <c r="G6921" i="22" s="1"/>
  <c r="B6921" i="22" s="1"/>
  <c r="E6921" i="22"/>
  <c r="G6920" i="22" a="1"/>
  <c r="G6920" i="22" s="1"/>
  <c r="B6920" i="22" s="1"/>
  <c r="E6920" i="22"/>
  <c r="G6919" i="22" a="1"/>
  <c r="G6919" i="22" s="1"/>
  <c r="B6919" i="22" s="1"/>
  <c r="E6919" i="22"/>
  <c r="G6918" i="22"/>
  <c r="B6918" i="22" s="1"/>
  <c r="G6918" i="22" a="1"/>
  <c r="E6918" i="22"/>
  <c r="G6917" i="22" a="1"/>
  <c r="G6917" i="22" s="1"/>
  <c r="E6917" i="22"/>
  <c r="B6917" i="22"/>
  <c r="G6916" i="22" a="1"/>
  <c r="G6916" i="22" s="1"/>
  <c r="B6916" i="22" s="1"/>
  <c r="E6916" i="22"/>
  <c r="G6915" i="22" a="1"/>
  <c r="G6915" i="22" s="1"/>
  <c r="B6915" i="22" s="1"/>
  <c r="E6915" i="22"/>
  <c r="G6914" i="22" a="1"/>
  <c r="G6914" i="22" s="1"/>
  <c r="B6914" i="22" s="1"/>
  <c r="E6914" i="22"/>
  <c r="G6913" i="22" a="1"/>
  <c r="G6913" i="22" s="1"/>
  <c r="B6913" i="22" s="1"/>
  <c r="E6913" i="22"/>
  <c r="G6912" i="22" a="1"/>
  <c r="G6912" i="22" s="1"/>
  <c r="B6912" i="22" s="1"/>
  <c r="E6912" i="22"/>
  <c r="G6911" i="22" a="1"/>
  <c r="G6911" i="22" s="1"/>
  <c r="B6911" i="22" s="1"/>
  <c r="E6911" i="22"/>
  <c r="G6910" i="22" a="1"/>
  <c r="G6910" i="22" s="1"/>
  <c r="B6910" i="22" s="1"/>
  <c r="E6910" i="22"/>
  <c r="G6909" i="22" a="1"/>
  <c r="G6909" i="22" s="1"/>
  <c r="B6909" i="22" s="1"/>
  <c r="E6909" i="22"/>
  <c r="G6908" i="22" a="1"/>
  <c r="G6908" i="22" s="1"/>
  <c r="B6908" i="22" s="1"/>
  <c r="E6908" i="22"/>
  <c r="G6907" i="22" a="1"/>
  <c r="G6907" i="22" s="1"/>
  <c r="B6907" i="22" s="1"/>
  <c r="E6907" i="22"/>
  <c r="G6906" i="22" a="1"/>
  <c r="G6906" i="22" s="1"/>
  <c r="B6906" i="22" s="1"/>
  <c r="E6906" i="22"/>
  <c r="G6905" i="22" a="1"/>
  <c r="G6905" i="22" s="1"/>
  <c r="B6905" i="22" s="1"/>
  <c r="E6905" i="22"/>
  <c r="G6904" i="22" a="1"/>
  <c r="G6904" i="22" s="1"/>
  <c r="B6904" i="22" s="1"/>
  <c r="E6904" i="22"/>
  <c r="G6903" i="22" a="1"/>
  <c r="G6903" i="22" s="1"/>
  <c r="B6903" i="22" s="1"/>
  <c r="E6903" i="22"/>
  <c r="G6902" i="22" a="1"/>
  <c r="G6902" i="22" s="1"/>
  <c r="B6902" i="22" s="1"/>
  <c r="E6902" i="22"/>
  <c r="G6901" i="22" a="1"/>
  <c r="G6901" i="22" s="1"/>
  <c r="E6901" i="22"/>
  <c r="B6901" i="22"/>
  <c r="G6900" i="22" a="1"/>
  <c r="G6900" i="22" s="1"/>
  <c r="B6900" i="22" s="1"/>
  <c r="E6900" i="22"/>
  <c r="G6899" i="22" a="1"/>
  <c r="G6899" i="22" s="1"/>
  <c r="B6899" i="22" s="1"/>
  <c r="E6899" i="22"/>
  <c r="G6898" i="22"/>
  <c r="B6898" i="22" s="1"/>
  <c r="G6898" i="22" a="1"/>
  <c r="E6898" i="22"/>
  <c r="G6897" i="22" a="1"/>
  <c r="G6897" i="22" s="1"/>
  <c r="B6897" i="22" s="1"/>
  <c r="E6897" i="22"/>
  <c r="G6896" i="22" a="1"/>
  <c r="G6896" i="22" s="1"/>
  <c r="B6896" i="22" s="1"/>
  <c r="E6896" i="22"/>
  <c r="G6895" i="22" a="1"/>
  <c r="G6895" i="22" s="1"/>
  <c r="B6895" i="22" s="1"/>
  <c r="E6895" i="22"/>
  <c r="G6894" i="22" a="1"/>
  <c r="G6894" i="22" s="1"/>
  <c r="B6894" i="22" s="1"/>
  <c r="E6894" i="22"/>
  <c r="G6893" i="22" a="1"/>
  <c r="G6893" i="22" s="1"/>
  <c r="B6893" i="22" s="1"/>
  <c r="E6893" i="22"/>
  <c r="G6892" i="22" a="1"/>
  <c r="G6892" i="22" s="1"/>
  <c r="B6892" i="22" s="1"/>
  <c r="E6892" i="22"/>
  <c r="G6891" i="22" a="1"/>
  <c r="G6891" i="22" s="1"/>
  <c r="B6891" i="22" s="1"/>
  <c r="E6891" i="22"/>
  <c r="G6890" i="22" a="1"/>
  <c r="G6890" i="22" s="1"/>
  <c r="B6890" i="22" s="1"/>
  <c r="E6890" i="22"/>
  <c r="G6889" i="22" a="1"/>
  <c r="G6889" i="22" s="1"/>
  <c r="B6889" i="22" s="1"/>
  <c r="E6889" i="22"/>
  <c r="G6888" i="22" a="1"/>
  <c r="G6888" i="22" s="1"/>
  <c r="B6888" i="22" s="1"/>
  <c r="E6888" i="22"/>
  <c r="G6887" i="22" a="1"/>
  <c r="G6887" i="22" s="1"/>
  <c r="B6887" i="22" s="1"/>
  <c r="E6887" i="22"/>
  <c r="G6886" i="22" a="1"/>
  <c r="G6886" i="22" s="1"/>
  <c r="B6886" i="22" s="1"/>
  <c r="E6886" i="22"/>
  <c r="G6885" i="22" a="1"/>
  <c r="G6885" i="22" s="1"/>
  <c r="B6885" i="22" s="1"/>
  <c r="E6885" i="22"/>
  <c r="G6884" i="22" a="1"/>
  <c r="G6884" i="22" s="1"/>
  <c r="B6884" i="22" s="1"/>
  <c r="E6884" i="22"/>
  <c r="G6883" i="22" a="1"/>
  <c r="G6883" i="22" s="1"/>
  <c r="B6883" i="22" s="1"/>
  <c r="E6883" i="22"/>
  <c r="G6882" i="22" a="1"/>
  <c r="G6882" i="22" s="1"/>
  <c r="B6882" i="22" s="1"/>
  <c r="E6882" i="22"/>
  <c r="G6881" i="22" a="1"/>
  <c r="G6881" i="22" s="1"/>
  <c r="B6881" i="22" s="1"/>
  <c r="E6881" i="22"/>
  <c r="G6880" i="22" a="1"/>
  <c r="G6880" i="22" s="1"/>
  <c r="B6880" i="22" s="1"/>
  <c r="E6880" i="22"/>
  <c r="G6879" i="22" a="1"/>
  <c r="G6879" i="22" s="1"/>
  <c r="B6879" i="22" s="1"/>
  <c r="E6879" i="22"/>
  <c r="G6878" i="22" a="1"/>
  <c r="G6878" i="22" s="1"/>
  <c r="B6878" i="22" s="1"/>
  <c r="E6878" i="22"/>
  <c r="G6877" i="22" a="1"/>
  <c r="G6877" i="22" s="1"/>
  <c r="B6877" i="22" s="1"/>
  <c r="E6877" i="22"/>
  <c r="G6876" i="22" a="1"/>
  <c r="G6876" i="22" s="1"/>
  <c r="B6876" i="22" s="1"/>
  <c r="E6876" i="22"/>
  <c r="G6875" i="22" a="1"/>
  <c r="G6875" i="22" s="1"/>
  <c r="E6875" i="22"/>
  <c r="B6875" i="22"/>
  <c r="G6874" i="22" a="1"/>
  <c r="G6874" i="22" s="1"/>
  <c r="B6874" i="22" s="1"/>
  <c r="E6874" i="22"/>
  <c r="G6873" i="22" a="1"/>
  <c r="G6873" i="22" s="1"/>
  <c r="B6873" i="22" s="1"/>
  <c r="E6873" i="22"/>
  <c r="G6872" i="22" a="1"/>
  <c r="G6872" i="22" s="1"/>
  <c r="B6872" i="22" s="1"/>
  <c r="E6872" i="22"/>
  <c r="G6871" i="22" a="1"/>
  <c r="G6871" i="22" s="1"/>
  <c r="B6871" i="22" s="1"/>
  <c r="E6871" i="22"/>
  <c r="G6870" i="22"/>
  <c r="B6870" i="22" s="1"/>
  <c r="G6870" i="22" a="1"/>
  <c r="E6870" i="22"/>
  <c r="G6869" i="22" a="1"/>
  <c r="G6869" i="22" s="1"/>
  <c r="B6869" i="22" s="1"/>
  <c r="E6869" i="22"/>
  <c r="G6868" i="22" a="1"/>
  <c r="G6868" i="22" s="1"/>
  <c r="B6868" i="22" s="1"/>
  <c r="E6868" i="22"/>
  <c r="G6867" i="22" a="1"/>
  <c r="G6867" i="22" s="1"/>
  <c r="B6867" i="22" s="1"/>
  <c r="E6867" i="22"/>
  <c r="G6866" i="22" a="1"/>
  <c r="G6866" i="22" s="1"/>
  <c r="B6866" i="22" s="1"/>
  <c r="E6866" i="22"/>
  <c r="G6865" i="22" a="1"/>
  <c r="G6865" i="22" s="1"/>
  <c r="E6865" i="22"/>
  <c r="B6865" i="22"/>
  <c r="G6864" i="22" a="1"/>
  <c r="G6864" i="22" s="1"/>
  <c r="B6864" i="22" s="1"/>
  <c r="E6864" i="22"/>
  <c r="G6863" i="22" a="1"/>
  <c r="G6863" i="22" s="1"/>
  <c r="B6863" i="22" s="1"/>
  <c r="E6863" i="22"/>
  <c r="G6862" i="22" a="1"/>
  <c r="G6862" i="22" s="1"/>
  <c r="B6862" i="22" s="1"/>
  <c r="E6862" i="22"/>
  <c r="G6861" i="22" a="1"/>
  <c r="G6861" i="22" s="1"/>
  <c r="B6861" i="22" s="1"/>
  <c r="E6861" i="22"/>
  <c r="G6860" i="22" a="1"/>
  <c r="G6860" i="22" s="1"/>
  <c r="B6860" i="22" s="1"/>
  <c r="E6860" i="22"/>
  <c r="G6859" i="22" a="1"/>
  <c r="G6859" i="22" s="1"/>
  <c r="B6859" i="22" s="1"/>
  <c r="E6859" i="22"/>
  <c r="G6858" i="22" a="1"/>
  <c r="G6858" i="22" s="1"/>
  <c r="B6858" i="22" s="1"/>
  <c r="E6858" i="22"/>
  <c r="G6857" i="22" a="1"/>
  <c r="G6857" i="22" s="1"/>
  <c r="B6857" i="22" s="1"/>
  <c r="E6857" i="22"/>
  <c r="G6856" i="22" a="1"/>
  <c r="G6856" i="22" s="1"/>
  <c r="B6856" i="22" s="1"/>
  <c r="E6856" i="22"/>
  <c r="G6855" i="22" a="1"/>
  <c r="G6855" i="22" s="1"/>
  <c r="B6855" i="22" s="1"/>
  <c r="E6855" i="22"/>
  <c r="G6854" i="22" a="1"/>
  <c r="G6854" i="22" s="1"/>
  <c r="B6854" i="22" s="1"/>
  <c r="E6854" i="22"/>
  <c r="G6853" i="22" a="1"/>
  <c r="G6853" i="22" s="1"/>
  <c r="E6853" i="22"/>
  <c r="B6853" i="22"/>
  <c r="G6852" i="22" a="1"/>
  <c r="G6852" i="22" s="1"/>
  <c r="B6852" i="22" s="1"/>
  <c r="E6852" i="22"/>
  <c r="G6851" i="22" a="1"/>
  <c r="G6851" i="22" s="1"/>
  <c r="B6851" i="22" s="1"/>
  <c r="E6851" i="22"/>
  <c r="G6850" i="22"/>
  <c r="B6850" i="22" s="1"/>
  <c r="G6850" i="22" a="1"/>
  <c r="E6850" i="22"/>
  <c r="G6849" i="22" a="1"/>
  <c r="G6849" i="22" s="1"/>
  <c r="B6849" i="22" s="1"/>
  <c r="E6849" i="22"/>
  <c r="G6848" i="22" a="1"/>
  <c r="G6848" i="22" s="1"/>
  <c r="B6848" i="22" s="1"/>
  <c r="E6848" i="22"/>
  <c r="G6847" i="22" a="1"/>
  <c r="G6847" i="22" s="1"/>
  <c r="E6847" i="22"/>
  <c r="B6847" i="22"/>
  <c r="G6846" i="22" a="1"/>
  <c r="G6846" i="22" s="1"/>
  <c r="B6846" i="22" s="1"/>
  <c r="E6846" i="22"/>
  <c r="G6845" i="22" a="1"/>
  <c r="G6845" i="22" s="1"/>
  <c r="B6845" i="22" s="1"/>
  <c r="E6845" i="22"/>
  <c r="G6844" i="22" a="1"/>
  <c r="G6844" i="22" s="1"/>
  <c r="B6844" i="22" s="1"/>
  <c r="E6844" i="22"/>
  <c r="G6843" i="22" a="1"/>
  <c r="G6843" i="22" s="1"/>
  <c r="B6843" i="22" s="1"/>
  <c r="E6843" i="22"/>
  <c r="G6842" i="22" a="1"/>
  <c r="G6842" i="22" s="1"/>
  <c r="B6842" i="22" s="1"/>
  <c r="E6842" i="22"/>
  <c r="G6841" i="22" a="1"/>
  <c r="G6841" i="22" s="1"/>
  <c r="B6841" i="22" s="1"/>
  <c r="E6841" i="22"/>
  <c r="G6840" i="22" a="1"/>
  <c r="G6840" i="22" s="1"/>
  <c r="B6840" i="22" s="1"/>
  <c r="E6840" i="22"/>
  <c r="G6839" i="22" a="1"/>
  <c r="G6839" i="22" s="1"/>
  <c r="B6839" i="22" s="1"/>
  <c r="E6839" i="22"/>
  <c r="G6838" i="22" a="1"/>
  <c r="G6838" i="22" s="1"/>
  <c r="B6838" i="22" s="1"/>
  <c r="E6838" i="22"/>
  <c r="G6837" i="22" a="1"/>
  <c r="G6837" i="22" s="1"/>
  <c r="B6837" i="22" s="1"/>
  <c r="E6837" i="22"/>
  <c r="G6836" i="22" a="1"/>
  <c r="G6836" i="22" s="1"/>
  <c r="B6836" i="22" s="1"/>
  <c r="E6836" i="22"/>
  <c r="G6835" i="22" a="1"/>
  <c r="G6835" i="22" s="1"/>
  <c r="B6835" i="22" s="1"/>
  <c r="E6835" i="22"/>
  <c r="G6834" i="22" a="1"/>
  <c r="G6834" i="22" s="1"/>
  <c r="B6834" i="22" s="1"/>
  <c r="E6834" i="22"/>
  <c r="G6833" i="22" a="1"/>
  <c r="G6833" i="22" s="1"/>
  <c r="B6833" i="22" s="1"/>
  <c r="E6833" i="22"/>
  <c r="G6832" i="22" a="1"/>
  <c r="G6832" i="22" s="1"/>
  <c r="B6832" i="22" s="1"/>
  <c r="E6832" i="22"/>
  <c r="G6831" i="22" a="1"/>
  <c r="G6831" i="22" s="1"/>
  <c r="B6831" i="22" s="1"/>
  <c r="E6831" i="22"/>
  <c r="G6830" i="22" a="1"/>
  <c r="G6830" i="22" s="1"/>
  <c r="B6830" i="22" s="1"/>
  <c r="E6830" i="22"/>
  <c r="G6829" i="22" a="1"/>
  <c r="G6829" i="22" s="1"/>
  <c r="B6829" i="22" s="1"/>
  <c r="E6829" i="22"/>
  <c r="G6828" i="22" a="1"/>
  <c r="G6828" i="22" s="1"/>
  <c r="B6828" i="22" s="1"/>
  <c r="E6828" i="22"/>
  <c r="G6827" i="22" a="1"/>
  <c r="G6827" i="22" s="1"/>
  <c r="E6827" i="22"/>
  <c r="B6827" i="22"/>
  <c r="G6826" i="22" a="1"/>
  <c r="G6826" i="22" s="1"/>
  <c r="B6826" i="22" s="1"/>
  <c r="E6826" i="22"/>
  <c r="G6825" i="22" a="1"/>
  <c r="G6825" i="22" s="1"/>
  <c r="B6825" i="22" s="1"/>
  <c r="E6825" i="22"/>
  <c r="G6824" i="22" a="1"/>
  <c r="G6824" i="22" s="1"/>
  <c r="B6824" i="22" s="1"/>
  <c r="E6824" i="22"/>
  <c r="G6823" i="22" a="1"/>
  <c r="G6823" i="22" s="1"/>
  <c r="B6823" i="22" s="1"/>
  <c r="E6823" i="22"/>
  <c r="G6822" i="22" a="1"/>
  <c r="G6822" i="22" s="1"/>
  <c r="B6822" i="22" s="1"/>
  <c r="E6822" i="22"/>
  <c r="G6821" i="22" a="1"/>
  <c r="G6821" i="22" s="1"/>
  <c r="E6821" i="22"/>
  <c r="B6821" i="22"/>
  <c r="G6820" i="22" a="1"/>
  <c r="G6820" i="22" s="1"/>
  <c r="B6820" i="22" s="1"/>
  <c r="E6820" i="22"/>
  <c r="G6819" i="22" a="1"/>
  <c r="G6819" i="22" s="1"/>
  <c r="B6819" i="22" s="1"/>
  <c r="E6819" i="22"/>
  <c r="G6818" i="22" a="1"/>
  <c r="G6818" i="22" s="1"/>
  <c r="B6818" i="22" s="1"/>
  <c r="E6818" i="22"/>
  <c r="G6817" i="22" a="1"/>
  <c r="G6817" i="22" s="1"/>
  <c r="B6817" i="22" s="1"/>
  <c r="E6817" i="22"/>
  <c r="G6816" i="22" a="1"/>
  <c r="G6816" i="22" s="1"/>
  <c r="B6816" i="22" s="1"/>
  <c r="E6816" i="22"/>
  <c r="G6815" i="22" a="1"/>
  <c r="G6815" i="22" s="1"/>
  <c r="B6815" i="22" s="1"/>
  <c r="E6815" i="22"/>
  <c r="G6814" i="22" a="1"/>
  <c r="G6814" i="22" s="1"/>
  <c r="B6814" i="22" s="1"/>
  <c r="E6814" i="22"/>
  <c r="G6813" i="22" a="1"/>
  <c r="G6813" i="22" s="1"/>
  <c r="B6813" i="22" s="1"/>
  <c r="E6813" i="22"/>
  <c r="G6812" i="22" a="1"/>
  <c r="G6812" i="22" s="1"/>
  <c r="B6812" i="22" s="1"/>
  <c r="E6812" i="22"/>
  <c r="G6811" i="22" a="1"/>
  <c r="G6811" i="22" s="1"/>
  <c r="B6811" i="22" s="1"/>
  <c r="E6811" i="22"/>
  <c r="G6810" i="22" a="1"/>
  <c r="G6810" i="22" s="1"/>
  <c r="B6810" i="22" s="1"/>
  <c r="E6810" i="22"/>
  <c r="G6809" i="22" a="1"/>
  <c r="G6809" i="22" s="1"/>
  <c r="B6809" i="22" s="1"/>
  <c r="E6809" i="22"/>
  <c r="G6808" i="22" a="1"/>
  <c r="G6808" i="22" s="1"/>
  <c r="B6808" i="22" s="1"/>
  <c r="E6808" i="22"/>
  <c r="G6807" i="22" a="1"/>
  <c r="G6807" i="22" s="1"/>
  <c r="B6807" i="22" s="1"/>
  <c r="E6807" i="22"/>
  <c r="G6806" i="22" a="1"/>
  <c r="G6806" i="22" s="1"/>
  <c r="B6806" i="22" s="1"/>
  <c r="E6806" i="22"/>
  <c r="G6805" i="22" a="1"/>
  <c r="G6805" i="22" s="1"/>
  <c r="B6805" i="22" s="1"/>
  <c r="E6805" i="22"/>
  <c r="G6804" i="22" a="1"/>
  <c r="G6804" i="22" s="1"/>
  <c r="B6804" i="22" s="1"/>
  <c r="E6804" i="22"/>
  <c r="G6803" i="22" a="1"/>
  <c r="G6803" i="22" s="1"/>
  <c r="B6803" i="22" s="1"/>
  <c r="E6803" i="22"/>
  <c r="G6802" i="22" a="1"/>
  <c r="G6802" i="22" s="1"/>
  <c r="B6802" i="22" s="1"/>
  <c r="E6802" i="22"/>
  <c r="G6801" i="22" a="1"/>
  <c r="G6801" i="22" s="1"/>
  <c r="B6801" i="22" s="1"/>
  <c r="E6801" i="22"/>
  <c r="G6800" i="22" a="1"/>
  <c r="G6800" i="22" s="1"/>
  <c r="B6800" i="22" s="1"/>
  <c r="E6800" i="22"/>
  <c r="G6799" i="22" a="1"/>
  <c r="G6799" i="22" s="1"/>
  <c r="B6799" i="22" s="1"/>
  <c r="E6799" i="22"/>
  <c r="G6798" i="22" a="1"/>
  <c r="G6798" i="22" s="1"/>
  <c r="B6798" i="22" s="1"/>
  <c r="E6798" i="22"/>
  <c r="G6797" i="22" a="1"/>
  <c r="G6797" i="22" s="1"/>
  <c r="B6797" i="22" s="1"/>
  <c r="E6797" i="22"/>
  <c r="G6796" i="22" a="1"/>
  <c r="G6796" i="22" s="1"/>
  <c r="B6796" i="22" s="1"/>
  <c r="E6796" i="22"/>
  <c r="G6795" i="22" a="1"/>
  <c r="G6795" i="22" s="1"/>
  <c r="E6795" i="22"/>
  <c r="B6795" i="22"/>
  <c r="G6794" i="22" a="1"/>
  <c r="G6794" i="22" s="1"/>
  <c r="B6794" i="22" s="1"/>
  <c r="E6794" i="22"/>
  <c r="G6793" i="22" a="1"/>
  <c r="G6793" i="22" s="1"/>
  <c r="B6793" i="22" s="1"/>
  <c r="E6793" i="22"/>
  <c r="G6792" i="22" a="1"/>
  <c r="G6792" i="22" s="1"/>
  <c r="B6792" i="22" s="1"/>
  <c r="E6792" i="22"/>
  <c r="G6791" i="22" a="1"/>
  <c r="G6791" i="22" s="1"/>
  <c r="B6791" i="22" s="1"/>
  <c r="E6791" i="22"/>
  <c r="G6790" i="22" a="1"/>
  <c r="G6790" i="22" s="1"/>
  <c r="B6790" i="22" s="1"/>
  <c r="E6790" i="22"/>
  <c r="G6789" i="22" a="1"/>
  <c r="G6789" i="22" s="1"/>
  <c r="B6789" i="22" s="1"/>
  <c r="E6789" i="22"/>
  <c r="G6788" i="22" a="1"/>
  <c r="G6788" i="22" s="1"/>
  <c r="B6788" i="22" s="1"/>
  <c r="E6788" i="22"/>
  <c r="G6787" i="22" a="1"/>
  <c r="G6787" i="22" s="1"/>
  <c r="B6787" i="22" s="1"/>
  <c r="E6787" i="22"/>
  <c r="G6786" i="22" a="1"/>
  <c r="G6786" i="22" s="1"/>
  <c r="B6786" i="22" s="1"/>
  <c r="E6786" i="22"/>
  <c r="G6785" i="22" a="1"/>
  <c r="G6785" i="22" s="1"/>
  <c r="B6785" i="22" s="1"/>
  <c r="E6785" i="22"/>
  <c r="G6784" i="22" a="1"/>
  <c r="G6784" i="22" s="1"/>
  <c r="B6784" i="22" s="1"/>
  <c r="E6784" i="22"/>
  <c r="G6783" i="22" a="1"/>
  <c r="G6783" i="22" s="1"/>
  <c r="E6783" i="22"/>
  <c r="B6783" i="22"/>
  <c r="G6782" i="22" a="1"/>
  <c r="G6782" i="22" s="1"/>
  <c r="B6782" i="22" s="1"/>
  <c r="E6782" i="22"/>
  <c r="G6781" i="22" a="1"/>
  <c r="G6781" i="22" s="1"/>
  <c r="B6781" i="22" s="1"/>
  <c r="E6781" i="22"/>
  <c r="G6780" i="22" a="1"/>
  <c r="G6780" i="22" s="1"/>
  <c r="B6780" i="22" s="1"/>
  <c r="E6780" i="22"/>
  <c r="G6779" i="22" a="1"/>
  <c r="G6779" i="22" s="1"/>
  <c r="B6779" i="22" s="1"/>
  <c r="E6779" i="22"/>
  <c r="G6778" i="22" a="1"/>
  <c r="G6778" i="22" s="1"/>
  <c r="B6778" i="22" s="1"/>
  <c r="E6778" i="22"/>
  <c r="G6777" i="22" a="1"/>
  <c r="G6777" i="22" s="1"/>
  <c r="B6777" i="22" s="1"/>
  <c r="E6777" i="22"/>
  <c r="G6776" i="22" a="1"/>
  <c r="G6776" i="22" s="1"/>
  <c r="B6776" i="22" s="1"/>
  <c r="E6776" i="22"/>
  <c r="G6775" i="22" a="1"/>
  <c r="G6775" i="22" s="1"/>
  <c r="B6775" i="22" s="1"/>
  <c r="E6775" i="22"/>
  <c r="G6774" i="22" a="1"/>
  <c r="G6774" i="22" s="1"/>
  <c r="B6774" i="22" s="1"/>
  <c r="E6774" i="22"/>
  <c r="G6773" i="22" a="1"/>
  <c r="G6773" i="22" s="1"/>
  <c r="B6773" i="22" s="1"/>
  <c r="E6773" i="22"/>
  <c r="G6772" i="22" a="1"/>
  <c r="G6772" i="22" s="1"/>
  <c r="B6772" i="22" s="1"/>
  <c r="E6772" i="22"/>
  <c r="G6771" i="22" a="1"/>
  <c r="G6771" i="22" s="1"/>
  <c r="B6771" i="22" s="1"/>
  <c r="E6771" i="22"/>
  <c r="G6770" i="22" a="1"/>
  <c r="G6770" i="22" s="1"/>
  <c r="B6770" i="22" s="1"/>
  <c r="E6770" i="22"/>
  <c r="G6769" i="22" a="1"/>
  <c r="G6769" i="22" s="1"/>
  <c r="B6769" i="22" s="1"/>
  <c r="E6769" i="22"/>
  <c r="G6768" i="22" a="1"/>
  <c r="G6768" i="22" s="1"/>
  <c r="B6768" i="22" s="1"/>
  <c r="E6768" i="22"/>
  <c r="G6767" i="22" a="1"/>
  <c r="G6767" i="22" s="1"/>
  <c r="B6767" i="22" s="1"/>
  <c r="E6767" i="22"/>
  <c r="G6766" i="22" a="1"/>
  <c r="G6766" i="22" s="1"/>
  <c r="B6766" i="22" s="1"/>
  <c r="E6766" i="22"/>
  <c r="G6765" i="22" a="1"/>
  <c r="G6765" i="22" s="1"/>
  <c r="B6765" i="22" s="1"/>
  <c r="E6765" i="22"/>
  <c r="G6764" i="22" a="1"/>
  <c r="G6764" i="22" s="1"/>
  <c r="B6764" i="22" s="1"/>
  <c r="E6764" i="22"/>
  <c r="G6763" i="22" a="1"/>
  <c r="G6763" i="22" s="1"/>
  <c r="B6763" i="22" s="1"/>
  <c r="E6763" i="22"/>
  <c r="G6762" i="22" a="1"/>
  <c r="G6762" i="22" s="1"/>
  <c r="B6762" i="22" s="1"/>
  <c r="E6762" i="22"/>
  <c r="G6761" i="22" a="1"/>
  <c r="G6761" i="22" s="1"/>
  <c r="B6761" i="22" s="1"/>
  <c r="E6761" i="22"/>
  <c r="G6760" i="22" a="1"/>
  <c r="G6760" i="22" s="1"/>
  <c r="B6760" i="22" s="1"/>
  <c r="E6760" i="22"/>
  <c r="G6759" i="22" a="1"/>
  <c r="G6759" i="22" s="1"/>
  <c r="B6759" i="22" s="1"/>
  <c r="E6759" i="22"/>
  <c r="G6758" i="22" a="1"/>
  <c r="G6758" i="22" s="1"/>
  <c r="B6758" i="22" s="1"/>
  <c r="E6758" i="22"/>
  <c r="G6757" i="22" a="1"/>
  <c r="G6757" i="22" s="1"/>
  <c r="B6757" i="22" s="1"/>
  <c r="E6757" i="22"/>
  <c r="G6756" i="22" a="1"/>
  <c r="G6756" i="22" s="1"/>
  <c r="B6756" i="22" s="1"/>
  <c r="E6756" i="22"/>
  <c r="G6755" i="22" a="1"/>
  <c r="G6755" i="22" s="1"/>
  <c r="B6755" i="22" s="1"/>
  <c r="E6755" i="22"/>
  <c r="G6754" i="22" a="1"/>
  <c r="G6754" i="22" s="1"/>
  <c r="B6754" i="22" s="1"/>
  <c r="E6754" i="22"/>
  <c r="G6753" i="22" a="1"/>
  <c r="G6753" i="22" s="1"/>
  <c r="B6753" i="22" s="1"/>
  <c r="E6753" i="22"/>
  <c r="G6752" i="22"/>
  <c r="B6752" i="22" s="1"/>
  <c r="G6752" i="22" a="1"/>
  <c r="E6752" i="22"/>
  <c r="G6751" i="22" a="1"/>
  <c r="G6751" i="22" s="1"/>
  <c r="B6751" i="22" s="1"/>
  <c r="E6751" i="22"/>
  <c r="G6750" i="22" a="1"/>
  <c r="G6750" i="22" s="1"/>
  <c r="B6750" i="22" s="1"/>
  <c r="E6750" i="22"/>
  <c r="G6749" i="22" a="1"/>
  <c r="G6749" i="22" s="1"/>
  <c r="B6749" i="22" s="1"/>
  <c r="E6749" i="22"/>
  <c r="G6748" i="22" a="1"/>
  <c r="G6748" i="22" s="1"/>
  <c r="B6748" i="22" s="1"/>
  <c r="E6748" i="22"/>
  <c r="G6747" i="22" a="1"/>
  <c r="G6747" i="22" s="1"/>
  <c r="B6747" i="22" s="1"/>
  <c r="E6747" i="22"/>
  <c r="G6746" i="22" a="1"/>
  <c r="G6746" i="22" s="1"/>
  <c r="B6746" i="22" s="1"/>
  <c r="E6746" i="22"/>
  <c r="G6745" i="22" a="1"/>
  <c r="G6745" i="22" s="1"/>
  <c r="B6745" i="22" s="1"/>
  <c r="E6745" i="22"/>
  <c r="G6744" i="22" a="1"/>
  <c r="G6744" i="22" s="1"/>
  <c r="B6744" i="22" s="1"/>
  <c r="E6744" i="22"/>
  <c r="G6743" i="22" a="1"/>
  <c r="G6743" i="22" s="1"/>
  <c r="B6743" i="22" s="1"/>
  <c r="E6743" i="22"/>
  <c r="G6742" i="22" a="1"/>
  <c r="G6742" i="22" s="1"/>
  <c r="B6742" i="22" s="1"/>
  <c r="E6742" i="22"/>
  <c r="G6741" i="22" a="1"/>
  <c r="G6741" i="22" s="1"/>
  <c r="B6741" i="22" s="1"/>
  <c r="E6741" i="22"/>
  <c r="G6740" i="22" a="1"/>
  <c r="G6740" i="22" s="1"/>
  <c r="B6740" i="22" s="1"/>
  <c r="E6740" i="22"/>
  <c r="G6739" i="22" a="1"/>
  <c r="G6739" i="22" s="1"/>
  <c r="B6739" i="22" s="1"/>
  <c r="E6739" i="22"/>
  <c r="G6738" i="22"/>
  <c r="B6738" i="22" s="1"/>
  <c r="G6738" i="22" a="1"/>
  <c r="E6738" i="22"/>
  <c r="G6737" i="22" a="1"/>
  <c r="G6737" i="22" s="1"/>
  <c r="B6737" i="22" s="1"/>
  <c r="E6737" i="22"/>
  <c r="G6736" i="22" a="1"/>
  <c r="G6736" i="22" s="1"/>
  <c r="B6736" i="22" s="1"/>
  <c r="E6736" i="22"/>
  <c r="G6735" i="22" a="1"/>
  <c r="G6735" i="22" s="1"/>
  <c r="B6735" i="22" s="1"/>
  <c r="E6735" i="22"/>
  <c r="G6734" i="22" a="1"/>
  <c r="G6734" i="22" s="1"/>
  <c r="B6734" i="22" s="1"/>
  <c r="E6734" i="22"/>
  <c r="G6733" i="22" a="1"/>
  <c r="G6733" i="22" s="1"/>
  <c r="B6733" i="22" s="1"/>
  <c r="E6733" i="22"/>
  <c r="G6732" i="22" a="1"/>
  <c r="G6732" i="22" s="1"/>
  <c r="B6732" i="22" s="1"/>
  <c r="E6732" i="22"/>
  <c r="G6731" i="22" a="1"/>
  <c r="G6731" i="22" s="1"/>
  <c r="B6731" i="22" s="1"/>
  <c r="E6731" i="22"/>
  <c r="G6730" i="22" a="1"/>
  <c r="G6730" i="22" s="1"/>
  <c r="B6730" i="22" s="1"/>
  <c r="E6730" i="22"/>
  <c r="G6729" i="22" a="1"/>
  <c r="G6729" i="22" s="1"/>
  <c r="B6729" i="22" s="1"/>
  <c r="E6729" i="22"/>
  <c r="G6728" i="22" a="1"/>
  <c r="G6728" i="22" s="1"/>
  <c r="B6728" i="22" s="1"/>
  <c r="E6728" i="22"/>
  <c r="G6727" i="22" a="1"/>
  <c r="G6727" i="22" s="1"/>
  <c r="B6727" i="22" s="1"/>
  <c r="E6727" i="22"/>
  <c r="G6726" i="22" a="1"/>
  <c r="G6726" i="22" s="1"/>
  <c r="B6726" i="22" s="1"/>
  <c r="E6726" i="22"/>
  <c r="G6725" i="22" a="1"/>
  <c r="G6725" i="22" s="1"/>
  <c r="B6725" i="22" s="1"/>
  <c r="E6725" i="22"/>
  <c r="G6724" i="22" a="1"/>
  <c r="G6724" i="22" s="1"/>
  <c r="B6724" i="22" s="1"/>
  <c r="E6724" i="22"/>
  <c r="G6723" i="22" a="1"/>
  <c r="G6723" i="22" s="1"/>
  <c r="B6723" i="22" s="1"/>
  <c r="E6723" i="22"/>
  <c r="G6722" i="22" a="1"/>
  <c r="G6722" i="22" s="1"/>
  <c r="B6722" i="22" s="1"/>
  <c r="E6722" i="22"/>
  <c r="G6721" i="22" a="1"/>
  <c r="G6721" i="22" s="1"/>
  <c r="B6721" i="22" s="1"/>
  <c r="E6721" i="22"/>
  <c r="G6720" i="22" a="1"/>
  <c r="G6720" i="22" s="1"/>
  <c r="B6720" i="22" s="1"/>
  <c r="E6720" i="22"/>
  <c r="G6719" i="22" a="1"/>
  <c r="G6719" i="22" s="1"/>
  <c r="B6719" i="22" s="1"/>
  <c r="E6719" i="22"/>
  <c r="G6718" i="22" a="1"/>
  <c r="G6718" i="22" s="1"/>
  <c r="B6718" i="22" s="1"/>
  <c r="E6718" i="22"/>
  <c r="G6717" i="22" a="1"/>
  <c r="G6717" i="22" s="1"/>
  <c r="B6717" i="22" s="1"/>
  <c r="E6717" i="22"/>
  <c r="G6716" i="22" a="1"/>
  <c r="G6716" i="22" s="1"/>
  <c r="B6716" i="22" s="1"/>
  <c r="E6716" i="22"/>
  <c r="G6715" i="22" a="1"/>
  <c r="G6715" i="22" s="1"/>
  <c r="B6715" i="22" s="1"/>
  <c r="E6715" i="22"/>
  <c r="G6714" i="22" a="1"/>
  <c r="G6714" i="22" s="1"/>
  <c r="B6714" i="22" s="1"/>
  <c r="E6714" i="22"/>
  <c r="G6713" i="22" a="1"/>
  <c r="G6713" i="22" s="1"/>
  <c r="B6713" i="22" s="1"/>
  <c r="E6713" i="22"/>
  <c r="G6712" i="22" a="1"/>
  <c r="G6712" i="22" s="1"/>
  <c r="B6712" i="22" s="1"/>
  <c r="E6712" i="22"/>
  <c r="G6711" i="22" a="1"/>
  <c r="G6711" i="22" s="1"/>
  <c r="B6711" i="22" s="1"/>
  <c r="E6711" i="22"/>
  <c r="G6710" i="22" a="1"/>
  <c r="G6710" i="22" s="1"/>
  <c r="B6710" i="22" s="1"/>
  <c r="E6710" i="22"/>
  <c r="G6709" i="22" a="1"/>
  <c r="G6709" i="22" s="1"/>
  <c r="B6709" i="22" s="1"/>
  <c r="E6709" i="22"/>
  <c r="G6708" i="22" a="1"/>
  <c r="G6708" i="22" s="1"/>
  <c r="B6708" i="22" s="1"/>
  <c r="E6708" i="22"/>
  <c r="G6707" i="22" a="1"/>
  <c r="G6707" i="22" s="1"/>
  <c r="E6707" i="22"/>
  <c r="B6707" i="22"/>
  <c r="G6706" i="22" a="1"/>
  <c r="G6706" i="22" s="1"/>
  <c r="B6706" i="22" s="1"/>
  <c r="E6706" i="22"/>
  <c r="G6705" i="22" a="1"/>
  <c r="G6705" i="22" s="1"/>
  <c r="B6705" i="22" s="1"/>
  <c r="E6705" i="22"/>
  <c r="G6704" i="22" a="1"/>
  <c r="G6704" i="22" s="1"/>
  <c r="B6704" i="22" s="1"/>
  <c r="E6704" i="22"/>
  <c r="G6703" i="22" a="1"/>
  <c r="G6703" i="22" s="1"/>
  <c r="B6703" i="22" s="1"/>
  <c r="E6703" i="22"/>
  <c r="G6702" i="22" a="1"/>
  <c r="G6702" i="22" s="1"/>
  <c r="B6702" i="22" s="1"/>
  <c r="E6702" i="22"/>
  <c r="G6701" i="22" a="1"/>
  <c r="G6701" i="22" s="1"/>
  <c r="B6701" i="22" s="1"/>
  <c r="E6701" i="22"/>
  <c r="G6700" i="22" a="1"/>
  <c r="G6700" i="22" s="1"/>
  <c r="B6700" i="22" s="1"/>
  <c r="E6700" i="22"/>
  <c r="G6699" i="22" a="1"/>
  <c r="G6699" i="22" s="1"/>
  <c r="B6699" i="22" s="1"/>
  <c r="E6699" i="22"/>
  <c r="G6698" i="22" a="1"/>
  <c r="G6698" i="22" s="1"/>
  <c r="B6698" i="22" s="1"/>
  <c r="E6698" i="22"/>
  <c r="G6697" i="22" a="1"/>
  <c r="G6697" i="22" s="1"/>
  <c r="B6697" i="22" s="1"/>
  <c r="E6697" i="22"/>
  <c r="G6696" i="22" a="1"/>
  <c r="G6696" i="22" s="1"/>
  <c r="B6696" i="22" s="1"/>
  <c r="E6696" i="22"/>
  <c r="G6695" i="22" a="1"/>
  <c r="G6695" i="22" s="1"/>
  <c r="B6695" i="22" s="1"/>
  <c r="E6695" i="22"/>
  <c r="G6694" i="22" a="1"/>
  <c r="G6694" i="22" s="1"/>
  <c r="B6694" i="22" s="1"/>
  <c r="E6694" i="22"/>
  <c r="G6693" i="22" a="1"/>
  <c r="G6693" i="22" s="1"/>
  <c r="B6693" i="22" s="1"/>
  <c r="E6693" i="22"/>
  <c r="G6692" i="22" a="1"/>
  <c r="G6692" i="22" s="1"/>
  <c r="B6692" i="22" s="1"/>
  <c r="E6692" i="22"/>
  <c r="G6691" i="22" a="1"/>
  <c r="G6691" i="22" s="1"/>
  <c r="E6691" i="22"/>
  <c r="B6691" i="22"/>
  <c r="G6690" i="22" a="1"/>
  <c r="G6690" i="22" s="1"/>
  <c r="B6690" i="22" s="1"/>
  <c r="E6690" i="22"/>
  <c r="G6689" i="22" a="1"/>
  <c r="G6689" i="22" s="1"/>
  <c r="B6689" i="22" s="1"/>
  <c r="E6689" i="22"/>
  <c r="G6688" i="22" a="1"/>
  <c r="G6688" i="22" s="1"/>
  <c r="B6688" i="22" s="1"/>
  <c r="E6688" i="22"/>
  <c r="G6687" i="22" a="1"/>
  <c r="G6687" i="22" s="1"/>
  <c r="B6687" i="22" s="1"/>
  <c r="E6687" i="22"/>
  <c r="G6686" i="22" a="1"/>
  <c r="G6686" i="22" s="1"/>
  <c r="B6686" i="22" s="1"/>
  <c r="E6686" i="22"/>
  <c r="G6685" i="22" a="1"/>
  <c r="G6685" i="22" s="1"/>
  <c r="B6685" i="22" s="1"/>
  <c r="E6685" i="22"/>
  <c r="G6684" i="22" a="1"/>
  <c r="G6684" i="22" s="1"/>
  <c r="B6684" i="22" s="1"/>
  <c r="E6684" i="22"/>
  <c r="G6683" i="22" a="1"/>
  <c r="G6683" i="22" s="1"/>
  <c r="B6683" i="22" s="1"/>
  <c r="E6683" i="22"/>
  <c r="G6682" i="22" a="1"/>
  <c r="G6682" i="22" s="1"/>
  <c r="B6682" i="22" s="1"/>
  <c r="E6682" i="22"/>
  <c r="G6681" i="22" a="1"/>
  <c r="G6681" i="22" s="1"/>
  <c r="E6681" i="22"/>
  <c r="B6681" i="22"/>
  <c r="G6680" i="22" a="1"/>
  <c r="G6680" i="22" s="1"/>
  <c r="B6680" i="22" s="1"/>
  <c r="E6680" i="22"/>
  <c r="G6679" i="22" a="1"/>
  <c r="G6679" i="22" s="1"/>
  <c r="B6679" i="22" s="1"/>
  <c r="E6679" i="22"/>
  <c r="G6678" i="22" a="1"/>
  <c r="G6678" i="22" s="1"/>
  <c r="B6678" i="22" s="1"/>
  <c r="E6678" i="22"/>
  <c r="G6677" i="22" a="1"/>
  <c r="G6677" i="22" s="1"/>
  <c r="B6677" i="22" s="1"/>
  <c r="E6677" i="22"/>
  <c r="G6676" i="22" a="1"/>
  <c r="G6676" i="22" s="1"/>
  <c r="B6676" i="22" s="1"/>
  <c r="E6676" i="22"/>
  <c r="G6675" i="22" a="1"/>
  <c r="G6675" i="22" s="1"/>
  <c r="B6675" i="22" s="1"/>
  <c r="E6675" i="22"/>
  <c r="G6674" i="22" a="1"/>
  <c r="G6674" i="22" s="1"/>
  <c r="B6674" i="22" s="1"/>
  <c r="E6674" i="22"/>
  <c r="G6673" i="22" a="1"/>
  <c r="G6673" i="22" s="1"/>
  <c r="B6673" i="22" s="1"/>
  <c r="E6673" i="22"/>
  <c r="G6672" i="22" a="1"/>
  <c r="G6672" i="22" s="1"/>
  <c r="B6672" i="22" s="1"/>
  <c r="E6672" i="22"/>
  <c r="G6671" i="22" a="1"/>
  <c r="G6671" i="22" s="1"/>
  <c r="B6671" i="22" s="1"/>
  <c r="E6671" i="22"/>
  <c r="G6670" i="22" a="1"/>
  <c r="G6670" i="22" s="1"/>
  <c r="B6670" i="22" s="1"/>
  <c r="E6670" i="22"/>
  <c r="G6669" i="22" a="1"/>
  <c r="G6669" i="22" s="1"/>
  <c r="B6669" i="22" s="1"/>
  <c r="E6669" i="22"/>
  <c r="G6668" i="22" a="1"/>
  <c r="G6668" i="22" s="1"/>
  <c r="B6668" i="22" s="1"/>
  <c r="E6668" i="22"/>
  <c r="G6667" i="22" a="1"/>
  <c r="G6667" i="22" s="1"/>
  <c r="B6667" i="22" s="1"/>
  <c r="E6667" i="22"/>
  <c r="G6666" i="22" a="1"/>
  <c r="G6666" i="22" s="1"/>
  <c r="B6666" i="22" s="1"/>
  <c r="E6666" i="22"/>
  <c r="G6665" i="22" a="1"/>
  <c r="G6665" i="22" s="1"/>
  <c r="B6665" i="22" s="1"/>
  <c r="E6665" i="22"/>
  <c r="G6664" i="22" a="1"/>
  <c r="G6664" i="22" s="1"/>
  <c r="B6664" i="22" s="1"/>
  <c r="E6664" i="22"/>
  <c r="G6663" i="22" a="1"/>
  <c r="G6663" i="22" s="1"/>
  <c r="B6663" i="22" s="1"/>
  <c r="E6663" i="22"/>
  <c r="G6662" i="22" a="1"/>
  <c r="G6662" i="22" s="1"/>
  <c r="B6662" i="22" s="1"/>
  <c r="E6662" i="22"/>
  <c r="G6661" i="22" a="1"/>
  <c r="G6661" i="22" s="1"/>
  <c r="B6661" i="22" s="1"/>
  <c r="E6661" i="22"/>
  <c r="G6660" i="22" a="1"/>
  <c r="G6660" i="22" s="1"/>
  <c r="B6660" i="22" s="1"/>
  <c r="E6660" i="22"/>
  <c r="G6659" i="22" a="1"/>
  <c r="G6659" i="22" s="1"/>
  <c r="B6659" i="22" s="1"/>
  <c r="E6659" i="22"/>
  <c r="G6658" i="22" a="1"/>
  <c r="G6658" i="22" s="1"/>
  <c r="B6658" i="22" s="1"/>
  <c r="E6658" i="22"/>
  <c r="G6657" i="22" a="1"/>
  <c r="G6657" i="22" s="1"/>
  <c r="B6657" i="22" s="1"/>
  <c r="E6657" i="22"/>
  <c r="G6656" i="22" a="1"/>
  <c r="G6656" i="22" s="1"/>
  <c r="B6656" i="22" s="1"/>
  <c r="E6656" i="22"/>
  <c r="G6655" i="22" a="1"/>
  <c r="G6655" i="22" s="1"/>
  <c r="B6655" i="22" s="1"/>
  <c r="E6655" i="22"/>
  <c r="G6654" i="22" a="1"/>
  <c r="G6654" i="22" s="1"/>
  <c r="B6654" i="22" s="1"/>
  <c r="E6654" i="22"/>
  <c r="G6653" i="22" a="1"/>
  <c r="G6653" i="22" s="1"/>
  <c r="B6653" i="22" s="1"/>
  <c r="E6653" i="22"/>
  <c r="G6652" i="22" a="1"/>
  <c r="G6652" i="22" s="1"/>
  <c r="B6652" i="22" s="1"/>
  <c r="E6652" i="22"/>
  <c r="G6651" i="22" a="1"/>
  <c r="G6651" i="22" s="1"/>
  <c r="E6651" i="22"/>
  <c r="B6651" i="22"/>
  <c r="G6650" i="22" a="1"/>
  <c r="G6650" i="22" s="1"/>
  <c r="B6650" i="22" s="1"/>
  <c r="E6650" i="22"/>
  <c r="G6649" i="22" a="1"/>
  <c r="G6649" i="22" s="1"/>
  <c r="E6649" i="22"/>
  <c r="B6649" i="22"/>
  <c r="G6648" i="22" a="1"/>
  <c r="G6648" i="22" s="1"/>
  <c r="B6648" i="22" s="1"/>
  <c r="E6648" i="22"/>
  <c r="G6647" i="22" a="1"/>
  <c r="G6647" i="22" s="1"/>
  <c r="B6647" i="22" s="1"/>
  <c r="E6647" i="22"/>
  <c r="G6646" i="22" a="1"/>
  <c r="G6646" i="22" s="1"/>
  <c r="B6646" i="22" s="1"/>
  <c r="E6646" i="22"/>
  <c r="G6645" i="22" a="1"/>
  <c r="G6645" i="22" s="1"/>
  <c r="B6645" i="22" s="1"/>
  <c r="E6645" i="22"/>
  <c r="G6644" i="22" a="1"/>
  <c r="G6644" i="22" s="1"/>
  <c r="B6644" i="22" s="1"/>
  <c r="E6644" i="22"/>
  <c r="G6643" i="22" a="1"/>
  <c r="G6643" i="22" s="1"/>
  <c r="B6643" i="22" s="1"/>
  <c r="E6643" i="22"/>
  <c r="G6642" i="22" a="1"/>
  <c r="G6642" i="22" s="1"/>
  <c r="B6642" i="22" s="1"/>
  <c r="E6642" i="22"/>
  <c r="G6641" i="22" a="1"/>
  <c r="G6641" i="22" s="1"/>
  <c r="B6641" i="22" s="1"/>
  <c r="E6641" i="22"/>
  <c r="G6640" i="22" a="1"/>
  <c r="G6640" i="22" s="1"/>
  <c r="B6640" i="22" s="1"/>
  <c r="E6640" i="22"/>
  <c r="G6639" i="22" a="1"/>
  <c r="G6639" i="22" s="1"/>
  <c r="B6639" i="22" s="1"/>
  <c r="E6639" i="22"/>
  <c r="G6638" i="22" a="1"/>
  <c r="G6638" i="22" s="1"/>
  <c r="B6638" i="22" s="1"/>
  <c r="E6638" i="22"/>
  <c r="G6637" i="22" a="1"/>
  <c r="G6637" i="22" s="1"/>
  <c r="B6637" i="22" s="1"/>
  <c r="E6637" i="22"/>
  <c r="G6636" i="22" a="1"/>
  <c r="G6636" i="22" s="1"/>
  <c r="B6636" i="22" s="1"/>
  <c r="E6636" i="22"/>
  <c r="G6635" i="22" a="1"/>
  <c r="G6635" i="22" s="1"/>
  <c r="B6635" i="22" s="1"/>
  <c r="E6635" i="22"/>
  <c r="G6634" i="22" a="1"/>
  <c r="G6634" i="22" s="1"/>
  <c r="B6634" i="22" s="1"/>
  <c r="E6634" i="22"/>
  <c r="G6633" i="22" a="1"/>
  <c r="G6633" i="22" s="1"/>
  <c r="B6633" i="22" s="1"/>
  <c r="E6633" i="22"/>
  <c r="G6632" i="22" a="1"/>
  <c r="G6632" i="22" s="1"/>
  <c r="B6632" i="22" s="1"/>
  <c r="E6632" i="22"/>
  <c r="G6631" i="22" a="1"/>
  <c r="G6631" i="22" s="1"/>
  <c r="B6631" i="22" s="1"/>
  <c r="E6631" i="22"/>
  <c r="G6630" i="22" a="1"/>
  <c r="G6630" i="22" s="1"/>
  <c r="B6630" i="22" s="1"/>
  <c r="E6630" i="22"/>
  <c r="G6629" i="22" a="1"/>
  <c r="G6629" i="22" s="1"/>
  <c r="B6629" i="22" s="1"/>
  <c r="E6629" i="22"/>
  <c r="G6628" i="22" a="1"/>
  <c r="G6628" i="22" s="1"/>
  <c r="B6628" i="22" s="1"/>
  <c r="E6628" i="22"/>
  <c r="G6627" i="22" a="1"/>
  <c r="G6627" i="22" s="1"/>
  <c r="B6627" i="22" s="1"/>
  <c r="E6627" i="22"/>
  <c r="G6626" i="22" a="1"/>
  <c r="G6626" i="22" s="1"/>
  <c r="B6626" i="22" s="1"/>
  <c r="E6626" i="22"/>
  <c r="G6625" i="22" a="1"/>
  <c r="G6625" i="22" s="1"/>
  <c r="B6625" i="22" s="1"/>
  <c r="E6625" i="22"/>
  <c r="G6624" i="22" a="1"/>
  <c r="G6624" i="22" s="1"/>
  <c r="B6624" i="22" s="1"/>
  <c r="E6624" i="22"/>
  <c r="G6623" i="22" a="1"/>
  <c r="G6623" i="22" s="1"/>
  <c r="B6623" i="22" s="1"/>
  <c r="E6623" i="22"/>
  <c r="G6622" i="22" a="1"/>
  <c r="G6622" i="22" s="1"/>
  <c r="B6622" i="22" s="1"/>
  <c r="E6622" i="22"/>
  <c r="G6621" i="22" a="1"/>
  <c r="G6621" i="22" s="1"/>
  <c r="B6621" i="22" s="1"/>
  <c r="E6621" i="22"/>
  <c r="G6620" i="22" a="1"/>
  <c r="G6620" i="22" s="1"/>
  <c r="B6620" i="22" s="1"/>
  <c r="E6620" i="22"/>
  <c r="G6619" i="22" a="1"/>
  <c r="G6619" i="22" s="1"/>
  <c r="B6619" i="22" s="1"/>
  <c r="E6619" i="22"/>
  <c r="G6618" i="22" a="1"/>
  <c r="G6618" i="22" s="1"/>
  <c r="B6618" i="22" s="1"/>
  <c r="E6618" i="22"/>
  <c r="G6617" i="22" a="1"/>
  <c r="G6617" i="22" s="1"/>
  <c r="E6617" i="22"/>
  <c r="B6617" i="22"/>
  <c r="G6616" i="22" a="1"/>
  <c r="G6616" i="22" s="1"/>
  <c r="B6616" i="22" s="1"/>
  <c r="E6616" i="22"/>
  <c r="G6615" i="22" a="1"/>
  <c r="G6615" i="22" s="1"/>
  <c r="B6615" i="22" s="1"/>
  <c r="E6615" i="22"/>
  <c r="G6614" i="22" a="1"/>
  <c r="G6614" i="22" s="1"/>
  <c r="B6614" i="22" s="1"/>
  <c r="E6614" i="22"/>
  <c r="G6613" i="22" a="1"/>
  <c r="G6613" i="22" s="1"/>
  <c r="B6613" i="22" s="1"/>
  <c r="E6613" i="22"/>
  <c r="G6612" i="22" a="1"/>
  <c r="G6612" i="22" s="1"/>
  <c r="B6612" i="22" s="1"/>
  <c r="E6612" i="22"/>
  <c r="G6611" i="22" a="1"/>
  <c r="G6611" i="22" s="1"/>
  <c r="B6611" i="22" s="1"/>
  <c r="E6611" i="22"/>
  <c r="G6610" i="22" a="1"/>
  <c r="G6610" i="22" s="1"/>
  <c r="B6610" i="22" s="1"/>
  <c r="E6610" i="22"/>
  <c r="G6609" i="22" a="1"/>
  <c r="G6609" i="22" s="1"/>
  <c r="B6609" i="22" s="1"/>
  <c r="E6609" i="22"/>
  <c r="G6608" i="22"/>
  <c r="B6608" i="22" s="1"/>
  <c r="G6608" i="22" a="1"/>
  <c r="E6608" i="22"/>
  <c r="G6607" i="22" a="1"/>
  <c r="G6607" i="22" s="1"/>
  <c r="B6607" i="22" s="1"/>
  <c r="E6607" i="22"/>
  <c r="G6606" i="22" a="1"/>
  <c r="G6606" i="22" s="1"/>
  <c r="B6606" i="22" s="1"/>
  <c r="E6606" i="22"/>
  <c r="G6605" i="22" a="1"/>
  <c r="G6605" i="22" s="1"/>
  <c r="B6605" i="22" s="1"/>
  <c r="E6605" i="22"/>
  <c r="G6604" i="22" a="1"/>
  <c r="G6604" i="22" s="1"/>
  <c r="B6604" i="22" s="1"/>
  <c r="E6604" i="22"/>
  <c r="G6603" i="22" a="1"/>
  <c r="G6603" i="22" s="1"/>
  <c r="E6603" i="22"/>
  <c r="B6603" i="22"/>
  <c r="G6602" i="22" a="1"/>
  <c r="G6602" i="22" s="1"/>
  <c r="B6602" i="22" s="1"/>
  <c r="E6602" i="22"/>
  <c r="G6601" i="22" a="1"/>
  <c r="G6601" i="22" s="1"/>
  <c r="B6601" i="22" s="1"/>
  <c r="E6601" i="22"/>
  <c r="G6600" i="22"/>
  <c r="B6600" i="22" s="1"/>
  <c r="G6600" i="22" a="1"/>
  <c r="E6600" i="22"/>
  <c r="G6599" i="22" a="1"/>
  <c r="G6599" i="22" s="1"/>
  <c r="B6599" i="22" s="1"/>
  <c r="E6599" i="22"/>
  <c r="G6598" i="22" a="1"/>
  <c r="G6598" i="22" s="1"/>
  <c r="B6598" i="22" s="1"/>
  <c r="E6598" i="22"/>
  <c r="G6597" i="22" a="1"/>
  <c r="G6597" i="22" s="1"/>
  <c r="B6597" i="22" s="1"/>
  <c r="E6597" i="22"/>
  <c r="G6596" i="22" a="1"/>
  <c r="G6596" i="22" s="1"/>
  <c r="B6596" i="22" s="1"/>
  <c r="E6596" i="22"/>
  <c r="G6595" i="22" a="1"/>
  <c r="G6595" i="22" s="1"/>
  <c r="B6595" i="22" s="1"/>
  <c r="E6595" i="22"/>
  <c r="G6594" i="22" a="1"/>
  <c r="G6594" i="22" s="1"/>
  <c r="B6594" i="22" s="1"/>
  <c r="E6594" i="22"/>
  <c r="G6593" i="22" a="1"/>
  <c r="G6593" i="22" s="1"/>
  <c r="B6593" i="22" s="1"/>
  <c r="E6593" i="22"/>
  <c r="G6592" i="22" a="1"/>
  <c r="G6592" i="22" s="1"/>
  <c r="B6592" i="22" s="1"/>
  <c r="E6592" i="22"/>
  <c r="G6591" i="22" a="1"/>
  <c r="G6591" i="22" s="1"/>
  <c r="B6591" i="22" s="1"/>
  <c r="E6591" i="22"/>
  <c r="G6590" i="22" a="1"/>
  <c r="G6590" i="22" s="1"/>
  <c r="B6590" i="22" s="1"/>
  <c r="E6590" i="22"/>
  <c r="G6589" i="22" a="1"/>
  <c r="G6589" i="22" s="1"/>
  <c r="B6589" i="22" s="1"/>
  <c r="E6589" i="22"/>
  <c r="G6588" i="22" a="1"/>
  <c r="G6588" i="22" s="1"/>
  <c r="B6588" i="22" s="1"/>
  <c r="E6588" i="22"/>
  <c r="G6587" i="22" a="1"/>
  <c r="G6587" i="22" s="1"/>
  <c r="B6587" i="22" s="1"/>
  <c r="E6587" i="22"/>
  <c r="G6586" i="22" a="1"/>
  <c r="G6586" i="22" s="1"/>
  <c r="B6586" i="22" s="1"/>
  <c r="E6586" i="22"/>
  <c r="G6585" i="22" a="1"/>
  <c r="G6585" i="22" s="1"/>
  <c r="E6585" i="22"/>
  <c r="B6585" i="22"/>
  <c r="G6584" i="22" a="1"/>
  <c r="G6584" i="22" s="1"/>
  <c r="B6584" i="22" s="1"/>
  <c r="E6584" i="22"/>
  <c r="G6583" i="22" a="1"/>
  <c r="G6583" i="22" s="1"/>
  <c r="B6583" i="22" s="1"/>
  <c r="E6583" i="22"/>
  <c r="G6582" i="22" a="1"/>
  <c r="G6582" i="22" s="1"/>
  <c r="B6582" i="22" s="1"/>
  <c r="E6582" i="22"/>
  <c r="G6581" i="22" a="1"/>
  <c r="G6581" i="22" s="1"/>
  <c r="B6581" i="22" s="1"/>
  <c r="E6581" i="22"/>
  <c r="G6580" i="22" a="1"/>
  <c r="G6580" i="22" s="1"/>
  <c r="B6580" i="22" s="1"/>
  <c r="E6580" i="22"/>
  <c r="G6579" i="22" a="1"/>
  <c r="G6579" i="22" s="1"/>
  <c r="B6579" i="22" s="1"/>
  <c r="E6579" i="22"/>
  <c r="G6578" i="22" a="1"/>
  <c r="G6578" i="22" s="1"/>
  <c r="B6578" i="22" s="1"/>
  <c r="E6578" i="22"/>
  <c r="G6577" i="22" a="1"/>
  <c r="G6577" i="22" s="1"/>
  <c r="B6577" i="22" s="1"/>
  <c r="E6577" i="22"/>
  <c r="G6576" i="22" a="1"/>
  <c r="G6576" i="22" s="1"/>
  <c r="B6576" i="22" s="1"/>
  <c r="E6576" i="22"/>
  <c r="G6575" i="22" a="1"/>
  <c r="G6575" i="22" s="1"/>
  <c r="B6575" i="22" s="1"/>
  <c r="E6575" i="22"/>
  <c r="G6574" i="22" a="1"/>
  <c r="G6574" i="22" s="1"/>
  <c r="B6574" i="22" s="1"/>
  <c r="E6574" i="22"/>
  <c r="G6573" i="22" a="1"/>
  <c r="G6573" i="22" s="1"/>
  <c r="B6573" i="22" s="1"/>
  <c r="E6573" i="22"/>
  <c r="G6572" i="22" a="1"/>
  <c r="G6572" i="22" s="1"/>
  <c r="B6572" i="22" s="1"/>
  <c r="E6572" i="22"/>
  <c r="G6571" i="22" a="1"/>
  <c r="G6571" i="22" s="1"/>
  <c r="B6571" i="22" s="1"/>
  <c r="E6571" i="22"/>
  <c r="G6570" i="22" a="1"/>
  <c r="G6570" i="22" s="1"/>
  <c r="B6570" i="22" s="1"/>
  <c r="E6570" i="22"/>
  <c r="G6569" i="22" a="1"/>
  <c r="G6569" i="22" s="1"/>
  <c r="B6569" i="22" s="1"/>
  <c r="E6569" i="22"/>
  <c r="G6568" i="22"/>
  <c r="B6568" i="22" s="1"/>
  <c r="G6568" i="22" a="1"/>
  <c r="E6568" i="22"/>
  <c r="G6567" i="22" a="1"/>
  <c r="G6567" i="22" s="1"/>
  <c r="B6567" i="22" s="1"/>
  <c r="E6567" i="22"/>
  <c r="G6566" i="22" a="1"/>
  <c r="G6566" i="22" s="1"/>
  <c r="B6566" i="22" s="1"/>
  <c r="E6566" i="22"/>
  <c r="G6565" i="22" a="1"/>
  <c r="G6565" i="22" s="1"/>
  <c r="B6565" i="22" s="1"/>
  <c r="E6565" i="22"/>
  <c r="G6564" i="22" a="1"/>
  <c r="G6564" i="22" s="1"/>
  <c r="B6564" i="22" s="1"/>
  <c r="E6564" i="22"/>
  <c r="G6563" i="22" a="1"/>
  <c r="G6563" i="22" s="1"/>
  <c r="B6563" i="22" s="1"/>
  <c r="E6563" i="22"/>
  <c r="G6562" i="22" a="1"/>
  <c r="G6562" i="22" s="1"/>
  <c r="B6562" i="22" s="1"/>
  <c r="E6562" i="22"/>
  <c r="G6561" i="22" a="1"/>
  <c r="G6561" i="22" s="1"/>
  <c r="B6561" i="22" s="1"/>
  <c r="E6561" i="22"/>
  <c r="G6560" i="22" a="1"/>
  <c r="G6560" i="22" s="1"/>
  <c r="B6560" i="22" s="1"/>
  <c r="E6560" i="22"/>
  <c r="G6559" i="22" a="1"/>
  <c r="G6559" i="22" s="1"/>
  <c r="B6559" i="22" s="1"/>
  <c r="E6559" i="22"/>
  <c r="G6558" i="22" a="1"/>
  <c r="G6558" i="22" s="1"/>
  <c r="B6558" i="22" s="1"/>
  <c r="E6558" i="22"/>
  <c r="G6557" i="22" a="1"/>
  <c r="G6557" i="22" s="1"/>
  <c r="B6557" i="22" s="1"/>
  <c r="E6557" i="22"/>
  <c r="G6556" i="22" a="1"/>
  <c r="G6556" i="22" s="1"/>
  <c r="B6556" i="22" s="1"/>
  <c r="E6556" i="22"/>
  <c r="G6555" i="22" a="1"/>
  <c r="G6555" i="22" s="1"/>
  <c r="B6555" i="22" s="1"/>
  <c r="E6555" i="22"/>
  <c r="G6554" i="22" a="1"/>
  <c r="G6554" i="22" s="1"/>
  <c r="B6554" i="22" s="1"/>
  <c r="E6554" i="22"/>
  <c r="G6553" i="22" a="1"/>
  <c r="G6553" i="22" s="1"/>
  <c r="E6553" i="22"/>
  <c r="B6553" i="22"/>
  <c r="G6552" i="22"/>
  <c r="B6552" i="22" s="1"/>
  <c r="G6552" i="22" a="1"/>
  <c r="E6552" i="22"/>
  <c r="G6551" i="22" a="1"/>
  <c r="G6551" i="22" s="1"/>
  <c r="B6551" i="22" s="1"/>
  <c r="E6551" i="22"/>
  <c r="G6550" i="22" a="1"/>
  <c r="G6550" i="22" s="1"/>
  <c r="B6550" i="22" s="1"/>
  <c r="E6550" i="22"/>
  <c r="G6549" i="22" a="1"/>
  <c r="G6549" i="22" s="1"/>
  <c r="B6549" i="22" s="1"/>
  <c r="E6549" i="22"/>
  <c r="G6548" i="22" a="1"/>
  <c r="G6548" i="22" s="1"/>
  <c r="B6548" i="22" s="1"/>
  <c r="E6548" i="22"/>
  <c r="G6547" i="22" a="1"/>
  <c r="G6547" i="22" s="1"/>
  <c r="B6547" i="22" s="1"/>
  <c r="E6547" i="22"/>
  <c r="G6546" i="22" a="1"/>
  <c r="G6546" i="22" s="1"/>
  <c r="B6546" i="22" s="1"/>
  <c r="E6546" i="22"/>
  <c r="G6545" i="22" a="1"/>
  <c r="G6545" i="22" s="1"/>
  <c r="B6545" i="22" s="1"/>
  <c r="E6545" i="22"/>
  <c r="G6544" i="22" a="1"/>
  <c r="G6544" i="22" s="1"/>
  <c r="B6544" i="22" s="1"/>
  <c r="E6544" i="22"/>
  <c r="G6543" i="22" a="1"/>
  <c r="G6543" i="22" s="1"/>
  <c r="B6543" i="22" s="1"/>
  <c r="E6543" i="22"/>
  <c r="G6542" i="22" a="1"/>
  <c r="G6542" i="22" s="1"/>
  <c r="B6542" i="22" s="1"/>
  <c r="E6542" i="22"/>
  <c r="G6541" i="22" a="1"/>
  <c r="G6541" i="22" s="1"/>
  <c r="B6541" i="22" s="1"/>
  <c r="E6541" i="22"/>
  <c r="G6540" i="22" a="1"/>
  <c r="G6540" i="22" s="1"/>
  <c r="B6540" i="22" s="1"/>
  <c r="E6540" i="22"/>
  <c r="G6539" i="22" a="1"/>
  <c r="G6539" i="22" s="1"/>
  <c r="E6539" i="22"/>
  <c r="B6539" i="22"/>
  <c r="G6538" i="22" a="1"/>
  <c r="G6538" i="22" s="1"/>
  <c r="B6538" i="22" s="1"/>
  <c r="E6538" i="22"/>
  <c r="G6537" i="22" a="1"/>
  <c r="G6537" i="22" s="1"/>
  <c r="B6537" i="22" s="1"/>
  <c r="E6537" i="22"/>
  <c r="G6536" i="22"/>
  <c r="B6536" i="22" s="1"/>
  <c r="G6536" i="22" a="1"/>
  <c r="E6536" i="22"/>
  <c r="G6535" i="22" a="1"/>
  <c r="G6535" i="22" s="1"/>
  <c r="B6535" i="22" s="1"/>
  <c r="E6535" i="22"/>
  <c r="G6534" i="22" a="1"/>
  <c r="G6534" i="22" s="1"/>
  <c r="B6534" i="22" s="1"/>
  <c r="E6534" i="22"/>
  <c r="G6533" i="22" a="1"/>
  <c r="G6533" i="22" s="1"/>
  <c r="B6533" i="22" s="1"/>
  <c r="E6533" i="22"/>
  <c r="G6532" i="22" a="1"/>
  <c r="G6532" i="22" s="1"/>
  <c r="B6532" i="22" s="1"/>
  <c r="E6532" i="22"/>
  <c r="G6531" i="22" a="1"/>
  <c r="G6531" i="22" s="1"/>
  <c r="B6531" i="22" s="1"/>
  <c r="E6531" i="22"/>
  <c r="G6530" i="22" a="1"/>
  <c r="G6530" i="22" s="1"/>
  <c r="B6530" i="22" s="1"/>
  <c r="E6530" i="22"/>
  <c r="G6529" i="22" a="1"/>
  <c r="G6529" i="22" s="1"/>
  <c r="B6529" i="22" s="1"/>
  <c r="E6529" i="22"/>
  <c r="G6528" i="22" a="1"/>
  <c r="G6528" i="22" s="1"/>
  <c r="B6528" i="22" s="1"/>
  <c r="E6528" i="22"/>
  <c r="G6527" i="22" a="1"/>
  <c r="G6527" i="22" s="1"/>
  <c r="B6527" i="22" s="1"/>
  <c r="E6527" i="22"/>
  <c r="G6526" i="22" a="1"/>
  <c r="G6526" i="22" s="1"/>
  <c r="B6526" i="22" s="1"/>
  <c r="E6526" i="22"/>
  <c r="G6525" i="22" a="1"/>
  <c r="G6525" i="22" s="1"/>
  <c r="B6525" i="22" s="1"/>
  <c r="E6525" i="22"/>
  <c r="G6524" i="22" a="1"/>
  <c r="G6524" i="22" s="1"/>
  <c r="B6524" i="22" s="1"/>
  <c r="E6524" i="22"/>
  <c r="G6523" i="22" a="1"/>
  <c r="G6523" i="22" s="1"/>
  <c r="E6523" i="22"/>
  <c r="B6523" i="22"/>
  <c r="G6522" i="22" a="1"/>
  <c r="G6522" i="22" s="1"/>
  <c r="B6522" i="22" s="1"/>
  <c r="E6522" i="22"/>
  <c r="G6521" i="22" a="1"/>
  <c r="G6521" i="22" s="1"/>
  <c r="E6521" i="22"/>
  <c r="B6521" i="22"/>
  <c r="G6520" i="22" a="1"/>
  <c r="G6520" i="22" s="1"/>
  <c r="B6520" i="22" s="1"/>
  <c r="E6520" i="22"/>
  <c r="G6519" i="22" a="1"/>
  <c r="G6519" i="22" s="1"/>
  <c r="B6519" i="22" s="1"/>
  <c r="E6519" i="22"/>
  <c r="G6518" i="22" a="1"/>
  <c r="G6518" i="22" s="1"/>
  <c r="B6518" i="22" s="1"/>
  <c r="E6518" i="22"/>
  <c r="G6517" i="22" a="1"/>
  <c r="G6517" i="22" s="1"/>
  <c r="B6517" i="22" s="1"/>
  <c r="E6517" i="22"/>
  <c r="G6516" i="22" a="1"/>
  <c r="G6516" i="22" s="1"/>
  <c r="B6516" i="22" s="1"/>
  <c r="E6516" i="22"/>
  <c r="G6515" i="22" a="1"/>
  <c r="G6515" i="22" s="1"/>
  <c r="B6515" i="22" s="1"/>
  <c r="E6515" i="22"/>
  <c r="G6514" i="22" a="1"/>
  <c r="G6514" i="22" s="1"/>
  <c r="B6514" i="22" s="1"/>
  <c r="E6514" i="22"/>
  <c r="G6513" i="22" a="1"/>
  <c r="G6513" i="22" s="1"/>
  <c r="B6513" i="22" s="1"/>
  <c r="E6513" i="22"/>
  <c r="G6512" i="22"/>
  <c r="B6512" i="22" s="1"/>
  <c r="G6512" i="22" a="1"/>
  <c r="E6512" i="22"/>
  <c r="G6511" i="22" a="1"/>
  <c r="G6511" i="22" s="1"/>
  <c r="B6511" i="22" s="1"/>
  <c r="E6511" i="22"/>
  <c r="G6510" i="22" a="1"/>
  <c r="G6510" i="22" s="1"/>
  <c r="B6510" i="22" s="1"/>
  <c r="E6510" i="22"/>
  <c r="G6509" i="22" a="1"/>
  <c r="G6509" i="22" s="1"/>
  <c r="B6509" i="22" s="1"/>
  <c r="E6509" i="22"/>
  <c r="G6508" i="22" a="1"/>
  <c r="G6508" i="22" s="1"/>
  <c r="B6508" i="22" s="1"/>
  <c r="E6508" i="22"/>
  <c r="G6507" i="22" a="1"/>
  <c r="G6507" i="22" s="1"/>
  <c r="B6507" i="22" s="1"/>
  <c r="E6507" i="22"/>
  <c r="G6506" i="22" a="1"/>
  <c r="G6506" i="22" s="1"/>
  <c r="B6506" i="22" s="1"/>
  <c r="E6506" i="22"/>
  <c r="G6505" i="22" a="1"/>
  <c r="G6505" i="22" s="1"/>
  <c r="B6505" i="22" s="1"/>
  <c r="E6505" i="22"/>
  <c r="G6504" i="22" a="1"/>
  <c r="G6504" i="22" s="1"/>
  <c r="B6504" i="22" s="1"/>
  <c r="E6504" i="22"/>
  <c r="G6503" i="22" a="1"/>
  <c r="G6503" i="22" s="1"/>
  <c r="B6503" i="22" s="1"/>
  <c r="E6503" i="22"/>
  <c r="G6502" i="22" a="1"/>
  <c r="G6502" i="22" s="1"/>
  <c r="B6502" i="22" s="1"/>
  <c r="E6502" i="22"/>
  <c r="G6501" i="22" a="1"/>
  <c r="G6501" i="22" s="1"/>
  <c r="B6501" i="22" s="1"/>
  <c r="E6501" i="22"/>
  <c r="G6500" i="22" a="1"/>
  <c r="G6500" i="22" s="1"/>
  <c r="B6500" i="22" s="1"/>
  <c r="E6500" i="22"/>
  <c r="G6499" i="22" a="1"/>
  <c r="G6499" i="22" s="1"/>
  <c r="E6499" i="22"/>
  <c r="B6499" i="22"/>
  <c r="G6498" i="22" a="1"/>
  <c r="G6498" i="22" s="1"/>
  <c r="B6498" i="22" s="1"/>
  <c r="E6498" i="22"/>
  <c r="G6497" i="22" a="1"/>
  <c r="G6497" i="22" s="1"/>
  <c r="B6497" i="22" s="1"/>
  <c r="E6497" i="22"/>
  <c r="G6496" i="22" a="1"/>
  <c r="G6496" i="22" s="1"/>
  <c r="B6496" i="22" s="1"/>
  <c r="E6496" i="22"/>
  <c r="G6495" i="22" a="1"/>
  <c r="G6495" i="22" s="1"/>
  <c r="B6495" i="22" s="1"/>
  <c r="E6495" i="22"/>
  <c r="G6494" i="22" a="1"/>
  <c r="G6494" i="22" s="1"/>
  <c r="B6494" i="22" s="1"/>
  <c r="E6494" i="22"/>
  <c r="G6493" i="22" a="1"/>
  <c r="G6493" i="22" s="1"/>
  <c r="B6493" i="22" s="1"/>
  <c r="E6493" i="22"/>
  <c r="G6492" i="22" a="1"/>
  <c r="G6492" i="22" s="1"/>
  <c r="B6492" i="22" s="1"/>
  <c r="E6492" i="22"/>
  <c r="G6491" i="22" a="1"/>
  <c r="G6491" i="22" s="1"/>
  <c r="B6491" i="22" s="1"/>
  <c r="E6491" i="22"/>
  <c r="G6490" i="22" a="1"/>
  <c r="G6490" i="22" s="1"/>
  <c r="B6490" i="22" s="1"/>
  <c r="E6490" i="22"/>
  <c r="G6489" i="22" a="1"/>
  <c r="G6489" i="22" s="1"/>
  <c r="B6489" i="22" s="1"/>
  <c r="E6489" i="22"/>
  <c r="G6488" i="22" a="1"/>
  <c r="G6488" i="22" s="1"/>
  <c r="B6488" i="22" s="1"/>
  <c r="E6488" i="22"/>
  <c r="G6487" i="22" a="1"/>
  <c r="G6487" i="22" s="1"/>
  <c r="B6487" i="22" s="1"/>
  <c r="E6487" i="22"/>
  <c r="G6486" i="22" a="1"/>
  <c r="G6486" i="22" s="1"/>
  <c r="B6486" i="22" s="1"/>
  <c r="E6486" i="22"/>
  <c r="G6485" i="22" a="1"/>
  <c r="G6485" i="22" s="1"/>
  <c r="B6485" i="22" s="1"/>
  <c r="E6485" i="22"/>
  <c r="G6484" i="22" a="1"/>
  <c r="G6484" i="22" s="1"/>
  <c r="B6484" i="22" s="1"/>
  <c r="E6484" i="22"/>
  <c r="G6483" i="22" a="1"/>
  <c r="G6483" i="22" s="1"/>
  <c r="B6483" i="22" s="1"/>
  <c r="E6483" i="22"/>
  <c r="G6482" i="22"/>
  <c r="B6482" i="22" s="1"/>
  <c r="G6482" i="22" a="1"/>
  <c r="E6482" i="22"/>
  <c r="G6481" i="22" a="1"/>
  <c r="G6481" i="22" s="1"/>
  <c r="B6481" i="22" s="1"/>
  <c r="E6481" i="22"/>
  <c r="G6480" i="22" a="1"/>
  <c r="G6480" i="22" s="1"/>
  <c r="B6480" i="22" s="1"/>
  <c r="E6480" i="22"/>
  <c r="G6479" i="22" a="1"/>
  <c r="G6479" i="22" s="1"/>
  <c r="B6479" i="22" s="1"/>
  <c r="E6479" i="22"/>
  <c r="G6478" i="22" a="1"/>
  <c r="G6478" i="22" s="1"/>
  <c r="B6478" i="22" s="1"/>
  <c r="E6478" i="22"/>
  <c r="G6477" i="22" a="1"/>
  <c r="G6477" i="22" s="1"/>
  <c r="B6477" i="22" s="1"/>
  <c r="E6477" i="22"/>
  <c r="G6476" i="22" a="1"/>
  <c r="G6476" i="22" s="1"/>
  <c r="B6476" i="22" s="1"/>
  <c r="E6476" i="22"/>
  <c r="G6475" i="22" a="1"/>
  <c r="G6475" i="22" s="1"/>
  <c r="B6475" i="22" s="1"/>
  <c r="E6475" i="22"/>
  <c r="G6474" i="22" a="1"/>
  <c r="G6474" i="22" s="1"/>
  <c r="B6474" i="22" s="1"/>
  <c r="E6474" i="22"/>
  <c r="G6473" i="22" a="1"/>
  <c r="G6473" i="22" s="1"/>
  <c r="B6473" i="22" s="1"/>
  <c r="E6473" i="22"/>
  <c r="G6472" i="22" a="1"/>
  <c r="G6472" i="22" s="1"/>
  <c r="B6472" i="22" s="1"/>
  <c r="E6472" i="22"/>
  <c r="G6471" i="22" a="1"/>
  <c r="G6471" i="22" s="1"/>
  <c r="B6471" i="22" s="1"/>
  <c r="E6471" i="22"/>
  <c r="G6470" i="22" a="1"/>
  <c r="G6470" i="22" s="1"/>
  <c r="B6470" i="22" s="1"/>
  <c r="E6470" i="22"/>
  <c r="G6469" i="22" a="1"/>
  <c r="G6469" i="22" s="1"/>
  <c r="E6469" i="22"/>
  <c r="B6469" i="22"/>
  <c r="G6468" i="22" a="1"/>
  <c r="G6468" i="22" s="1"/>
  <c r="B6468" i="22" s="1"/>
  <c r="E6468" i="22"/>
  <c r="G6467" i="22" a="1"/>
  <c r="G6467" i="22" s="1"/>
  <c r="B6467" i="22" s="1"/>
  <c r="E6467" i="22"/>
  <c r="G6466" i="22" a="1"/>
  <c r="G6466" i="22" s="1"/>
  <c r="B6466" i="22" s="1"/>
  <c r="E6466" i="22"/>
  <c r="G6465" i="22" a="1"/>
  <c r="G6465" i="22" s="1"/>
  <c r="B6465" i="22" s="1"/>
  <c r="E6465" i="22"/>
  <c r="G6464" i="22" a="1"/>
  <c r="G6464" i="22" s="1"/>
  <c r="B6464" i="22" s="1"/>
  <c r="E6464" i="22"/>
  <c r="G6463" i="22" a="1"/>
  <c r="G6463" i="22" s="1"/>
  <c r="B6463" i="22" s="1"/>
  <c r="E6463" i="22"/>
  <c r="G6462" i="22" a="1"/>
  <c r="G6462" i="22" s="1"/>
  <c r="B6462" i="22" s="1"/>
  <c r="E6462" i="22"/>
  <c r="G6461" i="22" a="1"/>
  <c r="G6461" i="22" s="1"/>
  <c r="B6461" i="22" s="1"/>
  <c r="E6461" i="22"/>
  <c r="G6460" i="22" a="1"/>
  <c r="G6460" i="22" s="1"/>
  <c r="B6460" i="22" s="1"/>
  <c r="E6460" i="22"/>
  <c r="G6459" i="22" a="1"/>
  <c r="G6459" i="22" s="1"/>
  <c r="B6459" i="22" s="1"/>
  <c r="E6459" i="22"/>
  <c r="G6458" i="22" a="1"/>
  <c r="G6458" i="22" s="1"/>
  <c r="B6458" i="22" s="1"/>
  <c r="E6458" i="22"/>
  <c r="G6457" i="22" a="1"/>
  <c r="G6457" i="22" s="1"/>
  <c r="E6457" i="22"/>
  <c r="B6457" i="22"/>
  <c r="G6456" i="22" a="1"/>
  <c r="G6456" i="22" s="1"/>
  <c r="B6456" i="22" s="1"/>
  <c r="E6456" i="22"/>
  <c r="G6455" i="22" a="1"/>
  <c r="G6455" i="22" s="1"/>
  <c r="B6455" i="22" s="1"/>
  <c r="E6455" i="22"/>
  <c r="G6454" i="22" a="1"/>
  <c r="G6454" i="22" s="1"/>
  <c r="B6454" i="22" s="1"/>
  <c r="E6454" i="22"/>
  <c r="G6453" i="22" a="1"/>
  <c r="G6453" i="22" s="1"/>
  <c r="B6453" i="22" s="1"/>
  <c r="E6453" i="22"/>
  <c r="G6452" i="22" a="1"/>
  <c r="G6452" i="22" s="1"/>
  <c r="B6452" i="22" s="1"/>
  <c r="E6452" i="22"/>
  <c r="G6451" i="22" a="1"/>
  <c r="G6451" i="22" s="1"/>
  <c r="E6451" i="22"/>
  <c r="B6451" i="22"/>
  <c r="G6450" i="22"/>
  <c r="B6450" i="22" s="1"/>
  <c r="G6450" i="22" a="1"/>
  <c r="E6450" i="22"/>
  <c r="G6449" i="22" a="1"/>
  <c r="G6449" i="22" s="1"/>
  <c r="B6449" i="22" s="1"/>
  <c r="E6449" i="22"/>
  <c r="G6448" i="22" a="1"/>
  <c r="G6448" i="22" s="1"/>
  <c r="B6448" i="22" s="1"/>
  <c r="E6448" i="22"/>
  <c r="G6447" i="22" a="1"/>
  <c r="G6447" i="22" s="1"/>
  <c r="B6447" i="22" s="1"/>
  <c r="E6447" i="22"/>
  <c r="G6446" i="22" a="1"/>
  <c r="G6446" i="22" s="1"/>
  <c r="B6446" i="22" s="1"/>
  <c r="E6446" i="22"/>
  <c r="G6445" i="22" a="1"/>
  <c r="G6445" i="22" s="1"/>
  <c r="B6445" i="22" s="1"/>
  <c r="E6445" i="22"/>
  <c r="G6444" i="22" a="1"/>
  <c r="G6444" i="22" s="1"/>
  <c r="B6444" i="22" s="1"/>
  <c r="E6444" i="22"/>
  <c r="G6443" i="22" a="1"/>
  <c r="G6443" i="22" s="1"/>
  <c r="B6443" i="22" s="1"/>
  <c r="E6443" i="22"/>
  <c r="G6442" i="22" a="1"/>
  <c r="G6442" i="22" s="1"/>
  <c r="B6442" i="22" s="1"/>
  <c r="E6442" i="22"/>
  <c r="G6441" i="22" a="1"/>
  <c r="G6441" i="22" s="1"/>
  <c r="B6441" i="22" s="1"/>
  <c r="E6441" i="22"/>
  <c r="G6440" i="22"/>
  <c r="B6440" i="22" s="1"/>
  <c r="G6440" i="22" a="1"/>
  <c r="E6440" i="22"/>
  <c r="G6439" i="22" a="1"/>
  <c r="G6439" i="22" s="1"/>
  <c r="B6439" i="22" s="1"/>
  <c r="E6439" i="22"/>
  <c r="G6438" i="22" a="1"/>
  <c r="G6438" i="22" s="1"/>
  <c r="B6438" i="22" s="1"/>
  <c r="E6438" i="22"/>
  <c r="G6437" i="22" a="1"/>
  <c r="G6437" i="22" s="1"/>
  <c r="B6437" i="22" s="1"/>
  <c r="E6437" i="22"/>
  <c r="G6436" i="22" a="1"/>
  <c r="G6436" i="22" s="1"/>
  <c r="B6436" i="22" s="1"/>
  <c r="E6436" i="22"/>
  <c r="G6435" i="22" a="1"/>
  <c r="G6435" i="22" s="1"/>
  <c r="B6435" i="22" s="1"/>
  <c r="E6435" i="22"/>
  <c r="G6434" i="22" a="1"/>
  <c r="G6434" i="22" s="1"/>
  <c r="B6434" i="22" s="1"/>
  <c r="E6434" i="22"/>
  <c r="G6433" i="22" a="1"/>
  <c r="G6433" i="22" s="1"/>
  <c r="B6433" i="22" s="1"/>
  <c r="E6433" i="22"/>
  <c r="G6432" i="22" a="1"/>
  <c r="G6432" i="22" s="1"/>
  <c r="B6432" i="22" s="1"/>
  <c r="E6432" i="22"/>
  <c r="G6431" i="22" a="1"/>
  <c r="G6431" i="22" s="1"/>
  <c r="B6431" i="22" s="1"/>
  <c r="E6431" i="22"/>
  <c r="G6430" i="22" a="1"/>
  <c r="G6430" i="22" s="1"/>
  <c r="B6430" i="22" s="1"/>
  <c r="E6430" i="22"/>
  <c r="G6429" i="22" a="1"/>
  <c r="G6429" i="22" s="1"/>
  <c r="B6429" i="22" s="1"/>
  <c r="E6429" i="22"/>
  <c r="G6428" i="22" a="1"/>
  <c r="G6428" i="22" s="1"/>
  <c r="B6428" i="22" s="1"/>
  <c r="E6428" i="22"/>
  <c r="G6427" i="22" a="1"/>
  <c r="G6427" i="22" s="1"/>
  <c r="B6427" i="22" s="1"/>
  <c r="E6427" i="22"/>
  <c r="G6426" i="22" a="1"/>
  <c r="G6426" i="22" s="1"/>
  <c r="B6426" i="22" s="1"/>
  <c r="E6426" i="22"/>
  <c r="G6425" i="22" a="1"/>
  <c r="G6425" i="22" s="1"/>
  <c r="B6425" i="22" s="1"/>
  <c r="E6425" i="22"/>
  <c r="G6424" i="22" a="1"/>
  <c r="G6424" i="22" s="1"/>
  <c r="B6424" i="22" s="1"/>
  <c r="E6424" i="22"/>
  <c r="G6423" i="22" a="1"/>
  <c r="G6423" i="22" s="1"/>
  <c r="B6423" i="22" s="1"/>
  <c r="E6423" i="22"/>
  <c r="G6422" i="22" a="1"/>
  <c r="G6422" i="22" s="1"/>
  <c r="B6422" i="22" s="1"/>
  <c r="E6422" i="22"/>
  <c r="G6421" i="22" a="1"/>
  <c r="G6421" i="22" s="1"/>
  <c r="B6421" i="22" s="1"/>
  <c r="E6421" i="22"/>
  <c r="G6420" i="22" a="1"/>
  <c r="G6420" i="22" s="1"/>
  <c r="B6420" i="22" s="1"/>
  <c r="E6420" i="22"/>
  <c r="G6419" i="22" a="1"/>
  <c r="G6419" i="22" s="1"/>
  <c r="B6419" i="22" s="1"/>
  <c r="E6419" i="22"/>
  <c r="G6418" i="22"/>
  <c r="B6418" i="22" s="1"/>
  <c r="G6418" i="22" a="1"/>
  <c r="E6418" i="22"/>
  <c r="G6417" i="22" a="1"/>
  <c r="G6417" i="22" s="1"/>
  <c r="B6417" i="22" s="1"/>
  <c r="E6417" i="22"/>
  <c r="G6416" i="22" a="1"/>
  <c r="G6416" i="22" s="1"/>
  <c r="B6416" i="22" s="1"/>
  <c r="E6416" i="22"/>
  <c r="G6415" i="22" a="1"/>
  <c r="G6415" i="22" s="1"/>
  <c r="B6415" i="22" s="1"/>
  <c r="E6415" i="22"/>
  <c r="G6414" i="22" a="1"/>
  <c r="G6414" i="22" s="1"/>
  <c r="B6414" i="22" s="1"/>
  <c r="E6414" i="22"/>
  <c r="G6413" i="22" a="1"/>
  <c r="G6413" i="22" s="1"/>
  <c r="B6413" i="22" s="1"/>
  <c r="E6413" i="22"/>
  <c r="G6412" i="22" a="1"/>
  <c r="G6412" i="22" s="1"/>
  <c r="B6412" i="22" s="1"/>
  <c r="E6412" i="22"/>
  <c r="G6411" i="22" a="1"/>
  <c r="G6411" i="22" s="1"/>
  <c r="B6411" i="22" s="1"/>
  <c r="E6411" i="22"/>
  <c r="G6410" i="22" a="1"/>
  <c r="G6410" i="22" s="1"/>
  <c r="B6410" i="22" s="1"/>
  <c r="E6410" i="22"/>
  <c r="G6409" i="22" a="1"/>
  <c r="G6409" i="22" s="1"/>
  <c r="B6409" i="22" s="1"/>
  <c r="E6409" i="22"/>
  <c r="G6408" i="22" a="1"/>
  <c r="G6408" i="22" s="1"/>
  <c r="B6408" i="22" s="1"/>
  <c r="E6408" i="22"/>
  <c r="G6407" i="22" a="1"/>
  <c r="G6407" i="22" s="1"/>
  <c r="B6407" i="22" s="1"/>
  <c r="E6407" i="22"/>
  <c r="G6406" i="22" a="1"/>
  <c r="G6406" i="22" s="1"/>
  <c r="B6406" i="22" s="1"/>
  <c r="E6406" i="22"/>
  <c r="G6405" i="22" a="1"/>
  <c r="G6405" i="22" s="1"/>
  <c r="E6405" i="22"/>
  <c r="B6405" i="22"/>
  <c r="G6404" i="22" a="1"/>
  <c r="G6404" i="22" s="1"/>
  <c r="B6404" i="22" s="1"/>
  <c r="E6404" i="22"/>
  <c r="G6403" i="22" a="1"/>
  <c r="G6403" i="22" s="1"/>
  <c r="B6403" i="22" s="1"/>
  <c r="E6403" i="22"/>
  <c r="G6402" i="22" a="1"/>
  <c r="G6402" i="22" s="1"/>
  <c r="B6402" i="22" s="1"/>
  <c r="E6402" i="22"/>
  <c r="G6401" i="22" a="1"/>
  <c r="G6401" i="22" s="1"/>
  <c r="B6401" i="22" s="1"/>
  <c r="E6401" i="22"/>
  <c r="G6400" i="22" a="1"/>
  <c r="G6400" i="22" s="1"/>
  <c r="B6400" i="22" s="1"/>
  <c r="E6400" i="22"/>
  <c r="G6399" i="22" a="1"/>
  <c r="G6399" i="22" s="1"/>
  <c r="B6399" i="22" s="1"/>
  <c r="E6399" i="22"/>
  <c r="G6398" i="22" a="1"/>
  <c r="G6398" i="22" s="1"/>
  <c r="B6398" i="22" s="1"/>
  <c r="E6398" i="22"/>
  <c r="G6397" i="22" a="1"/>
  <c r="G6397" i="22" s="1"/>
  <c r="B6397" i="22" s="1"/>
  <c r="E6397" i="22"/>
  <c r="G6396" i="22" a="1"/>
  <c r="G6396" i="22" s="1"/>
  <c r="B6396" i="22" s="1"/>
  <c r="E6396" i="22"/>
  <c r="G6395" i="22" a="1"/>
  <c r="G6395" i="22" s="1"/>
  <c r="B6395" i="22" s="1"/>
  <c r="E6395" i="22"/>
  <c r="G6394" i="22" a="1"/>
  <c r="G6394" i="22" s="1"/>
  <c r="B6394" i="22" s="1"/>
  <c r="E6394" i="22"/>
  <c r="G6393" i="22" a="1"/>
  <c r="G6393" i="22" s="1"/>
  <c r="E6393" i="22"/>
  <c r="B6393" i="22"/>
  <c r="G6392" i="22" a="1"/>
  <c r="G6392" i="22" s="1"/>
  <c r="B6392" i="22" s="1"/>
  <c r="E6392" i="22"/>
  <c r="G6391" i="22" a="1"/>
  <c r="G6391" i="22" s="1"/>
  <c r="B6391" i="22" s="1"/>
  <c r="E6391" i="22"/>
  <c r="G6390" i="22" a="1"/>
  <c r="G6390" i="22" s="1"/>
  <c r="B6390" i="22" s="1"/>
  <c r="E6390" i="22"/>
  <c r="G6389" i="22" a="1"/>
  <c r="G6389" i="22" s="1"/>
  <c r="B6389" i="22" s="1"/>
  <c r="E6389" i="22"/>
  <c r="G6388" i="22" a="1"/>
  <c r="G6388" i="22" s="1"/>
  <c r="B6388" i="22" s="1"/>
  <c r="E6388" i="22"/>
  <c r="G6387" i="22" a="1"/>
  <c r="G6387" i="22" s="1"/>
  <c r="E6387" i="22"/>
  <c r="B6387" i="22"/>
  <c r="G6386" i="22"/>
  <c r="B6386" i="22" s="1"/>
  <c r="G6386" i="22" a="1"/>
  <c r="E6386" i="22"/>
  <c r="G6385" i="22" a="1"/>
  <c r="G6385" i="22" s="1"/>
  <c r="B6385" i="22" s="1"/>
  <c r="E6385" i="22"/>
  <c r="G6384" i="22"/>
  <c r="B6384" i="22" s="1"/>
  <c r="G6384" i="22" a="1"/>
  <c r="E6384" i="22"/>
  <c r="G6383" i="22" a="1"/>
  <c r="G6383" i="22" s="1"/>
  <c r="B6383" i="22" s="1"/>
  <c r="E6383" i="22"/>
  <c r="G6382" i="22" a="1"/>
  <c r="G6382" i="22" s="1"/>
  <c r="B6382" i="22" s="1"/>
  <c r="E6382" i="22"/>
  <c r="G6381" i="22" a="1"/>
  <c r="G6381" i="22" s="1"/>
  <c r="B6381" i="22" s="1"/>
  <c r="E6381" i="22"/>
  <c r="G6380" i="22" a="1"/>
  <c r="G6380" i="22" s="1"/>
  <c r="B6380" i="22" s="1"/>
  <c r="E6380" i="22"/>
  <c r="G6379" i="22" a="1"/>
  <c r="G6379" i="22" s="1"/>
  <c r="B6379" i="22" s="1"/>
  <c r="E6379" i="22"/>
  <c r="G6378" i="22" a="1"/>
  <c r="G6378" i="22" s="1"/>
  <c r="B6378" i="22" s="1"/>
  <c r="E6378" i="22"/>
  <c r="G6377" i="22" a="1"/>
  <c r="G6377" i="22" s="1"/>
  <c r="B6377" i="22" s="1"/>
  <c r="E6377" i="22"/>
  <c r="G6376" i="22"/>
  <c r="B6376" i="22" s="1"/>
  <c r="G6376" i="22" a="1"/>
  <c r="E6376" i="22"/>
  <c r="G6375" i="22" a="1"/>
  <c r="G6375" i="22" s="1"/>
  <c r="B6375" i="22" s="1"/>
  <c r="E6375" i="22"/>
  <c r="G6374" i="22" a="1"/>
  <c r="G6374" i="22" s="1"/>
  <c r="B6374" i="22" s="1"/>
  <c r="E6374" i="22"/>
  <c r="G6373" i="22" a="1"/>
  <c r="G6373" i="22" s="1"/>
  <c r="E6373" i="22"/>
  <c r="B6373" i="22"/>
  <c r="G6372" i="22" a="1"/>
  <c r="G6372" i="22" s="1"/>
  <c r="B6372" i="22" s="1"/>
  <c r="E6372" i="22"/>
  <c r="G6371" i="22" a="1"/>
  <c r="G6371" i="22" s="1"/>
  <c r="B6371" i="22" s="1"/>
  <c r="E6371" i="22"/>
  <c r="G6370" i="22"/>
  <c r="B6370" i="22" s="1"/>
  <c r="G6370" i="22" a="1"/>
  <c r="E6370" i="22"/>
  <c r="G6369" i="22" a="1"/>
  <c r="G6369" i="22" s="1"/>
  <c r="B6369" i="22" s="1"/>
  <c r="E6369" i="22"/>
  <c r="G6368" i="22"/>
  <c r="B6368" i="22" s="1"/>
  <c r="G6368" i="22" a="1"/>
  <c r="E6368" i="22"/>
  <c r="G6367" i="22" a="1"/>
  <c r="G6367" i="22" s="1"/>
  <c r="B6367" i="22" s="1"/>
  <c r="E6367" i="22"/>
  <c r="G6366" i="22" a="1"/>
  <c r="G6366" i="22" s="1"/>
  <c r="B6366" i="22" s="1"/>
  <c r="E6366" i="22"/>
  <c r="G6365" i="22" a="1"/>
  <c r="G6365" i="22" s="1"/>
  <c r="B6365" i="22" s="1"/>
  <c r="E6365" i="22"/>
  <c r="G6364" i="22" a="1"/>
  <c r="G6364" i="22" s="1"/>
  <c r="B6364" i="22" s="1"/>
  <c r="E6364" i="22"/>
  <c r="G6363" i="22" a="1"/>
  <c r="G6363" i="22" s="1"/>
  <c r="B6363" i="22" s="1"/>
  <c r="E6363" i="22"/>
  <c r="G6362" i="22" a="1"/>
  <c r="G6362" i="22" s="1"/>
  <c r="B6362" i="22" s="1"/>
  <c r="E6362" i="22"/>
  <c r="G6361" i="22" a="1"/>
  <c r="G6361" i="22" s="1"/>
  <c r="B6361" i="22" s="1"/>
  <c r="E6361" i="22"/>
  <c r="G6360" i="22"/>
  <c r="B6360" i="22" s="1"/>
  <c r="G6360" i="22" a="1"/>
  <c r="E6360" i="22"/>
  <c r="G6359" i="22" a="1"/>
  <c r="G6359" i="22" s="1"/>
  <c r="B6359" i="22" s="1"/>
  <c r="E6359" i="22"/>
  <c r="G6358" i="22" a="1"/>
  <c r="G6358" i="22" s="1"/>
  <c r="B6358" i="22" s="1"/>
  <c r="E6358" i="22"/>
  <c r="G6357" i="22" a="1"/>
  <c r="G6357" i="22" s="1"/>
  <c r="B6357" i="22" s="1"/>
  <c r="E6357" i="22"/>
  <c r="G6356" i="22" a="1"/>
  <c r="G6356" i="22" s="1"/>
  <c r="B6356" i="22" s="1"/>
  <c r="E6356" i="22"/>
  <c r="G6355" i="22" a="1"/>
  <c r="G6355" i="22" s="1"/>
  <c r="B6355" i="22" s="1"/>
  <c r="E6355" i="22"/>
  <c r="G6354" i="22" a="1"/>
  <c r="G6354" i="22" s="1"/>
  <c r="B6354" i="22" s="1"/>
  <c r="E6354" i="22"/>
  <c r="G6353" i="22" a="1"/>
  <c r="G6353" i="22" s="1"/>
  <c r="B6353" i="22" s="1"/>
  <c r="E6353" i="22"/>
  <c r="G6352" i="22" a="1"/>
  <c r="G6352" i="22" s="1"/>
  <c r="B6352" i="22" s="1"/>
  <c r="E6352" i="22"/>
  <c r="G6351" i="22" a="1"/>
  <c r="G6351" i="22" s="1"/>
  <c r="B6351" i="22" s="1"/>
  <c r="E6351" i="22"/>
  <c r="G6350" i="22" a="1"/>
  <c r="G6350" i="22" s="1"/>
  <c r="B6350" i="22" s="1"/>
  <c r="E6350" i="22"/>
  <c r="G6349" i="22" a="1"/>
  <c r="G6349" i="22" s="1"/>
  <c r="B6349" i="22" s="1"/>
  <c r="E6349" i="22"/>
  <c r="G6348" i="22" a="1"/>
  <c r="G6348" i="22" s="1"/>
  <c r="B6348" i="22" s="1"/>
  <c r="E6348" i="22"/>
  <c r="G6347" i="22" a="1"/>
  <c r="G6347" i="22" s="1"/>
  <c r="B6347" i="22" s="1"/>
  <c r="E6347" i="22"/>
  <c r="G6346" i="22" a="1"/>
  <c r="G6346" i="22" s="1"/>
  <c r="B6346" i="22" s="1"/>
  <c r="E6346" i="22"/>
  <c r="G6345" i="22" a="1"/>
  <c r="G6345" i="22" s="1"/>
  <c r="B6345" i="22" s="1"/>
  <c r="E6345" i="22"/>
  <c r="G6344" i="22" a="1"/>
  <c r="G6344" i="22" s="1"/>
  <c r="B6344" i="22" s="1"/>
  <c r="E6344" i="22"/>
  <c r="G6343" i="22" a="1"/>
  <c r="G6343" i="22" s="1"/>
  <c r="B6343" i="22" s="1"/>
  <c r="E6343" i="22"/>
  <c r="G6342" i="22" a="1"/>
  <c r="G6342" i="22" s="1"/>
  <c r="B6342" i="22" s="1"/>
  <c r="E6342" i="22"/>
  <c r="G6341" i="22" a="1"/>
  <c r="G6341" i="22" s="1"/>
  <c r="B6341" i="22" s="1"/>
  <c r="E6341" i="22"/>
  <c r="G6340" i="22" a="1"/>
  <c r="G6340" i="22" s="1"/>
  <c r="B6340" i="22" s="1"/>
  <c r="E6340" i="22"/>
  <c r="G6339" i="22" a="1"/>
  <c r="G6339" i="22" s="1"/>
  <c r="B6339" i="22" s="1"/>
  <c r="E6339" i="22"/>
  <c r="G6338" i="22"/>
  <c r="B6338" i="22" s="1"/>
  <c r="G6338" i="22" a="1"/>
  <c r="E6338" i="22"/>
  <c r="G6337" i="22" a="1"/>
  <c r="G6337" i="22" s="1"/>
  <c r="B6337" i="22" s="1"/>
  <c r="E6337" i="22"/>
  <c r="G6336" i="22" a="1"/>
  <c r="G6336" i="22" s="1"/>
  <c r="B6336" i="22" s="1"/>
  <c r="E6336" i="22"/>
  <c r="G6335" i="22" a="1"/>
  <c r="G6335" i="22" s="1"/>
  <c r="B6335" i="22" s="1"/>
  <c r="E6335" i="22"/>
  <c r="G6334" i="22" a="1"/>
  <c r="G6334" i="22" s="1"/>
  <c r="E6334" i="22"/>
  <c r="B6334" i="22"/>
  <c r="G6333" i="22" a="1"/>
  <c r="G6333" i="22" s="1"/>
  <c r="B6333" i="22" s="1"/>
  <c r="E6333" i="22"/>
  <c r="G6332" i="22" a="1"/>
  <c r="G6332" i="22" s="1"/>
  <c r="B6332" i="22" s="1"/>
  <c r="E6332" i="22"/>
  <c r="G6331" i="22" a="1"/>
  <c r="G6331" i="22" s="1"/>
  <c r="B6331" i="22" s="1"/>
  <c r="E6331" i="22"/>
  <c r="G6330" i="22" a="1"/>
  <c r="G6330" i="22" s="1"/>
  <c r="B6330" i="22" s="1"/>
  <c r="E6330" i="22"/>
  <c r="G6329" i="22" a="1"/>
  <c r="G6329" i="22" s="1"/>
  <c r="B6329" i="22" s="1"/>
  <c r="E6329" i="22"/>
  <c r="G6328" i="22" a="1"/>
  <c r="G6328" i="22" s="1"/>
  <c r="B6328" i="22" s="1"/>
  <c r="E6328" i="22"/>
  <c r="G6327" i="22" a="1"/>
  <c r="G6327" i="22" s="1"/>
  <c r="B6327" i="22" s="1"/>
  <c r="E6327" i="22"/>
  <c r="G6326" i="22" a="1"/>
  <c r="G6326" i="22" s="1"/>
  <c r="E6326" i="22"/>
  <c r="B6326" i="22"/>
  <c r="G6325" i="22" a="1"/>
  <c r="G6325" i="22" s="1"/>
  <c r="B6325" i="22" s="1"/>
  <c r="E6325" i="22"/>
  <c r="G6324" i="22" a="1"/>
  <c r="G6324" i="22" s="1"/>
  <c r="B6324" i="22" s="1"/>
  <c r="E6324" i="22"/>
  <c r="G6323" i="22"/>
  <c r="B6323" i="22" s="1"/>
  <c r="G6323" i="22" a="1"/>
  <c r="E6323" i="22"/>
  <c r="G6322" i="22" a="1"/>
  <c r="G6322" i="22" s="1"/>
  <c r="B6322" i="22" s="1"/>
  <c r="E6322" i="22"/>
  <c r="G6321" i="22" a="1"/>
  <c r="G6321" i="22" s="1"/>
  <c r="B6321" i="22" s="1"/>
  <c r="E6321" i="22"/>
  <c r="G6320" i="22" a="1"/>
  <c r="G6320" i="22" s="1"/>
  <c r="B6320" i="22" s="1"/>
  <c r="E6320" i="22"/>
  <c r="G6319" i="22" a="1"/>
  <c r="G6319" i="22" s="1"/>
  <c r="B6319" i="22" s="1"/>
  <c r="E6319" i="22"/>
  <c r="G6318" i="22" a="1"/>
  <c r="G6318" i="22" s="1"/>
  <c r="B6318" i="22" s="1"/>
  <c r="E6318" i="22"/>
  <c r="G6317" i="22"/>
  <c r="B6317" i="22" s="1"/>
  <c r="G6317" i="22" a="1"/>
  <c r="E6317" i="22"/>
  <c r="G6316" i="22" a="1"/>
  <c r="G6316" i="22" s="1"/>
  <c r="B6316" i="22" s="1"/>
  <c r="E6316" i="22"/>
  <c r="G6315" i="22" a="1"/>
  <c r="G6315" i="22" s="1"/>
  <c r="B6315" i="22" s="1"/>
  <c r="E6315" i="22"/>
  <c r="G6314" i="22" a="1"/>
  <c r="G6314" i="22" s="1"/>
  <c r="B6314" i="22" s="1"/>
  <c r="E6314" i="22"/>
  <c r="G6313" i="22" a="1"/>
  <c r="G6313" i="22" s="1"/>
  <c r="B6313" i="22" s="1"/>
  <c r="E6313" i="22"/>
  <c r="G6312" i="22" a="1"/>
  <c r="G6312" i="22" s="1"/>
  <c r="B6312" i="22" s="1"/>
  <c r="E6312" i="22"/>
  <c r="G6311" i="22" a="1"/>
  <c r="G6311" i="22" s="1"/>
  <c r="B6311" i="22" s="1"/>
  <c r="E6311" i="22"/>
  <c r="G6310" i="22" a="1"/>
  <c r="G6310" i="22" s="1"/>
  <c r="E6310" i="22"/>
  <c r="B6310" i="22"/>
  <c r="G6309" i="22" a="1"/>
  <c r="G6309" i="22" s="1"/>
  <c r="B6309" i="22" s="1"/>
  <c r="E6309" i="22"/>
  <c r="G6308" i="22" a="1"/>
  <c r="G6308" i="22" s="1"/>
  <c r="B6308" i="22" s="1"/>
  <c r="E6308" i="22"/>
  <c r="G6307" i="22" a="1"/>
  <c r="G6307" i="22" s="1"/>
  <c r="B6307" i="22" s="1"/>
  <c r="E6307" i="22"/>
  <c r="G6306" i="22" a="1"/>
  <c r="G6306" i="22" s="1"/>
  <c r="B6306" i="22" s="1"/>
  <c r="E6306" i="22"/>
  <c r="G6305" i="22" a="1"/>
  <c r="G6305" i="22" s="1"/>
  <c r="B6305" i="22" s="1"/>
  <c r="E6305" i="22"/>
  <c r="G6304" i="22" a="1"/>
  <c r="G6304" i="22" s="1"/>
  <c r="B6304" i="22" s="1"/>
  <c r="E6304" i="22"/>
  <c r="G6303" i="22" a="1"/>
  <c r="G6303" i="22" s="1"/>
  <c r="B6303" i="22" s="1"/>
  <c r="E6303" i="22"/>
  <c r="G6302" i="22" a="1"/>
  <c r="G6302" i="22" s="1"/>
  <c r="E6302" i="22"/>
  <c r="B6302" i="22"/>
  <c r="G6301" i="22" a="1"/>
  <c r="G6301" i="22" s="1"/>
  <c r="B6301" i="22" s="1"/>
  <c r="E6301" i="22"/>
  <c r="G6300" i="22" a="1"/>
  <c r="G6300" i="22" s="1"/>
  <c r="B6300" i="22" s="1"/>
  <c r="E6300" i="22"/>
  <c r="G6299" i="22" a="1"/>
  <c r="G6299" i="22" s="1"/>
  <c r="B6299" i="22" s="1"/>
  <c r="E6299" i="22"/>
  <c r="G6298" i="22" a="1"/>
  <c r="G6298" i="22" s="1"/>
  <c r="B6298" i="22" s="1"/>
  <c r="E6298" i="22"/>
  <c r="G6297" i="22" a="1"/>
  <c r="G6297" i="22" s="1"/>
  <c r="B6297" i="22" s="1"/>
  <c r="E6297" i="22"/>
  <c r="G6296" i="22" a="1"/>
  <c r="G6296" i="22" s="1"/>
  <c r="B6296" i="22" s="1"/>
  <c r="E6296" i="22"/>
  <c r="G6295" i="22" a="1"/>
  <c r="G6295" i="22" s="1"/>
  <c r="B6295" i="22" s="1"/>
  <c r="E6295" i="22"/>
  <c r="G6294" i="22" a="1"/>
  <c r="G6294" i="22" s="1"/>
  <c r="B6294" i="22" s="1"/>
  <c r="E6294" i="22"/>
  <c r="G6293" i="22" a="1"/>
  <c r="G6293" i="22" s="1"/>
  <c r="B6293" i="22" s="1"/>
  <c r="E6293" i="22"/>
  <c r="G6292" i="22" a="1"/>
  <c r="G6292" i="22" s="1"/>
  <c r="B6292" i="22" s="1"/>
  <c r="E6292" i="22"/>
  <c r="G6291" i="22" a="1"/>
  <c r="G6291" i="22" s="1"/>
  <c r="B6291" i="22" s="1"/>
  <c r="E6291" i="22"/>
  <c r="G6290" i="22" a="1"/>
  <c r="G6290" i="22" s="1"/>
  <c r="B6290" i="22" s="1"/>
  <c r="E6290" i="22"/>
  <c r="G6289" i="22" a="1"/>
  <c r="G6289" i="22" s="1"/>
  <c r="B6289" i="22" s="1"/>
  <c r="E6289" i="22"/>
  <c r="G6288" i="22" a="1"/>
  <c r="G6288" i="22" s="1"/>
  <c r="E6288" i="22"/>
  <c r="B6288" i="22"/>
  <c r="G6287" i="22" a="1"/>
  <c r="G6287" i="22" s="1"/>
  <c r="B6287" i="22" s="1"/>
  <c r="E6287" i="22"/>
  <c r="G6286" i="22" a="1"/>
  <c r="G6286" i="22" s="1"/>
  <c r="B6286" i="22" s="1"/>
  <c r="E6286" i="22"/>
  <c r="G6285" i="22"/>
  <c r="B6285" i="22" s="1"/>
  <c r="G6285" i="22" a="1"/>
  <c r="E6285" i="22"/>
  <c r="G6284" i="22" a="1"/>
  <c r="G6284" i="22" s="1"/>
  <c r="B6284" i="22" s="1"/>
  <c r="E6284" i="22"/>
  <c r="G6283" i="22" a="1"/>
  <c r="G6283" i="22" s="1"/>
  <c r="B6283" i="22" s="1"/>
  <c r="E6283" i="22"/>
  <c r="G6282" i="22" a="1"/>
  <c r="G6282" i="22" s="1"/>
  <c r="B6282" i="22" s="1"/>
  <c r="E6282" i="22"/>
  <c r="G6281" i="22" a="1"/>
  <c r="G6281" i="22" s="1"/>
  <c r="B6281" i="22" s="1"/>
  <c r="E6281" i="22"/>
  <c r="G6280" i="22" a="1"/>
  <c r="G6280" i="22" s="1"/>
  <c r="B6280" i="22" s="1"/>
  <c r="E6280" i="22"/>
  <c r="G6279" i="22" a="1"/>
  <c r="G6279" i="22" s="1"/>
  <c r="B6279" i="22" s="1"/>
  <c r="E6279" i="22"/>
  <c r="G6278" i="22" a="1"/>
  <c r="G6278" i="22" s="1"/>
  <c r="B6278" i="22" s="1"/>
  <c r="E6278" i="22"/>
  <c r="G6277" i="22"/>
  <c r="B6277" i="22" s="1"/>
  <c r="G6277" i="22" a="1"/>
  <c r="E6277" i="22"/>
  <c r="G6276" i="22" a="1"/>
  <c r="G6276" i="22" s="1"/>
  <c r="B6276" i="22" s="1"/>
  <c r="E6276" i="22"/>
  <c r="G6275" i="22" a="1"/>
  <c r="G6275" i="22" s="1"/>
  <c r="B6275" i="22" s="1"/>
  <c r="E6275" i="22"/>
  <c r="G6274" i="22" a="1"/>
  <c r="G6274" i="22" s="1"/>
  <c r="B6274" i="22" s="1"/>
  <c r="E6274" i="22"/>
  <c r="G6273" i="22" a="1"/>
  <c r="G6273" i="22" s="1"/>
  <c r="B6273" i="22" s="1"/>
  <c r="E6273" i="22"/>
  <c r="G6272" i="22" a="1"/>
  <c r="G6272" i="22" s="1"/>
  <c r="E6272" i="22"/>
  <c r="B6272" i="22"/>
  <c r="G6271" i="22" a="1"/>
  <c r="G6271" i="22" s="1"/>
  <c r="B6271" i="22" s="1"/>
  <c r="E6271" i="22"/>
  <c r="G6270" i="22" a="1"/>
  <c r="G6270" i="22" s="1"/>
  <c r="B6270" i="22" s="1"/>
  <c r="E6270" i="22"/>
  <c r="G6269" i="22" a="1"/>
  <c r="G6269" i="22" s="1"/>
  <c r="B6269" i="22" s="1"/>
  <c r="E6269" i="22"/>
  <c r="G6268" i="22" a="1"/>
  <c r="G6268" i="22" s="1"/>
  <c r="B6268" i="22" s="1"/>
  <c r="E6268" i="22"/>
  <c r="G6267" i="22" a="1"/>
  <c r="G6267" i="22" s="1"/>
  <c r="B6267" i="22" s="1"/>
  <c r="E6267" i="22"/>
  <c r="G6266" i="22" a="1"/>
  <c r="G6266" i="22" s="1"/>
  <c r="B6266" i="22" s="1"/>
  <c r="E6266" i="22"/>
  <c r="G6265" i="22" a="1"/>
  <c r="G6265" i="22" s="1"/>
  <c r="B6265" i="22" s="1"/>
  <c r="E6265" i="22"/>
  <c r="G6264" i="22" a="1"/>
  <c r="G6264" i="22" s="1"/>
  <c r="E6264" i="22"/>
  <c r="B6264" i="22"/>
  <c r="G6263" i="22" a="1"/>
  <c r="G6263" i="22" s="1"/>
  <c r="B6263" i="22" s="1"/>
  <c r="E6263" i="22"/>
  <c r="G6262" i="22" a="1"/>
  <c r="G6262" i="22" s="1"/>
  <c r="E6262" i="22"/>
  <c r="B6262" i="22"/>
  <c r="G6261" i="22"/>
  <c r="B6261" i="22" s="1"/>
  <c r="G6261" i="22" a="1"/>
  <c r="E6261" i="22"/>
  <c r="G6260" i="22" a="1"/>
  <c r="G6260" i="22" s="1"/>
  <c r="B6260" i="22" s="1"/>
  <c r="E6260" i="22"/>
  <c r="G6259" i="22" a="1"/>
  <c r="G6259" i="22" s="1"/>
  <c r="B6259" i="22" s="1"/>
  <c r="E6259" i="22"/>
  <c r="G6258" i="22" a="1"/>
  <c r="G6258" i="22" s="1"/>
  <c r="B6258" i="22" s="1"/>
  <c r="E6258" i="22"/>
  <c r="G6257" i="22" a="1"/>
  <c r="G6257" i="22" s="1"/>
  <c r="B6257" i="22" s="1"/>
  <c r="E6257" i="22"/>
  <c r="G6256" i="22" a="1"/>
  <c r="G6256" i="22" s="1"/>
  <c r="B6256" i="22" s="1"/>
  <c r="E6256" i="22"/>
  <c r="G6255" i="22" a="1"/>
  <c r="G6255" i="22" s="1"/>
  <c r="B6255" i="22" s="1"/>
  <c r="E6255" i="22"/>
  <c r="G6254" i="22" a="1"/>
  <c r="G6254" i="22" s="1"/>
  <c r="B6254" i="22" s="1"/>
  <c r="E6254" i="22"/>
  <c r="G6253" i="22" a="1"/>
  <c r="G6253" i="22" s="1"/>
  <c r="B6253" i="22" s="1"/>
  <c r="E6253" i="22"/>
  <c r="G6252" i="22" a="1"/>
  <c r="G6252" i="22" s="1"/>
  <c r="B6252" i="22" s="1"/>
  <c r="E6252" i="22"/>
  <c r="G6251" i="22" a="1"/>
  <c r="G6251" i="22" s="1"/>
  <c r="B6251" i="22" s="1"/>
  <c r="E6251" i="22"/>
  <c r="G6250" i="22" a="1"/>
  <c r="G6250" i="22" s="1"/>
  <c r="B6250" i="22" s="1"/>
  <c r="E6250" i="22"/>
  <c r="G6249" i="22" a="1"/>
  <c r="G6249" i="22" s="1"/>
  <c r="B6249" i="22" s="1"/>
  <c r="E6249" i="22"/>
  <c r="G6248" i="22" a="1"/>
  <c r="G6248" i="22" s="1"/>
  <c r="B6248" i="22" s="1"/>
  <c r="E6248" i="22"/>
  <c r="G6247" i="22" a="1"/>
  <c r="G6247" i="22" s="1"/>
  <c r="B6247" i="22" s="1"/>
  <c r="E6247" i="22"/>
  <c r="G6246" i="22" a="1"/>
  <c r="G6246" i="22" s="1"/>
  <c r="E6246" i="22"/>
  <c r="B6246" i="22"/>
  <c r="G6245" i="22" a="1"/>
  <c r="G6245" i="22" s="1"/>
  <c r="B6245" i="22" s="1"/>
  <c r="E6245" i="22"/>
  <c r="G6244" i="22" a="1"/>
  <c r="G6244" i="22" s="1"/>
  <c r="B6244" i="22" s="1"/>
  <c r="E6244" i="22"/>
  <c r="G6243" i="22" a="1"/>
  <c r="G6243" i="22" s="1"/>
  <c r="B6243" i="22" s="1"/>
  <c r="E6243" i="22"/>
  <c r="G6242" i="22" a="1"/>
  <c r="G6242" i="22" s="1"/>
  <c r="B6242" i="22" s="1"/>
  <c r="E6242" i="22"/>
  <c r="G6241" i="22" a="1"/>
  <c r="G6241" i="22" s="1"/>
  <c r="B6241" i="22" s="1"/>
  <c r="E6241" i="22"/>
  <c r="G6240" i="22" a="1"/>
  <c r="G6240" i="22" s="1"/>
  <c r="B6240" i="22" s="1"/>
  <c r="E6240" i="22"/>
  <c r="G6239" i="22" a="1"/>
  <c r="G6239" i="22" s="1"/>
  <c r="B6239" i="22" s="1"/>
  <c r="E6239" i="22"/>
  <c r="G6238" i="22" a="1"/>
  <c r="G6238" i="22" s="1"/>
  <c r="B6238" i="22" s="1"/>
  <c r="E6238" i="22"/>
  <c r="G6237" i="22" a="1"/>
  <c r="G6237" i="22" s="1"/>
  <c r="B6237" i="22" s="1"/>
  <c r="E6237" i="22"/>
  <c r="G6236" i="22" a="1"/>
  <c r="G6236" i="22" s="1"/>
  <c r="B6236" i="22" s="1"/>
  <c r="E6236" i="22"/>
  <c r="G6235" i="22" a="1"/>
  <c r="G6235" i="22" s="1"/>
  <c r="B6235" i="22" s="1"/>
  <c r="E6235" i="22"/>
  <c r="G6234" i="22" a="1"/>
  <c r="G6234" i="22" s="1"/>
  <c r="B6234" i="22" s="1"/>
  <c r="E6234" i="22"/>
  <c r="G6233" i="22" a="1"/>
  <c r="G6233" i="22" s="1"/>
  <c r="B6233" i="22" s="1"/>
  <c r="E6233" i="22"/>
  <c r="G6232" i="22" a="1"/>
  <c r="G6232" i="22" s="1"/>
  <c r="E6232" i="22"/>
  <c r="B6232" i="22"/>
  <c r="G6231" i="22" a="1"/>
  <c r="G6231" i="22" s="1"/>
  <c r="B6231" i="22" s="1"/>
  <c r="E6231" i="22"/>
  <c r="G6230" i="22" a="1"/>
  <c r="G6230" i="22" s="1"/>
  <c r="E6230" i="22"/>
  <c r="B6230" i="22"/>
  <c r="G6229" i="22" a="1"/>
  <c r="G6229" i="22" s="1"/>
  <c r="B6229" i="22" s="1"/>
  <c r="E6229" i="22"/>
  <c r="G6228" i="22" a="1"/>
  <c r="G6228" i="22" s="1"/>
  <c r="B6228" i="22" s="1"/>
  <c r="E6228" i="22"/>
  <c r="G6227" i="22" a="1"/>
  <c r="G6227" i="22" s="1"/>
  <c r="B6227" i="22" s="1"/>
  <c r="E6227" i="22"/>
  <c r="G6226" i="22" a="1"/>
  <c r="G6226" i="22" s="1"/>
  <c r="B6226" i="22" s="1"/>
  <c r="E6226" i="22"/>
  <c r="G6225" i="22" a="1"/>
  <c r="G6225" i="22" s="1"/>
  <c r="B6225" i="22" s="1"/>
  <c r="E6225" i="22"/>
  <c r="G6224" i="22" a="1"/>
  <c r="G6224" i="22" s="1"/>
  <c r="B6224" i="22" s="1"/>
  <c r="E6224" i="22"/>
  <c r="G6223" i="22" a="1"/>
  <c r="G6223" i="22" s="1"/>
  <c r="B6223" i="22" s="1"/>
  <c r="E6223" i="22"/>
  <c r="G6222" i="22" a="1"/>
  <c r="G6222" i="22" s="1"/>
  <c r="B6222" i="22" s="1"/>
  <c r="E6222" i="22"/>
  <c r="G6221" i="22" a="1"/>
  <c r="G6221" i="22" s="1"/>
  <c r="B6221" i="22" s="1"/>
  <c r="E6221" i="22"/>
  <c r="G6220" i="22" a="1"/>
  <c r="G6220" i="22" s="1"/>
  <c r="B6220" i="22" s="1"/>
  <c r="E6220" i="22"/>
  <c r="G6219" i="22" a="1"/>
  <c r="G6219" i="22" s="1"/>
  <c r="B6219" i="22" s="1"/>
  <c r="E6219" i="22"/>
  <c r="G6218" i="22" a="1"/>
  <c r="G6218" i="22" s="1"/>
  <c r="B6218" i="22" s="1"/>
  <c r="E6218" i="22"/>
  <c r="G6217" i="22" a="1"/>
  <c r="G6217" i="22" s="1"/>
  <c r="B6217" i="22" s="1"/>
  <c r="E6217" i="22"/>
  <c r="G6216" i="22" a="1"/>
  <c r="G6216" i="22" s="1"/>
  <c r="B6216" i="22" s="1"/>
  <c r="E6216" i="22"/>
  <c r="G6215" i="22" a="1"/>
  <c r="G6215" i="22" s="1"/>
  <c r="B6215" i="22" s="1"/>
  <c r="E6215" i="22"/>
  <c r="G6214" i="22" a="1"/>
  <c r="G6214" i="22" s="1"/>
  <c r="B6214" i="22" s="1"/>
  <c r="E6214" i="22"/>
  <c r="G6213" i="22" a="1"/>
  <c r="G6213" i="22" s="1"/>
  <c r="B6213" i="22" s="1"/>
  <c r="E6213" i="22"/>
  <c r="G6212" i="22" a="1"/>
  <c r="G6212" i="22" s="1"/>
  <c r="B6212" i="22" s="1"/>
  <c r="E6212" i="22"/>
  <c r="G6211" i="22" a="1"/>
  <c r="G6211" i="22" s="1"/>
  <c r="B6211" i="22" s="1"/>
  <c r="E6211" i="22"/>
  <c r="G6210" i="22" a="1"/>
  <c r="G6210" i="22" s="1"/>
  <c r="B6210" i="22" s="1"/>
  <c r="E6210" i="22"/>
  <c r="G6209" i="22" a="1"/>
  <c r="G6209" i="22" s="1"/>
  <c r="B6209" i="22" s="1"/>
  <c r="E6209" i="22"/>
  <c r="G6208" i="22" a="1"/>
  <c r="G6208" i="22" s="1"/>
  <c r="B6208" i="22" s="1"/>
  <c r="E6208" i="22"/>
  <c r="G6207" i="22" a="1"/>
  <c r="G6207" i="22" s="1"/>
  <c r="B6207" i="22" s="1"/>
  <c r="E6207" i="22"/>
  <c r="G6206" i="22" a="1"/>
  <c r="G6206" i="22" s="1"/>
  <c r="E6206" i="22"/>
  <c r="B6206" i="22"/>
  <c r="G6205" i="22" a="1"/>
  <c r="G6205" i="22" s="1"/>
  <c r="B6205" i="22" s="1"/>
  <c r="E6205" i="22"/>
  <c r="G6204" i="22" a="1"/>
  <c r="G6204" i="22" s="1"/>
  <c r="B6204" i="22" s="1"/>
  <c r="E6204" i="22"/>
  <c r="G6203" i="22" a="1"/>
  <c r="G6203" i="22" s="1"/>
  <c r="B6203" i="22" s="1"/>
  <c r="E6203" i="22"/>
  <c r="G6202" i="22" a="1"/>
  <c r="G6202" i="22" s="1"/>
  <c r="B6202" i="22" s="1"/>
  <c r="E6202" i="22"/>
  <c r="G6201" i="22" a="1"/>
  <c r="G6201" i="22" s="1"/>
  <c r="B6201" i="22" s="1"/>
  <c r="E6201" i="22"/>
  <c r="G6200" i="22" a="1"/>
  <c r="G6200" i="22" s="1"/>
  <c r="B6200" i="22" s="1"/>
  <c r="E6200" i="22"/>
  <c r="G6199" i="22" a="1"/>
  <c r="G6199" i="22" s="1"/>
  <c r="B6199" i="22" s="1"/>
  <c r="E6199" i="22"/>
  <c r="G6198" i="22" a="1"/>
  <c r="G6198" i="22" s="1"/>
  <c r="B6198" i="22" s="1"/>
  <c r="E6198" i="22"/>
  <c r="G6197" i="22" a="1"/>
  <c r="G6197" i="22" s="1"/>
  <c r="B6197" i="22" s="1"/>
  <c r="E6197" i="22"/>
  <c r="G6196" i="22" a="1"/>
  <c r="G6196" i="22" s="1"/>
  <c r="B6196" i="22" s="1"/>
  <c r="E6196" i="22"/>
  <c r="G6195" i="22" a="1"/>
  <c r="G6195" i="22" s="1"/>
  <c r="B6195" i="22" s="1"/>
  <c r="E6195" i="22"/>
  <c r="G6194" i="22" a="1"/>
  <c r="G6194" i="22" s="1"/>
  <c r="B6194" i="22" s="1"/>
  <c r="E6194" i="22"/>
  <c r="G6193" i="22" a="1"/>
  <c r="G6193" i="22" s="1"/>
  <c r="B6193" i="22" s="1"/>
  <c r="E6193" i="22"/>
  <c r="G6192" i="22" a="1"/>
  <c r="G6192" i="22" s="1"/>
  <c r="B6192" i="22" s="1"/>
  <c r="E6192" i="22"/>
  <c r="G6191" i="22" a="1"/>
  <c r="G6191" i="22" s="1"/>
  <c r="B6191" i="22" s="1"/>
  <c r="E6191" i="22"/>
  <c r="G6190" i="22" a="1"/>
  <c r="G6190" i="22" s="1"/>
  <c r="B6190" i="22" s="1"/>
  <c r="E6190" i="22"/>
  <c r="G6189" i="22"/>
  <c r="B6189" i="22" s="1"/>
  <c r="G6189" i="22" a="1"/>
  <c r="E6189" i="22"/>
  <c r="G6188" i="22" a="1"/>
  <c r="G6188" i="22" s="1"/>
  <c r="B6188" i="22" s="1"/>
  <c r="E6188" i="22"/>
  <c r="G6187" i="22" a="1"/>
  <c r="G6187" i="22" s="1"/>
  <c r="B6187" i="22" s="1"/>
  <c r="E6187" i="22"/>
  <c r="G6186" i="22" a="1"/>
  <c r="G6186" i="22" s="1"/>
  <c r="B6186" i="22" s="1"/>
  <c r="E6186" i="22"/>
  <c r="G6185" i="22" a="1"/>
  <c r="G6185" i="22" s="1"/>
  <c r="B6185" i="22" s="1"/>
  <c r="E6185" i="22"/>
  <c r="G6184" i="22" a="1"/>
  <c r="G6184" i="22" s="1"/>
  <c r="B6184" i="22" s="1"/>
  <c r="E6184" i="22"/>
  <c r="G6183" i="22" a="1"/>
  <c r="G6183" i="22" s="1"/>
  <c r="B6183" i="22" s="1"/>
  <c r="E6183" i="22"/>
  <c r="G6182" i="22" a="1"/>
  <c r="G6182" i="22" s="1"/>
  <c r="B6182" i="22" s="1"/>
  <c r="E6182" i="22"/>
  <c r="G6181" i="22" a="1"/>
  <c r="G6181" i="22" s="1"/>
  <c r="B6181" i="22" s="1"/>
  <c r="E6181" i="22"/>
  <c r="G6180" i="22" a="1"/>
  <c r="G6180" i="22" s="1"/>
  <c r="B6180" i="22" s="1"/>
  <c r="E6180" i="22"/>
  <c r="G6179" i="22" a="1"/>
  <c r="G6179" i="22" s="1"/>
  <c r="B6179" i="22" s="1"/>
  <c r="E6179" i="22"/>
  <c r="G6178" i="22" a="1"/>
  <c r="G6178" i="22" s="1"/>
  <c r="B6178" i="22" s="1"/>
  <c r="E6178" i="22"/>
  <c r="G6177" i="22" a="1"/>
  <c r="G6177" i="22" s="1"/>
  <c r="B6177" i="22" s="1"/>
  <c r="E6177" i="22"/>
  <c r="G6176" i="22" a="1"/>
  <c r="G6176" i="22" s="1"/>
  <c r="B6176" i="22" s="1"/>
  <c r="E6176" i="22"/>
  <c r="G6175" i="22" a="1"/>
  <c r="G6175" i="22" s="1"/>
  <c r="B6175" i="22" s="1"/>
  <c r="E6175" i="22"/>
  <c r="G6174" i="22" a="1"/>
  <c r="G6174" i="22" s="1"/>
  <c r="B6174" i="22" s="1"/>
  <c r="E6174" i="22"/>
  <c r="G6173" i="22" a="1"/>
  <c r="G6173" i="22" s="1"/>
  <c r="B6173" i="22" s="1"/>
  <c r="E6173" i="22"/>
  <c r="G6172" i="22" a="1"/>
  <c r="G6172" i="22" s="1"/>
  <c r="B6172" i="22" s="1"/>
  <c r="E6172" i="22"/>
  <c r="G6171" i="22" a="1"/>
  <c r="G6171" i="22" s="1"/>
  <c r="B6171" i="22" s="1"/>
  <c r="E6171" i="22"/>
  <c r="G6170" i="22" a="1"/>
  <c r="G6170" i="22" s="1"/>
  <c r="B6170" i="22" s="1"/>
  <c r="E6170" i="22"/>
  <c r="G6169" i="22" a="1"/>
  <c r="G6169" i="22" s="1"/>
  <c r="B6169" i="22" s="1"/>
  <c r="E6169" i="22"/>
  <c r="G6168" i="22" a="1"/>
  <c r="G6168" i="22" s="1"/>
  <c r="B6168" i="22" s="1"/>
  <c r="E6168" i="22"/>
  <c r="G6167" i="22" a="1"/>
  <c r="G6167" i="22" s="1"/>
  <c r="B6167" i="22" s="1"/>
  <c r="E6167" i="22"/>
  <c r="G6166" i="22" a="1"/>
  <c r="G6166" i="22" s="1"/>
  <c r="B6166" i="22" s="1"/>
  <c r="E6166" i="22"/>
  <c r="G6165" i="22" a="1"/>
  <c r="G6165" i="22" s="1"/>
  <c r="B6165" i="22" s="1"/>
  <c r="E6165" i="22"/>
  <c r="G6164" i="22" a="1"/>
  <c r="G6164" i="22" s="1"/>
  <c r="B6164" i="22" s="1"/>
  <c r="E6164" i="22"/>
  <c r="G6163" i="22" a="1"/>
  <c r="G6163" i="22" s="1"/>
  <c r="B6163" i="22" s="1"/>
  <c r="E6163" i="22"/>
  <c r="G6162" i="22" a="1"/>
  <c r="G6162" i="22" s="1"/>
  <c r="B6162" i="22" s="1"/>
  <c r="E6162" i="22"/>
  <c r="G6161" i="22" a="1"/>
  <c r="G6161" i="22" s="1"/>
  <c r="B6161" i="22" s="1"/>
  <c r="E6161" i="22"/>
  <c r="G6160" i="22" a="1"/>
  <c r="G6160" i="22" s="1"/>
  <c r="E6160" i="22"/>
  <c r="B6160" i="22"/>
  <c r="G6159" i="22" a="1"/>
  <c r="G6159" i="22" s="1"/>
  <c r="B6159" i="22" s="1"/>
  <c r="E6159" i="22"/>
  <c r="G6158" i="22" a="1"/>
  <c r="G6158" i="22" s="1"/>
  <c r="B6158" i="22" s="1"/>
  <c r="E6158" i="22"/>
  <c r="G6157" i="22" a="1"/>
  <c r="G6157" i="22" s="1"/>
  <c r="B6157" i="22" s="1"/>
  <c r="E6157" i="22"/>
  <c r="G6156" i="22" a="1"/>
  <c r="G6156" i="22" s="1"/>
  <c r="B6156" i="22" s="1"/>
  <c r="E6156" i="22"/>
  <c r="G6155" i="22" a="1"/>
  <c r="G6155" i="22" s="1"/>
  <c r="B6155" i="22" s="1"/>
  <c r="E6155" i="22"/>
  <c r="G6154" i="22" a="1"/>
  <c r="G6154" i="22" s="1"/>
  <c r="E6154" i="22"/>
  <c r="B6154" i="22"/>
  <c r="G6153" i="22" a="1"/>
  <c r="G6153" i="22" s="1"/>
  <c r="B6153" i="22" s="1"/>
  <c r="E6153" i="22"/>
  <c r="G6152" i="22" a="1"/>
  <c r="G6152" i="22" s="1"/>
  <c r="B6152" i="22" s="1"/>
  <c r="E6152" i="22"/>
  <c r="G6151" i="22" a="1"/>
  <c r="G6151" i="22" s="1"/>
  <c r="E6151" i="22"/>
  <c r="B6151" i="22"/>
  <c r="G6150" i="22" a="1"/>
  <c r="G6150" i="22" s="1"/>
  <c r="E6150" i="22"/>
  <c r="B6150" i="22"/>
  <c r="G6149" i="22"/>
  <c r="B6149" i="22" s="1"/>
  <c r="G6149" i="22" a="1"/>
  <c r="E6149" i="22"/>
  <c r="G6148" i="22" a="1"/>
  <c r="G6148" i="22" s="1"/>
  <c r="B6148" i="22" s="1"/>
  <c r="E6148" i="22"/>
  <c r="G6147" i="22" a="1"/>
  <c r="G6147" i="22" s="1"/>
  <c r="B6147" i="22" s="1"/>
  <c r="E6147" i="22"/>
  <c r="G6146" i="22" a="1"/>
  <c r="G6146" i="22" s="1"/>
  <c r="B6146" i="22" s="1"/>
  <c r="E6146" i="22"/>
  <c r="G6145" i="22" a="1"/>
  <c r="G6145" i="22" s="1"/>
  <c r="B6145" i="22" s="1"/>
  <c r="E6145" i="22"/>
  <c r="G6144" i="22" a="1"/>
  <c r="G6144" i="22" s="1"/>
  <c r="B6144" i="22" s="1"/>
  <c r="E6144" i="22"/>
  <c r="G6143" i="22" a="1"/>
  <c r="G6143" i="22" s="1"/>
  <c r="B6143" i="22" s="1"/>
  <c r="E6143" i="22"/>
  <c r="G6142" i="22" a="1"/>
  <c r="G6142" i="22" s="1"/>
  <c r="B6142" i="22" s="1"/>
  <c r="E6142" i="22"/>
  <c r="G6141" i="22" a="1"/>
  <c r="G6141" i="22" s="1"/>
  <c r="B6141" i="22" s="1"/>
  <c r="E6141" i="22"/>
  <c r="G6140" i="22" a="1"/>
  <c r="G6140" i="22" s="1"/>
  <c r="B6140" i="22" s="1"/>
  <c r="E6140" i="22"/>
  <c r="G6139" i="22" a="1"/>
  <c r="G6139" i="22" s="1"/>
  <c r="B6139" i="22" s="1"/>
  <c r="E6139" i="22"/>
  <c r="G6138" i="22" a="1"/>
  <c r="G6138" i="22" s="1"/>
  <c r="B6138" i="22" s="1"/>
  <c r="E6138" i="22"/>
  <c r="G6137" i="22" a="1"/>
  <c r="G6137" i="22" s="1"/>
  <c r="B6137" i="22" s="1"/>
  <c r="E6137" i="22"/>
  <c r="G6136" i="22" a="1"/>
  <c r="G6136" i="22" s="1"/>
  <c r="E6136" i="22"/>
  <c r="B6136" i="22"/>
  <c r="G6135" i="22"/>
  <c r="B6135" i="22" s="1"/>
  <c r="G6135" i="22" a="1"/>
  <c r="E6135" i="22"/>
  <c r="G6134" i="22" a="1"/>
  <c r="G6134" i="22" s="1"/>
  <c r="B6134" i="22" s="1"/>
  <c r="E6134" i="22"/>
  <c r="G6133" i="22" a="1"/>
  <c r="G6133" i="22" s="1"/>
  <c r="B6133" i="22" s="1"/>
  <c r="E6133" i="22"/>
  <c r="G6132" i="22" a="1"/>
  <c r="G6132" i="22" s="1"/>
  <c r="B6132" i="22" s="1"/>
  <c r="E6132" i="22"/>
  <c r="G6131" i="22" a="1"/>
  <c r="G6131" i="22" s="1"/>
  <c r="B6131" i="22" s="1"/>
  <c r="E6131" i="22"/>
  <c r="G6130" i="22" a="1"/>
  <c r="G6130" i="22" s="1"/>
  <c r="B6130" i="22" s="1"/>
  <c r="E6130" i="22"/>
  <c r="G6129" i="22" a="1"/>
  <c r="G6129" i="22" s="1"/>
  <c r="B6129" i="22" s="1"/>
  <c r="E6129" i="22"/>
  <c r="G6128" i="22" a="1"/>
  <c r="G6128" i="22" s="1"/>
  <c r="B6128" i="22" s="1"/>
  <c r="E6128" i="22"/>
  <c r="G6127" i="22" a="1"/>
  <c r="G6127" i="22" s="1"/>
  <c r="E6127" i="22"/>
  <c r="B6127" i="22"/>
  <c r="G6126" i="22" a="1"/>
  <c r="G6126" i="22" s="1"/>
  <c r="E6126" i="22"/>
  <c r="B6126" i="22"/>
  <c r="G6125" i="22"/>
  <c r="B6125" i="22" s="1"/>
  <c r="G6125" i="22" a="1"/>
  <c r="E6125" i="22"/>
  <c r="G6124" i="22" a="1"/>
  <c r="G6124" i="22" s="1"/>
  <c r="B6124" i="22" s="1"/>
  <c r="E6124" i="22"/>
  <c r="G6123" i="22" a="1"/>
  <c r="G6123" i="22" s="1"/>
  <c r="B6123" i="22" s="1"/>
  <c r="E6123" i="22"/>
  <c r="G6122" i="22" a="1"/>
  <c r="G6122" i="22" s="1"/>
  <c r="B6122" i="22" s="1"/>
  <c r="E6122" i="22"/>
  <c r="G6121" i="22" a="1"/>
  <c r="G6121" i="22" s="1"/>
  <c r="B6121" i="22" s="1"/>
  <c r="E6121" i="22"/>
  <c r="G6120" i="22" a="1"/>
  <c r="G6120" i="22" s="1"/>
  <c r="B6120" i="22" s="1"/>
  <c r="E6120" i="22"/>
  <c r="G6119" i="22" a="1"/>
  <c r="G6119" i="22" s="1"/>
  <c r="B6119" i="22" s="1"/>
  <c r="E6119" i="22"/>
  <c r="G6118" i="22" a="1"/>
  <c r="G6118" i="22" s="1"/>
  <c r="B6118" i="22" s="1"/>
  <c r="E6118" i="22"/>
  <c r="G6117" i="22" a="1"/>
  <c r="G6117" i="22" s="1"/>
  <c r="B6117" i="22" s="1"/>
  <c r="E6117" i="22"/>
  <c r="G6116" i="22" a="1"/>
  <c r="G6116" i="22" s="1"/>
  <c r="B6116" i="22" s="1"/>
  <c r="E6116" i="22"/>
  <c r="G6115" i="22" a="1"/>
  <c r="G6115" i="22" s="1"/>
  <c r="B6115" i="22" s="1"/>
  <c r="E6115" i="22"/>
  <c r="G6114" i="22" a="1"/>
  <c r="G6114" i="22" s="1"/>
  <c r="B6114" i="22" s="1"/>
  <c r="E6114" i="22"/>
  <c r="G6113" i="22" a="1"/>
  <c r="G6113" i="22" s="1"/>
  <c r="B6113" i="22" s="1"/>
  <c r="E6113" i="22"/>
  <c r="G6112" i="22" a="1"/>
  <c r="G6112" i="22" s="1"/>
  <c r="B6112" i="22" s="1"/>
  <c r="E6112" i="22"/>
  <c r="G6111" i="22"/>
  <c r="B6111" i="22" s="1"/>
  <c r="G6111" i="22" a="1"/>
  <c r="E6111" i="22"/>
  <c r="G6110" i="22" a="1"/>
  <c r="G6110" i="22" s="1"/>
  <c r="E6110" i="22"/>
  <c r="B6110" i="22"/>
  <c r="G6109" i="22" a="1"/>
  <c r="G6109" i="22" s="1"/>
  <c r="B6109" i="22" s="1"/>
  <c r="E6109" i="22"/>
  <c r="G6108" i="22" a="1"/>
  <c r="G6108" i="22" s="1"/>
  <c r="B6108" i="22" s="1"/>
  <c r="E6108" i="22"/>
  <c r="G6107" i="22" a="1"/>
  <c r="G6107" i="22" s="1"/>
  <c r="B6107" i="22" s="1"/>
  <c r="E6107" i="22"/>
  <c r="G6106" i="22" a="1"/>
  <c r="G6106" i="22" s="1"/>
  <c r="B6106" i="22" s="1"/>
  <c r="E6106" i="22"/>
  <c r="G6105" i="22" a="1"/>
  <c r="G6105" i="22" s="1"/>
  <c r="B6105" i="22" s="1"/>
  <c r="E6105" i="22"/>
  <c r="G6104" i="22" a="1"/>
  <c r="G6104" i="22" s="1"/>
  <c r="B6104" i="22" s="1"/>
  <c r="E6104" i="22"/>
  <c r="G6103" i="22"/>
  <c r="B6103" i="22" s="1"/>
  <c r="G6103" i="22" a="1"/>
  <c r="E6103" i="22"/>
  <c r="G6102" i="22" a="1"/>
  <c r="G6102" i="22" s="1"/>
  <c r="B6102" i="22" s="1"/>
  <c r="E6102" i="22"/>
  <c r="G6101" i="22" a="1"/>
  <c r="G6101" i="22" s="1"/>
  <c r="B6101" i="22" s="1"/>
  <c r="E6101" i="22"/>
  <c r="G6100" i="22" a="1"/>
  <c r="G6100" i="22" s="1"/>
  <c r="B6100" i="22" s="1"/>
  <c r="E6100" i="22"/>
  <c r="G6099" i="22" a="1"/>
  <c r="G6099" i="22" s="1"/>
  <c r="B6099" i="22" s="1"/>
  <c r="E6099" i="22"/>
  <c r="G6098" i="22" a="1"/>
  <c r="G6098" i="22" s="1"/>
  <c r="B6098" i="22" s="1"/>
  <c r="E6098" i="22"/>
  <c r="G6097" i="22" a="1"/>
  <c r="G6097" i="22" s="1"/>
  <c r="B6097" i="22" s="1"/>
  <c r="E6097" i="22"/>
  <c r="G6096" i="22" a="1"/>
  <c r="G6096" i="22" s="1"/>
  <c r="B6096" i="22" s="1"/>
  <c r="E6096" i="22"/>
  <c r="G6095" i="22" a="1"/>
  <c r="G6095" i="22" s="1"/>
  <c r="B6095" i="22" s="1"/>
  <c r="E6095" i="22"/>
  <c r="G6094" i="22" a="1"/>
  <c r="G6094" i="22" s="1"/>
  <c r="B6094" i="22" s="1"/>
  <c r="E6094" i="22"/>
  <c r="G6093" i="22"/>
  <c r="B6093" i="22" s="1"/>
  <c r="G6093" i="22" a="1"/>
  <c r="E6093" i="22"/>
  <c r="G6092" i="22" a="1"/>
  <c r="G6092" i="22" s="1"/>
  <c r="B6092" i="22" s="1"/>
  <c r="E6092" i="22"/>
  <c r="G6091" i="22" a="1"/>
  <c r="G6091" i="22" s="1"/>
  <c r="B6091" i="22" s="1"/>
  <c r="E6091" i="22"/>
  <c r="G6090" i="22" a="1"/>
  <c r="G6090" i="22" s="1"/>
  <c r="B6090" i="22" s="1"/>
  <c r="E6090" i="22"/>
  <c r="G6089" i="22" a="1"/>
  <c r="G6089" i="22" s="1"/>
  <c r="B6089" i="22" s="1"/>
  <c r="E6089" i="22"/>
  <c r="G6088" i="22" a="1"/>
  <c r="G6088" i="22" s="1"/>
  <c r="B6088" i="22" s="1"/>
  <c r="E6088" i="22"/>
  <c r="G6087" i="22" a="1"/>
  <c r="G6087" i="22" s="1"/>
  <c r="B6087" i="22" s="1"/>
  <c r="E6087" i="22"/>
  <c r="G6086" i="22" a="1"/>
  <c r="G6086" i="22" s="1"/>
  <c r="B6086" i="22" s="1"/>
  <c r="E6086" i="22"/>
  <c r="G6085" i="22"/>
  <c r="B6085" i="22" s="1"/>
  <c r="G6085" i="22" a="1"/>
  <c r="E6085" i="22"/>
  <c r="G6084" i="22" a="1"/>
  <c r="G6084" i="22" s="1"/>
  <c r="B6084" i="22" s="1"/>
  <c r="E6084" i="22"/>
  <c r="G6083" i="22" a="1"/>
  <c r="G6083" i="22" s="1"/>
  <c r="B6083" i="22" s="1"/>
  <c r="E6083" i="22"/>
  <c r="G6082" i="22" a="1"/>
  <c r="G6082" i="22" s="1"/>
  <c r="B6082" i="22" s="1"/>
  <c r="E6082" i="22"/>
  <c r="G6081" i="22" a="1"/>
  <c r="G6081" i="22" s="1"/>
  <c r="B6081" i="22" s="1"/>
  <c r="E6081" i="22"/>
  <c r="G6080" i="22" a="1"/>
  <c r="G6080" i="22" s="1"/>
  <c r="B6080" i="22" s="1"/>
  <c r="E6080" i="22"/>
  <c r="G6079" i="22" a="1"/>
  <c r="G6079" i="22" s="1"/>
  <c r="B6079" i="22" s="1"/>
  <c r="E6079" i="22"/>
  <c r="G6078" i="22" a="1"/>
  <c r="G6078" i="22" s="1"/>
  <c r="B6078" i="22" s="1"/>
  <c r="E6078" i="22"/>
  <c r="G6077" i="22" a="1"/>
  <c r="G6077" i="22" s="1"/>
  <c r="B6077" i="22" s="1"/>
  <c r="E6077" i="22"/>
  <c r="G6076" i="22" a="1"/>
  <c r="G6076" i="22" s="1"/>
  <c r="B6076" i="22" s="1"/>
  <c r="E6076" i="22"/>
  <c r="G6075" i="22" a="1"/>
  <c r="G6075" i="22" s="1"/>
  <c r="B6075" i="22" s="1"/>
  <c r="E6075" i="22"/>
  <c r="G6074" i="22" a="1"/>
  <c r="G6074" i="22" s="1"/>
  <c r="B6074" i="22" s="1"/>
  <c r="E6074" i="22"/>
  <c r="G6073" i="22" a="1"/>
  <c r="G6073" i="22" s="1"/>
  <c r="B6073" i="22" s="1"/>
  <c r="E6073" i="22"/>
  <c r="G6072" i="22" a="1"/>
  <c r="G6072" i="22" s="1"/>
  <c r="B6072" i="22" s="1"/>
  <c r="E6072" i="22"/>
  <c r="G6071" i="22"/>
  <c r="B6071" i="22" s="1"/>
  <c r="G6071" i="22" a="1"/>
  <c r="E6071" i="22"/>
  <c r="G6070" i="22" a="1"/>
  <c r="G6070" i="22" s="1"/>
  <c r="B6070" i="22" s="1"/>
  <c r="E6070" i="22"/>
  <c r="G6069" i="22" a="1"/>
  <c r="G6069" i="22" s="1"/>
  <c r="B6069" i="22" s="1"/>
  <c r="E6069" i="22"/>
  <c r="G6068" i="22" a="1"/>
  <c r="G6068" i="22" s="1"/>
  <c r="B6068" i="22" s="1"/>
  <c r="E6068" i="22"/>
  <c r="G6067" i="22" a="1"/>
  <c r="G6067" i="22" s="1"/>
  <c r="B6067" i="22" s="1"/>
  <c r="E6067" i="22"/>
  <c r="G6066" i="22" a="1"/>
  <c r="G6066" i="22" s="1"/>
  <c r="B6066" i="22" s="1"/>
  <c r="E6066" i="22"/>
  <c r="G6065" i="22" a="1"/>
  <c r="G6065" i="22" s="1"/>
  <c r="B6065" i="22" s="1"/>
  <c r="E6065" i="22"/>
  <c r="G6064" i="22" a="1"/>
  <c r="G6064" i="22" s="1"/>
  <c r="B6064" i="22" s="1"/>
  <c r="E6064" i="22"/>
  <c r="G6063" i="22" a="1"/>
  <c r="G6063" i="22" s="1"/>
  <c r="B6063" i="22" s="1"/>
  <c r="E6063" i="22"/>
  <c r="G6062" i="22" a="1"/>
  <c r="G6062" i="22" s="1"/>
  <c r="B6062" i="22" s="1"/>
  <c r="E6062" i="22"/>
  <c r="G6061" i="22"/>
  <c r="B6061" i="22" s="1"/>
  <c r="G6061" i="22" a="1"/>
  <c r="E6061" i="22"/>
  <c r="G6060" i="22" a="1"/>
  <c r="G6060" i="22" s="1"/>
  <c r="B6060" i="22" s="1"/>
  <c r="E6060" i="22"/>
  <c r="G6059" i="22" a="1"/>
  <c r="G6059" i="22" s="1"/>
  <c r="B6059" i="22" s="1"/>
  <c r="E6059" i="22"/>
  <c r="G6058" i="22" a="1"/>
  <c r="G6058" i="22" s="1"/>
  <c r="B6058" i="22" s="1"/>
  <c r="E6058" i="22"/>
  <c r="G6057" i="22" a="1"/>
  <c r="G6057" i="22" s="1"/>
  <c r="B6057" i="22" s="1"/>
  <c r="E6057" i="22"/>
  <c r="G6056" i="22" a="1"/>
  <c r="G6056" i="22" s="1"/>
  <c r="B6056" i="22" s="1"/>
  <c r="E6056" i="22"/>
  <c r="G6055" i="22" a="1"/>
  <c r="G6055" i="22" s="1"/>
  <c r="B6055" i="22" s="1"/>
  <c r="E6055" i="22"/>
  <c r="G6054" i="22" a="1"/>
  <c r="G6054" i="22" s="1"/>
  <c r="B6054" i="22" s="1"/>
  <c r="E6054" i="22"/>
  <c r="G6053" i="22" a="1"/>
  <c r="G6053" i="22" s="1"/>
  <c r="B6053" i="22" s="1"/>
  <c r="E6053" i="22"/>
  <c r="G6052" i="22" a="1"/>
  <c r="G6052" i="22" s="1"/>
  <c r="B6052" i="22" s="1"/>
  <c r="E6052" i="22"/>
  <c r="G6051" i="22" a="1"/>
  <c r="G6051" i="22" s="1"/>
  <c r="B6051" i="22" s="1"/>
  <c r="E6051" i="22"/>
  <c r="G6050" i="22" a="1"/>
  <c r="G6050" i="22" s="1"/>
  <c r="B6050" i="22" s="1"/>
  <c r="E6050" i="22"/>
  <c r="G6049" i="22" a="1"/>
  <c r="G6049" i="22" s="1"/>
  <c r="B6049" i="22" s="1"/>
  <c r="E6049" i="22"/>
  <c r="G6048" i="22" a="1"/>
  <c r="G6048" i="22" s="1"/>
  <c r="B6048" i="22" s="1"/>
  <c r="E6048" i="22"/>
  <c r="G6047" i="22"/>
  <c r="G6047" i="22" a="1"/>
  <c r="E6047" i="22"/>
  <c r="B6047" i="22"/>
  <c r="G6046" i="22" a="1"/>
  <c r="G6046" i="22" s="1"/>
  <c r="B6046" i="22" s="1"/>
  <c r="E6046" i="22"/>
  <c r="G6045" i="22" a="1"/>
  <c r="G6045" i="22" s="1"/>
  <c r="B6045" i="22" s="1"/>
  <c r="E6045" i="22"/>
  <c r="G6044" i="22" a="1"/>
  <c r="G6044" i="22" s="1"/>
  <c r="B6044" i="22" s="1"/>
  <c r="E6044" i="22"/>
  <c r="G6043" i="22" a="1"/>
  <c r="G6043" i="22" s="1"/>
  <c r="B6043" i="22" s="1"/>
  <c r="E6043" i="22"/>
  <c r="G6042" i="22" a="1"/>
  <c r="G6042" i="22" s="1"/>
  <c r="B6042" i="22" s="1"/>
  <c r="E6042" i="22"/>
  <c r="G6041" i="22" a="1"/>
  <c r="G6041" i="22" s="1"/>
  <c r="B6041" i="22" s="1"/>
  <c r="E6041" i="22"/>
  <c r="G6040" i="22" a="1"/>
  <c r="G6040" i="22" s="1"/>
  <c r="B6040" i="22" s="1"/>
  <c r="E6040" i="22"/>
  <c r="G6039" i="22" a="1"/>
  <c r="G6039" i="22" s="1"/>
  <c r="B6039" i="22" s="1"/>
  <c r="E6039" i="22"/>
  <c r="G6038" i="22" a="1"/>
  <c r="G6038" i="22" s="1"/>
  <c r="B6038" i="22" s="1"/>
  <c r="E6038" i="22"/>
  <c r="G6037" i="22" a="1"/>
  <c r="G6037" i="22" s="1"/>
  <c r="B6037" i="22" s="1"/>
  <c r="E6037" i="22"/>
  <c r="G6036" i="22" a="1"/>
  <c r="G6036" i="22" s="1"/>
  <c r="B6036" i="22" s="1"/>
  <c r="E6036" i="22"/>
  <c r="G6035" i="22" a="1"/>
  <c r="G6035" i="22" s="1"/>
  <c r="B6035" i="22" s="1"/>
  <c r="E6035" i="22"/>
  <c r="G6034" i="22" a="1"/>
  <c r="G6034" i="22" s="1"/>
  <c r="B6034" i="22" s="1"/>
  <c r="E6034" i="22"/>
  <c r="G6033" i="22" a="1"/>
  <c r="G6033" i="22" s="1"/>
  <c r="B6033" i="22" s="1"/>
  <c r="E6033" i="22"/>
  <c r="G6032" i="22" a="1"/>
  <c r="G6032" i="22" s="1"/>
  <c r="E6032" i="22"/>
  <c r="B6032" i="22"/>
  <c r="G6031" i="22" a="1"/>
  <c r="G6031" i="22" s="1"/>
  <c r="B6031" i="22" s="1"/>
  <c r="E6031" i="22"/>
  <c r="G6030" i="22" a="1"/>
  <c r="G6030" i="22" s="1"/>
  <c r="B6030" i="22" s="1"/>
  <c r="E6030" i="22"/>
  <c r="G6029" i="22" a="1"/>
  <c r="G6029" i="22" s="1"/>
  <c r="B6029" i="22" s="1"/>
  <c r="E6029" i="22"/>
  <c r="G6028" i="22" a="1"/>
  <c r="G6028" i="22" s="1"/>
  <c r="B6028" i="22" s="1"/>
  <c r="E6028" i="22"/>
  <c r="G6027" i="22" a="1"/>
  <c r="G6027" i="22" s="1"/>
  <c r="B6027" i="22" s="1"/>
  <c r="E6027" i="22"/>
  <c r="G6026" i="22" a="1"/>
  <c r="G6026" i="22" s="1"/>
  <c r="B6026" i="22" s="1"/>
  <c r="E6026" i="22"/>
  <c r="G6025" i="22" a="1"/>
  <c r="G6025" i="22" s="1"/>
  <c r="B6025" i="22" s="1"/>
  <c r="E6025" i="22"/>
  <c r="G6024" i="22" a="1"/>
  <c r="G6024" i="22" s="1"/>
  <c r="B6024" i="22" s="1"/>
  <c r="E6024" i="22"/>
  <c r="G6023" i="22" a="1"/>
  <c r="G6023" i="22" s="1"/>
  <c r="E6023" i="22"/>
  <c r="B6023" i="22"/>
  <c r="G6022" i="22" a="1"/>
  <c r="G6022" i="22" s="1"/>
  <c r="E6022" i="22"/>
  <c r="B6022" i="22"/>
  <c r="G6021" i="22" a="1"/>
  <c r="G6021" i="22" s="1"/>
  <c r="B6021" i="22" s="1"/>
  <c r="E6021" i="22"/>
  <c r="G6020" i="22" a="1"/>
  <c r="G6020" i="22" s="1"/>
  <c r="B6020" i="22" s="1"/>
  <c r="E6020" i="22"/>
  <c r="G6019" i="22" a="1"/>
  <c r="G6019" i="22" s="1"/>
  <c r="B6019" i="22" s="1"/>
  <c r="E6019" i="22"/>
  <c r="G6018" i="22" a="1"/>
  <c r="G6018" i="22" s="1"/>
  <c r="B6018" i="22" s="1"/>
  <c r="E6018" i="22"/>
  <c r="G6017" i="22" a="1"/>
  <c r="G6017" i="22" s="1"/>
  <c r="B6017" i="22" s="1"/>
  <c r="E6017" i="22"/>
  <c r="G6016" i="22" a="1"/>
  <c r="G6016" i="22" s="1"/>
  <c r="B6016" i="22" s="1"/>
  <c r="E6016" i="22"/>
  <c r="G6015" i="22" a="1"/>
  <c r="G6015" i="22" s="1"/>
  <c r="B6015" i="22" s="1"/>
  <c r="E6015" i="22"/>
  <c r="G6014" i="22" a="1"/>
  <c r="G6014" i="22" s="1"/>
  <c r="B6014" i="22" s="1"/>
  <c r="E6014" i="22"/>
  <c r="G6013" i="22" a="1"/>
  <c r="G6013" i="22" s="1"/>
  <c r="B6013" i="22" s="1"/>
  <c r="E6013" i="22"/>
  <c r="G6012" i="22" a="1"/>
  <c r="G6012" i="22" s="1"/>
  <c r="B6012" i="22" s="1"/>
  <c r="E6012" i="22"/>
  <c r="G6011" i="22" a="1"/>
  <c r="G6011" i="22" s="1"/>
  <c r="B6011" i="22" s="1"/>
  <c r="E6011" i="22"/>
  <c r="G6010" i="22" a="1"/>
  <c r="G6010" i="22" s="1"/>
  <c r="E6010" i="22"/>
  <c r="B6010" i="22"/>
  <c r="G6009" i="22" a="1"/>
  <c r="G6009" i="22" s="1"/>
  <c r="B6009" i="22" s="1"/>
  <c r="E6009" i="22"/>
  <c r="G6008" i="22" a="1"/>
  <c r="G6008" i="22" s="1"/>
  <c r="B6008" i="22" s="1"/>
  <c r="E6008" i="22"/>
  <c r="G6007" i="22"/>
  <c r="B6007" i="22" s="1"/>
  <c r="G6007" i="22" a="1"/>
  <c r="E6007" i="22"/>
  <c r="G6006" i="22" a="1"/>
  <c r="G6006" i="22" s="1"/>
  <c r="E6006" i="22"/>
  <c r="B6006" i="22"/>
  <c r="G6005" i="22"/>
  <c r="B6005" i="22" s="1"/>
  <c r="G6005" i="22" a="1"/>
  <c r="E6005" i="22"/>
  <c r="G6004" i="22" a="1"/>
  <c r="G6004" i="22" s="1"/>
  <c r="B6004" i="22" s="1"/>
  <c r="E6004" i="22"/>
  <c r="G6003" i="22" a="1"/>
  <c r="G6003" i="22" s="1"/>
  <c r="B6003" i="22" s="1"/>
  <c r="E6003" i="22"/>
  <c r="G6002" i="22" a="1"/>
  <c r="G6002" i="22" s="1"/>
  <c r="B6002" i="22" s="1"/>
  <c r="E6002" i="22"/>
  <c r="G6001" i="22" a="1"/>
  <c r="G6001" i="22" s="1"/>
  <c r="B6001" i="22" s="1"/>
  <c r="E6001" i="22"/>
  <c r="G6000" i="22" a="1"/>
  <c r="G6000" i="22" s="1"/>
  <c r="B6000" i="22" s="1"/>
  <c r="E6000" i="22"/>
  <c r="G5999" i="22" a="1"/>
  <c r="G5999" i="22" s="1"/>
  <c r="E5999" i="22"/>
  <c r="B5999" i="22"/>
  <c r="G5998" i="22" a="1"/>
  <c r="G5998" i="22" s="1"/>
  <c r="B5998" i="22" s="1"/>
  <c r="E5998" i="22"/>
  <c r="G5997" i="22" a="1"/>
  <c r="G5997" i="22" s="1"/>
  <c r="B5997" i="22" s="1"/>
  <c r="E5997" i="22"/>
  <c r="G5996" i="22" a="1"/>
  <c r="G5996" i="22" s="1"/>
  <c r="B5996" i="22" s="1"/>
  <c r="E5996" i="22"/>
  <c r="G5995" i="22" a="1"/>
  <c r="G5995" i="22" s="1"/>
  <c r="B5995" i="22" s="1"/>
  <c r="E5995" i="22"/>
  <c r="G5994" i="22" a="1"/>
  <c r="G5994" i="22" s="1"/>
  <c r="B5994" i="22" s="1"/>
  <c r="E5994" i="22"/>
  <c r="G5993" i="22" a="1"/>
  <c r="G5993" i="22" s="1"/>
  <c r="B5993" i="22" s="1"/>
  <c r="E5993" i="22"/>
  <c r="G5992" i="22" a="1"/>
  <c r="G5992" i="22" s="1"/>
  <c r="E5992" i="22"/>
  <c r="B5992" i="22"/>
  <c r="G5991" i="22" a="1"/>
  <c r="G5991" i="22" s="1"/>
  <c r="B5991" i="22" s="1"/>
  <c r="E5991" i="22"/>
  <c r="G5990" i="22" a="1"/>
  <c r="G5990" i="22" s="1"/>
  <c r="B5990" i="22" s="1"/>
  <c r="E5990" i="22"/>
  <c r="G5989" i="22" a="1"/>
  <c r="G5989" i="22" s="1"/>
  <c r="B5989" i="22" s="1"/>
  <c r="E5989" i="22"/>
  <c r="G5988" i="22" a="1"/>
  <c r="G5988" i="22" s="1"/>
  <c r="B5988" i="22" s="1"/>
  <c r="E5988" i="22"/>
  <c r="G5987" i="22" a="1"/>
  <c r="G5987" i="22" s="1"/>
  <c r="B5987" i="22" s="1"/>
  <c r="E5987" i="22"/>
  <c r="G5986" i="22" a="1"/>
  <c r="G5986" i="22" s="1"/>
  <c r="B5986" i="22" s="1"/>
  <c r="E5986" i="22"/>
  <c r="G5985" i="22" a="1"/>
  <c r="G5985" i="22" s="1"/>
  <c r="B5985" i="22" s="1"/>
  <c r="E5985" i="22"/>
  <c r="G5984" i="22" a="1"/>
  <c r="G5984" i="22" s="1"/>
  <c r="B5984" i="22" s="1"/>
  <c r="E5984" i="22"/>
  <c r="G5983" i="22"/>
  <c r="B5983" i="22" s="1"/>
  <c r="G5983" i="22" a="1"/>
  <c r="E5983" i="22"/>
  <c r="G5982" i="22" a="1"/>
  <c r="G5982" i="22" s="1"/>
  <c r="B5982" i="22" s="1"/>
  <c r="E5982" i="22"/>
  <c r="G5981" i="22"/>
  <c r="B5981" i="22" s="1"/>
  <c r="G5981" i="22" a="1"/>
  <c r="E5981" i="22"/>
  <c r="G5980" i="22" a="1"/>
  <c r="G5980" i="22" s="1"/>
  <c r="B5980" i="22" s="1"/>
  <c r="E5980" i="22"/>
  <c r="G5979" i="22" a="1"/>
  <c r="G5979" i="22" s="1"/>
  <c r="B5979" i="22" s="1"/>
  <c r="E5979" i="22"/>
  <c r="G5978" i="22" a="1"/>
  <c r="G5978" i="22" s="1"/>
  <c r="B5978" i="22" s="1"/>
  <c r="E5978" i="22"/>
  <c r="G5977" i="22" a="1"/>
  <c r="G5977" i="22" s="1"/>
  <c r="B5977" i="22" s="1"/>
  <c r="E5977" i="22"/>
  <c r="G5976" i="22" a="1"/>
  <c r="G5976" i="22" s="1"/>
  <c r="B5976" i="22" s="1"/>
  <c r="E5976" i="22"/>
  <c r="G5975" i="22"/>
  <c r="B5975" i="22" s="1"/>
  <c r="G5975" i="22" a="1"/>
  <c r="E5975" i="22"/>
  <c r="G5974" i="22" a="1"/>
  <c r="G5974" i="22" s="1"/>
  <c r="B5974" i="22" s="1"/>
  <c r="E5974" i="22"/>
  <c r="G5973" i="22" a="1"/>
  <c r="G5973" i="22" s="1"/>
  <c r="B5973" i="22" s="1"/>
  <c r="E5973" i="22"/>
  <c r="G5972" i="22" a="1"/>
  <c r="G5972" i="22" s="1"/>
  <c r="B5972" i="22" s="1"/>
  <c r="E5972" i="22"/>
  <c r="G5971" i="22" a="1"/>
  <c r="G5971" i="22" s="1"/>
  <c r="B5971" i="22" s="1"/>
  <c r="E5971" i="22"/>
  <c r="G5970" i="22" a="1"/>
  <c r="G5970" i="22" s="1"/>
  <c r="B5970" i="22" s="1"/>
  <c r="E5970" i="22"/>
  <c r="G5969" i="22" a="1"/>
  <c r="G5969" i="22" s="1"/>
  <c r="B5969" i="22" s="1"/>
  <c r="E5969" i="22"/>
  <c r="G5968" i="22" a="1"/>
  <c r="G5968" i="22" s="1"/>
  <c r="B5968" i="22" s="1"/>
  <c r="E5968" i="22"/>
  <c r="G5967" i="22" a="1"/>
  <c r="G5967" i="22" s="1"/>
  <c r="E5967" i="22"/>
  <c r="B5967" i="22"/>
  <c r="G5966" i="22" a="1"/>
  <c r="G5966" i="22" s="1"/>
  <c r="B5966" i="22" s="1"/>
  <c r="E5966" i="22"/>
  <c r="G5965" i="22"/>
  <c r="B5965" i="22" s="1"/>
  <c r="G5965" i="22" a="1"/>
  <c r="E5965" i="22"/>
  <c r="G5964" i="22" a="1"/>
  <c r="G5964" i="22" s="1"/>
  <c r="B5964" i="22" s="1"/>
  <c r="E5964" i="22"/>
  <c r="G5963" i="22" a="1"/>
  <c r="G5963" i="22" s="1"/>
  <c r="B5963" i="22" s="1"/>
  <c r="E5963" i="22"/>
  <c r="G5962" i="22" a="1"/>
  <c r="G5962" i="22" s="1"/>
  <c r="E5962" i="22"/>
  <c r="B5962" i="22"/>
  <c r="G5961" i="22" a="1"/>
  <c r="G5961" i="22" s="1"/>
  <c r="B5961" i="22" s="1"/>
  <c r="E5961" i="22"/>
  <c r="G5960" i="22" a="1"/>
  <c r="G5960" i="22" s="1"/>
  <c r="E5960" i="22"/>
  <c r="B5960" i="22"/>
  <c r="G5959" i="22" a="1"/>
  <c r="G5959" i="22" s="1"/>
  <c r="B5959" i="22" s="1"/>
  <c r="E5959" i="22"/>
  <c r="G5958" i="22" a="1"/>
  <c r="G5958" i="22" s="1"/>
  <c r="B5958" i="22" s="1"/>
  <c r="E5958" i="22"/>
  <c r="G5957" i="22" a="1"/>
  <c r="G5957" i="22" s="1"/>
  <c r="B5957" i="22" s="1"/>
  <c r="E5957" i="22"/>
  <c r="G5956" i="22" a="1"/>
  <c r="G5956" i="22" s="1"/>
  <c r="B5956" i="22" s="1"/>
  <c r="E5956" i="22"/>
  <c r="G5955" i="22" a="1"/>
  <c r="G5955" i="22" s="1"/>
  <c r="B5955" i="22" s="1"/>
  <c r="E5955" i="22"/>
  <c r="G5954" i="22" a="1"/>
  <c r="G5954" i="22" s="1"/>
  <c r="B5954" i="22" s="1"/>
  <c r="E5954" i="22"/>
  <c r="G5953" i="22" a="1"/>
  <c r="G5953" i="22" s="1"/>
  <c r="B5953" i="22" s="1"/>
  <c r="E5953" i="22"/>
  <c r="G5952" i="22" a="1"/>
  <c r="G5952" i="22" s="1"/>
  <c r="B5952" i="22" s="1"/>
  <c r="E5952" i="22"/>
  <c r="G5951" i="22"/>
  <c r="B5951" i="22" s="1"/>
  <c r="G5951" i="22" a="1"/>
  <c r="E5951" i="22"/>
  <c r="G5950" i="22" a="1"/>
  <c r="G5950" i="22" s="1"/>
  <c r="B5950" i="22" s="1"/>
  <c r="E5950" i="22"/>
  <c r="G5949" i="22" a="1"/>
  <c r="G5949" i="22" s="1"/>
  <c r="B5949" i="22" s="1"/>
  <c r="E5949" i="22"/>
  <c r="G5948" i="22" a="1"/>
  <c r="G5948" i="22" s="1"/>
  <c r="B5948" i="22" s="1"/>
  <c r="E5948" i="22"/>
  <c r="G5947" i="22" a="1"/>
  <c r="G5947" i="22" s="1"/>
  <c r="B5947" i="22" s="1"/>
  <c r="E5947" i="22"/>
  <c r="G5946" i="22" a="1"/>
  <c r="G5946" i="22" s="1"/>
  <c r="E5946" i="22"/>
  <c r="B5946" i="22"/>
  <c r="G5945" i="22" a="1"/>
  <c r="G5945" i="22" s="1"/>
  <c r="B5945" i="22" s="1"/>
  <c r="E5945" i="22"/>
  <c r="G5944" i="22" a="1"/>
  <c r="G5944" i="22" s="1"/>
  <c r="B5944" i="22" s="1"/>
  <c r="E5944" i="22"/>
  <c r="G5943" i="22" a="1"/>
  <c r="G5943" i="22" s="1"/>
  <c r="B5943" i="22" s="1"/>
  <c r="E5943" i="22"/>
  <c r="G5942" i="22" a="1"/>
  <c r="G5942" i="22" s="1"/>
  <c r="B5942" i="22" s="1"/>
  <c r="E5942" i="22"/>
  <c r="G5941" i="22" a="1"/>
  <c r="G5941" i="22" s="1"/>
  <c r="B5941" i="22" s="1"/>
  <c r="E5941" i="22"/>
  <c r="G5940" i="22" a="1"/>
  <c r="G5940" i="22" s="1"/>
  <c r="B5940" i="22" s="1"/>
  <c r="E5940" i="22"/>
  <c r="G5939" i="22" a="1"/>
  <c r="G5939" i="22" s="1"/>
  <c r="B5939" i="22" s="1"/>
  <c r="E5939" i="22"/>
  <c r="G5938" i="22" a="1"/>
  <c r="G5938" i="22" s="1"/>
  <c r="B5938" i="22" s="1"/>
  <c r="E5938" i="22"/>
  <c r="G5937" i="22" a="1"/>
  <c r="G5937" i="22" s="1"/>
  <c r="B5937" i="22" s="1"/>
  <c r="E5937" i="22"/>
  <c r="G5936" i="22" a="1"/>
  <c r="G5936" i="22" s="1"/>
  <c r="B5936" i="22" s="1"/>
  <c r="E5936" i="22"/>
  <c r="G5935" i="22" a="1"/>
  <c r="G5935" i="22" s="1"/>
  <c r="B5935" i="22" s="1"/>
  <c r="E5935" i="22"/>
  <c r="G5934" i="22" a="1"/>
  <c r="G5934" i="22" s="1"/>
  <c r="B5934" i="22" s="1"/>
  <c r="E5934" i="22"/>
  <c r="G5933" i="22"/>
  <c r="B5933" i="22" s="1"/>
  <c r="G5933" i="22" a="1"/>
  <c r="E5933" i="22"/>
  <c r="G5932" i="22" a="1"/>
  <c r="G5932" i="22" s="1"/>
  <c r="B5932" i="22" s="1"/>
  <c r="E5932" i="22"/>
  <c r="G5931" i="22" a="1"/>
  <c r="G5931" i="22" s="1"/>
  <c r="B5931" i="22" s="1"/>
  <c r="E5931" i="22"/>
  <c r="G5930" i="22" a="1"/>
  <c r="G5930" i="22" s="1"/>
  <c r="B5930" i="22" s="1"/>
  <c r="E5930" i="22"/>
  <c r="G5929" i="22" a="1"/>
  <c r="G5929" i="22" s="1"/>
  <c r="B5929" i="22" s="1"/>
  <c r="E5929" i="22"/>
  <c r="G5928" i="22" a="1"/>
  <c r="G5928" i="22" s="1"/>
  <c r="B5928" i="22" s="1"/>
  <c r="E5928" i="22"/>
  <c r="G5927" i="22"/>
  <c r="B5927" i="22" s="1"/>
  <c r="G5927" i="22" a="1"/>
  <c r="E5927" i="22"/>
  <c r="G5926" i="22" a="1"/>
  <c r="G5926" i="22" s="1"/>
  <c r="B5926" i="22" s="1"/>
  <c r="E5926" i="22"/>
  <c r="G5925" i="22" a="1"/>
  <c r="G5925" i="22" s="1"/>
  <c r="B5925" i="22" s="1"/>
  <c r="E5925" i="22"/>
  <c r="G5924" i="22" a="1"/>
  <c r="G5924" i="22" s="1"/>
  <c r="B5924" i="22" s="1"/>
  <c r="E5924" i="22"/>
  <c r="G5923" i="22" a="1"/>
  <c r="G5923" i="22" s="1"/>
  <c r="B5923" i="22" s="1"/>
  <c r="E5923" i="22"/>
  <c r="G5922" i="22" a="1"/>
  <c r="G5922" i="22" s="1"/>
  <c r="B5922" i="22" s="1"/>
  <c r="E5922" i="22"/>
  <c r="G5921" i="22" a="1"/>
  <c r="G5921" i="22" s="1"/>
  <c r="B5921" i="22" s="1"/>
  <c r="E5921" i="22"/>
  <c r="G5920" i="22" a="1"/>
  <c r="G5920" i="22" s="1"/>
  <c r="B5920" i="22" s="1"/>
  <c r="E5920" i="22"/>
  <c r="G5919" i="22" a="1"/>
  <c r="G5919" i="22" s="1"/>
  <c r="B5919" i="22" s="1"/>
  <c r="E5919" i="22"/>
  <c r="G5918" i="22" a="1"/>
  <c r="G5918" i="22" s="1"/>
  <c r="B5918" i="22" s="1"/>
  <c r="E5918" i="22"/>
  <c r="G5917" i="22"/>
  <c r="B5917" i="22" s="1"/>
  <c r="G5917" i="22" a="1"/>
  <c r="E5917" i="22"/>
  <c r="G5916" i="22" a="1"/>
  <c r="G5916" i="22" s="1"/>
  <c r="B5916" i="22" s="1"/>
  <c r="E5916" i="22"/>
  <c r="G5915" i="22" a="1"/>
  <c r="G5915" i="22" s="1"/>
  <c r="B5915" i="22" s="1"/>
  <c r="E5915" i="22"/>
  <c r="G5914" i="22" a="1"/>
  <c r="G5914" i="22" s="1"/>
  <c r="B5914" i="22" s="1"/>
  <c r="E5914" i="22"/>
  <c r="G5913" i="22" a="1"/>
  <c r="G5913" i="22" s="1"/>
  <c r="B5913" i="22" s="1"/>
  <c r="E5913" i="22"/>
  <c r="G5912" i="22" a="1"/>
  <c r="G5912" i="22" s="1"/>
  <c r="B5912" i="22" s="1"/>
  <c r="E5912" i="22"/>
  <c r="G5911" i="22"/>
  <c r="B5911" i="22" s="1"/>
  <c r="G5911" i="22" a="1"/>
  <c r="E5911" i="22"/>
  <c r="G5910" i="22" a="1"/>
  <c r="G5910" i="22" s="1"/>
  <c r="E5910" i="22"/>
  <c r="B5910" i="22"/>
  <c r="G5909" i="22" a="1"/>
  <c r="G5909" i="22" s="1"/>
  <c r="B5909" i="22" s="1"/>
  <c r="E5909" i="22"/>
  <c r="G5908" i="22" a="1"/>
  <c r="G5908" i="22" s="1"/>
  <c r="B5908" i="22" s="1"/>
  <c r="E5908" i="22"/>
  <c r="G5907" i="22" a="1"/>
  <c r="G5907" i="22" s="1"/>
  <c r="B5907" i="22" s="1"/>
  <c r="E5907" i="22"/>
  <c r="G5906" i="22" a="1"/>
  <c r="G5906" i="22" s="1"/>
  <c r="B5906" i="22" s="1"/>
  <c r="E5906" i="22"/>
  <c r="G5905" i="22" a="1"/>
  <c r="G5905" i="22" s="1"/>
  <c r="B5905" i="22" s="1"/>
  <c r="E5905" i="22"/>
  <c r="G5904" i="22" a="1"/>
  <c r="G5904" i="22" s="1"/>
  <c r="B5904" i="22" s="1"/>
  <c r="E5904" i="22"/>
  <c r="G5903" i="22" a="1"/>
  <c r="G5903" i="22" s="1"/>
  <c r="E5903" i="22"/>
  <c r="B5903" i="22"/>
  <c r="G5902" i="22" a="1"/>
  <c r="G5902" i="22" s="1"/>
  <c r="E5902" i="22"/>
  <c r="B5902" i="22"/>
  <c r="G5901" i="22"/>
  <c r="B5901" i="22" s="1"/>
  <c r="G5901" i="22" a="1"/>
  <c r="E5901" i="22"/>
  <c r="G5900" i="22" a="1"/>
  <c r="G5900" i="22" s="1"/>
  <c r="B5900" i="22" s="1"/>
  <c r="E5900" i="22"/>
  <c r="G5899" i="22" a="1"/>
  <c r="G5899" i="22" s="1"/>
  <c r="B5899" i="22" s="1"/>
  <c r="E5899" i="22"/>
  <c r="G5898" i="22" a="1"/>
  <c r="G5898" i="22" s="1"/>
  <c r="B5898" i="22" s="1"/>
  <c r="E5898" i="22"/>
  <c r="G5897" i="22" a="1"/>
  <c r="G5897" i="22" s="1"/>
  <c r="B5897" i="22" s="1"/>
  <c r="E5897" i="22"/>
  <c r="G5896" i="22" a="1"/>
  <c r="G5896" i="22" s="1"/>
  <c r="B5896" i="22" s="1"/>
  <c r="E5896" i="22"/>
  <c r="G5895" i="22" a="1"/>
  <c r="G5895" i="22" s="1"/>
  <c r="B5895" i="22" s="1"/>
  <c r="E5895" i="22"/>
  <c r="G5894" i="22" a="1"/>
  <c r="G5894" i="22" s="1"/>
  <c r="B5894" i="22" s="1"/>
  <c r="E5894" i="22"/>
  <c r="G5893" i="22" a="1"/>
  <c r="G5893" i="22" s="1"/>
  <c r="B5893" i="22" s="1"/>
  <c r="E5893" i="22"/>
  <c r="G5892" i="22" a="1"/>
  <c r="G5892" i="22" s="1"/>
  <c r="B5892" i="22" s="1"/>
  <c r="E5892" i="22"/>
  <c r="G5891" i="22" a="1"/>
  <c r="G5891" i="22" s="1"/>
  <c r="B5891" i="22" s="1"/>
  <c r="E5891" i="22"/>
  <c r="G5890" i="22" a="1"/>
  <c r="G5890" i="22" s="1"/>
  <c r="B5890" i="22" s="1"/>
  <c r="E5890" i="22"/>
  <c r="G5889" i="22" a="1"/>
  <c r="G5889" i="22" s="1"/>
  <c r="B5889" i="22" s="1"/>
  <c r="E5889" i="22"/>
  <c r="G5888" i="22" a="1"/>
  <c r="G5888" i="22" s="1"/>
  <c r="E5888" i="22"/>
  <c r="B5888" i="22"/>
  <c r="G5887" i="22"/>
  <c r="G5887" i="22" a="1"/>
  <c r="E5887" i="22"/>
  <c r="B5887" i="22"/>
  <c r="G5886" i="22" a="1"/>
  <c r="G5886" i="22" s="1"/>
  <c r="B5886" i="22" s="1"/>
  <c r="E5886" i="22"/>
  <c r="G5885" i="22"/>
  <c r="B5885" i="22" s="1"/>
  <c r="G5885" i="22" a="1"/>
  <c r="E5885" i="22"/>
  <c r="G5884" i="22" a="1"/>
  <c r="G5884" i="22" s="1"/>
  <c r="B5884" i="22" s="1"/>
  <c r="E5884" i="22"/>
  <c r="G5883" i="22" a="1"/>
  <c r="G5883" i="22" s="1"/>
  <c r="B5883" i="22" s="1"/>
  <c r="E5883" i="22"/>
  <c r="G5882" i="22" a="1"/>
  <c r="G5882" i="22" s="1"/>
  <c r="B5882" i="22" s="1"/>
  <c r="E5882" i="22"/>
  <c r="G5881" i="22" a="1"/>
  <c r="G5881" i="22" s="1"/>
  <c r="B5881" i="22" s="1"/>
  <c r="E5881" i="22"/>
  <c r="G5880" i="22" a="1"/>
  <c r="G5880" i="22" s="1"/>
  <c r="E5880" i="22"/>
  <c r="B5880" i="22"/>
  <c r="G5879" i="22" a="1"/>
  <c r="G5879" i="22" s="1"/>
  <c r="B5879" i="22" s="1"/>
  <c r="E5879" i="22"/>
  <c r="G5878" i="22" a="1"/>
  <c r="G5878" i="22" s="1"/>
  <c r="B5878" i="22" s="1"/>
  <c r="E5878" i="22"/>
  <c r="G5877" i="22"/>
  <c r="B5877" i="22" s="1"/>
  <c r="G5877" i="22" a="1"/>
  <c r="E5877" i="22"/>
  <c r="G5876" i="22" a="1"/>
  <c r="G5876" i="22" s="1"/>
  <c r="B5876" i="22" s="1"/>
  <c r="E5876" i="22"/>
  <c r="G5875" i="22" a="1"/>
  <c r="G5875" i="22" s="1"/>
  <c r="B5875" i="22" s="1"/>
  <c r="E5875" i="22"/>
  <c r="G5874" i="22" a="1"/>
  <c r="G5874" i="22" s="1"/>
  <c r="B5874" i="22" s="1"/>
  <c r="E5874" i="22"/>
  <c r="G5873" i="22" a="1"/>
  <c r="G5873" i="22" s="1"/>
  <c r="B5873" i="22" s="1"/>
  <c r="E5873" i="22"/>
  <c r="G5872" i="22" a="1"/>
  <c r="G5872" i="22" s="1"/>
  <c r="B5872" i="22" s="1"/>
  <c r="E5872" i="22"/>
  <c r="G5871" i="22" a="1"/>
  <c r="G5871" i="22" s="1"/>
  <c r="B5871" i="22" s="1"/>
  <c r="E5871" i="22"/>
  <c r="G5870" i="22" a="1"/>
  <c r="G5870" i="22" s="1"/>
  <c r="B5870" i="22" s="1"/>
  <c r="E5870" i="22"/>
  <c r="G5869" i="22"/>
  <c r="B5869" i="22" s="1"/>
  <c r="G5869" i="22" a="1"/>
  <c r="E5869" i="22"/>
  <c r="G5868" i="22" a="1"/>
  <c r="G5868" i="22" s="1"/>
  <c r="B5868" i="22" s="1"/>
  <c r="E5868" i="22"/>
  <c r="G5867" i="22" a="1"/>
  <c r="G5867" i="22" s="1"/>
  <c r="B5867" i="22" s="1"/>
  <c r="E5867" i="22"/>
  <c r="G5866" i="22" a="1"/>
  <c r="G5866" i="22" s="1"/>
  <c r="B5866" i="22" s="1"/>
  <c r="E5866" i="22"/>
  <c r="G5865" i="22" a="1"/>
  <c r="G5865" i="22" s="1"/>
  <c r="B5865" i="22" s="1"/>
  <c r="E5865" i="22"/>
  <c r="G5864" i="22" a="1"/>
  <c r="G5864" i="22" s="1"/>
  <c r="B5864" i="22" s="1"/>
  <c r="E5864" i="22"/>
  <c r="G5863" i="22"/>
  <c r="B5863" i="22" s="1"/>
  <c r="G5863" i="22" a="1"/>
  <c r="E5863" i="22"/>
  <c r="G5862" i="22" a="1"/>
  <c r="G5862" i="22" s="1"/>
  <c r="B5862" i="22" s="1"/>
  <c r="E5862" i="22"/>
  <c r="G5861" i="22" a="1"/>
  <c r="G5861" i="22" s="1"/>
  <c r="B5861" i="22" s="1"/>
  <c r="E5861" i="22"/>
  <c r="G5860" i="22" a="1"/>
  <c r="G5860" i="22" s="1"/>
  <c r="B5860" i="22" s="1"/>
  <c r="E5860" i="22"/>
  <c r="G5859" i="22" a="1"/>
  <c r="G5859" i="22" s="1"/>
  <c r="B5859" i="22" s="1"/>
  <c r="E5859" i="22"/>
  <c r="G5858" i="22" a="1"/>
  <c r="G5858" i="22" s="1"/>
  <c r="B5858" i="22" s="1"/>
  <c r="E5858" i="22"/>
  <c r="G5857" i="22" a="1"/>
  <c r="G5857" i="22" s="1"/>
  <c r="B5857" i="22" s="1"/>
  <c r="E5857" i="22"/>
  <c r="G5856" i="22" a="1"/>
  <c r="G5856" i="22" s="1"/>
  <c r="E5856" i="22"/>
  <c r="B5856" i="22"/>
  <c r="G5855" i="22" a="1"/>
  <c r="G5855" i="22" s="1"/>
  <c r="B5855" i="22" s="1"/>
  <c r="E5855" i="22"/>
  <c r="G5854" i="22" a="1"/>
  <c r="G5854" i="22" s="1"/>
  <c r="B5854" i="22" s="1"/>
  <c r="E5854" i="22"/>
  <c r="G5853" i="22"/>
  <c r="B5853" i="22" s="1"/>
  <c r="G5853" i="22" a="1"/>
  <c r="E5853" i="22"/>
  <c r="G5852" i="22" a="1"/>
  <c r="G5852" i="22" s="1"/>
  <c r="B5852" i="22" s="1"/>
  <c r="E5852" i="22"/>
  <c r="G5851" i="22" a="1"/>
  <c r="G5851" i="22" s="1"/>
  <c r="B5851" i="22" s="1"/>
  <c r="E5851" i="22"/>
  <c r="G5850" i="22" a="1"/>
  <c r="G5850" i="22" s="1"/>
  <c r="B5850" i="22" s="1"/>
  <c r="E5850" i="22"/>
  <c r="G5849" i="22" a="1"/>
  <c r="G5849" i="22" s="1"/>
  <c r="B5849" i="22" s="1"/>
  <c r="E5849" i="22"/>
  <c r="G5848" i="22" a="1"/>
  <c r="G5848" i="22" s="1"/>
  <c r="B5848" i="22" s="1"/>
  <c r="E5848" i="22"/>
  <c r="G5847" i="22"/>
  <c r="B5847" i="22" s="1"/>
  <c r="G5847" i="22" a="1"/>
  <c r="E5847" i="22"/>
  <c r="G5846" i="22" a="1"/>
  <c r="G5846" i="22" s="1"/>
  <c r="E5846" i="22"/>
  <c r="B5846" i="22"/>
  <c r="G5845" i="22"/>
  <c r="B5845" i="22" s="1"/>
  <c r="G5845" i="22" a="1"/>
  <c r="E5845" i="22"/>
  <c r="G5844" i="22" a="1"/>
  <c r="G5844" i="22" s="1"/>
  <c r="B5844" i="22" s="1"/>
  <c r="E5844" i="22"/>
  <c r="G5843" i="22" a="1"/>
  <c r="G5843" i="22" s="1"/>
  <c r="B5843" i="22" s="1"/>
  <c r="E5843" i="22"/>
  <c r="G5842" i="22" a="1"/>
  <c r="G5842" i="22" s="1"/>
  <c r="B5842" i="22" s="1"/>
  <c r="E5842" i="22"/>
  <c r="G5841" i="22" a="1"/>
  <c r="G5841" i="22" s="1"/>
  <c r="B5841" i="22" s="1"/>
  <c r="E5841" i="22"/>
  <c r="G5840" i="22" a="1"/>
  <c r="G5840" i="22" s="1"/>
  <c r="B5840" i="22" s="1"/>
  <c r="E5840" i="22"/>
  <c r="G5839" i="22" a="1"/>
  <c r="G5839" i="22" s="1"/>
  <c r="B5839" i="22" s="1"/>
  <c r="E5839" i="22"/>
  <c r="G5838" i="22" a="1"/>
  <c r="G5838" i="22" s="1"/>
  <c r="E5838" i="22"/>
  <c r="B5838" i="22"/>
  <c r="G5837" i="22" a="1"/>
  <c r="G5837" i="22" s="1"/>
  <c r="B5837" i="22" s="1"/>
  <c r="E5837" i="22"/>
  <c r="G5836" i="22" a="1"/>
  <c r="G5836" i="22" s="1"/>
  <c r="B5836" i="22" s="1"/>
  <c r="E5836" i="22"/>
  <c r="G5835" i="22" a="1"/>
  <c r="G5835" i="22" s="1"/>
  <c r="B5835" i="22" s="1"/>
  <c r="E5835" i="22"/>
  <c r="G5834" i="22" a="1"/>
  <c r="G5834" i="22" s="1"/>
  <c r="B5834" i="22" s="1"/>
  <c r="E5834" i="22"/>
  <c r="G5833" i="22" a="1"/>
  <c r="G5833" i="22" s="1"/>
  <c r="B5833" i="22" s="1"/>
  <c r="E5833" i="22"/>
  <c r="G5832" i="22" a="1"/>
  <c r="G5832" i="22" s="1"/>
  <c r="B5832" i="22" s="1"/>
  <c r="E5832" i="22"/>
  <c r="G5831" i="22"/>
  <c r="B5831" i="22" s="1"/>
  <c r="G5831" i="22" a="1"/>
  <c r="E5831" i="22"/>
  <c r="G5830" i="22" a="1"/>
  <c r="G5830" i="22" s="1"/>
  <c r="E5830" i="22"/>
  <c r="B5830" i="22"/>
  <c r="G5829" i="22" a="1"/>
  <c r="G5829" i="22" s="1"/>
  <c r="B5829" i="22" s="1"/>
  <c r="E5829" i="22"/>
  <c r="G5828" i="22" a="1"/>
  <c r="G5828" i="22" s="1"/>
  <c r="B5828" i="22" s="1"/>
  <c r="E5828" i="22"/>
  <c r="G5827" i="22" a="1"/>
  <c r="G5827" i="22" s="1"/>
  <c r="B5827" i="22" s="1"/>
  <c r="E5827" i="22"/>
  <c r="G5826" i="22" a="1"/>
  <c r="G5826" i="22" s="1"/>
  <c r="B5826" i="22" s="1"/>
  <c r="E5826" i="22"/>
  <c r="G5825" i="22" a="1"/>
  <c r="G5825" i="22" s="1"/>
  <c r="B5825" i="22" s="1"/>
  <c r="E5825" i="22"/>
  <c r="G5824" i="22" a="1"/>
  <c r="G5824" i="22" s="1"/>
  <c r="B5824" i="22" s="1"/>
  <c r="E5824" i="22"/>
  <c r="G5823" i="22"/>
  <c r="B5823" i="22" s="1"/>
  <c r="G5823" i="22" a="1"/>
  <c r="E5823" i="22"/>
  <c r="G5822" i="22" a="1"/>
  <c r="G5822" i="22" s="1"/>
  <c r="B5822" i="22" s="1"/>
  <c r="E5822" i="22"/>
  <c r="G5821" i="22"/>
  <c r="B5821" i="22" s="1"/>
  <c r="G5821" i="22" a="1"/>
  <c r="E5821" i="22"/>
  <c r="G5820" i="22" a="1"/>
  <c r="G5820" i="22" s="1"/>
  <c r="B5820" i="22" s="1"/>
  <c r="E5820" i="22"/>
  <c r="G5819" i="22" a="1"/>
  <c r="G5819" i="22" s="1"/>
  <c r="B5819" i="22" s="1"/>
  <c r="E5819" i="22"/>
  <c r="G5818" i="22" a="1"/>
  <c r="G5818" i="22" s="1"/>
  <c r="B5818" i="22" s="1"/>
  <c r="E5818" i="22"/>
  <c r="G5817" i="22" a="1"/>
  <c r="G5817" i="22" s="1"/>
  <c r="B5817" i="22" s="1"/>
  <c r="E5817" i="22"/>
  <c r="G5816" i="22" a="1"/>
  <c r="G5816" i="22" s="1"/>
  <c r="E5816" i="22"/>
  <c r="B5816" i="22"/>
  <c r="G5815" i="22"/>
  <c r="B5815" i="22" s="1"/>
  <c r="G5815" i="22" a="1"/>
  <c r="E5815" i="22"/>
  <c r="G5814" i="22" a="1"/>
  <c r="G5814" i="22" s="1"/>
  <c r="B5814" i="22" s="1"/>
  <c r="E5814" i="22"/>
  <c r="G5813" i="22" a="1"/>
  <c r="G5813" i="22" s="1"/>
  <c r="B5813" i="22" s="1"/>
  <c r="E5813" i="22"/>
  <c r="G5812" i="22" a="1"/>
  <c r="G5812" i="22" s="1"/>
  <c r="B5812" i="22" s="1"/>
  <c r="E5812" i="22"/>
  <c r="G5811" i="22" a="1"/>
  <c r="G5811" i="22" s="1"/>
  <c r="B5811" i="22" s="1"/>
  <c r="E5811" i="22"/>
  <c r="G5810" i="22" a="1"/>
  <c r="G5810" i="22" s="1"/>
  <c r="B5810" i="22" s="1"/>
  <c r="E5810" i="22"/>
  <c r="G5809" i="22" a="1"/>
  <c r="G5809" i="22" s="1"/>
  <c r="B5809" i="22" s="1"/>
  <c r="E5809" i="22"/>
  <c r="G5808" i="22" a="1"/>
  <c r="G5808" i="22" s="1"/>
  <c r="E5808" i="22"/>
  <c r="B5808" i="22"/>
  <c r="G5807" i="22" a="1"/>
  <c r="G5807" i="22" s="1"/>
  <c r="E5807" i="22"/>
  <c r="B5807" i="22"/>
  <c r="G5806" i="22" a="1"/>
  <c r="G5806" i="22" s="1"/>
  <c r="B5806" i="22" s="1"/>
  <c r="E5806" i="22"/>
  <c r="G5805" i="22" a="1"/>
  <c r="G5805" i="22" s="1"/>
  <c r="B5805" i="22" s="1"/>
  <c r="E5805" i="22"/>
  <c r="G5804" i="22" a="1"/>
  <c r="G5804" i="22" s="1"/>
  <c r="B5804" i="22" s="1"/>
  <c r="E5804" i="22"/>
  <c r="G5803" i="22" a="1"/>
  <c r="G5803" i="22" s="1"/>
  <c r="B5803" i="22" s="1"/>
  <c r="E5803" i="22"/>
  <c r="G5802" i="22" a="1"/>
  <c r="G5802" i="22" s="1"/>
  <c r="B5802" i="22" s="1"/>
  <c r="E5802" i="22"/>
  <c r="G5801" i="22" a="1"/>
  <c r="G5801" i="22" s="1"/>
  <c r="B5801" i="22" s="1"/>
  <c r="E5801" i="22"/>
  <c r="G5800" i="22" a="1"/>
  <c r="G5800" i="22" s="1"/>
  <c r="B5800" i="22" s="1"/>
  <c r="E5800" i="22"/>
  <c r="G5799" i="22" a="1"/>
  <c r="G5799" i="22" s="1"/>
  <c r="B5799" i="22" s="1"/>
  <c r="E5799" i="22"/>
  <c r="G5798" i="22" a="1"/>
  <c r="G5798" i="22" s="1"/>
  <c r="E5798" i="22"/>
  <c r="B5798" i="22"/>
  <c r="G5797" i="22" a="1"/>
  <c r="G5797" i="22" s="1"/>
  <c r="B5797" i="22" s="1"/>
  <c r="E5797" i="22"/>
  <c r="G5796" i="22" a="1"/>
  <c r="G5796" i="22" s="1"/>
  <c r="B5796" i="22" s="1"/>
  <c r="E5796" i="22"/>
  <c r="G5795" i="22" a="1"/>
  <c r="G5795" i="22" s="1"/>
  <c r="B5795" i="22" s="1"/>
  <c r="E5795" i="22"/>
  <c r="G5794" i="22" a="1"/>
  <c r="G5794" i="22" s="1"/>
  <c r="B5794" i="22" s="1"/>
  <c r="E5794" i="22"/>
  <c r="G5793" i="22" a="1"/>
  <c r="G5793" i="22" s="1"/>
  <c r="B5793" i="22" s="1"/>
  <c r="E5793" i="22"/>
  <c r="G5792" i="22" a="1"/>
  <c r="G5792" i="22" s="1"/>
  <c r="B5792" i="22" s="1"/>
  <c r="E5792" i="22"/>
  <c r="G5791" i="22"/>
  <c r="B5791" i="22" s="1"/>
  <c r="G5791" i="22" a="1"/>
  <c r="E5791" i="22"/>
  <c r="G5790" i="22" a="1"/>
  <c r="G5790" i="22" s="1"/>
  <c r="B5790" i="22" s="1"/>
  <c r="E5790" i="22"/>
  <c r="G5789" i="22"/>
  <c r="B5789" i="22" s="1"/>
  <c r="G5789" i="22" a="1"/>
  <c r="E5789" i="22"/>
  <c r="G5788" i="22" a="1"/>
  <c r="G5788" i="22" s="1"/>
  <c r="B5788" i="22" s="1"/>
  <c r="E5788" i="22"/>
  <c r="G5787" i="22" a="1"/>
  <c r="G5787" i="22" s="1"/>
  <c r="B5787" i="22" s="1"/>
  <c r="E5787" i="22"/>
  <c r="G5786" i="22" a="1"/>
  <c r="G5786" i="22" s="1"/>
  <c r="B5786" i="22" s="1"/>
  <c r="E5786" i="22"/>
  <c r="G5785" i="22" a="1"/>
  <c r="G5785" i="22" s="1"/>
  <c r="B5785" i="22" s="1"/>
  <c r="E5785" i="22"/>
  <c r="G5784" i="22" a="1"/>
  <c r="G5784" i="22" s="1"/>
  <c r="E5784" i="22"/>
  <c r="B5784" i="22"/>
  <c r="G5783" i="22" a="1"/>
  <c r="G5783" i="22" s="1"/>
  <c r="B5783" i="22" s="1"/>
  <c r="E5783" i="22"/>
  <c r="G5782" i="22" a="1"/>
  <c r="G5782" i="22" s="1"/>
  <c r="E5782" i="22"/>
  <c r="B5782" i="22"/>
  <c r="G5781" i="22" a="1"/>
  <c r="G5781" i="22" s="1"/>
  <c r="B5781" i="22" s="1"/>
  <c r="E5781" i="22"/>
  <c r="G5780" i="22" a="1"/>
  <c r="G5780" i="22" s="1"/>
  <c r="B5780" i="22" s="1"/>
  <c r="E5780" i="22"/>
  <c r="G5779" i="22" a="1"/>
  <c r="G5779" i="22" s="1"/>
  <c r="B5779" i="22" s="1"/>
  <c r="E5779" i="22"/>
  <c r="G5778" i="22" a="1"/>
  <c r="G5778" i="22" s="1"/>
  <c r="B5778" i="22" s="1"/>
  <c r="E5778" i="22"/>
  <c r="G5777" i="22" a="1"/>
  <c r="G5777" i="22" s="1"/>
  <c r="B5777" i="22" s="1"/>
  <c r="E5777" i="22"/>
  <c r="G5776" i="22" a="1"/>
  <c r="G5776" i="22" s="1"/>
  <c r="B5776" i="22" s="1"/>
  <c r="E5776" i="22"/>
  <c r="G5775" i="22" a="1"/>
  <c r="G5775" i="22" s="1"/>
  <c r="E5775" i="22"/>
  <c r="B5775" i="22"/>
  <c r="G5774" i="22" a="1"/>
  <c r="G5774" i="22" s="1"/>
  <c r="E5774" i="22"/>
  <c r="B5774" i="22"/>
  <c r="G5773" i="22"/>
  <c r="B5773" i="22" s="1"/>
  <c r="G5773" i="22" a="1"/>
  <c r="E5773" i="22"/>
  <c r="G5772" i="22" a="1"/>
  <c r="G5772" i="22" s="1"/>
  <c r="B5772" i="22" s="1"/>
  <c r="E5772" i="22"/>
  <c r="G5771" i="22" a="1"/>
  <c r="G5771" i="22" s="1"/>
  <c r="B5771" i="22" s="1"/>
  <c r="E5771" i="22"/>
  <c r="G5770" i="22" a="1"/>
  <c r="G5770" i="22" s="1"/>
  <c r="B5770" i="22" s="1"/>
  <c r="E5770" i="22"/>
  <c r="G5769" i="22" a="1"/>
  <c r="G5769" i="22" s="1"/>
  <c r="B5769" i="22" s="1"/>
  <c r="E5769" i="22"/>
  <c r="G5768" i="22" a="1"/>
  <c r="G5768" i="22" s="1"/>
  <c r="B5768" i="22" s="1"/>
  <c r="E5768" i="22"/>
  <c r="G5767" i="22" a="1"/>
  <c r="G5767" i="22" s="1"/>
  <c r="B5767" i="22" s="1"/>
  <c r="E5767" i="22"/>
  <c r="G5766" i="22" a="1"/>
  <c r="G5766" i="22" s="1"/>
  <c r="B5766" i="22" s="1"/>
  <c r="E5766" i="22"/>
  <c r="G5765" i="22" a="1"/>
  <c r="G5765" i="22" s="1"/>
  <c r="B5765" i="22" s="1"/>
  <c r="E5765" i="22"/>
  <c r="G5764" i="22" a="1"/>
  <c r="G5764" i="22" s="1"/>
  <c r="B5764" i="22" s="1"/>
  <c r="E5764" i="22"/>
  <c r="G5763" i="22" a="1"/>
  <c r="G5763" i="22" s="1"/>
  <c r="B5763" i="22" s="1"/>
  <c r="E5763" i="22"/>
  <c r="G5762" i="22" a="1"/>
  <c r="G5762" i="22" s="1"/>
  <c r="B5762" i="22" s="1"/>
  <c r="E5762" i="22"/>
  <c r="G5761" i="22" a="1"/>
  <c r="G5761" i="22" s="1"/>
  <c r="B5761" i="22" s="1"/>
  <c r="E5761" i="22"/>
  <c r="G5760" i="22" a="1"/>
  <c r="G5760" i="22" s="1"/>
  <c r="E5760" i="22"/>
  <c r="B5760" i="22"/>
  <c r="G5759" i="22"/>
  <c r="B5759" i="22" s="1"/>
  <c r="G5759" i="22" a="1"/>
  <c r="E5759" i="22"/>
  <c r="G5758" i="22" a="1"/>
  <c r="G5758" i="22" s="1"/>
  <c r="B5758" i="22" s="1"/>
  <c r="E5758" i="22"/>
  <c r="G5757" i="22" a="1"/>
  <c r="G5757" i="22" s="1"/>
  <c r="B5757" i="22" s="1"/>
  <c r="E5757" i="22"/>
  <c r="G5756" i="22" a="1"/>
  <c r="G5756" i="22" s="1"/>
  <c r="B5756" i="22" s="1"/>
  <c r="E5756" i="22"/>
  <c r="G5755" i="22" a="1"/>
  <c r="G5755" i="22" s="1"/>
  <c r="B5755" i="22" s="1"/>
  <c r="E5755" i="22"/>
  <c r="G5754" i="22" a="1"/>
  <c r="G5754" i="22" s="1"/>
  <c r="B5754" i="22" s="1"/>
  <c r="E5754" i="22"/>
  <c r="G5753" i="22" a="1"/>
  <c r="G5753" i="22" s="1"/>
  <c r="B5753" i="22" s="1"/>
  <c r="E5753" i="22"/>
  <c r="G5752" i="22" a="1"/>
  <c r="G5752" i="22" s="1"/>
  <c r="B5752" i="22" s="1"/>
  <c r="E5752" i="22"/>
  <c r="G5751" i="22" a="1"/>
  <c r="G5751" i="22" s="1"/>
  <c r="B5751" i="22" s="1"/>
  <c r="E5751" i="22"/>
  <c r="G5750" i="22" a="1"/>
  <c r="G5750" i="22" s="1"/>
  <c r="B5750" i="22" s="1"/>
  <c r="E5750" i="22"/>
  <c r="G5749" i="22"/>
  <c r="B5749" i="22" s="1"/>
  <c r="G5749" i="22" a="1"/>
  <c r="E5749" i="22"/>
  <c r="G5748" i="22" a="1"/>
  <c r="G5748" i="22" s="1"/>
  <c r="B5748" i="22" s="1"/>
  <c r="E5748" i="22"/>
  <c r="G5747" i="22" a="1"/>
  <c r="G5747" i="22" s="1"/>
  <c r="B5747" i="22" s="1"/>
  <c r="E5747" i="22"/>
  <c r="G5746" i="22" a="1"/>
  <c r="G5746" i="22" s="1"/>
  <c r="B5746" i="22" s="1"/>
  <c r="E5746" i="22"/>
  <c r="G5745" i="22" a="1"/>
  <c r="G5745" i="22" s="1"/>
  <c r="B5745" i="22" s="1"/>
  <c r="E5745" i="22"/>
  <c r="G5744" i="22" a="1"/>
  <c r="G5744" i="22" s="1"/>
  <c r="E5744" i="22"/>
  <c r="B5744" i="22"/>
  <c r="G5743" i="22"/>
  <c r="B5743" i="22" s="1"/>
  <c r="G5743" i="22" a="1"/>
  <c r="E5743" i="22"/>
  <c r="G5742" i="22" a="1"/>
  <c r="G5742" i="22" s="1"/>
  <c r="E5742" i="22"/>
  <c r="B5742" i="22"/>
  <c r="G5741" i="22" a="1"/>
  <c r="G5741" i="22" s="1"/>
  <c r="B5741" i="22" s="1"/>
  <c r="E5741" i="22"/>
  <c r="G5740" i="22" a="1"/>
  <c r="G5740" i="22" s="1"/>
  <c r="B5740" i="22" s="1"/>
  <c r="E5740" i="22"/>
  <c r="G5739" i="22" a="1"/>
  <c r="G5739" i="22" s="1"/>
  <c r="B5739" i="22" s="1"/>
  <c r="E5739" i="22"/>
  <c r="G5738" i="22" a="1"/>
  <c r="G5738" i="22" s="1"/>
  <c r="B5738" i="22" s="1"/>
  <c r="E5738" i="22"/>
  <c r="G5737" i="22" a="1"/>
  <c r="G5737" i="22" s="1"/>
  <c r="B5737" i="22" s="1"/>
  <c r="E5737" i="22"/>
  <c r="G5736" i="22" a="1"/>
  <c r="G5736" i="22" s="1"/>
  <c r="B5736" i="22" s="1"/>
  <c r="E5736" i="22"/>
  <c r="G5735" i="22" a="1"/>
  <c r="G5735" i="22" s="1"/>
  <c r="B5735" i="22" s="1"/>
  <c r="E5735" i="22"/>
  <c r="G5734" i="22" a="1"/>
  <c r="G5734" i="22" s="1"/>
  <c r="E5734" i="22"/>
  <c r="B5734" i="22"/>
  <c r="G5733" i="22" a="1"/>
  <c r="G5733" i="22" s="1"/>
  <c r="B5733" i="22" s="1"/>
  <c r="E5733" i="22"/>
  <c r="G5732" i="22" a="1"/>
  <c r="G5732" i="22" s="1"/>
  <c r="B5732" i="22" s="1"/>
  <c r="E5732" i="22"/>
  <c r="G5731" i="22" a="1"/>
  <c r="G5731" i="22" s="1"/>
  <c r="B5731" i="22" s="1"/>
  <c r="E5731" i="22"/>
  <c r="G5730" i="22" a="1"/>
  <c r="G5730" i="22" s="1"/>
  <c r="B5730" i="22" s="1"/>
  <c r="E5730" i="22"/>
  <c r="G5729" i="22" a="1"/>
  <c r="G5729" i="22" s="1"/>
  <c r="B5729" i="22" s="1"/>
  <c r="E5729" i="22"/>
  <c r="G5728" i="22" a="1"/>
  <c r="G5728" i="22" s="1"/>
  <c r="E5728" i="22"/>
  <c r="B5728" i="22"/>
  <c r="G5727" i="22" a="1"/>
  <c r="G5727" i="22" s="1"/>
  <c r="B5727" i="22" s="1"/>
  <c r="E5727" i="22"/>
  <c r="G5726" i="22" a="1"/>
  <c r="G5726" i="22" s="1"/>
  <c r="B5726" i="22" s="1"/>
  <c r="E5726" i="22"/>
  <c r="G5725" i="22"/>
  <c r="B5725" i="22" s="1"/>
  <c r="G5725" i="22" a="1"/>
  <c r="E5725" i="22"/>
  <c r="G5724" i="22" a="1"/>
  <c r="G5724" i="22" s="1"/>
  <c r="B5724" i="22" s="1"/>
  <c r="E5724" i="22"/>
  <c r="G5723" i="22" a="1"/>
  <c r="G5723" i="22" s="1"/>
  <c r="B5723" i="22" s="1"/>
  <c r="E5723" i="22"/>
  <c r="G5722" i="22" a="1"/>
  <c r="G5722" i="22" s="1"/>
  <c r="B5722" i="22" s="1"/>
  <c r="E5722" i="22"/>
  <c r="G5721" i="22" a="1"/>
  <c r="G5721" i="22" s="1"/>
  <c r="B5721" i="22" s="1"/>
  <c r="E5721" i="22"/>
  <c r="G5720" i="22" a="1"/>
  <c r="G5720" i="22" s="1"/>
  <c r="E5720" i="22"/>
  <c r="B5720" i="22"/>
  <c r="G5719" i="22" a="1"/>
  <c r="G5719" i="22" s="1"/>
  <c r="B5719" i="22" s="1"/>
  <c r="E5719" i="22"/>
  <c r="G5718" i="22" a="1"/>
  <c r="G5718" i="22" s="1"/>
  <c r="E5718" i="22"/>
  <c r="B5718" i="22"/>
  <c r="G5717" i="22"/>
  <c r="B5717" i="22" s="1"/>
  <c r="G5717" i="22" a="1"/>
  <c r="E5717" i="22"/>
  <c r="G5716" i="22" a="1"/>
  <c r="G5716" i="22" s="1"/>
  <c r="B5716" i="22" s="1"/>
  <c r="E5716" i="22"/>
  <c r="G5715" i="22" a="1"/>
  <c r="G5715" i="22" s="1"/>
  <c r="B5715" i="22" s="1"/>
  <c r="E5715" i="22"/>
  <c r="G5714" i="22" a="1"/>
  <c r="G5714" i="22" s="1"/>
  <c r="B5714" i="22" s="1"/>
  <c r="E5714" i="22"/>
  <c r="G5713" i="22" a="1"/>
  <c r="G5713" i="22" s="1"/>
  <c r="B5713" i="22" s="1"/>
  <c r="E5713" i="22"/>
  <c r="G5712" i="22" a="1"/>
  <c r="G5712" i="22" s="1"/>
  <c r="B5712" i="22" s="1"/>
  <c r="E5712" i="22"/>
  <c r="G5711" i="22"/>
  <c r="B5711" i="22" s="1"/>
  <c r="G5711" i="22" a="1"/>
  <c r="E5711" i="22"/>
  <c r="G5710" i="22" a="1"/>
  <c r="G5710" i="22" s="1"/>
  <c r="E5710" i="22"/>
  <c r="B5710" i="22"/>
  <c r="G5709" i="22" a="1"/>
  <c r="G5709" i="22" s="1"/>
  <c r="B5709" i="22" s="1"/>
  <c r="E5709" i="22"/>
  <c r="G5708" i="22" a="1"/>
  <c r="G5708" i="22" s="1"/>
  <c r="B5708" i="22" s="1"/>
  <c r="E5708" i="22"/>
  <c r="G5707" i="22" a="1"/>
  <c r="G5707" i="22" s="1"/>
  <c r="B5707" i="22" s="1"/>
  <c r="E5707" i="22"/>
  <c r="G5706" i="22" a="1"/>
  <c r="G5706" i="22" s="1"/>
  <c r="B5706" i="22" s="1"/>
  <c r="E5706" i="22"/>
  <c r="G5705" i="22"/>
  <c r="B5705" i="22" s="1"/>
  <c r="G5705" i="22" a="1"/>
  <c r="E5705" i="22"/>
  <c r="G5704" i="22" a="1"/>
  <c r="G5704" i="22" s="1"/>
  <c r="E5704" i="22"/>
  <c r="B5704" i="22"/>
  <c r="G5703" i="22" a="1"/>
  <c r="G5703" i="22" s="1"/>
  <c r="B5703" i="22" s="1"/>
  <c r="E5703" i="22"/>
  <c r="G5702" i="22" a="1"/>
  <c r="G5702" i="22" s="1"/>
  <c r="B5702" i="22" s="1"/>
  <c r="E5702" i="22"/>
  <c r="G5701" i="22" a="1"/>
  <c r="G5701" i="22" s="1"/>
  <c r="B5701" i="22" s="1"/>
  <c r="E5701" i="22"/>
  <c r="G5700" i="22" a="1"/>
  <c r="G5700" i="22" s="1"/>
  <c r="B5700" i="22" s="1"/>
  <c r="E5700" i="22"/>
  <c r="G5699" i="22" a="1"/>
  <c r="G5699" i="22" s="1"/>
  <c r="B5699" i="22" s="1"/>
  <c r="E5699" i="22"/>
  <c r="G5698" i="22" a="1"/>
  <c r="G5698" i="22" s="1"/>
  <c r="B5698" i="22" s="1"/>
  <c r="E5698" i="22"/>
  <c r="G5697" i="22" a="1"/>
  <c r="G5697" i="22" s="1"/>
  <c r="B5697" i="22" s="1"/>
  <c r="E5697" i="22"/>
  <c r="G5696" i="22" a="1"/>
  <c r="G5696" i="22" s="1"/>
  <c r="B5696" i="22" s="1"/>
  <c r="E5696" i="22"/>
  <c r="G5695" i="22"/>
  <c r="B5695" i="22" s="1"/>
  <c r="G5695" i="22" a="1"/>
  <c r="E5695" i="22"/>
  <c r="G5694" i="22" a="1"/>
  <c r="G5694" i="22" s="1"/>
  <c r="B5694" i="22" s="1"/>
  <c r="E5694" i="22"/>
  <c r="G5693" i="22" a="1"/>
  <c r="G5693" i="22" s="1"/>
  <c r="B5693" i="22" s="1"/>
  <c r="E5693" i="22"/>
  <c r="G5692" i="22" a="1"/>
  <c r="G5692" i="22" s="1"/>
  <c r="B5692" i="22" s="1"/>
  <c r="E5692" i="22"/>
  <c r="G5691" i="22" a="1"/>
  <c r="G5691" i="22" s="1"/>
  <c r="B5691" i="22" s="1"/>
  <c r="E5691" i="22"/>
  <c r="G5690" i="22" a="1"/>
  <c r="G5690" i="22" s="1"/>
  <c r="B5690" i="22" s="1"/>
  <c r="E5690" i="22"/>
  <c r="G5689" i="22"/>
  <c r="B5689" i="22" s="1"/>
  <c r="G5689" i="22" a="1"/>
  <c r="E5689" i="22"/>
  <c r="G5688" i="22" a="1"/>
  <c r="G5688" i="22" s="1"/>
  <c r="E5688" i="22"/>
  <c r="B5688" i="22"/>
  <c r="G5687" i="22" a="1"/>
  <c r="G5687" i="22" s="1"/>
  <c r="E5687" i="22"/>
  <c r="B5687" i="22"/>
  <c r="G5686" i="22" a="1"/>
  <c r="G5686" i="22" s="1"/>
  <c r="B5686" i="22" s="1"/>
  <c r="E5686" i="22"/>
  <c r="G5685" i="22" a="1"/>
  <c r="G5685" i="22" s="1"/>
  <c r="B5685" i="22" s="1"/>
  <c r="E5685" i="22"/>
  <c r="G5684" i="22" a="1"/>
  <c r="G5684" i="22" s="1"/>
  <c r="B5684" i="22" s="1"/>
  <c r="E5684" i="22"/>
  <c r="G5683" i="22" a="1"/>
  <c r="G5683" i="22" s="1"/>
  <c r="B5683" i="22" s="1"/>
  <c r="E5683" i="22"/>
  <c r="G5682" i="22" a="1"/>
  <c r="G5682" i="22" s="1"/>
  <c r="B5682" i="22" s="1"/>
  <c r="E5682" i="22"/>
  <c r="G5681" i="22" a="1"/>
  <c r="G5681" i="22" s="1"/>
  <c r="B5681" i="22" s="1"/>
  <c r="E5681" i="22"/>
  <c r="G5680" i="22" a="1"/>
  <c r="G5680" i="22" s="1"/>
  <c r="E5680" i="22"/>
  <c r="B5680" i="22"/>
  <c r="G5679" i="22" a="1"/>
  <c r="G5679" i="22" s="1"/>
  <c r="B5679" i="22" s="1"/>
  <c r="E5679" i="22"/>
  <c r="G5678" i="22" a="1"/>
  <c r="G5678" i="22" s="1"/>
  <c r="E5678" i="22"/>
  <c r="B5678" i="22"/>
  <c r="G5677" i="22"/>
  <c r="B5677" i="22" s="1"/>
  <c r="G5677" i="22" a="1"/>
  <c r="E5677" i="22"/>
  <c r="G5676" i="22" a="1"/>
  <c r="G5676" i="22" s="1"/>
  <c r="B5676" i="22" s="1"/>
  <c r="E5676" i="22"/>
  <c r="G5675" i="22" a="1"/>
  <c r="G5675" i="22" s="1"/>
  <c r="B5675" i="22" s="1"/>
  <c r="E5675" i="22"/>
  <c r="G5674" i="22" a="1"/>
  <c r="G5674" i="22" s="1"/>
  <c r="B5674" i="22" s="1"/>
  <c r="E5674" i="22"/>
  <c r="G5673" i="22" a="1"/>
  <c r="G5673" i="22" s="1"/>
  <c r="B5673" i="22" s="1"/>
  <c r="E5673" i="22"/>
  <c r="G5672" i="22" a="1"/>
  <c r="G5672" i="22" s="1"/>
  <c r="B5672" i="22" s="1"/>
  <c r="E5672" i="22"/>
  <c r="G5671" i="22" a="1"/>
  <c r="G5671" i="22" s="1"/>
  <c r="B5671" i="22" s="1"/>
  <c r="E5671" i="22"/>
  <c r="G5670" i="22" a="1"/>
  <c r="G5670" i="22" s="1"/>
  <c r="B5670" i="22" s="1"/>
  <c r="E5670" i="22"/>
  <c r="G5669" i="22" a="1"/>
  <c r="G5669" i="22" s="1"/>
  <c r="B5669" i="22" s="1"/>
  <c r="E5669" i="22"/>
  <c r="G5668" i="22" a="1"/>
  <c r="G5668" i="22" s="1"/>
  <c r="B5668" i="22" s="1"/>
  <c r="E5668" i="22"/>
  <c r="G5667" i="22" a="1"/>
  <c r="G5667" i="22" s="1"/>
  <c r="B5667" i="22" s="1"/>
  <c r="E5667" i="22"/>
  <c r="G5666" i="22" a="1"/>
  <c r="G5666" i="22" s="1"/>
  <c r="B5666" i="22" s="1"/>
  <c r="E5666" i="22"/>
  <c r="G5665" i="22" a="1"/>
  <c r="G5665" i="22" s="1"/>
  <c r="B5665" i="22" s="1"/>
  <c r="E5665" i="22"/>
  <c r="G5664" i="22" a="1"/>
  <c r="G5664" i="22" s="1"/>
  <c r="B5664" i="22" s="1"/>
  <c r="E5664" i="22"/>
  <c r="G5663" i="22" a="1"/>
  <c r="G5663" i="22" s="1"/>
  <c r="B5663" i="22" s="1"/>
  <c r="E5663" i="22"/>
  <c r="G5662" i="22" a="1"/>
  <c r="G5662" i="22" s="1"/>
  <c r="B5662" i="22" s="1"/>
  <c r="E5662" i="22"/>
  <c r="G5661" i="22" a="1"/>
  <c r="G5661" i="22" s="1"/>
  <c r="B5661" i="22" s="1"/>
  <c r="E5661" i="22"/>
  <c r="G5660" i="22" a="1"/>
  <c r="G5660" i="22" s="1"/>
  <c r="B5660" i="22" s="1"/>
  <c r="E5660" i="22"/>
  <c r="G5659" i="22" a="1"/>
  <c r="G5659" i="22" s="1"/>
  <c r="B5659" i="22" s="1"/>
  <c r="E5659" i="22"/>
  <c r="G5658" i="22" a="1"/>
  <c r="G5658" i="22" s="1"/>
  <c r="B5658" i="22" s="1"/>
  <c r="E5658" i="22"/>
  <c r="G5657" i="22" a="1"/>
  <c r="G5657" i="22" s="1"/>
  <c r="B5657" i="22" s="1"/>
  <c r="E5657" i="22"/>
  <c r="G5656" i="22" a="1"/>
  <c r="G5656" i="22" s="1"/>
  <c r="B5656" i="22" s="1"/>
  <c r="E5656" i="22"/>
  <c r="G5655" i="22" a="1"/>
  <c r="G5655" i="22" s="1"/>
  <c r="B5655" i="22" s="1"/>
  <c r="E5655" i="22"/>
  <c r="G5654" i="22" a="1"/>
  <c r="G5654" i="22" s="1"/>
  <c r="B5654" i="22" s="1"/>
  <c r="E5654" i="22"/>
  <c r="G5653" i="22" a="1"/>
  <c r="G5653" i="22" s="1"/>
  <c r="B5653" i="22" s="1"/>
  <c r="E5653" i="22"/>
  <c r="G5652" i="22" a="1"/>
  <c r="G5652" i="22" s="1"/>
  <c r="B5652" i="22" s="1"/>
  <c r="E5652" i="22"/>
  <c r="G5651" i="22" a="1"/>
  <c r="G5651" i="22" s="1"/>
  <c r="B5651" i="22" s="1"/>
  <c r="E5651" i="22"/>
  <c r="G5650" i="22" a="1"/>
  <c r="G5650" i="22" s="1"/>
  <c r="B5650" i="22" s="1"/>
  <c r="E5650" i="22"/>
  <c r="G5649" i="22" a="1"/>
  <c r="G5649" i="22" s="1"/>
  <c r="B5649" i="22" s="1"/>
  <c r="E5649" i="22"/>
  <c r="G5648" i="22" a="1"/>
  <c r="G5648" i="22" s="1"/>
  <c r="B5648" i="22" s="1"/>
  <c r="E5648" i="22"/>
  <c r="G5647" i="22"/>
  <c r="B5647" i="22" s="1"/>
  <c r="G5647" i="22" a="1"/>
  <c r="E5647" i="22"/>
  <c r="G5646" i="22" a="1"/>
  <c r="G5646" i="22" s="1"/>
  <c r="B5646" i="22" s="1"/>
  <c r="E5646" i="22"/>
  <c r="G5645" i="22" a="1"/>
  <c r="G5645" i="22" s="1"/>
  <c r="B5645" i="22" s="1"/>
  <c r="E5645" i="22"/>
  <c r="G5644" i="22" a="1"/>
  <c r="G5644" i="22" s="1"/>
  <c r="B5644" i="22" s="1"/>
  <c r="E5644" i="22"/>
  <c r="G5643" i="22" a="1"/>
  <c r="G5643" i="22" s="1"/>
  <c r="B5643" i="22" s="1"/>
  <c r="E5643" i="22"/>
  <c r="G5642" i="22" a="1"/>
  <c r="G5642" i="22" s="1"/>
  <c r="B5642" i="22" s="1"/>
  <c r="E5642" i="22"/>
  <c r="G5641" i="22"/>
  <c r="B5641" i="22" s="1"/>
  <c r="G5641" i="22" a="1"/>
  <c r="E5641" i="22"/>
  <c r="G5640" i="22" a="1"/>
  <c r="G5640" i="22" s="1"/>
  <c r="B5640" i="22" s="1"/>
  <c r="E5640" i="22"/>
  <c r="G5639" i="22" a="1"/>
  <c r="G5639" i="22" s="1"/>
  <c r="B5639" i="22" s="1"/>
  <c r="E5639" i="22"/>
  <c r="G5638" i="22" a="1"/>
  <c r="G5638" i="22" s="1"/>
  <c r="E5638" i="22"/>
  <c r="B5638" i="22"/>
  <c r="G5637" i="22" a="1"/>
  <c r="G5637" i="22" s="1"/>
  <c r="B5637" i="22" s="1"/>
  <c r="E5637" i="22"/>
  <c r="G5636" i="22" a="1"/>
  <c r="G5636" i="22" s="1"/>
  <c r="B5636" i="22" s="1"/>
  <c r="E5636" i="22"/>
  <c r="G5635" i="22" a="1"/>
  <c r="G5635" i="22" s="1"/>
  <c r="B5635" i="22" s="1"/>
  <c r="E5635" i="22"/>
  <c r="G5634" i="22" a="1"/>
  <c r="G5634" i="22" s="1"/>
  <c r="B5634" i="22" s="1"/>
  <c r="E5634" i="22"/>
  <c r="G5633" i="22" a="1"/>
  <c r="G5633" i="22" s="1"/>
  <c r="B5633" i="22" s="1"/>
  <c r="E5633" i="22"/>
  <c r="G5632" i="22" a="1"/>
  <c r="G5632" i="22" s="1"/>
  <c r="B5632" i="22" s="1"/>
  <c r="E5632" i="22"/>
  <c r="G5631" i="22" a="1"/>
  <c r="G5631" i="22" s="1"/>
  <c r="B5631" i="22" s="1"/>
  <c r="E5631" i="22"/>
  <c r="G5630" i="22" a="1"/>
  <c r="G5630" i="22" s="1"/>
  <c r="B5630" i="22" s="1"/>
  <c r="E5630" i="22"/>
  <c r="G5629" i="22" a="1"/>
  <c r="G5629" i="22" s="1"/>
  <c r="B5629" i="22" s="1"/>
  <c r="E5629" i="22"/>
  <c r="G5628" i="22" a="1"/>
  <c r="G5628" i="22" s="1"/>
  <c r="B5628" i="22" s="1"/>
  <c r="E5628" i="22"/>
  <c r="G5627" i="22" a="1"/>
  <c r="G5627" i="22" s="1"/>
  <c r="B5627" i="22" s="1"/>
  <c r="E5627" i="22"/>
  <c r="G5626" i="22" a="1"/>
  <c r="G5626" i="22" s="1"/>
  <c r="B5626" i="22" s="1"/>
  <c r="E5626" i="22"/>
  <c r="G5625" i="22"/>
  <c r="B5625" i="22" s="1"/>
  <c r="G5625" i="22" a="1"/>
  <c r="E5625" i="22"/>
  <c r="G5624" i="22" a="1"/>
  <c r="G5624" i="22" s="1"/>
  <c r="B5624" i="22" s="1"/>
  <c r="E5624" i="22"/>
  <c r="G5623" i="22" a="1"/>
  <c r="G5623" i="22" s="1"/>
  <c r="E5623" i="22"/>
  <c r="B5623" i="22"/>
  <c r="G5622" i="22" a="1"/>
  <c r="G5622" i="22" s="1"/>
  <c r="B5622" i="22" s="1"/>
  <c r="E5622" i="22"/>
  <c r="G5621" i="22" a="1"/>
  <c r="G5621" i="22" s="1"/>
  <c r="B5621" i="22" s="1"/>
  <c r="E5621" i="22"/>
  <c r="G5620" i="22" a="1"/>
  <c r="G5620" i="22" s="1"/>
  <c r="B5620" i="22" s="1"/>
  <c r="E5620" i="22"/>
  <c r="G5619" i="22" a="1"/>
  <c r="G5619" i="22" s="1"/>
  <c r="B5619" i="22" s="1"/>
  <c r="E5619" i="22"/>
  <c r="G5618" i="22" a="1"/>
  <c r="G5618" i="22" s="1"/>
  <c r="B5618" i="22" s="1"/>
  <c r="E5618" i="22"/>
  <c r="G5617" i="22" a="1"/>
  <c r="G5617" i="22" s="1"/>
  <c r="B5617" i="22" s="1"/>
  <c r="E5617" i="22"/>
  <c r="G5616" i="22" a="1"/>
  <c r="G5616" i="22" s="1"/>
  <c r="B5616" i="22" s="1"/>
  <c r="E5616" i="22"/>
  <c r="G5615" i="22" a="1"/>
  <c r="G5615" i="22" s="1"/>
  <c r="E5615" i="22"/>
  <c r="B5615" i="22"/>
  <c r="G5614" i="22" a="1"/>
  <c r="G5614" i="22" s="1"/>
  <c r="E5614" i="22"/>
  <c r="B5614" i="22"/>
  <c r="G5613" i="22"/>
  <c r="B5613" i="22" s="1"/>
  <c r="G5613" i="22" a="1"/>
  <c r="E5613" i="22"/>
  <c r="G5612" i="22" a="1"/>
  <c r="G5612" i="22" s="1"/>
  <c r="B5612" i="22" s="1"/>
  <c r="E5612" i="22"/>
  <c r="G5611" i="22" a="1"/>
  <c r="G5611" i="22" s="1"/>
  <c r="B5611" i="22" s="1"/>
  <c r="E5611" i="22"/>
  <c r="G5610" i="22" a="1"/>
  <c r="G5610" i="22" s="1"/>
  <c r="B5610" i="22" s="1"/>
  <c r="E5610" i="22"/>
  <c r="G5609" i="22" a="1"/>
  <c r="G5609" i="22" s="1"/>
  <c r="B5609" i="22" s="1"/>
  <c r="E5609" i="22"/>
  <c r="G5608" i="22" a="1"/>
  <c r="G5608" i="22" s="1"/>
  <c r="B5608" i="22" s="1"/>
  <c r="E5608" i="22"/>
  <c r="G5607" i="22" a="1"/>
  <c r="G5607" i="22" s="1"/>
  <c r="B5607" i="22" s="1"/>
  <c r="E5607" i="22"/>
  <c r="G5606" i="22" a="1"/>
  <c r="G5606" i="22" s="1"/>
  <c r="B5606" i="22" s="1"/>
  <c r="E5606" i="22"/>
  <c r="G5605" i="22" a="1"/>
  <c r="G5605" i="22" s="1"/>
  <c r="B5605" i="22" s="1"/>
  <c r="E5605" i="22"/>
  <c r="G5604" i="22" a="1"/>
  <c r="G5604" i="22" s="1"/>
  <c r="B5604" i="22" s="1"/>
  <c r="E5604" i="22"/>
  <c r="G5603" i="22" a="1"/>
  <c r="G5603" i="22" s="1"/>
  <c r="B5603" i="22" s="1"/>
  <c r="E5603" i="22"/>
  <c r="G5602" i="22" a="1"/>
  <c r="G5602" i="22" s="1"/>
  <c r="E5602" i="22"/>
  <c r="B5602" i="22"/>
  <c r="G5601" i="22" a="1"/>
  <c r="G5601" i="22" s="1"/>
  <c r="B5601" i="22" s="1"/>
  <c r="E5601" i="22"/>
  <c r="G5600" i="22" a="1"/>
  <c r="G5600" i="22" s="1"/>
  <c r="B5600" i="22" s="1"/>
  <c r="E5600" i="22"/>
  <c r="G5599" i="22" a="1"/>
  <c r="G5599" i="22" s="1"/>
  <c r="B5599" i="22" s="1"/>
  <c r="E5599" i="22"/>
  <c r="G5598" i="22" a="1"/>
  <c r="G5598" i="22" s="1"/>
  <c r="B5598" i="22" s="1"/>
  <c r="E5598" i="22"/>
  <c r="G5597" i="22" a="1"/>
  <c r="G5597" i="22" s="1"/>
  <c r="B5597" i="22" s="1"/>
  <c r="E5597" i="22"/>
  <c r="G5596" i="22" a="1"/>
  <c r="G5596" i="22" s="1"/>
  <c r="B5596" i="22" s="1"/>
  <c r="E5596" i="22"/>
  <c r="G5595" i="22" a="1"/>
  <c r="G5595" i="22" s="1"/>
  <c r="B5595" i="22" s="1"/>
  <c r="E5595" i="22"/>
  <c r="G5594" i="22" a="1"/>
  <c r="G5594" i="22" s="1"/>
  <c r="B5594" i="22" s="1"/>
  <c r="E5594" i="22"/>
  <c r="G5593" i="22"/>
  <c r="B5593" i="22" s="1"/>
  <c r="G5593" i="22" a="1"/>
  <c r="E5593" i="22"/>
  <c r="G5592" i="22" a="1"/>
  <c r="G5592" i="22" s="1"/>
  <c r="E5592" i="22"/>
  <c r="B5592" i="22"/>
  <c r="G5591" i="22" a="1"/>
  <c r="G5591" i="22" s="1"/>
  <c r="B5591" i="22" s="1"/>
  <c r="E5591" i="22"/>
  <c r="G5590" i="22" a="1"/>
  <c r="G5590" i="22" s="1"/>
  <c r="B5590" i="22" s="1"/>
  <c r="E5590" i="22"/>
  <c r="G5589" i="22" a="1"/>
  <c r="G5589" i="22" s="1"/>
  <c r="B5589" i="22" s="1"/>
  <c r="E5589" i="22"/>
  <c r="G5588" i="22" a="1"/>
  <c r="G5588" i="22" s="1"/>
  <c r="B5588" i="22" s="1"/>
  <c r="E5588" i="22"/>
  <c r="G5587" i="22" a="1"/>
  <c r="G5587" i="22" s="1"/>
  <c r="B5587" i="22" s="1"/>
  <c r="E5587" i="22"/>
  <c r="G5586" i="22" a="1"/>
  <c r="G5586" i="22" s="1"/>
  <c r="B5586" i="22" s="1"/>
  <c r="E5586" i="22"/>
  <c r="G5585" i="22" a="1"/>
  <c r="G5585" i="22" s="1"/>
  <c r="B5585" i="22" s="1"/>
  <c r="E5585" i="22"/>
  <c r="G5584" i="22" a="1"/>
  <c r="G5584" i="22" s="1"/>
  <c r="B5584" i="22" s="1"/>
  <c r="E5584" i="22"/>
  <c r="G5583" i="22" a="1"/>
  <c r="G5583" i="22" s="1"/>
  <c r="E5583" i="22"/>
  <c r="B5583" i="22"/>
  <c r="G5582" i="22" a="1"/>
  <c r="G5582" i="22" s="1"/>
  <c r="E5582" i="22"/>
  <c r="B5582" i="22"/>
  <c r="G5581" i="22" a="1"/>
  <c r="G5581" i="22" s="1"/>
  <c r="B5581" i="22" s="1"/>
  <c r="E5581" i="22"/>
  <c r="G5580" i="22" a="1"/>
  <c r="G5580" i="22" s="1"/>
  <c r="B5580" i="22" s="1"/>
  <c r="E5580" i="22"/>
  <c r="G5579" i="22" a="1"/>
  <c r="G5579" i="22" s="1"/>
  <c r="B5579" i="22" s="1"/>
  <c r="E5579" i="22"/>
  <c r="G5578" i="22" a="1"/>
  <c r="G5578" i="22" s="1"/>
  <c r="B5578" i="22" s="1"/>
  <c r="E5578" i="22"/>
  <c r="G5577" i="22"/>
  <c r="G5577" i="22" a="1"/>
  <c r="E5577" i="22"/>
  <c r="B5577" i="22"/>
  <c r="G5576" i="22" a="1"/>
  <c r="G5576" i="22" s="1"/>
  <c r="E5576" i="22"/>
  <c r="B5576" i="22"/>
  <c r="G5575" i="22" a="1"/>
  <c r="G5575" i="22" s="1"/>
  <c r="B5575" i="22" s="1"/>
  <c r="E5575" i="22"/>
  <c r="G5574" i="22" a="1"/>
  <c r="G5574" i="22" s="1"/>
  <c r="B5574" i="22" s="1"/>
  <c r="E5574" i="22"/>
  <c r="G5573" i="22"/>
  <c r="B5573" i="22" s="1"/>
  <c r="G5573" i="22" a="1"/>
  <c r="E5573" i="22"/>
  <c r="G5572" i="22" a="1"/>
  <c r="G5572" i="22" s="1"/>
  <c r="B5572" i="22" s="1"/>
  <c r="E5572" i="22"/>
  <c r="G5571" i="22" a="1"/>
  <c r="G5571" i="22" s="1"/>
  <c r="B5571" i="22" s="1"/>
  <c r="E5571" i="22"/>
  <c r="G5570" i="22" a="1"/>
  <c r="G5570" i="22" s="1"/>
  <c r="B5570" i="22" s="1"/>
  <c r="E5570" i="22"/>
  <c r="G5569" i="22" a="1"/>
  <c r="G5569" i="22" s="1"/>
  <c r="B5569" i="22" s="1"/>
  <c r="E5569" i="22"/>
  <c r="G5568" i="22" a="1"/>
  <c r="G5568" i="22" s="1"/>
  <c r="B5568" i="22" s="1"/>
  <c r="E5568" i="22"/>
  <c r="G5567" i="22" a="1"/>
  <c r="G5567" i="22" s="1"/>
  <c r="B5567" i="22" s="1"/>
  <c r="E5567" i="22"/>
  <c r="G5566" i="22" a="1"/>
  <c r="G5566" i="22" s="1"/>
  <c r="E5566" i="22"/>
  <c r="B5566" i="22"/>
  <c r="G5565" i="22" a="1"/>
  <c r="G5565" i="22" s="1"/>
  <c r="B5565" i="22" s="1"/>
  <c r="E5565" i="22"/>
  <c r="G5564" i="22" a="1"/>
  <c r="G5564" i="22" s="1"/>
  <c r="B5564" i="22" s="1"/>
  <c r="E5564" i="22"/>
  <c r="G5563" i="22" a="1"/>
  <c r="G5563" i="22" s="1"/>
  <c r="B5563" i="22" s="1"/>
  <c r="E5563" i="22"/>
  <c r="G5562" i="22" a="1"/>
  <c r="G5562" i="22" s="1"/>
  <c r="B5562" i="22" s="1"/>
  <c r="E5562" i="22"/>
  <c r="G5561" i="22" a="1"/>
  <c r="G5561" i="22" s="1"/>
  <c r="B5561" i="22" s="1"/>
  <c r="E5561" i="22"/>
  <c r="G5560" i="22" a="1"/>
  <c r="G5560" i="22" s="1"/>
  <c r="E5560" i="22"/>
  <c r="B5560" i="22"/>
  <c r="G5559" i="22" a="1"/>
  <c r="G5559" i="22" s="1"/>
  <c r="E5559" i="22"/>
  <c r="B5559" i="22"/>
  <c r="G5558" i="22" a="1"/>
  <c r="G5558" i="22" s="1"/>
  <c r="B5558" i="22" s="1"/>
  <c r="E5558" i="22"/>
  <c r="G5557" i="22" a="1"/>
  <c r="G5557" i="22" s="1"/>
  <c r="B5557" i="22" s="1"/>
  <c r="E5557" i="22"/>
  <c r="G5556" i="22" a="1"/>
  <c r="G5556" i="22" s="1"/>
  <c r="B5556" i="22" s="1"/>
  <c r="E5556" i="22"/>
  <c r="G5555" i="22" a="1"/>
  <c r="G5555" i="22" s="1"/>
  <c r="B5555" i="22" s="1"/>
  <c r="E5555" i="22"/>
  <c r="G5554" i="22" a="1"/>
  <c r="G5554" i="22" s="1"/>
  <c r="B5554" i="22" s="1"/>
  <c r="E5554" i="22"/>
  <c r="G5553" i="22" a="1"/>
  <c r="G5553" i="22" s="1"/>
  <c r="B5553" i="22" s="1"/>
  <c r="E5553" i="22"/>
  <c r="G5552" i="22" a="1"/>
  <c r="G5552" i="22" s="1"/>
  <c r="B5552" i="22" s="1"/>
  <c r="E5552" i="22"/>
  <c r="G5551" i="22"/>
  <c r="B5551" i="22" s="1"/>
  <c r="G5551" i="22" a="1"/>
  <c r="E5551" i="22"/>
  <c r="G5550" i="22" a="1"/>
  <c r="G5550" i="22" s="1"/>
  <c r="B5550" i="22" s="1"/>
  <c r="E5550" i="22"/>
  <c r="G5549" i="22" a="1"/>
  <c r="G5549" i="22" s="1"/>
  <c r="B5549" i="22" s="1"/>
  <c r="E5549" i="22"/>
  <c r="G5548" i="22" a="1"/>
  <c r="G5548" i="22" s="1"/>
  <c r="B5548" i="22" s="1"/>
  <c r="E5548" i="22"/>
  <c r="G5547" i="22" a="1"/>
  <c r="G5547" i="22" s="1"/>
  <c r="B5547" i="22" s="1"/>
  <c r="E5547" i="22"/>
  <c r="G5546" i="22" a="1"/>
  <c r="G5546" i="22" s="1"/>
  <c r="B5546" i="22" s="1"/>
  <c r="E5546" i="22"/>
  <c r="G5545" i="22" a="1"/>
  <c r="G5545" i="22" s="1"/>
  <c r="B5545" i="22" s="1"/>
  <c r="E5545" i="22"/>
  <c r="G5544" i="22" a="1"/>
  <c r="G5544" i="22" s="1"/>
  <c r="B5544" i="22" s="1"/>
  <c r="E5544" i="22"/>
  <c r="G5543" i="22" a="1"/>
  <c r="G5543" i="22" s="1"/>
  <c r="B5543" i="22" s="1"/>
  <c r="E5543" i="22"/>
  <c r="G5542" i="22" a="1"/>
  <c r="G5542" i="22" s="1"/>
  <c r="B5542" i="22" s="1"/>
  <c r="E5542" i="22"/>
  <c r="G5541" i="22"/>
  <c r="B5541" i="22" s="1"/>
  <c r="G5541" i="22" a="1"/>
  <c r="E5541" i="22"/>
  <c r="G5540" i="22" a="1"/>
  <c r="G5540" i="22" s="1"/>
  <c r="B5540" i="22" s="1"/>
  <c r="E5540" i="22"/>
  <c r="G5539" i="22" a="1"/>
  <c r="G5539" i="22" s="1"/>
  <c r="B5539" i="22" s="1"/>
  <c r="E5539" i="22"/>
  <c r="G5538" i="22" a="1"/>
  <c r="G5538" i="22" s="1"/>
  <c r="E5538" i="22"/>
  <c r="B5538" i="22"/>
  <c r="G5537" i="22" a="1"/>
  <c r="G5537" i="22" s="1"/>
  <c r="B5537" i="22" s="1"/>
  <c r="E5537" i="22"/>
  <c r="G5536" i="22" a="1"/>
  <c r="G5536" i="22" s="1"/>
  <c r="B5536" i="22" s="1"/>
  <c r="E5536" i="22"/>
  <c r="G5535" i="22"/>
  <c r="B5535" i="22" s="1"/>
  <c r="G5535" i="22" a="1"/>
  <c r="E5535" i="22"/>
  <c r="G5534" i="22" a="1"/>
  <c r="G5534" i="22" s="1"/>
  <c r="B5534" i="22" s="1"/>
  <c r="E5534" i="22"/>
  <c r="G5533" i="22" a="1"/>
  <c r="G5533" i="22" s="1"/>
  <c r="B5533" i="22" s="1"/>
  <c r="E5533" i="22"/>
  <c r="G5532" i="22" a="1"/>
  <c r="G5532" i="22" s="1"/>
  <c r="B5532" i="22" s="1"/>
  <c r="E5532" i="22"/>
  <c r="G5531" i="22" a="1"/>
  <c r="G5531" i="22" s="1"/>
  <c r="B5531" i="22" s="1"/>
  <c r="E5531" i="22"/>
  <c r="G5530" i="22" a="1"/>
  <c r="G5530" i="22" s="1"/>
  <c r="B5530" i="22" s="1"/>
  <c r="E5530" i="22"/>
  <c r="G5529" i="22" a="1"/>
  <c r="G5529" i="22" s="1"/>
  <c r="B5529" i="22" s="1"/>
  <c r="E5529" i="22"/>
  <c r="G5528" i="22" a="1"/>
  <c r="G5528" i="22" s="1"/>
  <c r="E5528" i="22"/>
  <c r="B5528" i="22"/>
  <c r="G5527" i="22" a="1"/>
  <c r="G5527" i="22" s="1"/>
  <c r="E5527" i="22"/>
  <c r="B5527" i="22"/>
  <c r="G5526" i="22" a="1"/>
  <c r="G5526" i="22" s="1"/>
  <c r="B5526" i="22" s="1"/>
  <c r="E5526" i="22"/>
  <c r="G5525" i="22" a="1"/>
  <c r="G5525" i="22" s="1"/>
  <c r="B5525" i="22" s="1"/>
  <c r="E5525" i="22"/>
  <c r="G5524" i="22" a="1"/>
  <c r="G5524" i="22" s="1"/>
  <c r="B5524" i="22" s="1"/>
  <c r="E5524" i="22"/>
  <c r="G5523" i="22" a="1"/>
  <c r="G5523" i="22" s="1"/>
  <c r="B5523" i="22" s="1"/>
  <c r="E5523" i="22"/>
  <c r="G5522" i="22" a="1"/>
  <c r="G5522" i="22" s="1"/>
  <c r="B5522" i="22" s="1"/>
  <c r="E5522" i="22"/>
  <c r="G5521" i="22" a="1"/>
  <c r="G5521" i="22" s="1"/>
  <c r="B5521" i="22" s="1"/>
  <c r="E5521" i="22"/>
  <c r="G5520" i="22" a="1"/>
  <c r="G5520" i="22" s="1"/>
  <c r="B5520" i="22" s="1"/>
  <c r="E5520" i="22"/>
  <c r="G5519" i="22"/>
  <c r="B5519" i="22" s="1"/>
  <c r="G5519" i="22" a="1"/>
  <c r="E5519" i="22"/>
  <c r="G5518" i="22" a="1"/>
  <c r="G5518" i="22" s="1"/>
  <c r="B5518" i="22" s="1"/>
  <c r="E5518" i="22"/>
  <c r="G5517" i="22" a="1"/>
  <c r="G5517" i="22" s="1"/>
  <c r="B5517" i="22" s="1"/>
  <c r="E5517" i="22"/>
  <c r="G5516" i="22" a="1"/>
  <c r="G5516" i="22" s="1"/>
  <c r="B5516" i="22" s="1"/>
  <c r="E5516" i="22"/>
  <c r="G5515" i="22"/>
  <c r="B5515" i="22" s="1"/>
  <c r="G5515" i="22" a="1"/>
  <c r="E5515" i="22"/>
  <c r="G5514" i="22" a="1"/>
  <c r="G5514" i="22" s="1"/>
  <c r="B5514" i="22" s="1"/>
  <c r="E5514" i="22"/>
  <c r="G5513" i="22" a="1"/>
  <c r="G5513" i="22" s="1"/>
  <c r="B5513" i="22" s="1"/>
  <c r="E5513" i="22"/>
  <c r="G5512" i="22" a="1"/>
  <c r="G5512" i="22" s="1"/>
  <c r="B5512" i="22" s="1"/>
  <c r="E5512" i="22"/>
  <c r="G5511" i="22" a="1"/>
  <c r="G5511" i="22" s="1"/>
  <c r="B5511" i="22" s="1"/>
  <c r="E5511" i="22"/>
  <c r="G5510" i="22" a="1"/>
  <c r="G5510" i="22" s="1"/>
  <c r="B5510" i="22" s="1"/>
  <c r="E5510" i="22"/>
  <c r="G5509" i="22" a="1"/>
  <c r="G5509" i="22" s="1"/>
  <c r="B5509" i="22" s="1"/>
  <c r="E5509" i="22"/>
  <c r="G5508" i="22" a="1"/>
  <c r="G5508" i="22" s="1"/>
  <c r="B5508" i="22" s="1"/>
  <c r="E5508" i="22"/>
  <c r="G5507" i="22" a="1"/>
  <c r="G5507" i="22" s="1"/>
  <c r="B5507" i="22" s="1"/>
  <c r="E5507" i="22"/>
  <c r="G5506" i="22" a="1"/>
  <c r="G5506" i="22" s="1"/>
  <c r="B5506" i="22" s="1"/>
  <c r="E5506" i="22"/>
  <c r="G5505" i="22" a="1"/>
  <c r="G5505" i="22" s="1"/>
  <c r="B5505" i="22" s="1"/>
  <c r="E5505" i="22"/>
  <c r="G5504" i="22" a="1"/>
  <c r="G5504" i="22" s="1"/>
  <c r="B5504" i="22" s="1"/>
  <c r="E5504" i="22"/>
  <c r="G5503" i="22" a="1"/>
  <c r="G5503" i="22" s="1"/>
  <c r="B5503" i="22" s="1"/>
  <c r="E5503" i="22"/>
  <c r="G5502" i="22" a="1"/>
  <c r="G5502" i="22" s="1"/>
  <c r="E5502" i="22"/>
  <c r="B5502" i="22"/>
  <c r="G5501" i="22" a="1"/>
  <c r="G5501" i="22" s="1"/>
  <c r="B5501" i="22" s="1"/>
  <c r="E5501" i="22"/>
  <c r="G5500" i="22" a="1"/>
  <c r="G5500" i="22" s="1"/>
  <c r="B5500" i="22" s="1"/>
  <c r="E5500" i="22"/>
  <c r="G5499" i="22" a="1"/>
  <c r="G5499" i="22" s="1"/>
  <c r="B5499" i="22" s="1"/>
  <c r="E5499" i="22"/>
  <c r="G5498" i="22" a="1"/>
  <c r="G5498" i="22" s="1"/>
  <c r="B5498" i="22" s="1"/>
  <c r="E5498" i="22"/>
  <c r="G5497" i="22" a="1"/>
  <c r="G5497" i="22" s="1"/>
  <c r="B5497" i="22" s="1"/>
  <c r="E5497" i="22"/>
  <c r="G5496" i="22" a="1"/>
  <c r="G5496" i="22" s="1"/>
  <c r="E5496" i="22"/>
  <c r="B5496" i="22"/>
  <c r="G5495" i="22" a="1"/>
  <c r="G5495" i="22" s="1"/>
  <c r="B5495" i="22" s="1"/>
  <c r="E5495" i="22"/>
  <c r="G5494" i="22" a="1"/>
  <c r="G5494" i="22" s="1"/>
  <c r="B5494" i="22" s="1"/>
  <c r="E5494" i="22"/>
  <c r="G5493" i="22" a="1"/>
  <c r="G5493" i="22" s="1"/>
  <c r="B5493" i="22" s="1"/>
  <c r="E5493" i="22"/>
  <c r="G5492" i="22" a="1"/>
  <c r="G5492" i="22" s="1"/>
  <c r="B5492" i="22" s="1"/>
  <c r="E5492" i="22"/>
  <c r="G5491" i="22" a="1"/>
  <c r="G5491" i="22" s="1"/>
  <c r="B5491" i="22" s="1"/>
  <c r="E5491" i="22"/>
  <c r="G5490" i="22" a="1"/>
  <c r="G5490" i="22" s="1"/>
  <c r="E5490" i="22"/>
  <c r="B5490" i="22"/>
  <c r="G5489" i="22" a="1"/>
  <c r="G5489" i="22" s="1"/>
  <c r="B5489" i="22" s="1"/>
  <c r="E5489" i="22"/>
  <c r="G5488" i="22" a="1"/>
  <c r="G5488" i="22" s="1"/>
  <c r="E5488" i="22"/>
  <c r="B5488" i="22"/>
  <c r="G5487" i="22" a="1"/>
  <c r="G5487" i="22" s="1"/>
  <c r="B5487" i="22" s="1"/>
  <c r="E5487" i="22"/>
  <c r="G5486" i="22" a="1"/>
  <c r="G5486" i="22" s="1"/>
  <c r="B5486" i="22" s="1"/>
  <c r="E5486" i="22"/>
  <c r="G5485" i="22" a="1"/>
  <c r="G5485" i="22" s="1"/>
  <c r="B5485" i="22" s="1"/>
  <c r="E5485" i="22"/>
  <c r="G5484" i="22" a="1"/>
  <c r="G5484" i="22" s="1"/>
  <c r="B5484" i="22" s="1"/>
  <c r="E5484" i="22"/>
  <c r="G5483" i="22"/>
  <c r="B5483" i="22" s="1"/>
  <c r="G5483" i="22" a="1"/>
  <c r="E5483" i="22"/>
  <c r="G5482" i="22" a="1"/>
  <c r="G5482" i="22" s="1"/>
  <c r="B5482" i="22" s="1"/>
  <c r="E5482" i="22"/>
  <c r="G5481" i="22" a="1"/>
  <c r="G5481" i="22" s="1"/>
  <c r="B5481" i="22" s="1"/>
  <c r="E5481" i="22"/>
  <c r="G5480" i="22" a="1"/>
  <c r="G5480" i="22" s="1"/>
  <c r="E5480" i="22"/>
  <c r="B5480" i="22"/>
  <c r="G5479" i="22" a="1"/>
  <c r="G5479" i="22" s="1"/>
  <c r="B5479" i="22" s="1"/>
  <c r="E5479" i="22"/>
  <c r="G5478" i="22" a="1"/>
  <c r="G5478" i="22" s="1"/>
  <c r="E5478" i="22"/>
  <c r="B5478" i="22"/>
  <c r="G5477" i="22" a="1"/>
  <c r="G5477" i="22" s="1"/>
  <c r="B5477" i="22" s="1"/>
  <c r="E5477" i="22"/>
  <c r="G5476" i="22" a="1"/>
  <c r="G5476" i="22" s="1"/>
  <c r="B5476" i="22" s="1"/>
  <c r="E5476" i="22"/>
  <c r="G5475" i="22" a="1"/>
  <c r="G5475" i="22" s="1"/>
  <c r="B5475" i="22" s="1"/>
  <c r="E5475" i="22"/>
  <c r="G5474" i="22" a="1"/>
  <c r="G5474" i="22" s="1"/>
  <c r="B5474" i="22" s="1"/>
  <c r="E5474" i="22"/>
  <c r="G5473" i="22" a="1"/>
  <c r="G5473" i="22" s="1"/>
  <c r="B5473" i="22" s="1"/>
  <c r="E5473" i="22"/>
  <c r="G5472" i="22" a="1"/>
  <c r="G5472" i="22" s="1"/>
  <c r="B5472" i="22" s="1"/>
  <c r="E5472" i="22"/>
  <c r="G5471" i="22"/>
  <c r="B5471" i="22" s="1"/>
  <c r="G5471" i="22" a="1"/>
  <c r="E5471" i="22"/>
  <c r="G5470" i="22" a="1"/>
  <c r="G5470" i="22" s="1"/>
  <c r="B5470" i="22" s="1"/>
  <c r="E5470" i="22"/>
  <c r="G5469" i="22"/>
  <c r="B5469" i="22" s="1"/>
  <c r="G5469" i="22" a="1"/>
  <c r="E5469" i="22"/>
  <c r="G5468" i="22" a="1"/>
  <c r="G5468" i="22" s="1"/>
  <c r="B5468" i="22" s="1"/>
  <c r="E5468" i="22"/>
  <c r="G5467" i="22" a="1"/>
  <c r="G5467" i="22" s="1"/>
  <c r="B5467" i="22" s="1"/>
  <c r="E5467" i="22"/>
  <c r="G5466" i="22" a="1"/>
  <c r="G5466" i="22" s="1"/>
  <c r="B5466" i="22" s="1"/>
  <c r="E5466" i="22"/>
  <c r="G5465" i="22"/>
  <c r="B5465" i="22" s="1"/>
  <c r="G5465" i="22" a="1"/>
  <c r="E5465" i="22"/>
  <c r="G5464" i="22" a="1"/>
  <c r="G5464" i="22" s="1"/>
  <c r="B5464" i="22" s="1"/>
  <c r="E5464" i="22"/>
  <c r="G5463" i="22" a="1"/>
  <c r="G5463" i="22" s="1"/>
  <c r="B5463" i="22" s="1"/>
  <c r="E5463" i="22"/>
  <c r="G5462" i="22" a="1"/>
  <c r="G5462" i="22" s="1"/>
  <c r="B5462" i="22" s="1"/>
  <c r="E5462" i="22"/>
  <c r="G5461" i="22" a="1"/>
  <c r="G5461" i="22" s="1"/>
  <c r="B5461" i="22" s="1"/>
  <c r="E5461" i="22"/>
  <c r="G5460" i="22" a="1"/>
  <c r="G5460" i="22" s="1"/>
  <c r="B5460" i="22" s="1"/>
  <c r="E5460" i="22"/>
  <c r="G5459" i="22" a="1"/>
  <c r="G5459" i="22" s="1"/>
  <c r="B5459" i="22" s="1"/>
  <c r="E5459" i="22"/>
  <c r="G5458" i="22" a="1"/>
  <c r="G5458" i="22" s="1"/>
  <c r="B5458" i="22" s="1"/>
  <c r="E5458" i="22"/>
  <c r="G5457" i="22" a="1"/>
  <c r="G5457" i="22" s="1"/>
  <c r="E5457" i="22"/>
  <c r="B5457" i="22"/>
  <c r="G5456" i="22" a="1"/>
  <c r="G5456" i="22" s="1"/>
  <c r="E5456" i="22"/>
  <c r="B5456" i="22"/>
  <c r="G5455" i="22"/>
  <c r="B5455" i="22" s="1"/>
  <c r="G5455" i="22" a="1"/>
  <c r="E5455" i="22"/>
  <c r="G5454" i="22" a="1"/>
  <c r="G5454" i="22" s="1"/>
  <c r="B5454" i="22" s="1"/>
  <c r="E5454" i="22"/>
  <c r="G5453" i="22" a="1"/>
  <c r="G5453" i="22" s="1"/>
  <c r="B5453" i="22" s="1"/>
  <c r="E5453" i="22"/>
  <c r="G5452" i="22" a="1"/>
  <c r="G5452" i="22" s="1"/>
  <c r="B5452" i="22" s="1"/>
  <c r="E5452" i="22"/>
  <c r="G5451" i="22" a="1"/>
  <c r="G5451" i="22" s="1"/>
  <c r="B5451" i="22" s="1"/>
  <c r="E5451" i="22"/>
  <c r="G5450" i="22" a="1"/>
  <c r="G5450" i="22" s="1"/>
  <c r="B5450" i="22" s="1"/>
  <c r="E5450" i="22"/>
  <c r="G5449" i="22" a="1"/>
  <c r="G5449" i="22" s="1"/>
  <c r="B5449" i="22" s="1"/>
  <c r="E5449" i="22"/>
  <c r="G5448" i="22" a="1"/>
  <c r="G5448" i="22" s="1"/>
  <c r="E5448" i="22"/>
  <c r="B5448" i="22"/>
  <c r="G5447" i="22" a="1"/>
  <c r="G5447" i="22" s="1"/>
  <c r="B5447" i="22" s="1"/>
  <c r="E5447" i="22"/>
  <c r="G5446" i="22" a="1"/>
  <c r="G5446" i="22" s="1"/>
  <c r="B5446" i="22" s="1"/>
  <c r="E5446" i="22"/>
  <c r="G5445" i="22" a="1"/>
  <c r="G5445" i="22" s="1"/>
  <c r="B5445" i="22" s="1"/>
  <c r="E5445" i="22"/>
  <c r="G5444" i="22" a="1"/>
  <c r="G5444" i="22" s="1"/>
  <c r="B5444" i="22" s="1"/>
  <c r="E5444" i="22"/>
  <c r="G5443" i="22" a="1"/>
  <c r="G5443" i="22" s="1"/>
  <c r="B5443" i="22" s="1"/>
  <c r="E5443" i="22"/>
  <c r="G5442" i="22" a="1"/>
  <c r="G5442" i="22" s="1"/>
  <c r="B5442" i="22" s="1"/>
  <c r="E5442" i="22"/>
  <c r="G5441" i="22" a="1"/>
  <c r="G5441" i="22" s="1"/>
  <c r="B5441" i="22" s="1"/>
  <c r="E5441" i="22"/>
  <c r="G5440" i="22" a="1"/>
  <c r="G5440" i="22" s="1"/>
  <c r="B5440" i="22" s="1"/>
  <c r="E5440" i="22"/>
  <c r="G5439" i="22"/>
  <c r="B5439" i="22" s="1"/>
  <c r="G5439" i="22" a="1"/>
  <c r="E5439" i="22"/>
  <c r="G5438" i="22" a="1"/>
  <c r="G5438" i="22" s="1"/>
  <c r="B5438" i="22" s="1"/>
  <c r="E5438" i="22"/>
  <c r="G5437" i="22" a="1"/>
  <c r="G5437" i="22" s="1"/>
  <c r="B5437" i="22" s="1"/>
  <c r="E5437" i="22"/>
  <c r="G5436" i="22" a="1"/>
  <c r="G5436" i="22" s="1"/>
  <c r="E5436" i="22"/>
  <c r="B5436" i="22"/>
  <c r="G5435" i="22" a="1"/>
  <c r="G5435" i="22" s="1"/>
  <c r="B5435" i="22" s="1"/>
  <c r="E5435" i="22"/>
  <c r="G5434" i="22" a="1"/>
  <c r="G5434" i="22" s="1"/>
  <c r="B5434" i="22" s="1"/>
  <c r="E5434" i="22"/>
  <c r="G5433" i="22" a="1"/>
  <c r="G5433" i="22" s="1"/>
  <c r="B5433" i="22" s="1"/>
  <c r="E5433" i="22"/>
  <c r="G5432" i="22" a="1"/>
  <c r="G5432" i="22" s="1"/>
  <c r="B5432" i="22" s="1"/>
  <c r="E5432" i="22"/>
  <c r="G5431" i="22" a="1"/>
  <c r="G5431" i="22" s="1"/>
  <c r="B5431" i="22" s="1"/>
  <c r="E5431" i="22"/>
  <c r="G5430" i="22" a="1"/>
  <c r="G5430" i="22" s="1"/>
  <c r="B5430" i="22" s="1"/>
  <c r="E5430" i="22"/>
  <c r="G5429" i="22"/>
  <c r="B5429" i="22" s="1"/>
  <c r="G5429" i="22" a="1"/>
  <c r="E5429" i="22"/>
  <c r="G5428" i="22" a="1"/>
  <c r="G5428" i="22" s="1"/>
  <c r="B5428" i="22" s="1"/>
  <c r="E5428" i="22"/>
  <c r="G5427" i="22" a="1"/>
  <c r="G5427" i="22" s="1"/>
  <c r="B5427" i="22" s="1"/>
  <c r="E5427" i="22"/>
  <c r="G5426" i="22" a="1"/>
  <c r="G5426" i="22" s="1"/>
  <c r="B5426" i="22" s="1"/>
  <c r="E5426" i="22"/>
  <c r="G5425" i="22"/>
  <c r="B5425" i="22" s="1"/>
  <c r="G5425" i="22" a="1"/>
  <c r="E5425" i="22"/>
  <c r="G5424" i="22" a="1"/>
  <c r="G5424" i="22" s="1"/>
  <c r="B5424" i="22" s="1"/>
  <c r="E5424" i="22"/>
  <c r="G5423" i="22" a="1"/>
  <c r="G5423" i="22" s="1"/>
  <c r="B5423" i="22" s="1"/>
  <c r="E5423" i="22"/>
  <c r="G5422" i="22" a="1"/>
  <c r="G5422" i="22" s="1"/>
  <c r="E5422" i="22"/>
  <c r="B5422" i="22"/>
  <c r="G5421" i="22" a="1"/>
  <c r="G5421" i="22" s="1"/>
  <c r="B5421" i="22" s="1"/>
  <c r="E5421" i="22"/>
  <c r="G5420" i="22" a="1"/>
  <c r="G5420" i="22" s="1"/>
  <c r="B5420" i="22" s="1"/>
  <c r="E5420" i="22"/>
  <c r="G5419" i="22"/>
  <c r="B5419" i="22" s="1"/>
  <c r="G5419" i="22" a="1"/>
  <c r="E5419" i="22"/>
  <c r="G5418" i="22" a="1"/>
  <c r="G5418" i="22" s="1"/>
  <c r="B5418" i="22" s="1"/>
  <c r="E5418" i="22"/>
  <c r="G5417" i="22" a="1"/>
  <c r="G5417" i="22" s="1"/>
  <c r="B5417" i="22" s="1"/>
  <c r="E5417" i="22"/>
  <c r="G5416" i="22" a="1"/>
  <c r="G5416" i="22" s="1"/>
  <c r="E5416" i="22"/>
  <c r="B5416" i="22"/>
  <c r="G5415" i="22" a="1"/>
  <c r="G5415" i="22" s="1"/>
  <c r="B5415" i="22" s="1"/>
  <c r="E5415" i="22"/>
  <c r="G5414" i="22" a="1"/>
  <c r="G5414" i="22" s="1"/>
  <c r="B5414" i="22" s="1"/>
  <c r="E5414" i="22"/>
  <c r="G5413" i="22"/>
  <c r="B5413" i="22" s="1"/>
  <c r="G5413" i="22" a="1"/>
  <c r="E5413" i="22"/>
  <c r="G5412" i="22" a="1"/>
  <c r="G5412" i="22" s="1"/>
  <c r="E5412" i="22"/>
  <c r="B5412" i="22"/>
  <c r="G5411" i="22" a="1"/>
  <c r="G5411" i="22" s="1"/>
  <c r="B5411" i="22" s="1"/>
  <c r="E5411" i="22"/>
  <c r="G5410" i="22" a="1"/>
  <c r="G5410" i="22" s="1"/>
  <c r="B5410" i="22" s="1"/>
  <c r="E5410" i="22"/>
  <c r="G5409" i="22" a="1"/>
  <c r="G5409" i="22" s="1"/>
  <c r="B5409" i="22" s="1"/>
  <c r="E5409" i="22"/>
  <c r="G5408" i="22" a="1"/>
  <c r="G5408" i="22" s="1"/>
  <c r="B5408" i="22" s="1"/>
  <c r="E5408" i="22"/>
  <c r="G5407" i="22"/>
  <c r="B5407" i="22" s="1"/>
  <c r="G5407" i="22" a="1"/>
  <c r="E5407" i="22"/>
  <c r="G5406" i="22" a="1"/>
  <c r="G5406" i="22" s="1"/>
  <c r="B5406" i="22" s="1"/>
  <c r="E5406" i="22"/>
  <c r="G5405" i="22" a="1"/>
  <c r="G5405" i="22" s="1"/>
  <c r="B5405" i="22" s="1"/>
  <c r="E5405" i="22"/>
  <c r="G5404" i="22" a="1"/>
  <c r="G5404" i="22" s="1"/>
  <c r="B5404" i="22" s="1"/>
  <c r="E5404" i="22"/>
  <c r="G5403" i="22" a="1"/>
  <c r="G5403" i="22" s="1"/>
  <c r="B5403" i="22" s="1"/>
  <c r="E5403" i="22"/>
  <c r="G5402" i="22" a="1"/>
  <c r="G5402" i="22" s="1"/>
  <c r="B5402" i="22" s="1"/>
  <c r="E5402" i="22"/>
  <c r="G5401" i="22"/>
  <c r="B5401" i="22" s="1"/>
  <c r="G5401" i="22" a="1"/>
  <c r="E5401" i="22"/>
  <c r="G5400" i="22" a="1"/>
  <c r="G5400" i="22" s="1"/>
  <c r="B5400" i="22" s="1"/>
  <c r="E5400" i="22"/>
  <c r="G5399" i="22" a="1"/>
  <c r="G5399" i="22" s="1"/>
  <c r="B5399" i="22" s="1"/>
  <c r="E5399" i="22"/>
  <c r="G5398" i="22" a="1"/>
  <c r="G5398" i="22" s="1"/>
  <c r="B5398" i="22" s="1"/>
  <c r="E5398" i="22"/>
  <c r="G5397" i="22" a="1"/>
  <c r="G5397" i="22" s="1"/>
  <c r="B5397" i="22" s="1"/>
  <c r="E5397" i="22"/>
  <c r="G5396" i="22" a="1"/>
  <c r="G5396" i="22" s="1"/>
  <c r="E5396" i="22"/>
  <c r="B5396" i="22"/>
  <c r="G5395" i="22" a="1"/>
  <c r="G5395" i="22" s="1"/>
  <c r="B5395" i="22" s="1"/>
  <c r="E5395" i="22"/>
  <c r="G5394" i="22" a="1"/>
  <c r="G5394" i="22" s="1"/>
  <c r="B5394" i="22" s="1"/>
  <c r="E5394" i="22"/>
  <c r="G5393" i="22"/>
  <c r="B5393" i="22" s="1"/>
  <c r="G5393" i="22" a="1"/>
  <c r="E5393" i="22"/>
  <c r="G5392" i="22" a="1"/>
  <c r="G5392" i="22" s="1"/>
  <c r="B5392" i="22" s="1"/>
  <c r="E5392" i="22"/>
  <c r="G5391" i="22" a="1"/>
  <c r="G5391" i="22" s="1"/>
  <c r="B5391" i="22" s="1"/>
  <c r="E5391" i="22"/>
  <c r="G5390" i="22" a="1"/>
  <c r="G5390" i="22" s="1"/>
  <c r="B5390" i="22" s="1"/>
  <c r="E5390" i="22"/>
  <c r="G5389" i="22" a="1"/>
  <c r="G5389" i="22" s="1"/>
  <c r="B5389" i="22" s="1"/>
  <c r="E5389" i="22"/>
  <c r="G5388" i="22" a="1"/>
  <c r="G5388" i="22" s="1"/>
  <c r="B5388" i="22" s="1"/>
  <c r="E5388" i="22"/>
  <c r="G5387" i="22"/>
  <c r="B5387" i="22" s="1"/>
  <c r="G5387" i="22" a="1"/>
  <c r="E5387" i="22"/>
  <c r="G5386" i="22" a="1"/>
  <c r="G5386" i="22" s="1"/>
  <c r="B5386" i="22" s="1"/>
  <c r="E5386" i="22"/>
  <c r="G5385" i="22" a="1"/>
  <c r="G5385" i="22" s="1"/>
  <c r="B5385" i="22" s="1"/>
  <c r="E5385" i="22"/>
  <c r="G5384" i="22" a="1"/>
  <c r="G5384" i="22" s="1"/>
  <c r="B5384" i="22" s="1"/>
  <c r="E5384" i="22"/>
  <c r="G5383" i="22" a="1"/>
  <c r="G5383" i="22" s="1"/>
  <c r="B5383" i="22" s="1"/>
  <c r="E5383" i="22"/>
  <c r="G5382" i="22" a="1"/>
  <c r="G5382" i="22" s="1"/>
  <c r="B5382" i="22" s="1"/>
  <c r="E5382" i="22"/>
  <c r="G5381" i="22"/>
  <c r="B5381" i="22" s="1"/>
  <c r="G5381" i="22" a="1"/>
  <c r="E5381" i="22"/>
  <c r="G5380" i="22" a="1"/>
  <c r="G5380" i="22" s="1"/>
  <c r="E5380" i="22"/>
  <c r="B5380" i="22"/>
  <c r="G5379" i="22" a="1"/>
  <c r="G5379" i="22" s="1"/>
  <c r="B5379" i="22" s="1"/>
  <c r="E5379" i="22"/>
  <c r="G5378" i="22" a="1"/>
  <c r="G5378" i="22" s="1"/>
  <c r="E5378" i="22"/>
  <c r="B5378" i="22"/>
  <c r="G5377" i="22" a="1"/>
  <c r="G5377" i="22" s="1"/>
  <c r="B5377" i="22" s="1"/>
  <c r="E5377" i="22"/>
  <c r="G5376" i="22" a="1"/>
  <c r="G5376" i="22" s="1"/>
  <c r="B5376" i="22" s="1"/>
  <c r="E5376" i="22"/>
  <c r="G5375" i="22" a="1"/>
  <c r="G5375" i="22" s="1"/>
  <c r="B5375" i="22" s="1"/>
  <c r="E5375" i="22"/>
  <c r="G5374" i="22" a="1"/>
  <c r="G5374" i="22" s="1"/>
  <c r="B5374" i="22" s="1"/>
  <c r="E5374" i="22"/>
  <c r="G5373" i="22" a="1"/>
  <c r="G5373" i="22" s="1"/>
  <c r="B5373" i="22" s="1"/>
  <c r="E5373" i="22"/>
  <c r="G5372" i="22" a="1"/>
  <c r="G5372" i="22" s="1"/>
  <c r="B5372" i="22" s="1"/>
  <c r="E5372" i="22"/>
  <c r="G5371" i="22" a="1"/>
  <c r="G5371" i="22" s="1"/>
  <c r="B5371" i="22" s="1"/>
  <c r="E5371" i="22"/>
  <c r="G5370" i="22" a="1"/>
  <c r="G5370" i="22" s="1"/>
  <c r="E5370" i="22"/>
  <c r="B5370" i="22"/>
  <c r="G5369" i="22"/>
  <c r="B5369" i="22" s="1"/>
  <c r="G5369" i="22" a="1"/>
  <c r="E5369" i="22"/>
  <c r="G5368" i="22" a="1"/>
  <c r="G5368" i="22" s="1"/>
  <c r="B5368" i="22" s="1"/>
  <c r="E5368" i="22"/>
  <c r="G5367" i="22" a="1"/>
  <c r="G5367" i="22" s="1"/>
  <c r="B5367" i="22" s="1"/>
  <c r="E5367" i="22"/>
  <c r="G5366" i="22" a="1"/>
  <c r="G5366" i="22" s="1"/>
  <c r="B5366" i="22" s="1"/>
  <c r="E5366" i="22"/>
  <c r="G5365" i="22" a="1"/>
  <c r="G5365" i="22" s="1"/>
  <c r="B5365" i="22" s="1"/>
  <c r="E5365" i="22"/>
  <c r="G5364" i="22" a="1"/>
  <c r="G5364" i="22" s="1"/>
  <c r="E5364" i="22"/>
  <c r="B5364" i="22"/>
  <c r="G5363" i="22" a="1"/>
  <c r="G5363" i="22" s="1"/>
  <c r="B5363" i="22" s="1"/>
  <c r="E5363" i="22"/>
  <c r="G5362" i="22" a="1"/>
  <c r="G5362" i="22" s="1"/>
  <c r="B5362" i="22" s="1"/>
  <c r="E5362" i="22"/>
  <c r="G5361" i="22" a="1"/>
  <c r="G5361" i="22" s="1"/>
  <c r="B5361" i="22" s="1"/>
  <c r="E5361" i="22"/>
  <c r="G5360" i="22" a="1"/>
  <c r="G5360" i="22" s="1"/>
  <c r="B5360" i="22" s="1"/>
  <c r="E5360" i="22"/>
  <c r="G5359" i="22" a="1"/>
  <c r="G5359" i="22" s="1"/>
  <c r="B5359" i="22" s="1"/>
  <c r="E5359" i="22"/>
  <c r="G5358" i="22" a="1"/>
  <c r="G5358" i="22" s="1"/>
  <c r="B5358" i="22" s="1"/>
  <c r="E5358" i="22"/>
  <c r="G5357" i="22" a="1"/>
  <c r="G5357" i="22" s="1"/>
  <c r="B5357" i="22" s="1"/>
  <c r="E5357" i="22"/>
  <c r="G5356" i="22" a="1"/>
  <c r="G5356" i="22" s="1"/>
  <c r="B5356" i="22" s="1"/>
  <c r="E5356" i="22"/>
  <c r="G5355" i="22" a="1"/>
  <c r="G5355" i="22" s="1"/>
  <c r="B5355" i="22" s="1"/>
  <c r="E5355" i="22"/>
  <c r="G5354" i="22" a="1"/>
  <c r="G5354" i="22" s="1"/>
  <c r="B5354" i="22" s="1"/>
  <c r="E5354" i="22"/>
  <c r="G5353" i="22"/>
  <c r="B5353" i="22" s="1"/>
  <c r="G5353" i="22" a="1"/>
  <c r="E5353" i="22"/>
  <c r="G5352" i="22" a="1"/>
  <c r="G5352" i="22" s="1"/>
  <c r="E5352" i="22"/>
  <c r="B5352" i="22"/>
  <c r="G5351" i="22" a="1"/>
  <c r="G5351" i="22" s="1"/>
  <c r="B5351" i="22" s="1"/>
  <c r="E5351" i="22"/>
  <c r="G5350" i="22" a="1"/>
  <c r="G5350" i="22" s="1"/>
  <c r="B5350" i="22" s="1"/>
  <c r="E5350" i="22"/>
  <c r="G5349" i="22" a="1"/>
  <c r="G5349" i="22" s="1"/>
  <c r="B5349" i="22" s="1"/>
  <c r="E5349" i="22"/>
  <c r="G5348" i="22" a="1"/>
  <c r="G5348" i="22" s="1"/>
  <c r="E5348" i="22"/>
  <c r="B5348" i="22"/>
  <c r="G5347" i="22" a="1"/>
  <c r="G5347" i="22" s="1"/>
  <c r="B5347" i="22" s="1"/>
  <c r="E5347" i="22"/>
  <c r="G5346" i="22" a="1"/>
  <c r="G5346" i="22" s="1"/>
  <c r="B5346" i="22" s="1"/>
  <c r="E5346" i="22"/>
  <c r="G5345" i="22"/>
  <c r="B5345" i="22" s="1"/>
  <c r="G5345" i="22" a="1"/>
  <c r="E5345" i="22"/>
  <c r="G5344" i="22" a="1"/>
  <c r="G5344" i="22" s="1"/>
  <c r="B5344" i="22" s="1"/>
  <c r="E5344" i="22"/>
  <c r="G5343" i="22" a="1"/>
  <c r="G5343" i="22" s="1"/>
  <c r="B5343" i="22" s="1"/>
  <c r="E5343" i="22"/>
  <c r="G5342" i="22" a="1"/>
  <c r="G5342" i="22" s="1"/>
  <c r="E5342" i="22"/>
  <c r="B5342" i="22"/>
  <c r="G5341" i="22" a="1"/>
  <c r="G5341" i="22" s="1"/>
  <c r="B5341" i="22" s="1"/>
  <c r="E5341" i="22"/>
  <c r="G5340" i="22" a="1"/>
  <c r="G5340" i="22" s="1"/>
  <c r="B5340" i="22" s="1"/>
  <c r="E5340" i="22"/>
  <c r="G5339" i="22"/>
  <c r="B5339" i="22" s="1"/>
  <c r="G5339" i="22" a="1"/>
  <c r="E5339" i="22"/>
  <c r="G5338" i="22" a="1"/>
  <c r="G5338" i="22" s="1"/>
  <c r="E5338" i="22"/>
  <c r="B5338" i="22"/>
  <c r="G5337" i="22" a="1"/>
  <c r="G5337" i="22" s="1"/>
  <c r="B5337" i="22" s="1"/>
  <c r="E5337" i="22"/>
  <c r="G5336" i="22" a="1"/>
  <c r="G5336" i="22" s="1"/>
  <c r="E5336" i="22"/>
  <c r="B5336" i="22"/>
  <c r="G5335" i="22" a="1"/>
  <c r="G5335" i="22" s="1"/>
  <c r="B5335" i="22" s="1"/>
  <c r="E5335" i="22"/>
  <c r="G5334" i="22" a="1"/>
  <c r="G5334" i="22" s="1"/>
  <c r="B5334" i="22" s="1"/>
  <c r="E5334" i="22"/>
  <c r="G5333" i="22"/>
  <c r="B5333" i="22" s="1"/>
  <c r="G5333" i="22" a="1"/>
  <c r="E5333" i="22"/>
  <c r="G5332" i="22" a="1"/>
  <c r="G5332" i="22" s="1"/>
  <c r="B5332" i="22" s="1"/>
  <c r="E5332" i="22"/>
  <c r="G5331" i="22" a="1"/>
  <c r="G5331" i="22" s="1"/>
  <c r="B5331" i="22" s="1"/>
  <c r="E5331" i="22"/>
  <c r="G5330" i="22" a="1"/>
  <c r="G5330" i="22" s="1"/>
  <c r="B5330" i="22" s="1"/>
  <c r="E5330" i="22"/>
  <c r="G5329" i="22" a="1"/>
  <c r="G5329" i="22" s="1"/>
  <c r="B5329" i="22" s="1"/>
  <c r="E5329" i="22"/>
  <c r="G5328" i="22" a="1"/>
  <c r="G5328" i="22" s="1"/>
  <c r="B5328" i="22" s="1"/>
  <c r="E5328" i="22"/>
  <c r="G5327" i="22"/>
  <c r="B5327" i="22" s="1"/>
  <c r="G5327" i="22" a="1"/>
  <c r="E5327" i="22"/>
  <c r="G5326" i="22" a="1"/>
  <c r="G5326" i="22" s="1"/>
  <c r="B5326" i="22" s="1"/>
  <c r="E5326" i="22"/>
  <c r="G5325" i="22" a="1"/>
  <c r="G5325" i="22" s="1"/>
  <c r="B5325" i="22" s="1"/>
  <c r="E5325" i="22"/>
  <c r="G5324" i="22" a="1"/>
  <c r="G5324" i="22" s="1"/>
  <c r="B5324" i="22" s="1"/>
  <c r="E5324" i="22"/>
  <c r="G5323" i="22" a="1"/>
  <c r="G5323" i="22" s="1"/>
  <c r="B5323" i="22" s="1"/>
  <c r="E5323" i="22"/>
  <c r="G5322" i="22" a="1"/>
  <c r="G5322" i="22" s="1"/>
  <c r="E5322" i="22"/>
  <c r="B5322" i="22"/>
  <c r="G5321" i="22" a="1"/>
  <c r="G5321" i="22" s="1"/>
  <c r="B5321" i="22" s="1"/>
  <c r="E5321" i="22"/>
  <c r="G5320" i="22" a="1"/>
  <c r="G5320" i="22" s="1"/>
  <c r="E5320" i="22"/>
  <c r="B5320" i="22"/>
  <c r="G5319" i="22" a="1"/>
  <c r="G5319" i="22" s="1"/>
  <c r="B5319" i="22" s="1"/>
  <c r="E5319" i="22"/>
  <c r="G5318" i="22" a="1"/>
  <c r="G5318" i="22" s="1"/>
  <c r="B5318" i="22" s="1"/>
  <c r="E5318" i="22"/>
  <c r="G5317" i="22" a="1"/>
  <c r="G5317" i="22" s="1"/>
  <c r="B5317" i="22" s="1"/>
  <c r="E5317" i="22"/>
  <c r="G5316" i="22" a="1"/>
  <c r="G5316" i="22" s="1"/>
  <c r="B5316" i="22" s="1"/>
  <c r="E5316" i="22"/>
  <c r="G5315" i="22" a="1"/>
  <c r="G5315" i="22" s="1"/>
  <c r="B5315" i="22" s="1"/>
  <c r="E5315" i="22"/>
  <c r="G5314" i="22" a="1"/>
  <c r="G5314" i="22" s="1"/>
  <c r="B5314" i="22" s="1"/>
  <c r="E5314" i="22"/>
  <c r="G5313" i="22" a="1"/>
  <c r="G5313" i="22" s="1"/>
  <c r="B5313" i="22" s="1"/>
  <c r="E5313" i="22"/>
  <c r="G5312" i="22" a="1"/>
  <c r="G5312" i="22" s="1"/>
  <c r="B5312" i="22" s="1"/>
  <c r="E5312" i="22"/>
  <c r="G5311" i="22"/>
  <c r="B5311" i="22" s="1"/>
  <c r="G5311" i="22" a="1"/>
  <c r="E5311" i="22"/>
  <c r="G5310" i="22" a="1"/>
  <c r="G5310" i="22" s="1"/>
  <c r="B5310" i="22" s="1"/>
  <c r="E5310" i="22"/>
  <c r="G5309" i="22" a="1"/>
  <c r="G5309" i="22" s="1"/>
  <c r="B5309" i="22" s="1"/>
  <c r="E5309" i="22"/>
  <c r="G5308" i="22" a="1"/>
  <c r="G5308" i="22" s="1"/>
  <c r="B5308" i="22" s="1"/>
  <c r="E5308" i="22"/>
  <c r="G5307" i="22" a="1"/>
  <c r="G5307" i="22" s="1"/>
  <c r="B5307" i="22" s="1"/>
  <c r="E5307" i="22"/>
  <c r="G5306" i="22" a="1"/>
  <c r="G5306" i="22" s="1"/>
  <c r="B5306" i="22" s="1"/>
  <c r="E5306" i="22"/>
  <c r="G5305" i="22"/>
  <c r="B5305" i="22" s="1"/>
  <c r="G5305" i="22" a="1"/>
  <c r="E5305" i="22"/>
  <c r="G5304" i="22" a="1"/>
  <c r="G5304" i="22" s="1"/>
  <c r="E5304" i="22"/>
  <c r="B5304" i="22"/>
  <c r="G5303" i="22" a="1"/>
  <c r="G5303" i="22" s="1"/>
  <c r="B5303" i="22" s="1"/>
  <c r="E5303" i="22"/>
  <c r="G5302" i="22" a="1"/>
  <c r="G5302" i="22" s="1"/>
  <c r="B5302" i="22" s="1"/>
  <c r="E5302" i="22"/>
  <c r="G5301" i="22" a="1"/>
  <c r="G5301" i="22" s="1"/>
  <c r="B5301" i="22" s="1"/>
  <c r="E5301" i="22"/>
  <c r="G5300" i="22" a="1"/>
  <c r="G5300" i="22" s="1"/>
  <c r="B5300" i="22" s="1"/>
  <c r="E5300" i="22"/>
  <c r="G5299" i="22" a="1"/>
  <c r="G5299" i="22" s="1"/>
  <c r="B5299" i="22" s="1"/>
  <c r="E5299" i="22"/>
  <c r="G5298" i="22" a="1"/>
  <c r="G5298" i="22" s="1"/>
  <c r="B5298" i="22" s="1"/>
  <c r="E5298" i="22"/>
  <c r="G5297" i="22" a="1"/>
  <c r="G5297" i="22" s="1"/>
  <c r="B5297" i="22" s="1"/>
  <c r="E5297" i="22"/>
  <c r="G5296" i="22" a="1"/>
  <c r="G5296" i="22" s="1"/>
  <c r="B5296" i="22" s="1"/>
  <c r="E5296" i="22"/>
  <c r="G5295" i="22"/>
  <c r="B5295" i="22" s="1"/>
  <c r="G5295" i="22" a="1"/>
  <c r="E5295" i="22"/>
  <c r="G5294" i="22" a="1"/>
  <c r="G5294" i="22" s="1"/>
  <c r="B5294" i="22" s="1"/>
  <c r="E5294" i="22"/>
  <c r="G5293" i="22" a="1"/>
  <c r="G5293" i="22" s="1"/>
  <c r="B5293" i="22" s="1"/>
  <c r="E5293" i="22"/>
  <c r="G5292" i="22" a="1"/>
  <c r="G5292" i="22" s="1"/>
  <c r="B5292" i="22" s="1"/>
  <c r="E5292" i="22"/>
  <c r="G5291" i="22" a="1"/>
  <c r="G5291" i="22" s="1"/>
  <c r="B5291" i="22" s="1"/>
  <c r="E5291" i="22"/>
  <c r="G5290" i="22" a="1"/>
  <c r="G5290" i="22" s="1"/>
  <c r="B5290" i="22" s="1"/>
  <c r="E5290" i="22"/>
  <c r="G5289" i="22"/>
  <c r="B5289" i="22" s="1"/>
  <c r="G5289" i="22" a="1"/>
  <c r="E5289" i="22"/>
  <c r="G5288" i="22" a="1"/>
  <c r="G5288" i="22" s="1"/>
  <c r="E5288" i="22"/>
  <c r="B5288" i="22"/>
  <c r="G5287" i="22" a="1"/>
  <c r="G5287" i="22" s="1"/>
  <c r="B5287" i="22" s="1"/>
  <c r="E5287" i="22"/>
  <c r="G5286" i="22" a="1"/>
  <c r="G5286" i="22" s="1"/>
  <c r="B5286" i="22" s="1"/>
  <c r="E5286" i="22"/>
  <c r="G5285" i="22" a="1"/>
  <c r="G5285" i="22" s="1"/>
  <c r="B5285" i="22" s="1"/>
  <c r="E5285" i="22"/>
  <c r="G5284" i="22" a="1"/>
  <c r="G5284" i="22" s="1"/>
  <c r="B5284" i="22" s="1"/>
  <c r="E5284" i="22"/>
  <c r="G5283" i="22" a="1"/>
  <c r="G5283" i="22" s="1"/>
  <c r="B5283" i="22" s="1"/>
  <c r="E5283" i="22"/>
  <c r="G5282" i="22" a="1"/>
  <c r="G5282" i="22" s="1"/>
  <c r="E5282" i="22"/>
  <c r="B5282" i="22"/>
  <c r="G5281" i="22"/>
  <c r="B5281" i="22" s="1"/>
  <c r="G5281" i="22" a="1"/>
  <c r="E5281" i="22"/>
  <c r="G5280" i="22" a="1"/>
  <c r="G5280" i="22" s="1"/>
  <c r="B5280" i="22" s="1"/>
  <c r="E5280" i="22"/>
  <c r="G5279" i="22" a="1"/>
  <c r="G5279" i="22" s="1"/>
  <c r="B5279" i="22" s="1"/>
  <c r="E5279" i="22"/>
  <c r="G5278" i="22" a="1"/>
  <c r="G5278" i="22" s="1"/>
  <c r="B5278" i="22" s="1"/>
  <c r="E5278" i="22"/>
  <c r="G5277" i="22" a="1"/>
  <c r="G5277" i="22" s="1"/>
  <c r="B5277" i="22" s="1"/>
  <c r="E5277" i="22"/>
  <c r="G5276" i="22" a="1"/>
  <c r="G5276" i="22" s="1"/>
  <c r="B5276" i="22" s="1"/>
  <c r="E5276" i="22"/>
  <c r="G5275" i="22" a="1"/>
  <c r="G5275" i="22" s="1"/>
  <c r="B5275" i="22" s="1"/>
  <c r="E5275" i="22"/>
  <c r="G5274" i="22" a="1"/>
  <c r="G5274" i="22" s="1"/>
  <c r="B5274" i="22" s="1"/>
  <c r="E5274" i="22"/>
  <c r="G5273" i="22" a="1"/>
  <c r="G5273" i="22" s="1"/>
  <c r="B5273" i="22" s="1"/>
  <c r="E5273" i="22"/>
  <c r="G5272" i="22" a="1"/>
  <c r="G5272" i="22" s="1"/>
  <c r="E5272" i="22"/>
  <c r="B5272" i="22"/>
  <c r="G5271" i="22" a="1"/>
  <c r="G5271" i="22" s="1"/>
  <c r="B5271" i="22" s="1"/>
  <c r="E5271" i="22"/>
  <c r="G5270" i="22" a="1"/>
  <c r="G5270" i="22" s="1"/>
  <c r="B5270" i="22" s="1"/>
  <c r="E5270" i="22"/>
  <c r="G5269" i="22" a="1"/>
  <c r="G5269" i="22" s="1"/>
  <c r="B5269" i="22" s="1"/>
  <c r="E5269" i="22"/>
  <c r="G5268" i="22" a="1"/>
  <c r="G5268" i="22" s="1"/>
  <c r="B5268" i="22" s="1"/>
  <c r="E5268" i="22"/>
  <c r="G5267" i="22" a="1"/>
  <c r="G5267" i="22" s="1"/>
  <c r="B5267" i="22" s="1"/>
  <c r="E5267" i="22"/>
  <c r="G5266" i="22" a="1"/>
  <c r="G5266" i="22" s="1"/>
  <c r="B5266" i="22" s="1"/>
  <c r="E5266" i="22"/>
  <c r="G5265" i="22" a="1"/>
  <c r="G5265" i="22" s="1"/>
  <c r="B5265" i="22" s="1"/>
  <c r="E5265" i="22"/>
  <c r="G5264" i="22" a="1"/>
  <c r="G5264" i="22" s="1"/>
  <c r="B5264" i="22" s="1"/>
  <c r="E5264" i="22"/>
  <c r="G5263" i="22"/>
  <c r="B5263" i="22" s="1"/>
  <c r="G5263" i="22" a="1"/>
  <c r="E5263" i="22"/>
  <c r="G5262" i="22" a="1"/>
  <c r="G5262" i="22" s="1"/>
  <c r="B5262" i="22" s="1"/>
  <c r="E5262" i="22"/>
  <c r="G5261" i="22" a="1"/>
  <c r="G5261" i="22" s="1"/>
  <c r="B5261" i="22" s="1"/>
  <c r="E5261" i="22"/>
  <c r="G5260" i="22" a="1"/>
  <c r="G5260" i="22" s="1"/>
  <c r="B5260" i="22" s="1"/>
  <c r="E5260" i="22"/>
  <c r="G5259" i="22" a="1"/>
  <c r="G5259" i="22" s="1"/>
  <c r="B5259" i="22" s="1"/>
  <c r="E5259" i="22"/>
  <c r="G5258" i="22" a="1"/>
  <c r="G5258" i="22" s="1"/>
  <c r="B5258" i="22" s="1"/>
  <c r="E5258" i="22"/>
  <c r="G5257" i="22" a="1"/>
  <c r="G5257" i="22" s="1"/>
  <c r="B5257" i="22" s="1"/>
  <c r="E5257" i="22"/>
  <c r="G5256" i="22" a="1"/>
  <c r="G5256" i="22" s="1"/>
  <c r="E5256" i="22"/>
  <c r="B5256" i="22"/>
  <c r="G5255" i="22" a="1"/>
  <c r="G5255" i="22" s="1"/>
  <c r="B5255" i="22" s="1"/>
  <c r="E5255" i="22"/>
  <c r="G5254" i="22" a="1"/>
  <c r="G5254" i="22" s="1"/>
  <c r="B5254" i="22" s="1"/>
  <c r="E5254" i="22"/>
  <c r="G5253" i="22" a="1"/>
  <c r="G5253" i="22" s="1"/>
  <c r="B5253" i="22" s="1"/>
  <c r="E5253" i="22"/>
  <c r="G5252" i="22" a="1"/>
  <c r="G5252" i="22" s="1"/>
  <c r="B5252" i="22" s="1"/>
  <c r="E5252" i="22"/>
  <c r="G5251" i="22" a="1"/>
  <c r="G5251" i="22" s="1"/>
  <c r="B5251" i="22" s="1"/>
  <c r="E5251" i="22"/>
  <c r="G5250" i="22" a="1"/>
  <c r="G5250" i="22" s="1"/>
  <c r="E5250" i="22"/>
  <c r="B5250" i="22"/>
  <c r="G5249" i="22"/>
  <c r="B5249" i="22" s="1"/>
  <c r="G5249" i="22" a="1"/>
  <c r="E5249" i="22"/>
  <c r="G5248" i="22" a="1"/>
  <c r="G5248" i="22" s="1"/>
  <c r="B5248" i="22" s="1"/>
  <c r="E5248" i="22"/>
  <c r="G5247" i="22" a="1"/>
  <c r="G5247" i="22" s="1"/>
  <c r="B5247" i="22" s="1"/>
  <c r="E5247" i="22"/>
  <c r="G5246" i="22" a="1"/>
  <c r="G5246" i="22" s="1"/>
  <c r="B5246" i="22" s="1"/>
  <c r="E5246" i="22"/>
  <c r="G5245" i="22" a="1"/>
  <c r="G5245" i="22" s="1"/>
  <c r="B5245" i="22" s="1"/>
  <c r="E5245" i="22"/>
  <c r="G5244" i="22" a="1"/>
  <c r="G5244" i="22" s="1"/>
  <c r="B5244" i="22" s="1"/>
  <c r="E5244" i="22"/>
  <c r="G5243" i="22" a="1"/>
  <c r="G5243" i="22" s="1"/>
  <c r="B5243" i="22" s="1"/>
  <c r="E5243" i="22"/>
  <c r="G5242" i="22" a="1"/>
  <c r="G5242" i="22" s="1"/>
  <c r="B5242" i="22" s="1"/>
  <c r="E5242" i="22"/>
  <c r="G5241" i="22"/>
  <c r="B5241" i="22" s="1"/>
  <c r="G5241" i="22" a="1"/>
  <c r="E5241" i="22"/>
  <c r="G5240" i="22" a="1"/>
  <c r="G5240" i="22" s="1"/>
  <c r="E5240" i="22"/>
  <c r="B5240" i="22"/>
  <c r="G5239" i="22" a="1"/>
  <c r="G5239" i="22" s="1"/>
  <c r="B5239" i="22" s="1"/>
  <c r="E5239" i="22"/>
  <c r="G5238" i="22" a="1"/>
  <c r="G5238" i="22" s="1"/>
  <c r="B5238" i="22" s="1"/>
  <c r="E5238" i="22"/>
  <c r="G5237" i="22" a="1"/>
  <c r="G5237" i="22" s="1"/>
  <c r="B5237" i="22" s="1"/>
  <c r="E5237" i="22"/>
  <c r="G5236" i="22" a="1"/>
  <c r="G5236" i="22" s="1"/>
  <c r="B5236" i="22" s="1"/>
  <c r="E5236" i="22"/>
  <c r="G5235" i="22" a="1"/>
  <c r="G5235" i="22" s="1"/>
  <c r="B5235" i="22" s="1"/>
  <c r="E5235" i="22"/>
  <c r="G5234" i="22" a="1"/>
  <c r="G5234" i="22" s="1"/>
  <c r="B5234" i="22" s="1"/>
  <c r="E5234" i="22"/>
  <c r="G5233" i="22" a="1"/>
  <c r="G5233" i="22" s="1"/>
  <c r="B5233" i="22" s="1"/>
  <c r="E5233" i="22"/>
  <c r="G5232" i="22" a="1"/>
  <c r="G5232" i="22" s="1"/>
  <c r="B5232" i="22" s="1"/>
  <c r="E5232" i="22"/>
  <c r="G5231" i="22"/>
  <c r="B5231" i="22" s="1"/>
  <c r="G5231" i="22" a="1"/>
  <c r="E5231" i="22"/>
  <c r="G5230" i="22" a="1"/>
  <c r="G5230" i="22" s="1"/>
  <c r="B5230" i="22" s="1"/>
  <c r="E5230" i="22"/>
  <c r="G5229" i="22" a="1"/>
  <c r="G5229" i="22" s="1"/>
  <c r="B5229" i="22" s="1"/>
  <c r="E5229" i="22"/>
  <c r="G5228" i="22" a="1"/>
  <c r="G5228" i="22" s="1"/>
  <c r="B5228" i="22" s="1"/>
  <c r="E5228" i="22"/>
  <c r="G5227" i="22" a="1"/>
  <c r="G5227" i="22" s="1"/>
  <c r="B5227" i="22" s="1"/>
  <c r="E5227" i="22"/>
  <c r="G5226" i="22" a="1"/>
  <c r="G5226" i="22" s="1"/>
  <c r="B5226" i="22" s="1"/>
  <c r="E5226" i="22"/>
  <c r="G5225" i="22" a="1"/>
  <c r="G5225" i="22" s="1"/>
  <c r="B5225" i="22" s="1"/>
  <c r="E5225" i="22"/>
  <c r="G5224" i="22" a="1"/>
  <c r="G5224" i="22" s="1"/>
  <c r="E5224" i="22"/>
  <c r="B5224" i="22"/>
  <c r="G5223" i="22" a="1"/>
  <c r="G5223" i="22" s="1"/>
  <c r="B5223" i="22" s="1"/>
  <c r="E5223" i="22"/>
  <c r="G5222" i="22" a="1"/>
  <c r="G5222" i="22" s="1"/>
  <c r="B5222" i="22" s="1"/>
  <c r="E5222" i="22"/>
  <c r="G5221" i="22" a="1"/>
  <c r="G5221" i="22" s="1"/>
  <c r="B5221" i="22" s="1"/>
  <c r="E5221" i="22"/>
  <c r="G5220" i="22" a="1"/>
  <c r="G5220" i="22" s="1"/>
  <c r="B5220" i="22" s="1"/>
  <c r="E5220" i="22"/>
  <c r="G5219" i="22" a="1"/>
  <c r="G5219" i="22" s="1"/>
  <c r="B5219" i="22" s="1"/>
  <c r="E5219" i="22"/>
  <c r="G5218" i="22" a="1"/>
  <c r="G5218" i="22" s="1"/>
  <c r="E5218" i="22"/>
  <c r="B5218" i="22"/>
  <c r="G5217" i="22"/>
  <c r="B5217" i="22" s="1"/>
  <c r="G5217" i="22" a="1"/>
  <c r="E5217" i="22"/>
  <c r="G5216" i="22" a="1"/>
  <c r="G5216" i="22" s="1"/>
  <c r="B5216" i="22" s="1"/>
  <c r="E5216" i="22"/>
  <c r="G5215" i="22" a="1"/>
  <c r="G5215" i="22" s="1"/>
  <c r="B5215" i="22" s="1"/>
  <c r="E5215" i="22"/>
  <c r="G5214" i="22" a="1"/>
  <c r="G5214" i="22" s="1"/>
  <c r="B5214" i="22" s="1"/>
  <c r="E5214" i="22"/>
  <c r="G5213" i="22" a="1"/>
  <c r="G5213" i="22" s="1"/>
  <c r="B5213" i="22" s="1"/>
  <c r="E5213" i="22"/>
  <c r="G5212" i="22" a="1"/>
  <c r="G5212" i="22" s="1"/>
  <c r="B5212" i="22" s="1"/>
  <c r="E5212" i="22"/>
  <c r="G5211" i="22" a="1"/>
  <c r="G5211" i="22" s="1"/>
  <c r="B5211" i="22" s="1"/>
  <c r="E5211" i="22"/>
  <c r="G5210" i="22" a="1"/>
  <c r="G5210" i="22" s="1"/>
  <c r="B5210" i="22" s="1"/>
  <c r="E5210" i="22"/>
  <c r="G5209" i="22" a="1"/>
  <c r="G5209" i="22" s="1"/>
  <c r="B5209" i="22" s="1"/>
  <c r="E5209" i="22"/>
  <c r="G5208" i="22" a="1"/>
  <c r="G5208" i="22" s="1"/>
  <c r="E5208" i="22"/>
  <c r="B5208" i="22"/>
  <c r="G5207" i="22" a="1"/>
  <c r="G5207" i="22" s="1"/>
  <c r="B5207" i="22" s="1"/>
  <c r="E5207" i="22"/>
  <c r="G5206" i="22" a="1"/>
  <c r="G5206" i="22" s="1"/>
  <c r="B5206" i="22" s="1"/>
  <c r="E5206" i="22"/>
  <c r="G5205" i="22" a="1"/>
  <c r="G5205" i="22" s="1"/>
  <c r="B5205" i="22" s="1"/>
  <c r="E5205" i="22"/>
  <c r="G5204" i="22" a="1"/>
  <c r="G5204" i="22" s="1"/>
  <c r="B5204" i="22" s="1"/>
  <c r="E5204" i="22"/>
  <c r="G5203" i="22" a="1"/>
  <c r="G5203" i="22" s="1"/>
  <c r="B5203" i="22" s="1"/>
  <c r="E5203" i="22"/>
  <c r="G5202" i="22" a="1"/>
  <c r="G5202" i="22" s="1"/>
  <c r="B5202" i="22" s="1"/>
  <c r="E5202" i="22"/>
  <c r="G5201" i="22" a="1"/>
  <c r="G5201" i="22" s="1"/>
  <c r="B5201" i="22" s="1"/>
  <c r="E5201" i="22"/>
  <c r="G5200" i="22" a="1"/>
  <c r="G5200" i="22" s="1"/>
  <c r="B5200" i="22" s="1"/>
  <c r="E5200" i="22"/>
  <c r="G5199" i="22"/>
  <c r="B5199" i="22" s="1"/>
  <c r="G5199" i="22" a="1"/>
  <c r="E5199" i="22"/>
  <c r="G5198" i="22" a="1"/>
  <c r="G5198" i="22" s="1"/>
  <c r="B5198" i="22" s="1"/>
  <c r="E5198" i="22"/>
  <c r="G5197" i="22" a="1"/>
  <c r="G5197" i="22" s="1"/>
  <c r="B5197" i="22" s="1"/>
  <c r="E5197" i="22"/>
  <c r="G5196" i="22" a="1"/>
  <c r="G5196" i="22" s="1"/>
  <c r="B5196" i="22" s="1"/>
  <c r="E5196" i="22"/>
  <c r="G5195" i="22" a="1"/>
  <c r="G5195" i="22" s="1"/>
  <c r="B5195" i="22" s="1"/>
  <c r="E5195" i="22"/>
  <c r="G5194" i="22" a="1"/>
  <c r="G5194" i="22" s="1"/>
  <c r="B5194" i="22" s="1"/>
  <c r="E5194" i="22"/>
  <c r="G5193" i="22" a="1"/>
  <c r="G5193" i="22" s="1"/>
  <c r="B5193" i="22" s="1"/>
  <c r="E5193" i="22"/>
  <c r="G5192" i="22" a="1"/>
  <c r="G5192" i="22" s="1"/>
  <c r="E5192" i="22"/>
  <c r="B5192" i="22"/>
  <c r="G5191" i="22" a="1"/>
  <c r="G5191" i="22" s="1"/>
  <c r="B5191" i="22" s="1"/>
  <c r="E5191" i="22"/>
  <c r="G5190" i="22" a="1"/>
  <c r="G5190" i="22" s="1"/>
  <c r="B5190" i="22" s="1"/>
  <c r="E5190" i="22"/>
  <c r="G5189" i="22" a="1"/>
  <c r="G5189" i="22" s="1"/>
  <c r="B5189" i="22" s="1"/>
  <c r="E5189" i="22"/>
  <c r="G5188" i="22" a="1"/>
  <c r="G5188" i="22" s="1"/>
  <c r="B5188" i="22" s="1"/>
  <c r="E5188" i="22"/>
  <c r="G5187" i="22" a="1"/>
  <c r="G5187" i="22" s="1"/>
  <c r="B5187" i="22" s="1"/>
  <c r="E5187" i="22"/>
  <c r="G5186" i="22" a="1"/>
  <c r="G5186" i="22" s="1"/>
  <c r="B5186" i="22" s="1"/>
  <c r="E5186" i="22"/>
  <c r="G5185" i="22" a="1"/>
  <c r="G5185" i="22" s="1"/>
  <c r="B5185" i="22" s="1"/>
  <c r="E5185" i="22"/>
  <c r="G5184" i="22" a="1"/>
  <c r="G5184" i="22" s="1"/>
  <c r="B5184" i="22" s="1"/>
  <c r="E5184" i="22"/>
  <c r="G5183" i="22"/>
  <c r="B5183" i="22" s="1"/>
  <c r="G5183" i="22" a="1"/>
  <c r="E5183" i="22"/>
  <c r="G5182" i="22" a="1"/>
  <c r="G5182" i="22" s="1"/>
  <c r="B5182" i="22" s="1"/>
  <c r="E5182" i="22"/>
  <c r="G5181" i="22" a="1"/>
  <c r="G5181" i="22" s="1"/>
  <c r="B5181" i="22" s="1"/>
  <c r="E5181" i="22"/>
  <c r="G5180" i="22" a="1"/>
  <c r="G5180" i="22" s="1"/>
  <c r="B5180" i="22" s="1"/>
  <c r="E5180" i="22"/>
  <c r="G5179" i="22" a="1"/>
  <c r="G5179" i="22" s="1"/>
  <c r="B5179" i="22" s="1"/>
  <c r="E5179" i="22"/>
  <c r="G5178" i="22" a="1"/>
  <c r="G5178" i="22" s="1"/>
  <c r="E5178" i="22"/>
  <c r="B5178" i="22"/>
  <c r="G5177" i="22" a="1"/>
  <c r="G5177" i="22" s="1"/>
  <c r="B5177" i="22" s="1"/>
  <c r="E5177" i="22"/>
  <c r="G5176" i="22" a="1"/>
  <c r="G5176" i="22" s="1"/>
  <c r="E5176" i="22"/>
  <c r="B5176" i="22"/>
  <c r="G5175" i="22" a="1"/>
  <c r="G5175" i="22" s="1"/>
  <c r="B5175" i="22" s="1"/>
  <c r="E5175" i="22"/>
  <c r="G5174" i="22" a="1"/>
  <c r="G5174" i="22" s="1"/>
  <c r="B5174" i="22" s="1"/>
  <c r="E5174" i="22"/>
  <c r="G5173" i="22" a="1"/>
  <c r="G5173" i="22" s="1"/>
  <c r="B5173" i="22" s="1"/>
  <c r="E5173" i="22"/>
  <c r="G5172" i="22" a="1"/>
  <c r="G5172" i="22" s="1"/>
  <c r="E5172" i="22"/>
  <c r="B5172" i="22"/>
  <c r="G5171" i="22" a="1"/>
  <c r="G5171" i="22" s="1"/>
  <c r="B5171" i="22" s="1"/>
  <c r="E5171" i="22"/>
  <c r="G5170" i="22" a="1"/>
  <c r="G5170" i="22" s="1"/>
  <c r="B5170" i="22" s="1"/>
  <c r="E5170" i="22"/>
  <c r="G5169" i="22"/>
  <c r="B5169" i="22" s="1"/>
  <c r="G5169" i="22" a="1"/>
  <c r="E5169" i="22"/>
  <c r="G5168" i="22" a="1"/>
  <c r="G5168" i="22" s="1"/>
  <c r="B5168" i="22" s="1"/>
  <c r="E5168" i="22"/>
  <c r="G5167" i="22" a="1"/>
  <c r="G5167" i="22" s="1"/>
  <c r="B5167" i="22" s="1"/>
  <c r="E5167" i="22"/>
  <c r="G5166" i="22" a="1"/>
  <c r="G5166" i="22" s="1"/>
  <c r="B5166" i="22" s="1"/>
  <c r="E5166" i="22"/>
  <c r="G5165" i="22" a="1"/>
  <c r="G5165" i="22" s="1"/>
  <c r="B5165" i="22" s="1"/>
  <c r="E5165" i="22"/>
  <c r="G5164" i="22" a="1"/>
  <c r="G5164" i="22" s="1"/>
  <c r="B5164" i="22" s="1"/>
  <c r="E5164" i="22"/>
  <c r="G5163" i="22" a="1"/>
  <c r="G5163" i="22" s="1"/>
  <c r="B5163" i="22" s="1"/>
  <c r="E5163" i="22"/>
  <c r="G5162" i="22" a="1"/>
  <c r="G5162" i="22" s="1"/>
  <c r="E5162" i="22"/>
  <c r="B5162" i="22"/>
  <c r="G5161" i="22" a="1"/>
  <c r="G5161" i="22" s="1"/>
  <c r="B5161" i="22" s="1"/>
  <c r="E5161" i="22"/>
  <c r="G5160" i="22" a="1"/>
  <c r="G5160" i="22" s="1"/>
  <c r="B5160" i="22" s="1"/>
  <c r="E5160" i="22"/>
  <c r="G5159" i="22" a="1"/>
  <c r="G5159" i="22" s="1"/>
  <c r="B5159" i="22" s="1"/>
  <c r="E5159" i="22"/>
  <c r="G5158" i="22" a="1"/>
  <c r="G5158" i="22" s="1"/>
  <c r="B5158" i="22" s="1"/>
  <c r="E5158" i="22"/>
  <c r="G5157" i="22" a="1"/>
  <c r="G5157" i="22" s="1"/>
  <c r="B5157" i="22" s="1"/>
  <c r="E5157" i="22"/>
  <c r="G5156" i="22" a="1"/>
  <c r="G5156" i="22" s="1"/>
  <c r="E5156" i="22"/>
  <c r="B5156" i="22"/>
  <c r="G5155" i="22" a="1"/>
  <c r="G5155" i="22" s="1"/>
  <c r="B5155" i="22" s="1"/>
  <c r="E5155" i="22"/>
  <c r="G5154" i="22" a="1"/>
  <c r="G5154" i="22" s="1"/>
  <c r="B5154" i="22" s="1"/>
  <c r="E5154" i="22"/>
  <c r="G5153" i="22" a="1"/>
  <c r="G5153" i="22" s="1"/>
  <c r="B5153" i="22" s="1"/>
  <c r="E5153" i="22"/>
  <c r="G5152" i="22" a="1"/>
  <c r="G5152" i="22" s="1"/>
  <c r="B5152" i="22" s="1"/>
  <c r="E5152" i="22"/>
  <c r="G5151" i="22" a="1"/>
  <c r="G5151" i="22" s="1"/>
  <c r="B5151" i="22" s="1"/>
  <c r="E5151" i="22"/>
  <c r="G5150" i="22" a="1"/>
  <c r="G5150" i="22" s="1"/>
  <c r="E5150" i="22"/>
  <c r="B5150" i="22"/>
  <c r="G5149" i="22" a="1"/>
  <c r="G5149" i="22" s="1"/>
  <c r="B5149" i="22" s="1"/>
  <c r="E5149" i="22"/>
  <c r="G5148" i="22" a="1"/>
  <c r="G5148" i="22" s="1"/>
  <c r="B5148" i="22" s="1"/>
  <c r="E5148" i="22"/>
  <c r="G5147" i="22"/>
  <c r="B5147" i="22" s="1"/>
  <c r="G5147" i="22" a="1"/>
  <c r="E5147" i="22"/>
  <c r="G5146" i="22" a="1"/>
  <c r="G5146" i="22" s="1"/>
  <c r="B5146" i="22" s="1"/>
  <c r="E5146" i="22"/>
  <c r="G5145" i="22" a="1"/>
  <c r="G5145" i="22" s="1"/>
  <c r="B5145" i="22" s="1"/>
  <c r="E5145" i="22"/>
  <c r="G5144" i="22" a="1"/>
  <c r="G5144" i="22" s="1"/>
  <c r="B5144" i="22" s="1"/>
  <c r="E5144" i="22"/>
  <c r="G5143" i="22" a="1"/>
  <c r="G5143" i="22" s="1"/>
  <c r="B5143" i="22" s="1"/>
  <c r="E5143" i="22"/>
  <c r="G5142" i="22" a="1"/>
  <c r="G5142" i="22" s="1"/>
  <c r="B5142" i="22" s="1"/>
  <c r="E5142" i="22"/>
  <c r="G5141" i="22" a="1"/>
  <c r="G5141" i="22" s="1"/>
  <c r="B5141" i="22" s="1"/>
  <c r="E5141" i="22"/>
  <c r="G5140" i="22" a="1"/>
  <c r="G5140" i="22" s="1"/>
  <c r="B5140" i="22" s="1"/>
  <c r="E5140" i="22"/>
  <c r="G5139" i="22" a="1"/>
  <c r="G5139" i="22" s="1"/>
  <c r="B5139" i="22" s="1"/>
  <c r="E5139" i="22"/>
  <c r="G5138" i="22" a="1"/>
  <c r="G5138" i="22" s="1"/>
  <c r="B5138" i="22" s="1"/>
  <c r="E5138" i="22"/>
  <c r="G5137" i="22" a="1"/>
  <c r="G5137" i="22" s="1"/>
  <c r="B5137" i="22" s="1"/>
  <c r="E5137" i="22"/>
  <c r="G5136" i="22" a="1"/>
  <c r="G5136" i="22" s="1"/>
  <c r="B5136" i="22" s="1"/>
  <c r="E5136" i="22"/>
  <c r="G5135" i="22" a="1"/>
  <c r="G5135" i="22" s="1"/>
  <c r="B5135" i="22" s="1"/>
  <c r="E5135" i="22"/>
  <c r="G5134" i="22" a="1"/>
  <c r="G5134" i="22" s="1"/>
  <c r="E5134" i="22"/>
  <c r="B5134" i="22"/>
  <c r="G5133" i="22" a="1"/>
  <c r="G5133" i="22" s="1"/>
  <c r="B5133" i="22" s="1"/>
  <c r="E5133" i="22"/>
  <c r="G5132" i="22" a="1"/>
  <c r="G5132" i="22" s="1"/>
  <c r="B5132" i="22" s="1"/>
  <c r="E5132" i="22"/>
  <c r="G5131" i="22" a="1"/>
  <c r="G5131" i="22" s="1"/>
  <c r="B5131" i="22" s="1"/>
  <c r="E5131" i="22"/>
  <c r="G5130" i="22" a="1"/>
  <c r="G5130" i="22" s="1"/>
  <c r="B5130" i="22" s="1"/>
  <c r="E5130" i="22"/>
  <c r="G5129" i="22" a="1"/>
  <c r="G5129" i="22" s="1"/>
  <c r="B5129" i="22" s="1"/>
  <c r="E5129" i="22"/>
  <c r="G5128" i="22" a="1"/>
  <c r="G5128" i="22" s="1"/>
  <c r="B5128" i="22" s="1"/>
  <c r="E5128" i="22"/>
  <c r="G5127" i="22" a="1"/>
  <c r="G5127" i="22" s="1"/>
  <c r="B5127" i="22" s="1"/>
  <c r="E5127" i="22"/>
  <c r="G5126" i="22" a="1"/>
  <c r="G5126" i="22" s="1"/>
  <c r="B5126" i="22" s="1"/>
  <c r="E5126" i="22"/>
  <c r="G5125" i="22" a="1"/>
  <c r="G5125" i="22" s="1"/>
  <c r="B5125" i="22" s="1"/>
  <c r="E5125" i="22"/>
  <c r="G5124" i="22" a="1"/>
  <c r="G5124" i="22" s="1"/>
  <c r="B5124" i="22" s="1"/>
  <c r="E5124" i="22"/>
  <c r="G5123" i="22" a="1"/>
  <c r="G5123" i="22" s="1"/>
  <c r="B5123" i="22" s="1"/>
  <c r="E5123" i="22"/>
  <c r="G5122" i="22" a="1"/>
  <c r="G5122" i="22" s="1"/>
  <c r="B5122" i="22" s="1"/>
  <c r="E5122" i="22"/>
  <c r="G5121" i="22" a="1"/>
  <c r="G5121" i="22" s="1"/>
  <c r="B5121" i="22" s="1"/>
  <c r="E5121" i="22"/>
  <c r="G5120" i="22" a="1"/>
  <c r="G5120" i="22" s="1"/>
  <c r="B5120" i="22" s="1"/>
  <c r="E5120" i="22"/>
  <c r="G5119" i="22" a="1"/>
  <c r="G5119" i="22" s="1"/>
  <c r="B5119" i="22" s="1"/>
  <c r="E5119" i="22"/>
  <c r="G5118" i="22" a="1"/>
  <c r="G5118" i="22" s="1"/>
  <c r="B5118" i="22" s="1"/>
  <c r="E5118" i="22"/>
  <c r="G5117" i="22" a="1"/>
  <c r="G5117" i="22" s="1"/>
  <c r="B5117" i="22" s="1"/>
  <c r="E5117" i="22"/>
  <c r="G5116" i="22" a="1"/>
  <c r="G5116" i="22" s="1"/>
  <c r="B5116" i="22" s="1"/>
  <c r="E5116" i="22"/>
  <c r="G5115" i="22" a="1"/>
  <c r="G5115" i="22" s="1"/>
  <c r="B5115" i="22" s="1"/>
  <c r="E5115" i="22"/>
  <c r="G5114" i="22" a="1"/>
  <c r="G5114" i="22" s="1"/>
  <c r="E5114" i="22"/>
  <c r="B5114" i="22"/>
  <c r="G5113" i="22" a="1"/>
  <c r="G5113" i="22" s="1"/>
  <c r="B5113" i="22" s="1"/>
  <c r="E5113" i="22"/>
  <c r="G5112" i="22" a="1"/>
  <c r="G5112" i="22" s="1"/>
  <c r="B5112" i="22" s="1"/>
  <c r="E5112" i="22"/>
  <c r="G5111" i="22" a="1"/>
  <c r="G5111" i="22" s="1"/>
  <c r="B5111" i="22" s="1"/>
  <c r="E5111" i="22"/>
  <c r="G5110" i="22" a="1"/>
  <c r="G5110" i="22" s="1"/>
  <c r="B5110" i="22" s="1"/>
  <c r="E5110" i="22"/>
  <c r="G5109" i="22" a="1"/>
  <c r="G5109" i="22" s="1"/>
  <c r="B5109" i="22" s="1"/>
  <c r="E5109" i="22"/>
  <c r="G5108" i="22" a="1"/>
  <c r="G5108" i="22" s="1"/>
  <c r="E5108" i="22"/>
  <c r="B5108" i="22"/>
  <c r="G5107" i="22" a="1"/>
  <c r="G5107" i="22" s="1"/>
  <c r="B5107" i="22" s="1"/>
  <c r="E5107" i="22"/>
  <c r="G5106" i="22" a="1"/>
  <c r="G5106" i="22" s="1"/>
  <c r="B5106" i="22" s="1"/>
  <c r="E5106" i="22"/>
  <c r="G5105" i="22" a="1"/>
  <c r="G5105" i="22" s="1"/>
  <c r="B5105" i="22" s="1"/>
  <c r="E5105" i="22"/>
  <c r="G5104" i="22" a="1"/>
  <c r="G5104" i="22" s="1"/>
  <c r="B5104" i="22" s="1"/>
  <c r="E5104" i="22"/>
  <c r="G5103" i="22" a="1"/>
  <c r="G5103" i="22" s="1"/>
  <c r="B5103" i="22" s="1"/>
  <c r="E5103" i="22"/>
  <c r="G5102" i="22" a="1"/>
  <c r="G5102" i="22" s="1"/>
  <c r="B5102" i="22" s="1"/>
  <c r="E5102" i="22"/>
  <c r="G5101" i="22" a="1"/>
  <c r="G5101" i="22" s="1"/>
  <c r="B5101" i="22" s="1"/>
  <c r="E5101" i="22"/>
  <c r="G5100" i="22" a="1"/>
  <c r="G5100" i="22" s="1"/>
  <c r="B5100" i="22" s="1"/>
  <c r="E5100" i="22"/>
  <c r="G5099" i="22" a="1"/>
  <c r="G5099" i="22" s="1"/>
  <c r="B5099" i="22" s="1"/>
  <c r="E5099" i="22"/>
  <c r="G5098" i="22" a="1"/>
  <c r="G5098" i="22" s="1"/>
  <c r="E5098" i="22"/>
  <c r="B5098" i="22"/>
  <c r="G5097" i="22" a="1"/>
  <c r="G5097" i="22" s="1"/>
  <c r="B5097" i="22" s="1"/>
  <c r="E5097" i="22"/>
  <c r="G5096" i="22" a="1"/>
  <c r="G5096" i="22" s="1"/>
  <c r="E5096" i="22"/>
  <c r="B5096" i="22"/>
  <c r="G5095" i="22" a="1"/>
  <c r="G5095" i="22" s="1"/>
  <c r="B5095" i="22" s="1"/>
  <c r="E5095" i="22"/>
  <c r="G5094" i="22" a="1"/>
  <c r="G5094" i="22" s="1"/>
  <c r="B5094" i="22" s="1"/>
  <c r="E5094" i="22"/>
  <c r="G5093" i="22" a="1"/>
  <c r="G5093" i="22" s="1"/>
  <c r="B5093" i="22" s="1"/>
  <c r="E5093" i="22"/>
  <c r="G5092" i="22" a="1"/>
  <c r="G5092" i="22" s="1"/>
  <c r="B5092" i="22" s="1"/>
  <c r="E5092" i="22"/>
  <c r="G5091" i="22" a="1"/>
  <c r="G5091" i="22" s="1"/>
  <c r="B5091" i="22" s="1"/>
  <c r="E5091" i="22"/>
  <c r="G5090" i="22" a="1"/>
  <c r="G5090" i="22" s="1"/>
  <c r="B5090" i="22" s="1"/>
  <c r="E5090" i="22"/>
  <c r="G5089" i="22" a="1"/>
  <c r="G5089" i="22" s="1"/>
  <c r="B5089" i="22" s="1"/>
  <c r="E5089" i="22"/>
  <c r="G5088" i="22" a="1"/>
  <c r="G5088" i="22" s="1"/>
  <c r="B5088" i="22" s="1"/>
  <c r="E5088" i="22"/>
  <c r="G5087" i="22" a="1"/>
  <c r="G5087" i="22" s="1"/>
  <c r="B5087" i="22" s="1"/>
  <c r="E5087" i="22"/>
  <c r="G5086" i="22" a="1"/>
  <c r="G5086" i="22" s="1"/>
  <c r="B5086" i="22" s="1"/>
  <c r="E5086" i="22"/>
  <c r="G5085" i="22" a="1"/>
  <c r="G5085" i="22" s="1"/>
  <c r="B5085" i="22" s="1"/>
  <c r="E5085" i="22"/>
  <c r="G5084" i="22" a="1"/>
  <c r="G5084" i="22" s="1"/>
  <c r="B5084" i="22" s="1"/>
  <c r="E5084" i="22"/>
  <c r="G5083" i="22" a="1"/>
  <c r="G5083" i="22" s="1"/>
  <c r="B5083" i="22" s="1"/>
  <c r="E5083" i="22"/>
  <c r="G5082" i="22" a="1"/>
  <c r="G5082" i="22" s="1"/>
  <c r="E5082" i="22"/>
  <c r="B5082" i="22"/>
  <c r="G5081" i="22" a="1"/>
  <c r="G5081" i="22" s="1"/>
  <c r="B5081" i="22" s="1"/>
  <c r="E5081" i="22"/>
  <c r="G5080" i="22" a="1"/>
  <c r="G5080" i="22" s="1"/>
  <c r="E5080" i="22"/>
  <c r="B5080" i="22"/>
  <c r="G5079" i="22" a="1"/>
  <c r="G5079" i="22" s="1"/>
  <c r="B5079" i="22" s="1"/>
  <c r="E5079" i="22"/>
  <c r="G5078" i="22" a="1"/>
  <c r="G5078" i="22" s="1"/>
  <c r="B5078" i="22" s="1"/>
  <c r="E5078" i="22"/>
  <c r="G5077" i="22" a="1"/>
  <c r="G5077" i="22" s="1"/>
  <c r="B5077" i="22" s="1"/>
  <c r="E5077" i="22"/>
  <c r="G5076" i="22" a="1"/>
  <c r="G5076" i="22" s="1"/>
  <c r="B5076" i="22" s="1"/>
  <c r="E5076" i="22"/>
  <c r="G5075" i="22" a="1"/>
  <c r="G5075" i="22" s="1"/>
  <c r="B5075" i="22" s="1"/>
  <c r="E5075" i="22"/>
  <c r="G5074" i="22" a="1"/>
  <c r="G5074" i="22" s="1"/>
  <c r="B5074" i="22" s="1"/>
  <c r="E5074" i="22"/>
  <c r="G5073" i="22" a="1"/>
  <c r="G5073" i="22" s="1"/>
  <c r="B5073" i="22" s="1"/>
  <c r="E5073" i="22"/>
  <c r="G5072" i="22" a="1"/>
  <c r="G5072" i="22" s="1"/>
  <c r="B5072" i="22" s="1"/>
  <c r="E5072" i="22"/>
  <c r="G5071" i="22" a="1"/>
  <c r="G5071" i="22" s="1"/>
  <c r="B5071" i="22" s="1"/>
  <c r="E5071" i="22"/>
  <c r="G5070" i="22" a="1"/>
  <c r="G5070" i="22" s="1"/>
  <c r="B5070" i="22" s="1"/>
  <c r="E5070" i="22"/>
  <c r="G5069" i="22" a="1"/>
  <c r="G5069" i="22" s="1"/>
  <c r="B5069" i="22" s="1"/>
  <c r="E5069" i="22"/>
  <c r="G5068" i="22" a="1"/>
  <c r="G5068" i="22" s="1"/>
  <c r="B5068" i="22" s="1"/>
  <c r="E5068" i="22"/>
  <c r="G5067" i="22" a="1"/>
  <c r="G5067" i="22" s="1"/>
  <c r="B5067" i="22" s="1"/>
  <c r="E5067" i="22"/>
  <c r="G5066" i="22" a="1"/>
  <c r="G5066" i="22" s="1"/>
  <c r="E5066" i="22"/>
  <c r="B5066" i="22"/>
  <c r="G5065" i="22" a="1"/>
  <c r="G5065" i="22" s="1"/>
  <c r="B5065" i="22" s="1"/>
  <c r="E5065" i="22"/>
  <c r="G5064" i="22" a="1"/>
  <c r="G5064" i="22" s="1"/>
  <c r="B5064" i="22" s="1"/>
  <c r="E5064" i="22"/>
  <c r="G5063" i="22" a="1"/>
  <c r="G5063" i="22" s="1"/>
  <c r="B5063" i="22" s="1"/>
  <c r="E5063" i="22"/>
  <c r="G5062" i="22" a="1"/>
  <c r="G5062" i="22" s="1"/>
  <c r="B5062" i="22" s="1"/>
  <c r="E5062" i="22"/>
  <c r="G5061" i="22" a="1"/>
  <c r="G5061" i="22" s="1"/>
  <c r="B5061" i="22" s="1"/>
  <c r="E5061" i="22"/>
  <c r="G5060" i="22" a="1"/>
  <c r="G5060" i="22" s="1"/>
  <c r="B5060" i="22" s="1"/>
  <c r="E5060" i="22"/>
  <c r="G5059" i="22" a="1"/>
  <c r="G5059" i="22" s="1"/>
  <c r="B5059" i="22" s="1"/>
  <c r="E5059" i="22"/>
  <c r="G5058" i="22" a="1"/>
  <c r="G5058" i="22" s="1"/>
  <c r="B5058" i="22" s="1"/>
  <c r="E5058" i="22"/>
  <c r="G5057" i="22" a="1"/>
  <c r="G5057" i="22" s="1"/>
  <c r="B5057" i="22" s="1"/>
  <c r="E5057" i="22"/>
  <c r="G5056" i="22" a="1"/>
  <c r="G5056" i="22" s="1"/>
  <c r="B5056" i="22" s="1"/>
  <c r="E5056" i="22"/>
  <c r="G5055" i="22" a="1"/>
  <c r="G5055" i="22" s="1"/>
  <c r="B5055" i="22" s="1"/>
  <c r="E5055" i="22"/>
  <c r="G5054" i="22" a="1"/>
  <c r="G5054" i="22" s="1"/>
  <c r="B5054" i="22" s="1"/>
  <c r="E5054" i="22"/>
  <c r="G5053" i="22" a="1"/>
  <c r="G5053" i="22" s="1"/>
  <c r="B5053" i="22" s="1"/>
  <c r="E5053" i="22"/>
  <c r="G5052" i="22" a="1"/>
  <c r="G5052" i="22" s="1"/>
  <c r="B5052" i="22" s="1"/>
  <c r="E5052" i="22"/>
  <c r="G5051" i="22"/>
  <c r="B5051" i="22" s="1"/>
  <c r="G5051" i="22" a="1"/>
  <c r="E5051" i="22"/>
  <c r="G5050" i="22" a="1"/>
  <c r="G5050" i="22" s="1"/>
  <c r="B5050" i="22" s="1"/>
  <c r="E5050" i="22"/>
  <c r="G5049" i="22" a="1"/>
  <c r="G5049" i="22" s="1"/>
  <c r="B5049" i="22" s="1"/>
  <c r="E5049" i="22"/>
  <c r="G5048" i="22" a="1"/>
  <c r="G5048" i="22" s="1"/>
  <c r="B5048" i="22" s="1"/>
  <c r="E5048" i="22"/>
  <c r="G5047" i="22" a="1"/>
  <c r="G5047" i="22" s="1"/>
  <c r="B5047" i="22" s="1"/>
  <c r="E5047" i="22"/>
  <c r="G5046" i="22" a="1"/>
  <c r="G5046" i="22" s="1"/>
  <c r="B5046" i="22" s="1"/>
  <c r="E5046" i="22"/>
  <c r="G5045" i="22" a="1"/>
  <c r="G5045" i="22" s="1"/>
  <c r="B5045" i="22" s="1"/>
  <c r="E5045" i="22"/>
  <c r="G5044" i="22" a="1"/>
  <c r="G5044" i="22" s="1"/>
  <c r="B5044" i="22" s="1"/>
  <c r="E5044" i="22"/>
  <c r="G5043" i="22" a="1"/>
  <c r="G5043" i="22" s="1"/>
  <c r="B5043" i="22" s="1"/>
  <c r="E5043" i="22"/>
  <c r="G5042" i="22" a="1"/>
  <c r="G5042" i="22" s="1"/>
  <c r="B5042" i="22" s="1"/>
  <c r="E5042" i="22"/>
  <c r="G5041" i="22" a="1"/>
  <c r="G5041" i="22" s="1"/>
  <c r="B5041" i="22" s="1"/>
  <c r="E5041" i="22"/>
  <c r="G5040" i="22" a="1"/>
  <c r="G5040" i="22" s="1"/>
  <c r="B5040" i="22" s="1"/>
  <c r="E5040" i="22"/>
  <c r="G5039" i="22"/>
  <c r="B5039" i="22" s="1"/>
  <c r="G5039" i="22" a="1"/>
  <c r="E5039" i="22"/>
  <c r="G5038" i="22" a="1"/>
  <c r="G5038" i="22" s="1"/>
  <c r="B5038" i="22" s="1"/>
  <c r="E5038" i="22"/>
  <c r="G5037" i="22" a="1"/>
  <c r="G5037" i="22" s="1"/>
  <c r="B5037" i="22" s="1"/>
  <c r="E5037" i="22"/>
  <c r="G5036" i="22" a="1"/>
  <c r="G5036" i="22" s="1"/>
  <c r="B5036" i="22" s="1"/>
  <c r="E5036" i="22"/>
  <c r="G5035" i="22" a="1"/>
  <c r="G5035" i="22" s="1"/>
  <c r="B5035" i="22" s="1"/>
  <c r="E5035" i="22"/>
  <c r="G5034" i="22" a="1"/>
  <c r="G5034" i="22" s="1"/>
  <c r="B5034" i="22" s="1"/>
  <c r="E5034" i="22"/>
  <c r="G5033" i="22" a="1"/>
  <c r="G5033" i="22" s="1"/>
  <c r="B5033" i="22" s="1"/>
  <c r="E5033" i="22"/>
  <c r="G5032" i="22" a="1"/>
  <c r="G5032" i="22" s="1"/>
  <c r="E5032" i="22"/>
  <c r="B5032" i="22"/>
  <c r="G5031" i="22"/>
  <c r="B5031" i="22" s="1"/>
  <c r="G5031" i="22" a="1"/>
  <c r="E5031" i="22"/>
  <c r="G5030" i="22" a="1"/>
  <c r="G5030" i="22" s="1"/>
  <c r="B5030" i="22" s="1"/>
  <c r="E5030" i="22"/>
  <c r="G5029" i="22" a="1"/>
  <c r="G5029" i="22" s="1"/>
  <c r="B5029" i="22" s="1"/>
  <c r="E5029" i="22"/>
  <c r="G5028" i="22" a="1"/>
  <c r="G5028" i="22" s="1"/>
  <c r="B5028" i="22" s="1"/>
  <c r="E5028" i="22"/>
  <c r="G5027" i="22" a="1"/>
  <c r="G5027" i="22" s="1"/>
  <c r="B5027" i="22" s="1"/>
  <c r="E5027" i="22"/>
  <c r="G5026" i="22" a="1"/>
  <c r="G5026" i="22" s="1"/>
  <c r="B5026" i="22" s="1"/>
  <c r="E5026" i="22"/>
  <c r="G5025" i="22" a="1"/>
  <c r="G5025" i="22" s="1"/>
  <c r="B5025" i="22" s="1"/>
  <c r="E5025" i="22"/>
  <c r="G5024" i="22" a="1"/>
  <c r="G5024" i="22" s="1"/>
  <c r="B5024" i="22" s="1"/>
  <c r="E5024" i="22"/>
  <c r="G5023" i="22" a="1"/>
  <c r="G5023" i="22" s="1"/>
  <c r="B5023" i="22" s="1"/>
  <c r="E5023" i="22"/>
  <c r="G5022" i="22" a="1"/>
  <c r="G5022" i="22" s="1"/>
  <c r="B5022" i="22" s="1"/>
  <c r="E5022" i="22"/>
  <c r="G5021" i="22" a="1"/>
  <c r="G5021" i="22" s="1"/>
  <c r="B5021" i="22" s="1"/>
  <c r="E5021" i="22"/>
  <c r="G5020" i="22" a="1"/>
  <c r="G5020" i="22" s="1"/>
  <c r="B5020" i="22" s="1"/>
  <c r="E5020" i="22"/>
  <c r="G5019" i="22" a="1"/>
  <c r="G5019" i="22" s="1"/>
  <c r="B5019" i="22" s="1"/>
  <c r="E5019" i="22"/>
  <c r="G5018" i="22" a="1"/>
  <c r="G5018" i="22" s="1"/>
  <c r="E5018" i="22"/>
  <c r="B5018" i="22"/>
  <c r="G5017" i="22" a="1"/>
  <c r="G5017" i="22" s="1"/>
  <c r="B5017" i="22" s="1"/>
  <c r="E5017" i="22"/>
  <c r="G5016" i="22" a="1"/>
  <c r="G5016" i="22" s="1"/>
  <c r="E5016" i="22"/>
  <c r="B5016" i="22"/>
  <c r="G5015" i="22" a="1"/>
  <c r="G5015" i="22" s="1"/>
  <c r="B5015" i="22" s="1"/>
  <c r="E5015" i="22"/>
  <c r="G5014" i="22" a="1"/>
  <c r="G5014" i="22" s="1"/>
  <c r="B5014" i="22" s="1"/>
  <c r="E5014" i="22"/>
  <c r="G5013" i="22" a="1"/>
  <c r="G5013" i="22" s="1"/>
  <c r="B5013" i="22" s="1"/>
  <c r="E5013" i="22"/>
  <c r="G5012" i="22" a="1"/>
  <c r="G5012" i="22" s="1"/>
  <c r="B5012" i="22" s="1"/>
  <c r="E5012" i="22"/>
  <c r="G5011" i="22" a="1"/>
  <c r="G5011" i="22" s="1"/>
  <c r="B5011" i="22" s="1"/>
  <c r="E5011" i="22"/>
  <c r="G5010" i="22" a="1"/>
  <c r="G5010" i="22" s="1"/>
  <c r="B5010" i="22" s="1"/>
  <c r="E5010" i="22"/>
  <c r="G5009" i="22" a="1"/>
  <c r="G5009" i="22" s="1"/>
  <c r="B5009" i="22" s="1"/>
  <c r="E5009" i="22"/>
  <c r="G5008" i="22" a="1"/>
  <c r="G5008" i="22" s="1"/>
  <c r="B5008" i="22" s="1"/>
  <c r="E5008" i="22"/>
  <c r="G5007" i="22" a="1"/>
  <c r="G5007" i="22" s="1"/>
  <c r="B5007" i="22" s="1"/>
  <c r="E5007" i="22"/>
  <c r="G5006" i="22" a="1"/>
  <c r="G5006" i="22" s="1"/>
  <c r="B5006" i="22" s="1"/>
  <c r="E5006" i="22"/>
  <c r="G5005" i="22" a="1"/>
  <c r="G5005" i="22" s="1"/>
  <c r="B5005" i="22" s="1"/>
  <c r="E5005" i="22"/>
  <c r="G5004" i="22" a="1"/>
  <c r="G5004" i="22" s="1"/>
  <c r="B5004" i="22" s="1"/>
  <c r="E5004" i="22"/>
  <c r="G5003" i="22" a="1"/>
  <c r="G5003" i="22" s="1"/>
  <c r="B5003" i="22" s="1"/>
  <c r="E5003" i="22"/>
  <c r="G5002" i="22" a="1"/>
  <c r="G5002" i="22" s="1"/>
  <c r="E5002" i="22"/>
  <c r="B5002" i="22"/>
  <c r="G5001" i="22" a="1"/>
  <c r="G5001" i="22" s="1"/>
  <c r="B5001" i="22" s="1"/>
  <c r="E5001" i="22"/>
  <c r="G5000" i="22" a="1"/>
  <c r="G5000" i="22" s="1"/>
  <c r="E5000" i="22"/>
  <c r="B5000" i="22"/>
  <c r="G4999" i="22" a="1"/>
  <c r="G4999" i="22" s="1"/>
  <c r="B4999" i="22" s="1"/>
  <c r="E4999" i="22"/>
  <c r="G4998" i="22" a="1"/>
  <c r="G4998" i="22" s="1"/>
  <c r="B4998" i="22" s="1"/>
  <c r="E4998" i="22"/>
  <c r="G4997" i="22" a="1"/>
  <c r="G4997" i="22" s="1"/>
  <c r="B4997" i="22" s="1"/>
  <c r="E4997" i="22"/>
  <c r="G4996" i="22" a="1"/>
  <c r="G4996" i="22" s="1"/>
  <c r="B4996" i="22" s="1"/>
  <c r="E4996" i="22"/>
  <c r="G4995" i="22" a="1"/>
  <c r="G4995" i="22" s="1"/>
  <c r="B4995" i="22" s="1"/>
  <c r="E4995" i="22"/>
  <c r="G4994" i="22" a="1"/>
  <c r="G4994" i="22" s="1"/>
  <c r="B4994" i="22" s="1"/>
  <c r="E4994" i="22"/>
  <c r="G4993" i="22" a="1"/>
  <c r="G4993" i="22" s="1"/>
  <c r="B4993" i="22" s="1"/>
  <c r="E4993" i="22"/>
  <c r="G4992" i="22" a="1"/>
  <c r="G4992" i="22" s="1"/>
  <c r="B4992" i="22" s="1"/>
  <c r="E4992" i="22"/>
  <c r="G4991" i="22" a="1"/>
  <c r="G4991" i="22" s="1"/>
  <c r="B4991" i="22" s="1"/>
  <c r="E4991" i="22"/>
  <c r="G4990" i="22" a="1"/>
  <c r="G4990" i="22" s="1"/>
  <c r="B4990" i="22" s="1"/>
  <c r="E4990" i="22"/>
  <c r="G4989" i="22" a="1"/>
  <c r="G4989" i="22" s="1"/>
  <c r="B4989" i="22" s="1"/>
  <c r="E4989" i="22"/>
  <c r="G4988" i="22" a="1"/>
  <c r="G4988" i="22" s="1"/>
  <c r="B4988" i="22" s="1"/>
  <c r="E4988" i="22"/>
  <c r="G4987" i="22" a="1"/>
  <c r="G4987" i="22" s="1"/>
  <c r="B4987" i="22" s="1"/>
  <c r="E4987" i="22"/>
  <c r="G4986" i="22" a="1"/>
  <c r="G4986" i="22" s="1"/>
  <c r="E4986" i="22"/>
  <c r="B4986" i="22"/>
  <c r="G4985" i="22" a="1"/>
  <c r="G4985" i="22" s="1"/>
  <c r="B4985" i="22" s="1"/>
  <c r="E4985" i="22"/>
  <c r="G4984" i="22" a="1"/>
  <c r="G4984" i="22" s="1"/>
  <c r="B4984" i="22" s="1"/>
  <c r="E4984" i="22"/>
  <c r="G4983" i="22" a="1"/>
  <c r="G4983" i="22" s="1"/>
  <c r="B4983" i="22" s="1"/>
  <c r="E4983" i="22"/>
  <c r="G4982" i="22" a="1"/>
  <c r="G4982" i="22" s="1"/>
  <c r="B4982" i="22" s="1"/>
  <c r="E4982" i="22"/>
  <c r="G4981" i="22" a="1"/>
  <c r="G4981" i="22" s="1"/>
  <c r="B4981" i="22" s="1"/>
  <c r="E4981" i="22"/>
  <c r="G4980" i="22" a="1"/>
  <c r="G4980" i="22" s="1"/>
  <c r="B4980" i="22" s="1"/>
  <c r="E4980" i="22"/>
  <c r="G4979" i="22" a="1"/>
  <c r="G4979" i="22" s="1"/>
  <c r="B4979" i="22" s="1"/>
  <c r="E4979" i="22"/>
  <c r="G4978" i="22" a="1"/>
  <c r="G4978" i="22" s="1"/>
  <c r="B4978" i="22" s="1"/>
  <c r="E4978" i="22"/>
  <c r="G4977" i="22" a="1"/>
  <c r="G4977" i="22" s="1"/>
  <c r="B4977" i="22" s="1"/>
  <c r="E4977" i="22"/>
  <c r="G4976" i="22" a="1"/>
  <c r="G4976" i="22" s="1"/>
  <c r="B4976" i="22" s="1"/>
  <c r="E4976" i="22"/>
  <c r="G4975" i="22" a="1"/>
  <c r="G4975" i="22" s="1"/>
  <c r="B4975" i="22" s="1"/>
  <c r="E4975" i="22"/>
  <c r="G4974" i="22" a="1"/>
  <c r="G4974" i="22" s="1"/>
  <c r="B4974" i="22" s="1"/>
  <c r="E4974" i="22"/>
  <c r="G4973" i="22" a="1"/>
  <c r="G4973" i="22" s="1"/>
  <c r="B4973" i="22" s="1"/>
  <c r="E4973" i="22"/>
  <c r="G4972" i="22" a="1"/>
  <c r="G4972" i="22" s="1"/>
  <c r="B4972" i="22" s="1"/>
  <c r="E4972" i="22"/>
  <c r="G4971" i="22" a="1"/>
  <c r="G4971" i="22" s="1"/>
  <c r="B4971" i="22" s="1"/>
  <c r="E4971" i="22"/>
  <c r="G4970" i="22" a="1"/>
  <c r="G4970" i="22" s="1"/>
  <c r="E4970" i="22"/>
  <c r="B4970" i="22"/>
  <c r="G4969" i="22" a="1"/>
  <c r="G4969" i="22" s="1"/>
  <c r="B4969" i="22" s="1"/>
  <c r="E4969" i="22"/>
  <c r="G4968" i="22" a="1"/>
  <c r="G4968" i="22" s="1"/>
  <c r="B4968" i="22" s="1"/>
  <c r="E4968" i="22"/>
  <c r="G4967" i="22" a="1"/>
  <c r="G4967" i="22" s="1"/>
  <c r="B4967" i="22" s="1"/>
  <c r="E4967" i="22"/>
  <c r="G4966" i="22" a="1"/>
  <c r="G4966" i="22" s="1"/>
  <c r="B4966" i="22" s="1"/>
  <c r="E4966" i="22"/>
  <c r="G4965" i="22" a="1"/>
  <c r="G4965" i="22" s="1"/>
  <c r="B4965" i="22" s="1"/>
  <c r="E4965" i="22"/>
  <c r="G4964" i="22" a="1"/>
  <c r="G4964" i="22" s="1"/>
  <c r="E4964" i="22"/>
  <c r="B4964" i="22"/>
  <c r="G4963" i="22" a="1"/>
  <c r="G4963" i="22" s="1"/>
  <c r="B4963" i="22" s="1"/>
  <c r="E4963" i="22"/>
  <c r="G4962" i="22" a="1"/>
  <c r="G4962" i="22" s="1"/>
  <c r="B4962" i="22" s="1"/>
  <c r="E4962" i="22"/>
  <c r="G4961" i="22" a="1"/>
  <c r="G4961" i="22" s="1"/>
  <c r="B4961" i="22" s="1"/>
  <c r="E4961" i="22"/>
  <c r="G4960" i="22" a="1"/>
  <c r="G4960" i="22" s="1"/>
  <c r="B4960" i="22" s="1"/>
  <c r="E4960" i="22"/>
  <c r="G4959" i="22" a="1"/>
  <c r="G4959" i="22" s="1"/>
  <c r="B4959" i="22" s="1"/>
  <c r="E4959" i="22"/>
  <c r="G4958" i="22" a="1"/>
  <c r="G4958" i="22" s="1"/>
  <c r="E4958" i="22"/>
  <c r="B4958" i="22"/>
  <c r="G4957" i="22" a="1"/>
  <c r="G4957" i="22" s="1"/>
  <c r="B4957" i="22" s="1"/>
  <c r="E4957" i="22"/>
  <c r="G4956" i="22" a="1"/>
  <c r="G4956" i="22" s="1"/>
  <c r="B4956" i="22" s="1"/>
  <c r="E4956" i="22"/>
  <c r="G4955" i="22" a="1"/>
  <c r="G4955" i="22" s="1"/>
  <c r="B4955" i="22" s="1"/>
  <c r="E4955" i="22"/>
  <c r="G4954" i="22" a="1"/>
  <c r="G4954" i="22" s="1"/>
  <c r="B4954" i="22" s="1"/>
  <c r="E4954" i="22"/>
  <c r="G4953" i="22" a="1"/>
  <c r="G4953" i="22" s="1"/>
  <c r="B4953" i="22" s="1"/>
  <c r="E4953" i="22"/>
  <c r="G4952" i="22" a="1"/>
  <c r="G4952" i="22" s="1"/>
  <c r="E4952" i="22"/>
  <c r="B4952" i="22"/>
  <c r="G4951" i="22" a="1"/>
  <c r="G4951" i="22" s="1"/>
  <c r="B4951" i="22" s="1"/>
  <c r="E4951" i="22"/>
  <c r="G4950" i="22" a="1"/>
  <c r="G4950" i="22" s="1"/>
  <c r="B4950" i="22" s="1"/>
  <c r="E4950" i="22"/>
  <c r="G4949" i="22" a="1"/>
  <c r="G4949" i="22" s="1"/>
  <c r="B4949" i="22" s="1"/>
  <c r="E4949" i="22"/>
  <c r="G4948" i="22" a="1"/>
  <c r="G4948" i="22" s="1"/>
  <c r="B4948" i="22" s="1"/>
  <c r="E4948" i="22"/>
  <c r="G4947" i="22" a="1"/>
  <c r="G4947" i="22" s="1"/>
  <c r="B4947" i="22" s="1"/>
  <c r="E4947" i="22"/>
  <c r="G4946" i="22" a="1"/>
  <c r="G4946" i="22" s="1"/>
  <c r="B4946" i="22" s="1"/>
  <c r="E4946" i="22"/>
  <c r="G4945" i="22" a="1"/>
  <c r="G4945" i="22" s="1"/>
  <c r="B4945" i="22" s="1"/>
  <c r="E4945" i="22"/>
  <c r="G4944" i="22" a="1"/>
  <c r="G4944" i="22" s="1"/>
  <c r="B4944" i="22" s="1"/>
  <c r="E4944" i="22"/>
  <c r="G4943" i="22"/>
  <c r="B4943" i="22" s="1"/>
  <c r="G4943" i="22" a="1"/>
  <c r="E4943" i="22"/>
  <c r="G4942" i="22" a="1"/>
  <c r="G4942" i="22" s="1"/>
  <c r="B4942" i="22" s="1"/>
  <c r="E4942" i="22"/>
  <c r="G4941" i="22" a="1"/>
  <c r="G4941" i="22" s="1"/>
  <c r="B4941" i="22" s="1"/>
  <c r="E4941" i="22"/>
  <c r="G4940" i="22" a="1"/>
  <c r="G4940" i="22" s="1"/>
  <c r="B4940" i="22" s="1"/>
  <c r="E4940" i="22"/>
  <c r="G4939" i="22" a="1"/>
  <c r="G4939" i="22" s="1"/>
  <c r="B4939" i="22" s="1"/>
  <c r="E4939" i="22"/>
  <c r="G4938" i="22" a="1"/>
  <c r="G4938" i="22" s="1"/>
  <c r="E4938" i="22"/>
  <c r="B4938" i="22"/>
  <c r="G4937" i="22" a="1"/>
  <c r="G4937" i="22" s="1"/>
  <c r="B4937" i="22" s="1"/>
  <c r="E4937" i="22"/>
  <c r="G4936" i="22" a="1"/>
  <c r="G4936" i="22" s="1"/>
  <c r="E4936" i="22"/>
  <c r="B4936" i="22"/>
  <c r="G4935" i="22" a="1"/>
  <c r="G4935" i="22" s="1"/>
  <c r="B4935" i="22" s="1"/>
  <c r="E4935" i="22"/>
  <c r="G4934" i="22" a="1"/>
  <c r="G4934" i="22" s="1"/>
  <c r="B4934" i="22" s="1"/>
  <c r="E4934" i="22"/>
  <c r="G4933" i="22" a="1"/>
  <c r="G4933" i="22" s="1"/>
  <c r="B4933" i="22" s="1"/>
  <c r="E4933" i="22"/>
  <c r="G4932" i="22" a="1"/>
  <c r="G4932" i="22" s="1"/>
  <c r="B4932" i="22" s="1"/>
  <c r="E4932" i="22"/>
  <c r="G4931" i="22" a="1"/>
  <c r="G4931" i="22" s="1"/>
  <c r="B4931" i="22" s="1"/>
  <c r="E4931" i="22"/>
  <c r="G4930" i="22" a="1"/>
  <c r="G4930" i="22" s="1"/>
  <c r="B4930" i="22" s="1"/>
  <c r="E4930" i="22"/>
  <c r="G4929" i="22" a="1"/>
  <c r="G4929" i="22" s="1"/>
  <c r="B4929" i="22" s="1"/>
  <c r="E4929" i="22"/>
  <c r="G4928" i="22" a="1"/>
  <c r="G4928" i="22" s="1"/>
  <c r="B4928" i="22" s="1"/>
  <c r="E4928" i="22"/>
  <c r="G4927" i="22" a="1"/>
  <c r="G4927" i="22" s="1"/>
  <c r="B4927" i="22" s="1"/>
  <c r="E4927" i="22"/>
  <c r="G4926" i="22" a="1"/>
  <c r="G4926" i="22" s="1"/>
  <c r="B4926" i="22" s="1"/>
  <c r="E4926" i="22"/>
  <c r="G4925" i="22" a="1"/>
  <c r="G4925" i="22" s="1"/>
  <c r="B4925" i="22" s="1"/>
  <c r="E4925" i="22"/>
  <c r="G4924" i="22" a="1"/>
  <c r="G4924" i="22" s="1"/>
  <c r="B4924" i="22" s="1"/>
  <c r="E4924" i="22"/>
  <c r="G4923" i="22" a="1"/>
  <c r="G4923" i="22" s="1"/>
  <c r="B4923" i="22" s="1"/>
  <c r="E4923" i="22"/>
  <c r="G4922" i="22" a="1"/>
  <c r="G4922" i="22" s="1"/>
  <c r="E4922" i="22"/>
  <c r="B4922" i="22"/>
  <c r="G4921" i="22" a="1"/>
  <c r="G4921" i="22" s="1"/>
  <c r="B4921" i="22" s="1"/>
  <c r="E4921" i="22"/>
  <c r="G4920" i="22" a="1"/>
  <c r="G4920" i="22" s="1"/>
  <c r="E4920" i="22"/>
  <c r="B4920" i="22"/>
  <c r="G4919" i="22" a="1"/>
  <c r="G4919" i="22" s="1"/>
  <c r="B4919" i="22" s="1"/>
  <c r="E4919" i="22"/>
  <c r="G4918" i="22" a="1"/>
  <c r="G4918" i="22" s="1"/>
  <c r="B4918" i="22" s="1"/>
  <c r="E4918" i="22"/>
  <c r="G4917" i="22" a="1"/>
  <c r="G4917" i="22" s="1"/>
  <c r="B4917" i="22" s="1"/>
  <c r="E4917" i="22"/>
  <c r="G4916" i="22" a="1"/>
  <c r="G4916" i="22" s="1"/>
  <c r="B4916" i="22" s="1"/>
  <c r="E4916" i="22"/>
  <c r="G4915" i="22" a="1"/>
  <c r="G4915" i="22" s="1"/>
  <c r="B4915" i="22" s="1"/>
  <c r="E4915" i="22"/>
  <c r="G4914" i="22" a="1"/>
  <c r="G4914" i="22" s="1"/>
  <c r="B4914" i="22" s="1"/>
  <c r="E4914" i="22"/>
  <c r="G4913" i="22" a="1"/>
  <c r="G4913" i="22" s="1"/>
  <c r="B4913" i="22" s="1"/>
  <c r="E4913" i="22"/>
  <c r="G4912" i="22" a="1"/>
  <c r="G4912" i="22" s="1"/>
  <c r="B4912" i="22" s="1"/>
  <c r="E4912" i="22"/>
  <c r="G4911" i="22" a="1"/>
  <c r="G4911" i="22" s="1"/>
  <c r="B4911" i="22" s="1"/>
  <c r="E4911" i="22"/>
  <c r="G4910" i="22" a="1"/>
  <c r="G4910" i="22" s="1"/>
  <c r="B4910" i="22" s="1"/>
  <c r="E4910" i="22"/>
  <c r="G4909" i="22" a="1"/>
  <c r="G4909" i="22" s="1"/>
  <c r="B4909" i="22" s="1"/>
  <c r="E4909" i="22"/>
  <c r="G4908" i="22" a="1"/>
  <c r="G4908" i="22" s="1"/>
  <c r="B4908" i="22" s="1"/>
  <c r="E4908" i="22"/>
  <c r="G4907" i="22" a="1"/>
  <c r="G4907" i="22" s="1"/>
  <c r="B4907" i="22" s="1"/>
  <c r="E4907" i="22"/>
  <c r="G4906" i="22" a="1"/>
  <c r="G4906" i="22" s="1"/>
  <c r="E4906" i="22"/>
  <c r="B4906" i="22"/>
  <c r="G4905" i="22" a="1"/>
  <c r="G4905" i="22" s="1"/>
  <c r="B4905" i="22" s="1"/>
  <c r="E4905" i="22"/>
  <c r="G4904" i="22" a="1"/>
  <c r="G4904" i="22" s="1"/>
  <c r="B4904" i="22" s="1"/>
  <c r="E4904" i="22"/>
  <c r="G4903" i="22" a="1"/>
  <c r="G4903" i="22" s="1"/>
  <c r="B4903" i="22" s="1"/>
  <c r="E4903" i="22"/>
  <c r="G4902" i="22" a="1"/>
  <c r="G4902" i="22" s="1"/>
  <c r="B4902" i="22" s="1"/>
  <c r="E4902" i="22"/>
  <c r="G4901" i="22" a="1"/>
  <c r="G4901" i="22" s="1"/>
  <c r="B4901" i="22" s="1"/>
  <c r="E4901" i="22"/>
  <c r="G4900" i="22" a="1"/>
  <c r="G4900" i="22" s="1"/>
  <c r="B4900" i="22" s="1"/>
  <c r="E4900" i="22"/>
  <c r="G4899" i="22" a="1"/>
  <c r="G4899" i="22" s="1"/>
  <c r="B4899" i="22" s="1"/>
  <c r="E4899" i="22"/>
  <c r="G4898" i="22" a="1"/>
  <c r="G4898" i="22" s="1"/>
  <c r="B4898" i="22" s="1"/>
  <c r="E4898" i="22"/>
  <c r="G4897" i="22" a="1"/>
  <c r="G4897" i="22" s="1"/>
  <c r="B4897" i="22" s="1"/>
  <c r="E4897" i="22"/>
  <c r="G4896" i="22" a="1"/>
  <c r="G4896" i="22" s="1"/>
  <c r="B4896" i="22" s="1"/>
  <c r="E4896" i="22"/>
  <c r="G4895" i="22" a="1"/>
  <c r="G4895" i="22" s="1"/>
  <c r="B4895" i="22" s="1"/>
  <c r="E4895" i="22"/>
  <c r="G4894" i="22" a="1"/>
  <c r="G4894" i="22" s="1"/>
  <c r="B4894" i="22" s="1"/>
  <c r="E4894" i="22"/>
  <c r="G4893" i="22" a="1"/>
  <c r="G4893" i="22" s="1"/>
  <c r="B4893" i="22" s="1"/>
  <c r="E4893" i="22"/>
  <c r="G4892" i="22" a="1"/>
  <c r="G4892" i="22" s="1"/>
  <c r="B4892" i="22" s="1"/>
  <c r="E4892" i="22"/>
  <c r="G4891" i="22" a="1"/>
  <c r="G4891" i="22" s="1"/>
  <c r="B4891" i="22" s="1"/>
  <c r="E4891" i="22"/>
  <c r="G4890" i="22" a="1"/>
  <c r="G4890" i="22" s="1"/>
  <c r="E4890" i="22"/>
  <c r="B4890" i="22"/>
  <c r="G4889" i="22" a="1"/>
  <c r="G4889" i="22" s="1"/>
  <c r="B4889" i="22" s="1"/>
  <c r="E4889" i="22"/>
  <c r="G4888" i="22" a="1"/>
  <c r="G4888" i="22" s="1"/>
  <c r="B4888" i="22" s="1"/>
  <c r="E4888" i="22"/>
  <c r="G4887" i="22" a="1"/>
  <c r="G4887" i="22" s="1"/>
  <c r="B4887" i="22" s="1"/>
  <c r="E4887" i="22"/>
  <c r="G4886" i="22" a="1"/>
  <c r="G4886" i="22" s="1"/>
  <c r="B4886" i="22" s="1"/>
  <c r="E4886" i="22"/>
  <c r="G4885" i="22" a="1"/>
  <c r="G4885" i="22" s="1"/>
  <c r="B4885" i="22" s="1"/>
  <c r="E4885" i="22"/>
  <c r="G4884" i="22" a="1"/>
  <c r="G4884" i="22" s="1"/>
  <c r="E4884" i="22"/>
  <c r="B4884" i="22"/>
  <c r="G4883" i="22" a="1"/>
  <c r="G4883" i="22" s="1"/>
  <c r="B4883" i="22" s="1"/>
  <c r="E4883" i="22"/>
  <c r="G4882" i="22" a="1"/>
  <c r="G4882" i="22" s="1"/>
  <c r="B4882" i="22" s="1"/>
  <c r="E4882" i="22"/>
  <c r="G4881" i="22" a="1"/>
  <c r="G4881" i="22" s="1"/>
  <c r="B4881" i="22" s="1"/>
  <c r="E4881" i="22"/>
  <c r="G4880" i="22" a="1"/>
  <c r="G4880" i="22" s="1"/>
  <c r="B4880" i="22" s="1"/>
  <c r="E4880" i="22"/>
  <c r="G4879" i="22" a="1"/>
  <c r="G4879" i="22" s="1"/>
  <c r="B4879" i="22" s="1"/>
  <c r="E4879" i="22"/>
  <c r="G4878" i="22" a="1"/>
  <c r="G4878" i="22" s="1"/>
  <c r="E4878" i="22"/>
  <c r="B4878" i="22"/>
  <c r="G4877" i="22" a="1"/>
  <c r="G4877" i="22" s="1"/>
  <c r="B4877" i="22" s="1"/>
  <c r="E4877" i="22"/>
  <c r="G4876" i="22" a="1"/>
  <c r="G4876" i="22" s="1"/>
  <c r="B4876" i="22" s="1"/>
  <c r="E4876" i="22"/>
  <c r="G4875" i="22" a="1"/>
  <c r="G4875" i="22" s="1"/>
  <c r="B4875" i="22" s="1"/>
  <c r="E4875" i="22"/>
  <c r="G4874" i="22" a="1"/>
  <c r="G4874" i="22" s="1"/>
  <c r="B4874" i="22" s="1"/>
  <c r="E4874" i="22"/>
  <c r="G4873" i="22" a="1"/>
  <c r="G4873" i="22" s="1"/>
  <c r="B4873" i="22" s="1"/>
  <c r="E4873" i="22"/>
  <c r="G4872" i="22" a="1"/>
  <c r="G4872" i="22" s="1"/>
  <c r="E4872" i="22"/>
  <c r="B4872" i="22"/>
  <c r="G4871" i="22" a="1"/>
  <c r="G4871" i="22" s="1"/>
  <c r="B4871" i="22" s="1"/>
  <c r="E4871" i="22"/>
  <c r="G4870" i="22" a="1"/>
  <c r="G4870" i="22" s="1"/>
  <c r="B4870" i="22" s="1"/>
  <c r="E4870" i="22"/>
  <c r="G4869" i="22" a="1"/>
  <c r="G4869" i="22" s="1"/>
  <c r="B4869" i="22" s="1"/>
  <c r="E4869" i="22"/>
  <c r="G4868" i="22" a="1"/>
  <c r="G4868" i="22" s="1"/>
  <c r="E4868" i="22"/>
  <c r="B4868" i="22"/>
  <c r="G4867" i="22" a="1"/>
  <c r="G4867" i="22" s="1"/>
  <c r="B4867" i="22" s="1"/>
  <c r="E4867" i="22"/>
  <c r="G4866" i="22" a="1"/>
  <c r="G4866" i="22" s="1"/>
  <c r="B4866" i="22" s="1"/>
  <c r="E4866" i="22"/>
  <c r="G4865" i="22" a="1"/>
  <c r="G4865" i="22" s="1"/>
  <c r="B4865" i="22" s="1"/>
  <c r="E4865" i="22"/>
  <c r="G4864" i="22" a="1"/>
  <c r="G4864" i="22" s="1"/>
  <c r="B4864" i="22" s="1"/>
  <c r="E4864" i="22"/>
  <c r="G4863" i="22" a="1"/>
  <c r="G4863" i="22" s="1"/>
  <c r="B4863" i="22" s="1"/>
  <c r="E4863" i="22"/>
  <c r="G4862" i="22" a="1"/>
  <c r="G4862" i="22" s="1"/>
  <c r="E4862" i="22"/>
  <c r="B4862" i="22"/>
  <c r="G4861" i="22" a="1"/>
  <c r="G4861" i="22" s="1"/>
  <c r="B4861" i="22" s="1"/>
  <c r="E4861" i="22"/>
  <c r="G4860" i="22" a="1"/>
  <c r="G4860" i="22" s="1"/>
  <c r="B4860" i="22" s="1"/>
  <c r="E4860" i="22"/>
  <c r="G4859" i="22" a="1"/>
  <c r="G4859" i="22" s="1"/>
  <c r="B4859" i="22" s="1"/>
  <c r="E4859" i="22"/>
  <c r="G4858" i="22" a="1"/>
  <c r="G4858" i="22" s="1"/>
  <c r="B4858" i="22" s="1"/>
  <c r="E4858" i="22"/>
  <c r="G4857" i="22" a="1"/>
  <c r="G4857" i="22" s="1"/>
  <c r="B4857" i="22" s="1"/>
  <c r="E4857" i="22"/>
  <c r="G4856" i="22" a="1"/>
  <c r="G4856" i="22" s="1"/>
  <c r="B4856" i="22" s="1"/>
  <c r="E4856" i="22"/>
  <c r="G4855" i="22"/>
  <c r="B4855" i="22" s="1"/>
  <c r="G4855" i="22" a="1"/>
  <c r="E4855" i="22"/>
  <c r="G4854" i="22" a="1"/>
  <c r="G4854" i="22" s="1"/>
  <c r="B4854" i="22" s="1"/>
  <c r="E4854" i="22"/>
  <c r="G4853" i="22" a="1"/>
  <c r="G4853" i="22" s="1"/>
  <c r="B4853" i="22" s="1"/>
  <c r="E4853" i="22"/>
  <c r="G4852" i="22" a="1"/>
  <c r="G4852" i="22" s="1"/>
  <c r="E4852" i="22"/>
  <c r="B4852" i="22"/>
  <c r="G4851" i="22" a="1"/>
  <c r="G4851" i="22" s="1"/>
  <c r="B4851" i="22" s="1"/>
  <c r="E4851" i="22"/>
  <c r="G4850" i="22" a="1"/>
  <c r="G4850" i="22" s="1"/>
  <c r="B4850" i="22" s="1"/>
  <c r="E4850" i="22"/>
  <c r="G4849" i="22" a="1"/>
  <c r="G4849" i="22" s="1"/>
  <c r="B4849" i="22" s="1"/>
  <c r="E4849" i="22"/>
  <c r="G4848" i="22" a="1"/>
  <c r="G4848" i="22" s="1"/>
  <c r="B4848" i="22" s="1"/>
  <c r="E4848" i="22"/>
  <c r="G4847" i="22" a="1"/>
  <c r="G4847" i="22" s="1"/>
  <c r="B4847" i="22" s="1"/>
  <c r="E4847" i="22"/>
  <c r="G4846" i="22" a="1"/>
  <c r="G4846" i="22" s="1"/>
  <c r="B4846" i="22" s="1"/>
  <c r="E4846" i="22"/>
  <c r="G4845" i="22" a="1"/>
  <c r="G4845" i="22" s="1"/>
  <c r="B4845" i="22" s="1"/>
  <c r="E4845" i="22"/>
  <c r="G4844" i="22" a="1"/>
  <c r="G4844" i="22" s="1"/>
  <c r="B4844" i="22" s="1"/>
  <c r="E4844" i="22"/>
  <c r="G4843" i="22"/>
  <c r="B4843" i="22" s="1"/>
  <c r="G4843" i="22" a="1"/>
  <c r="E4843" i="22"/>
  <c r="G4842" i="22" a="1"/>
  <c r="G4842" i="22" s="1"/>
  <c r="B4842" i="22" s="1"/>
  <c r="E4842" i="22"/>
  <c r="G4841" i="22" a="1"/>
  <c r="G4841" i="22" s="1"/>
  <c r="B4841" i="22" s="1"/>
  <c r="E4841" i="22"/>
  <c r="G4840" i="22" a="1"/>
  <c r="G4840" i="22" s="1"/>
  <c r="B4840" i="22" s="1"/>
  <c r="E4840" i="22"/>
  <c r="G4839" i="22" a="1"/>
  <c r="G4839" i="22" s="1"/>
  <c r="B4839" i="22" s="1"/>
  <c r="E4839" i="22"/>
  <c r="G4838" i="22" a="1"/>
  <c r="G4838" i="22" s="1"/>
  <c r="B4838" i="22" s="1"/>
  <c r="E4838" i="22"/>
  <c r="G4837" i="22" a="1"/>
  <c r="G4837" i="22" s="1"/>
  <c r="B4837" i="22" s="1"/>
  <c r="E4837" i="22"/>
  <c r="G4836" i="22" a="1"/>
  <c r="G4836" i="22" s="1"/>
  <c r="B4836" i="22" s="1"/>
  <c r="E4836" i="22"/>
  <c r="G4835" i="22" a="1"/>
  <c r="G4835" i="22" s="1"/>
  <c r="B4835" i="22" s="1"/>
  <c r="E4835" i="22"/>
  <c r="G4834" i="22" a="1"/>
  <c r="G4834" i="22" s="1"/>
  <c r="B4834" i="22" s="1"/>
  <c r="E4834" i="22"/>
  <c r="G4833" i="22" a="1"/>
  <c r="G4833" i="22" s="1"/>
  <c r="B4833" i="22" s="1"/>
  <c r="E4833" i="22"/>
  <c r="G4832" i="22" a="1"/>
  <c r="G4832" i="22" s="1"/>
  <c r="B4832" i="22" s="1"/>
  <c r="E4832" i="22"/>
  <c r="G4831" i="22"/>
  <c r="B4831" i="22" s="1"/>
  <c r="G4831" i="22" a="1"/>
  <c r="E4831" i="22"/>
  <c r="G4830" i="22" a="1"/>
  <c r="G4830" i="22" s="1"/>
  <c r="B4830" i="22" s="1"/>
  <c r="E4830" i="22"/>
  <c r="G4829" i="22" a="1"/>
  <c r="G4829" i="22" s="1"/>
  <c r="B4829" i="22" s="1"/>
  <c r="E4829" i="22"/>
  <c r="G4828" i="22" a="1"/>
  <c r="G4828" i="22" s="1"/>
  <c r="B4828" i="22" s="1"/>
  <c r="E4828" i="22"/>
  <c r="G4827" i="22" a="1"/>
  <c r="G4827" i="22" s="1"/>
  <c r="B4827" i="22" s="1"/>
  <c r="E4827" i="22"/>
  <c r="G4826" i="22" a="1"/>
  <c r="G4826" i="22" s="1"/>
  <c r="B4826" i="22" s="1"/>
  <c r="E4826" i="22"/>
  <c r="G4825" i="22" a="1"/>
  <c r="G4825" i="22" s="1"/>
  <c r="B4825" i="22" s="1"/>
  <c r="E4825" i="22"/>
  <c r="G4824" i="22" a="1"/>
  <c r="G4824" i="22" s="1"/>
  <c r="E4824" i="22"/>
  <c r="B4824" i="22"/>
  <c r="G4823" i="22"/>
  <c r="B4823" i="22" s="1"/>
  <c r="G4823" i="22" a="1"/>
  <c r="E4823" i="22"/>
  <c r="G4822" i="22" a="1"/>
  <c r="G4822" i="22" s="1"/>
  <c r="B4822" i="22" s="1"/>
  <c r="E4822" i="22"/>
  <c r="G4821" i="22" a="1"/>
  <c r="G4821" i="22" s="1"/>
  <c r="B4821" i="22" s="1"/>
  <c r="E4821" i="22"/>
  <c r="G4820" i="22" a="1"/>
  <c r="G4820" i="22" s="1"/>
  <c r="B4820" i="22" s="1"/>
  <c r="E4820" i="22"/>
  <c r="G4819" i="22" a="1"/>
  <c r="G4819" i="22" s="1"/>
  <c r="B4819" i="22" s="1"/>
  <c r="E4819" i="22"/>
  <c r="G4818" i="22" a="1"/>
  <c r="G4818" i="22" s="1"/>
  <c r="B4818" i="22" s="1"/>
  <c r="E4818" i="22"/>
  <c r="G4817" i="22" a="1"/>
  <c r="G4817" i="22" s="1"/>
  <c r="B4817" i="22" s="1"/>
  <c r="E4817" i="22"/>
  <c r="G4816" i="22" a="1"/>
  <c r="G4816" i="22" s="1"/>
  <c r="B4816" i="22" s="1"/>
  <c r="E4816" i="22"/>
  <c r="G4815" i="22" a="1"/>
  <c r="G4815" i="22" s="1"/>
  <c r="B4815" i="22" s="1"/>
  <c r="E4815" i="22"/>
  <c r="G4814" i="22" a="1"/>
  <c r="G4814" i="22" s="1"/>
  <c r="B4814" i="22" s="1"/>
  <c r="E4814" i="22"/>
  <c r="G4813" i="22" a="1"/>
  <c r="G4813" i="22" s="1"/>
  <c r="B4813" i="22" s="1"/>
  <c r="E4813" i="22"/>
  <c r="G4812" i="22" a="1"/>
  <c r="G4812" i="22" s="1"/>
  <c r="B4812" i="22" s="1"/>
  <c r="E4812" i="22"/>
  <c r="G4811" i="22" a="1"/>
  <c r="G4811" i="22" s="1"/>
  <c r="B4811" i="22" s="1"/>
  <c r="E4811" i="22"/>
  <c r="G4810" i="22" a="1"/>
  <c r="G4810" i="22" s="1"/>
  <c r="E4810" i="22"/>
  <c r="B4810" i="22"/>
  <c r="G4809" i="22" a="1"/>
  <c r="G4809" i="22" s="1"/>
  <c r="B4809" i="22" s="1"/>
  <c r="E4809" i="22"/>
  <c r="G4808" i="22" a="1"/>
  <c r="G4808" i="22" s="1"/>
  <c r="E4808" i="22"/>
  <c r="B4808" i="22"/>
  <c r="G4807" i="22"/>
  <c r="B4807" i="22" s="1"/>
  <c r="G4807" i="22" a="1"/>
  <c r="E4807" i="22"/>
  <c r="G4806" i="22" a="1"/>
  <c r="G4806" i="22" s="1"/>
  <c r="B4806" i="22" s="1"/>
  <c r="E4806" i="22"/>
  <c r="G4805" i="22" a="1"/>
  <c r="G4805" i="22" s="1"/>
  <c r="B4805" i="22" s="1"/>
  <c r="E4805" i="22"/>
  <c r="G4804" i="22" a="1"/>
  <c r="G4804" i="22" s="1"/>
  <c r="B4804" i="22" s="1"/>
  <c r="E4804" i="22"/>
  <c r="G4803" i="22" a="1"/>
  <c r="G4803" i="22" s="1"/>
  <c r="B4803" i="22" s="1"/>
  <c r="E4803" i="22"/>
  <c r="G4802" i="22" a="1"/>
  <c r="G4802" i="22" s="1"/>
  <c r="B4802" i="22" s="1"/>
  <c r="E4802" i="22"/>
  <c r="G4801" i="22" a="1"/>
  <c r="G4801" i="22" s="1"/>
  <c r="B4801" i="22" s="1"/>
  <c r="E4801" i="22"/>
  <c r="G4800" i="22" a="1"/>
  <c r="G4800" i="22" s="1"/>
  <c r="B4800" i="22" s="1"/>
  <c r="E4800" i="22"/>
  <c r="G4799" i="22" a="1"/>
  <c r="G4799" i="22" s="1"/>
  <c r="B4799" i="22" s="1"/>
  <c r="E4799" i="22"/>
  <c r="G4798" i="22" a="1"/>
  <c r="G4798" i="22" s="1"/>
  <c r="B4798" i="22" s="1"/>
  <c r="E4798" i="22"/>
  <c r="G4797" i="22" a="1"/>
  <c r="G4797" i="22" s="1"/>
  <c r="B4797" i="22" s="1"/>
  <c r="E4797" i="22"/>
  <c r="G4796" i="22" a="1"/>
  <c r="G4796" i="22" s="1"/>
  <c r="B4796" i="22" s="1"/>
  <c r="E4796" i="22"/>
  <c r="G4795" i="22" a="1"/>
  <c r="G4795" i="22" s="1"/>
  <c r="B4795" i="22" s="1"/>
  <c r="E4795" i="22"/>
  <c r="G4794" i="22" a="1"/>
  <c r="G4794" i="22" s="1"/>
  <c r="E4794" i="22"/>
  <c r="B4794" i="22"/>
  <c r="G4793" i="22" a="1"/>
  <c r="G4793" i="22" s="1"/>
  <c r="B4793" i="22" s="1"/>
  <c r="E4793" i="22"/>
  <c r="G4792" i="22" a="1"/>
  <c r="G4792" i="22" s="1"/>
  <c r="E4792" i="22"/>
  <c r="B4792" i="22"/>
  <c r="G4791" i="22" a="1"/>
  <c r="G4791" i="22" s="1"/>
  <c r="B4791" i="22" s="1"/>
  <c r="E4791" i="22"/>
  <c r="G4790" i="22" a="1"/>
  <c r="G4790" i="22" s="1"/>
  <c r="B4790" i="22" s="1"/>
  <c r="E4790" i="22"/>
  <c r="G4789" i="22" a="1"/>
  <c r="G4789" i="22" s="1"/>
  <c r="E4789" i="22"/>
  <c r="B4789" i="22"/>
  <c r="G4788" i="22" a="1"/>
  <c r="G4788" i="22" s="1"/>
  <c r="E4788" i="22"/>
  <c r="B4788" i="22"/>
  <c r="G4787" i="22" a="1"/>
  <c r="G4787" i="22" s="1"/>
  <c r="B4787" i="22" s="1"/>
  <c r="E4787" i="22"/>
  <c r="G4786" i="22" a="1"/>
  <c r="G4786" i="22" s="1"/>
  <c r="B4786" i="22" s="1"/>
  <c r="E4786" i="22"/>
  <c r="G4785" i="22"/>
  <c r="B4785" i="22" s="1"/>
  <c r="G4785" i="22" a="1"/>
  <c r="E4785" i="22"/>
  <c r="G4784" i="22" a="1"/>
  <c r="G4784" i="22" s="1"/>
  <c r="B4784" i="22" s="1"/>
  <c r="E4784" i="22"/>
  <c r="G4783" i="22" a="1"/>
  <c r="G4783" i="22" s="1"/>
  <c r="B4783" i="22" s="1"/>
  <c r="E4783" i="22"/>
  <c r="G4782" i="22" a="1"/>
  <c r="G4782" i="22" s="1"/>
  <c r="B4782" i="22" s="1"/>
  <c r="E4782" i="22"/>
  <c r="G4781" i="22" a="1"/>
  <c r="G4781" i="22" s="1"/>
  <c r="B4781" i="22" s="1"/>
  <c r="E4781" i="22"/>
  <c r="G4780" i="22" a="1"/>
  <c r="G4780" i="22" s="1"/>
  <c r="B4780" i="22" s="1"/>
  <c r="E4780" i="22"/>
  <c r="G4779" i="22" a="1"/>
  <c r="G4779" i="22" s="1"/>
  <c r="B4779" i="22" s="1"/>
  <c r="E4779" i="22"/>
  <c r="G4778" i="22" a="1"/>
  <c r="G4778" i="22" s="1"/>
  <c r="E4778" i="22"/>
  <c r="B4778" i="22"/>
  <c r="G4777" i="22" a="1"/>
  <c r="G4777" i="22" s="1"/>
  <c r="B4777" i="22" s="1"/>
  <c r="E4777" i="22"/>
  <c r="G4776" i="22" a="1"/>
  <c r="G4776" i="22" s="1"/>
  <c r="B4776" i="22" s="1"/>
  <c r="E4776" i="22"/>
  <c r="G4775" i="22"/>
  <c r="B4775" i="22" s="1"/>
  <c r="G4775" i="22" a="1"/>
  <c r="E4775" i="22"/>
  <c r="G4774" i="22" a="1"/>
  <c r="G4774" i="22" s="1"/>
  <c r="B4774" i="22" s="1"/>
  <c r="E4774" i="22"/>
  <c r="G4773" i="22" a="1"/>
  <c r="G4773" i="22" s="1"/>
  <c r="B4773" i="22" s="1"/>
  <c r="E4773" i="22"/>
  <c r="G4772" i="22" a="1"/>
  <c r="G4772" i="22" s="1"/>
  <c r="B4772" i="22" s="1"/>
  <c r="E4772" i="22"/>
  <c r="G4771" i="22" a="1"/>
  <c r="G4771" i="22" s="1"/>
  <c r="B4771" i="22" s="1"/>
  <c r="E4771" i="22"/>
  <c r="G4770" i="22" a="1"/>
  <c r="G4770" i="22" s="1"/>
  <c r="B4770" i="22" s="1"/>
  <c r="E4770" i="22"/>
  <c r="G4769" i="22" a="1"/>
  <c r="G4769" i="22" s="1"/>
  <c r="B4769" i="22" s="1"/>
  <c r="E4769" i="22"/>
  <c r="G4768" i="22" a="1"/>
  <c r="G4768" i="22" s="1"/>
  <c r="B4768" i="22" s="1"/>
  <c r="E4768" i="22"/>
  <c r="G4767" i="22"/>
  <c r="B4767" i="22" s="1"/>
  <c r="G4767" i="22" a="1"/>
  <c r="E4767" i="22"/>
  <c r="G4766" i="22" a="1"/>
  <c r="G4766" i="22" s="1"/>
  <c r="B4766" i="22" s="1"/>
  <c r="E4766" i="22"/>
  <c r="G4765" i="22" a="1"/>
  <c r="G4765" i="22" s="1"/>
  <c r="B4765" i="22" s="1"/>
  <c r="E4765" i="22"/>
  <c r="G4764" i="22" a="1"/>
  <c r="G4764" i="22" s="1"/>
  <c r="B4764" i="22" s="1"/>
  <c r="E4764" i="22"/>
  <c r="G4763" i="22"/>
  <c r="B4763" i="22" s="1"/>
  <c r="G4763" i="22" a="1"/>
  <c r="E4763" i="22"/>
  <c r="G4762" i="22" a="1"/>
  <c r="G4762" i="22" s="1"/>
  <c r="B4762" i="22" s="1"/>
  <c r="E4762" i="22"/>
  <c r="G4761" i="22" a="1"/>
  <c r="G4761" i="22" s="1"/>
  <c r="B4761" i="22" s="1"/>
  <c r="E4761" i="22"/>
  <c r="G4760" i="22" a="1"/>
  <c r="G4760" i="22" s="1"/>
  <c r="E4760" i="22"/>
  <c r="B4760" i="22"/>
  <c r="G4759" i="22"/>
  <c r="B4759" i="22" s="1"/>
  <c r="G4759" i="22" a="1"/>
  <c r="E4759" i="22"/>
  <c r="G4758" i="22" a="1"/>
  <c r="G4758" i="22" s="1"/>
  <c r="B4758" i="22" s="1"/>
  <c r="E4758" i="22"/>
  <c r="G4757" i="22" a="1"/>
  <c r="G4757" i="22" s="1"/>
  <c r="B4757" i="22" s="1"/>
  <c r="E4757" i="22"/>
  <c r="G4756" i="22" a="1"/>
  <c r="G4756" i="22" s="1"/>
  <c r="B4756" i="22" s="1"/>
  <c r="E4756" i="22"/>
  <c r="G4755" i="22" a="1"/>
  <c r="G4755" i="22" s="1"/>
  <c r="B4755" i="22" s="1"/>
  <c r="E4755" i="22"/>
  <c r="G4754" i="22" a="1"/>
  <c r="G4754" i="22" s="1"/>
  <c r="B4754" i="22" s="1"/>
  <c r="E4754" i="22"/>
  <c r="G4753" i="22" a="1"/>
  <c r="G4753" i="22" s="1"/>
  <c r="B4753" i="22" s="1"/>
  <c r="E4753" i="22"/>
  <c r="G4752" i="22" a="1"/>
  <c r="G4752" i="22" s="1"/>
  <c r="B4752" i="22" s="1"/>
  <c r="E4752" i="22"/>
  <c r="G4751" i="22"/>
  <c r="B4751" i="22" s="1"/>
  <c r="G4751" i="22" a="1"/>
  <c r="E4751" i="22"/>
  <c r="G4750" i="22" a="1"/>
  <c r="G4750" i="22" s="1"/>
  <c r="B4750" i="22" s="1"/>
  <c r="E4750" i="22"/>
  <c r="G4749" i="22" a="1"/>
  <c r="G4749" i="22" s="1"/>
  <c r="B4749" i="22" s="1"/>
  <c r="E4749" i="22"/>
  <c r="G4748" i="22" a="1"/>
  <c r="G4748" i="22" s="1"/>
  <c r="B4748" i="22" s="1"/>
  <c r="E4748" i="22"/>
  <c r="G4747" i="22"/>
  <c r="B4747" i="22" s="1"/>
  <c r="G4747" i="22" a="1"/>
  <c r="E4747" i="22"/>
  <c r="G4746" i="22" a="1"/>
  <c r="G4746" i="22" s="1"/>
  <c r="B4746" i="22" s="1"/>
  <c r="E4746" i="22"/>
  <c r="G4745" i="22" a="1"/>
  <c r="G4745" i="22" s="1"/>
  <c r="B4745" i="22" s="1"/>
  <c r="E4745" i="22"/>
  <c r="G4744" i="22" a="1"/>
  <c r="G4744" i="22" s="1"/>
  <c r="E4744" i="22"/>
  <c r="B4744" i="22"/>
  <c r="G4743" i="22"/>
  <c r="B4743" i="22" s="1"/>
  <c r="G4743" i="22" a="1"/>
  <c r="E4743" i="22"/>
  <c r="G4742" i="22" a="1"/>
  <c r="G4742" i="22" s="1"/>
  <c r="B4742" i="22" s="1"/>
  <c r="E4742" i="22"/>
  <c r="G4741" i="22" a="1"/>
  <c r="G4741" i="22" s="1"/>
  <c r="B4741" i="22" s="1"/>
  <c r="E4741" i="22"/>
  <c r="G4740" i="22" a="1"/>
  <c r="G4740" i="22" s="1"/>
  <c r="B4740" i="22" s="1"/>
  <c r="E4740" i="22"/>
  <c r="G4739" i="22" a="1"/>
  <c r="G4739" i="22" s="1"/>
  <c r="B4739" i="22" s="1"/>
  <c r="E4739" i="22"/>
  <c r="G4738" i="22" a="1"/>
  <c r="G4738" i="22" s="1"/>
  <c r="B4738" i="22" s="1"/>
  <c r="E4738" i="22"/>
  <c r="G4737" i="22" a="1"/>
  <c r="G4737" i="22" s="1"/>
  <c r="B4737" i="22" s="1"/>
  <c r="E4737" i="22"/>
  <c r="G4736" i="22" a="1"/>
  <c r="G4736" i="22" s="1"/>
  <c r="B4736" i="22" s="1"/>
  <c r="E4736" i="22"/>
  <c r="G4735" i="22"/>
  <c r="B4735" i="22" s="1"/>
  <c r="G4735" i="22" a="1"/>
  <c r="E4735" i="22"/>
  <c r="G4734" i="22" a="1"/>
  <c r="G4734" i="22" s="1"/>
  <c r="B4734" i="22" s="1"/>
  <c r="E4734" i="22"/>
  <c r="G4733" i="22" a="1"/>
  <c r="G4733" i="22" s="1"/>
  <c r="B4733" i="22" s="1"/>
  <c r="E4733" i="22"/>
  <c r="G4732" i="22" a="1"/>
  <c r="G4732" i="22" s="1"/>
  <c r="B4732" i="22" s="1"/>
  <c r="E4732" i="22"/>
  <c r="G4731" i="22" a="1"/>
  <c r="G4731" i="22" s="1"/>
  <c r="B4731" i="22" s="1"/>
  <c r="E4731" i="22"/>
  <c r="G4730" i="22" a="1"/>
  <c r="G4730" i="22" s="1"/>
  <c r="E4730" i="22"/>
  <c r="B4730" i="22"/>
  <c r="G4729" i="22" a="1"/>
  <c r="G4729" i="22" s="1"/>
  <c r="B4729" i="22" s="1"/>
  <c r="E4729" i="22"/>
  <c r="G4728" i="22" a="1"/>
  <c r="G4728" i="22" s="1"/>
  <c r="E4728" i="22"/>
  <c r="B4728" i="22"/>
  <c r="G4727" i="22" a="1"/>
  <c r="G4727" i="22" s="1"/>
  <c r="B4727" i="22" s="1"/>
  <c r="E4727" i="22"/>
  <c r="G4726" i="22" a="1"/>
  <c r="G4726" i="22" s="1"/>
  <c r="B4726" i="22" s="1"/>
  <c r="E4726" i="22"/>
  <c r="G4725" i="22" a="1"/>
  <c r="G4725" i="22" s="1"/>
  <c r="B4725" i="22" s="1"/>
  <c r="E4725" i="22"/>
  <c r="G4724" i="22" a="1"/>
  <c r="G4724" i="22" s="1"/>
  <c r="B4724" i="22" s="1"/>
  <c r="E4724" i="22"/>
  <c r="G4723" i="22" a="1"/>
  <c r="G4723" i="22" s="1"/>
  <c r="B4723" i="22" s="1"/>
  <c r="E4723" i="22"/>
  <c r="G4722" i="22" a="1"/>
  <c r="G4722" i="22" s="1"/>
  <c r="E4722" i="22"/>
  <c r="B4722" i="22"/>
  <c r="G4721" i="22"/>
  <c r="B4721" i="22" s="1"/>
  <c r="G4721" i="22" a="1"/>
  <c r="E4721" i="22"/>
  <c r="G4720" i="22" a="1"/>
  <c r="G4720" i="22" s="1"/>
  <c r="B4720" i="22" s="1"/>
  <c r="E4720" i="22"/>
  <c r="G4719" i="22" a="1"/>
  <c r="G4719" i="22" s="1"/>
  <c r="B4719" i="22" s="1"/>
  <c r="E4719" i="22"/>
  <c r="G4718" i="22" a="1"/>
  <c r="G4718" i="22" s="1"/>
  <c r="B4718" i="22" s="1"/>
  <c r="E4718" i="22"/>
  <c r="G4717" i="22" a="1"/>
  <c r="G4717" i="22" s="1"/>
  <c r="B4717" i="22" s="1"/>
  <c r="E4717" i="22"/>
  <c r="G4716" i="22" a="1"/>
  <c r="G4716" i="22" s="1"/>
  <c r="B4716" i="22" s="1"/>
  <c r="E4716" i="22"/>
  <c r="G4715" i="22"/>
  <c r="B4715" i="22" s="1"/>
  <c r="G4715" i="22" a="1"/>
  <c r="E4715" i="22"/>
  <c r="G4714" i="22" a="1"/>
  <c r="G4714" i="22" s="1"/>
  <c r="B4714" i="22" s="1"/>
  <c r="E4714" i="22"/>
  <c r="G4713" i="22" a="1"/>
  <c r="G4713" i="22" s="1"/>
  <c r="B4713" i="22" s="1"/>
  <c r="E4713" i="22"/>
  <c r="G4712" i="22" a="1"/>
  <c r="G4712" i="22" s="1"/>
  <c r="B4712" i="22" s="1"/>
  <c r="E4712" i="22"/>
  <c r="G4711" i="22" a="1"/>
  <c r="G4711" i="22" s="1"/>
  <c r="B4711" i="22" s="1"/>
  <c r="E4711" i="22"/>
  <c r="G4710" i="22" a="1"/>
  <c r="G4710" i="22" s="1"/>
  <c r="B4710" i="22" s="1"/>
  <c r="E4710" i="22"/>
  <c r="G4709" i="22" a="1"/>
  <c r="G4709" i="22" s="1"/>
  <c r="B4709" i="22" s="1"/>
  <c r="E4709" i="22"/>
  <c r="G4708" i="22" a="1"/>
  <c r="G4708" i="22" s="1"/>
  <c r="E4708" i="22"/>
  <c r="B4708" i="22"/>
  <c r="G4707" i="22" a="1"/>
  <c r="G4707" i="22" s="1"/>
  <c r="B4707" i="22" s="1"/>
  <c r="E4707" i="22"/>
  <c r="G4706" i="22" a="1"/>
  <c r="G4706" i="22" s="1"/>
  <c r="B4706" i="22" s="1"/>
  <c r="E4706" i="22"/>
  <c r="G4705" i="22"/>
  <c r="B4705" i="22" s="1"/>
  <c r="G4705" i="22" a="1"/>
  <c r="E4705" i="22"/>
  <c r="G4704" i="22" a="1"/>
  <c r="G4704" i="22" s="1"/>
  <c r="B4704" i="22" s="1"/>
  <c r="E4704" i="22"/>
  <c r="G4703" i="22" a="1"/>
  <c r="G4703" i="22" s="1"/>
  <c r="B4703" i="22" s="1"/>
  <c r="E4703" i="22"/>
  <c r="G4702" i="22" a="1"/>
  <c r="G4702" i="22" s="1"/>
  <c r="B4702" i="22" s="1"/>
  <c r="E4702" i="22"/>
  <c r="G4701" i="22" a="1"/>
  <c r="G4701" i="22" s="1"/>
  <c r="B4701" i="22" s="1"/>
  <c r="E4701" i="22"/>
  <c r="G4700" i="22" a="1"/>
  <c r="G4700" i="22" s="1"/>
  <c r="E4700" i="22"/>
  <c r="B4700" i="22"/>
  <c r="G4699" i="22"/>
  <c r="B4699" i="22" s="1"/>
  <c r="G4699" i="22" a="1"/>
  <c r="E4699" i="22"/>
  <c r="G4698" i="22" a="1"/>
  <c r="G4698" i="22" s="1"/>
  <c r="B4698" i="22" s="1"/>
  <c r="E4698" i="22"/>
  <c r="G4697" i="22"/>
  <c r="B4697" i="22" s="1"/>
  <c r="G4697" i="22" a="1"/>
  <c r="E4697" i="22"/>
  <c r="G4696" i="22" a="1"/>
  <c r="G4696" i="22" s="1"/>
  <c r="B4696" i="22" s="1"/>
  <c r="E4696" i="22"/>
  <c r="G4695" i="22" a="1"/>
  <c r="G4695" i="22" s="1"/>
  <c r="B4695" i="22" s="1"/>
  <c r="E4695" i="22"/>
  <c r="G4694" i="22" a="1"/>
  <c r="G4694" i="22" s="1"/>
  <c r="B4694" i="22" s="1"/>
  <c r="E4694" i="22"/>
  <c r="G4693" i="22" a="1"/>
  <c r="G4693" i="22" s="1"/>
  <c r="B4693" i="22" s="1"/>
  <c r="E4693" i="22"/>
  <c r="G4692" i="22" a="1"/>
  <c r="G4692" i="22" s="1"/>
  <c r="B4692" i="22" s="1"/>
  <c r="E4692" i="22"/>
  <c r="G4691" i="22" a="1"/>
  <c r="G4691" i="22" s="1"/>
  <c r="B4691" i="22" s="1"/>
  <c r="E4691" i="22"/>
  <c r="G4690" i="22" a="1"/>
  <c r="G4690" i="22" s="1"/>
  <c r="B4690" i="22" s="1"/>
  <c r="E4690" i="22"/>
  <c r="G4689" i="22" a="1"/>
  <c r="G4689" i="22" s="1"/>
  <c r="B4689" i="22" s="1"/>
  <c r="E4689" i="22"/>
  <c r="G4688" i="22" a="1"/>
  <c r="G4688" i="22" s="1"/>
  <c r="B4688" i="22" s="1"/>
  <c r="E4688" i="22"/>
  <c r="G4687" i="22" a="1"/>
  <c r="G4687" i="22" s="1"/>
  <c r="B4687" i="22" s="1"/>
  <c r="E4687" i="22"/>
  <c r="G4686" i="22" a="1"/>
  <c r="G4686" i="22" s="1"/>
  <c r="B4686" i="22" s="1"/>
  <c r="E4686" i="22"/>
  <c r="G4685" i="22"/>
  <c r="B4685" i="22" s="1"/>
  <c r="G4685" i="22" a="1"/>
  <c r="E4685" i="22"/>
  <c r="G4684" i="22" a="1"/>
  <c r="G4684" i="22" s="1"/>
  <c r="E4684" i="22"/>
  <c r="B4684" i="22"/>
  <c r="G4683" i="22" a="1"/>
  <c r="G4683" i="22" s="1"/>
  <c r="B4683" i="22" s="1"/>
  <c r="E4683" i="22"/>
  <c r="G4682" i="22" a="1"/>
  <c r="G4682" i="22" s="1"/>
  <c r="B4682" i="22" s="1"/>
  <c r="E4682" i="22"/>
  <c r="G4681" i="22" a="1"/>
  <c r="G4681" i="22" s="1"/>
  <c r="B4681" i="22" s="1"/>
  <c r="E4681" i="22"/>
  <c r="G4680" i="22" a="1"/>
  <c r="G4680" i="22" s="1"/>
  <c r="E4680" i="22"/>
  <c r="B4680" i="22"/>
  <c r="G4679" i="22"/>
  <c r="B4679" i="22" s="1"/>
  <c r="G4679" i="22" a="1"/>
  <c r="E4679" i="22"/>
  <c r="G4678" i="22" a="1"/>
  <c r="G4678" i="22" s="1"/>
  <c r="B4678" i="22" s="1"/>
  <c r="E4678" i="22"/>
  <c r="G4677" i="22" a="1"/>
  <c r="G4677" i="22" s="1"/>
  <c r="B4677" i="22" s="1"/>
  <c r="E4677" i="22"/>
  <c r="G4676" i="22" a="1"/>
  <c r="G4676" i="22" s="1"/>
  <c r="B4676" i="22" s="1"/>
  <c r="E4676" i="22"/>
  <c r="G4675" i="22" a="1"/>
  <c r="G4675" i="22" s="1"/>
  <c r="B4675" i="22" s="1"/>
  <c r="E4675" i="22"/>
  <c r="G4674" i="22" a="1"/>
  <c r="G4674" i="22" s="1"/>
  <c r="B4674" i="22" s="1"/>
  <c r="E4674" i="22"/>
  <c r="G4673" i="22"/>
  <c r="G4673" i="22" a="1"/>
  <c r="E4673" i="22"/>
  <c r="B4673" i="22"/>
  <c r="G4672" i="22" a="1"/>
  <c r="G4672" i="22" s="1"/>
  <c r="B4672" i="22" s="1"/>
  <c r="E4672" i="22"/>
  <c r="G4671" i="22" a="1"/>
  <c r="G4671" i="22" s="1"/>
  <c r="B4671" i="22" s="1"/>
  <c r="E4671" i="22"/>
  <c r="G4670" i="22" a="1"/>
  <c r="G4670" i="22" s="1"/>
  <c r="B4670" i="22" s="1"/>
  <c r="E4670" i="22"/>
  <c r="G4669" i="22" a="1"/>
  <c r="G4669" i="22" s="1"/>
  <c r="B4669" i="22" s="1"/>
  <c r="E4669" i="22"/>
  <c r="G4668" i="22" a="1"/>
  <c r="G4668" i="22" s="1"/>
  <c r="B4668" i="22" s="1"/>
  <c r="E4668" i="22"/>
  <c r="G4667" i="22" a="1"/>
  <c r="G4667" i="22" s="1"/>
  <c r="B4667" i="22" s="1"/>
  <c r="E4667" i="22"/>
  <c r="G4666" i="22" a="1"/>
  <c r="G4666" i="22" s="1"/>
  <c r="E4666" i="22"/>
  <c r="B4666" i="22"/>
  <c r="G4665" i="22"/>
  <c r="B4665" i="22" s="1"/>
  <c r="G4665" i="22" a="1"/>
  <c r="E4665" i="22"/>
  <c r="G4664" i="22" a="1"/>
  <c r="G4664" i="22" s="1"/>
  <c r="B4664" i="22" s="1"/>
  <c r="E4664" i="22"/>
  <c r="G4663" i="22" a="1"/>
  <c r="G4663" i="22" s="1"/>
  <c r="B4663" i="22" s="1"/>
  <c r="E4663" i="22"/>
  <c r="G4662" i="22" a="1"/>
  <c r="G4662" i="22" s="1"/>
  <c r="B4662" i="22" s="1"/>
  <c r="E4662" i="22"/>
  <c r="G4661" i="22" a="1"/>
  <c r="G4661" i="22" s="1"/>
  <c r="B4661" i="22" s="1"/>
  <c r="E4661" i="22"/>
  <c r="G4660" i="22" a="1"/>
  <c r="G4660" i="22" s="1"/>
  <c r="B4660" i="22" s="1"/>
  <c r="E4660" i="22"/>
  <c r="G4659" i="22" a="1"/>
  <c r="G4659" i="22" s="1"/>
  <c r="E4659" i="22"/>
  <c r="B4659" i="22"/>
  <c r="G4658" i="22" a="1"/>
  <c r="G4658" i="22" s="1"/>
  <c r="E4658" i="22"/>
  <c r="B4658" i="22"/>
  <c r="G4657" i="22"/>
  <c r="B4657" i="22" s="1"/>
  <c r="G4657" i="22" a="1"/>
  <c r="E4657" i="22"/>
  <c r="G4656" i="22" a="1"/>
  <c r="G4656" i="22" s="1"/>
  <c r="B4656" i="22" s="1"/>
  <c r="E4656" i="22"/>
  <c r="G4655" i="22" a="1"/>
  <c r="G4655" i="22" s="1"/>
  <c r="B4655" i="22" s="1"/>
  <c r="E4655" i="22"/>
  <c r="G4654" i="22" a="1"/>
  <c r="G4654" i="22" s="1"/>
  <c r="B4654" i="22" s="1"/>
  <c r="E4654" i="22"/>
  <c r="G4653" i="22"/>
  <c r="B4653" i="22" s="1"/>
  <c r="G4653" i="22" a="1"/>
  <c r="E4653" i="22"/>
  <c r="G4652" i="22" a="1"/>
  <c r="G4652" i="22" s="1"/>
  <c r="B4652" i="22" s="1"/>
  <c r="E4652" i="22"/>
  <c r="G4651" i="22" a="1"/>
  <c r="G4651" i="22" s="1"/>
  <c r="B4651" i="22" s="1"/>
  <c r="E4651" i="22"/>
  <c r="G4650" i="22" a="1"/>
  <c r="G4650" i="22" s="1"/>
  <c r="B4650" i="22" s="1"/>
  <c r="E4650" i="22"/>
  <c r="G4649" i="22" a="1"/>
  <c r="G4649" i="22" s="1"/>
  <c r="B4649" i="22" s="1"/>
  <c r="E4649" i="22"/>
  <c r="G4648" i="22" a="1"/>
  <c r="G4648" i="22" s="1"/>
  <c r="B4648" i="22" s="1"/>
  <c r="E4648" i="22"/>
  <c r="G4647" i="22"/>
  <c r="B4647" i="22" s="1"/>
  <c r="G4647" i="22" a="1"/>
  <c r="E4647" i="22"/>
  <c r="G4646" i="22" a="1"/>
  <c r="G4646" i="22" s="1"/>
  <c r="B4646" i="22" s="1"/>
  <c r="E4646" i="22"/>
  <c r="G4645" i="22" a="1"/>
  <c r="G4645" i="22" s="1"/>
  <c r="B4645" i="22" s="1"/>
  <c r="E4645" i="22"/>
  <c r="G4644" i="22" a="1"/>
  <c r="G4644" i="22" s="1"/>
  <c r="B4644" i="22" s="1"/>
  <c r="E4644" i="22"/>
  <c r="G4643" i="22"/>
  <c r="B4643" i="22" s="1"/>
  <c r="G4643" i="22" a="1"/>
  <c r="E4643" i="22"/>
  <c r="G4642" i="22" a="1"/>
  <c r="G4642" i="22" s="1"/>
  <c r="B4642" i="22" s="1"/>
  <c r="E4642" i="22"/>
  <c r="G4641" i="22" a="1"/>
  <c r="G4641" i="22" s="1"/>
  <c r="B4641" i="22" s="1"/>
  <c r="E4641" i="22"/>
  <c r="G4640" i="22" a="1"/>
  <c r="G4640" i="22" s="1"/>
  <c r="B4640" i="22" s="1"/>
  <c r="E4640" i="22"/>
  <c r="G4639" i="22" a="1"/>
  <c r="G4639" i="22" s="1"/>
  <c r="B4639" i="22" s="1"/>
  <c r="E4639" i="22"/>
  <c r="G4638" i="22" a="1"/>
  <c r="G4638" i="22" s="1"/>
  <c r="B4638" i="22" s="1"/>
  <c r="E4638" i="22"/>
  <c r="G4637" i="22" a="1"/>
  <c r="G4637" i="22" s="1"/>
  <c r="B4637" i="22" s="1"/>
  <c r="E4637" i="22"/>
  <c r="G4636" i="22" a="1"/>
  <c r="G4636" i="22" s="1"/>
  <c r="E4636" i="22"/>
  <c r="B4636" i="22"/>
  <c r="G4635" i="22"/>
  <c r="B4635" i="22" s="1"/>
  <c r="G4635" i="22" a="1"/>
  <c r="E4635" i="22"/>
  <c r="G4634" i="22" a="1"/>
  <c r="G4634" i="22" s="1"/>
  <c r="B4634" i="22" s="1"/>
  <c r="E4634" i="22"/>
  <c r="G4633" i="22" a="1"/>
  <c r="G4633" i="22" s="1"/>
  <c r="B4633" i="22" s="1"/>
  <c r="E4633" i="22"/>
  <c r="G4632" i="22" a="1"/>
  <c r="G4632" i="22" s="1"/>
  <c r="B4632" i="22" s="1"/>
  <c r="E4632" i="22"/>
  <c r="G4631" i="22" a="1"/>
  <c r="G4631" i="22" s="1"/>
  <c r="B4631" i="22" s="1"/>
  <c r="E4631" i="22"/>
  <c r="G4630" i="22" a="1"/>
  <c r="G4630" i="22" s="1"/>
  <c r="B4630" i="22" s="1"/>
  <c r="E4630" i="22"/>
  <c r="G4629" i="22" a="1"/>
  <c r="G4629" i="22" s="1"/>
  <c r="B4629" i="22" s="1"/>
  <c r="E4629" i="22"/>
  <c r="G4628" i="22" a="1"/>
  <c r="G4628" i="22" s="1"/>
  <c r="B4628" i="22" s="1"/>
  <c r="E4628" i="22"/>
  <c r="G4627" i="22"/>
  <c r="B4627" i="22" s="1"/>
  <c r="G4627" i="22" a="1"/>
  <c r="E4627" i="22"/>
  <c r="G4626" i="22" a="1"/>
  <c r="G4626" i="22" s="1"/>
  <c r="B4626" i="22" s="1"/>
  <c r="E4626" i="22"/>
  <c r="G4625" i="22" a="1"/>
  <c r="G4625" i="22" s="1"/>
  <c r="B4625" i="22" s="1"/>
  <c r="E4625" i="22"/>
  <c r="G4624" i="22" a="1"/>
  <c r="G4624" i="22" s="1"/>
  <c r="B4624" i="22" s="1"/>
  <c r="E4624" i="22"/>
  <c r="G4623" i="22"/>
  <c r="B4623" i="22" s="1"/>
  <c r="G4623" i="22" a="1"/>
  <c r="E4623" i="22"/>
  <c r="G4622" i="22" a="1"/>
  <c r="G4622" i="22" s="1"/>
  <c r="B4622" i="22" s="1"/>
  <c r="E4622" i="22"/>
  <c r="G4621" i="22" a="1"/>
  <c r="G4621" i="22" s="1"/>
  <c r="B4621" i="22" s="1"/>
  <c r="E4621" i="22"/>
  <c r="G4620" i="22" a="1"/>
  <c r="G4620" i="22" s="1"/>
  <c r="B4620" i="22" s="1"/>
  <c r="E4620" i="22"/>
  <c r="G4619" i="22" a="1"/>
  <c r="G4619" i="22" s="1"/>
  <c r="B4619" i="22" s="1"/>
  <c r="E4619" i="22"/>
  <c r="G4618" i="22" a="1"/>
  <c r="G4618" i="22" s="1"/>
  <c r="B4618" i="22" s="1"/>
  <c r="E4618" i="22"/>
  <c r="G4617" i="22" a="1"/>
  <c r="G4617" i="22" s="1"/>
  <c r="B4617" i="22" s="1"/>
  <c r="E4617" i="22"/>
  <c r="G4616" i="22" a="1"/>
  <c r="G4616" i="22" s="1"/>
  <c r="B4616" i="22" s="1"/>
  <c r="E4616" i="22"/>
  <c r="G4615" i="22"/>
  <c r="B4615" i="22" s="1"/>
  <c r="G4615" i="22" a="1"/>
  <c r="E4615" i="22"/>
  <c r="G4614" i="22" a="1"/>
  <c r="G4614" i="22" s="1"/>
  <c r="B4614" i="22" s="1"/>
  <c r="E4614" i="22"/>
  <c r="G4613" i="22" a="1"/>
  <c r="G4613" i="22" s="1"/>
  <c r="B4613" i="22" s="1"/>
  <c r="E4613" i="22"/>
  <c r="G4612" i="22" a="1"/>
  <c r="G4612" i="22" s="1"/>
  <c r="B4612" i="22" s="1"/>
  <c r="E4612" i="22"/>
  <c r="G4611" i="22" a="1"/>
  <c r="G4611" i="22" s="1"/>
  <c r="B4611" i="22" s="1"/>
  <c r="E4611" i="22"/>
  <c r="G4610" i="22" a="1"/>
  <c r="G4610" i="22" s="1"/>
  <c r="B4610" i="22" s="1"/>
  <c r="E4610" i="22"/>
  <c r="G4609" i="22" a="1"/>
  <c r="G4609" i="22" s="1"/>
  <c r="B4609" i="22" s="1"/>
  <c r="E4609" i="22"/>
  <c r="G4608" i="22" a="1"/>
  <c r="G4608" i="22" s="1"/>
  <c r="B4608" i="22" s="1"/>
  <c r="E4608" i="22"/>
  <c r="G4607" i="22"/>
  <c r="B4607" i="22" s="1"/>
  <c r="G4607" i="22" a="1"/>
  <c r="E4607" i="22"/>
  <c r="G4606" i="22" a="1"/>
  <c r="G4606" i="22" s="1"/>
  <c r="B4606" i="22" s="1"/>
  <c r="E4606" i="22"/>
  <c r="G4605" i="22" a="1"/>
  <c r="G4605" i="22" s="1"/>
  <c r="B4605" i="22" s="1"/>
  <c r="E4605" i="22"/>
  <c r="G4604" i="22" a="1"/>
  <c r="G4604" i="22" s="1"/>
  <c r="B4604" i="22" s="1"/>
  <c r="E4604" i="22"/>
  <c r="G4603" i="22" a="1"/>
  <c r="G4603" i="22" s="1"/>
  <c r="B4603" i="22" s="1"/>
  <c r="E4603" i="22"/>
  <c r="G4602" i="22" a="1"/>
  <c r="G4602" i="22" s="1"/>
  <c r="B4602" i="22" s="1"/>
  <c r="E4602" i="22"/>
  <c r="G4601" i="22" a="1"/>
  <c r="G4601" i="22" s="1"/>
  <c r="B4601" i="22" s="1"/>
  <c r="E4601" i="22"/>
  <c r="G4600" i="22" a="1"/>
  <c r="G4600" i="22" s="1"/>
  <c r="B4600" i="22" s="1"/>
  <c r="E4600" i="22"/>
  <c r="G4599" i="22"/>
  <c r="G4599" i="22" a="1"/>
  <c r="E4599" i="22"/>
  <c r="B4599" i="22"/>
  <c r="G4598" i="22" a="1"/>
  <c r="G4598" i="22" s="1"/>
  <c r="B4598" i="22" s="1"/>
  <c r="E4598" i="22"/>
  <c r="G4597" i="22" a="1"/>
  <c r="G4597" i="22" s="1"/>
  <c r="B4597" i="22" s="1"/>
  <c r="E4597" i="22"/>
  <c r="G4596" i="22" a="1"/>
  <c r="G4596" i="22" s="1"/>
  <c r="B4596" i="22" s="1"/>
  <c r="E4596" i="22"/>
  <c r="G4595" i="22" a="1"/>
  <c r="G4595" i="22" s="1"/>
  <c r="B4595" i="22" s="1"/>
  <c r="E4595" i="22"/>
  <c r="G4594" i="22" a="1"/>
  <c r="G4594" i="22" s="1"/>
  <c r="B4594" i="22" s="1"/>
  <c r="E4594" i="22"/>
  <c r="G4593" i="22" a="1"/>
  <c r="G4593" i="22" s="1"/>
  <c r="B4593" i="22" s="1"/>
  <c r="E4593" i="22"/>
  <c r="G4592" i="22" a="1"/>
  <c r="G4592" i="22" s="1"/>
  <c r="E4592" i="22"/>
  <c r="B4592" i="22"/>
  <c r="G4591" i="22" a="1"/>
  <c r="G4591" i="22" s="1"/>
  <c r="B4591" i="22" s="1"/>
  <c r="E4591" i="22"/>
  <c r="G4590" i="22" a="1"/>
  <c r="G4590" i="22" s="1"/>
  <c r="B4590" i="22" s="1"/>
  <c r="E4590" i="22"/>
  <c r="G4589" i="22" a="1"/>
  <c r="G4589" i="22" s="1"/>
  <c r="B4589" i="22" s="1"/>
  <c r="E4589" i="22"/>
  <c r="G4588" i="22" a="1"/>
  <c r="G4588" i="22" s="1"/>
  <c r="B4588" i="22" s="1"/>
  <c r="E4588" i="22"/>
  <c r="G4587" i="22" a="1"/>
  <c r="G4587" i="22" s="1"/>
  <c r="B4587" i="22" s="1"/>
  <c r="E4587" i="22"/>
  <c r="G4586" i="22" a="1"/>
  <c r="G4586" i="22" s="1"/>
  <c r="B4586" i="22" s="1"/>
  <c r="E4586" i="22"/>
  <c r="G4585" i="22" a="1"/>
  <c r="G4585" i="22" s="1"/>
  <c r="B4585" i="22" s="1"/>
  <c r="E4585" i="22"/>
  <c r="G4584" i="22" a="1"/>
  <c r="G4584" i="22" s="1"/>
  <c r="B4584" i="22" s="1"/>
  <c r="E4584" i="22"/>
  <c r="G4583" i="22" a="1"/>
  <c r="G4583" i="22" s="1"/>
  <c r="B4583" i="22" s="1"/>
  <c r="E4583" i="22"/>
  <c r="G4582" i="22" a="1"/>
  <c r="G4582" i="22" s="1"/>
  <c r="B4582" i="22" s="1"/>
  <c r="E4582" i="22"/>
  <c r="G4581" i="22" a="1"/>
  <c r="G4581" i="22" s="1"/>
  <c r="B4581" i="22" s="1"/>
  <c r="E4581" i="22"/>
  <c r="G4580" i="22" a="1"/>
  <c r="G4580" i="22" s="1"/>
  <c r="B4580" i="22" s="1"/>
  <c r="E4580" i="22"/>
  <c r="G4579" i="22" a="1"/>
  <c r="G4579" i="22" s="1"/>
  <c r="B4579" i="22" s="1"/>
  <c r="E4579" i="22"/>
  <c r="G4578" i="22" a="1"/>
  <c r="G4578" i="22" s="1"/>
  <c r="B4578" i="22" s="1"/>
  <c r="E4578" i="22"/>
  <c r="G4577" i="22" a="1"/>
  <c r="G4577" i="22" s="1"/>
  <c r="B4577" i="22" s="1"/>
  <c r="E4577" i="22"/>
  <c r="G4576" i="22" a="1"/>
  <c r="G4576" i="22" s="1"/>
  <c r="B4576" i="22" s="1"/>
  <c r="E4576" i="22"/>
  <c r="G4575" i="22"/>
  <c r="B4575" i="22" s="1"/>
  <c r="G4575" i="22" a="1"/>
  <c r="E4575" i="22"/>
  <c r="G4574" i="22" a="1"/>
  <c r="G4574" i="22" s="1"/>
  <c r="E4574" i="22"/>
  <c r="B4574" i="22"/>
  <c r="G4573" i="22" a="1"/>
  <c r="G4573" i="22" s="1"/>
  <c r="B4573" i="22" s="1"/>
  <c r="E4573" i="22"/>
  <c r="G4572" i="22" a="1"/>
  <c r="G4572" i="22" s="1"/>
  <c r="B4572" i="22" s="1"/>
  <c r="E4572" i="22"/>
  <c r="G4571" i="22" a="1"/>
  <c r="G4571" i="22" s="1"/>
  <c r="B4571" i="22" s="1"/>
  <c r="E4571" i="22"/>
  <c r="G4570" i="22" a="1"/>
  <c r="G4570" i="22" s="1"/>
  <c r="B4570" i="22" s="1"/>
  <c r="E4570" i="22"/>
  <c r="G4569" i="22" a="1"/>
  <c r="G4569" i="22" s="1"/>
  <c r="B4569" i="22" s="1"/>
  <c r="E4569" i="22"/>
  <c r="G4568" i="22" a="1"/>
  <c r="G4568" i="22" s="1"/>
  <c r="B4568" i="22" s="1"/>
  <c r="E4568" i="22"/>
  <c r="G4567" i="22" a="1"/>
  <c r="G4567" i="22" s="1"/>
  <c r="B4567" i="22" s="1"/>
  <c r="E4567" i="22"/>
  <c r="G4566" i="22" a="1"/>
  <c r="G4566" i="22" s="1"/>
  <c r="B4566" i="22" s="1"/>
  <c r="E4566" i="22"/>
  <c r="G4565" i="22" a="1"/>
  <c r="G4565" i="22" s="1"/>
  <c r="B4565" i="22" s="1"/>
  <c r="E4565" i="22"/>
  <c r="G4564" i="22" a="1"/>
  <c r="G4564" i="22" s="1"/>
  <c r="B4564" i="22" s="1"/>
  <c r="E4564" i="22"/>
  <c r="G4563" i="22" a="1"/>
  <c r="G4563" i="22" s="1"/>
  <c r="B4563" i="22" s="1"/>
  <c r="E4563" i="22"/>
  <c r="G4562" i="22" a="1"/>
  <c r="G4562" i="22" s="1"/>
  <c r="B4562" i="22" s="1"/>
  <c r="E4562" i="22"/>
  <c r="G4561" i="22" a="1"/>
  <c r="G4561" i="22" s="1"/>
  <c r="B4561" i="22" s="1"/>
  <c r="E4561" i="22"/>
  <c r="G4560" i="22" a="1"/>
  <c r="G4560" i="22" s="1"/>
  <c r="E4560" i="22"/>
  <c r="B4560" i="22"/>
  <c r="G4559" i="22"/>
  <c r="B4559" i="22" s="1"/>
  <c r="G4559" i="22" a="1"/>
  <c r="E4559" i="22"/>
  <c r="G4558" i="22" a="1"/>
  <c r="G4558" i="22" s="1"/>
  <c r="B4558" i="22" s="1"/>
  <c r="E4558" i="22"/>
  <c r="G4557" i="22" a="1"/>
  <c r="G4557" i="22" s="1"/>
  <c r="B4557" i="22" s="1"/>
  <c r="E4557" i="22"/>
  <c r="G4556" i="22" a="1"/>
  <c r="G4556" i="22" s="1"/>
  <c r="B4556" i="22" s="1"/>
  <c r="E4556" i="22"/>
  <c r="G4555" i="22" a="1"/>
  <c r="G4555" i="22" s="1"/>
  <c r="B4555" i="22" s="1"/>
  <c r="E4555" i="22"/>
  <c r="G4554" i="22" a="1"/>
  <c r="G4554" i="22" s="1"/>
  <c r="B4554" i="22" s="1"/>
  <c r="E4554" i="22"/>
  <c r="G4553" i="22" a="1"/>
  <c r="G4553" i="22" s="1"/>
  <c r="B4553" i="22" s="1"/>
  <c r="E4553" i="22"/>
  <c r="G4552" i="22" a="1"/>
  <c r="G4552" i="22" s="1"/>
  <c r="B4552" i="22" s="1"/>
  <c r="E4552" i="22"/>
  <c r="G4551" i="22" a="1"/>
  <c r="G4551" i="22" s="1"/>
  <c r="B4551" i="22" s="1"/>
  <c r="E4551" i="22"/>
  <c r="G4550" i="22" a="1"/>
  <c r="G4550" i="22" s="1"/>
  <c r="B4550" i="22" s="1"/>
  <c r="E4550" i="22"/>
  <c r="G4549" i="22" a="1"/>
  <c r="G4549" i="22" s="1"/>
  <c r="B4549" i="22" s="1"/>
  <c r="E4549" i="22"/>
  <c r="G4548" i="22" a="1"/>
  <c r="G4548" i="22" s="1"/>
  <c r="B4548" i="22" s="1"/>
  <c r="E4548" i="22"/>
  <c r="G4547" i="22" a="1"/>
  <c r="G4547" i="22" s="1"/>
  <c r="B4547" i="22" s="1"/>
  <c r="E4547" i="22"/>
  <c r="G4546" i="22" a="1"/>
  <c r="G4546" i="22" s="1"/>
  <c r="B4546" i="22" s="1"/>
  <c r="E4546" i="22"/>
  <c r="G4545" i="22" a="1"/>
  <c r="G4545" i="22" s="1"/>
  <c r="B4545" i="22" s="1"/>
  <c r="E4545" i="22"/>
  <c r="G4544" i="22" a="1"/>
  <c r="G4544" i="22" s="1"/>
  <c r="E4544" i="22"/>
  <c r="B4544" i="22"/>
  <c r="G4543" i="22"/>
  <c r="B4543" i="22" s="1"/>
  <c r="G4543" i="22" a="1"/>
  <c r="E4543" i="22"/>
  <c r="G4542" i="22" a="1"/>
  <c r="G4542" i="22" s="1"/>
  <c r="B4542" i="22" s="1"/>
  <c r="E4542" i="22"/>
  <c r="G4541" i="22" a="1"/>
  <c r="G4541" i="22" s="1"/>
  <c r="B4541" i="22" s="1"/>
  <c r="E4541" i="22"/>
  <c r="G4540" i="22" a="1"/>
  <c r="G4540" i="22" s="1"/>
  <c r="B4540" i="22" s="1"/>
  <c r="E4540" i="22"/>
  <c r="G4539" i="22" a="1"/>
  <c r="G4539" i="22" s="1"/>
  <c r="B4539" i="22" s="1"/>
  <c r="E4539" i="22"/>
  <c r="G4538" i="22" a="1"/>
  <c r="G4538" i="22" s="1"/>
  <c r="E4538" i="22"/>
  <c r="B4538" i="22"/>
  <c r="G4537" i="22" a="1"/>
  <c r="G4537" i="22" s="1"/>
  <c r="B4537" i="22" s="1"/>
  <c r="E4537" i="22"/>
  <c r="G4536" i="22" a="1"/>
  <c r="G4536" i="22" s="1"/>
  <c r="B4536" i="22" s="1"/>
  <c r="E4536" i="22"/>
  <c r="G4535" i="22"/>
  <c r="B4535" i="22" s="1"/>
  <c r="G4535" i="22" a="1"/>
  <c r="E4535" i="22"/>
  <c r="G4534" i="22" a="1"/>
  <c r="G4534" i="22" s="1"/>
  <c r="B4534" i="22" s="1"/>
  <c r="E4534" i="22"/>
  <c r="G4533" i="22" a="1"/>
  <c r="G4533" i="22" s="1"/>
  <c r="B4533" i="22" s="1"/>
  <c r="E4533" i="22"/>
  <c r="G4532" i="22" a="1"/>
  <c r="G4532" i="22" s="1"/>
  <c r="B4532" i="22" s="1"/>
  <c r="E4532" i="22"/>
  <c r="G4531" i="22" a="1"/>
  <c r="G4531" i="22" s="1"/>
  <c r="B4531" i="22" s="1"/>
  <c r="E4531" i="22"/>
  <c r="G4530" i="22" a="1"/>
  <c r="G4530" i="22" s="1"/>
  <c r="B4530" i="22" s="1"/>
  <c r="E4530" i="22"/>
  <c r="G4529" i="22" a="1"/>
  <c r="G4529" i="22" s="1"/>
  <c r="B4529" i="22" s="1"/>
  <c r="E4529" i="22"/>
  <c r="G4528" i="22" a="1"/>
  <c r="G4528" i="22" s="1"/>
  <c r="B4528" i="22" s="1"/>
  <c r="E4528" i="22"/>
  <c r="G4527" i="22" a="1"/>
  <c r="G4527" i="22" s="1"/>
  <c r="B4527" i="22" s="1"/>
  <c r="E4527" i="22"/>
  <c r="G4526" i="22" a="1"/>
  <c r="G4526" i="22" s="1"/>
  <c r="E4526" i="22"/>
  <c r="B4526" i="22"/>
  <c r="G4525" i="22" a="1"/>
  <c r="G4525" i="22" s="1"/>
  <c r="B4525" i="22" s="1"/>
  <c r="E4525" i="22"/>
  <c r="G4524" i="22" a="1"/>
  <c r="G4524" i="22" s="1"/>
  <c r="B4524" i="22" s="1"/>
  <c r="E4524" i="22"/>
  <c r="G4523" i="22"/>
  <c r="B4523" i="22" s="1"/>
  <c r="G4523" i="22" a="1"/>
  <c r="E4523" i="22"/>
  <c r="G4522" i="22" a="1"/>
  <c r="G4522" i="22" s="1"/>
  <c r="B4522" i="22" s="1"/>
  <c r="E4522" i="22"/>
  <c r="G4521" i="22" a="1"/>
  <c r="G4521" i="22" s="1"/>
  <c r="B4521" i="22" s="1"/>
  <c r="E4521" i="22"/>
  <c r="G4520" i="22" a="1"/>
  <c r="G4520" i="22" s="1"/>
  <c r="B4520" i="22" s="1"/>
  <c r="E4520" i="22"/>
  <c r="G4519" i="22" a="1"/>
  <c r="G4519" i="22" s="1"/>
  <c r="B4519" i="22" s="1"/>
  <c r="E4519" i="22"/>
  <c r="G4518" i="22" a="1"/>
  <c r="G4518" i="22" s="1"/>
  <c r="B4518" i="22" s="1"/>
  <c r="E4518" i="22"/>
  <c r="G4517" i="22" a="1"/>
  <c r="G4517" i="22" s="1"/>
  <c r="B4517" i="22" s="1"/>
  <c r="E4517" i="22"/>
  <c r="G4516" i="22" a="1"/>
  <c r="G4516" i="22" s="1"/>
  <c r="B4516" i="22" s="1"/>
  <c r="E4516" i="22"/>
  <c r="G4515" i="22" a="1"/>
  <c r="G4515" i="22" s="1"/>
  <c r="B4515" i="22" s="1"/>
  <c r="E4515" i="22"/>
  <c r="G4514" i="22" a="1"/>
  <c r="G4514" i="22" s="1"/>
  <c r="B4514" i="22" s="1"/>
  <c r="E4514" i="22"/>
  <c r="G4513" i="22" a="1"/>
  <c r="G4513" i="22" s="1"/>
  <c r="B4513" i="22" s="1"/>
  <c r="E4513" i="22"/>
  <c r="G4512" i="22" a="1"/>
  <c r="G4512" i="22" s="1"/>
  <c r="B4512" i="22" s="1"/>
  <c r="E4512" i="22"/>
  <c r="G4511" i="22" a="1"/>
  <c r="G4511" i="22" s="1"/>
  <c r="B4511" i="22" s="1"/>
  <c r="E4511" i="22"/>
  <c r="G4510" i="22" a="1"/>
  <c r="G4510" i="22" s="1"/>
  <c r="E4510" i="22"/>
  <c r="B4510" i="22"/>
  <c r="G4509" i="22" a="1"/>
  <c r="G4509" i="22" s="1"/>
  <c r="B4509" i="22" s="1"/>
  <c r="E4509" i="22"/>
  <c r="G4508" i="22" a="1"/>
  <c r="G4508" i="22" s="1"/>
  <c r="E4508" i="22"/>
  <c r="B4508" i="22"/>
  <c r="G4507" i="22" a="1"/>
  <c r="G4507" i="22" s="1"/>
  <c r="B4507" i="22" s="1"/>
  <c r="E4507" i="22"/>
  <c r="G4506" i="22" a="1"/>
  <c r="G4506" i="22" s="1"/>
  <c r="B4506" i="22" s="1"/>
  <c r="E4506" i="22"/>
  <c r="G4505" i="22" a="1"/>
  <c r="G4505" i="22" s="1"/>
  <c r="B4505" i="22" s="1"/>
  <c r="E4505" i="22"/>
  <c r="G4504" i="22" a="1"/>
  <c r="G4504" i="22" s="1"/>
  <c r="B4504" i="22" s="1"/>
  <c r="E4504" i="22"/>
  <c r="G4503" i="22" a="1"/>
  <c r="G4503" i="22" s="1"/>
  <c r="B4503" i="22" s="1"/>
  <c r="E4503" i="22"/>
  <c r="G4502" i="22" a="1"/>
  <c r="G4502" i="22" s="1"/>
  <c r="B4502" i="22" s="1"/>
  <c r="E4502" i="22"/>
  <c r="G4501" i="22" a="1"/>
  <c r="G4501" i="22" s="1"/>
  <c r="B4501" i="22" s="1"/>
  <c r="E4501" i="22"/>
  <c r="G4500" i="22" a="1"/>
  <c r="G4500" i="22" s="1"/>
  <c r="B4500" i="22" s="1"/>
  <c r="E4500" i="22"/>
  <c r="G4499" i="22" a="1"/>
  <c r="G4499" i="22" s="1"/>
  <c r="B4499" i="22" s="1"/>
  <c r="E4499" i="22"/>
  <c r="G4498" i="22" a="1"/>
  <c r="G4498" i="22" s="1"/>
  <c r="B4498" i="22" s="1"/>
  <c r="E4498" i="22"/>
  <c r="G4497" i="22" a="1"/>
  <c r="G4497" i="22" s="1"/>
  <c r="B4497" i="22" s="1"/>
  <c r="E4497" i="22"/>
  <c r="G4496" i="22" a="1"/>
  <c r="G4496" i="22" s="1"/>
  <c r="E4496" i="22"/>
  <c r="B4496" i="22"/>
  <c r="G4495" i="22" a="1"/>
  <c r="G4495" i="22" s="1"/>
  <c r="B4495" i="22" s="1"/>
  <c r="E4495" i="22"/>
  <c r="G4494" i="22" a="1"/>
  <c r="G4494" i="22" s="1"/>
  <c r="E4494" i="22"/>
  <c r="B4494" i="22"/>
  <c r="G4493" i="22" a="1"/>
  <c r="G4493" i="22" s="1"/>
  <c r="B4493" i="22" s="1"/>
  <c r="E4493" i="22"/>
  <c r="G4492" i="22" a="1"/>
  <c r="G4492" i="22" s="1"/>
  <c r="B4492" i="22" s="1"/>
  <c r="E4492" i="22"/>
  <c r="G4491" i="22" a="1"/>
  <c r="G4491" i="22" s="1"/>
  <c r="B4491" i="22" s="1"/>
  <c r="E4491" i="22"/>
  <c r="G4490" i="22" a="1"/>
  <c r="G4490" i="22" s="1"/>
  <c r="B4490" i="22" s="1"/>
  <c r="E4490" i="22"/>
  <c r="G4489" i="22" a="1"/>
  <c r="G4489" i="22" s="1"/>
  <c r="B4489" i="22" s="1"/>
  <c r="E4489" i="22"/>
  <c r="G4488" i="22" a="1"/>
  <c r="G4488" i="22" s="1"/>
  <c r="B4488" i="22" s="1"/>
  <c r="E4488" i="22"/>
  <c r="G4487" i="22" a="1"/>
  <c r="G4487" i="22" s="1"/>
  <c r="B4487" i="22" s="1"/>
  <c r="E4487" i="22"/>
  <c r="G4486" i="22" a="1"/>
  <c r="G4486" i="22" s="1"/>
  <c r="B4486" i="22" s="1"/>
  <c r="E4486" i="22"/>
  <c r="G4485" i="22" a="1"/>
  <c r="G4485" i="22" s="1"/>
  <c r="B4485" i="22" s="1"/>
  <c r="E4485" i="22"/>
  <c r="G4484" i="22" a="1"/>
  <c r="G4484" i="22" s="1"/>
  <c r="B4484" i="22" s="1"/>
  <c r="E4484" i="22"/>
  <c r="G4483" i="22" a="1"/>
  <c r="G4483" i="22" s="1"/>
  <c r="B4483" i="22" s="1"/>
  <c r="E4483" i="22"/>
  <c r="G4482" i="22" a="1"/>
  <c r="G4482" i="22" s="1"/>
  <c r="B4482" i="22" s="1"/>
  <c r="E4482" i="22"/>
  <c r="G4481" i="22" a="1"/>
  <c r="G4481" i="22" s="1"/>
  <c r="B4481" i="22" s="1"/>
  <c r="E4481" i="22"/>
  <c r="G4480" i="22" a="1"/>
  <c r="G4480" i="22" s="1"/>
  <c r="B4480" i="22" s="1"/>
  <c r="E4480" i="22"/>
  <c r="G4479" i="22" a="1"/>
  <c r="G4479" i="22" s="1"/>
  <c r="B4479" i="22" s="1"/>
  <c r="E4479" i="22"/>
  <c r="G4478" i="22" a="1"/>
  <c r="G4478" i="22" s="1"/>
  <c r="B4478" i="22" s="1"/>
  <c r="E4478" i="22"/>
  <c r="G4477" i="22" a="1"/>
  <c r="G4477" i="22" s="1"/>
  <c r="B4477" i="22" s="1"/>
  <c r="E4477" i="22"/>
  <c r="G4476" i="22" a="1"/>
  <c r="G4476" i="22" s="1"/>
  <c r="B4476" i="22" s="1"/>
  <c r="E4476" i="22"/>
  <c r="G4475" i="22" a="1"/>
  <c r="G4475" i="22" s="1"/>
  <c r="B4475" i="22" s="1"/>
  <c r="E4475" i="22"/>
  <c r="G4474" i="22" a="1"/>
  <c r="G4474" i="22" s="1"/>
  <c r="E4474" i="22"/>
  <c r="B4474" i="22"/>
  <c r="G4473" i="22" a="1"/>
  <c r="G4473" i="22" s="1"/>
  <c r="B4473" i="22" s="1"/>
  <c r="E4473" i="22"/>
  <c r="G4472" i="22" a="1"/>
  <c r="G4472" i="22" s="1"/>
  <c r="B4472" i="22" s="1"/>
  <c r="E4472" i="22"/>
  <c r="G4471" i="22"/>
  <c r="B4471" i="22" s="1"/>
  <c r="G4471" i="22" a="1"/>
  <c r="E4471" i="22"/>
  <c r="G4470" i="22" a="1"/>
  <c r="G4470" i="22" s="1"/>
  <c r="B4470" i="22" s="1"/>
  <c r="E4470" i="22"/>
  <c r="G4469" i="22" a="1"/>
  <c r="G4469" i="22" s="1"/>
  <c r="B4469" i="22" s="1"/>
  <c r="E4469" i="22"/>
  <c r="G4468" i="22" a="1"/>
  <c r="G4468" i="22" s="1"/>
  <c r="B4468" i="22" s="1"/>
  <c r="E4468" i="22"/>
  <c r="G4467" i="22" a="1"/>
  <c r="G4467" i="22" s="1"/>
  <c r="B4467" i="22" s="1"/>
  <c r="E4467" i="22"/>
  <c r="G4466" i="22" a="1"/>
  <c r="G4466" i="22" s="1"/>
  <c r="B4466" i="22" s="1"/>
  <c r="E4466" i="22"/>
  <c r="G4465" i="22" a="1"/>
  <c r="G4465" i="22" s="1"/>
  <c r="B4465" i="22" s="1"/>
  <c r="E4465" i="22"/>
  <c r="G4464" i="22" a="1"/>
  <c r="G4464" i="22" s="1"/>
  <c r="B4464" i="22" s="1"/>
  <c r="E4464" i="22"/>
  <c r="G4463" i="22" a="1"/>
  <c r="G4463" i="22" s="1"/>
  <c r="B4463" i="22" s="1"/>
  <c r="E4463" i="22"/>
  <c r="G4462" i="22" a="1"/>
  <c r="G4462" i="22" s="1"/>
  <c r="B4462" i="22" s="1"/>
  <c r="E4462" i="22"/>
  <c r="G4461" i="22" a="1"/>
  <c r="G4461" i="22" s="1"/>
  <c r="B4461" i="22" s="1"/>
  <c r="E4461" i="22"/>
  <c r="G4460" i="22" a="1"/>
  <c r="G4460" i="22" s="1"/>
  <c r="B4460" i="22" s="1"/>
  <c r="E4460" i="22"/>
  <c r="G4459" i="22" a="1"/>
  <c r="G4459" i="22" s="1"/>
  <c r="B4459" i="22" s="1"/>
  <c r="E4459" i="22"/>
  <c r="G4458" i="22" a="1"/>
  <c r="G4458" i="22" s="1"/>
  <c r="B4458" i="22" s="1"/>
  <c r="E4458" i="22"/>
  <c r="G4457" i="22" a="1"/>
  <c r="G4457" i="22" s="1"/>
  <c r="B4457" i="22" s="1"/>
  <c r="E4457" i="22"/>
  <c r="G4456" i="22" a="1"/>
  <c r="G4456" i="22" s="1"/>
  <c r="B4456" i="22" s="1"/>
  <c r="E4456" i="22"/>
  <c r="G4455" i="22"/>
  <c r="B4455" i="22" s="1"/>
  <c r="G4455" i="22" a="1"/>
  <c r="E4455" i="22"/>
  <c r="G4454" i="22" a="1"/>
  <c r="G4454" i="22" s="1"/>
  <c r="B4454" i="22" s="1"/>
  <c r="E4454" i="22"/>
  <c r="G4453" i="22" a="1"/>
  <c r="G4453" i="22" s="1"/>
  <c r="B4453" i="22" s="1"/>
  <c r="E4453" i="22"/>
  <c r="G4452" i="22" a="1"/>
  <c r="G4452" i="22" s="1"/>
  <c r="B4452" i="22" s="1"/>
  <c r="E4452" i="22"/>
  <c r="G4451" i="22" a="1"/>
  <c r="G4451" i="22" s="1"/>
  <c r="B4451" i="22" s="1"/>
  <c r="E4451" i="22"/>
  <c r="G4450" i="22" a="1"/>
  <c r="G4450" i="22" s="1"/>
  <c r="B4450" i="22" s="1"/>
  <c r="E4450" i="22"/>
  <c r="G4449" i="22" a="1"/>
  <c r="G4449" i="22" s="1"/>
  <c r="B4449" i="22" s="1"/>
  <c r="E4449" i="22"/>
  <c r="G4448" i="22" a="1"/>
  <c r="G4448" i="22" s="1"/>
  <c r="B4448" i="22" s="1"/>
  <c r="E4448" i="22"/>
  <c r="G4447" i="22" a="1"/>
  <c r="G4447" i="22" s="1"/>
  <c r="B4447" i="22" s="1"/>
  <c r="E4447" i="22"/>
  <c r="G4446" i="22" a="1"/>
  <c r="G4446" i="22" s="1"/>
  <c r="B4446" i="22" s="1"/>
  <c r="E4446" i="22"/>
  <c r="G4445" i="22"/>
  <c r="B4445" i="22" s="1"/>
  <c r="G4445" i="22" a="1"/>
  <c r="E4445" i="22"/>
  <c r="G4444" i="22" a="1"/>
  <c r="G4444" i="22" s="1"/>
  <c r="B4444" i="22" s="1"/>
  <c r="E4444" i="22"/>
  <c r="G4443" i="22" a="1"/>
  <c r="G4443" i="22" s="1"/>
  <c r="B4443" i="22" s="1"/>
  <c r="E4443" i="22"/>
  <c r="G4442" i="22" a="1"/>
  <c r="G4442" i="22" s="1"/>
  <c r="B4442" i="22" s="1"/>
  <c r="E4442" i="22"/>
  <c r="G4441" i="22" a="1"/>
  <c r="G4441" i="22" s="1"/>
  <c r="B4441" i="22" s="1"/>
  <c r="E4441" i="22"/>
  <c r="G4440" i="22" a="1"/>
  <c r="G4440" i="22" s="1"/>
  <c r="B4440" i="22" s="1"/>
  <c r="E4440" i="22"/>
  <c r="G4439" i="22" a="1"/>
  <c r="G4439" i="22" s="1"/>
  <c r="B4439" i="22" s="1"/>
  <c r="E4439" i="22"/>
  <c r="G4438" i="22" a="1"/>
  <c r="G4438" i="22" s="1"/>
  <c r="B4438" i="22" s="1"/>
  <c r="E4438" i="22"/>
  <c r="G4437" i="22" a="1"/>
  <c r="G4437" i="22" s="1"/>
  <c r="B4437" i="22" s="1"/>
  <c r="E4437" i="22"/>
  <c r="G4436" i="22" a="1"/>
  <c r="G4436" i="22" s="1"/>
  <c r="B4436" i="22" s="1"/>
  <c r="E4436" i="22"/>
  <c r="G4435" i="22" a="1"/>
  <c r="G4435" i="22" s="1"/>
  <c r="B4435" i="22" s="1"/>
  <c r="E4435" i="22"/>
  <c r="G4434" i="22" a="1"/>
  <c r="G4434" i="22" s="1"/>
  <c r="B4434" i="22" s="1"/>
  <c r="E4434" i="22"/>
  <c r="G4433" i="22" a="1"/>
  <c r="G4433" i="22" s="1"/>
  <c r="B4433" i="22" s="1"/>
  <c r="E4433" i="22"/>
  <c r="G4432" i="22" a="1"/>
  <c r="G4432" i="22" s="1"/>
  <c r="B4432" i="22" s="1"/>
  <c r="E4432" i="22"/>
  <c r="G4431" i="22"/>
  <c r="B4431" i="22" s="1"/>
  <c r="G4431" i="22" a="1"/>
  <c r="E4431" i="22"/>
  <c r="G4430" i="22" a="1"/>
  <c r="G4430" i="22" s="1"/>
  <c r="E4430" i="22"/>
  <c r="B4430" i="22"/>
  <c r="G4429" i="22" a="1"/>
  <c r="G4429" i="22" s="1"/>
  <c r="B4429" i="22" s="1"/>
  <c r="E4429" i="22"/>
  <c r="G4428" i="22" a="1"/>
  <c r="G4428" i="22" s="1"/>
  <c r="B4428" i="22" s="1"/>
  <c r="E4428" i="22"/>
  <c r="G4427" i="22" a="1"/>
  <c r="G4427" i="22" s="1"/>
  <c r="B4427" i="22" s="1"/>
  <c r="E4427" i="22"/>
  <c r="G4426" i="22" a="1"/>
  <c r="G4426" i="22" s="1"/>
  <c r="E4426" i="22"/>
  <c r="B4426" i="22"/>
  <c r="G4425" i="22" a="1"/>
  <c r="G4425" i="22" s="1"/>
  <c r="B4425" i="22" s="1"/>
  <c r="E4425" i="22"/>
  <c r="G4424" i="22" a="1"/>
  <c r="G4424" i="22" s="1"/>
  <c r="B4424" i="22" s="1"/>
  <c r="E4424" i="22"/>
  <c r="G4423" i="22"/>
  <c r="B4423" i="22" s="1"/>
  <c r="G4423" i="22" a="1"/>
  <c r="E4423" i="22"/>
  <c r="G4422" i="22" a="1"/>
  <c r="G4422" i="22" s="1"/>
  <c r="B4422" i="22" s="1"/>
  <c r="E4422" i="22"/>
  <c r="G4421" i="22" a="1"/>
  <c r="G4421" i="22" s="1"/>
  <c r="B4421" i="22" s="1"/>
  <c r="E4421" i="22"/>
  <c r="G4420" i="22" a="1"/>
  <c r="G4420" i="22" s="1"/>
  <c r="B4420" i="22" s="1"/>
  <c r="E4420" i="22"/>
  <c r="G4419" i="22" a="1"/>
  <c r="G4419" i="22" s="1"/>
  <c r="B4419" i="22" s="1"/>
  <c r="E4419" i="22"/>
  <c r="G4418" i="22" a="1"/>
  <c r="G4418" i="22" s="1"/>
  <c r="B4418" i="22" s="1"/>
  <c r="E4418" i="22"/>
  <c r="G4417" i="22" a="1"/>
  <c r="G4417" i="22" s="1"/>
  <c r="B4417" i="22" s="1"/>
  <c r="E4417" i="22"/>
  <c r="G4416" i="22" a="1"/>
  <c r="G4416" i="22" s="1"/>
  <c r="B4416" i="22" s="1"/>
  <c r="E4416" i="22"/>
  <c r="G4415" i="22" a="1"/>
  <c r="G4415" i="22" s="1"/>
  <c r="B4415" i="22" s="1"/>
  <c r="E4415" i="22"/>
  <c r="G4414" i="22" a="1"/>
  <c r="G4414" i="22" s="1"/>
  <c r="E4414" i="22"/>
  <c r="B4414" i="22"/>
  <c r="G4413" i="22" a="1"/>
  <c r="G4413" i="22" s="1"/>
  <c r="B4413" i="22" s="1"/>
  <c r="E4413" i="22"/>
  <c r="G4412" i="22" a="1"/>
  <c r="G4412" i="22" s="1"/>
  <c r="B4412" i="22" s="1"/>
  <c r="E4412" i="22"/>
  <c r="G4411" i="22" a="1"/>
  <c r="G4411" i="22" s="1"/>
  <c r="B4411" i="22" s="1"/>
  <c r="E4411" i="22"/>
  <c r="G4410" i="22" a="1"/>
  <c r="G4410" i="22" s="1"/>
  <c r="E4410" i="22"/>
  <c r="B4410" i="22"/>
  <c r="G4409" i="22" a="1"/>
  <c r="G4409" i="22" s="1"/>
  <c r="B4409" i="22" s="1"/>
  <c r="E4409" i="22"/>
  <c r="G4408" i="22" a="1"/>
  <c r="G4408" i="22" s="1"/>
  <c r="B4408" i="22" s="1"/>
  <c r="E4408" i="22"/>
  <c r="G4407" i="22" a="1"/>
  <c r="G4407" i="22" s="1"/>
  <c r="B4407" i="22" s="1"/>
  <c r="E4407" i="22"/>
  <c r="G4406" i="22" a="1"/>
  <c r="G4406" i="22" s="1"/>
  <c r="B4406" i="22" s="1"/>
  <c r="E4406" i="22"/>
  <c r="G4405" i="22" a="1"/>
  <c r="G4405" i="22" s="1"/>
  <c r="B4405" i="22" s="1"/>
  <c r="E4405" i="22"/>
  <c r="G4404" i="22" a="1"/>
  <c r="G4404" i="22" s="1"/>
  <c r="B4404" i="22" s="1"/>
  <c r="E4404" i="22"/>
  <c r="G4403" i="22" a="1"/>
  <c r="G4403" i="22" s="1"/>
  <c r="B4403" i="22" s="1"/>
  <c r="E4403" i="22"/>
  <c r="G4402" i="22" a="1"/>
  <c r="G4402" i="22" s="1"/>
  <c r="B4402" i="22" s="1"/>
  <c r="E4402" i="22"/>
  <c r="G4401" i="22" a="1"/>
  <c r="G4401" i="22" s="1"/>
  <c r="B4401" i="22" s="1"/>
  <c r="E4401" i="22"/>
  <c r="G4400" i="22" a="1"/>
  <c r="G4400" i="22" s="1"/>
  <c r="E4400" i="22"/>
  <c r="B4400" i="22"/>
  <c r="G4399" i="22" a="1"/>
  <c r="G4399" i="22" s="1"/>
  <c r="B4399" i="22" s="1"/>
  <c r="E4399" i="22"/>
  <c r="G4398" i="22" a="1"/>
  <c r="G4398" i="22" s="1"/>
  <c r="B4398" i="22" s="1"/>
  <c r="E4398" i="22"/>
  <c r="G4397" i="22" a="1"/>
  <c r="G4397" i="22" s="1"/>
  <c r="B4397" i="22" s="1"/>
  <c r="E4397" i="22"/>
  <c r="G4396" i="22" a="1"/>
  <c r="G4396" i="22" s="1"/>
  <c r="E4396" i="22"/>
  <c r="B4396" i="22"/>
  <c r="G4395" i="22" a="1"/>
  <c r="G4395" i="22" s="1"/>
  <c r="B4395" i="22" s="1"/>
  <c r="E4395" i="22"/>
  <c r="G4394" i="22" a="1"/>
  <c r="G4394" i="22" s="1"/>
  <c r="E4394" i="22"/>
  <c r="B4394" i="22"/>
  <c r="G4393" i="22" a="1"/>
  <c r="G4393" i="22" s="1"/>
  <c r="B4393" i="22" s="1"/>
  <c r="E4393" i="22"/>
  <c r="G4392" i="22" a="1"/>
  <c r="G4392" i="22" s="1"/>
  <c r="B4392" i="22" s="1"/>
  <c r="E4392" i="22"/>
  <c r="G4391" i="22" a="1"/>
  <c r="G4391" i="22" s="1"/>
  <c r="E4391" i="22"/>
  <c r="B4391" i="22"/>
  <c r="G4390" i="22" a="1"/>
  <c r="G4390" i="22" s="1"/>
  <c r="B4390" i="22" s="1"/>
  <c r="E4390" i="22"/>
  <c r="G4389" i="22" a="1"/>
  <c r="G4389" i="22" s="1"/>
  <c r="B4389" i="22" s="1"/>
  <c r="E4389" i="22"/>
  <c r="G4388" i="22" a="1"/>
  <c r="G4388" i="22" s="1"/>
  <c r="B4388" i="22" s="1"/>
  <c r="E4388" i="22"/>
  <c r="G4387" i="22" a="1"/>
  <c r="G4387" i="22" s="1"/>
  <c r="B4387" i="22" s="1"/>
  <c r="E4387" i="22"/>
  <c r="G4386" i="22" a="1"/>
  <c r="G4386" i="22" s="1"/>
  <c r="B4386" i="22" s="1"/>
  <c r="E4386" i="22"/>
  <c r="G4385" i="22" a="1"/>
  <c r="G4385" i="22" s="1"/>
  <c r="B4385" i="22" s="1"/>
  <c r="E4385" i="22"/>
  <c r="G4384" i="22" a="1"/>
  <c r="G4384" i="22" s="1"/>
  <c r="B4384" i="22" s="1"/>
  <c r="E4384" i="22"/>
  <c r="G4383" i="22" a="1"/>
  <c r="G4383" i="22" s="1"/>
  <c r="B4383" i="22" s="1"/>
  <c r="E4383" i="22"/>
  <c r="G4382" i="22" a="1"/>
  <c r="G4382" i="22" s="1"/>
  <c r="B4382" i="22" s="1"/>
  <c r="E4382" i="22"/>
  <c r="G4381" i="22" a="1"/>
  <c r="G4381" i="22" s="1"/>
  <c r="B4381" i="22" s="1"/>
  <c r="E4381" i="22"/>
  <c r="G4380" i="22" a="1"/>
  <c r="G4380" i="22" s="1"/>
  <c r="B4380" i="22" s="1"/>
  <c r="E4380" i="22"/>
  <c r="G4379" i="22" a="1"/>
  <c r="G4379" i="22" s="1"/>
  <c r="B4379" i="22" s="1"/>
  <c r="E4379" i="22"/>
  <c r="G4378" i="22" a="1"/>
  <c r="G4378" i="22" s="1"/>
  <c r="B4378" i="22" s="1"/>
  <c r="E4378" i="22"/>
  <c r="G4377" i="22" a="1"/>
  <c r="G4377" i="22" s="1"/>
  <c r="B4377" i="22" s="1"/>
  <c r="E4377" i="22"/>
  <c r="G4376" i="22" a="1"/>
  <c r="G4376" i="22" s="1"/>
  <c r="B4376" i="22" s="1"/>
  <c r="E4376" i="22"/>
  <c r="G4375" i="22"/>
  <c r="B4375" i="22" s="1"/>
  <c r="G4375" i="22" a="1"/>
  <c r="E4375" i="22"/>
  <c r="G4374" i="22" a="1"/>
  <c r="G4374" i="22" s="1"/>
  <c r="B4374" i="22" s="1"/>
  <c r="E4374" i="22"/>
  <c r="G4373" i="22" a="1"/>
  <c r="G4373" i="22" s="1"/>
  <c r="B4373" i="22" s="1"/>
  <c r="E4373" i="22"/>
  <c r="G4372" i="22" a="1"/>
  <c r="G4372" i="22" s="1"/>
  <c r="B4372" i="22" s="1"/>
  <c r="E4372" i="22"/>
  <c r="G4371" i="22" a="1"/>
  <c r="G4371" i="22" s="1"/>
  <c r="B4371" i="22" s="1"/>
  <c r="E4371" i="22"/>
  <c r="G4370" i="22" a="1"/>
  <c r="G4370" i="22" s="1"/>
  <c r="B4370" i="22" s="1"/>
  <c r="E4370" i="22"/>
  <c r="G4369" i="22" a="1"/>
  <c r="G4369" i="22" s="1"/>
  <c r="B4369" i="22" s="1"/>
  <c r="E4369" i="22"/>
  <c r="G4368" i="22" a="1"/>
  <c r="G4368" i="22" s="1"/>
  <c r="B4368" i="22" s="1"/>
  <c r="E4368" i="22"/>
  <c r="G4367" i="22" a="1"/>
  <c r="G4367" i="22" s="1"/>
  <c r="B4367" i="22" s="1"/>
  <c r="E4367" i="22"/>
  <c r="G4366" i="22" a="1"/>
  <c r="G4366" i="22" s="1"/>
  <c r="E4366" i="22"/>
  <c r="B4366" i="22"/>
  <c r="G4365" i="22"/>
  <c r="B4365" i="22" s="1"/>
  <c r="G4365" i="22" a="1"/>
  <c r="E4365" i="22"/>
  <c r="G4364" i="22" a="1"/>
  <c r="G4364" i="22" s="1"/>
  <c r="B4364" i="22" s="1"/>
  <c r="E4364" i="22"/>
  <c r="G4363" i="22" a="1"/>
  <c r="G4363" i="22" s="1"/>
  <c r="B4363" i="22" s="1"/>
  <c r="E4363" i="22"/>
  <c r="G4362" i="22" a="1"/>
  <c r="G4362" i="22" s="1"/>
  <c r="B4362" i="22" s="1"/>
  <c r="E4362" i="22"/>
  <c r="G4361" i="22" a="1"/>
  <c r="G4361" i="22" s="1"/>
  <c r="B4361" i="22" s="1"/>
  <c r="E4361" i="22"/>
  <c r="G4360" i="22" a="1"/>
  <c r="G4360" i="22" s="1"/>
  <c r="B4360" i="22" s="1"/>
  <c r="E4360" i="22"/>
  <c r="G4359" i="22" a="1"/>
  <c r="G4359" i="22" s="1"/>
  <c r="B4359" i="22" s="1"/>
  <c r="E4359" i="22"/>
  <c r="G4358" i="22" a="1"/>
  <c r="G4358" i="22" s="1"/>
  <c r="B4358" i="22" s="1"/>
  <c r="E4358" i="22"/>
  <c r="G4357" i="22" a="1"/>
  <c r="G4357" i="22" s="1"/>
  <c r="B4357" i="22" s="1"/>
  <c r="E4357" i="22"/>
  <c r="G4356" i="22" a="1"/>
  <c r="G4356" i="22" s="1"/>
  <c r="B4356" i="22" s="1"/>
  <c r="E4356" i="22"/>
  <c r="G4355" i="22" a="1"/>
  <c r="G4355" i="22" s="1"/>
  <c r="B4355" i="22" s="1"/>
  <c r="E4355" i="22"/>
  <c r="G4354" i="22" a="1"/>
  <c r="G4354" i="22" s="1"/>
  <c r="B4354" i="22" s="1"/>
  <c r="E4354" i="22"/>
  <c r="G4353" i="22" a="1"/>
  <c r="G4353" i="22" s="1"/>
  <c r="B4353" i="22" s="1"/>
  <c r="E4353" i="22"/>
  <c r="G4352" i="22" a="1"/>
  <c r="G4352" i="22" s="1"/>
  <c r="B4352" i="22" s="1"/>
  <c r="E4352" i="22"/>
  <c r="G4351" i="22" a="1"/>
  <c r="G4351" i="22" s="1"/>
  <c r="B4351" i="22" s="1"/>
  <c r="E4351" i="22"/>
  <c r="G4350" i="22" a="1"/>
  <c r="G4350" i="22" s="1"/>
  <c r="E4350" i="22"/>
  <c r="B4350" i="22"/>
  <c r="G4349" i="22"/>
  <c r="B4349" i="22" s="1"/>
  <c r="G4349" i="22" a="1"/>
  <c r="E4349" i="22"/>
  <c r="G4348" i="22" a="1"/>
  <c r="G4348" i="22" s="1"/>
  <c r="B4348" i="22" s="1"/>
  <c r="E4348" i="22"/>
  <c r="G4347" i="22" a="1"/>
  <c r="G4347" i="22" s="1"/>
  <c r="B4347" i="22" s="1"/>
  <c r="E4347" i="22"/>
  <c r="G4346" i="22" a="1"/>
  <c r="G4346" i="22" s="1"/>
  <c r="B4346" i="22" s="1"/>
  <c r="E4346" i="22"/>
  <c r="G4345" i="22" a="1"/>
  <c r="G4345" i="22" s="1"/>
  <c r="B4345" i="22" s="1"/>
  <c r="E4345" i="22"/>
  <c r="G4344" i="22" a="1"/>
  <c r="G4344" i="22" s="1"/>
  <c r="B4344" i="22" s="1"/>
  <c r="E4344" i="22"/>
  <c r="G4343" i="22" a="1"/>
  <c r="G4343" i="22" s="1"/>
  <c r="B4343" i="22" s="1"/>
  <c r="E4343" i="22"/>
  <c r="G4342" i="22" a="1"/>
  <c r="G4342" i="22" s="1"/>
  <c r="B4342" i="22" s="1"/>
  <c r="E4342" i="22"/>
  <c r="G4341" i="22" a="1"/>
  <c r="G4341" i="22" s="1"/>
  <c r="B4341" i="22" s="1"/>
  <c r="E4341" i="22"/>
  <c r="G4340" i="22" a="1"/>
  <c r="G4340" i="22" s="1"/>
  <c r="B4340" i="22" s="1"/>
  <c r="E4340" i="22"/>
  <c r="G4339" i="22" a="1"/>
  <c r="G4339" i="22" s="1"/>
  <c r="B4339" i="22" s="1"/>
  <c r="E4339" i="22"/>
  <c r="G4338" i="22" a="1"/>
  <c r="G4338" i="22" s="1"/>
  <c r="B4338" i="22" s="1"/>
  <c r="E4338" i="22"/>
  <c r="G4337" i="22" a="1"/>
  <c r="G4337" i="22" s="1"/>
  <c r="B4337" i="22" s="1"/>
  <c r="E4337" i="22"/>
  <c r="G4336" i="22" a="1"/>
  <c r="G4336" i="22" s="1"/>
  <c r="B4336" i="22" s="1"/>
  <c r="E4336" i="22"/>
  <c r="G4335" i="22" a="1"/>
  <c r="G4335" i="22" s="1"/>
  <c r="B4335" i="22" s="1"/>
  <c r="E4335" i="22"/>
  <c r="G4334" i="22" a="1"/>
  <c r="G4334" i="22" s="1"/>
  <c r="E4334" i="22"/>
  <c r="B4334" i="22"/>
  <c r="G4333" i="22" a="1"/>
  <c r="G4333" i="22" s="1"/>
  <c r="B4333" i="22" s="1"/>
  <c r="E4333" i="22"/>
  <c r="G4332" i="22" a="1"/>
  <c r="G4332" i="22" s="1"/>
  <c r="B4332" i="22" s="1"/>
  <c r="E4332" i="22"/>
  <c r="G4331" i="22" a="1"/>
  <c r="G4331" i="22" s="1"/>
  <c r="B4331" i="22" s="1"/>
  <c r="E4331" i="22"/>
  <c r="G4330" i="22" a="1"/>
  <c r="G4330" i="22" s="1"/>
  <c r="E4330" i="22"/>
  <c r="B4330" i="22"/>
  <c r="G4329" i="22" a="1"/>
  <c r="G4329" i="22" s="1"/>
  <c r="B4329" i="22" s="1"/>
  <c r="E4329" i="22"/>
  <c r="G4328" i="22" a="1"/>
  <c r="G4328" i="22" s="1"/>
  <c r="B4328" i="22" s="1"/>
  <c r="E4328" i="22"/>
  <c r="G4327" i="22"/>
  <c r="G4327" i="22" a="1"/>
  <c r="E4327" i="22"/>
  <c r="B4327" i="22"/>
  <c r="G4326" i="22" a="1"/>
  <c r="G4326" i="22" s="1"/>
  <c r="B4326" i="22" s="1"/>
  <c r="E4326" i="22"/>
  <c r="G4325" i="22" a="1"/>
  <c r="G4325" i="22" s="1"/>
  <c r="B4325" i="22" s="1"/>
  <c r="E4325" i="22"/>
  <c r="G4324" i="22" a="1"/>
  <c r="G4324" i="22" s="1"/>
  <c r="B4324" i="22" s="1"/>
  <c r="E4324" i="22"/>
  <c r="G4323" i="22" a="1"/>
  <c r="G4323" i="22" s="1"/>
  <c r="B4323" i="22" s="1"/>
  <c r="E4323" i="22"/>
  <c r="G4322" i="22" a="1"/>
  <c r="G4322" i="22" s="1"/>
  <c r="B4322" i="22" s="1"/>
  <c r="E4322" i="22"/>
  <c r="G4321" i="22" a="1"/>
  <c r="G4321" i="22" s="1"/>
  <c r="B4321" i="22" s="1"/>
  <c r="E4321" i="22"/>
  <c r="G4320" i="22" a="1"/>
  <c r="G4320" i="22" s="1"/>
  <c r="E4320" i="22"/>
  <c r="B4320" i="22"/>
  <c r="G4319" i="22"/>
  <c r="B4319" i="22" s="1"/>
  <c r="G4319" i="22" a="1"/>
  <c r="E4319" i="22"/>
  <c r="G4318" i="22" a="1"/>
  <c r="G4318" i="22" s="1"/>
  <c r="B4318" i="22" s="1"/>
  <c r="E4318" i="22"/>
  <c r="G4317" i="22" a="1"/>
  <c r="G4317" i="22" s="1"/>
  <c r="B4317" i="22" s="1"/>
  <c r="E4317" i="22"/>
  <c r="G4316" i="22" a="1"/>
  <c r="G4316" i="22" s="1"/>
  <c r="B4316" i="22" s="1"/>
  <c r="E4316" i="22"/>
  <c r="G4315" i="22" a="1"/>
  <c r="G4315" i="22" s="1"/>
  <c r="B4315" i="22" s="1"/>
  <c r="E4315" i="22"/>
  <c r="G4314" i="22" a="1"/>
  <c r="G4314" i="22" s="1"/>
  <c r="B4314" i="22" s="1"/>
  <c r="E4314" i="22"/>
  <c r="G4313" i="22" a="1"/>
  <c r="G4313" i="22" s="1"/>
  <c r="B4313" i="22" s="1"/>
  <c r="E4313" i="22"/>
  <c r="G4312" i="22" a="1"/>
  <c r="G4312" i="22" s="1"/>
  <c r="B4312" i="22" s="1"/>
  <c r="E4312" i="22"/>
  <c r="G4311" i="22"/>
  <c r="B4311" i="22" s="1"/>
  <c r="G4311" i="22" a="1"/>
  <c r="E4311" i="22"/>
  <c r="G4310" i="22" a="1"/>
  <c r="G4310" i="22" s="1"/>
  <c r="B4310" i="22" s="1"/>
  <c r="E4310" i="22"/>
  <c r="G4309" i="22" a="1"/>
  <c r="G4309" i="22" s="1"/>
  <c r="B4309" i="22" s="1"/>
  <c r="E4309" i="22"/>
  <c r="G4308" i="22" a="1"/>
  <c r="G4308" i="22" s="1"/>
  <c r="B4308" i="22" s="1"/>
  <c r="E4308" i="22"/>
  <c r="G4307" i="22" a="1"/>
  <c r="G4307" i="22" s="1"/>
  <c r="B4307" i="22" s="1"/>
  <c r="E4307" i="22"/>
  <c r="G4306" i="22" a="1"/>
  <c r="G4306" i="22" s="1"/>
  <c r="B4306" i="22" s="1"/>
  <c r="E4306" i="22"/>
  <c r="G4305" i="22" a="1"/>
  <c r="G4305" i="22" s="1"/>
  <c r="B4305" i="22" s="1"/>
  <c r="E4305" i="22"/>
  <c r="G4304" i="22" a="1"/>
  <c r="G4304" i="22" s="1"/>
  <c r="B4304" i="22" s="1"/>
  <c r="E4304" i="22"/>
  <c r="G4303" i="22" a="1"/>
  <c r="G4303" i="22" s="1"/>
  <c r="B4303" i="22" s="1"/>
  <c r="E4303" i="22"/>
  <c r="G4302" i="22" a="1"/>
  <c r="G4302" i="22" s="1"/>
  <c r="E4302" i="22"/>
  <c r="B4302" i="22"/>
  <c r="G4301" i="22" a="1"/>
  <c r="G4301" i="22" s="1"/>
  <c r="B4301" i="22" s="1"/>
  <c r="E4301" i="22"/>
  <c r="G4300" i="22" a="1"/>
  <c r="G4300" i="22" s="1"/>
  <c r="B4300" i="22" s="1"/>
  <c r="E4300" i="22"/>
  <c r="G4299" i="22" a="1"/>
  <c r="G4299" i="22" s="1"/>
  <c r="B4299" i="22" s="1"/>
  <c r="E4299" i="22"/>
  <c r="G4298" i="22" a="1"/>
  <c r="G4298" i="22" s="1"/>
  <c r="E4298" i="22"/>
  <c r="B4298" i="22"/>
  <c r="G4297" i="22" a="1"/>
  <c r="G4297" i="22" s="1"/>
  <c r="B4297" i="22" s="1"/>
  <c r="E4297" i="22"/>
  <c r="G4296" i="22" a="1"/>
  <c r="G4296" i="22" s="1"/>
  <c r="B4296" i="22" s="1"/>
  <c r="E4296" i="22"/>
  <c r="G4295" i="22" a="1"/>
  <c r="G4295" i="22" s="1"/>
  <c r="B4295" i="22" s="1"/>
  <c r="E4295" i="22"/>
  <c r="G4294" i="22" a="1"/>
  <c r="G4294" i="22" s="1"/>
  <c r="B4294" i="22" s="1"/>
  <c r="E4294" i="22"/>
  <c r="G4293" i="22" a="1"/>
  <c r="G4293" i="22" s="1"/>
  <c r="B4293" i="22" s="1"/>
  <c r="E4293" i="22"/>
  <c r="G4292" i="22" a="1"/>
  <c r="G4292" i="22" s="1"/>
  <c r="B4292" i="22" s="1"/>
  <c r="E4292" i="22"/>
  <c r="G4291" i="22" a="1"/>
  <c r="G4291" i="22" s="1"/>
  <c r="B4291" i="22" s="1"/>
  <c r="E4291" i="22"/>
  <c r="G4290" i="22" a="1"/>
  <c r="G4290" i="22" s="1"/>
  <c r="B4290" i="22" s="1"/>
  <c r="E4290" i="22"/>
  <c r="G4289" i="22" a="1"/>
  <c r="G4289" i="22" s="1"/>
  <c r="B4289" i="22" s="1"/>
  <c r="E4289" i="22"/>
  <c r="G4288" i="22" a="1"/>
  <c r="G4288" i="22" s="1"/>
  <c r="E4288" i="22"/>
  <c r="B4288" i="22"/>
  <c r="G4287" i="22"/>
  <c r="B4287" i="22" s="1"/>
  <c r="G4287" i="22" a="1"/>
  <c r="E4287" i="22"/>
  <c r="G4286" i="22" a="1"/>
  <c r="G4286" i="22" s="1"/>
  <c r="B4286" i="22" s="1"/>
  <c r="E4286" i="22"/>
  <c r="G4285" i="22" a="1"/>
  <c r="G4285" i="22" s="1"/>
  <c r="B4285" i="22" s="1"/>
  <c r="E4285" i="22"/>
  <c r="G4284" i="22" a="1"/>
  <c r="G4284" i="22" s="1"/>
  <c r="B4284" i="22" s="1"/>
  <c r="E4284" i="22"/>
  <c r="G4283" i="22" a="1"/>
  <c r="G4283" i="22" s="1"/>
  <c r="B4283" i="22" s="1"/>
  <c r="E4283" i="22"/>
  <c r="G4282" i="22" a="1"/>
  <c r="G4282" i="22" s="1"/>
  <c r="B4282" i="22" s="1"/>
  <c r="E4282" i="22"/>
  <c r="G4281" i="22" a="1"/>
  <c r="G4281" i="22" s="1"/>
  <c r="B4281" i="22" s="1"/>
  <c r="E4281" i="22"/>
  <c r="G4280" i="22" a="1"/>
  <c r="G4280" i="22" s="1"/>
  <c r="B4280" i="22" s="1"/>
  <c r="E4280" i="22"/>
  <c r="G4279" i="22" a="1"/>
  <c r="G4279" i="22" s="1"/>
  <c r="B4279" i="22" s="1"/>
  <c r="E4279" i="22"/>
  <c r="G4278" i="22" a="1"/>
  <c r="G4278" i="22" s="1"/>
  <c r="B4278" i="22" s="1"/>
  <c r="E4278" i="22"/>
  <c r="G4277" i="22" a="1"/>
  <c r="G4277" i="22" s="1"/>
  <c r="B4277" i="22" s="1"/>
  <c r="E4277" i="22"/>
  <c r="G4276" i="22" a="1"/>
  <c r="G4276" i="22" s="1"/>
  <c r="B4276" i="22" s="1"/>
  <c r="E4276" i="22"/>
  <c r="G4275" i="22" a="1"/>
  <c r="G4275" i="22" s="1"/>
  <c r="B4275" i="22" s="1"/>
  <c r="E4275" i="22"/>
  <c r="G4274" i="22" a="1"/>
  <c r="G4274" i="22" s="1"/>
  <c r="B4274" i="22" s="1"/>
  <c r="E4274" i="22"/>
  <c r="G4273" i="22" a="1"/>
  <c r="G4273" i="22" s="1"/>
  <c r="B4273" i="22" s="1"/>
  <c r="E4273" i="22"/>
  <c r="G4272" i="22" a="1"/>
  <c r="G4272" i="22" s="1"/>
  <c r="B4272" i="22" s="1"/>
  <c r="E4272" i="22"/>
  <c r="G4271" i="22" a="1"/>
  <c r="G4271" i="22" s="1"/>
  <c r="B4271" i="22" s="1"/>
  <c r="E4271" i="22"/>
  <c r="G4270" i="22" a="1"/>
  <c r="G4270" i="22" s="1"/>
  <c r="E4270" i="22"/>
  <c r="B4270" i="22"/>
  <c r="G4269" i="22" a="1"/>
  <c r="G4269" i="22" s="1"/>
  <c r="B4269" i="22" s="1"/>
  <c r="E4269" i="22"/>
  <c r="G4268" i="22" a="1"/>
  <c r="G4268" i="22" s="1"/>
  <c r="B4268" i="22" s="1"/>
  <c r="E4268" i="22"/>
  <c r="G4267" i="22" a="1"/>
  <c r="G4267" i="22" s="1"/>
  <c r="B4267" i="22" s="1"/>
  <c r="E4267" i="22"/>
  <c r="G4266" i="22" a="1"/>
  <c r="G4266" i="22" s="1"/>
  <c r="E4266" i="22"/>
  <c r="B4266" i="22"/>
  <c r="G4265" i="22" a="1"/>
  <c r="G4265" i="22" s="1"/>
  <c r="B4265" i="22" s="1"/>
  <c r="E4265" i="22"/>
  <c r="G4264" i="22" a="1"/>
  <c r="G4264" i="22" s="1"/>
  <c r="B4264" i="22" s="1"/>
  <c r="E4264" i="22"/>
  <c r="G4263" i="22"/>
  <c r="G4263" i="22" a="1"/>
  <c r="E4263" i="22"/>
  <c r="B4263" i="22"/>
  <c r="G4262" i="22" a="1"/>
  <c r="G4262" i="22" s="1"/>
  <c r="B4262" i="22" s="1"/>
  <c r="E4262" i="22"/>
  <c r="G4261" i="22" a="1"/>
  <c r="G4261" i="22" s="1"/>
  <c r="B4261" i="22" s="1"/>
  <c r="E4261" i="22"/>
  <c r="G4260" i="22" a="1"/>
  <c r="G4260" i="22" s="1"/>
  <c r="B4260" i="22" s="1"/>
  <c r="E4260" i="22"/>
  <c r="G4259" i="22" a="1"/>
  <c r="G4259" i="22" s="1"/>
  <c r="B4259" i="22" s="1"/>
  <c r="E4259" i="22"/>
  <c r="G4258" i="22" a="1"/>
  <c r="G4258" i="22" s="1"/>
  <c r="B4258" i="22" s="1"/>
  <c r="E4258" i="22"/>
  <c r="G4257" i="22" a="1"/>
  <c r="G4257" i="22" s="1"/>
  <c r="B4257" i="22" s="1"/>
  <c r="E4257" i="22"/>
  <c r="G4256" i="22" a="1"/>
  <c r="G4256" i="22" s="1"/>
  <c r="E4256" i="22"/>
  <c r="B4256" i="22"/>
  <c r="G4255" i="22"/>
  <c r="B4255" i="22" s="1"/>
  <c r="G4255" i="22" a="1"/>
  <c r="E4255" i="22"/>
  <c r="G4254" i="22" a="1"/>
  <c r="G4254" i="22" s="1"/>
  <c r="B4254" i="22" s="1"/>
  <c r="E4254" i="22"/>
  <c r="G4253" i="22" a="1"/>
  <c r="G4253" i="22" s="1"/>
  <c r="B4253" i="22" s="1"/>
  <c r="E4253" i="22"/>
  <c r="G4252" i="22" a="1"/>
  <c r="G4252" i="22" s="1"/>
  <c r="B4252" i="22" s="1"/>
  <c r="E4252" i="22"/>
  <c r="G4251" i="22" a="1"/>
  <c r="G4251" i="22" s="1"/>
  <c r="B4251" i="22" s="1"/>
  <c r="E4251" i="22"/>
  <c r="G4250" i="22" a="1"/>
  <c r="G4250" i="22" s="1"/>
  <c r="B4250" i="22" s="1"/>
  <c r="E4250" i="22"/>
  <c r="G4249" i="22" a="1"/>
  <c r="G4249" i="22" s="1"/>
  <c r="B4249" i="22" s="1"/>
  <c r="E4249" i="22"/>
  <c r="G4248" i="22" a="1"/>
  <c r="G4248" i="22" s="1"/>
  <c r="B4248" i="22" s="1"/>
  <c r="E4248" i="22"/>
  <c r="G4247" i="22"/>
  <c r="B4247" i="22" s="1"/>
  <c r="G4247" i="22" a="1"/>
  <c r="E4247" i="22"/>
  <c r="G4246" i="22" a="1"/>
  <c r="G4246" i="22" s="1"/>
  <c r="B4246" i="22" s="1"/>
  <c r="E4246" i="22"/>
  <c r="G4245" i="22" a="1"/>
  <c r="G4245" i="22" s="1"/>
  <c r="B4245" i="22" s="1"/>
  <c r="E4245" i="22"/>
  <c r="G4244" i="22" a="1"/>
  <c r="G4244" i="22" s="1"/>
  <c r="B4244" i="22" s="1"/>
  <c r="E4244" i="22"/>
  <c r="G4243" i="22" a="1"/>
  <c r="G4243" i="22" s="1"/>
  <c r="B4243" i="22" s="1"/>
  <c r="E4243" i="22"/>
  <c r="G4242" i="22" a="1"/>
  <c r="G4242" i="22" s="1"/>
  <c r="B4242" i="22" s="1"/>
  <c r="E4242" i="22"/>
  <c r="G4241" i="22" a="1"/>
  <c r="G4241" i="22" s="1"/>
  <c r="B4241" i="22" s="1"/>
  <c r="E4241" i="22"/>
  <c r="G4240" i="22" a="1"/>
  <c r="G4240" i="22" s="1"/>
  <c r="B4240" i="22" s="1"/>
  <c r="E4240" i="22"/>
  <c r="G4239" i="22" a="1"/>
  <c r="G4239" i="22" s="1"/>
  <c r="B4239" i="22" s="1"/>
  <c r="E4239" i="22"/>
  <c r="G4238" i="22" a="1"/>
  <c r="G4238" i="22" s="1"/>
  <c r="E4238" i="22"/>
  <c r="B4238" i="22"/>
  <c r="G4237" i="22" a="1"/>
  <c r="G4237" i="22" s="1"/>
  <c r="B4237" i="22" s="1"/>
  <c r="E4237" i="22"/>
  <c r="G4236" i="22" a="1"/>
  <c r="G4236" i="22" s="1"/>
  <c r="B4236" i="22" s="1"/>
  <c r="E4236" i="22"/>
  <c r="G4235" i="22" a="1"/>
  <c r="G4235" i="22" s="1"/>
  <c r="B4235" i="22" s="1"/>
  <c r="E4235" i="22"/>
  <c r="G4234" i="22" a="1"/>
  <c r="G4234" i="22" s="1"/>
  <c r="E4234" i="22"/>
  <c r="B4234" i="22"/>
  <c r="G4233" i="22" a="1"/>
  <c r="G4233" i="22" s="1"/>
  <c r="B4233" i="22" s="1"/>
  <c r="E4233" i="22"/>
  <c r="G4232" i="22" a="1"/>
  <c r="G4232" i="22" s="1"/>
  <c r="B4232" i="22" s="1"/>
  <c r="E4232" i="22"/>
  <c r="G4231" i="22" a="1"/>
  <c r="G4231" i="22" s="1"/>
  <c r="B4231" i="22" s="1"/>
  <c r="E4231" i="22"/>
  <c r="G4230" i="22" a="1"/>
  <c r="G4230" i="22" s="1"/>
  <c r="B4230" i="22" s="1"/>
  <c r="E4230" i="22"/>
  <c r="G4229" i="22" a="1"/>
  <c r="G4229" i="22" s="1"/>
  <c r="B4229" i="22" s="1"/>
  <c r="E4229" i="22"/>
  <c r="G4228" i="22" a="1"/>
  <c r="G4228" i="22" s="1"/>
  <c r="B4228" i="22" s="1"/>
  <c r="E4228" i="22"/>
  <c r="G4227" i="22" a="1"/>
  <c r="G4227" i="22" s="1"/>
  <c r="B4227" i="22" s="1"/>
  <c r="E4227" i="22"/>
  <c r="G4226" i="22" a="1"/>
  <c r="G4226" i="22" s="1"/>
  <c r="B4226" i="22" s="1"/>
  <c r="E4226" i="22"/>
  <c r="G4225" i="22" a="1"/>
  <c r="G4225" i="22" s="1"/>
  <c r="B4225" i="22" s="1"/>
  <c r="E4225" i="22"/>
  <c r="G4224" i="22" a="1"/>
  <c r="G4224" i="22" s="1"/>
  <c r="E4224" i="22"/>
  <c r="B4224" i="22"/>
  <c r="G4223" i="22"/>
  <c r="B4223" i="22" s="1"/>
  <c r="G4223" i="22" a="1"/>
  <c r="E4223" i="22"/>
  <c r="G4222" i="22" a="1"/>
  <c r="G4222" i="22" s="1"/>
  <c r="B4222" i="22" s="1"/>
  <c r="E4222" i="22"/>
  <c r="G4221" i="22" a="1"/>
  <c r="G4221" i="22" s="1"/>
  <c r="B4221" i="22" s="1"/>
  <c r="E4221" i="22"/>
  <c r="G4220" i="22" a="1"/>
  <c r="G4220" i="22" s="1"/>
  <c r="B4220" i="22" s="1"/>
  <c r="E4220" i="22"/>
  <c r="G4219" i="22" a="1"/>
  <c r="G4219" i="22" s="1"/>
  <c r="B4219" i="22" s="1"/>
  <c r="E4219" i="22"/>
  <c r="G4218" i="22" a="1"/>
  <c r="G4218" i="22" s="1"/>
  <c r="B4218" i="22" s="1"/>
  <c r="E4218" i="22"/>
  <c r="G4217" i="22" a="1"/>
  <c r="G4217" i="22" s="1"/>
  <c r="B4217" i="22" s="1"/>
  <c r="E4217" i="22"/>
  <c r="G4216" i="22" a="1"/>
  <c r="G4216" i="22" s="1"/>
  <c r="B4216" i="22" s="1"/>
  <c r="E4216" i="22"/>
  <c r="G4215" i="22" a="1"/>
  <c r="G4215" i="22" s="1"/>
  <c r="B4215" i="22" s="1"/>
  <c r="E4215" i="22"/>
  <c r="G4214" i="22" a="1"/>
  <c r="G4214" i="22" s="1"/>
  <c r="B4214" i="22" s="1"/>
  <c r="E4214" i="22"/>
  <c r="G4213" i="22" a="1"/>
  <c r="G4213" i="22" s="1"/>
  <c r="B4213" i="22" s="1"/>
  <c r="E4213" i="22"/>
  <c r="G4212" i="22" a="1"/>
  <c r="G4212" i="22" s="1"/>
  <c r="B4212" i="22" s="1"/>
  <c r="E4212" i="22"/>
  <c r="G4211" i="22" a="1"/>
  <c r="G4211" i="22" s="1"/>
  <c r="B4211" i="22" s="1"/>
  <c r="E4211" i="22"/>
  <c r="G4210" i="22" a="1"/>
  <c r="G4210" i="22" s="1"/>
  <c r="B4210" i="22" s="1"/>
  <c r="E4210" i="22"/>
  <c r="G4209" i="22" a="1"/>
  <c r="G4209" i="22" s="1"/>
  <c r="B4209" i="22" s="1"/>
  <c r="E4209" i="22"/>
  <c r="G4208" i="22" a="1"/>
  <c r="G4208" i="22" s="1"/>
  <c r="B4208" i="22" s="1"/>
  <c r="E4208" i="22"/>
  <c r="G4207" i="22" a="1"/>
  <c r="G4207" i="22" s="1"/>
  <c r="B4207" i="22" s="1"/>
  <c r="E4207" i="22"/>
  <c r="G4206" i="22" a="1"/>
  <c r="G4206" i="22" s="1"/>
  <c r="E4206" i="22"/>
  <c r="B4206" i="22"/>
  <c r="G4205" i="22" a="1"/>
  <c r="G4205" i="22" s="1"/>
  <c r="B4205" i="22" s="1"/>
  <c r="E4205" i="22"/>
  <c r="G4204" i="22" a="1"/>
  <c r="G4204" i="22" s="1"/>
  <c r="B4204" i="22" s="1"/>
  <c r="E4204" i="22"/>
  <c r="G4203" i="22" a="1"/>
  <c r="G4203" i="22" s="1"/>
  <c r="B4203" i="22" s="1"/>
  <c r="E4203" i="22"/>
  <c r="G4202" i="22" a="1"/>
  <c r="G4202" i="22" s="1"/>
  <c r="E4202" i="22"/>
  <c r="B4202" i="22"/>
  <c r="G4201" i="22" a="1"/>
  <c r="G4201" i="22" s="1"/>
  <c r="B4201" i="22" s="1"/>
  <c r="E4201" i="22"/>
  <c r="G4200" i="22" a="1"/>
  <c r="G4200" i="22" s="1"/>
  <c r="B4200" i="22" s="1"/>
  <c r="E4200" i="22"/>
  <c r="G4199" i="22"/>
  <c r="G4199" i="22" a="1"/>
  <c r="E4199" i="22"/>
  <c r="B4199" i="22"/>
  <c r="G4198" i="22" a="1"/>
  <c r="G4198" i="22" s="1"/>
  <c r="B4198" i="22" s="1"/>
  <c r="E4198" i="22"/>
  <c r="G4197" i="22" a="1"/>
  <c r="G4197" i="22" s="1"/>
  <c r="B4197" i="22" s="1"/>
  <c r="E4197" i="22"/>
  <c r="G4196" i="22" a="1"/>
  <c r="G4196" i="22" s="1"/>
  <c r="B4196" i="22" s="1"/>
  <c r="E4196" i="22"/>
  <c r="G4195" i="22" a="1"/>
  <c r="G4195" i="22" s="1"/>
  <c r="B4195" i="22" s="1"/>
  <c r="E4195" i="22"/>
  <c r="G4194" i="22" a="1"/>
  <c r="G4194" i="22" s="1"/>
  <c r="B4194" i="22" s="1"/>
  <c r="E4194" i="22"/>
  <c r="G4193" i="22" a="1"/>
  <c r="G4193" i="22" s="1"/>
  <c r="B4193" i="22" s="1"/>
  <c r="E4193" i="22"/>
  <c r="G4192" i="22" a="1"/>
  <c r="G4192" i="22" s="1"/>
  <c r="E4192" i="22"/>
  <c r="B4192" i="22"/>
  <c r="G4191" i="22"/>
  <c r="B4191" i="22" s="1"/>
  <c r="G4191" i="22" a="1"/>
  <c r="E4191" i="22"/>
  <c r="G4190" i="22" a="1"/>
  <c r="G4190" i="22" s="1"/>
  <c r="B4190" i="22" s="1"/>
  <c r="E4190" i="22"/>
  <c r="G4189" i="22" a="1"/>
  <c r="G4189" i="22" s="1"/>
  <c r="B4189" i="22" s="1"/>
  <c r="E4189" i="22"/>
  <c r="G4188" i="22" a="1"/>
  <c r="G4188" i="22" s="1"/>
  <c r="B4188" i="22" s="1"/>
  <c r="E4188" i="22"/>
  <c r="G4187" i="22" a="1"/>
  <c r="G4187" i="22" s="1"/>
  <c r="B4187" i="22" s="1"/>
  <c r="E4187" i="22"/>
  <c r="G4186" i="22" a="1"/>
  <c r="G4186" i="22" s="1"/>
  <c r="B4186" i="22" s="1"/>
  <c r="E4186" i="22"/>
  <c r="G4185" i="22" a="1"/>
  <c r="G4185" i="22" s="1"/>
  <c r="B4185" i="22" s="1"/>
  <c r="E4185" i="22"/>
  <c r="G4184" i="22" a="1"/>
  <c r="G4184" i="22" s="1"/>
  <c r="B4184" i="22" s="1"/>
  <c r="E4184" i="22"/>
  <c r="G4183" i="22"/>
  <c r="B4183" i="22" s="1"/>
  <c r="G4183" i="22" a="1"/>
  <c r="E4183" i="22"/>
  <c r="G4182" i="22" a="1"/>
  <c r="G4182" i="22" s="1"/>
  <c r="B4182" i="22" s="1"/>
  <c r="E4182" i="22"/>
  <c r="G4181" i="22" a="1"/>
  <c r="G4181" i="22" s="1"/>
  <c r="B4181" i="22" s="1"/>
  <c r="E4181" i="22"/>
  <c r="G4180" i="22" a="1"/>
  <c r="G4180" i="22" s="1"/>
  <c r="B4180" i="22" s="1"/>
  <c r="E4180" i="22"/>
  <c r="G4179" i="22" a="1"/>
  <c r="G4179" i="22" s="1"/>
  <c r="B4179" i="22" s="1"/>
  <c r="E4179" i="22"/>
  <c r="G4178" i="22" a="1"/>
  <c r="G4178" i="22" s="1"/>
  <c r="B4178" i="22" s="1"/>
  <c r="E4178" i="22"/>
  <c r="G4177" i="22" a="1"/>
  <c r="G4177" i="22" s="1"/>
  <c r="B4177" i="22" s="1"/>
  <c r="E4177" i="22"/>
  <c r="G4176" i="22" a="1"/>
  <c r="G4176" i="22" s="1"/>
  <c r="B4176" i="22" s="1"/>
  <c r="E4176" i="22"/>
  <c r="G4175" i="22" a="1"/>
  <c r="G4175" i="22" s="1"/>
  <c r="B4175" i="22" s="1"/>
  <c r="E4175" i="22"/>
  <c r="G4174" i="22" a="1"/>
  <c r="G4174" i="22" s="1"/>
  <c r="E4174" i="22"/>
  <c r="B4174" i="22"/>
  <c r="G4173" i="22" a="1"/>
  <c r="G4173" i="22" s="1"/>
  <c r="B4173" i="22" s="1"/>
  <c r="E4173" i="22"/>
  <c r="G4172" i="22" a="1"/>
  <c r="G4172" i="22" s="1"/>
  <c r="B4172" i="22" s="1"/>
  <c r="E4172" i="22"/>
  <c r="G4171" i="22" a="1"/>
  <c r="G4171" i="22" s="1"/>
  <c r="B4171" i="22" s="1"/>
  <c r="E4171" i="22"/>
  <c r="G4170" i="22" a="1"/>
  <c r="G4170" i="22" s="1"/>
  <c r="E4170" i="22"/>
  <c r="B4170" i="22"/>
  <c r="G4169" i="22" a="1"/>
  <c r="G4169" i="22" s="1"/>
  <c r="B4169" i="22" s="1"/>
  <c r="E4169" i="22"/>
  <c r="G4168" i="22" a="1"/>
  <c r="G4168" i="22" s="1"/>
  <c r="B4168" i="22" s="1"/>
  <c r="E4168" i="22"/>
  <c r="G4167" i="22" a="1"/>
  <c r="G4167" i="22" s="1"/>
  <c r="B4167" i="22" s="1"/>
  <c r="E4167" i="22"/>
  <c r="G4166" i="22" a="1"/>
  <c r="G4166" i="22" s="1"/>
  <c r="B4166" i="22" s="1"/>
  <c r="E4166" i="22"/>
  <c r="G4165" i="22" a="1"/>
  <c r="G4165" i="22" s="1"/>
  <c r="B4165" i="22" s="1"/>
  <c r="E4165" i="22"/>
  <c r="G4164" i="22" a="1"/>
  <c r="G4164" i="22" s="1"/>
  <c r="B4164" i="22" s="1"/>
  <c r="E4164" i="22"/>
  <c r="G4163" i="22" a="1"/>
  <c r="G4163" i="22" s="1"/>
  <c r="B4163" i="22" s="1"/>
  <c r="E4163" i="22"/>
  <c r="G4162" i="22" a="1"/>
  <c r="G4162" i="22" s="1"/>
  <c r="B4162" i="22" s="1"/>
  <c r="E4162" i="22"/>
  <c r="G4161" i="22" a="1"/>
  <c r="G4161" i="22" s="1"/>
  <c r="B4161" i="22" s="1"/>
  <c r="E4161" i="22"/>
  <c r="G4160" i="22" a="1"/>
  <c r="G4160" i="22" s="1"/>
  <c r="E4160" i="22"/>
  <c r="B4160" i="22"/>
  <c r="G4159" i="22"/>
  <c r="B4159" i="22" s="1"/>
  <c r="G4159" i="22" a="1"/>
  <c r="E4159" i="22"/>
  <c r="G4158" i="22" a="1"/>
  <c r="G4158" i="22" s="1"/>
  <c r="B4158" i="22" s="1"/>
  <c r="E4158" i="22"/>
  <c r="G4157" i="22" a="1"/>
  <c r="G4157" i="22" s="1"/>
  <c r="B4157" i="22" s="1"/>
  <c r="E4157" i="22"/>
  <c r="G4156" i="22" a="1"/>
  <c r="G4156" i="22" s="1"/>
  <c r="B4156" i="22" s="1"/>
  <c r="E4156" i="22"/>
  <c r="G4155" i="22" a="1"/>
  <c r="G4155" i="22" s="1"/>
  <c r="B4155" i="22" s="1"/>
  <c r="E4155" i="22"/>
  <c r="G4154" i="22" a="1"/>
  <c r="G4154" i="22" s="1"/>
  <c r="B4154" i="22" s="1"/>
  <c r="E4154" i="22"/>
  <c r="G4153" i="22" a="1"/>
  <c r="G4153" i="22" s="1"/>
  <c r="B4153" i="22" s="1"/>
  <c r="E4153" i="22"/>
  <c r="G4152" i="22" a="1"/>
  <c r="G4152" i="22" s="1"/>
  <c r="B4152" i="22" s="1"/>
  <c r="E4152" i="22"/>
  <c r="G4151" i="22" a="1"/>
  <c r="G4151" i="22" s="1"/>
  <c r="B4151" i="22" s="1"/>
  <c r="E4151" i="22"/>
  <c r="G4150" i="22" a="1"/>
  <c r="G4150" i="22" s="1"/>
  <c r="B4150" i="22" s="1"/>
  <c r="E4150" i="22"/>
  <c r="G4149" i="22" a="1"/>
  <c r="G4149" i="22" s="1"/>
  <c r="B4149" i="22" s="1"/>
  <c r="E4149" i="22"/>
  <c r="G4148" i="22" a="1"/>
  <c r="G4148" i="22" s="1"/>
  <c r="B4148" i="22" s="1"/>
  <c r="E4148" i="22"/>
  <c r="G4147" i="22" a="1"/>
  <c r="G4147" i="22" s="1"/>
  <c r="B4147" i="22" s="1"/>
  <c r="E4147" i="22"/>
  <c r="G4146" i="22" a="1"/>
  <c r="G4146" i="22" s="1"/>
  <c r="B4146" i="22" s="1"/>
  <c r="E4146" i="22"/>
  <c r="G4145" i="22" a="1"/>
  <c r="G4145" i="22" s="1"/>
  <c r="B4145" i="22" s="1"/>
  <c r="E4145" i="22"/>
  <c r="G4144" i="22" a="1"/>
  <c r="G4144" i="22" s="1"/>
  <c r="B4144" i="22" s="1"/>
  <c r="E4144" i="22"/>
  <c r="G4143" i="22" a="1"/>
  <c r="G4143" i="22" s="1"/>
  <c r="B4143" i="22" s="1"/>
  <c r="E4143" i="22"/>
  <c r="G4142" i="22" a="1"/>
  <c r="G4142" i="22" s="1"/>
  <c r="E4142" i="22"/>
  <c r="B4142" i="22"/>
  <c r="G4141" i="22" a="1"/>
  <c r="G4141" i="22" s="1"/>
  <c r="B4141" i="22" s="1"/>
  <c r="E4141" i="22"/>
  <c r="G4140" i="22" a="1"/>
  <c r="G4140" i="22" s="1"/>
  <c r="B4140" i="22" s="1"/>
  <c r="E4140" i="22"/>
  <c r="G4139" i="22" a="1"/>
  <c r="G4139" i="22" s="1"/>
  <c r="B4139" i="22" s="1"/>
  <c r="E4139" i="22"/>
  <c r="G4138" i="22" a="1"/>
  <c r="G4138" i="22" s="1"/>
  <c r="E4138" i="22"/>
  <c r="B4138" i="22"/>
  <c r="G4137" i="22" a="1"/>
  <c r="G4137" i="22" s="1"/>
  <c r="B4137" i="22" s="1"/>
  <c r="E4137" i="22"/>
  <c r="G4136" i="22" a="1"/>
  <c r="G4136" i="22" s="1"/>
  <c r="B4136" i="22" s="1"/>
  <c r="E4136" i="22"/>
  <c r="G4135" i="22"/>
  <c r="G4135" i="22" a="1"/>
  <c r="E4135" i="22"/>
  <c r="B4135" i="22"/>
  <c r="G4134" i="22" a="1"/>
  <c r="G4134" i="22" s="1"/>
  <c r="B4134" i="22" s="1"/>
  <c r="E4134" i="22"/>
  <c r="G4133" i="22" a="1"/>
  <c r="G4133" i="22" s="1"/>
  <c r="B4133" i="22" s="1"/>
  <c r="E4133" i="22"/>
  <c r="G4132" i="22" a="1"/>
  <c r="G4132" i="22" s="1"/>
  <c r="B4132" i="22" s="1"/>
  <c r="E4132" i="22"/>
  <c r="G4131" i="22" a="1"/>
  <c r="G4131" i="22" s="1"/>
  <c r="B4131" i="22" s="1"/>
  <c r="E4131" i="22"/>
  <c r="G4130" i="22" a="1"/>
  <c r="G4130" i="22" s="1"/>
  <c r="B4130" i="22" s="1"/>
  <c r="E4130" i="22"/>
  <c r="G4129" i="22" a="1"/>
  <c r="G4129" i="22" s="1"/>
  <c r="B4129" i="22" s="1"/>
  <c r="E4129" i="22"/>
  <c r="G4128" i="22" a="1"/>
  <c r="G4128" i="22" s="1"/>
  <c r="E4128" i="22"/>
  <c r="B4128" i="22"/>
  <c r="G4127" i="22"/>
  <c r="B4127" i="22" s="1"/>
  <c r="G4127" i="22" a="1"/>
  <c r="E4127" i="22"/>
  <c r="G4126" i="22" a="1"/>
  <c r="G4126" i="22" s="1"/>
  <c r="B4126" i="22" s="1"/>
  <c r="E4126" i="22"/>
  <c r="G4125" i="22" a="1"/>
  <c r="G4125" i="22" s="1"/>
  <c r="B4125" i="22" s="1"/>
  <c r="E4125" i="22"/>
  <c r="G4124" i="22" a="1"/>
  <c r="G4124" i="22" s="1"/>
  <c r="B4124" i="22" s="1"/>
  <c r="E4124" i="22"/>
  <c r="G4123" i="22" a="1"/>
  <c r="G4123" i="22" s="1"/>
  <c r="B4123" i="22" s="1"/>
  <c r="E4123" i="22"/>
  <c r="G4122" i="22" a="1"/>
  <c r="G4122" i="22" s="1"/>
  <c r="B4122" i="22" s="1"/>
  <c r="E4122" i="22"/>
  <c r="G4121" i="22" a="1"/>
  <c r="G4121" i="22" s="1"/>
  <c r="B4121" i="22" s="1"/>
  <c r="E4121" i="22"/>
  <c r="G4120" i="22" a="1"/>
  <c r="G4120" i="22" s="1"/>
  <c r="B4120" i="22" s="1"/>
  <c r="E4120" i="22"/>
  <c r="G4119" i="22"/>
  <c r="B4119" i="22" s="1"/>
  <c r="G4119" i="22" a="1"/>
  <c r="E4119" i="22"/>
  <c r="G4118" i="22" a="1"/>
  <c r="G4118" i="22" s="1"/>
  <c r="B4118" i="22" s="1"/>
  <c r="E4118" i="22"/>
  <c r="G4117" i="22" a="1"/>
  <c r="G4117" i="22" s="1"/>
  <c r="B4117" i="22" s="1"/>
  <c r="E4117" i="22"/>
  <c r="G4116" i="22" a="1"/>
  <c r="G4116" i="22" s="1"/>
  <c r="B4116" i="22" s="1"/>
  <c r="E4116" i="22"/>
  <c r="G4115" i="22" a="1"/>
  <c r="G4115" i="22" s="1"/>
  <c r="B4115" i="22" s="1"/>
  <c r="E4115" i="22"/>
  <c r="G4114" i="22" a="1"/>
  <c r="G4114" i="22" s="1"/>
  <c r="B4114" i="22" s="1"/>
  <c r="E4114" i="22"/>
  <c r="G4113" i="22" a="1"/>
  <c r="G4113" i="22" s="1"/>
  <c r="B4113" i="22" s="1"/>
  <c r="E4113" i="22"/>
  <c r="G4112" i="22" a="1"/>
  <c r="G4112" i="22" s="1"/>
  <c r="B4112" i="22" s="1"/>
  <c r="E4112" i="22"/>
  <c r="G4111" i="22" a="1"/>
  <c r="G4111" i="22" s="1"/>
  <c r="B4111" i="22" s="1"/>
  <c r="E4111" i="22"/>
  <c r="G4110" i="22" a="1"/>
  <c r="G4110" i="22" s="1"/>
  <c r="E4110" i="22"/>
  <c r="B4110" i="22"/>
  <c r="G4109" i="22" a="1"/>
  <c r="G4109" i="22" s="1"/>
  <c r="B4109" i="22" s="1"/>
  <c r="E4109" i="22"/>
  <c r="G4108" i="22" a="1"/>
  <c r="G4108" i="22" s="1"/>
  <c r="B4108" i="22" s="1"/>
  <c r="E4108" i="22"/>
  <c r="G4107" i="22" a="1"/>
  <c r="G4107" i="22" s="1"/>
  <c r="B4107" i="22" s="1"/>
  <c r="E4107" i="22"/>
  <c r="G4106" i="22" a="1"/>
  <c r="G4106" i="22" s="1"/>
  <c r="E4106" i="22"/>
  <c r="B4106" i="22"/>
  <c r="G4105" i="22" a="1"/>
  <c r="G4105" i="22" s="1"/>
  <c r="B4105" i="22" s="1"/>
  <c r="E4105" i="22"/>
  <c r="G4104" i="22" a="1"/>
  <c r="G4104" i="22" s="1"/>
  <c r="B4104" i="22" s="1"/>
  <c r="E4104" i="22"/>
  <c r="G4103" i="22" a="1"/>
  <c r="G4103" i="22" s="1"/>
  <c r="B4103" i="22" s="1"/>
  <c r="E4103" i="22"/>
  <c r="G4102" i="22" a="1"/>
  <c r="G4102" i="22" s="1"/>
  <c r="B4102" i="22" s="1"/>
  <c r="E4102" i="22"/>
  <c r="G4101" i="22" a="1"/>
  <c r="G4101" i="22" s="1"/>
  <c r="B4101" i="22" s="1"/>
  <c r="E4101" i="22"/>
  <c r="G4100" i="22" a="1"/>
  <c r="G4100" i="22" s="1"/>
  <c r="B4100" i="22" s="1"/>
  <c r="E4100" i="22"/>
  <c r="G4099" i="22" a="1"/>
  <c r="G4099" i="22" s="1"/>
  <c r="B4099" i="22" s="1"/>
  <c r="E4099" i="22"/>
  <c r="G4098" i="22" a="1"/>
  <c r="G4098" i="22" s="1"/>
  <c r="B4098" i="22" s="1"/>
  <c r="E4098" i="22"/>
  <c r="G4097" i="22" a="1"/>
  <c r="G4097" i="22" s="1"/>
  <c r="B4097" i="22" s="1"/>
  <c r="E4097" i="22"/>
  <c r="G4096" i="22" a="1"/>
  <c r="G4096" i="22" s="1"/>
  <c r="E4096" i="22"/>
  <c r="B4096" i="22"/>
  <c r="G4095" i="22"/>
  <c r="B4095" i="22" s="1"/>
  <c r="G4095" i="22" a="1"/>
  <c r="E4095" i="22"/>
  <c r="G4094" i="22" a="1"/>
  <c r="G4094" i="22" s="1"/>
  <c r="B4094" i="22" s="1"/>
  <c r="E4094" i="22"/>
  <c r="G4093" i="22" a="1"/>
  <c r="G4093" i="22" s="1"/>
  <c r="B4093" i="22" s="1"/>
  <c r="E4093" i="22"/>
  <c r="G4092" i="22" a="1"/>
  <c r="G4092" i="22" s="1"/>
  <c r="B4092" i="22" s="1"/>
  <c r="E4092" i="22"/>
  <c r="G4091" i="22" a="1"/>
  <c r="G4091" i="22" s="1"/>
  <c r="B4091" i="22" s="1"/>
  <c r="E4091" i="22"/>
  <c r="G4090" i="22" a="1"/>
  <c r="G4090" i="22" s="1"/>
  <c r="B4090" i="22" s="1"/>
  <c r="E4090" i="22"/>
  <c r="G4089" i="22" a="1"/>
  <c r="G4089" i="22" s="1"/>
  <c r="B4089" i="22" s="1"/>
  <c r="E4089" i="22"/>
  <c r="G4088" i="22" a="1"/>
  <c r="G4088" i="22" s="1"/>
  <c r="B4088" i="22" s="1"/>
  <c r="E4088" i="22"/>
  <c r="G4087" i="22" a="1"/>
  <c r="G4087" i="22" s="1"/>
  <c r="B4087" i="22" s="1"/>
  <c r="E4087" i="22"/>
  <c r="G4086" i="22" a="1"/>
  <c r="G4086" i="22" s="1"/>
  <c r="B4086" i="22" s="1"/>
  <c r="E4086" i="22"/>
  <c r="G4085" i="22" a="1"/>
  <c r="G4085" i="22" s="1"/>
  <c r="B4085" i="22" s="1"/>
  <c r="E4085" i="22"/>
  <c r="G4084" i="22" a="1"/>
  <c r="G4084" i="22" s="1"/>
  <c r="B4084" i="22" s="1"/>
  <c r="E4084" i="22"/>
  <c r="G4083" i="22" a="1"/>
  <c r="G4083" i="22" s="1"/>
  <c r="B4083" i="22" s="1"/>
  <c r="E4083" i="22"/>
  <c r="G4082" i="22" a="1"/>
  <c r="G4082" i="22" s="1"/>
  <c r="B4082" i="22" s="1"/>
  <c r="E4082" i="22"/>
  <c r="G4081" i="22" a="1"/>
  <c r="G4081" i="22" s="1"/>
  <c r="B4081" i="22" s="1"/>
  <c r="E4081" i="22"/>
  <c r="G4080" i="22" a="1"/>
  <c r="G4080" i="22" s="1"/>
  <c r="B4080" i="22" s="1"/>
  <c r="E4080" i="22"/>
  <c r="G4079" i="22" a="1"/>
  <c r="G4079" i="22" s="1"/>
  <c r="B4079" i="22" s="1"/>
  <c r="E4079" i="22"/>
  <c r="G4078" i="22" a="1"/>
  <c r="G4078" i="22" s="1"/>
  <c r="E4078" i="22"/>
  <c r="B4078" i="22"/>
  <c r="G4077" i="22" a="1"/>
  <c r="G4077" i="22" s="1"/>
  <c r="B4077" i="22" s="1"/>
  <c r="E4077" i="22"/>
  <c r="G4076" i="22" a="1"/>
  <c r="G4076" i="22" s="1"/>
  <c r="B4076" i="22" s="1"/>
  <c r="E4076" i="22"/>
  <c r="G4075" i="22" a="1"/>
  <c r="G4075" i="22" s="1"/>
  <c r="B4075" i="22" s="1"/>
  <c r="E4075" i="22"/>
  <c r="G4074" i="22" a="1"/>
  <c r="G4074" i="22" s="1"/>
  <c r="E4074" i="22"/>
  <c r="B4074" i="22"/>
  <c r="G4073" i="22" a="1"/>
  <c r="G4073" i="22" s="1"/>
  <c r="B4073" i="22" s="1"/>
  <c r="E4073" i="22"/>
  <c r="G4072" i="22" a="1"/>
  <c r="G4072" i="22" s="1"/>
  <c r="B4072" i="22" s="1"/>
  <c r="E4072" i="22"/>
  <c r="G4071" i="22"/>
  <c r="G4071" i="22" a="1"/>
  <c r="E4071" i="22"/>
  <c r="B4071" i="22"/>
  <c r="G4070" i="22" a="1"/>
  <c r="G4070" i="22" s="1"/>
  <c r="B4070" i="22" s="1"/>
  <c r="E4070" i="22"/>
  <c r="G4069" i="22" a="1"/>
  <c r="G4069" i="22" s="1"/>
  <c r="B4069" i="22" s="1"/>
  <c r="E4069" i="22"/>
  <c r="G4068" i="22" a="1"/>
  <c r="G4068" i="22" s="1"/>
  <c r="B4068" i="22" s="1"/>
  <c r="E4068" i="22"/>
  <c r="G4067" i="22" a="1"/>
  <c r="G4067" i="22" s="1"/>
  <c r="B4067" i="22" s="1"/>
  <c r="E4067" i="22"/>
  <c r="G4066" i="22" a="1"/>
  <c r="G4066" i="22" s="1"/>
  <c r="B4066" i="22" s="1"/>
  <c r="E4066" i="22"/>
  <c r="G4065" i="22" a="1"/>
  <c r="G4065" i="22" s="1"/>
  <c r="B4065" i="22" s="1"/>
  <c r="E4065" i="22"/>
  <c r="G4064" i="22" a="1"/>
  <c r="G4064" i="22" s="1"/>
  <c r="E4064" i="22"/>
  <c r="B4064" i="22"/>
  <c r="G4063" i="22"/>
  <c r="B4063" i="22" s="1"/>
  <c r="G4063" i="22" a="1"/>
  <c r="E4063" i="22"/>
  <c r="G4062" i="22" a="1"/>
  <c r="G4062" i="22" s="1"/>
  <c r="B4062" i="22" s="1"/>
  <c r="E4062" i="22"/>
  <c r="G4061" i="22" a="1"/>
  <c r="G4061" i="22" s="1"/>
  <c r="B4061" i="22" s="1"/>
  <c r="E4061" i="22"/>
  <c r="G4060" i="22" a="1"/>
  <c r="G4060" i="22" s="1"/>
  <c r="B4060" i="22" s="1"/>
  <c r="E4060" i="22"/>
  <c r="G4059" i="22" a="1"/>
  <c r="G4059" i="22" s="1"/>
  <c r="B4059" i="22" s="1"/>
  <c r="E4059" i="22"/>
  <c r="G4058" i="22" a="1"/>
  <c r="G4058" i="22" s="1"/>
  <c r="B4058" i="22" s="1"/>
  <c r="E4058" i="22"/>
  <c r="G4057" i="22" a="1"/>
  <c r="G4057" i="22" s="1"/>
  <c r="B4057" i="22" s="1"/>
  <c r="E4057" i="22"/>
  <c r="G4056" i="22" a="1"/>
  <c r="G4056" i="22" s="1"/>
  <c r="B4056" i="22" s="1"/>
  <c r="E4056" i="22"/>
  <c r="G4055" i="22"/>
  <c r="B4055" i="22" s="1"/>
  <c r="G4055" i="22" a="1"/>
  <c r="E4055" i="22"/>
  <c r="G4054" i="22" a="1"/>
  <c r="G4054" i="22" s="1"/>
  <c r="B4054" i="22" s="1"/>
  <c r="E4054" i="22"/>
  <c r="G4053" i="22" a="1"/>
  <c r="G4053" i="22" s="1"/>
  <c r="B4053" i="22" s="1"/>
  <c r="E4053" i="22"/>
  <c r="G4052" i="22" a="1"/>
  <c r="G4052" i="22" s="1"/>
  <c r="B4052" i="22" s="1"/>
  <c r="E4052" i="22"/>
  <c r="G4051" i="22"/>
  <c r="B4051" i="22" s="1"/>
  <c r="G4051" i="22" a="1"/>
  <c r="E4051" i="22"/>
  <c r="G4050" i="22" a="1"/>
  <c r="G4050" i="22" s="1"/>
  <c r="B4050" i="22" s="1"/>
  <c r="E4050" i="22"/>
  <c r="G4049" i="22" a="1"/>
  <c r="G4049" i="22" s="1"/>
  <c r="B4049" i="22" s="1"/>
  <c r="E4049" i="22"/>
  <c r="G4048" i="22" a="1"/>
  <c r="G4048" i="22" s="1"/>
  <c r="B4048" i="22" s="1"/>
  <c r="E4048" i="22"/>
  <c r="G4047" i="22" a="1"/>
  <c r="G4047" i="22" s="1"/>
  <c r="B4047" i="22" s="1"/>
  <c r="E4047" i="22"/>
  <c r="G4046" i="22" a="1"/>
  <c r="G4046" i="22" s="1"/>
  <c r="B4046" i="22" s="1"/>
  <c r="E4046" i="22"/>
  <c r="G4045" i="22" a="1"/>
  <c r="G4045" i="22" s="1"/>
  <c r="B4045" i="22" s="1"/>
  <c r="E4045" i="22"/>
  <c r="G4044" i="22" a="1"/>
  <c r="G4044" i="22" s="1"/>
  <c r="B4044" i="22" s="1"/>
  <c r="E4044" i="22"/>
  <c r="G4043" i="22"/>
  <c r="B4043" i="22" s="1"/>
  <c r="G4043" i="22" a="1"/>
  <c r="E4043" i="22"/>
  <c r="G4042" i="22" a="1"/>
  <c r="G4042" i="22" s="1"/>
  <c r="B4042" i="22" s="1"/>
  <c r="E4042" i="22"/>
  <c r="G4041" i="22" a="1"/>
  <c r="G4041" i="22" s="1"/>
  <c r="B4041" i="22" s="1"/>
  <c r="E4041" i="22"/>
  <c r="G4040" i="22" a="1"/>
  <c r="G4040" i="22" s="1"/>
  <c r="B4040" i="22" s="1"/>
  <c r="E4040" i="22"/>
  <c r="G4039" i="22" a="1"/>
  <c r="G4039" i="22" s="1"/>
  <c r="B4039" i="22" s="1"/>
  <c r="E4039" i="22"/>
  <c r="G4038" i="22" a="1"/>
  <c r="G4038" i="22" s="1"/>
  <c r="B4038" i="22" s="1"/>
  <c r="E4038" i="22"/>
  <c r="G4037" i="22" a="1"/>
  <c r="G4037" i="22" s="1"/>
  <c r="B4037" i="22" s="1"/>
  <c r="E4037" i="22"/>
  <c r="G4036" i="22" a="1"/>
  <c r="G4036" i="22" s="1"/>
  <c r="B4036" i="22" s="1"/>
  <c r="E4036" i="22"/>
  <c r="G4035" i="22" a="1"/>
  <c r="G4035" i="22" s="1"/>
  <c r="B4035" i="22" s="1"/>
  <c r="E4035" i="22"/>
  <c r="G4034" i="22" a="1"/>
  <c r="G4034" i="22" s="1"/>
  <c r="B4034" i="22" s="1"/>
  <c r="E4034" i="22"/>
  <c r="G4033" i="22" a="1"/>
  <c r="G4033" i="22" s="1"/>
  <c r="B4033" i="22" s="1"/>
  <c r="E4033" i="22"/>
  <c r="G4032" i="22" a="1"/>
  <c r="G4032" i="22" s="1"/>
  <c r="B4032" i="22" s="1"/>
  <c r="E4032" i="22"/>
  <c r="G4031" i="22" a="1"/>
  <c r="G4031" i="22" s="1"/>
  <c r="B4031" i="22" s="1"/>
  <c r="E4031" i="22"/>
  <c r="G4030" i="22" a="1"/>
  <c r="G4030" i="22" s="1"/>
  <c r="B4030" i="22" s="1"/>
  <c r="E4030" i="22"/>
  <c r="G4029" i="22" a="1"/>
  <c r="G4029" i="22" s="1"/>
  <c r="B4029" i="22" s="1"/>
  <c r="E4029" i="22"/>
  <c r="G4028" i="22" a="1"/>
  <c r="G4028" i="22" s="1"/>
  <c r="B4028" i="22" s="1"/>
  <c r="E4028" i="22"/>
  <c r="G4027" i="22"/>
  <c r="B4027" i="22" s="1"/>
  <c r="G4027" i="22" a="1"/>
  <c r="E4027" i="22"/>
  <c r="G4026" i="22" a="1"/>
  <c r="G4026" i="22" s="1"/>
  <c r="B4026" i="22" s="1"/>
  <c r="E4026" i="22"/>
  <c r="G4025" i="22" a="1"/>
  <c r="G4025" i="22" s="1"/>
  <c r="B4025" i="22" s="1"/>
  <c r="E4025" i="22"/>
  <c r="G4024" i="22" a="1"/>
  <c r="G4024" i="22" s="1"/>
  <c r="B4024" i="22" s="1"/>
  <c r="E4024" i="22"/>
  <c r="G4023" i="22" a="1"/>
  <c r="G4023" i="22" s="1"/>
  <c r="B4023" i="22" s="1"/>
  <c r="E4023" i="22"/>
  <c r="G4022" i="22" a="1"/>
  <c r="G4022" i="22" s="1"/>
  <c r="B4022" i="22" s="1"/>
  <c r="E4022" i="22"/>
  <c r="G4021" i="22" a="1"/>
  <c r="G4021" i="22" s="1"/>
  <c r="B4021" i="22" s="1"/>
  <c r="E4021" i="22"/>
  <c r="G4020" i="22" a="1"/>
  <c r="G4020" i="22" s="1"/>
  <c r="B4020" i="22" s="1"/>
  <c r="E4020" i="22"/>
  <c r="G4019" i="22" a="1"/>
  <c r="G4019" i="22" s="1"/>
  <c r="B4019" i="22" s="1"/>
  <c r="E4019" i="22"/>
  <c r="G4018" i="22" a="1"/>
  <c r="G4018" i="22" s="1"/>
  <c r="B4018" i="22" s="1"/>
  <c r="E4018" i="22"/>
  <c r="G4017" i="22" a="1"/>
  <c r="G4017" i="22" s="1"/>
  <c r="B4017" i="22" s="1"/>
  <c r="E4017" i="22"/>
  <c r="G4016" i="22" a="1"/>
  <c r="G4016" i="22" s="1"/>
  <c r="E4016" i="22"/>
  <c r="B4016" i="22"/>
  <c r="G4015" i="22" a="1"/>
  <c r="G4015" i="22" s="1"/>
  <c r="B4015" i="22" s="1"/>
  <c r="E4015" i="22"/>
  <c r="G4014" i="22" a="1"/>
  <c r="G4014" i="22" s="1"/>
  <c r="B4014" i="22" s="1"/>
  <c r="E4014" i="22"/>
  <c r="G4013" i="22" a="1"/>
  <c r="G4013" i="22" s="1"/>
  <c r="B4013" i="22" s="1"/>
  <c r="E4013" i="22"/>
  <c r="G4012" i="22" a="1"/>
  <c r="G4012" i="22" s="1"/>
  <c r="B4012" i="22" s="1"/>
  <c r="E4012" i="22"/>
  <c r="G4011" i="22" a="1"/>
  <c r="G4011" i="22" s="1"/>
  <c r="B4011" i="22" s="1"/>
  <c r="E4011" i="22"/>
  <c r="G4010" i="22" a="1"/>
  <c r="G4010" i="22" s="1"/>
  <c r="B4010" i="22" s="1"/>
  <c r="E4010" i="22"/>
  <c r="G4009" i="22" a="1"/>
  <c r="G4009" i="22" s="1"/>
  <c r="B4009" i="22" s="1"/>
  <c r="E4009" i="22"/>
  <c r="G4008" i="22" a="1"/>
  <c r="G4008" i="22" s="1"/>
  <c r="B4008" i="22" s="1"/>
  <c r="E4008" i="22"/>
  <c r="G4007" i="22" a="1"/>
  <c r="G4007" i="22" s="1"/>
  <c r="B4007" i="22" s="1"/>
  <c r="E4007" i="22"/>
  <c r="G4006" i="22" a="1"/>
  <c r="G4006" i="22" s="1"/>
  <c r="B4006" i="22" s="1"/>
  <c r="E4006" i="22"/>
  <c r="G4005" i="22" a="1"/>
  <c r="G4005" i="22" s="1"/>
  <c r="B4005" i="22" s="1"/>
  <c r="E4005" i="22"/>
  <c r="G4004" i="22" a="1"/>
  <c r="G4004" i="22" s="1"/>
  <c r="B4004" i="22" s="1"/>
  <c r="E4004" i="22"/>
  <c r="G4003" i="22"/>
  <c r="B4003" i="22" s="1"/>
  <c r="G4003" i="22" a="1"/>
  <c r="E4003" i="22"/>
  <c r="G4002" i="22" a="1"/>
  <c r="G4002" i="22" s="1"/>
  <c r="B4002" i="22" s="1"/>
  <c r="E4002" i="22"/>
  <c r="G4001" i="22" a="1"/>
  <c r="G4001" i="22" s="1"/>
  <c r="B4001" i="22" s="1"/>
  <c r="E4001" i="22"/>
  <c r="G4000" i="22" a="1"/>
  <c r="G4000" i="22" s="1"/>
  <c r="B4000" i="22" s="1"/>
  <c r="E4000" i="22"/>
  <c r="G3999" i="22"/>
  <c r="B3999" i="22" s="1"/>
  <c r="G3999" i="22" a="1"/>
  <c r="E3999" i="22"/>
  <c r="G3998" i="22" a="1"/>
  <c r="G3998" i="22" s="1"/>
  <c r="B3998" i="22" s="1"/>
  <c r="E3998" i="22"/>
  <c r="G3997" i="22" a="1"/>
  <c r="G3997" i="22" s="1"/>
  <c r="B3997" i="22" s="1"/>
  <c r="E3997" i="22"/>
  <c r="G3996" i="22" a="1"/>
  <c r="G3996" i="22" s="1"/>
  <c r="B3996" i="22" s="1"/>
  <c r="E3996" i="22"/>
  <c r="G3995" i="22" a="1"/>
  <c r="G3995" i="22" s="1"/>
  <c r="B3995" i="22" s="1"/>
  <c r="E3995" i="22"/>
  <c r="G3994" i="22" a="1"/>
  <c r="G3994" i="22" s="1"/>
  <c r="B3994" i="22" s="1"/>
  <c r="E3994" i="22"/>
  <c r="G3993" i="22" a="1"/>
  <c r="G3993" i="22" s="1"/>
  <c r="B3993" i="22" s="1"/>
  <c r="E3993" i="22"/>
  <c r="G3992" i="22" a="1"/>
  <c r="G3992" i="22" s="1"/>
  <c r="B3992" i="22" s="1"/>
  <c r="E3992" i="22"/>
  <c r="G3991" i="22" a="1"/>
  <c r="G3991" i="22" s="1"/>
  <c r="B3991" i="22" s="1"/>
  <c r="E3991" i="22"/>
  <c r="G3990" i="22" a="1"/>
  <c r="G3990" i="22" s="1"/>
  <c r="B3990" i="22" s="1"/>
  <c r="E3990" i="22"/>
  <c r="G3989" i="22" a="1"/>
  <c r="G3989" i="22" s="1"/>
  <c r="B3989" i="22" s="1"/>
  <c r="E3989" i="22"/>
  <c r="G3988" i="22" a="1"/>
  <c r="G3988" i="22" s="1"/>
  <c r="B3988" i="22" s="1"/>
  <c r="E3988" i="22"/>
  <c r="G3987" i="22" a="1"/>
  <c r="G3987" i="22" s="1"/>
  <c r="B3987" i="22" s="1"/>
  <c r="E3987" i="22"/>
  <c r="G3986" i="22" a="1"/>
  <c r="G3986" i="22" s="1"/>
  <c r="B3986" i="22" s="1"/>
  <c r="E3986" i="22"/>
  <c r="G3985" i="22" a="1"/>
  <c r="G3985" i="22" s="1"/>
  <c r="B3985" i="22" s="1"/>
  <c r="E3985" i="22"/>
  <c r="G3984" i="22" a="1"/>
  <c r="G3984" i="22" s="1"/>
  <c r="E3984" i="22"/>
  <c r="B3984" i="22"/>
  <c r="G3983" i="22" a="1"/>
  <c r="G3983" i="22" s="1"/>
  <c r="B3983" i="22" s="1"/>
  <c r="E3983" i="22"/>
  <c r="G3982" i="22" a="1"/>
  <c r="G3982" i="22" s="1"/>
  <c r="B3982" i="22" s="1"/>
  <c r="E3982" i="22"/>
  <c r="G3981" i="22" a="1"/>
  <c r="G3981" i="22" s="1"/>
  <c r="B3981" i="22" s="1"/>
  <c r="E3981" i="22"/>
  <c r="G3980" i="22" a="1"/>
  <c r="G3980" i="22" s="1"/>
  <c r="B3980" i="22" s="1"/>
  <c r="E3980" i="22"/>
  <c r="G3979" i="22" a="1"/>
  <c r="G3979" i="22" s="1"/>
  <c r="B3979" i="22" s="1"/>
  <c r="E3979" i="22"/>
  <c r="G3978" i="22" a="1"/>
  <c r="G3978" i="22" s="1"/>
  <c r="B3978" i="22" s="1"/>
  <c r="E3978" i="22"/>
  <c r="G3977" i="22" a="1"/>
  <c r="G3977" i="22" s="1"/>
  <c r="B3977" i="22" s="1"/>
  <c r="E3977" i="22"/>
  <c r="G3976" i="22" a="1"/>
  <c r="G3976" i="22" s="1"/>
  <c r="B3976" i="22" s="1"/>
  <c r="E3976" i="22"/>
  <c r="G3975" i="22" a="1"/>
  <c r="G3975" i="22" s="1"/>
  <c r="B3975" i="22" s="1"/>
  <c r="E3975" i="22"/>
  <c r="G3974" i="22" a="1"/>
  <c r="G3974" i="22" s="1"/>
  <c r="B3974" i="22" s="1"/>
  <c r="E3974" i="22"/>
  <c r="G3973" i="22" a="1"/>
  <c r="G3973" i="22" s="1"/>
  <c r="B3973" i="22" s="1"/>
  <c r="E3973" i="22"/>
  <c r="G3972" i="22" a="1"/>
  <c r="G3972" i="22" s="1"/>
  <c r="B3972" i="22" s="1"/>
  <c r="E3972" i="22"/>
  <c r="G3971" i="22" a="1"/>
  <c r="G3971" i="22" s="1"/>
  <c r="B3971" i="22" s="1"/>
  <c r="E3971" i="22"/>
  <c r="G3970" i="22" a="1"/>
  <c r="G3970" i="22" s="1"/>
  <c r="B3970" i="22" s="1"/>
  <c r="E3970" i="22"/>
  <c r="G3969" i="22" a="1"/>
  <c r="G3969" i="22" s="1"/>
  <c r="B3969" i="22" s="1"/>
  <c r="E3969" i="22"/>
  <c r="G3968" i="22" a="1"/>
  <c r="G3968" i="22" s="1"/>
  <c r="B3968" i="22" s="1"/>
  <c r="E3968" i="22"/>
  <c r="G3967" i="22"/>
  <c r="B3967" i="22" s="1"/>
  <c r="G3967" i="22" a="1"/>
  <c r="E3967" i="22"/>
  <c r="G3966" i="22" a="1"/>
  <c r="G3966" i="22" s="1"/>
  <c r="E3966" i="22"/>
  <c r="B3966" i="22"/>
  <c r="G3965" i="22" a="1"/>
  <c r="G3965" i="22" s="1"/>
  <c r="B3965" i="22" s="1"/>
  <c r="E3965" i="22"/>
  <c r="G3964" i="22" a="1"/>
  <c r="G3964" i="22" s="1"/>
  <c r="B3964" i="22" s="1"/>
  <c r="E3964" i="22"/>
  <c r="G3963" i="22" a="1"/>
  <c r="G3963" i="22" s="1"/>
  <c r="B3963" i="22" s="1"/>
  <c r="E3963" i="22"/>
  <c r="G3962" i="22" a="1"/>
  <c r="G3962" i="22" s="1"/>
  <c r="B3962" i="22" s="1"/>
  <c r="E3962" i="22"/>
  <c r="G3961" i="22" a="1"/>
  <c r="G3961" i="22" s="1"/>
  <c r="B3961" i="22" s="1"/>
  <c r="E3961" i="22"/>
  <c r="G3960" i="22" a="1"/>
  <c r="G3960" i="22" s="1"/>
  <c r="B3960" i="22" s="1"/>
  <c r="E3960" i="22"/>
  <c r="G3959" i="22" a="1"/>
  <c r="G3959" i="22" s="1"/>
  <c r="B3959" i="22" s="1"/>
  <c r="E3959" i="22"/>
  <c r="G3958" i="22" a="1"/>
  <c r="G3958" i="22" s="1"/>
  <c r="B3958" i="22" s="1"/>
  <c r="E3958" i="22"/>
  <c r="G3957" i="22" a="1"/>
  <c r="G3957" i="22" s="1"/>
  <c r="B3957" i="22" s="1"/>
  <c r="E3957" i="22"/>
  <c r="G3956" i="22" a="1"/>
  <c r="G3956" i="22" s="1"/>
  <c r="B3956" i="22" s="1"/>
  <c r="E3956" i="22"/>
  <c r="G3955" i="22" a="1"/>
  <c r="G3955" i="22" s="1"/>
  <c r="B3955" i="22" s="1"/>
  <c r="E3955" i="22"/>
  <c r="G3954" i="22" a="1"/>
  <c r="G3954" i="22" s="1"/>
  <c r="B3954" i="22" s="1"/>
  <c r="E3954" i="22"/>
  <c r="G3953" i="22"/>
  <c r="B3953" i="22" s="1"/>
  <c r="G3953" i="22" a="1"/>
  <c r="E3953" i="22"/>
  <c r="G3952" i="22" a="1"/>
  <c r="G3952" i="22" s="1"/>
  <c r="B3952" i="22" s="1"/>
  <c r="E3952" i="22"/>
  <c r="G3951" i="22" a="1"/>
  <c r="G3951" i="22" s="1"/>
  <c r="B3951" i="22" s="1"/>
  <c r="E3951" i="22"/>
  <c r="G3950" i="22" a="1"/>
  <c r="G3950" i="22" s="1"/>
  <c r="B3950" i="22" s="1"/>
  <c r="E3950" i="22"/>
  <c r="G3949" i="22"/>
  <c r="B3949" i="22" s="1"/>
  <c r="G3949" i="22" a="1"/>
  <c r="E3949" i="22"/>
  <c r="G3948" i="22" a="1"/>
  <c r="G3948" i="22" s="1"/>
  <c r="B3948" i="22" s="1"/>
  <c r="E3948" i="22"/>
  <c r="G3947" i="22" a="1"/>
  <c r="G3947" i="22" s="1"/>
  <c r="B3947" i="22" s="1"/>
  <c r="E3947" i="22"/>
  <c r="G3946" i="22" a="1"/>
  <c r="G3946" i="22" s="1"/>
  <c r="B3946" i="22" s="1"/>
  <c r="E3946" i="22"/>
  <c r="G3945" i="22" a="1"/>
  <c r="G3945" i="22" s="1"/>
  <c r="B3945" i="22" s="1"/>
  <c r="E3945" i="22"/>
  <c r="G3944" i="22" a="1"/>
  <c r="G3944" i="22" s="1"/>
  <c r="B3944" i="22" s="1"/>
  <c r="E3944" i="22"/>
  <c r="G3943" i="22" a="1"/>
  <c r="G3943" i="22" s="1"/>
  <c r="E3943" i="22"/>
  <c r="B3943" i="22"/>
  <c r="G3942" i="22" a="1"/>
  <c r="G3942" i="22" s="1"/>
  <c r="B3942" i="22" s="1"/>
  <c r="E3942" i="22"/>
  <c r="G3941" i="22" a="1"/>
  <c r="G3941" i="22" s="1"/>
  <c r="B3941" i="22" s="1"/>
  <c r="E3941" i="22"/>
  <c r="G3940" i="22" a="1"/>
  <c r="G3940" i="22" s="1"/>
  <c r="B3940" i="22" s="1"/>
  <c r="E3940" i="22"/>
  <c r="G3939" i="22" a="1"/>
  <c r="G3939" i="22" s="1"/>
  <c r="B3939" i="22" s="1"/>
  <c r="E3939" i="22"/>
  <c r="G3938" i="22" a="1"/>
  <c r="G3938" i="22" s="1"/>
  <c r="B3938" i="22" s="1"/>
  <c r="E3938" i="22"/>
  <c r="G3937" i="22"/>
  <c r="B3937" i="22" s="1"/>
  <c r="G3937" i="22" a="1"/>
  <c r="E3937" i="22"/>
  <c r="G3936" i="22" a="1"/>
  <c r="G3936" i="22" s="1"/>
  <c r="B3936" i="22" s="1"/>
  <c r="E3936" i="22"/>
  <c r="G3935" i="22" a="1"/>
  <c r="G3935" i="22" s="1"/>
  <c r="B3935" i="22" s="1"/>
  <c r="E3935" i="22"/>
  <c r="G3934" i="22" a="1"/>
  <c r="G3934" i="22" s="1"/>
  <c r="E3934" i="22"/>
  <c r="B3934" i="22"/>
  <c r="G3933" i="22" a="1"/>
  <c r="G3933" i="22" s="1"/>
  <c r="B3933" i="22" s="1"/>
  <c r="E3933" i="22"/>
  <c r="G3932" i="22" a="1"/>
  <c r="G3932" i="22" s="1"/>
  <c r="B3932" i="22" s="1"/>
  <c r="E3932" i="22"/>
  <c r="G3931" i="22" a="1"/>
  <c r="G3931" i="22" s="1"/>
  <c r="B3931" i="22" s="1"/>
  <c r="E3931" i="22"/>
  <c r="G3930" i="22" a="1"/>
  <c r="G3930" i="22" s="1"/>
  <c r="B3930" i="22" s="1"/>
  <c r="E3930" i="22"/>
  <c r="G3929" i="22" a="1"/>
  <c r="G3929" i="22" s="1"/>
  <c r="B3929" i="22" s="1"/>
  <c r="E3929" i="22"/>
  <c r="G3928" i="22" a="1"/>
  <c r="G3928" i="22" s="1"/>
  <c r="B3928" i="22" s="1"/>
  <c r="E3928" i="22"/>
  <c r="G3927" i="22" a="1"/>
  <c r="G3927" i="22" s="1"/>
  <c r="B3927" i="22" s="1"/>
  <c r="E3927" i="22"/>
  <c r="G3926" i="22" a="1"/>
  <c r="G3926" i="22" s="1"/>
  <c r="B3926" i="22" s="1"/>
  <c r="E3926" i="22"/>
  <c r="G3925" i="22" a="1"/>
  <c r="G3925" i="22" s="1"/>
  <c r="B3925" i="22" s="1"/>
  <c r="E3925" i="22"/>
  <c r="G3924" i="22" a="1"/>
  <c r="G3924" i="22" s="1"/>
  <c r="B3924" i="22" s="1"/>
  <c r="E3924" i="22"/>
  <c r="G3923" i="22" a="1"/>
  <c r="G3923" i="22" s="1"/>
  <c r="B3923" i="22" s="1"/>
  <c r="E3923" i="22"/>
  <c r="G3922" i="22" a="1"/>
  <c r="G3922" i="22" s="1"/>
  <c r="B3922" i="22" s="1"/>
  <c r="E3922" i="22"/>
  <c r="G3921" i="22" a="1"/>
  <c r="G3921" i="22" s="1"/>
  <c r="B3921" i="22" s="1"/>
  <c r="E3921" i="22"/>
  <c r="G3920" i="22" a="1"/>
  <c r="G3920" i="22" s="1"/>
  <c r="B3920" i="22" s="1"/>
  <c r="E3920" i="22"/>
  <c r="G3919" i="22"/>
  <c r="B3919" i="22" s="1"/>
  <c r="G3919" i="22" a="1"/>
  <c r="E3919" i="22"/>
  <c r="G3918" i="22" a="1"/>
  <c r="G3918" i="22" s="1"/>
  <c r="B3918" i="22" s="1"/>
  <c r="E3918" i="22"/>
  <c r="G3917" i="22"/>
  <c r="B3917" i="22" s="1"/>
  <c r="G3917" i="22" a="1"/>
  <c r="E3917" i="22"/>
  <c r="G3916" i="22" a="1"/>
  <c r="G3916" i="22" s="1"/>
  <c r="B3916" i="22" s="1"/>
  <c r="E3916" i="22"/>
  <c r="G3915" i="22" a="1"/>
  <c r="G3915" i="22" s="1"/>
  <c r="B3915" i="22" s="1"/>
  <c r="E3915" i="22"/>
  <c r="G3914" i="22" a="1"/>
  <c r="G3914" i="22" s="1"/>
  <c r="B3914" i="22" s="1"/>
  <c r="E3914" i="22"/>
  <c r="G3913" i="22" a="1"/>
  <c r="G3913" i="22" s="1"/>
  <c r="B3913" i="22" s="1"/>
  <c r="E3913" i="22"/>
  <c r="G3912" i="22" a="1"/>
  <c r="G3912" i="22" s="1"/>
  <c r="B3912" i="22" s="1"/>
  <c r="E3912" i="22"/>
  <c r="G3911" i="22" a="1"/>
  <c r="G3911" i="22" s="1"/>
  <c r="B3911" i="22" s="1"/>
  <c r="E3911" i="22"/>
  <c r="G3910" i="22" a="1"/>
  <c r="G3910" i="22" s="1"/>
  <c r="B3910" i="22" s="1"/>
  <c r="E3910" i="22"/>
  <c r="G3909" i="22" a="1"/>
  <c r="G3909" i="22" s="1"/>
  <c r="B3909" i="22" s="1"/>
  <c r="E3909" i="22"/>
  <c r="G3908" i="22" a="1"/>
  <c r="G3908" i="22" s="1"/>
  <c r="B3908" i="22" s="1"/>
  <c r="E3908" i="22"/>
  <c r="G3907" i="22" a="1"/>
  <c r="G3907" i="22" s="1"/>
  <c r="B3907" i="22" s="1"/>
  <c r="E3907" i="22"/>
  <c r="G3906" i="22" a="1"/>
  <c r="G3906" i="22" s="1"/>
  <c r="B3906" i="22" s="1"/>
  <c r="E3906" i="22"/>
  <c r="G3905" i="22"/>
  <c r="B3905" i="22" s="1"/>
  <c r="G3905" i="22" a="1"/>
  <c r="E3905" i="22"/>
  <c r="G3904" i="22" a="1"/>
  <c r="G3904" i="22" s="1"/>
  <c r="B3904" i="22" s="1"/>
  <c r="E3904" i="22"/>
  <c r="G3903" i="22" a="1"/>
  <c r="G3903" i="22" s="1"/>
  <c r="B3903" i="22" s="1"/>
  <c r="E3903" i="22"/>
  <c r="G3902" i="22" a="1"/>
  <c r="G3902" i="22" s="1"/>
  <c r="B3902" i="22" s="1"/>
  <c r="E3902" i="22"/>
  <c r="G3901" i="22" a="1"/>
  <c r="G3901" i="22" s="1"/>
  <c r="B3901" i="22" s="1"/>
  <c r="E3901" i="22"/>
  <c r="G3900" i="22" a="1"/>
  <c r="G3900" i="22" s="1"/>
  <c r="B3900" i="22" s="1"/>
  <c r="E3900" i="22"/>
  <c r="G3899" i="22" a="1"/>
  <c r="G3899" i="22" s="1"/>
  <c r="B3899" i="22" s="1"/>
  <c r="E3899" i="22"/>
  <c r="G3898" i="22" a="1"/>
  <c r="G3898" i="22" s="1"/>
  <c r="E3898" i="22"/>
  <c r="B3898" i="22"/>
  <c r="G3897" i="22" a="1"/>
  <c r="G3897" i="22" s="1"/>
  <c r="B3897" i="22" s="1"/>
  <c r="E3897" i="22"/>
  <c r="G3896" i="22" a="1"/>
  <c r="G3896" i="22" s="1"/>
  <c r="B3896" i="22" s="1"/>
  <c r="E3896" i="22"/>
  <c r="G3895" i="22"/>
  <c r="G3895" i="22" a="1"/>
  <c r="E3895" i="22"/>
  <c r="B3895" i="22"/>
  <c r="G3894" i="22" a="1"/>
  <c r="G3894" i="22" s="1"/>
  <c r="B3894" i="22" s="1"/>
  <c r="E3894" i="22"/>
  <c r="G3893" i="22" a="1"/>
  <c r="G3893" i="22" s="1"/>
  <c r="B3893" i="22" s="1"/>
  <c r="E3893" i="22"/>
  <c r="G3892" i="22" a="1"/>
  <c r="G3892" i="22" s="1"/>
  <c r="B3892" i="22" s="1"/>
  <c r="E3892" i="22"/>
  <c r="G3891" i="22" a="1"/>
  <c r="G3891" i="22" s="1"/>
  <c r="B3891" i="22" s="1"/>
  <c r="E3891" i="22"/>
  <c r="G3890" i="22" a="1"/>
  <c r="G3890" i="22" s="1"/>
  <c r="E3890" i="22"/>
  <c r="B3890" i="22"/>
  <c r="G3889" i="22" a="1"/>
  <c r="G3889" i="22" s="1"/>
  <c r="B3889" i="22" s="1"/>
  <c r="E3889" i="22"/>
  <c r="G3888" i="22" a="1"/>
  <c r="G3888" i="22" s="1"/>
  <c r="B3888" i="22" s="1"/>
  <c r="E3888" i="22"/>
  <c r="G3887" i="22"/>
  <c r="B3887" i="22" s="1"/>
  <c r="G3887" i="22" a="1"/>
  <c r="E3887" i="22"/>
  <c r="G3886" i="22" a="1"/>
  <c r="G3886" i="22" s="1"/>
  <c r="B3886" i="22" s="1"/>
  <c r="E3886" i="22"/>
  <c r="G3885" i="22" a="1"/>
  <c r="G3885" i="22" s="1"/>
  <c r="B3885" i="22" s="1"/>
  <c r="E3885" i="22"/>
  <c r="G3884" i="22" a="1"/>
  <c r="G3884" i="22" s="1"/>
  <c r="B3884" i="22" s="1"/>
  <c r="E3884" i="22"/>
  <c r="G3883" i="22" a="1"/>
  <c r="G3883" i="22" s="1"/>
  <c r="B3883" i="22" s="1"/>
  <c r="E3883" i="22"/>
  <c r="G3882" i="22" a="1"/>
  <c r="G3882" i="22" s="1"/>
  <c r="E3882" i="22"/>
  <c r="B3882" i="22"/>
  <c r="G3881" i="22" a="1"/>
  <c r="G3881" i="22" s="1"/>
  <c r="E3881" i="22"/>
  <c r="B3881" i="22"/>
  <c r="G3880" i="22" a="1"/>
  <c r="G3880" i="22" s="1"/>
  <c r="B3880" i="22" s="1"/>
  <c r="E3880" i="22"/>
  <c r="G3879" i="22" a="1"/>
  <c r="G3879" i="22" s="1"/>
  <c r="B3879" i="22" s="1"/>
  <c r="E3879" i="22"/>
  <c r="G3878" i="22" a="1"/>
  <c r="G3878" i="22" s="1"/>
  <c r="B3878" i="22" s="1"/>
  <c r="E3878" i="22"/>
  <c r="G3877" i="22" a="1"/>
  <c r="G3877" i="22" s="1"/>
  <c r="B3877" i="22" s="1"/>
  <c r="E3877" i="22"/>
  <c r="G3876" i="22" a="1"/>
  <c r="G3876" i="22" s="1"/>
  <c r="B3876" i="22" s="1"/>
  <c r="E3876" i="22"/>
  <c r="G3875" i="22" a="1"/>
  <c r="G3875" i="22" s="1"/>
  <c r="B3875" i="22" s="1"/>
  <c r="E3875" i="22"/>
  <c r="G3874" i="22" a="1"/>
  <c r="G3874" i="22" s="1"/>
  <c r="B3874" i="22" s="1"/>
  <c r="E3874" i="22"/>
  <c r="G3873" i="22" a="1"/>
  <c r="G3873" i="22" s="1"/>
  <c r="B3873" i="22" s="1"/>
  <c r="E3873" i="22"/>
  <c r="G3872" i="22" a="1"/>
  <c r="G3872" i="22" s="1"/>
  <c r="B3872" i="22" s="1"/>
  <c r="E3872" i="22"/>
  <c r="G3871" i="22" a="1"/>
  <c r="G3871" i="22" s="1"/>
  <c r="B3871" i="22" s="1"/>
  <c r="E3871" i="22"/>
  <c r="G3870" i="22" a="1"/>
  <c r="G3870" i="22" s="1"/>
  <c r="B3870" i="22" s="1"/>
  <c r="E3870" i="22"/>
  <c r="G3869" i="22" a="1"/>
  <c r="G3869" i="22" s="1"/>
  <c r="B3869" i="22" s="1"/>
  <c r="E3869" i="22"/>
  <c r="G3868" i="22" a="1"/>
  <c r="G3868" i="22" s="1"/>
  <c r="B3868" i="22" s="1"/>
  <c r="E3868" i="22"/>
  <c r="G3867" i="22" a="1"/>
  <c r="G3867" i="22" s="1"/>
  <c r="B3867" i="22" s="1"/>
  <c r="E3867" i="22"/>
  <c r="G3866" i="22" a="1"/>
  <c r="G3866" i="22" s="1"/>
  <c r="B3866" i="22" s="1"/>
  <c r="E3866" i="22"/>
  <c r="G3865" i="22" a="1"/>
  <c r="G3865" i="22" s="1"/>
  <c r="B3865" i="22" s="1"/>
  <c r="E3865" i="22"/>
  <c r="G3864" i="22" a="1"/>
  <c r="G3864" i="22" s="1"/>
  <c r="B3864" i="22" s="1"/>
  <c r="E3864" i="22"/>
  <c r="G3863" i="22" a="1"/>
  <c r="G3863" i="22" s="1"/>
  <c r="B3863" i="22" s="1"/>
  <c r="E3863" i="22"/>
  <c r="G3862" i="22" a="1"/>
  <c r="G3862" i="22" s="1"/>
  <c r="B3862" i="22" s="1"/>
  <c r="E3862" i="22"/>
  <c r="G3861" i="22" a="1"/>
  <c r="G3861" i="22" s="1"/>
  <c r="B3861" i="22" s="1"/>
  <c r="E3861" i="22"/>
  <c r="G3860" i="22" a="1"/>
  <c r="G3860" i="22" s="1"/>
  <c r="B3860" i="22" s="1"/>
  <c r="E3860" i="22"/>
  <c r="G3859" i="22" a="1"/>
  <c r="G3859" i="22" s="1"/>
  <c r="B3859" i="22" s="1"/>
  <c r="E3859" i="22"/>
  <c r="G3858" i="22" a="1"/>
  <c r="G3858" i="22" s="1"/>
  <c r="B3858" i="22" s="1"/>
  <c r="E3858" i="22"/>
  <c r="G3857" i="22"/>
  <c r="B3857" i="22" s="1"/>
  <c r="G3857" i="22" a="1"/>
  <c r="E3857" i="22"/>
  <c r="G3856" i="22" a="1"/>
  <c r="G3856" i="22" s="1"/>
  <c r="B3856" i="22" s="1"/>
  <c r="E3856" i="22"/>
  <c r="G3855" i="22" a="1"/>
  <c r="G3855" i="22" s="1"/>
  <c r="B3855" i="22" s="1"/>
  <c r="E3855" i="22"/>
  <c r="G3854" i="22" a="1"/>
  <c r="G3854" i="22" s="1"/>
  <c r="B3854" i="22" s="1"/>
  <c r="E3854" i="22"/>
  <c r="G3853" i="22"/>
  <c r="B3853" i="22" s="1"/>
  <c r="G3853" i="22" a="1"/>
  <c r="E3853" i="22"/>
  <c r="G3852" i="22" a="1"/>
  <c r="G3852" i="22" s="1"/>
  <c r="B3852" i="22" s="1"/>
  <c r="E3852" i="22"/>
  <c r="G3851" i="22" a="1"/>
  <c r="G3851" i="22" s="1"/>
  <c r="B3851" i="22" s="1"/>
  <c r="E3851" i="22"/>
  <c r="G3850" i="22" a="1"/>
  <c r="G3850" i="22" s="1"/>
  <c r="B3850" i="22" s="1"/>
  <c r="E3850" i="22"/>
  <c r="G3849" i="22" a="1"/>
  <c r="G3849" i="22" s="1"/>
  <c r="B3849" i="22" s="1"/>
  <c r="E3849" i="22"/>
  <c r="G3848" i="22" a="1"/>
  <c r="G3848" i="22" s="1"/>
  <c r="B3848" i="22" s="1"/>
  <c r="E3848" i="22"/>
  <c r="G3847" i="22" a="1"/>
  <c r="G3847" i="22" s="1"/>
  <c r="B3847" i="22" s="1"/>
  <c r="E3847" i="22"/>
  <c r="G3846" i="22" a="1"/>
  <c r="G3846" i="22" s="1"/>
  <c r="B3846" i="22" s="1"/>
  <c r="E3846" i="22"/>
  <c r="G3845" i="22" a="1"/>
  <c r="G3845" i="22" s="1"/>
  <c r="E3845" i="22"/>
  <c r="B3845" i="22"/>
  <c r="G3844" i="22" a="1"/>
  <c r="G3844" i="22" s="1"/>
  <c r="B3844" i="22" s="1"/>
  <c r="E3844" i="22"/>
  <c r="G3843" i="22" a="1"/>
  <c r="G3843" i="22" s="1"/>
  <c r="B3843" i="22" s="1"/>
  <c r="E3843" i="22"/>
  <c r="G3842" i="22" a="1"/>
  <c r="G3842" i="22" s="1"/>
  <c r="B3842" i="22" s="1"/>
  <c r="E3842" i="22"/>
  <c r="G3841" i="22" a="1"/>
  <c r="G3841" i="22" s="1"/>
  <c r="B3841" i="22" s="1"/>
  <c r="E3841" i="22"/>
  <c r="G3840" i="22" a="1"/>
  <c r="G3840" i="22" s="1"/>
  <c r="B3840" i="22" s="1"/>
  <c r="E3840" i="22"/>
  <c r="G3839" i="22"/>
  <c r="B3839" i="22" s="1"/>
  <c r="G3839" i="22" a="1"/>
  <c r="E3839" i="22"/>
  <c r="G3838" i="22" a="1"/>
  <c r="G3838" i="22" s="1"/>
  <c r="B3838" i="22" s="1"/>
  <c r="E3838" i="22"/>
  <c r="G3837" i="22" a="1"/>
  <c r="G3837" i="22" s="1"/>
  <c r="B3837" i="22" s="1"/>
  <c r="E3837" i="22"/>
  <c r="G3836" i="22" a="1"/>
  <c r="G3836" i="22" s="1"/>
  <c r="B3836" i="22" s="1"/>
  <c r="E3836" i="22"/>
  <c r="G3835" i="22"/>
  <c r="B3835" i="22" s="1"/>
  <c r="G3835" i="22" a="1"/>
  <c r="E3835" i="22"/>
  <c r="G3834" i="22" a="1"/>
  <c r="G3834" i="22" s="1"/>
  <c r="B3834" i="22" s="1"/>
  <c r="E3834" i="22"/>
  <c r="G3833" i="22" a="1"/>
  <c r="G3833" i="22" s="1"/>
  <c r="B3833" i="22" s="1"/>
  <c r="E3833" i="22"/>
  <c r="G3832" i="22" a="1"/>
  <c r="G3832" i="22" s="1"/>
  <c r="B3832" i="22" s="1"/>
  <c r="E3832" i="22"/>
  <c r="G3831" i="22" a="1"/>
  <c r="G3831" i="22" s="1"/>
  <c r="B3831" i="22" s="1"/>
  <c r="E3831" i="22"/>
  <c r="G3830" i="22" a="1"/>
  <c r="G3830" i="22" s="1"/>
  <c r="B3830" i="22" s="1"/>
  <c r="E3830" i="22"/>
  <c r="G3829" i="22" a="1"/>
  <c r="G3829" i="22" s="1"/>
  <c r="B3829" i="22" s="1"/>
  <c r="E3829" i="22"/>
  <c r="G3828" i="22" a="1"/>
  <c r="G3828" i="22" s="1"/>
  <c r="B3828" i="22" s="1"/>
  <c r="E3828" i="22"/>
  <c r="G3827" i="22" a="1"/>
  <c r="G3827" i="22" s="1"/>
  <c r="B3827" i="22" s="1"/>
  <c r="E3827" i="22"/>
  <c r="G3826" i="22" a="1"/>
  <c r="G3826" i="22" s="1"/>
  <c r="B3826" i="22" s="1"/>
  <c r="E3826" i="22"/>
  <c r="G3825" i="22"/>
  <c r="G3825" i="22" a="1"/>
  <c r="E3825" i="22"/>
  <c r="B3825" i="22"/>
  <c r="G3824" i="22" a="1"/>
  <c r="G3824" i="22" s="1"/>
  <c r="B3824" i="22" s="1"/>
  <c r="E3824" i="22"/>
  <c r="G3823" i="22"/>
  <c r="B3823" i="22" s="1"/>
  <c r="G3823" i="22" a="1"/>
  <c r="E3823" i="22"/>
  <c r="G3822" i="22" a="1"/>
  <c r="G3822" i="22" s="1"/>
  <c r="E3822" i="22"/>
  <c r="B3822" i="22"/>
  <c r="G3821" i="22" a="1"/>
  <c r="G3821" i="22" s="1"/>
  <c r="B3821" i="22" s="1"/>
  <c r="E3821" i="22"/>
  <c r="G3820" i="22" a="1"/>
  <c r="G3820" i="22" s="1"/>
  <c r="B3820" i="22" s="1"/>
  <c r="E3820" i="22"/>
  <c r="G3819" i="22" a="1"/>
  <c r="G3819" i="22" s="1"/>
  <c r="B3819" i="22" s="1"/>
  <c r="E3819" i="22"/>
  <c r="G3818" i="22" a="1"/>
  <c r="G3818" i="22" s="1"/>
  <c r="B3818" i="22" s="1"/>
  <c r="E3818" i="22"/>
  <c r="G3817" i="22" a="1"/>
  <c r="G3817" i="22" s="1"/>
  <c r="B3817" i="22" s="1"/>
  <c r="E3817" i="22"/>
  <c r="G3816" i="22" a="1"/>
  <c r="G3816" i="22" s="1"/>
  <c r="B3816" i="22" s="1"/>
  <c r="E3816" i="22"/>
  <c r="G3815" i="22" a="1"/>
  <c r="G3815" i="22" s="1"/>
  <c r="B3815" i="22" s="1"/>
  <c r="E3815" i="22"/>
  <c r="G3814" i="22" a="1"/>
  <c r="G3814" i="22" s="1"/>
  <c r="B3814" i="22" s="1"/>
  <c r="E3814" i="22"/>
  <c r="G3813" i="22" a="1"/>
  <c r="G3813" i="22" s="1"/>
  <c r="B3813" i="22" s="1"/>
  <c r="E3813" i="22"/>
  <c r="G3812" i="22" a="1"/>
  <c r="G3812" i="22" s="1"/>
  <c r="B3812" i="22" s="1"/>
  <c r="E3812" i="22"/>
  <c r="G3811" i="22" a="1"/>
  <c r="G3811" i="22" s="1"/>
  <c r="B3811" i="22" s="1"/>
  <c r="E3811" i="22"/>
  <c r="G3810" i="22" a="1"/>
  <c r="G3810" i="22" s="1"/>
  <c r="E3810" i="22"/>
  <c r="B3810" i="22"/>
  <c r="G3809" i="22" a="1"/>
  <c r="G3809" i="22" s="1"/>
  <c r="B3809" i="22" s="1"/>
  <c r="E3809" i="22"/>
  <c r="G3808" i="22" a="1"/>
  <c r="G3808" i="22" s="1"/>
  <c r="B3808" i="22" s="1"/>
  <c r="E3808" i="22"/>
  <c r="G3807" i="22"/>
  <c r="G3807" i="22" a="1"/>
  <c r="E3807" i="22"/>
  <c r="B3807" i="22"/>
  <c r="G3806" i="22" a="1"/>
  <c r="G3806" i="22" s="1"/>
  <c r="B3806" i="22" s="1"/>
  <c r="E3806" i="22"/>
  <c r="G3805" i="22"/>
  <c r="B3805" i="22" s="1"/>
  <c r="G3805" i="22" a="1"/>
  <c r="E3805" i="22"/>
  <c r="G3804" i="22" a="1"/>
  <c r="G3804" i="22" s="1"/>
  <c r="B3804" i="22" s="1"/>
  <c r="E3804" i="22"/>
  <c r="G3803" i="22" a="1"/>
  <c r="G3803" i="22" s="1"/>
  <c r="B3803" i="22" s="1"/>
  <c r="E3803" i="22"/>
  <c r="G3802" i="22" a="1"/>
  <c r="G3802" i="22" s="1"/>
  <c r="B3802" i="22" s="1"/>
  <c r="E3802" i="22"/>
  <c r="G3801" i="22" a="1"/>
  <c r="G3801" i="22" s="1"/>
  <c r="B3801" i="22" s="1"/>
  <c r="E3801" i="22"/>
  <c r="G3800" i="22" a="1"/>
  <c r="G3800" i="22" s="1"/>
  <c r="E3800" i="22"/>
  <c r="B3800" i="22"/>
  <c r="G3799" i="22" a="1"/>
  <c r="G3799" i="22" s="1"/>
  <c r="B3799" i="22" s="1"/>
  <c r="E3799" i="22"/>
  <c r="G3798" i="22" a="1"/>
  <c r="G3798" i="22" s="1"/>
  <c r="B3798" i="22" s="1"/>
  <c r="E3798" i="22"/>
  <c r="G3797" i="22"/>
  <c r="B3797" i="22" s="1"/>
  <c r="G3797" i="22" a="1"/>
  <c r="E3797" i="22"/>
  <c r="G3796" i="22" a="1"/>
  <c r="G3796" i="22" s="1"/>
  <c r="E3796" i="22"/>
  <c r="B3796" i="22"/>
  <c r="G3795" i="22" a="1"/>
  <c r="G3795" i="22" s="1"/>
  <c r="B3795" i="22" s="1"/>
  <c r="E3795" i="22"/>
  <c r="G3794" i="22" a="1"/>
  <c r="G3794" i="22" s="1"/>
  <c r="B3794" i="22" s="1"/>
  <c r="E3794" i="22"/>
  <c r="G3793" i="22" a="1"/>
  <c r="G3793" i="22" s="1"/>
  <c r="B3793" i="22" s="1"/>
  <c r="E3793" i="22"/>
  <c r="G3792" i="22" a="1"/>
  <c r="G3792" i="22" s="1"/>
  <c r="E3792" i="22"/>
  <c r="B3792" i="22"/>
  <c r="G3791" i="22" a="1"/>
  <c r="G3791" i="22" s="1"/>
  <c r="B3791" i="22" s="1"/>
  <c r="E3791" i="22"/>
  <c r="G3790" i="22" a="1"/>
  <c r="G3790" i="22" s="1"/>
  <c r="B3790" i="22" s="1"/>
  <c r="E3790" i="22"/>
  <c r="G3789" i="22" a="1"/>
  <c r="G3789" i="22" s="1"/>
  <c r="B3789" i="22" s="1"/>
  <c r="E3789" i="22"/>
  <c r="G3788" i="22" a="1"/>
  <c r="G3788" i="22" s="1"/>
  <c r="B3788" i="22" s="1"/>
  <c r="E3788" i="22"/>
  <c r="G3787" i="22" a="1"/>
  <c r="G3787" i="22" s="1"/>
  <c r="B3787" i="22" s="1"/>
  <c r="E3787" i="22"/>
  <c r="G3786" i="22" a="1"/>
  <c r="G3786" i="22" s="1"/>
  <c r="E3786" i="22"/>
  <c r="B3786" i="22"/>
  <c r="G3785" i="22" a="1"/>
  <c r="G3785" i="22" s="1"/>
  <c r="B3785" i="22" s="1"/>
  <c r="E3785" i="22"/>
  <c r="G3784" i="22" a="1"/>
  <c r="G3784" i="22" s="1"/>
  <c r="E3784" i="22"/>
  <c r="B3784" i="22"/>
  <c r="G3783" i="22" a="1"/>
  <c r="G3783" i="22" s="1"/>
  <c r="B3783" i="22" s="1"/>
  <c r="E3783" i="22"/>
  <c r="G3782" i="22" a="1"/>
  <c r="G3782" i="22" s="1"/>
  <c r="B3782" i="22" s="1"/>
  <c r="E3782" i="22"/>
  <c r="G3781" i="22" a="1"/>
  <c r="G3781" i="22" s="1"/>
  <c r="B3781" i="22" s="1"/>
  <c r="E3781" i="22"/>
  <c r="G3780" i="22" a="1"/>
  <c r="G3780" i="22" s="1"/>
  <c r="B3780" i="22" s="1"/>
  <c r="E3780" i="22"/>
  <c r="G3779" i="22" a="1"/>
  <c r="G3779" i="22" s="1"/>
  <c r="B3779" i="22" s="1"/>
  <c r="E3779" i="22"/>
  <c r="G3778" i="22" a="1"/>
  <c r="G3778" i="22" s="1"/>
  <c r="B3778" i="22" s="1"/>
  <c r="E3778" i="22"/>
  <c r="G3777" i="22"/>
  <c r="B3777" i="22" s="1"/>
  <c r="G3777" i="22" a="1"/>
  <c r="E3777" i="22"/>
  <c r="G3776" i="22" a="1"/>
  <c r="G3776" i="22" s="1"/>
  <c r="E3776" i="22"/>
  <c r="B3776" i="22"/>
  <c r="G3775" i="22" a="1"/>
  <c r="G3775" i="22" s="1"/>
  <c r="B3775" i="22" s="1"/>
  <c r="E3775" i="22"/>
  <c r="G3774" i="22" a="1"/>
  <c r="G3774" i="22" s="1"/>
  <c r="B3774" i="22" s="1"/>
  <c r="E3774" i="22"/>
  <c r="G3773" i="22" a="1"/>
  <c r="G3773" i="22" s="1"/>
  <c r="B3773" i="22" s="1"/>
  <c r="E3773" i="22"/>
  <c r="G3772" i="22" a="1"/>
  <c r="G3772" i="22" s="1"/>
  <c r="B3772" i="22" s="1"/>
  <c r="E3772" i="22"/>
  <c r="G3771" i="22" a="1"/>
  <c r="G3771" i="22" s="1"/>
  <c r="B3771" i="22" s="1"/>
  <c r="E3771" i="22"/>
  <c r="G3770" i="22" a="1"/>
  <c r="G3770" i="22" s="1"/>
  <c r="B3770" i="22" s="1"/>
  <c r="E3770" i="22"/>
  <c r="G3769" i="22" a="1"/>
  <c r="G3769" i="22" s="1"/>
  <c r="B3769" i="22" s="1"/>
  <c r="E3769" i="22"/>
  <c r="G3768" i="22" a="1"/>
  <c r="G3768" i="22" s="1"/>
  <c r="B3768" i="22" s="1"/>
  <c r="E3768" i="22"/>
  <c r="G3767" i="22" a="1"/>
  <c r="G3767" i="22" s="1"/>
  <c r="B3767" i="22" s="1"/>
  <c r="E3767" i="22"/>
  <c r="G3766" i="22" a="1"/>
  <c r="G3766" i="22" s="1"/>
  <c r="B3766" i="22" s="1"/>
  <c r="E3766" i="22"/>
  <c r="G3765" i="22" a="1"/>
  <c r="G3765" i="22" s="1"/>
  <c r="B3765" i="22" s="1"/>
  <c r="E3765" i="22"/>
  <c r="G3764" i="22" a="1"/>
  <c r="G3764" i="22" s="1"/>
  <c r="B3764" i="22" s="1"/>
  <c r="E3764" i="22"/>
  <c r="G3763" i="22" a="1"/>
  <c r="G3763" i="22" s="1"/>
  <c r="B3763" i="22" s="1"/>
  <c r="E3763" i="22"/>
  <c r="G3762" i="22" a="1"/>
  <c r="G3762" i="22" s="1"/>
  <c r="B3762" i="22" s="1"/>
  <c r="E3762" i="22"/>
  <c r="G3761" i="22" a="1"/>
  <c r="G3761" i="22" s="1"/>
  <c r="B3761" i="22" s="1"/>
  <c r="E3761" i="22"/>
  <c r="G3760" i="22" a="1"/>
  <c r="G3760" i="22" s="1"/>
  <c r="B3760" i="22" s="1"/>
  <c r="E3760" i="22"/>
  <c r="G3759" i="22" a="1"/>
  <c r="G3759" i="22" s="1"/>
  <c r="B3759" i="22" s="1"/>
  <c r="E3759" i="22"/>
  <c r="G3758" i="22" a="1"/>
  <c r="G3758" i="22" s="1"/>
  <c r="B3758" i="22" s="1"/>
  <c r="E3758" i="22"/>
  <c r="G3757" i="22"/>
  <c r="B3757" i="22" s="1"/>
  <c r="G3757" i="22" a="1"/>
  <c r="E3757" i="22"/>
  <c r="G3756" i="22" a="1"/>
  <c r="G3756" i="22" s="1"/>
  <c r="B3756" i="22" s="1"/>
  <c r="E3756" i="22"/>
  <c r="G3755" i="22" a="1"/>
  <c r="G3755" i="22" s="1"/>
  <c r="B3755" i="22" s="1"/>
  <c r="E3755" i="22"/>
  <c r="G3754" i="22" a="1"/>
  <c r="G3754" i="22" s="1"/>
  <c r="B3754" i="22" s="1"/>
  <c r="E3754" i="22"/>
  <c r="G3753" i="22" a="1"/>
  <c r="G3753" i="22" s="1"/>
  <c r="B3753" i="22" s="1"/>
  <c r="E3753" i="22"/>
  <c r="G3752" i="22" a="1"/>
  <c r="G3752" i="22" s="1"/>
  <c r="B3752" i="22" s="1"/>
  <c r="E3752" i="22"/>
  <c r="G3751" i="22" a="1"/>
  <c r="G3751" i="22" s="1"/>
  <c r="B3751" i="22" s="1"/>
  <c r="E3751" i="22"/>
  <c r="G3750" i="22" a="1"/>
  <c r="G3750" i="22" s="1"/>
  <c r="B3750" i="22" s="1"/>
  <c r="E3750" i="22"/>
  <c r="G3749" i="22"/>
  <c r="G3749" i="22" a="1"/>
  <c r="E3749" i="22"/>
  <c r="B3749" i="22"/>
  <c r="G3748" i="22" a="1"/>
  <c r="G3748" i="22" s="1"/>
  <c r="B3748" i="22" s="1"/>
  <c r="E3748" i="22"/>
  <c r="G3747" i="22" a="1"/>
  <c r="G3747" i="22" s="1"/>
  <c r="B3747" i="22" s="1"/>
  <c r="E3747" i="22"/>
  <c r="G3746" i="22" a="1"/>
  <c r="G3746" i="22" s="1"/>
  <c r="B3746" i="22" s="1"/>
  <c r="E3746" i="22"/>
  <c r="G3745" i="22" a="1"/>
  <c r="G3745" i="22" s="1"/>
  <c r="B3745" i="22" s="1"/>
  <c r="E3745" i="22"/>
  <c r="G3744" i="22" a="1"/>
  <c r="G3744" i="22" s="1"/>
  <c r="B3744" i="22" s="1"/>
  <c r="E3744" i="22"/>
  <c r="G3743" i="22" a="1"/>
  <c r="G3743" i="22" s="1"/>
  <c r="B3743" i="22" s="1"/>
  <c r="E3743" i="22"/>
  <c r="G3742" i="22" a="1"/>
  <c r="G3742" i="22" s="1"/>
  <c r="B3742" i="22" s="1"/>
  <c r="E3742" i="22"/>
  <c r="G3741" i="22" a="1"/>
  <c r="G3741" i="22" s="1"/>
  <c r="B3741" i="22" s="1"/>
  <c r="E3741" i="22"/>
  <c r="G3740" i="22" a="1"/>
  <c r="G3740" i="22" s="1"/>
  <c r="B3740" i="22" s="1"/>
  <c r="E3740" i="22"/>
  <c r="G3739" i="22"/>
  <c r="B3739" i="22" s="1"/>
  <c r="G3739" i="22" a="1"/>
  <c r="E3739" i="22"/>
  <c r="G3738" i="22" a="1"/>
  <c r="G3738" i="22" s="1"/>
  <c r="B3738" i="22" s="1"/>
  <c r="E3738" i="22"/>
  <c r="G3737" i="22" a="1"/>
  <c r="G3737" i="22" s="1"/>
  <c r="B3737" i="22" s="1"/>
  <c r="E3737" i="22"/>
  <c r="G3736" i="22" a="1"/>
  <c r="G3736" i="22" s="1"/>
  <c r="B3736" i="22" s="1"/>
  <c r="E3736" i="22"/>
  <c r="G3735" i="22" a="1"/>
  <c r="G3735" i="22" s="1"/>
  <c r="B3735" i="22" s="1"/>
  <c r="E3735" i="22"/>
  <c r="G3734" i="22" a="1"/>
  <c r="G3734" i="22" s="1"/>
  <c r="B3734" i="22" s="1"/>
  <c r="E3734" i="22"/>
  <c r="G3733" i="22" a="1"/>
  <c r="G3733" i="22" s="1"/>
  <c r="B3733" i="22" s="1"/>
  <c r="E3733" i="22"/>
  <c r="G3732" i="22" a="1"/>
  <c r="G3732" i="22" s="1"/>
  <c r="B3732" i="22" s="1"/>
  <c r="E3732" i="22"/>
  <c r="G3731" i="22" a="1"/>
  <c r="G3731" i="22" s="1"/>
  <c r="B3731" i="22" s="1"/>
  <c r="E3731" i="22"/>
  <c r="G3730" i="22" a="1"/>
  <c r="G3730" i="22" s="1"/>
  <c r="B3730" i="22" s="1"/>
  <c r="E3730" i="22"/>
  <c r="G3729" i="22" a="1"/>
  <c r="G3729" i="22" s="1"/>
  <c r="B3729" i="22" s="1"/>
  <c r="E3729" i="22"/>
  <c r="G3728" i="22" a="1"/>
  <c r="G3728" i="22" s="1"/>
  <c r="B3728" i="22" s="1"/>
  <c r="E3728" i="22"/>
  <c r="G3727" i="22" a="1"/>
  <c r="G3727" i="22" s="1"/>
  <c r="B3727" i="22" s="1"/>
  <c r="E3727" i="22"/>
  <c r="G3726" i="22" a="1"/>
  <c r="G3726" i="22" s="1"/>
  <c r="B3726" i="22" s="1"/>
  <c r="E3726" i="22"/>
  <c r="G3725" i="22"/>
  <c r="B3725" i="22" s="1"/>
  <c r="G3725" i="22" a="1"/>
  <c r="E3725" i="22"/>
  <c r="G3724" i="22" a="1"/>
  <c r="G3724" i="22" s="1"/>
  <c r="B3724" i="22" s="1"/>
  <c r="E3724" i="22"/>
  <c r="G3723" i="22" a="1"/>
  <c r="G3723" i="22" s="1"/>
  <c r="B3723" i="22" s="1"/>
  <c r="E3723" i="22"/>
  <c r="G3722" i="22" a="1"/>
  <c r="G3722" i="22" s="1"/>
  <c r="B3722" i="22" s="1"/>
  <c r="E3722" i="22"/>
  <c r="G3721" i="22" a="1"/>
  <c r="G3721" i="22" s="1"/>
  <c r="B3721" i="22" s="1"/>
  <c r="E3721" i="22"/>
  <c r="G3720" i="22" a="1"/>
  <c r="G3720" i="22" s="1"/>
  <c r="B3720" i="22" s="1"/>
  <c r="E3720" i="22"/>
  <c r="G3719" i="22" a="1"/>
  <c r="G3719" i="22" s="1"/>
  <c r="B3719" i="22" s="1"/>
  <c r="E3719" i="22"/>
  <c r="G3718" i="22" a="1"/>
  <c r="G3718" i="22" s="1"/>
  <c r="B3718" i="22" s="1"/>
  <c r="E3718" i="22"/>
  <c r="G3717" i="22" a="1"/>
  <c r="G3717" i="22" s="1"/>
  <c r="B3717" i="22" s="1"/>
  <c r="E3717" i="22"/>
  <c r="G3716" i="22" a="1"/>
  <c r="G3716" i="22" s="1"/>
  <c r="B3716" i="22" s="1"/>
  <c r="E3716" i="22"/>
  <c r="G3715" i="22" a="1"/>
  <c r="G3715" i="22" s="1"/>
  <c r="B3715" i="22" s="1"/>
  <c r="E3715" i="22"/>
  <c r="G3714" i="22" a="1"/>
  <c r="G3714" i="22" s="1"/>
  <c r="B3714" i="22" s="1"/>
  <c r="E3714" i="22"/>
  <c r="G3713" i="22" a="1"/>
  <c r="G3713" i="22" s="1"/>
  <c r="B3713" i="22" s="1"/>
  <c r="E3713" i="22"/>
  <c r="G3712" i="22" a="1"/>
  <c r="G3712" i="22" s="1"/>
  <c r="B3712" i="22" s="1"/>
  <c r="E3712" i="22"/>
  <c r="G3711" i="22" a="1"/>
  <c r="G3711" i="22" s="1"/>
  <c r="B3711" i="22" s="1"/>
  <c r="E3711" i="22"/>
  <c r="G3710" i="22" a="1"/>
  <c r="G3710" i="22" s="1"/>
  <c r="B3710" i="22" s="1"/>
  <c r="E3710" i="22"/>
  <c r="G3709" i="22" a="1"/>
  <c r="G3709" i="22" s="1"/>
  <c r="B3709" i="22" s="1"/>
  <c r="E3709" i="22"/>
  <c r="G3708" i="22" a="1"/>
  <c r="G3708" i="22" s="1"/>
  <c r="B3708" i="22" s="1"/>
  <c r="E3708" i="22"/>
  <c r="G3707" i="22" a="1"/>
  <c r="G3707" i="22" s="1"/>
  <c r="B3707" i="22" s="1"/>
  <c r="E3707" i="22"/>
  <c r="G3706" i="22" a="1"/>
  <c r="G3706" i="22" s="1"/>
  <c r="B3706" i="22" s="1"/>
  <c r="E3706" i="22"/>
  <c r="G3705" i="22" a="1"/>
  <c r="G3705" i="22" s="1"/>
  <c r="B3705" i="22" s="1"/>
  <c r="E3705" i="22"/>
  <c r="G3704" i="22" a="1"/>
  <c r="G3704" i="22" s="1"/>
  <c r="B3704" i="22" s="1"/>
  <c r="E3704" i="22"/>
  <c r="G3703" i="22" a="1"/>
  <c r="G3703" i="22" s="1"/>
  <c r="B3703" i="22" s="1"/>
  <c r="E3703" i="22"/>
  <c r="G3702" i="22" a="1"/>
  <c r="G3702" i="22" s="1"/>
  <c r="B3702" i="22" s="1"/>
  <c r="E3702" i="22"/>
  <c r="G3701" i="22" a="1"/>
  <c r="G3701" i="22" s="1"/>
  <c r="B3701" i="22" s="1"/>
  <c r="E3701" i="22"/>
  <c r="G3700" i="22" a="1"/>
  <c r="G3700" i="22" s="1"/>
  <c r="B3700" i="22" s="1"/>
  <c r="E3700" i="22"/>
  <c r="G3699" i="22"/>
  <c r="B3699" i="22" s="1"/>
  <c r="G3699" i="22" a="1"/>
  <c r="E3699" i="22"/>
  <c r="G3698" i="22" a="1"/>
  <c r="G3698" i="22" s="1"/>
  <c r="B3698" i="22" s="1"/>
  <c r="E3698" i="22"/>
  <c r="G3697" i="22" a="1"/>
  <c r="G3697" i="22" s="1"/>
  <c r="B3697" i="22" s="1"/>
  <c r="E3697" i="22"/>
  <c r="G3696" i="22" a="1"/>
  <c r="G3696" i="22" s="1"/>
  <c r="B3696" i="22" s="1"/>
  <c r="E3696" i="22"/>
  <c r="G3695" i="22" a="1"/>
  <c r="G3695" i="22" s="1"/>
  <c r="B3695" i="22" s="1"/>
  <c r="E3695" i="22"/>
  <c r="G3694" i="22" a="1"/>
  <c r="G3694" i="22" s="1"/>
  <c r="B3694" i="22" s="1"/>
  <c r="E3694" i="22"/>
  <c r="G3693" i="22" a="1"/>
  <c r="G3693" i="22" s="1"/>
  <c r="B3693" i="22" s="1"/>
  <c r="E3693" i="22"/>
  <c r="G3692" i="22" a="1"/>
  <c r="G3692" i="22" s="1"/>
  <c r="B3692" i="22" s="1"/>
  <c r="E3692" i="22"/>
  <c r="G3691" i="22" a="1"/>
  <c r="G3691" i="22" s="1"/>
  <c r="B3691" i="22" s="1"/>
  <c r="E3691" i="22"/>
  <c r="G3690" i="22" a="1"/>
  <c r="G3690" i="22" s="1"/>
  <c r="B3690" i="22" s="1"/>
  <c r="E3690" i="22"/>
  <c r="G3689" i="22" a="1"/>
  <c r="G3689" i="22" s="1"/>
  <c r="B3689" i="22" s="1"/>
  <c r="E3689" i="22"/>
  <c r="G3688" i="22" a="1"/>
  <c r="G3688" i="22" s="1"/>
  <c r="B3688" i="22" s="1"/>
  <c r="E3688" i="22"/>
  <c r="G3687" i="22" a="1"/>
  <c r="G3687" i="22" s="1"/>
  <c r="B3687" i="22" s="1"/>
  <c r="E3687" i="22"/>
  <c r="G3686" i="22" a="1"/>
  <c r="G3686" i="22" s="1"/>
  <c r="B3686" i="22" s="1"/>
  <c r="E3686" i="22"/>
  <c r="G3685" i="22" a="1"/>
  <c r="G3685" i="22" s="1"/>
  <c r="B3685" i="22" s="1"/>
  <c r="E3685" i="22"/>
  <c r="G3684" i="22" a="1"/>
  <c r="G3684" i="22" s="1"/>
  <c r="B3684" i="22" s="1"/>
  <c r="E3684" i="22"/>
  <c r="G3683" i="22" a="1"/>
  <c r="G3683" i="22" s="1"/>
  <c r="B3683" i="22" s="1"/>
  <c r="E3683" i="22"/>
  <c r="G3682" i="22" a="1"/>
  <c r="G3682" i="22" s="1"/>
  <c r="B3682" i="22" s="1"/>
  <c r="E3682" i="22"/>
  <c r="G3681" i="22" a="1"/>
  <c r="G3681" i="22" s="1"/>
  <c r="B3681" i="22" s="1"/>
  <c r="E3681" i="22"/>
  <c r="G3680" i="22" a="1"/>
  <c r="G3680" i="22" s="1"/>
  <c r="B3680" i="22" s="1"/>
  <c r="E3680" i="22"/>
  <c r="G3679" i="22" a="1"/>
  <c r="G3679" i="22" s="1"/>
  <c r="B3679" i="22" s="1"/>
  <c r="E3679" i="22"/>
  <c r="G3678" i="22" a="1"/>
  <c r="G3678" i="22" s="1"/>
  <c r="B3678" i="22" s="1"/>
  <c r="E3678" i="22"/>
  <c r="G3677" i="22" a="1"/>
  <c r="G3677" i="22" s="1"/>
  <c r="B3677" i="22" s="1"/>
  <c r="E3677" i="22"/>
  <c r="G3676" i="22" a="1"/>
  <c r="G3676" i="22" s="1"/>
  <c r="B3676" i="22" s="1"/>
  <c r="E3676" i="22"/>
  <c r="G3675" i="22"/>
  <c r="B3675" i="22" s="1"/>
  <c r="G3675" i="22" a="1"/>
  <c r="E3675" i="22"/>
  <c r="G3674" i="22" a="1"/>
  <c r="G3674" i="22" s="1"/>
  <c r="B3674" i="22" s="1"/>
  <c r="E3674" i="22"/>
  <c r="G3673" i="22" a="1"/>
  <c r="G3673" i="22" s="1"/>
  <c r="B3673" i="22" s="1"/>
  <c r="E3673" i="22"/>
  <c r="G3672" i="22"/>
  <c r="B3672" i="22" s="1"/>
  <c r="G3672" i="22" a="1"/>
  <c r="E3672" i="22"/>
  <c r="G3671" i="22"/>
  <c r="B3671" i="22" s="1"/>
  <c r="G3671" i="22" a="1"/>
  <c r="E3671" i="22"/>
  <c r="G3670" i="22" a="1"/>
  <c r="G3670" i="22" s="1"/>
  <c r="B3670" i="22" s="1"/>
  <c r="E3670" i="22"/>
  <c r="G3669" i="22"/>
  <c r="B3669" i="22" s="1"/>
  <c r="G3669" i="22" a="1"/>
  <c r="E3669" i="22"/>
  <c r="G3668" i="22" a="1"/>
  <c r="G3668" i="22" s="1"/>
  <c r="B3668" i="22" s="1"/>
  <c r="E3668" i="22"/>
  <c r="G3667" i="22" a="1"/>
  <c r="G3667" i="22" s="1"/>
  <c r="B3667" i="22" s="1"/>
  <c r="E3667" i="22"/>
  <c r="G3666" i="22"/>
  <c r="B3666" i="22" s="1"/>
  <c r="G3666" i="22" a="1"/>
  <c r="E3666" i="22"/>
  <c r="G3665" i="22"/>
  <c r="B3665" i="22" s="1"/>
  <c r="G3665" i="22" a="1"/>
  <c r="E3665" i="22"/>
  <c r="G3664" i="22" a="1"/>
  <c r="G3664" i="22" s="1"/>
  <c r="B3664" i="22" s="1"/>
  <c r="E3664" i="22"/>
  <c r="G3663" i="22" a="1"/>
  <c r="G3663" i="22" s="1"/>
  <c r="B3663" i="22" s="1"/>
  <c r="E3663" i="22"/>
  <c r="G3662" i="22" a="1"/>
  <c r="G3662" i="22" s="1"/>
  <c r="B3662" i="22" s="1"/>
  <c r="E3662" i="22"/>
  <c r="G3661" i="22" a="1"/>
  <c r="G3661" i="22" s="1"/>
  <c r="B3661" i="22" s="1"/>
  <c r="E3661" i="22"/>
  <c r="G3660" i="22" a="1"/>
  <c r="G3660" i="22" s="1"/>
  <c r="B3660" i="22" s="1"/>
  <c r="E3660" i="22"/>
  <c r="G3659" i="22" a="1"/>
  <c r="G3659" i="22" s="1"/>
  <c r="B3659" i="22" s="1"/>
  <c r="E3659" i="22"/>
  <c r="G3658" i="22" a="1"/>
  <c r="G3658" i="22" s="1"/>
  <c r="B3658" i="22" s="1"/>
  <c r="E3658" i="22"/>
  <c r="G3657" i="22" a="1"/>
  <c r="G3657" i="22" s="1"/>
  <c r="B3657" i="22" s="1"/>
  <c r="E3657" i="22"/>
  <c r="G3656" i="22" a="1"/>
  <c r="G3656" i="22" s="1"/>
  <c r="B3656" i="22" s="1"/>
  <c r="E3656" i="22"/>
  <c r="G3655" i="22" a="1"/>
  <c r="G3655" i="22" s="1"/>
  <c r="B3655" i="22" s="1"/>
  <c r="E3655" i="22"/>
  <c r="G3654" i="22" a="1"/>
  <c r="G3654" i="22" s="1"/>
  <c r="B3654" i="22" s="1"/>
  <c r="E3654" i="22"/>
  <c r="G3653" i="22" a="1"/>
  <c r="G3653" i="22" s="1"/>
  <c r="B3653" i="22" s="1"/>
  <c r="E3653" i="22"/>
  <c r="G3652" i="22" a="1"/>
  <c r="G3652" i="22" s="1"/>
  <c r="B3652" i="22" s="1"/>
  <c r="E3652" i="22"/>
  <c r="G3651" i="22" a="1"/>
  <c r="G3651" i="22" s="1"/>
  <c r="B3651" i="22" s="1"/>
  <c r="E3651" i="22"/>
  <c r="G3650" i="22" a="1"/>
  <c r="G3650" i="22" s="1"/>
  <c r="B3650" i="22" s="1"/>
  <c r="E3650" i="22"/>
  <c r="G3649" i="22" a="1"/>
  <c r="G3649" i="22" s="1"/>
  <c r="B3649" i="22" s="1"/>
  <c r="E3649" i="22"/>
  <c r="G3648" i="22" a="1"/>
  <c r="G3648" i="22" s="1"/>
  <c r="B3648" i="22" s="1"/>
  <c r="E3648" i="22"/>
  <c r="G3647" i="22" a="1"/>
  <c r="G3647" i="22" s="1"/>
  <c r="B3647" i="22" s="1"/>
  <c r="E3647" i="22"/>
  <c r="G3646" i="22"/>
  <c r="B3646" i="22" s="1"/>
  <c r="G3646" i="22" a="1"/>
  <c r="E3646" i="22"/>
  <c r="G3645" i="22" a="1"/>
  <c r="G3645" i="22" s="1"/>
  <c r="B3645" i="22" s="1"/>
  <c r="E3645" i="22"/>
  <c r="G3644" i="22"/>
  <c r="B3644" i="22" s="1"/>
  <c r="G3644" i="22" a="1"/>
  <c r="E3644" i="22"/>
  <c r="G3643" i="22"/>
  <c r="B3643" i="22" s="1"/>
  <c r="G3643" i="22" a="1"/>
  <c r="E3643" i="22"/>
  <c r="G3642" i="22" a="1"/>
  <c r="G3642" i="22" s="1"/>
  <c r="B3642" i="22" s="1"/>
  <c r="E3642" i="22"/>
  <c r="G3641" i="22" a="1"/>
  <c r="G3641" i="22" s="1"/>
  <c r="B3641" i="22" s="1"/>
  <c r="E3641" i="22"/>
  <c r="G3640" i="22"/>
  <c r="B3640" i="22" s="1"/>
  <c r="G3640" i="22" a="1"/>
  <c r="E3640" i="22"/>
  <c r="G3639" i="22" a="1"/>
  <c r="G3639" i="22" s="1"/>
  <c r="B3639" i="22" s="1"/>
  <c r="E3639" i="22"/>
  <c r="G3638" i="22" a="1"/>
  <c r="G3638" i="22" s="1"/>
  <c r="B3638" i="22" s="1"/>
  <c r="E3638" i="22"/>
  <c r="G3637" i="22" a="1"/>
  <c r="G3637" i="22" s="1"/>
  <c r="B3637" i="22" s="1"/>
  <c r="E3637" i="22"/>
  <c r="G3636" i="22" a="1"/>
  <c r="G3636" i="22" s="1"/>
  <c r="B3636" i="22" s="1"/>
  <c r="E3636" i="22"/>
  <c r="G3635" i="22" a="1"/>
  <c r="G3635" i="22" s="1"/>
  <c r="B3635" i="22" s="1"/>
  <c r="E3635" i="22"/>
  <c r="G3634" i="22" a="1"/>
  <c r="G3634" i="22" s="1"/>
  <c r="B3634" i="22" s="1"/>
  <c r="E3634" i="22"/>
  <c r="G3633" i="22" a="1"/>
  <c r="G3633" i="22" s="1"/>
  <c r="B3633" i="22" s="1"/>
  <c r="E3633" i="22"/>
  <c r="G3632" i="22" a="1"/>
  <c r="G3632" i="22" s="1"/>
  <c r="B3632" i="22" s="1"/>
  <c r="E3632" i="22"/>
  <c r="G3631" i="22" a="1"/>
  <c r="G3631" i="22" s="1"/>
  <c r="B3631" i="22" s="1"/>
  <c r="E3631" i="22"/>
  <c r="G3630" i="22"/>
  <c r="B3630" i="22" s="1"/>
  <c r="G3630" i="22" a="1"/>
  <c r="E3630" i="22"/>
  <c r="G3629" i="22" a="1"/>
  <c r="G3629" i="22" s="1"/>
  <c r="B3629" i="22" s="1"/>
  <c r="E3629" i="22"/>
  <c r="G3628" i="22"/>
  <c r="B3628" i="22" s="1"/>
  <c r="G3628" i="22" a="1"/>
  <c r="E3628" i="22"/>
  <c r="G3627" i="22"/>
  <c r="G3627" i="22" a="1"/>
  <c r="E3627" i="22"/>
  <c r="B3627" i="22"/>
  <c r="G3626" i="22" a="1"/>
  <c r="G3626" i="22" s="1"/>
  <c r="B3626" i="22" s="1"/>
  <c r="E3626" i="22"/>
  <c r="G3625" i="22" a="1"/>
  <c r="G3625" i="22" s="1"/>
  <c r="B3625" i="22" s="1"/>
  <c r="E3625" i="22"/>
  <c r="G3624" i="22"/>
  <c r="B3624" i="22" s="1"/>
  <c r="G3624" i="22" a="1"/>
  <c r="E3624" i="22"/>
  <c r="G3623" i="22"/>
  <c r="B3623" i="22" s="1"/>
  <c r="G3623" i="22" a="1"/>
  <c r="E3623" i="22"/>
  <c r="G3622" i="22" a="1"/>
  <c r="G3622" i="22" s="1"/>
  <c r="B3622" i="22" s="1"/>
  <c r="E3622" i="22"/>
  <c r="G3621" i="22"/>
  <c r="G3621" i="22" a="1"/>
  <c r="E3621" i="22"/>
  <c r="B3621" i="22"/>
  <c r="G3620" i="22" a="1"/>
  <c r="G3620" i="22" s="1"/>
  <c r="B3620" i="22" s="1"/>
  <c r="E3620" i="22"/>
  <c r="G3619" i="22" a="1"/>
  <c r="G3619" i="22" s="1"/>
  <c r="B3619" i="22" s="1"/>
  <c r="E3619" i="22"/>
  <c r="G3618" i="22"/>
  <c r="B3618" i="22" s="1"/>
  <c r="G3618" i="22" a="1"/>
  <c r="E3618" i="22"/>
  <c r="G3617" i="22"/>
  <c r="B3617" i="22" s="1"/>
  <c r="G3617" i="22" a="1"/>
  <c r="E3617" i="22"/>
  <c r="G3616" i="22" a="1"/>
  <c r="G3616" i="22" s="1"/>
  <c r="B3616" i="22" s="1"/>
  <c r="E3616" i="22"/>
  <c r="G3615" i="22" a="1"/>
  <c r="G3615" i="22" s="1"/>
  <c r="B3615" i="22" s="1"/>
  <c r="E3615" i="22"/>
  <c r="G3614" i="22" a="1"/>
  <c r="G3614" i="22" s="1"/>
  <c r="B3614" i="22" s="1"/>
  <c r="E3614" i="22"/>
  <c r="G3613" i="22" a="1"/>
  <c r="G3613" i="22" s="1"/>
  <c r="B3613" i="22" s="1"/>
  <c r="E3613" i="22"/>
  <c r="G3612" i="22" a="1"/>
  <c r="G3612" i="22" s="1"/>
  <c r="B3612" i="22" s="1"/>
  <c r="E3612" i="22"/>
  <c r="G3611" i="22" a="1"/>
  <c r="G3611" i="22" s="1"/>
  <c r="B3611" i="22" s="1"/>
  <c r="E3611" i="22"/>
  <c r="G3610" i="22" a="1"/>
  <c r="G3610" i="22" s="1"/>
  <c r="B3610" i="22" s="1"/>
  <c r="E3610" i="22"/>
  <c r="G3609" i="22" a="1"/>
  <c r="G3609" i="22" s="1"/>
  <c r="B3609" i="22" s="1"/>
  <c r="E3609" i="22"/>
  <c r="G3608" i="22" a="1"/>
  <c r="G3608" i="22" s="1"/>
  <c r="B3608" i="22" s="1"/>
  <c r="E3608" i="22"/>
  <c r="G3607" i="22" a="1"/>
  <c r="G3607" i="22" s="1"/>
  <c r="B3607" i="22" s="1"/>
  <c r="E3607" i="22"/>
  <c r="G3606" i="22" a="1"/>
  <c r="G3606" i="22" s="1"/>
  <c r="B3606" i="22" s="1"/>
  <c r="E3606" i="22"/>
  <c r="G3605" i="22" a="1"/>
  <c r="G3605" i="22" s="1"/>
  <c r="B3605" i="22" s="1"/>
  <c r="E3605" i="22"/>
  <c r="G3604" i="22" a="1"/>
  <c r="G3604" i="22" s="1"/>
  <c r="B3604" i="22" s="1"/>
  <c r="E3604" i="22"/>
  <c r="G3603" i="22" a="1"/>
  <c r="G3603" i="22" s="1"/>
  <c r="B3603" i="22" s="1"/>
  <c r="E3603" i="22"/>
  <c r="G3602" i="22" a="1"/>
  <c r="G3602" i="22" s="1"/>
  <c r="B3602" i="22" s="1"/>
  <c r="E3602" i="22"/>
  <c r="G3601" i="22" a="1"/>
  <c r="G3601" i="22" s="1"/>
  <c r="B3601" i="22" s="1"/>
  <c r="E3601" i="22"/>
  <c r="G3600" i="22" a="1"/>
  <c r="G3600" i="22" s="1"/>
  <c r="B3600" i="22" s="1"/>
  <c r="E3600" i="22"/>
  <c r="G3599" i="22" a="1"/>
  <c r="G3599" i="22" s="1"/>
  <c r="B3599" i="22" s="1"/>
  <c r="E3599" i="22"/>
  <c r="G3598" i="22" a="1"/>
  <c r="G3598" i="22" s="1"/>
  <c r="B3598" i="22" s="1"/>
  <c r="E3598" i="22"/>
  <c r="G3597" i="22" a="1"/>
  <c r="G3597" i="22" s="1"/>
  <c r="B3597" i="22" s="1"/>
  <c r="E3597" i="22"/>
  <c r="G3596" i="22" a="1"/>
  <c r="G3596" i="22" s="1"/>
  <c r="B3596" i="22" s="1"/>
  <c r="E3596" i="22"/>
  <c r="G3595" i="22" a="1"/>
  <c r="G3595" i="22" s="1"/>
  <c r="B3595" i="22" s="1"/>
  <c r="E3595" i="22"/>
  <c r="G3594" i="22" a="1"/>
  <c r="G3594" i="22" s="1"/>
  <c r="B3594" i="22" s="1"/>
  <c r="E3594" i="22"/>
  <c r="G3593" i="22" a="1"/>
  <c r="G3593" i="22" s="1"/>
  <c r="B3593" i="22" s="1"/>
  <c r="E3593" i="22"/>
  <c r="G3592" i="22" a="1"/>
  <c r="G3592" i="22" s="1"/>
  <c r="B3592" i="22" s="1"/>
  <c r="E3592" i="22"/>
  <c r="G3591" i="22" a="1"/>
  <c r="G3591" i="22" s="1"/>
  <c r="B3591" i="22" s="1"/>
  <c r="E3591" i="22"/>
  <c r="G3590" i="22" a="1"/>
  <c r="G3590" i="22" s="1"/>
  <c r="B3590" i="22" s="1"/>
  <c r="E3590" i="22"/>
  <c r="G3589" i="22" a="1"/>
  <c r="G3589" i="22" s="1"/>
  <c r="B3589" i="22" s="1"/>
  <c r="E3589" i="22"/>
  <c r="G3588" i="22" a="1"/>
  <c r="G3588" i="22" s="1"/>
  <c r="B3588" i="22" s="1"/>
  <c r="E3588" i="22"/>
  <c r="G3587" i="22" a="1"/>
  <c r="G3587" i="22" s="1"/>
  <c r="B3587" i="22" s="1"/>
  <c r="E3587" i="22"/>
  <c r="G3586" i="22" a="1"/>
  <c r="G3586" i="22" s="1"/>
  <c r="B3586" i="22" s="1"/>
  <c r="E3586" i="22"/>
  <c r="G3585" i="22" a="1"/>
  <c r="G3585" i="22" s="1"/>
  <c r="B3585" i="22" s="1"/>
  <c r="E3585" i="22"/>
  <c r="G3584" i="22" a="1"/>
  <c r="G3584" i="22" s="1"/>
  <c r="B3584" i="22" s="1"/>
  <c r="E3584" i="22"/>
  <c r="G3583" i="22" a="1"/>
  <c r="G3583" i="22" s="1"/>
  <c r="B3583" i="22" s="1"/>
  <c r="E3583" i="22"/>
  <c r="G3582" i="22"/>
  <c r="B3582" i="22" s="1"/>
  <c r="G3582" i="22" a="1"/>
  <c r="E3582" i="22"/>
  <c r="G3581" i="22" a="1"/>
  <c r="G3581" i="22" s="1"/>
  <c r="B3581" i="22" s="1"/>
  <c r="E3581" i="22"/>
  <c r="G3580" i="22" a="1"/>
  <c r="G3580" i="22" s="1"/>
  <c r="B3580" i="22" s="1"/>
  <c r="E3580" i="22"/>
  <c r="G3579" i="22"/>
  <c r="B3579" i="22" s="1"/>
  <c r="G3579" i="22" a="1"/>
  <c r="E3579" i="22"/>
  <c r="G3578" i="22" a="1"/>
  <c r="G3578" i="22" s="1"/>
  <c r="B3578" i="22" s="1"/>
  <c r="E3578" i="22"/>
  <c r="G3577" i="22" a="1"/>
  <c r="G3577" i="22" s="1"/>
  <c r="B3577" i="22" s="1"/>
  <c r="E3577" i="22"/>
  <c r="G3576" i="22"/>
  <c r="B3576" i="22" s="1"/>
  <c r="G3576" i="22" a="1"/>
  <c r="E3576" i="22"/>
  <c r="G3575" i="22" a="1"/>
  <c r="G3575" i="22" s="1"/>
  <c r="B3575" i="22" s="1"/>
  <c r="E3575" i="22"/>
  <c r="G3574" i="22" a="1"/>
  <c r="G3574" i="22" s="1"/>
  <c r="B3574" i="22" s="1"/>
  <c r="E3574" i="22"/>
  <c r="G3573" i="22"/>
  <c r="B3573" i="22" s="1"/>
  <c r="G3573" i="22" a="1"/>
  <c r="E3573" i="22"/>
  <c r="G3572" i="22" a="1"/>
  <c r="G3572" i="22" s="1"/>
  <c r="B3572" i="22" s="1"/>
  <c r="E3572" i="22"/>
  <c r="G3571" i="22" a="1"/>
  <c r="G3571" i="22" s="1"/>
  <c r="B3571" i="22" s="1"/>
  <c r="E3571" i="22"/>
  <c r="G3570" i="22"/>
  <c r="B3570" i="22" s="1"/>
  <c r="G3570" i="22" a="1"/>
  <c r="E3570" i="22"/>
  <c r="G3569" i="22" a="1"/>
  <c r="G3569" i="22" s="1"/>
  <c r="B3569" i="22" s="1"/>
  <c r="E3569" i="22"/>
  <c r="G3568" i="22" a="1"/>
  <c r="G3568" i="22" s="1"/>
  <c r="B3568" i="22" s="1"/>
  <c r="E3568" i="22"/>
  <c r="G3567" i="22" a="1"/>
  <c r="G3567" i="22" s="1"/>
  <c r="B3567" i="22" s="1"/>
  <c r="E3567" i="22"/>
  <c r="G3566" i="22" a="1"/>
  <c r="G3566" i="22" s="1"/>
  <c r="B3566" i="22" s="1"/>
  <c r="E3566" i="22"/>
  <c r="G3565" i="22" a="1"/>
  <c r="G3565" i="22" s="1"/>
  <c r="B3565" i="22" s="1"/>
  <c r="E3565" i="22"/>
  <c r="G3564" i="22"/>
  <c r="B3564" i="22" s="1"/>
  <c r="G3564" i="22" a="1"/>
  <c r="E3564" i="22"/>
  <c r="G3563" i="22" a="1"/>
  <c r="G3563" i="22" s="1"/>
  <c r="B3563" i="22" s="1"/>
  <c r="E3563" i="22"/>
  <c r="G3562" i="22" a="1"/>
  <c r="G3562" i="22" s="1"/>
  <c r="B3562" i="22" s="1"/>
  <c r="E3562" i="22"/>
  <c r="G3561" i="22" a="1"/>
  <c r="G3561" i="22" s="1"/>
  <c r="B3561" i="22" s="1"/>
  <c r="E3561" i="22"/>
  <c r="G3560" i="22" a="1"/>
  <c r="G3560" i="22" s="1"/>
  <c r="B3560" i="22" s="1"/>
  <c r="E3560" i="22"/>
  <c r="G3559" i="22" a="1"/>
  <c r="G3559" i="22" s="1"/>
  <c r="B3559" i="22" s="1"/>
  <c r="E3559" i="22"/>
  <c r="G3558" i="22" a="1"/>
  <c r="G3558" i="22" s="1"/>
  <c r="B3558" i="22" s="1"/>
  <c r="E3558" i="22"/>
  <c r="G3557" i="22" a="1"/>
  <c r="G3557" i="22" s="1"/>
  <c r="B3557" i="22" s="1"/>
  <c r="E3557" i="22"/>
  <c r="G3556" i="22" a="1"/>
  <c r="G3556" i="22" s="1"/>
  <c r="B3556" i="22" s="1"/>
  <c r="E3556" i="22"/>
  <c r="G3555" i="22" a="1"/>
  <c r="G3555" i="22" s="1"/>
  <c r="B3555" i="22" s="1"/>
  <c r="E3555" i="22"/>
  <c r="G3554" i="22" a="1"/>
  <c r="G3554" i="22" s="1"/>
  <c r="B3554" i="22" s="1"/>
  <c r="E3554" i="22"/>
  <c r="G3553" i="22" a="1"/>
  <c r="G3553" i="22" s="1"/>
  <c r="B3553" i="22" s="1"/>
  <c r="E3553" i="22"/>
  <c r="G3552" i="22" a="1"/>
  <c r="G3552" i="22" s="1"/>
  <c r="B3552" i="22" s="1"/>
  <c r="E3552" i="22"/>
  <c r="G3551" i="22" a="1"/>
  <c r="G3551" i="22" s="1"/>
  <c r="B3551" i="22" s="1"/>
  <c r="E3551" i="22"/>
  <c r="G3550" i="22"/>
  <c r="B3550" i="22" s="1"/>
  <c r="G3550" i="22" a="1"/>
  <c r="E3550" i="22"/>
  <c r="G3549" i="22" a="1"/>
  <c r="G3549" i="22" s="1"/>
  <c r="B3549" i="22" s="1"/>
  <c r="E3549" i="22"/>
  <c r="G3548" i="22" a="1"/>
  <c r="G3548" i="22" s="1"/>
  <c r="B3548" i="22" s="1"/>
  <c r="E3548" i="22"/>
  <c r="G3547" i="22" a="1"/>
  <c r="G3547" i="22" s="1"/>
  <c r="B3547" i="22" s="1"/>
  <c r="E3547" i="22"/>
  <c r="G3546" i="22" a="1"/>
  <c r="G3546" i="22" s="1"/>
  <c r="B3546" i="22" s="1"/>
  <c r="E3546" i="22"/>
  <c r="G3545" i="22" a="1"/>
  <c r="G3545" i="22" s="1"/>
  <c r="B3545" i="22" s="1"/>
  <c r="E3545" i="22"/>
  <c r="G3544" i="22" a="1"/>
  <c r="G3544" i="22" s="1"/>
  <c r="B3544" i="22" s="1"/>
  <c r="E3544" i="22"/>
  <c r="G3543" i="22" a="1"/>
  <c r="G3543" i="22" s="1"/>
  <c r="B3543" i="22" s="1"/>
  <c r="E3543" i="22"/>
  <c r="G3542" i="22" a="1"/>
  <c r="G3542" i="22" s="1"/>
  <c r="B3542" i="22" s="1"/>
  <c r="E3542" i="22"/>
  <c r="G3541" i="22" a="1"/>
  <c r="G3541" i="22" s="1"/>
  <c r="B3541" i="22" s="1"/>
  <c r="E3541" i="22"/>
  <c r="G3540" i="22" a="1"/>
  <c r="G3540" i="22" s="1"/>
  <c r="B3540" i="22" s="1"/>
  <c r="E3540" i="22"/>
  <c r="G3539" i="22" a="1"/>
  <c r="G3539" i="22" s="1"/>
  <c r="B3539" i="22" s="1"/>
  <c r="E3539" i="22"/>
  <c r="G3538" i="22" a="1"/>
  <c r="G3538" i="22" s="1"/>
  <c r="B3538" i="22" s="1"/>
  <c r="E3538" i="22"/>
  <c r="G3537" i="22" a="1"/>
  <c r="G3537" i="22" s="1"/>
  <c r="B3537" i="22" s="1"/>
  <c r="E3537" i="22"/>
  <c r="G3536" i="22" a="1"/>
  <c r="G3536" i="22" s="1"/>
  <c r="B3536" i="22" s="1"/>
  <c r="E3536" i="22"/>
  <c r="G3535" i="22" a="1"/>
  <c r="G3535" i="22" s="1"/>
  <c r="B3535" i="22" s="1"/>
  <c r="E3535" i="22"/>
  <c r="G3534" i="22" a="1"/>
  <c r="G3534" i="22" s="1"/>
  <c r="B3534" i="22" s="1"/>
  <c r="E3534" i="22"/>
  <c r="G3533" i="22" a="1"/>
  <c r="G3533" i="22" s="1"/>
  <c r="B3533" i="22" s="1"/>
  <c r="E3533" i="22"/>
  <c r="G3532" i="22"/>
  <c r="B3532" i="22" s="1"/>
  <c r="G3532" i="22" a="1"/>
  <c r="E3532" i="22"/>
  <c r="G3531" i="22" a="1"/>
  <c r="G3531" i="22" s="1"/>
  <c r="B3531" i="22" s="1"/>
  <c r="E3531" i="22"/>
  <c r="G3530" i="22" a="1"/>
  <c r="G3530" i="22" s="1"/>
  <c r="B3530" i="22" s="1"/>
  <c r="E3530" i="22"/>
  <c r="G3529" i="22" a="1"/>
  <c r="G3529" i="22" s="1"/>
  <c r="B3529" i="22" s="1"/>
  <c r="E3529" i="22"/>
  <c r="G3528" i="22" a="1"/>
  <c r="G3528" i="22" s="1"/>
  <c r="B3528" i="22" s="1"/>
  <c r="E3528" i="22"/>
  <c r="G3527" i="22" a="1"/>
  <c r="G3527" i="22" s="1"/>
  <c r="B3527" i="22" s="1"/>
  <c r="E3527" i="22"/>
  <c r="G3526" i="22" a="1"/>
  <c r="G3526" i="22" s="1"/>
  <c r="B3526" i="22" s="1"/>
  <c r="E3526" i="22"/>
  <c r="G3525" i="22" a="1"/>
  <c r="G3525" i="22" s="1"/>
  <c r="B3525" i="22" s="1"/>
  <c r="E3525" i="22"/>
  <c r="G3524" i="22" a="1"/>
  <c r="G3524" i="22" s="1"/>
  <c r="B3524" i="22" s="1"/>
  <c r="E3524" i="22"/>
  <c r="G3523" i="22" a="1"/>
  <c r="G3523" i="22" s="1"/>
  <c r="B3523" i="22" s="1"/>
  <c r="E3523" i="22"/>
  <c r="G3522" i="22" a="1"/>
  <c r="G3522" i="22" s="1"/>
  <c r="B3522" i="22" s="1"/>
  <c r="E3522" i="22"/>
  <c r="G3521" i="22" a="1"/>
  <c r="G3521" i="22" s="1"/>
  <c r="B3521" i="22" s="1"/>
  <c r="E3521" i="22"/>
  <c r="G3520" i="22" a="1"/>
  <c r="G3520" i="22" s="1"/>
  <c r="B3520" i="22" s="1"/>
  <c r="E3520" i="22"/>
  <c r="G3519" i="22" a="1"/>
  <c r="G3519" i="22" s="1"/>
  <c r="B3519" i="22" s="1"/>
  <c r="E3519" i="22"/>
  <c r="G3518" i="22" a="1"/>
  <c r="G3518" i="22" s="1"/>
  <c r="B3518" i="22" s="1"/>
  <c r="E3518" i="22"/>
  <c r="G3517" i="22" a="1"/>
  <c r="G3517" i="22" s="1"/>
  <c r="B3517" i="22" s="1"/>
  <c r="E3517" i="22"/>
  <c r="G3516" i="22" a="1"/>
  <c r="G3516" i="22" s="1"/>
  <c r="B3516" i="22" s="1"/>
  <c r="E3516" i="22"/>
  <c r="G3515" i="22" a="1"/>
  <c r="G3515" i="22" s="1"/>
  <c r="B3515" i="22" s="1"/>
  <c r="E3515" i="22"/>
  <c r="G3514" i="22" a="1"/>
  <c r="G3514" i="22" s="1"/>
  <c r="B3514" i="22" s="1"/>
  <c r="E3514" i="22"/>
  <c r="G3513" i="22" a="1"/>
  <c r="G3513" i="22" s="1"/>
  <c r="B3513" i="22" s="1"/>
  <c r="E3513" i="22"/>
  <c r="G3512" i="22" a="1"/>
  <c r="G3512" i="22" s="1"/>
  <c r="B3512" i="22" s="1"/>
  <c r="E3512" i="22"/>
  <c r="G3511" i="22" a="1"/>
  <c r="G3511" i="22" s="1"/>
  <c r="B3511" i="22" s="1"/>
  <c r="E3511" i="22"/>
  <c r="G3510" i="22" a="1"/>
  <c r="G3510" i="22" s="1"/>
  <c r="B3510" i="22" s="1"/>
  <c r="E3510" i="22"/>
  <c r="G3509" i="22"/>
  <c r="B3509" i="22" s="1"/>
  <c r="G3509" i="22" a="1"/>
  <c r="E3509" i="22"/>
  <c r="G3508" i="22" a="1"/>
  <c r="G3508" i="22" s="1"/>
  <c r="B3508" i="22" s="1"/>
  <c r="E3508" i="22"/>
  <c r="G3507" i="22" a="1"/>
  <c r="G3507" i="22" s="1"/>
  <c r="B3507" i="22" s="1"/>
  <c r="E3507" i="22"/>
  <c r="G3506" i="22" a="1"/>
  <c r="G3506" i="22" s="1"/>
  <c r="B3506" i="22" s="1"/>
  <c r="E3506" i="22"/>
  <c r="G3505" i="22" a="1"/>
  <c r="G3505" i="22" s="1"/>
  <c r="B3505" i="22" s="1"/>
  <c r="E3505" i="22"/>
  <c r="G3504" i="22" a="1"/>
  <c r="G3504" i="22" s="1"/>
  <c r="B3504" i="22" s="1"/>
  <c r="E3504" i="22"/>
  <c r="G3503" i="22" a="1"/>
  <c r="G3503" i="22" s="1"/>
  <c r="B3503" i="22" s="1"/>
  <c r="E3503" i="22"/>
  <c r="G3502" i="22"/>
  <c r="B3502" i="22" s="1"/>
  <c r="G3502" i="22" a="1"/>
  <c r="E3502" i="22"/>
  <c r="G3501" i="22" a="1"/>
  <c r="G3501" i="22" s="1"/>
  <c r="B3501" i="22" s="1"/>
  <c r="E3501" i="22"/>
  <c r="G3500" i="22"/>
  <c r="B3500" i="22" s="1"/>
  <c r="G3500" i="22" a="1"/>
  <c r="E3500" i="22"/>
  <c r="G3499" i="22"/>
  <c r="G3499" i="22" a="1"/>
  <c r="E3499" i="22"/>
  <c r="B3499" i="22"/>
  <c r="G3498" i="22" a="1"/>
  <c r="G3498" i="22" s="1"/>
  <c r="B3498" i="22" s="1"/>
  <c r="E3498" i="22"/>
  <c r="G3497" i="22" a="1"/>
  <c r="G3497" i="22" s="1"/>
  <c r="B3497" i="22" s="1"/>
  <c r="E3497" i="22"/>
  <c r="G3496" i="22"/>
  <c r="B3496" i="22" s="1"/>
  <c r="G3496" i="22" a="1"/>
  <c r="E3496" i="22"/>
  <c r="G3495" i="22"/>
  <c r="B3495" i="22" s="1"/>
  <c r="G3495" i="22" a="1"/>
  <c r="E3495" i="22"/>
  <c r="G3494" i="22" a="1"/>
  <c r="G3494" i="22" s="1"/>
  <c r="B3494" i="22" s="1"/>
  <c r="E3494" i="22"/>
  <c r="G3493" i="22"/>
  <c r="G3493" i="22" a="1"/>
  <c r="E3493" i="22"/>
  <c r="B3493" i="22"/>
  <c r="G3492" i="22" a="1"/>
  <c r="G3492" i="22" s="1"/>
  <c r="B3492" i="22" s="1"/>
  <c r="E3492" i="22"/>
  <c r="G3491" i="22" a="1"/>
  <c r="G3491" i="22" s="1"/>
  <c r="B3491" i="22" s="1"/>
  <c r="E3491" i="22"/>
  <c r="G3490" i="22"/>
  <c r="B3490" i="22" s="1"/>
  <c r="G3490" i="22" a="1"/>
  <c r="E3490" i="22"/>
  <c r="G3489" i="22"/>
  <c r="B3489" i="22" s="1"/>
  <c r="G3489" i="22" a="1"/>
  <c r="E3489" i="22"/>
  <c r="G3488" i="22" a="1"/>
  <c r="G3488" i="22" s="1"/>
  <c r="B3488" i="22" s="1"/>
  <c r="E3488" i="22"/>
  <c r="G3487" i="22" a="1"/>
  <c r="G3487" i="22" s="1"/>
  <c r="B3487" i="22" s="1"/>
  <c r="E3487" i="22"/>
  <c r="G3486" i="22" a="1"/>
  <c r="G3486" i="22" s="1"/>
  <c r="B3486" i="22" s="1"/>
  <c r="E3486" i="22"/>
  <c r="G3485" i="22" a="1"/>
  <c r="G3485" i="22" s="1"/>
  <c r="B3485" i="22" s="1"/>
  <c r="E3485" i="22"/>
  <c r="G3484" i="22" a="1"/>
  <c r="G3484" i="22" s="1"/>
  <c r="B3484" i="22" s="1"/>
  <c r="E3484" i="22"/>
  <c r="G3483" i="22" a="1"/>
  <c r="G3483" i="22" s="1"/>
  <c r="B3483" i="22" s="1"/>
  <c r="E3483" i="22"/>
  <c r="G3482" i="22" a="1"/>
  <c r="G3482" i="22" s="1"/>
  <c r="B3482" i="22" s="1"/>
  <c r="E3482" i="22"/>
  <c r="G3481" i="22" a="1"/>
  <c r="G3481" i="22" s="1"/>
  <c r="B3481" i="22" s="1"/>
  <c r="E3481" i="22"/>
  <c r="G3480" i="22" a="1"/>
  <c r="G3480" i="22" s="1"/>
  <c r="B3480" i="22" s="1"/>
  <c r="E3480" i="22"/>
  <c r="G3479" i="22"/>
  <c r="B3479" i="22" s="1"/>
  <c r="G3479" i="22" a="1"/>
  <c r="E3479" i="22"/>
  <c r="G3478" i="22" a="1"/>
  <c r="G3478" i="22" s="1"/>
  <c r="B3478" i="22" s="1"/>
  <c r="E3478" i="22"/>
  <c r="G3477" i="22" a="1"/>
  <c r="G3477" i="22" s="1"/>
  <c r="B3477" i="22" s="1"/>
  <c r="E3477" i="22"/>
  <c r="G3476" i="22" a="1"/>
  <c r="G3476" i="22" s="1"/>
  <c r="B3476" i="22" s="1"/>
  <c r="E3476" i="22"/>
  <c r="G3475" i="22" a="1"/>
  <c r="G3475" i="22" s="1"/>
  <c r="B3475" i="22" s="1"/>
  <c r="E3475" i="22"/>
  <c r="G3474" i="22" a="1"/>
  <c r="G3474" i="22" s="1"/>
  <c r="B3474" i="22" s="1"/>
  <c r="E3474" i="22"/>
  <c r="G3473" i="22"/>
  <c r="B3473" i="22" s="1"/>
  <c r="G3473" i="22" a="1"/>
  <c r="E3473" i="22"/>
  <c r="G3472" i="22" a="1"/>
  <c r="G3472" i="22" s="1"/>
  <c r="B3472" i="22" s="1"/>
  <c r="E3472" i="22"/>
  <c r="G3471" i="22" a="1"/>
  <c r="G3471" i="22" s="1"/>
  <c r="B3471" i="22" s="1"/>
  <c r="E3471" i="22"/>
  <c r="G3470" i="22" a="1"/>
  <c r="G3470" i="22" s="1"/>
  <c r="B3470" i="22" s="1"/>
  <c r="E3470" i="22"/>
  <c r="G3469" i="22" a="1"/>
  <c r="G3469" i="22" s="1"/>
  <c r="B3469" i="22" s="1"/>
  <c r="E3469" i="22"/>
  <c r="G3468" i="22" a="1"/>
  <c r="G3468" i="22" s="1"/>
  <c r="B3468" i="22" s="1"/>
  <c r="E3468" i="22"/>
  <c r="G3467" i="22" a="1"/>
  <c r="G3467" i="22" s="1"/>
  <c r="B3467" i="22" s="1"/>
  <c r="E3467" i="22"/>
  <c r="G3466" i="22" a="1"/>
  <c r="G3466" i="22" s="1"/>
  <c r="B3466" i="22" s="1"/>
  <c r="E3466" i="22"/>
  <c r="G3465" i="22" a="1"/>
  <c r="G3465" i="22" s="1"/>
  <c r="B3465" i="22" s="1"/>
  <c r="E3465" i="22"/>
  <c r="G3464" i="22" a="1"/>
  <c r="G3464" i="22" s="1"/>
  <c r="B3464" i="22" s="1"/>
  <c r="E3464" i="22"/>
  <c r="G3463" i="22" a="1"/>
  <c r="G3463" i="22" s="1"/>
  <c r="B3463" i="22" s="1"/>
  <c r="E3463" i="22"/>
  <c r="G3462" i="22" a="1"/>
  <c r="G3462" i="22" s="1"/>
  <c r="B3462" i="22" s="1"/>
  <c r="E3462" i="22"/>
  <c r="G3461" i="22" a="1"/>
  <c r="G3461" i="22" s="1"/>
  <c r="B3461" i="22" s="1"/>
  <c r="E3461" i="22"/>
  <c r="G3460" i="22" a="1"/>
  <c r="G3460" i="22" s="1"/>
  <c r="B3460" i="22" s="1"/>
  <c r="E3460" i="22"/>
  <c r="G3459" i="22" a="1"/>
  <c r="G3459" i="22" s="1"/>
  <c r="B3459" i="22" s="1"/>
  <c r="E3459" i="22"/>
  <c r="G3458" i="22" a="1"/>
  <c r="G3458" i="22" s="1"/>
  <c r="B3458" i="22" s="1"/>
  <c r="E3458" i="22"/>
  <c r="G3457" i="22" a="1"/>
  <c r="G3457" i="22" s="1"/>
  <c r="B3457" i="22" s="1"/>
  <c r="E3457" i="22"/>
  <c r="G3456" i="22" a="1"/>
  <c r="G3456" i="22" s="1"/>
  <c r="B3456" i="22" s="1"/>
  <c r="E3456" i="22"/>
  <c r="G3455" i="22" a="1"/>
  <c r="G3455" i="22" s="1"/>
  <c r="B3455" i="22" s="1"/>
  <c r="E3455" i="22"/>
  <c r="G3454" i="22"/>
  <c r="B3454" i="22" s="1"/>
  <c r="G3454" i="22" a="1"/>
  <c r="E3454" i="22"/>
  <c r="G3453" i="22" a="1"/>
  <c r="G3453" i="22" s="1"/>
  <c r="B3453" i="22" s="1"/>
  <c r="E3453" i="22"/>
  <c r="G3452" i="22"/>
  <c r="B3452" i="22" s="1"/>
  <c r="G3452" i="22" a="1"/>
  <c r="E3452" i="22"/>
  <c r="G3451" i="22"/>
  <c r="B3451" i="22" s="1"/>
  <c r="G3451" i="22" a="1"/>
  <c r="E3451" i="22"/>
  <c r="G3450" i="22" a="1"/>
  <c r="G3450" i="22" s="1"/>
  <c r="B3450" i="22" s="1"/>
  <c r="E3450" i="22"/>
  <c r="G3449" i="22" a="1"/>
  <c r="G3449" i="22" s="1"/>
  <c r="B3449" i="22" s="1"/>
  <c r="E3449" i="22"/>
  <c r="G3448" i="22" a="1"/>
  <c r="G3448" i="22" s="1"/>
  <c r="B3448" i="22" s="1"/>
  <c r="E3448" i="22"/>
  <c r="G3447" i="22" a="1"/>
  <c r="G3447" i="22" s="1"/>
  <c r="B3447" i="22" s="1"/>
  <c r="E3447" i="22"/>
  <c r="G3446" i="22" a="1"/>
  <c r="G3446" i="22" s="1"/>
  <c r="B3446" i="22" s="1"/>
  <c r="E3446" i="22"/>
  <c r="G3445" i="22" a="1"/>
  <c r="G3445" i="22" s="1"/>
  <c r="B3445" i="22" s="1"/>
  <c r="E3445" i="22"/>
  <c r="G3444" i="22" a="1"/>
  <c r="G3444" i="22" s="1"/>
  <c r="B3444" i="22" s="1"/>
  <c r="E3444" i="22"/>
  <c r="G3443" i="22" a="1"/>
  <c r="G3443" i="22" s="1"/>
  <c r="B3443" i="22" s="1"/>
  <c r="E3443" i="22"/>
  <c r="G3442" i="22"/>
  <c r="B3442" i="22" s="1"/>
  <c r="G3442" i="22" a="1"/>
  <c r="E3442" i="22"/>
  <c r="G3441" i="22" a="1"/>
  <c r="G3441" i="22" s="1"/>
  <c r="B3441" i="22" s="1"/>
  <c r="E3441" i="22"/>
  <c r="G3440" i="22" a="1"/>
  <c r="G3440" i="22" s="1"/>
  <c r="B3440" i="22" s="1"/>
  <c r="E3440" i="22"/>
  <c r="G3439" i="22" a="1"/>
  <c r="G3439" i="22" s="1"/>
  <c r="B3439" i="22" s="1"/>
  <c r="E3439" i="22"/>
  <c r="G3438" i="22" a="1"/>
  <c r="G3438" i="22" s="1"/>
  <c r="B3438" i="22" s="1"/>
  <c r="E3438" i="22"/>
  <c r="G3437" i="22" a="1"/>
  <c r="G3437" i="22" s="1"/>
  <c r="B3437" i="22" s="1"/>
  <c r="E3437" i="22"/>
  <c r="G3436" i="22" a="1"/>
  <c r="G3436" i="22" s="1"/>
  <c r="B3436" i="22" s="1"/>
  <c r="E3436" i="22"/>
  <c r="G3435" i="22" a="1"/>
  <c r="G3435" i="22" s="1"/>
  <c r="B3435" i="22" s="1"/>
  <c r="E3435" i="22"/>
  <c r="G3434" i="22" a="1"/>
  <c r="G3434" i="22" s="1"/>
  <c r="B3434" i="22" s="1"/>
  <c r="E3434" i="22"/>
  <c r="G3433" i="22" a="1"/>
  <c r="G3433" i="22" s="1"/>
  <c r="B3433" i="22" s="1"/>
  <c r="E3433" i="22"/>
  <c r="G3432" i="22" a="1"/>
  <c r="G3432" i="22" s="1"/>
  <c r="B3432" i="22" s="1"/>
  <c r="E3432" i="22"/>
  <c r="G3431" i="22"/>
  <c r="B3431" i="22" s="1"/>
  <c r="G3431" i="22" a="1"/>
  <c r="E3431" i="22"/>
  <c r="G3430" i="22" a="1"/>
  <c r="G3430" i="22" s="1"/>
  <c r="B3430" i="22" s="1"/>
  <c r="E3430" i="22"/>
  <c r="G3429" i="22" a="1"/>
  <c r="G3429" i="22" s="1"/>
  <c r="B3429" i="22" s="1"/>
  <c r="E3429" i="22"/>
  <c r="G3428" i="22" a="1"/>
  <c r="G3428" i="22" s="1"/>
  <c r="B3428" i="22" s="1"/>
  <c r="E3428" i="22"/>
  <c r="G3427" i="22" a="1"/>
  <c r="G3427" i="22" s="1"/>
  <c r="B3427" i="22" s="1"/>
  <c r="E3427" i="22"/>
  <c r="G3426" i="22" a="1"/>
  <c r="G3426" i="22" s="1"/>
  <c r="B3426" i="22" s="1"/>
  <c r="E3426" i="22"/>
  <c r="G3425" i="22"/>
  <c r="B3425" i="22" s="1"/>
  <c r="G3425" i="22" a="1"/>
  <c r="E3425" i="22"/>
  <c r="G3424" i="22" a="1"/>
  <c r="G3424" i="22" s="1"/>
  <c r="B3424" i="22" s="1"/>
  <c r="E3424" i="22"/>
  <c r="G3423" i="22" a="1"/>
  <c r="G3423" i="22" s="1"/>
  <c r="B3423" i="22" s="1"/>
  <c r="E3423" i="22"/>
  <c r="G3422" i="22" a="1"/>
  <c r="G3422" i="22" s="1"/>
  <c r="B3422" i="22" s="1"/>
  <c r="E3422" i="22"/>
  <c r="G3421" i="22" a="1"/>
  <c r="G3421" i="22" s="1"/>
  <c r="B3421" i="22" s="1"/>
  <c r="E3421" i="22"/>
  <c r="G3420" i="22" a="1"/>
  <c r="G3420" i="22" s="1"/>
  <c r="B3420" i="22" s="1"/>
  <c r="E3420" i="22"/>
  <c r="G3419" i="22" a="1"/>
  <c r="G3419" i="22" s="1"/>
  <c r="B3419" i="22" s="1"/>
  <c r="E3419" i="22"/>
  <c r="G3418" i="22" a="1"/>
  <c r="G3418" i="22" s="1"/>
  <c r="B3418" i="22" s="1"/>
  <c r="E3418" i="22"/>
  <c r="G3417" i="22" a="1"/>
  <c r="G3417" i="22" s="1"/>
  <c r="B3417" i="22" s="1"/>
  <c r="E3417" i="22"/>
  <c r="G3416" i="22" a="1"/>
  <c r="G3416" i="22" s="1"/>
  <c r="B3416" i="22" s="1"/>
  <c r="E3416" i="22"/>
  <c r="G3415" i="22"/>
  <c r="B3415" i="22" s="1"/>
  <c r="G3415" i="22" a="1"/>
  <c r="E3415" i="22"/>
  <c r="G3414" i="22" a="1"/>
  <c r="G3414" i="22" s="1"/>
  <c r="B3414" i="22" s="1"/>
  <c r="E3414" i="22"/>
  <c r="G3413" i="22" a="1"/>
  <c r="G3413" i="22" s="1"/>
  <c r="B3413" i="22" s="1"/>
  <c r="E3413" i="22"/>
  <c r="G3412" i="22" a="1"/>
  <c r="G3412" i="22" s="1"/>
  <c r="B3412" i="22" s="1"/>
  <c r="E3412" i="22"/>
  <c r="G3411" i="22" a="1"/>
  <c r="G3411" i="22" s="1"/>
  <c r="B3411" i="22" s="1"/>
  <c r="E3411" i="22"/>
  <c r="G3410" i="22" a="1"/>
  <c r="G3410" i="22" s="1"/>
  <c r="B3410" i="22" s="1"/>
  <c r="E3410" i="22"/>
  <c r="G3409" i="22"/>
  <c r="B3409" i="22" s="1"/>
  <c r="G3409" i="22" a="1"/>
  <c r="E3409" i="22"/>
  <c r="G3408" i="22" a="1"/>
  <c r="G3408" i="22" s="1"/>
  <c r="B3408" i="22" s="1"/>
  <c r="E3408" i="22"/>
  <c r="G3407" i="22" a="1"/>
  <c r="G3407" i="22" s="1"/>
  <c r="B3407" i="22" s="1"/>
  <c r="E3407" i="22"/>
  <c r="G3406" i="22" a="1"/>
  <c r="G3406" i="22" s="1"/>
  <c r="B3406" i="22" s="1"/>
  <c r="E3406" i="22"/>
  <c r="G3405" i="22" a="1"/>
  <c r="G3405" i="22" s="1"/>
  <c r="B3405" i="22" s="1"/>
  <c r="E3405" i="22"/>
  <c r="G3404" i="22" a="1"/>
  <c r="G3404" i="22" s="1"/>
  <c r="B3404" i="22" s="1"/>
  <c r="E3404" i="22"/>
  <c r="G3403" i="22" a="1"/>
  <c r="G3403" i="22" s="1"/>
  <c r="B3403" i="22" s="1"/>
  <c r="E3403" i="22"/>
  <c r="G3402" i="22" a="1"/>
  <c r="G3402" i="22" s="1"/>
  <c r="B3402" i="22" s="1"/>
  <c r="E3402" i="22"/>
  <c r="G3401" i="22" a="1"/>
  <c r="G3401" i="22" s="1"/>
  <c r="B3401" i="22" s="1"/>
  <c r="E3401" i="22"/>
  <c r="G3400" i="22" a="1"/>
  <c r="G3400" i="22" s="1"/>
  <c r="B3400" i="22" s="1"/>
  <c r="E3400" i="22"/>
  <c r="G3399" i="22" a="1"/>
  <c r="G3399" i="22" s="1"/>
  <c r="B3399" i="22" s="1"/>
  <c r="E3399" i="22"/>
  <c r="G3398" i="22" a="1"/>
  <c r="G3398" i="22" s="1"/>
  <c r="B3398" i="22" s="1"/>
  <c r="E3398" i="22"/>
  <c r="G3397" i="22" a="1"/>
  <c r="G3397" i="22" s="1"/>
  <c r="B3397" i="22" s="1"/>
  <c r="E3397" i="22"/>
  <c r="G3396" i="22" a="1"/>
  <c r="G3396" i="22" s="1"/>
  <c r="B3396" i="22" s="1"/>
  <c r="E3396" i="22"/>
  <c r="G3395" i="22" a="1"/>
  <c r="G3395" i="22" s="1"/>
  <c r="B3395" i="22" s="1"/>
  <c r="E3395" i="22"/>
  <c r="G3394" i="22" a="1"/>
  <c r="G3394" i="22" s="1"/>
  <c r="B3394" i="22" s="1"/>
  <c r="E3394" i="22"/>
  <c r="G3393" i="22" a="1"/>
  <c r="G3393" i="22" s="1"/>
  <c r="B3393" i="22" s="1"/>
  <c r="E3393" i="22"/>
  <c r="G3392" i="22" a="1"/>
  <c r="G3392" i="22" s="1"/>
  <c r="B3392" i="22" s="1"/>
  <c r="E3392" i="22"/>
  <c r="G3391" i="22" a="1"/>
  <c r="G3391" i="22" s="1"/>
  <c r="B3391" i="22" s="1"/>
  <c r="E3391" i="22"/>
  <c r="G3390" i="22"/>
  <c r="B3390" i="22" s="1"/>
  <c r="G3390" i="22" a="1"/>
  <c r="E3390" i="22"/>
  <c r="G3389" i="22" a="1"/>
  <c r="G3389" i="22" s="1"/>
  <c r="B3389" i="22" s="1"/>
  <c r="E3389" i="22"/>
  <c r="G3388" i="22" a="1"/>
  <c r="G3388" i="22" s="1"/>
  <c r="B3388" i="22" s="1"/>
  <c r="E3388" i="22"/>
  <c r="G3387" i="22"/>
  <c r="B3387" i="22" s="1"/>
  <c r="G3387" i="22" a="1"/>
  <c r="E3387" i="22"/>
  <c r="G3386" i="22" a="1"/>
  <c r="G3386" i="22" s="1"/>
  <c r="B3386" i="22" s="1"/>
  <c r="E3386" i="22"/>
  <c r="G3385" i="22" a="1"/>
  <c r="G3385" i="22" s="1"/>
  <c r="B3385" i="22" s="1"/>
  <c r="E3385" i="22"/>
  <c r="G3384" i="22"/>
  <c r="B3384" i="22" s="1"/>
  <c r="G3384" i="22" a="1"/>
  <c r="E3384" i="22"/>
  <c r="G3383" i="22" a="1"/>
  <c r="G3383" i="22" s="1"/>
  <c r="B3383" i="22" s="1"/>
  <c r="E3383" i="22"/>
  <c r="G3382" i="22" a="1"/>
  <c r="G3382" i="22" s="1"/>
  <c r="B3382" i="22" s="1"/>
  <c r="E3382" i="22"/>
  <c r="G3381" i="22" a="1"/>
  <c r="G3381" i="22" s="1"/>
  <c r="B3381" i="22" s="1"/>
  <c r="E3381" i="22"/>
  <c r="G3380" i="22" a="1"/>
  <c r="G3380" i="22" s="1"/>
  <c r="B3380" i="22" s="1"/>
  <c r="E3380" i="22"/>
  <c r="G3379" i="22" a="1"/>
  <c r="G3379" i="22" s="1"/>
  <c r="B3379" i="22" s="1"/>
  <c r="E3379" i="22"/>
  <c r="G3378" i="22" a="1"/>
  <c r="G3378" i="22" s="1"/>
  <c r="B3378" i="22" s="1"/>
  <c r="E3378" i="22"/>
  <c r="G3377" i="22" a="1"/>
  <c r="G3377" i="22" s="1"/>
  <c r="B3377" i="22" s="1"/>
  <c r="E3377" i="22"/>
  <c r="G3376" i="22" a="1"/>
  <c r="G3376" i="22" s="1"/>
  <c r="B3376" i="22" s="1"/>
  <c r="E3376" i="22"/>
  <c r="G3375" i="22" a="1"/>
  <c r="G3375" i="22" s="1"/>
  <c r="B3375" i="22" s="1"/>
  <c r="E3375" i="22"/>
  <c r="G3374" i="22" a="1"/>
  <c r="G3374" i="22" s="1"/>
  <c r="B3374" i="22" s="1"/>
  <c r="E3374" i="22"/>
  <c r="G3373" i="22" a="1"/>
  <c r="G3373" i="22" s="1"/>
  <c r="B3373" i="22" s="1"/>
  <c r="E3373" i="22"/>
  <c r="G3372" i="22"/>
  <c r="B3372" i="22" s="1"/>
  <c r="G3372" i="22" a="1"/>
  <c r="E3372" i="22"/>
  <c r="G3371" i="22" a="1"/>
  <c r="G3371" i="22" s="1"/>
  <c r="B3371" i="22" s="1"/>
  <c r="E3371" i="22"/>
  <c r="G3370" i="22" a="1"/>
  <c r="G3370" i="22" s="1"/>
  <c r="B3370" i="22" s="1"/>
  <c r="E3370" i="22"/>
  <c r="G3369" i="22" a="1"/>
  <c r="G3369" i="22" s="1"/>
  <c r="B3369" i="22" s="1"/>
  <c r="E3369" i="22"/>
  <c r="G3368" i="22" a="1"/>
  <c r="G3368" i="22" s="1"/>
  <c r="B3368" i="22" s="1"/>
  <c r="E3368" i="22"/>
  <c r="G3367" i="22"/>
  <c r="B3367" i="22" s="1"/>
  <c r="G3367" i="22" a="1"/>
  <c r="E3367" i="22"/>
  <c r="G3366" i="22" a="1"/>
  <c r="G3366" i="22" s="1"/>
  <c r="B3366" i="22" s="1"/>
  <c r="E3366" i="22"/>
  <c r="G3365" i="22" a="1"/>
  <c r="G3365" i="22" s="1"/>
  <c r="B3365" i="22" s="1"/>
  <c r="E3365" i="22"/>
  <c r="G3364" i="22" a="1"/>
  <c r="G3364" i="22" s="1"/>
  <c r="B3364" i="22" s="1"/>
  <c r="E3364" i="22"/>
  <c r="G3363" i="22" a="1"/>
  <c r="G3363" i="22" s="1"/>
  <c r="B3363" i="22" s="1"/>
  <c r="E3363" i="22"/>
  <c r="G3362" i="22" a="1"/>
  <c r="G3362" i="22" s="1"/>
  <c r="B3362" i="22" s="1"/>
  <c r="E3362" i="22"/>
  <c r="G3361" i="22"/>
  <c r="B3361" i="22" s="1"/>
  <c r="G3361" i="22" a="1"/>
  <c r="E3361" i="22"/>
  <c r="G3360" i="22" a="1"/>
  <c r="G3360" i="22" s="1"/>
  <c r="B3360" i="22" s="1"/>
  <c r="E3360" i="22"/>
  <c r="G3359" i="22" a="1"/>
  <c r="G3359" i="22" s="1"/>
  <c r="B3359" i="22" s="1"/>
  <c r="E3359" i="22"/>
  <c r="G3358" i="22"/>
  <c r="B3358" i="22" s="1"/>
  <c r="G3358" i="22" a="1"/>
  <c r="E3358" i="22"/>
  <c r="G3357" i="22" a="1"/>
  <c r="G3357" i="22" s="1"/>
  <c r="B3357" i="22" s="1"/>
  <c r="E3357" i="22"/>
  <c r="G3356" i="22" a="1"/>
  <c r="G3356" i="22" s="1"/>
  <c r="B3356" i="22" s="1"/>
  <c r="E3356" i="22"/>
  <c r="G3355" i="22"/>
  <c r="B3355" i="22" s="1"/>
  <c r="G3355" i="22" a="1"/>
  <c r="E3355" i="22"/>
  <c r="G3354" i="22" a="1"/>
  <c r="G3354" i="22" s="1"/>
  <c r="B3354" i="22" s="1"/>
  <c r="E3354" i="22"/>
  <c r="G3353" i="22" a="1"/>
  <c r="G3353" i="22" s="1"/>
  <c r="B3353" i="22" s="1"/>
  <c r="E3353" i="22"/>
  <c r="G3352" i="22"/>
  <c r="B3352" i="22" s="1"/>
  <c r="G3352" i="22" a="1"/>
  <c r="E3352" i="22"/>
  <c r="G3351" i="22" a="1"/>
  <c r="G3351" i="22" s="1"/>
  <c r="B3351" i="22" s="1"/>
  <c r="E3351" i="22"/>
  <c r="G3350" i="22" a="1"/>
  <c r="G3350" i="22" s="1"/>
  <c r="B3350" i="22" s="1"/>
  <c r="E3350" i="22"/>
  <c r="G3349" i="22"/>
  <c r="B3349" i="22" s="1"/>
  <c r="G3349" i="22" a="1"/>
  <c r="E3349" i="22"/>
  <c r="G3348" i="22" a="1"/>
  <c r="G3348" i="22" s="1"/>
  <c r="B3348" i="22" s="1"/>
  <c r="E3348" i="22"/>
  <c r="G3347" i="22" a="1"/>
  <c r="G3347" i="22" s="1"/>
  <c r="B3347" i="22" s="1"/>
  <c r="E3347" i="22"/>
  <c r="G3346" i="22"/>
  <c r="B3346" i="22" s="1"/>
  <c r="G3346" i="22" a="1"/>
  <c r="E3346" i="22"/>
  <c r="G3345" i="22" a="1"/>
  <c r="G3345" i="22" s="1"/>
  <c r="B3345" i="22" s="1"/>
  <c r="E3345" i="22"/>
  <c r="G3344" i="22" a="1"/>
  <c r="G3344" i="22" s="1"/>
  <c r="B3344" i="22" s="1"/>
  <c r="E3344" i="22"/>
  <c r="G3343" i="22" a="1"/>
  <c r="G3343" i="22" s="1"/>
  <c r="B3343" i="22" s="1"/>
  <c r="E3343" i="22"/>
  <c r="G3342" i="22" a="1"/>
  <c r="G3342" i="22" s="1"/>
  <c r="B3342" i="22" s="1"/>
  <c r="E3342" i="22"/>
  <c r="G3341" i="22" a="1"/>
  <c r="G3341" i="22" s="1"/>
  <c r="B3341" i="22" s="1"/>
  <c r="E3341" i="22"/>
  <c r="G3340" i="22" a="1"/>
  <c r="G3340" i="22" s="1"/>
  <c r="B3340" i="22" s="1"/>
  <c r="E3340" i="22"/>
  <c r="G3339" i="22" a="1"/>
  <c r="G3339" i="22" s="1"/>
  <c r="B3339" i="22" s="1"/>
  <c r="E3339" i="22"/>
  <c r="G3338" i="22" a="1"/>
  <c r="G3338" i="22" s="1"/>
  <c r="B3338" i="22" s="1"/>
  <c r="E3338" i="22"/>
  <c r="G3337" i="22" a="1"/>
  <c r="G3337" i="22" s="1"/>
  <c r="B3337" i="22" s="1"/>
  <c r="E3337" i="22"/>
  <c r="G3336" i="22" a="1"/>
  <c r="G3336" i="22" s="1"/>
  <c r="B3336" i="22" s="1"/>
  <c r="E3336" i="22"/>
  <c r="G3335" i="22" a="1"/>
  <c r="G3335" i="22" s="1"/>
  <c r="B3335" i="22" s="1"/>
  <c r="E3335" i="22"/>
  <c r="G3334" i="22" a="1"/>
  <c r="G3334" i="22" s="1"/>
  <c r="B3334" i="22" s="1"/>
  <c r="E3334" i="22"/>
  <c r="G3333" i="22" a="1"/>
  <c r="G3333" i="22" s="1"/>
  <c r="B3333" i="22" s="1"/>
  <c r="E3333" i="22"/>
  <c r="G3332" i="22" a="1"/>
  <c r="G3332" i="22" s="1"/>
  <c r="B3332" i="22" s="1"/>
  <c r="E3332" i="22"/>
  <c r="G3331" i="22" a="1"/>
  <c r="G3331" i="22" s="1"/>
  <c r="B3331" i="22" s="1"/>
  <c r="E3331" i="22"/>
  <c r="G3330" i="22" a="1"/>
  <c r="G3330" i="22" s="1"/>
  <c r="B3330" i="22" s="1"/>
  <c r="E3330" i="22"/>
  <c r="G3329" i="22" a="1"/>
  <c r="G3329" i="22" s="1"/>
  <c r="B3329" i="22" s="1"/>
  <c r="E3329" i="22"/>
  <c r="G3328" i="22" a="1"/>
  <c r="G3328" i="22" s="1"/>
  <c r="B3328" i="22" s="1"/>
  <c r="E3328" i="22"/>
  <c r="G3327" i="22" a="1"/>
  <c r="G3327" i="22" s="1"/>
  <c r="B3327" i="22" s="1"/>
  <c r="E3327" i="22"/>
  <c r="G3326" i="22"/>
  <c r="B3326" i="22" s="1"/>
  <c r="G3326" i="22" a="1"/>
  <c r="E3326" i="22"/>
  <c r="G3325" i="22" a="1"/>
  <c r="G3325" i="22" s="1"/>
  <c r="B3325" i="22" s="1"/>
  <c r="E3325" i="22"/>
  <c r="G3324" i="22" a="1"/>
  <c r="G3324" i="22" s="1"/>
  <c r="B3324" i="22" s="1"/>
  <c r="E3324" i="22"/>
  <c r="G3323" i="22"/>
  <c r="B3323" i="22" s="1"/>
  <c r="G3323" i="22" a="1"/>
  <c r="E3323" i="22"/>
  <c r="G3322" i="22" a="1"/>
  <c r="G3322" i="22" s="1"/>
  <c r="B3322" i="22" s="1"/>
  <c r="E3322" i="22"/>
  <c r="G3321" i="22" a="1"/>
  <c r="G3321" i="22" s="1"/>
  <c r="B3321" i="22" s="1"/>
  <c r="E3321" i="22"/>
  <c r="G3320" i="22"/>
  <c r="B3320" i="22" s="1"/>
  <c r="G3320" i="22" a="1"/>
  <c r="E3320" i="22"/>
  <c r="G3319" i="22" a="1"/>
  <c r="G3319" i="22" s="1"/>
  <c r="B3319" i="22" s="1"/>
  <c r="E3319" i="22"/>
  <c r="G3318" i="22" a="1"/>
  <c r="G3318" i="22" s="1"/>
  <c r="B3318" i="22" s="1"/>
  <c r="E3318" i="22"/>
  <c r="G3317" i="22"/>
  <c r="B3317" i="22" s="1"/>
  <c r="G3317" i="22" a="1"/>
  <c r="E3317" i="22"/>
  <c r="G3316" i="22" a="1"/>
  <c r="G3316" i="22" s="1"/>
  <c r="B3316" i="22" s="1"/>
  <c r="E3316" i="22"/>
  <c r="G3315" i="22" a="1"/>
  <c r="G3315" i="22" s="1"/>
  <c r="B3315" i="22" s="1"/>
  <c r="E3315" i="22"/>
  <c r="G3314" i="22" a="1"/>
  <c r="G3314" i="22" s="1"/>
  <c r="B3314" i="22" s="1"/>
  <c r="E3314" i="22"/>
  <c r="G3313" i="22" a="1"/>
  <c r="G3313" i="22" s="1"/>
  <c r="B3313" i="22" s="1"/>
  <c r="E3313" i="22"/>
  <c r="G3312" i="22" a="1"/>
  <c r="G3312" i="22" s="1"/>
  <c r="B3312" i="22" s="1"/>
  <c r="E3312" i="22"/>
  <c r="G3311" i="22" a="1"/>
  <c r="G3311" i="22" s="1"/>
  <c r="B3311" i="22" s="1"/>
  <c r="E3311" i="22"/>
  <c r="G3310" i="22"/>
  <c r="B3310" i="22" s="1"/>
  <c r="G3310" i="22" a="1"/>
  <c r="E3310" i="22"/>
  <c r="G3309" i="22" a="1"/>
  <c r="G3309" i="22" s="1"/>
  <c r="B3309" i="22" s="1"/>
  <c r="E3309" i="22"/>
  <c r="G3308" i="22"/>
  <c r="B3308" i="22" s="1"/>
  <c r="G3308" i="22" a="1"/>
  <c r="E3308" i="22"/>
  <c r="G3307" i="22"/>
  <c r="B3307" i="22" s="1"/>
  <c r="G3307" i="22" a="1"/>
  <c r="E3307" i="22"/>
  <c r="G3306" i="22" a="1"/>
  <c r="G3306" i="22" s="1"/>
  <c r="B3306" i="22" s="1"/>
  <c r="E3306" i="22"/>
  <c r="G3305" i="22" a="1"/>
  <c r="G3305" i="22" s="1"/>
  <c r="B3305" i="22" s="1"/>
  <c r="E3305" i="22"/>
  <c r="G3304" i="22"/>
  <c r="B3304" i="22" s="1"/>
  <c r="G3304" i="22" a="1"/>
  <c r="E3304" i="22"/>
  <c r="G3303" i="22" a="1"/>
  <c r="G3303" i="22" s="1"/>
  <c r="B3303" i="22" s="1"/>
  <c r="E3303" i="22"/>
  <c r="G3302" i="22" a="1"/>
  <c r="G3302" i="22" s="1"/>
  <c r="B3302" i="22" s="1"/>
  <c r="E3302" i="22"/>
  <c r="G3301" i="22"/>
  <c r="B3301" i="22" s="1"/>
  <c r="G3301" i="22" a="1"/>
  <c r="E3301" i="22"/>
  <c r="G3300" i="22" a="1"/>
  <c r="G3300" i="22" s="1"/>
  <c r="B3300" i="22" s="1"/>
  <c r="E3300" i="22"/>
  <c r="G3299" i="22" a="1"/>
  <c r="G3299" i="22" s="1"/>
  <c r="B3299" i="22" s="1"/>
  <c r="E3299" i="22"/>
  <c r="G3298" i="22"/>
  <c r="B3298" i="22" s="1"/>
  <c r="G3298" i="22" a="1"/>
  <c r="E3298" i="22"/>
  <c r="G3297" i="22" a="1"/>
  <c r="G3297" i="22" s="1"/>
  <c r="B3297" i="22" s="1"/>
  <c r="E3297" i="22"/>
  <c r="G3296" i="22" a="1"/>
  <c r="G3296" i="22" s="1"/>
  <c r="B3296" i="22" s="1"/>
  <c r="E3296" i="22"/>
  <c r="G3295" i="22" a="1"/>
  <c r="G3295" i="22" s="1"/>
  <c r="B3295" i="22" s="1"/>
  <c r="E3295" i="22"/>
  <c r="G3294" i="22"/>
  <c r="B3294" i="22" s="1"/>
  <c r="G3294" i="22" a="1"/>
  <c r="E3294" i="22"/>
  <c r="G3293" i="22" a="1"/>
  <c r="G3293" i="22" s="1"/>
  <c r="B3293" i="22" s="1"/>
  <c r="E3293" i="22"/>
  <c r="G3292" i="22" a="1"/>
  <c r="G3292" i="22" s="1"/>
  <c r="B3292" i="22" s="1"/>
  <c r="E3292" i="22"/>
  <c r="G3291" i="22"/>
  <c r="B3291" i="22" s="1"/>
  <c r="G3291" i="22" a="1"/>
  <c r="E3291" i="22"/>
  <c r="G3290" i="22" a="1"/>
  <c r="G3290" i="22" s="1"/>
  <c r="B3290" i="22" s="1"/>
  <c r="E3290" i="22"/>
  <c r="G3289" i="22" a="1"/>
  <c r="G3289" i="22" s="1"/>
  <c r="B3289" i="22" s="1"/>
  <c r="E3289" i="22"/>
  <c r="G3288" i="22"/>
  <c r="B3288" i="22" s="1"/>
  <c r="G3288" i="22" a="1"/>
  <c r="E3288" i="22"/>
  <c r="G3287" i="22" a="1"/>
  <c r="G3287" i="22" s="1"/>
  <c r="B3287" i="22" s="1"/>
  <c r="E3287" i="22"/>
  <c r="G3286" i="22" a="1"/>
  <c r="G3286" i="22" s="1"/>
  <c r="B3286" i="22" s="1"/>
  <c r="E3286" i="22"/>
  <c r="G3285" i="22"/>
  <c r="B3285" i="22" s="1"/>
  <c r="G3285" i="22" a="1"/>
  <c r="E3285" i="22"/>
  <c r="G3284" i="22" a="1"/>
  <c r="G3284" i="22" s="1"/>
  <c r="B3284" i="22" s="1"/>
  <c r="E3284" i="22"/>
  <c r="G3283" i="22" a="1"/>
  <c r="G3283" i="22" s="1"/>
  <c r="B3283" i="22" s="1"/>
  <c r="E3283" i="22"/>
  <c r="G3282" i="22"/>
  <c r="B3282" i="22" s="1"/>
  <c r="G3282" i="22" a="1"/>
  <c r="E3282" i="22"/>
  <c r="G3281" i="22" a="1"/>
  <c r="G3281" i="22" s="1"/>
  <c r="B3281" i="22" s="1"/>
  <c r="E3281" i="22"/>
  <c r="G3280" i="22" a="1"/>
  <c r="G3280" i="22" s="1"/>
  <c r="B3280" i="22" s="1"/>
  <c r="E3280" i="22"/>
  <c r="G3279" i="22" a="1"/>
  <c r="G3279" i="22" s="1"/>
  <c r="B3279" i="22" s="1"/>
  <c r="E3279" i="22"/>
  <c r="G3278" i="22" a="1"/>
  <c r="G3278" i="22" s="1"/>
  <c r="B3278" i="22" s="1"/>
  <c r="E3278" i="22"/>
  <c r="G3277" i="22" a="1"/>
  <c r="G3277" i="22" s="1"/>
  <c r="B3277" i="22" s="1"/>
  <c r="E3277" i="22"/>
  <c r="G3276" i="22" a="1"/>
  <c r="G3276" i="22" s="1"/>
  <c r="B3276" i="22" s="1"/>
  <c r="E3276" i="22"/>
  <c r="G3275" i="22" a="1"/>
  <c r="G3275" i="22" s="1"/>
  <c r="B3275" i="22" s="1"/>
  <c r="E3275" i="22"/>
  <c r="G3274" i="22" a="1"/>
  <c r="G3274" i="22" s="1"/>
  <c r="B3274" i="22" s="1"/>
  <c r="E3274" i="22"/>
  <c r="G3273" i="22" a="1"/>
  <c r="G3273" i="22" s="1"/>
  <c r="B3273" i="22" s="1"/>
  <c r="E3273" i="22"/>
  <c r="G3272" i="22" a="1"/>
  <c r="G3272" i="22" s="1"/>
  <c r="B3272" i="22" s="1"/>
  <c r="E3272" i="22"/>
  <c r="G3271" i="22" a="1"/>
  <c r="G3271" i="22" s="1"/>
  <c r="B3271" i="22" s="1"/>
  <c r="E3271" i="22"/>
  <c r="G3270" i="22" a="1"/>
  <c r="G3270" i="22" s="1"/>
  <c r="B3270" i="22" s="1"/>
  <c r="E3270" i="22"/>
  <c r="G3269" i="22" a="1"/>
  <c r="G3269" i="22" s="1"/>
  <c r="B3269" i="22" s="1"/>
  <c r="E3269" i="22"/>
  <c r="G3268" i="22" a="1"/>
  <c r="G3268" i="22" s="1"/>
  <c r="B3268" i="22" s="1"/>
  <c r="E3268" i="22"/>
  <c r="G3267" i="22" a="1"/>
  <c r="G3267" i="22" s="1"/>
  <c r="B3267" i="22" s="1"/>
  <c r="E3267" i="22"/>
  <c r="G3266" i="22" a="1"/>
  <c r="G3266" i="22" s="1"/>
  <c r="B3266" i="22" s="1"/>
  <c r="E3266" i="22"/>
  <c r="G3265" i="22" a="1"/>
  <c r="G3265" i="22" s="1"/>
  <c r="B3265" i="22" s="1"/>
  <c r="E3265" i="22"/>
  <c r="G3264" i="22" a="1"/>
  <c r="G3264" i="22" s="1"/>
  <c r="B3264" i="22" s="1"/>
  <c r="E3264" i="22"/>
  <c r="G3263" i="22" a="1"/>
  <c r="G3263" i="22" s="1"/>
  <c r="B3263" i="22" s="1"/>
  <c r="E3263" i="22"/>
  <c r="G3262" i="22"/>
  <c r="B3262" i="22" s="1"/>
  <c r="G3262" i="22" a="1"/>
  <c r="E3262" i="22"/>
  <c r="G3261" i="22" a="1"/>
  <c r="G3261" i="22" s="1"/>
  <c r="B3261" i="22" s="1"/>
  <c r="E3261" i="22"/>
  <c r="G3260" i="22" a="1"/>
  <c r="G3260" i="22" s="1"/>
  <c r="B3260" i="22" s="1"/>
  <c r="E3260" i="22"/>
  <c r="G3259" i="22"/>
  <c r="B3259" i="22" s="1"/>
  <c r="G3259" i="22" a="1"/>
  <c r="E3259" i="22"/>
  <c r="G3258" i="22" a="1"/>
  <c r="G3258" i="22" s="1"/>
  <c r="B3258" i="22" s="1"/>
  <c r="E3258" i="22"/>
  <c r="G3257" i="22" a="1"/>
  <c r="G3257" i="22" s="1"/>
  <c r="B3257" i="22" s="1"/>
  <c r="E3257" i="22"/>
  <c r="G3256" i="22"/>
  <c r="B3256" i="22" s="1"/>
  <c r="G3256" i="22" a="1"/>
  <c r="E3256" i="22"/>
  <c r="G3255" i="22" a="1"/>
  <c r="G3255" i="22" s="1"/>
  <c r="B3255" i="22" s="1"/>
  <c r="E3255" i="22"/>
  <c r="G3254" i="22" a="1"/>
  <c r="G3254" i="22" s="1"/>
  <c r="B3254" i="22" s="1"/>
  <c r="E3254" i="22"/>
  <c r="G3253" i="22" a="1"/>
  <c r="G3253" i="22" s="1"/>
  <c r="B3253" i="22" s="1"/>
  <c r="E3253" i="22"/>
  <c r="G3252" i="22" a="1"/>
  <c r="G3252" i="22" s="1"/>
  <c r="B3252" i="22" s="1"/>
  <c r="E3252" i="22"/>
  <c r="G3251" i="22" a="1"/>
  <c r="G3251" i="22" s="1"/>
  <c r="B3251" i="22" s="1"/>
  <c r="E3251" i="22"/>
  <c r="G3250" i="22" a="1"/>
  <c r="G3250" i="22" s="1"/>
  <c r="B3250" i="22" s="1"/>
  <c r="E3250" i="22"/>
  <c r="G3249" i="22" a="1"/>
  <c r="G3249" i="22" s="1"/>
  <c r="B3249" i="22" s="1"/>
  <c r="E3249" i="22"/>
  <c r="G3248" i="22" a="1"/>
  <c r="G3248" i="22" s="1"/>
  <c r="B3248" i="22" s="1"/>
  <c r="E3248" i="22"/>
  <c r="G3247" i="22" a="1"/>
  <c r="G3247" i="22" s="1"/>
  <c r="B3247" i="22" s="1"/>
  <c r="E3247" i="22"/>
  <c r="G3246" i="22" a="1"/>
  <c r="G3246" i="22" s="1"/>
  <c r="B3246" i="22" s="1"/>
  <c r="E3246" i="22"/>
  <c r="G3245" i="22" a="1"/>
  <c r="G3245" i="22" s="1"/>
  <c r="B3245" i="22" s="1"/>
  <c r="E3245" i="22"/>
  <c r="G3244" i="22"/>
  <c r="B3244" i="22" s="1"/>
  <c r="G3244" i="22" a="1"/>
  <c r="E3244" i="22"/>
  <c r="G3243" i="22" a="1"/>
  <c r="G3243" i="22" s="1"/>
  <c r="B3243" i="22" s="1"/>
  <c r="E3243" i="22"/>
  <c r="G3242" i="22" a="1"/>
  <c r="G3242" i="22" s="1"/>
  <c r="B3242" i="22" s="1"/>
  <c r="E3242" i="22"/>
  <c r="G3241" i="22" a="1"/>
  <c r="G3241" i="22" s="1"/>
  <c r="B3241" i="22" s="1"/>
  <c r="E3241" i="22"/>
  <c r="G3240" i="22" a="1"/>
  <c r="G3240" i="22" s="1"/>
  <c r="B3240" i="22" s="1"/>
  <c r="E3240" i="22"/>
  <c r="G3239" i="22" a="1"/>
  <c r="G3239" i="22" s="1"/>
  <c r="B3239" i="22" s="1"/>
  <c r="E3239" i="22"/>
  <c r="G3238" i="22" a="1"/>
  <c r="G3238" i="22" s="1"/>
  <c r="B3238" i="22" s="1"/>
  <c r="E3238" i="22"/>
  <c r="G3237" i="22" a="1"/>
  <c r="G3237" i="22" s="1"/>
  <c r="B3237" i="22" s="1"/>
  <c r="E3237" i="22"/>
  <c r="G3236" i="22" a="1"/>
  <c r="G3236" i="22" s="1"/>
  <c r="B3236" i="22" s="1"/>
  <c r="E3236" i="22"/>
  <c r="G3235" i="22" a="1"/>
  <c r="G3235" i="22" s="1"/>
  <c r="B3235" i="22" s="1"/>
  <c r="E3235" i="22"/>
  <c r="G3234" i="22" a="1"/>
  <c r="G3234" i="22" s="1"/>
  <c r="B3234" i="22" s="1"/>
  <c r="E3234" i="22"/>
  <c r="G3233" i="22" a="1"/>
  <c r="G3233" i="22" s="1"/>
  <c r="B3233" i="22" s="1"/>
  <c r="E3233" i="22"/>
  <c r="G3232" i="22" a="1"/>
  <c r="G3232" i="22" s="1"/>
  <c r="B3232" i="22" s="1"/>
  <c r="E3232" i="22"/>
  <c r="G3231" i="22" a="1"/>
  <c r="G3231" i="22" s="1"/>
  <c r="B3231" i="22" s="1"/>
  <c r="E3231" i="22"/>
  <c r="G3230" i="22" a="1"/>
  <c r="G3230" i="22" s="1"/>
  <c r="B3230" i="22" s="1"/>
  <c r="E3230" i="22"/>
  <c r="G3229" i="22" a="1"/>
  <c r="G3229" i="22" s="1"/>
  <c r="B3229" i="22" s="1"/>
  <c r="E3229" i="22"/>
  <c r="G3228" i="22" a="1"/>
  <c r="G3228" i="22" s="1"/>
  <c r="B3228" i="22" s="1"/>
  <c r="E3228" i="22"/>
  <c r="G3227" i="22" a="1"/>
  <c r="G3227" i="22" s="1"/>
  <c r="B3227" i="22" s="1"/>
  <c r="E3227" i="22"/>
  <c r="G3226" i="22" a="1"/>
  <c r="G3226" i="22" s="1"/>
  <c r="B3226" i="22" s="1"/>
  <c r="E3226" i="22"/>
  <c r="G3225" i="22" a="1"/>
  <c r="G3225" i="22" s="1"/>
  <c r="B3225" i="22" s="1"/>
  <c r="E3225" i="22"/>
  <c r="G3224" i="22" a="1"/>
  <c r="G3224" i="22" s="1"/>
  <c r="B3224" i="22" s="1"/>
  <c r="E3224" i="22"/>
  <c r="G3223" i="22"/>
  <c r="B3223" i="22" s="1"/>
  <c r="G3223" i="22" a="1"/>
  <c r="E3223" i="22"/>
  <c r="G3222" i="22" a="1"/>
  <c r="G3222" i="22" s="1"/>
  <c r="B3222" i="22" s="1"/>
  <c r="E3222" i="22"/>
  <c r="G3221" i="22" a="1"/>
  <c r="G3221" i="22" s="1"/>
  <c r="B3221" i="22" s="1"/>
  <c r="E3221" i="22"/>
  <c r="G3220" i="22" a="1"/>
  <c r="G3220" i="22" s="1"/>
  <c r="B3220" i="22" s="1"/>
  <c r="E3220" i="22"/>
  <c r="G3219" i="22" a="1"/>
  <c r="G3219" i="22" s="1"/>
  <c r="B3219" i="22" s="1"/>
  <c r="E3219" i="22"/>
  <c r="G3218" i="22" a="1"/>
  <c r="G3218" i="22" s="1"/>
  <c r="B3218" i="22" s="1"/>
  <c r="E3218" i="22"/>
  <c r="G3217" i="22" a="1"/>
  <c r="G3217" i="22" s="1"/>
  <c r="B3217" i="22" s="1"/>
  <c r="E3217" i="22"/>
  <c r="G3216" i="22" a="1"/>
  <c r="G3216" i="22" s="1"/>
  <c r="B3216" i="22" s="1"/>
  <c r="E3216" i="22"/>
  <c r="G3215" i="22" a="1"/>
  <c r="G3215" i="22" s="1"/>
  <c r="B3215" i="22" s="1"/>
  <c r="E3215" i="22"/>
  <c r="G3214" i="22" a="1"/>
  <c r="G3214" i="22" s="1"/>
  <c r="B3214" i="22" s="1"/>
  <c r="E3214" i="22"/>
  <c r="G3213" i="22" a="1"/>
  <c r="G3213" i="22" s="1"/>
  <c r="B3213" i="22" s="1"/>
  <c r="E3213" i="22"/>
  <c r="G3212" i="22" a="1"/>
  <c r="G3212" i="22" s="1"/>
  <c r="B3212" i="22" s="1"/>
  <c r="E3212" i="22"/>
  <c r="G3211" i="22" a="1"/>
  <c r="G3211" i="22" s="1"/>
  <c r="B3211" i="22" s="1"/>
  <c r="E3211" i="22"/>
  <c r="G3210" i="22" a="1"/>
  <c r="G3210" i="22" s="1"/>
  <c r="B3210" i="22" s="1"/>
  <c r="E3210" i="22"/>
  <c r="G3209" i="22" a="1"/>
  <c r="G3209" i="22" s="1"/>
  <c r="B3209" i="22" s="1"/>
  <c r="E3209" i="22"/>
  <c r="G3208" i="22" a="1"/>
  <c r="G3208" i="22" s="1"/>
  <c r="B3208" i="22" s="1"/>
  <c r="E3208" i="22"/>
  <c r="G3207" i="22" a="1"/>
  <c r="G3207" i="22" s="1"/>
  <c r="B3207" i="22" s="1"/>
  <c r="E3207" i="22"/>
  <c r="G3206" i="22" a="1"/>
  <c r="G3206" i="22" s="1"/>
  <c r="B3206" i="22" s="1"/>
  <c r="E3206" i="22"/>
  <c r="G3205" i="22" a="1"/>
  <c r="G3205" i="22" s="1"/>
  <c r="B3205" i="22" s="1"/>
  <c r="E3205" i="22"/>
  <c r="G3204" i="22" a="1"/>
  <c r="G3204" i="22" s="1"/>
  <c r="B3204" i="22" s="1"/>
  <c r="E3204" i="22"/>
  <c r="G3203" i="22" a="1"/>
  <c r="G3203" i="22" s="1"/>
  <c r="B3203" i="22" s="1"/>
  <c r="E3203" i="22"/>
  <c r="G3202" i="22" a="1"/>
  <c r="G3202" i="22" s="1"/>
  <c r="B3202" i="22" s="1"/>
  <c r="E3202" i="22"/>
  <c r="G3201" i="22" a="1"/>
  <c r="G3201" i="22" s="1"/>
  <c r="B3201" i="22" s="1"/>
  <c r="E3201" i="22"/>
  <c r="G3200" i="22" a="1"/>
  <c r="G3200" i="22" s="1"/>
  <c r="B3200" i="22" s="1"/>
  <c r="E3200" i="22"/>
  <c r="G3199" i="22" a="1"/>
  <c r="G3199" i="22" s="1"/>
  <c r="B3199" i="22" s="1"/>
  <c r="E3199" i="22"/>
  <c r="G3198" i="22" a="1"/>
  <c r="G3198" i="22" s="1"/>
  <c r="B3198" i="22" s="1"/>
  <c r="E3198" i="22"/>
  <c r="G3197" i="22" a="1"/>
  <c r="G3197" i="22" s="1"/>
  <c r="B3197" i="22" s="1"/>
  <c r="E3197" i="22"/>
  <c r="G3196" i="22" a="1"/>
  <c r="G3196" i="22" s="1"/>
  <c r="B3196" i="22" s="1"/>
  <c r="E3196" i="22"/>
  <c r="G3195" i="22" a="1"/>
  <c r="G3195" i="22" s="1"/>
  <c r="B3195" i="22" s="1"/>
  <c r="E3195" i="22"/>
  <c r="G3194" i="22" a="1"/>
  <c r="G3194" i="22" s="1"/>
  <c r="B3194" i="22" s="1"/>
  <c r="E3194" i="22"/>
  <c r="G3193" i="22" a="1"/>
  <c r="G3193" i="22" s="1"/>
  <c r="B3193" i="22" s="1"/>
  <c r="E3193" i="22"/>
  <c r="G3192" i="22"/>
  <c r="B3192" i="22" s="1"/>
  <c r="G3192" i="22" a="1"/>
  <c r="E3192" i="22"/>
  <c r="G3191" i="22" a="1"/>
  <c r="G3191" i="22" s="1"/>
  <c r="B3191" i="22" s="1"/>
  <c r="E3191" i="22"/>
  <c r="G3190" i="22" a="1"/>
  <c r="G3190" i="22" s="1"/>
  <c r="B3190" i="22" s="1"/>
  <c r="E3190" i="22"/>
  <c r="G3189" i="22"/>
  <c r="B3189" i="22" s="1"/>
  <c r="G3189" i="22" a="1"/>
  <c r="E3189" i="22"/>
  <c r="G3188" i="22" a="1"/>
  <c r="G3188" i="22" s="1"/>
  <c r="B3188" i="22" s="1"/>
  <c r="E3188" i="22"/>
  <c r="G3187" i="22" a="1"/>
  <c r="G3187" i="22" s="1"/>
  <c r="B3187" i="22" s="1"/>
  <c r="E3187" i="22"/>
  <c r="G3186" i="22" a="1"/>
  <c r="G3186" i="22" s="1"/>
  <c r="B3186" i="22" s="1"/>
  <c r="E3186" i="22"/>
  <c r="G3185" i="22" a="1"/>
  <c r="G3185" i="22" s="1"/>
  <c r="B3185" i="22" s="1"/>
  <c r="E3185" i="22"/>
  <c r="G3184" i="22" a="1"/>
  <c r="G3184" i="22" s="1"/>
  <c r="B3184" i="22" s="1"/>
  <c r="E3184" i="22"/>
  <c r="G3183" i="22" a="1"/>
  <c r="G3183" i="22" s="1"/>
  <c r="B3183" i="22" s="1"/>
  <c r="E3183" i="22"/>
  <c r="G3182" i="22"/>
  <c r="B3182" i="22" s="1"/>
  <c r="G3182" i="22" a="1"/>
  <c r="E3182" i="22"/>
  <c r="G3181" i="22" a="1"/>
  <c r="G3181" i="22" s="1"/>
  <c r="B3181" i="22" s="1"/>
  <c r="E3181" i="22"/>
  <c r="G3180" i="22"/>
  <c r="B3180" i="22" s="1"/>
  <c r="G3180" i="22" a="1"/>
  <c r="E3180" i="22"/>
  <c r="G3179" i="22"/>
  <c r="B3179" i="22" s="1"/>
  <c r="G3179" i="22" a="1"/>
  <c r="E3179" i="22"/>
  <c r="G3178" i="22" a="1"/>
  <c r="G3178" i="22" s="1"/>
  <c r="B3178" i="22" s="1"/>
  <c r="E3178" i="22"/>
  <c r="G3177" i="22" a="1"/>
  <c r="G3177" i="22" s="1"/>
  <c r="B3177" i="22" s="1"/>
  <c r="E3177" i="22"/>
  <c r="G3176" i="22"/>
  <c r="B3176" i="22" s="1"/>
  <c r="G3176" i="22" a="1"/>
  <c r="E3176" i="22"/>
  <c r="G3175" i="22" a="1"/>
  <c r="G3175" i="22" s="1"/>
  <c r="B3175" i="22" s="1"/>
  <c r="E3175" i="22"/>
  <c r="G3174" i="22" a="1"/>
  <c r="G3174" i="22" s="1"/>
  <c r="B3174" i="22" s="1"/>
  <c r="E3174" i="22"/>
  <c r="G3173" i="22" a="1"/>
  <c r="G3173" i="22" s="1"/>
  <c r="B3173" i="22" s="1"/>
  <c r="E3173" i="22"/>
  <c r="G3172" i="22" a="1"/>
  <c r="G3172" i="22" s="1"/>
  <c r="B3172" i="22" s="1"/>
  <c r="E3172" i="22"/>
  <c r="G3171" i="22" a="1"/>
  <c r="G3171" i="22" s="1"/>
  <c r="B3171" i="22" s="1"/>
  <c r="E3171" i="22"/>
  <c r="G3170" i="22" a="1"/>
  <c r="G3170" i="22" s="1"/>
  <c r="B3170" i="22" s="1"/>
  <c r="E3170" i="22"/>
  <c r="G3169" i="22" a="1"/>
  <c r="G3169" i="22" s="1"/>
  <c r="B3169" i="22" s="1"/>
  <c r="E3169" i="22"/>
  <c r="G3168" i="22" a="1"/>
  <c r="G3168" i="22" s="1"/>
  <c r="B3168" i="22" s="1"/>
  <c r="E3168" i="22"/>
  <c r="G3167" i="22" a="1"/>
  <c r="G3167" i="22" s="1"/>
  <c r="B3167" i="22" s="1"/>
  <c r="E3167" i="22"/>
  <c r="G3166" i="22"/>
  <c r="B3166" i="22" s="1"/>
  <c r="G3166" i="22" a="1"/>
  <c r="E3166" i="22"/>
  <c r="G3165" i="22" a="1"/>
  <c r="G3165" i="22" s="1"/>
  <c r="B3165" i="22" s="1"/>
  <c r="E3165" i="22"/>
  <c r="G3164" i="22" a="1"/>
  <c r="G3164" i="22" s="1"/>
  <c r="B3164" i="22" s="1"/>
  <c r="E3164" i="22"/>
  <c r="G3163" i="22" a="1"/>
  <c r="G3163" i="22" s="1"/>
  <c r="B3163" i="22" s="1"/>
  <c r="E3163" i="22"/>
  <c r="G3162" i="22" a="1"/>
  <c r="G3162" i="22" s="1"/>
  <c r="B3162" i="22" s="1"/>
  <c r="E3162" i="22"/>
  <c r="G3161" i="22" a="1"/>
  <c r="G3161" i="22" s="1"/>
  <c r="B3161" i="22" s="1"/>
  <c r="E3161" i="22"/>
  <c r="G3160" i="22" a="1"/>
  <c r="G3160" i="22" s="1"/>
  <c r="B3160" i="22" s="1"/>
  <c r="E3160" i="22"/>
  <c r="G3159" i="22" a="1"/>
  <c r="G3159" i="22" s="1"/>
  <c r="B3159" i="22" s="1"/>
  <c r="E3159" i="22"/>
  <c r="G3158" i="22" a="1"/>
  <c r="G3158" i="22" s="1"/>
  <c r="B3158" i="22" s="1"/>
  <c r="E3158" i="22"/>
  <c r="G3157" i="22"/>
  <c r="G3157" i="22" a="1"/>
  <c r="E3157" i="22"/>
  <c r="B3157" i="22"/>
  <c r="G3156" i="22" a="1"/>
  <c r="G3156" i="22" s="1"/>
  <c r="B3156" i="22" s="1"/>
  <c r="E3156" i="22"/>
  <c r="G3155" i="22" a="1"/>
  <c r="G3155" i="22" s="1"/>
  <c r="B3155" i="22" s="1"/>
  <c r="E3155" i="22"/>
  <c r="G3154" i="22"/>
  <c r="B3154" i="22" s="1"/>
  <c r="G3154" i="22" a="1"/>
  <c r="E3154" i="22"/>
  <c r="G3153" i="22" a="1"/>
  <c r="G3153" i="22" s="1"/>
  <c r="B3153" i="22" s="1"/>
  <c r="E3153" i="22"/>
  <c r="G3152" i="22" a="1"/>
  <c r="G3152" i="22" s="1"/>
  <c r="B3152" i="22" s="1"/>
  <c r="E3152" i="22"/>
  <c r="G3151" i="22" a="1"/>
  <c r="G3151" i="22" s="1"/>
  <c r="B3151" i="22" s="1"/>
  <c r="E3151" i="22"/>
  <c r="G3150" i="22" a="1"/>
  <c r="G3150" i="22" s="1"/>
  <c r="B3150" i="22" s="1"/>
  <c r="E3150" i="22"/>
  <c r="G3149" i="22" a="1"/>
  <c r="G3149" i="22" s="1"/>
  <c r="B3149" i="22" s="1"/>
  <c r="E3149" i="22"/>
  <c r="G3148" i="22" a="1"/>
  <c r="G3148" i="22" s="1"/>
  <c r="B3148" i="22" s="1"/>
  <c r="E3148" i="22"/>
  <c r="G3147" i="22" a="1"/>
  <c r="G3147" i="22" s="1"/>
  <c r="B3147" i="22" s="1"/>
  <c r="E3147" i="22"/>
  <c r="G3146" i="22" a="1"/>
  <c r="G3146" i="22" s="1"/>
  <c r="B3146" i="22" s="1"/>
  <c r="E3146" i="22"/>
  <c r="G3145" i="22" a="1"/>
  <c r="G3145" i="22" s="1"/>
  <c r="B3145" i="22" s="1"/>
  <c r="E3145" i="22"/>
  <c r="G3144" i="22" a="1"/>
  <c r="G3144" i="22" s="1"/>
  <c r="B3144" i="22" s="1"/>
  <c r="E3144" i="22"/>
  <c r="G3143" i="22" a="1"/>
  <c r="G3143" i="22" s="1"/>
  <c r="B3143" i="22" s="1"/>
  <c r="E3143" i="22"/>
  <c r="G3142" i="22" a="1"/>
  <c r="G3142" i="22" s="1"/>
  <c r="B3142" i="22" s="1"/>
  <c r="E3142" i="22"/>
  <c r="G3141" i="22" a="1"/>
  <c r="G3141" i="22" s="1"/>
  <c r="B3141" i="22" s="1"/>
  <c r="E3141" i="22"/>
  <c r="G3140" i="22" a="1"/>
  <c r="G3140" i="22" s="1"/>
  <c r="B3140" i="22" s="1"/>
  <c r="E3140" i="22"/>
  <c r="G3139" i="22" a="1"/>
  <c r="G3139" i="22" s="1"/>
  <c r="B3139" i="22" s="1"/>
  <c r="E3139" i="22"/>
  <c r="G3138" i="22" a="1"/>
  <c r="G3138" i="22" s="1"/>
  <c r="B3138" i="22" s="1"/>
  <c r="E3138" i="22"/>
  <c r="G3137" i="22" a="1"/>
  <c r="G3137" i="22" s="1"/>
  <c r="B3137" i="22" s="1"/>
  <c r="E3137" i="22"/>
  <c r="G3136" i="22" a="1"/>
  <c r="G3136" i="22" s="1"/>
  <c r="B3136" i="22" s="1"/>
  <c r="E3136" i="22"/>
  <c r="G3135" i="22" a="1"/>
  <c r="G3135" i="22" s="1"/>
  <c r="B3135" i="22" s="1"/>
  <c r="E3135" i="22"/>
  <c r="G3134" i="22" a="1"/>
  <c r="G3134" i="22" s="1"/>
  <c r="B3134" i="22" s="1"/>
  <c r="E3134" i="22"/>
  <c r="G3133" i="22" a="1"/>
  <c r="G3133" i="22" s="1"/>
  <c r="B3133" i="22" s="1"/>
  <c r="E3133" i="22"/>
  <c r="G3132" i="22" a="1"/>
  <c r="G3132" i="22" s="1"/>
  <c r="B3132" i="22" s="1"/>
  <c r="E3132" i="22"/>
  <c r="G3131" i="22"/>
  <c r="B3131" i="22" s="1"/>
  <c r="G3131" i="22" a="1"/>
  <c r="E3131" i="22"/>
  <c r="G3130" i="22" a="1"/>
  <c r="G3130" i="22" s="1"/>
  <c r="B3130" i="22" s="1"/>
  <c r="E3130" i="22"/>
  <c r="G3129" i="22" a="1"/>
  <c r="G3129" i="22" s="1"/>
  <c r="B3129" i="22" s="1"/>
  <c r="E3129" i="22"/>
  <c r="G3128" i="22"/>
  <c r="B3128" i="22" s="1"/>
  <c r="G3128" i="22" a="1"/>
  <c r="E3128" i="22"/>
  <c r="G3127" i="22" a="1"/>
  <c r="G3127" i="22" s="1"/>
  <c r="B3127" i="22" s="1"/>
  <c r="E3127" i="22"/>
  <c r="G3126" i="22" a="1"/>
  <c r="G3126" i="22" s="1"/>
  <c r="B3126" i="22" s="1"/>
  <c r="E3126" i="22"/>
  <c r="G3125" i="22"/>
  <c r="B3125" i="22" s="1"/>
  <c r="G3125" i="22" a="1"/>
  <c r="E3125" i="22"/>
  <c r="G3124" i="22" a="1"/>
  <c r="G3124" i="22" s="1"/>
  <c r="B3124" i="22" s="1"/>
  <c r="E3124" i="22"/>
  <c r="G3123" i="22" a="1"/>
  <c r="G3123" i="22" s="1"/>
  <c r="B3123" i="22" s="1"/>
  <c r="E3123" i="22"/>
  <c r="G3122" i="22" a="1"/>
  <c r="G3122" i="22" s="1"/>
  <c r="B3122" i="22" s="1"/>
  <c r="E3122" i="22"/>
  <c r="G3121" i="22" a="1"/>
  <c r="G3121" i="22" s="1"/>
  <c r="B3121" i="22" s="1"/>
  <c r="E3121" i="22"/>
  <c r="G3120" i="22" a="1"/>
  <c r="G3120" i="22" s="1"/>
  <c r="B3120" i="22" s="1"/>
  <c r="E3120" i="22"/>
  <c r="G3119" i="22" a="1"/>
  <c r="G3119" i="22" s="1"/>
  <c r="B3119" i="22" s="1"/>
  <c r="E3119" i="22"/>
  <c r="G3118" i="22"/>
  <c r="B3118" i="22" s="1"/>
  <c r="G3118" i="22" a="1"/>
  <c r="E3118" i="22"/>
  <c r="G3117" i="22" a="1"/>
  <c r="G3117" i="22" s="1"/>
  <c r="B3117" i="22" s="1"/>
  <c r="E3117" i="22"/>
  <c r="G3116" i="22"/>
  <c r="B3116" i="22" s="1"/>
  <c r="G3116" i="22" a="1"/>
  <c r="E3116" i="22"/>
  <c r="G3115" i="22"/>
  <c r="B3115" i="22" s="1"/>
  <c r="G3115" i="22" a="1"/>
  <c r="E3115" i="22"/>
  <c r="G3114" i="22" a="1"/>
  <c r="G3114" i="22" s="1"/>
  <c r="B3114" i="22" s="1"/>
  <c r="E3114" i="22"/>
  <c r="G3113" i="22" a="1"/>
  <c r="G3113" i="22" s="1"/>
  <c r="B3113" i="22" s="1"/>
  <c r="E3113" i="22"/>
  <c r="G3112" i="22"/>
  <c r="B3112" i="22" s="1"/>
  <c r="G3112" i="22" a="1"/>
  <c r="E3112" i="22"/>
  <c r="G3111" i="22" a="1"/>
  <c r="G3111" i="22" s="1"/>
  <c r="B3111" i="22" s="1"/>
  <c r="E3111" i="22"/>
  <c r="G3110" i="22" a="1"/>
  <c r="G3110" i="22" s="1"/>
  <c r="B3110" i="22" s="1"/>
  <c r="E3110" i="22"/>
  <c r="G3109" i="22" a="1"/>
  <c r="G3109" i="22" s="1"/>
  <c r="B3109" i="22" s="1"/>
  <c r="E3109" i="22"/>
  <c r="G3108" i="22" a="1"/>
  <c r="G3108" i="22" s="1"/>
  <c r="B3108" i="22" s="1"/>
  <c r="E3108" i="22"/>
  <c r="G3107" i="22" a="1"/>
  <c r="G3107" i="22" s="1"/>
  <c r="B3107" i="22" s="1"/>
  <c r="E3107" i="22"/>
  <c r="G3106" i="22" a="1"/>
  <c r="G3106" i="22" s="1"/>
  <c r="B3106" i="22" s="1"/>
  <c r="E3106" i="22"/>
  <c r="G3105" i="22" a="1"/>
  <c r="G3105" i="22" s="1"/>
  <c r="B3105" i="22" s="1"/>
  <c r="E3105" i="22"/>
  <c r="G3104" i="22" a="1"/>
  <c r="G3104" i="22" s="1"/>
  <c r="B3104" i="22" s="1"/>
  <c r="E3104" i="22"/>
  <c r="G3103" i="22" a="1"/>
  <c r="G3103" i="22" s="1"/>
  <c r="B3103" i="22" s="1"/>
  <c r="E3103" i="22"/>
  <c r="G3102" i="22"/>
  <c r="B3102" i="22" s="1"/>
  <c r="G3102" i="22" a="1"/>
  <c r="E3102" i="22"/>
  <c r="G3101" i="22" a="1"/>
  <c r="G3101" i="22" s="1"/>
  <c r="B3101" i="22" s="1"/>
  <c r="E3101" i="22"/>
  <c r="G3100" i="22" a="1"/>
  <c r="G3100" i="22" s="1"/>
  <c r="B3100" i="22" s="1"/>
  <c r="E3100" i="22"/>
  <c r="G3099" i="22" a="1"/>
  <c r="G3099" i="22" s="1"/>
  <c r="B3099" i="22" s="1"/>
  <c r="E3099" i="22"/>
  <c r="G3098" i="22" a="1"/>
  <c r="G3098" i="22" s="1"/>
  <c r="B3098" i="22" s="1"/>
  <c r="E3098" i="22"/>
  <c r="G3097" i="22" a="1"/>
  <c r="G3097" i="22" s="1"/>
  <c r="B3097" i="22" s="1"/>
  <c r="E3097" i="22"/>
  <c r="G3096" i="22" a="1"/>
  <c r="G3096" i="22" s="1"/>
  <c r="B3096" i="22" s="1"/>
  <c r="E3096" i="22"/>
  <c r="G3095" i="22" a="1"/>
  <c r="G3095" i="22" s="1"/>
  <c r="B3095" i="22" s="1"/>
  <c r="E3095" i="22"/>
  <c r="G3094" i="22" a="1"/>
  <c r="G3094" i="22" s="1"/>
  <c r="B3094" i="22" s="1"/>
  <c r="E3094" i="22"/>
  <c r="G3093" i="22" a="1"/>
  <c r="G3093" i="22" s="1"/>
  <c r="B3093" i="22" s="1"/>
  <c r="E3093" i="22"/>
  <c r="G3092" i="22" a="1"/>
  <c r="G3092" i="22" s="1"/>
  <c r="B3092" i="22" s="1"/>
  <c r="E3092" i="22"/>
  <c r="G3091" i="22" a="1"/>
  <c r="G3091" i="22" s="1"/>
  <c r="B3091" i="22" s="1"/>
  <c r="E3091" i="22"/>
  <c r="G3090" i="22" a="1"/>
  <c r="G3090" i="22" s="1"/>
  <c r="B3090" i="22" s="1"/>
  <c r="E3090" i="22"/>
  <c r="G3089" i="22" a="1"/>
  <c r="G3089" i="22" s="1"/>
  <c r="B3089" i="22" s="1"/>
  <c r="E3089" i="22"/>
  <c r="G3088" i="22" a="1"/>
  <c r="G3088" i="22" s="1"/>
  <c r="B3088" i="22" s="1"/>
  <c r="E3088" i="22"/>
  <c r="G3087" i="22" a="1"/>
  <c r="G3087" i="22" s="1"/>
  <c r="B3087" i="22" s="1"/>
  <c r="E3087" i="22"/>
  <c r="G3086" i="22" a="1"/>
  <c r="G3086" i="22" s="1"/>
  <c r="B3086" i="22" s="1"/>
  <c r="E3086" i="22"/>
  <c r="G3085" i="22" a="1"/>
  <c r="G3085" i="22" s="1"/>
  <c r="B3085" i="22" s="1"/>
  <c r="E3085" i="22"/>
  <c r="G3084" i="22" a="1"/>
  <c r="G3084" i="22" s="1"/>
  <c r="B3084" i="22" s="1"/>
  <c r="E3084" i="22"/>
  <c r="G3083" i="22" a="1"/>
  <c r="G3083" i="22" s="1"/>
  <c r="B3083" i="22" s="1"/>
  <c r="E3083" i="22"/>
  <c r="G3082" i="22" a="1"/>
  <c r="G3082" i="22" s="1"/>
  <c r="B3082" i="22" s="1"/>
  <c r="E3082" i="22"/>
  <c r="G3081" i="22" a="1"/>
  <c r="G3081" i="22" s="1"/>
  <c r="B3081" i="22" s="1"/>
  <c r="E3081" i="22"/>
  <c r="G3080" i="22" a="1"/>
  <c r="G3080" i="22" s="1"/>
  <c r="B3080" i="22" s="1"/>
  <c r="E3080" i="22"/>
  <c r="G3079" i="22" a="1"/>
  <c r="G3079" i="22" s="1"/>
  <c r="B3079" i="22" s="1"/>
  <c r="E3079" i="22"/>
  <c r="G3078" i="22" a="1"/>
  <c r="G3078" i="22" s="1"/>
  <c r="B3078" i="22" s="1"/>
  <c r="E3078" i="22"/>
  <c r="G3077" i="22" a="1"/>
  <c r="G3077" i="22" s="1"/>
  <c r="B3077" i="22" s="1"/>
  <c r="E3077" i="22"/>
  <c r="G3076" i="22" a="1"/>
  <c r="G3076" i="22" s="1"/>
  <c r="B3076" i="22" s="1"/>
  <c r="E3076" i="22"/>
  <c r="G3075" i="22" a="1"/>
  <c r="G3075" i="22" s="1"/>
  <c r="B3075" i="22" s="1"/>
  <c r="E3075" i="22"/>
  <c r="G3074" i="22" a="1"/>
  <c r="G3074" i="22" s="1"/>
  <c r="B3074" i="22" s="1"/>
  <c r="E3074" i="22"/>
  <c r="G3073" i="22" a="1"/>
  <c r="G3073" i="22" s="1"/>
  <c r="B3073" i="22" s="1"/>
  <c r="E3073" i="22"/>
  <c r="G3072" i="22" a="1"/>
  <c r="G3072" i="22" s="1"/>
  <c r="B3072" i="22" s="1"/>
  <c r="E3072" i="22"/>
  <c r="G3071" i="22" a="1"/>
  <c r="G3071" i="22" s="1"/>
  <c r="B3071" i="22" s="1"/>
  <c r="E3071" i="22"/>
  <c r="G3070" i="22" a="1"/>
  <c r="G3070" i="22" s="1"/>
  <c r="B3070" i="22" s="1"/>
  <c r="E3070" i="22"/>
  <c r="G3069" i="22" a="1"/>
  <c r="G3069" i="22" s="1"/>
  <c r="B3069" i="22" s="1"/>
  <c r="E3069" i="22"/>
  <c r="G3068" i="22" a="1"/>
  <c r="G3068" i="22" s="1"/>
  <c r="B3068" i="22" s="1"/>
  <c r="E3068" i="22"/>
  <c r="G3067" i="22" a="1"/>
  <c r="G3067" i="22" s="1"/>
  <c r="B3067" i="22" s="1"/>
  <c r="E3067" i="22"/>
  <c r="G3066" i="22" a="1"/>
  <c r="G3066" i="22" s="1"/>
  <c r="B3066" i="22" s="1"/>
  <c r="E3066" i="22"/>
  <c r="G3065" i="22" a="1"/>
  <c r="G3065" i="22" s="1"/>
  <c r="B3065" i="22" s="1"/>
  <c r="E3065" i="22"/>
  <c r="G3064" i="22"/>
  <c r="B3064" i="22" s="1"/>
  <c r="G3064" i="22" a="1"/>
  <c r="E3064" i="22"/>
  <c r="G3063" i="22" a="1"/>
  <c r="G3063" i="22" s="1"/>
  <c r="B3063" i="22" s="1"/>
  <c r="E3063" i="22"/>
  <c r="G3062" i="22" a="1"/>
  <c r="G3062" i="22" s="1"/>
  <c r="B3062" i="22" s="1"/>
  <c r="E3062" i="22"/>
  <c r="G3061" i="22"/>
  <c r="B3061" i="22" s="1"/>
  <c r="G3061" i="22" a="1"/>
  <c r="E3061" i="22"/>
  <c r="G3060" i="22" a="1"/>
  <c r="G3060" i="22" s="1"/>
  <c r="B3060" i="22" s="1"/>
  <c r="E3060" i="22"/>
  <c r="G3059" i="22" a="1"/>
  <c r="G3059" i="22" s="1"/>
  <c r="B3059" i="22" s="1"/>
  <c r="E3059" i="22"/>
  <c r="G3058" i="22" a="1"/>
  <c r="G3058" i="22" s="1"/>
  <c r="B3058" i="22" s="1"/>
  <c r="E3058" i="22"/>
  <c r="G3057" i="22" a="1"/>
  <c r="G3057" i="22" s="1"/>
  <c r="B3057" i="22" s="1"/>
  <c r="E3057" i="22"/>
  <c r="G3056" i="22" a="1"/>
  <c r="G3056" i="22" s="1"/>
  <c r="B3056" i="22" s="1"/>
  <c r="E3056" i="22"/>
  <c r="G3055" i="22" a="1"/>
  <c r="G3055" i="22" s="1"/>
  <c r="B3055" i="22" s="1"/>
  <c r="E3055" i="22"/>
  <c r="G3054" i="22"/>
  <c r="B3054" i="22" s="1"/>
  <c r="G3054" i="22" a="1"/>
  <c r="E3054" i="22"/>
  <c r="G3053" i="22" a="1"/>
  <c r="G3053" i="22" s="1"/>
  <c r="B3053" i="22" s="1"/>
  <c r="E3053" i="22"/>
  <c r="G3052" i="22"/>
  <c r="B3052" i="22" s="1"/>
  <c r="G3052" i="22" a="1"/>
  <c r="E3052" i="22"/>
  <c r="G3051" i="22"/>
  <c r="B3051" i="22" s="1"/>
  <c r="G3051" i="22" a="1"/>
  <c r="E3051" i="22"/>
  <c r="G3050" i="22" a="1"/>
  <c r="G3050" i="22" s="1"/>
  <c r="B3050" i="22" s="1"/>
  <c r="E3050" i="22"/>
  <c r="G3049" i="22" a="1"/>
  <c r="G3049" i="22" s="1"/>
  <c r="B3049" i="22" s="1"/>
  <c r="E3049" i="22"/>
  <c r="G3048" i="22" a="1"/>
  <c r="G3048" i="22" s="1"/>
  <c r="B3048" i="22" s="1"/>
  <c r="E3048" i="22"/>
  <c r="G3047" i="22" a="1"/>
  <c r="G3047" i="22" s="1"/>
  <c r="B3047" i="22" s="1"/>
  <c r="E3047" i="22"/>
  <c r="G3046" i="22" a="1"/>
  <c r="G3046" i="22" s="1"/>
  <c r="B3046" i="22" s="1"/>
  <c r="E3046" i="22"/>
  <c r="G3045" i="22"/>
  <c r="B3045" i="22" s="1"/>
  <c r="G3045" i="22" a="1"/>
  <c r="E3045" i="22"/>
  <c r="G3044" i="22" a="1"/>
  <c r="G3044" i="22" s="1"/>
  <c r="B3044" i="22" s="1"/>
  <c r="E3044" i="22"/>
  <c r="G3043" i="22" a="1"/>
  <c r="G3043" i="22" s="1"/>
  <c r="B3043" i="22" s="1"/>
  <c r="E3043" i="22"/>
  <c r="G3042" i="22"/>
  <c r="B3042" i="22" s="1"/>
  <c r="G3042" i="22" a="1"/>
  <c r="E3042" i="22"/>
  <c r="G3041" i="22" a="1"/>
  <c r="G3041" i="22" s="1"/>
  <c r="B3041" i="22" s="1"/>
  <c r="E3041" i="22"/>
  <c r="G3040" i="22" a="1"/>
  <c r="G3040" i="22" s="1"/>
  <c r="B3040" i="22" s="1"/>
  <c r="E3040" i="22"/>
  <c r="G3039" i="22" a="1"/>
  <c r="G3039" i="22" s="1"/>
  <c r="B3039" i="22" s="1"/>
  <c r="E3039" i="22"/>
  <c r="G3038" i="22"/>
  <c r="B3038" i="22" s="1"/>
  <c r="G3038" i="22" a="1"/>
  <c r="E3038" i="22"/>
  <c r="G3037" i="22" a="1"/>
  <c r="G3037" i="22" s="1"/>
  <c r="B3037" i="22" s="1"/>
  <c r="E3037" i="22"/>
  <c r="G3036" i="22" a="1"/>
  <c r="G3036" i="22" s="1"/>
  <c r="B3036" i="22" s="1"/>
  <c r="E3036" i="22"/>
  <c r="G3035" i="22"/>
  <c r="B3035" i="22" s="1"/>
  <c r="G3035" i="22" a="1"/>
  <c r="E3035" i="22"/>
  <c r="G3034" i="22" a="1"/>
  <c r="G3034" i="22" s="1"/>
  <c r="B3034" i="22" s="1"/>
  <c r="E3034" i="22"/>
  <c r="G3033" i="22" a="1"/>
  <c r="G3033" i="22" s="1"/>
  <c r="B3033" i="22" s="1"/>
  <c r="E3033" i="22"/>
  <c r="G3032" i="22"/>
  <c r="B3032" i="22" s="1"/>
  <c r="G3032" i="22" a="1"/>
  <c r="E3032" i="22"/>
  <c r="G3031" i="22" a="1"/>
  <c r="G3031" i="22" s="1"/>
  <c r="B3031" i="22" s="1"/>
  <c r="E3031" i="22"/>
  <c r="G3030" i="22" a="1"/>
  <c r="G3030" i="22" s="1"/>
  <c r="B3030" i="22" s="1"/>
  <c r="E3030" i="22"/>
  <c r="G3029" i="22"/>
  <c r="B3029" i="22" s="1"/>
  <c r="G3029" i="22" a="1"/>
  <c r="E3029" i="22"/>
  <c r="G3028" i="22" a="1"/>
  <c r="G3028" i="22" s="1"/>
  <c r="B3028" i="22" s="1"/>
  <c r="E3028" i="22"/>
  <c r="G3027" i="22" a="1"/>
  <c r="G3027" i="22" s="1"/>
  <c r="B3027" i="22" s="1"/>
  <c r="E3027" i="22"/>
  <c r="G3026" i="22"/>
  <c r="B3026" i="22" s="1"/>
  <c r="G3026" i="22" a="1"/>
  <c r="E3026" i="22"/>
  <c r="G3025" i="22" a="1"/>
  <c r="G3025" i="22" s="1"/>
  <c r="B3025" i="22" s="1"/>
  <c r="E3025" i="22"/>
  <c r="G3024" i="22" a="1"/>
  <c r="G3024" i="22" s="1"/>
  <c r="B3024" i="22" s="1"/>
  <c r="E3024" i="22"/>
  <c r="G3023" i="22" a="1"/>
  <c r="G3023" i="22" s="1"/>
  <c r="B3023" i="22" s="1"/>
  <c r="E3023" i="22"/>
  <c r="G3022" i="22" a="1"/>
  <c r="G3022" i="22" s="1"/>
  <c r="B3022" i="22" s="1"/>
  <c r="E3022" i="22"/>
  <c r="G3021" i="22" a="1"/>
  <c r="G3021" i="22" s="1"/>
  <c r="B3021" i="22" s="1"/>
  <c r="E3021" i="22"/>
  <c r="G3020" i="22" a="1"/>
  <c r="G3020" i="22" s="1"/>
  <c r="B3020" i="22" s="1"/>
  <c r="E3020" i="22"/>
  <c r="G3019" i="22" a="1"/>
  <c r="G3019" i="22" s="1"/>
  <c r="B3019" i="22" s="1"/>
  <c r="E3019" i="22"/>
  <c r="G3018" i="22" a="1"/>
  <c r="G3018" i="22" s="1"/>
  <c r="B3018" i="22" s="1"/>
  <c r="E3018" i="22"/>
  <c r="G3017" i="22" a="1"/>
  <c r="G3017" i="22" s="1"/>
  <c r="B3017" i="22" s="1"/>
  <c r="E3017" i="22"/>
  <c r="G3016" i="22" a="1"/>
  <c r="G3016" i="22" s="1"/>
  <c r="B3016" i="22" s="1"/>
  <c r="E3016" i="22"/>
  <c r="G3015" i="22" a="1"/>
  <c r="G3015" i="22" s="1"/>
  <c r="B3015" i="22" s="1"/>
  <c r="E3015" i="22"/>
  <c r="G3014" i="22" a="1"/>
  <c r="G3014" i="22" s="1"/>
  <c r="B3014" i="22" s="1"/>
  <c r="E3014" i="22"/>
  <c r="G3013" i="22" a="1"/>
  <c r="G3013" i="22" s="1"/>
  <c r="B3013" i="22" s="1"/>
  <c r="E3013" i="22"/>
  <c r="G3012" i="22" a="1"/>
  <c r="G3012" i="22" s="1"/>
  <c r="B3012" i="22" s="1"/>
  <c r="E3012" i="22"/>
  <c r="G3011" i="22" a="1"/>
  <c r="G3011" i="22" s="1"/>
  <c r="B3011" i="22" s="1"/>
  <c r="E3011" i="22"/>
  <c r="G3010" i="22" a="1"/>
  <c r="G3010" i="22" s="1"/>
  <c r="B3010" i="22" s="1"/>
  <c r="E3010" i="22"/>
  <c r="G3009" i="22" a="1"/>
  <c r="G3009" i="22" s="1"/>
  <c r="B3009" i="22" s="1"/>
  <c r="E3009" i="22"/>
  <c r="G3008" i="22" a="1"/>
  <c r="G3008" i="22" s="1"/>
  <c r="B3008" i="22" s="1"/>
  <c r="E3008" i="22"/>
  <c r="G3007" i="22" a="1"/>
  <c r="G3007" i="22" s="1"/>
  <c r="B3007" i="22" s="1"/>
  <c r="E3007" i="22"/>
  <c r="G3006" i="22"/>
  <c r="B3006" i="22" s="1"/>
  <c r="G3006" i="22" a="1"/>
  <c r="E3006" i="22"/>
  <c r="G3005" i="22" a="1"/>
  <c r="G3005" i="22" s="1"/>
  <c r="B3005" i="22" s="1"/>
  <c r="E3005" i="22"/>
  <c r="G3004" i="22" a="1"/>
  <c r="G3004" i="22" s="1"/>
  <c r="B3004" i="22" s="1"/>
  <c r="E3004" i="22"/>
  <c r="G3003" i="22"/>
  <c r="B3003" i="22" s="1"/>
  <c r="G3003" i="22" a="1"/>
  <c r="E3003" i="22"/>
  <c r="G3002" i="22" a="1"/>
  <c r="G3002" i="22" s="1"/>
  <c r="B3002" i="22" s="1"/>
  <c r="E3002" i="22"/>
  <c r="G3001" i="22" a="1"/>
  <c r="G3001" i="22" s="1"/>
  <c r="B3001" i="22" s="1"/>
  <c r="E3001" i="22"/>
  <c r="G3000" i="22" a="1"/>
  <c r="G3000" i="22" s="1"/>
  <c r="B3000" i="22" s="1"/>
  <c r="E3000" i="22"/>
  <c r="G2999" i="22" a="1"/>
  <c r="G2999" i="22" s="1"/>
  <c r="B2999" i="22" s="1"/>
  <c r="E2999" i="22"/>
  <c r="G2998" i="22" a="1"/>
  <c r="G2998" i="22" s="1"/>
  <c r="B2998" i="22" s="1"/>
  <c r="E2998" i="22"/>
  <c r="G2997" i="22" a="1"/>
  <c r="G2997" i="22" s="1"/>
  <c r="B2997" i="22" s="1"/>
  <c r="E2997" i="22"/>
  <c r="G2996" i="22" a="1"/>
  <c r="G2996" i="22" s="1"/>
  <c r="B2996" i="22" s="1"/>
  <c r="E2996" i="22"/>
  <c r="G2995" i="22" a="1"/>
  <c r="G2995" i="22" s="1"/>
  <c r="B2995" i="22" s="1"/>
  <c r="E2995" i="22"/>
  <c r="G2994" i="22"/>
  <c r="B2994" i="22" s="1"/>
  <c r="G2994" i="22" a="1"/>
  <c r="E2994" i="22"/>
  <c r="G2993" i="22" a="1"/>
  <c r="G2993" i="22" s="1"/>
  <c r="B2993" i="22" s="1"/>
  <c r="E2993" i="22"/>
  <c r="G2992" i="22" a="1"/>
  <c r="G2992" i="22" s="1"/>
  <c r="B2992" i="22" s="1"/>
  <c r="E2992" i="22"/>
  <c r="G2991" i="22" a="1"/>
  <c r="G2991" i="22" s="1"/>
  <c r="B2991" i="22" s="1"/>
  <c r="E2991" i="22"/>
  <c r="G2990" i="22" a="1"/>
  <c r="G2990" i="22" s="1"/>
  <c r="B2990" i="22" s="1"/>
  <c r="E2990" i="22"/>
  <c r="G2989" i="22" a="1"/>
  <c r="G2989" i="22" s="1"/>
  <c r="B2989" i="22" s="1"/>
  <c r="E2989" i="22"/>
  <c r="G2988" i="22" a="1"/>
  <c r="G2988" i="22" s="1"/>
  <c r="B2988" i="22" s="1"/>
  <c r="E2988" i="22"/>
  <c r="G2987" i="22" a="1"/>
  <c r="G2987" i="22" s="1"/>
  <c r="B2987" i="22" s="1"/>
  <c r="E2987" i="22"/>
  <c r="G2986" i="22" a="1"/>
  <c r="G2986" i="22" s="1"/>
  <c r="B2986" i="22" s="1"/>
  <c r="E2986" i="22"/>
  <c r="G2985" i="22" a="1"/>
  <c r="G2985" i="22" s="1"/>
  <c r="B2985" i="22" s="1"/>
  <c r="E2985" i="22"/>
  <c r="G2984" i="22"/>
  <c r="B2984" i="22" s="1"/>
  <c r="G2984" i="22" a="1"/>
  <c r="E2984" i="22"/>
  <c r="G2983" i="22" a="1"/>
  <c r="G2983" i="22" s="1"/>
  <c r="B2983" i="22" s="1"/>
  <c r="E2983" i="22"/>
  <c r="G2982" i="22" a="1"/>
  <c r="G2982" i="22" s="1"/>
  <c r="B2982" i="22" s="1"/>
  <c r="E2982" i="22"/>
  <c r="G2981" i="22"/>
  <c r="B2981" i="22" s="1"/>
  <c r="G2981" i="22" a="1"/>
  <c r="E2981" i="22"/>
  <c r="G2980" i="22" a="1"/>
  <c r="G2980" i="22" s="1"/>
  <c r="B2980" i="22" s="1"/>
  <c r="E2980" i="22"/>
  <c r="G2979" i="22" a="1"/>
  <c r="G2979" i="22" s="1"/>
  <c r="B2979" i="22" s="1"/>
  <c r="E2979" i="22"/>
  <c r="G2978" i="22" a="1"/>
  <c r="G2978" i="22" s="1"/>
  <c r="B2978" i="22" s="1"/>
  <c r="E2978" i="22"/>
  <c r="G2977" i="22" a="1"/>
  <c r="G2977" i="22" s="1"/>
  <c r="B2977" i="22" s="1"/>
  <c r="E2977" i="22"/>
  <c r="G2976" i="22" a="1"/>
  <c r="G2976" i="22" s="1"/>
  <c r="B2976" i="22" s="1"/>
  <c r="E2976" i="22"/>
  <c r="G2975" i="22" a="1"/>
  <c r="G2975" i="22" s="1"/>
  <c r="B2975" i="22" s="1"/>
  <c r="E2975" i="22"/>
  <c r="G2974" i="22"/>
  <c r="B2974" i="22" s="1"/>
  <c r="G2974" i="22" a="1"/>
  <c r="E2974" i="22"/>
  <c r="G2973" i="22" a="1"/>
  <c r="G2973" i="22" s="1"/>
  <c r="B2973" i="22" s="1"/>
  <c r="E2973" i="22"/>
  <c r="G2972" i="22" a="1"/>
  <c r="G2972" i="22" s="1"/>
  <c r="B2972" i="22" s="1"/>
  <c r="E2972" i="22"/>
  <c r="G2971" i="22" a="1"/>
  <c r="G2971" i="22" s="1"/>
  <c r="B2971" i="22" s="1"/>
  <c r="E2971" i="22"/>
  <c r="G2970" i="22" a="1"/>
  <c r="G2970" i="22" s="1"/>
  <c r="B2970" i="22" s="1"/>
  <c r="E2970" i="22"/>
  <c r="G2969" i="22" a="1"/>
  <c r="G2969" i="22" s="1"/>
  <c r="B2969" i="22" s="1"/>
  <c r="E2969" i="22"/>
  <c r="G2968" i="22" a="1"/>
  <c r="G2968" i="22" s="1"/>
  <c r="B2968" i="22" s="1"/>
  <c r="E2968" i="22"/>
  <c r="G2967" i="22" a="1"/>
  <c r="G2967" i="22" s="1"/>
  <c r="B2967" i="22" s="1"/>
  <c r="E2967" i="22"/>
  <c r="G2966" i="22" a="1"/>
  <c r="G2966" i="22" s="1"/>
  <c r="B2966" i="22" s="1"/>
  <c r="E2966" i="22"/>
  <c r="G2965" i="22"/>
  <c r="G2965" i="22" a="1"/>
  <c r="E2965" i="22"/>
  <c r="B2965" i="22"/>
  <c r="G2964" i="22" a="1"/>
  <c r="G2964" i="22" s="1"/>
  <c r="B2964" i="22" s="1"/>
  <c r="E2964" i="22"/>
  <c r="G2963" i="22" a="1"/>
  <c r="G2963" i="22" s="1"/>
  <c r="B2963" i="22" s="1"/>
  <c r="E2963" i="22"/>
  <c r="G2962" i="22"/>
  <c r="B2962" i="22" s="1"/>
  <c r="G2962" i="22" a="1"/>
  <c r="E2962" i="22"/>
  <c r="G2961" i="22" a="1"/>
  <c r="G2961" i="22" s="1"/>
  <c r="B2961" i="22" s="1"/>
  <c r="E2961" i="22"/>
  <c r="G2960" i="22" a="1"/>
  <c r="G2960" i="22" s="1"/>
  <c r="B2960" i="22" s="1"/>
  <c r="E2960" i="22"/>
  <c r="G2959" i="22" a="1"/>
  <c r="G2959" i="22" s="1"/>
  <c r="B2959" i="22" s="1"/>
  <c r="E2959" i="22"/>
  <c r="G2958" i="22" a="1"/>
  <c r="G2958" i="22" s="1"/>
  <c r="B2958" i="22" s="1"/>
  <c r="E2958" i="22"/>
  <c r="G2957" i="22" a="1"/>
  <c r="G2957" i="22" s="1"/>
  <c r="B2957" i="22" s="1"/>
  <c r="E2957" i="22"/>
  <c r="G2956" i="22" a="1"/>
  <c r="G2956" i="22" s="1"/>
  <c r="B2956" i="22" s="1"/>
  <c r="E2956" i="22"/>
  <c r="G2955" i="22" a="1"/>
  <c r="G2955" i="22" s="1"/>
  <c r="B2955" i="22" s="1"/>
  <c r="E2955" i="22"/>
  <c r="G2954" i="22" a="1"/>
  <c r="G2954" i="22" s="1"/>
  <c r="B2954" i="22" s="1"/>
  <c r="E2954" i="22"/>
  <c r="G2953" i="22" a="1"/>
  <c r="G2953" i="22" s="1"/>
  <c r="B2953" i="22" s="1"/>
  <c r="E2953" i="22"/>
  <c r="G2952" i="22" a="1"/>
  <c r="G2952" i="22" s="1"/>
  <c r="B2952" i="22" s="1"/>
  <c r="E2952" i="22"/>
  <c r="G2951" i="22" a="1"/>
  <c r="G2951" i="22" s="1"/>
  <c r="B2951" i="22" s="1"/>
  <c r="E2951" i="22"/>
  <c r="G2950" i="22" a="1"/>
  <c r="G2950" i="22" s="1"/>
  <c r="B2950" i="22" s="1"/>
  <c r="E2950" i="22"/>
  <c r="G2949" i="22" a="1"/>
  <c r="G2949" i="22" s="1"/>
  <c r="B2949" i="22" s="1"/>
  <c r="E2949" i="22"/>
  <c r="G2948" i="22" a="1"/>
  <c r="G2948" i="22" s="1"/>
  <c r="B2948" i="22" s="1"/>
  <c r="E2948" i="22"/>
  <c r="G2947" i="22" a="1"/>
  <c r="G2947" i="22" s="1"/>
  <c r="B2947" i="22" s="1"/>
  <c r="E2947" i="22"/>
  <c r="G2946" i="22" a="1"/>
  <c r="G2946" i="22" s="1"/>
  <c r="B2946" i="22" s="1"/>
  <c r="E2946" i="22"/>
  <c r="G2945" i="22" a="1"/>
  <c r="G2945" i="22" s="1"/>
  <c r="B2945" i="22" s="1"/>
  <c r="E2945" i="22"/>
  <c r="G2944" i="22" a="1"/>
  <c r="G2944" i="22" s="1"/>
  <c r="B2944" i="22" s="1"/>
  <c r="E2944" i="22"/>
  <c r="G2943" i="22" a="1"/>
  <c r="G2943" i="22" s="1"/>
  <c r="B2943" i="22" s="1"/>
  <c r="E2943" i="22"/>
  <c r="G2942" i="22" a="1"/>
  <c r="G2942" i="22" s="1"/>
  <c r="B2942" i="22" s="1"/>
  <c r="E2942" i="22"/>
  <c r="G2941" i="22" a="1"/>
  <c r="G2941" i="22" s="1"/>
  <c r="B2941" i="22" s="1"/>
  <c r="E2941" i="22"/>
  <c r="G2940" i="22" a="1"/>
  <c r="G2940" i="22" s="1"/>
  <c r="B2940" i="22" s="1"/>
  <c r="E2940" i="22"/>
  <c r="G2939" i="22" a="1"/>
  <c r="G2939" i="22" s="1"/>
  <c r="B2939" i="22" s="1"/>
  <c r="E2939" i="22"/>
  <c r="G2938" i="22" a="1"/>
  <c r="G2938" i="22" s="1"/>
  <c r="B2938" i="22" s="1"/>
  <c r="E2938" i="22"/>
  <c r="G2937" i="22" a="1"/>
  <c r="G2937" i="22" s="1"/>
  <c r="B2937" i="22" s="1"/>
  <c r="E2937" i="22"/>
  <c r="G2936" i="22" a="1"/>
  <c r="G2936" i="22" s="1"/>
  <c r="B2936" i="22" s="1"/>
  <c r="E2936" i="22"/>
  <c r="G2935" i="22" a="1"/>
  <c r="G2935" i="22" s="1"/>
  <c r="B2935" i="22" s="1"/>
  <c r="E2935" i="22"/>
  <c r="G2934" i="22" a="1"/>
  <c r="G2934" i="22" s="1"/>
  <c r="B2934" i="22" s="1"/>
  <c r="E2934" i="22"/>
  <c r="G2933" i="22" a="1"/>
  <c r="G2933" i="22" s="1"/>
  <c r="B2933" i="22" s="1"/>
  <c r="E2933" i="22"/>
  <c r="G2932" i="22" a="1"/>
  <c r="G2932" i="22" s="1"/>
  <c r="B2932" i="22" s="1"/>
  <c r="E2932" i="22"/>
  <c r="G2931" i="22" a="1"/>
  <c r="G2931" i="22" s="1"/>
  <c r="B2931" i="22" s="1"/>
  <c r="E2931" i="22"/>
  <c r="G2930" i="22"/>
  <c r="B2930" i="22" s="1"/>
  <c r="G2930" i="22" a="1"/>
  <c r="E2930" i="22"/>
  <c r="G2929" i="22" a="1"/>
  <c r="G2929" i="22" s="1"/>
  <c r="B2929" i="22" s="1"/>
  <c r="E2929" i="22"/>
  <c r="G2928" i="22" a="1"/>
  <c r="G2928" i="22" s="1"/>
  <c r="B2928" i="22" s="1"/>
  <c r="E2928" i="22"/>
  <c r="G2927" i="22" a="1"/>
  <c r="G2927" i="22" s="1"/>
  <c r="B2927" i="22" s="1"/>
  <c r="E2927" i="22"/>
  <c r="G2926" i="22" a="1"/>
  <c r="G2926" i="22" s="1"/>
  <c r="B2926" i="22" s="1"/>
  <c r="E2926" i="22"/>
  <c r="G2925" i="22" a="1"/>
  <c r="G2925" i="22" s="1"/>
  <c r="B2925" i="22" s="1"/>
  <c r="E2925" i="22"/>
  <c r="G2924" i="22" a="1"/>
  <c r="G2924" i="22" s="1"/>
  <c r="B2924" i="22" s="1"/>
  <c r="E2924" i="22"/>
  <c r="G2923" i="22" a="1"/>
  <c r="G2923" i="22" s="1"/>
  <c r="E2923" i="22"/>
  <c r="B2923" i="22"/>
  <c r="G2922" i="22" a="1"/>
  <c r="G2922" i="22" s="1"/>
  <c r="B2922" i="22" s="1"/>
  <c r="E2922" i="22"/>
  <c r="G2921" i="22" a="1"/>
  <c r="G2921" i="22" s="1"/>
  <c r="B2921" i="22" s="1"/>
  <c r="E2921" i="22"/>
  <c r="G2920" i="22" a="1"/>
  <c r="G2920" i="22" s="1"/>
  <c r="B2920" i="22" s="1"/>
  <c r="E2920" i="22"/>
  <c r="G2919" i="22" a="1"/>
  <c r="G2919" i="22" s="1"/>
  <c r="B2919" i="22" s="1"/>
  <c r="E2919" i="22"/>
  <c r="G2918" i="22" a="1"/>
  <c r="G2918" i="22" s="1"/>
  <c r="B2918" i="22" s="1"/>
  <c r="E2918" i="22"/>
  <c r="G2917" i="22" a="1"/>
  <c r="G2917" i="22" s="1"/>
  <c r="B2917" i="22" s="1"/>
  <c r="E2917" i="22"/>
  <c r="G2916" i="22" a="1"/>
  <c r="G2916" i="22" s="1"/>
  <c r="B2916" i="22" s="1"/>
  <c r="E2916" i="22"/>
  <c r="G2915" i="22" a="1"/>
  <c r="G2915" i="22" s="1"/>
  <c r="B2915" i="22" s="1"/>
  <c r="E2915" i="22"/>
  <c r="G2914" i="22" a="1"/>
  <c r="G2914" i="22" s="1"/>
  <c r="B2914" i="22" s="1"/>
  <c r="E2914" i="22"/>
  <c r="G2913" i="22"/>
  <c r="B2913" i="22" s="1"/>
  <c r="G2913" i="22" a="1"/>
  <c r="E2913" i="22"/>
  <c r="G2912" i="22" a="1"/>
  <c r="G2912" i="22" s="1"/>
  <c r="B2912" i="22" s="1"/>
  <c r="E2912" i="22"/>
  <c r="G2911" i="22" a="1"/>
  <c r="G2911" i="22" s="1"/>
  <c r="B2911" i="22" s="1"/>
  <c r="E2911" i="22"/>
  <c r="G2910" i="22" a="1"/>
  <c r="G2910" i="22" s="1"/>
  <c r="B2910" i="22" s="1"/>
  <c r="E2910" i="22"/>
  <c r="G2909" i="22" a="1"/>
  <c r="G2909" i="22" s="1"/>
  <c r="B2909" i="22" s="1"/>
  <c r="E2909" i="22"/>
  <c r="G2908" i="22" a="1"/>
  <c r="G2908" i="22" s="1"/>
  <c r="B2908" i="22" s="1"/>
  <c r="E2908" i="22"/>
  <c r="G2907" i="22" a="1"/>
  <c r="G2907" i="22" s="1"/>
  <c r="B2907" i="22" s="1"/>
  <c r="E2907" i="22"/>
  <c r="G2906" i="22" a="1"/>
  <c r="G2906" i="22" s="1"/>
  <c r="B2906" i="22" s="1"/>
  <c r="E2906" i="22"/>
  <c r="G2905" i="22" a="1"/>
  <c r="G2905" i="22" s="1"/>
  <c r="B2905" i="22" s="1"/>
  <c r="E2905" i="22"/>
  <c r="G2904" i="22" a="1"/>
  <c r="G2904" i="22" s="1"/>
  <c r="B2904" i="22" s="1"/>
  <c r="E2904" i="22"/>
  <c r="G2903" i="22" a="1"/>
  <c r="G2903" i="22" s="1"/>
  <c r="B2903" i="22" s="1"/>
  <c r="E2903" i="22"/>
  <c r="G2902" i="22"/>
  <c r="B2902" i="22" s="1"/>
  <c r="G2902" i="22" a="1"/>
  <c r="E2902" i="22"/>
  <c r="G2901" i="22" a="1"/>
  <c r="G2901" i="22" s="1"/>
  <c r="B2901" i="22" s="1"/>
  <c r="E2901" i="22"/>
  <c r="G2900" i="22" a="1"/>
  <c r="G2900" i="22" s="1"/>
  <c r="B2900" i="22" s="1"/>
  <c r="E2900" i="22"/>
  <c r="G2899" i="22" a="1"/>
  <c r="G2899" i="22" s="1"/>
  <c r="B2899" i="22" s="1"/>
  <c r="E2899" i="22"/>
  <c r="G2898" i="22" a="1"/>
  <c r="G2898" i="22" s="1"/>
  <c r="B2898" i="22" s="1"/>
  <c r="E2898" i="22"/>
  <c r="G2897" i="22" a="1"/>
  <c r="G2897" i="22" s="1"/>
  <c r="B2897" i="22" s="1"/>
  <c r="E2897" i="22"/>
  <c r="G2896" i="22" a="1"/>
  <c r="G2896" i="22" s="1"/>
  <c r="B2896" i="22" s="1"/>
  <c r="E2896" i="22"/>
  <c r="G2895" i="22" a="1"/>
  <c r="G2895" i="22" s="1"/>
  <c r="B2895" i="22" s="1"/>
  <c r="E2895" i="22"/>
  <c r="G2894" i="22" a="1"/>
  <c r="G2894" i="22" s="1"/>
  <c r="B2894" i="22" s="1"/>
  <c r="E2894" i="22"/>
  <c r="G2893" i="22" a="1"/>
  <c r="G2893" i="22" s="1"/>
  <c r="B2893" i="22" s="1"/>
  <c r="E2893" i="22"/>
  <c r="G2892" i="22" a="1"/>
  <c r="G2892" i="22" s="1"/>
  <c r="B2892" i="22" s="1"/>
  <c r="E2892" i="22"/>
  <c r="G2891" i="22" a="1"/>
  <c r="G2891" i="22" s="1"/>
  <c r="B2891" i="22" s="1"/>
  <c r="E2891" i="22"/>
  <c r="G2890" i="22" a="1"/>
  <c r="G2890" i="22" s="1"/>
  <c r="B2890" i="22" s="1"/>
  <c r="E2890" i="22"/>
  <c r="G2889" i="22" a="1"/>
  <c r="G2889" i="22" s="1"/>
  <c r="B2889" i="22" s="1"/>
  <c r="E2889" i="22"/>
  <c r="G2888" i="22" a="1"/>
  <c r="G2888" i="22" s="1"/>
  <c r="B2888" i="22" s="1"/>
  <c r="E2888" i="22"/>
  <c r="G2887" i="22" a="1"/>
  <c r="G2887" i="22" s="1"/>
  <c r="B2887" i="22" s="1"/>
  <c r="E2887" i="22"/>
  <c r="G2886" i="22" a="1"/>
  <c r="G2886" i="22" s="1"/>
  <c r="B2886" i="22" s="1"/>
  <c r="E2886" i="22"/>
  <c r="G2885" i="22" a="1"/>
  <c r="G2885" i="22" s="1"/>
  <c r="B2885" i="22" s="1"/>
  <c r="E2885" i="22"/>
  <c r="G2884" i="22" a="1"/>
  <c r="G2884" i="22" s="1"/>
  <c r="B2884" i="22" s="1"/>
  <c r="E2884" i="22"/>
  <c r="G2883" i="22" a="1"/>
  <c r="G2883" i="22" s="1"/>
  <c r="B2883" i="22" s="1"/>
  <c r="E2883" i="22"/>
  <c r="G2882" i="22" a="1"/>
  <c r="G2882" i="22" s="1"/>
  <c r="B2882" i="22" s="1"/>
  <c r="E2882" i="22"/>
  <c r="G2881" i="22" a="1"/>
  <c r="G2881" i="22" s="1"/>
  <c r="B2881" i="22" s="1"/>
  <c r="E2881" i="22"/>
  <c r="G2880" i="22" a="1"/>
  <c r="G2880" i="22" s="1"/>
  <c r="B2880" i="22" s="1"/>
  <c r="E2880" i="22"/>
  <c r="G2879" i="22" a="1"/>
  <c r="G2879" i="22" s="1"/>
  <c r="B2879" i="22" s="1"/>
  <c r="E2879" i="22"/>
  <c r="G2878" i="22" a="1"/>
  <c r="G2878" i="22" s="1"/>
  <c r="B2878" i="22" s="1"/>
  <c r="E2878" i="22"/>
  <c r="G2877" i="22" a="1"/>
  <c r="G2877" i="22" s="1"/>
  <c r="B2877" i="22" s="1"/>
  <c r="E2877" i="22"/>
  <c r="G2876" i="22" a="1"/>
  <c r="G2876" i="22" s="1"/>
  <c r="B2876" i="22" s="1"/>
  <c r="E2876" i="22"/>
  <c r="G2875" i="22" a="1"/>
  <c r="G2875" i="22" s="1"/>
  <c r="B2875" i="22" s="1"/>
  <c r="E2875" i="22"/>
  <c r="G2874" i="22" a="1"/>
  <c r="G2874" i="22" s="1"/>
  <c r="B2874" i="22" s="1"/>
  <c r="E2874" i="22"/>
  <c r="G2873" i="22" a="1"/>
  <c r="G2873" i="22" s="1"/>
  <c r="B2873" i="22" s="1"/>
  <c r="E2873" i="22"/>
  <c r="G2872" i="22" a="1"/>
  <c r="G2872" i="22" s="1"/>
  <c r="B2872" i="22" s="1"/>
  <c r="E2872" i="22"/>
  <c r="G2871" i="22" a="1"/>
  <c r="G2871" i="22" s="1"/>
  <c r="B2871" i="22" s="1"/>
  <c r="E2871" i="22"/>
  <c r="G2870" i="22" a="1"/>
  <c r="G2870" i="22" s="1"/>
  <c r="B2870" i="22" s="1"/>
  <c r="E2870" i="22"/>
  <c r="G2869" i="22" a="1"/>
  <c r="G2869" i="22" s="1"/>
  <c r="B2869" i="22" s="1"/>
  <c r="E2869" i="22"/>
  <c r="G2868" i="22" a="1"/>
  <c r="G2868" i="22" s="1"/>
  <c r="B2868" i="22" s="1"/>
  <c r="E2868" i="22"/>
  <c r="G2867" i="22" a="1"/>
  <c r="G2867" i="22" s="1"/>
  <c r="B2867" i="22" s="1"/>
  <c r="E2867" i="22"/>
  <c r="G2866" i="22" a="1"/>
  <c r="G2866" i="22" s="1"/>
  <c r="B2866" i="22" s="1"/>
  <c r="E2866" i="22"/>
  <c r="G2865" i="22" a="1"/>
  <c r="G2865" i="22" s="1"/>
  <c r="B2865" i="22" s="1"/>
  <c r="E2865" i="22"/>
  <c r="G2864" i="22" a="1"/>
  <c r="G2864" i="22" s="1"/>
  <c r="B2864" i="22" s="1"/>
  <c r="E2864" i="22"/>
  <c r="G2863" i="22" a="1"/>
  <c r="G2863" i="22" s="1"/>
  <c r="B2863" i="22" s="1"/>
  <c r="E2863" i="22"/>
  <c r="G2862" i="22" a="1"/>
  <c r="G2862" i="22" s="1"/>
  <c r="B2862" i="22" s="1"/>
  <c r="E2862" i="22"/>
  <c r="G2861" i="22" a="1"/>
  <c r="G2861" i="22" s="1"/>
  <c r="B2861" i="22" s="1"/>
  <c r="E2861" i="22"/>
  <c r="G2860" i="22" a="1"/>
  <c r="G2860" i="22" s="1"/>
  <c r="B2860" i="22" s="1"/>
  <c r="E2860" i="22"/>
  <c r="G2859" i="22" a="1"/>
  <c r="G2859" i="22" s="1"/>
  <c r="B2859" i="22" s="1"/>
  <c r="E2859" i="22"/>
  <c r="G2858" i="22" a="1"/>
  <c r="G2858" i="22" s="1"/>
  <c r="B2858" i="22" s="1"/>
  <c r="E2858" i="22"/>
  <c r="G2857" i="22" a="1"/>
  <c r="G2857" i="22" s="1"/>
  <c r="B2857" i="22" s="1"/>
  <c r="E2857" i="22"/>
  <c r="G2856" i="22" a="1"/>
  <c r="G2856" i="22" s="1"/>
  <c r="B2856" i="22" s="1"/>
  <c r="E2856" i="22"/>
  <c r="G2855" i="22" a="1"/>
  <c r="G2855" i="22" s="1"/>
  <c r="B2855" i="22" s="1"/>
  <c r="E2855" i="22"/>
  <c r="G2854" i="22" a="1"/>
  <c r="G2854" i="22" s="1"/>
  <c r="B2854" i="22" s="1"/>
  <c r="E2854" i="22"/>
  <c r="G2853" i="22"/>
  <c r="B2853" i="22" s="1"/>
  <c r="G2853" i="22" a="1"/>
  <c r="E2853" i="22"/>
  <c r="G2852" i="22" a="1"/>
  <c r="G2852" i="22" s="1"/>
  <c r="B2852" i="22" s="1"/>
  <c r="E2852" i="22"/>
  <c r="G2851" i="22" a="1"/>
  <c r="G2851" i="22" s="1"/>
  <c r="B2851" i="22" s="1"/>
  <c r="E2851" i="22"/>
  <c r="G2850" i="22" a="1"/>
  <c r="G2850" i="22" s="1"/>
  <c r="B2850" i="22" s="1"/>
  <c r="E2850" i="22"/>
  <c r="G2849" i="22" a="1"/>
  <c r="G2849" i="22" s="1"/>
  <c r="B2849" i="22" s="1"/>
  <c r="E2849" i="22"/>
  <c r="G2848" i="22" a="1"/>
  <c r="G2848" i="22" s="1"/>
  <c r="B2848" i="22" s="1"/>
  <c r="E2848" i="22"/>
  <c r="G2847" i="22" a="1"/>
  <c r="G2847" i="22" s="1"/>
  <c r="B2847" i="22" s="1"/>
  <c r="E2847" i="22"/>
  <c r="G2846" i="22" a="1"/>
  <c r="G2846" i="22" s="1"/>
  <c r="B2846" i="22" s="1"/>
  <c r="E2846" i="22"/>
  <c r="G2845" i="22" a="1"/>
  <c r="G2845" i="22" s="1"/>
  <c r="B2845" i="22" s="1"/>
  <c r="E2845" i="22"/>
  <c r="G2844" i="22" a="1"/>
  <c r="G2844" i="22" s="1"/>
  <c r="B2844" i="22" s="1"/>
  <c r="E2844" i="22"/>
  <c r="G2843" i="22" a="1"/>
  <c r="G2843" i="22" s="1"/>
  <c r="B2843" i="22" s="1"/>
  <c r="E2843" i="22"/>
  <c r="G2842" i="22" a="1"/>
  <c r="G2842" i="22" s="1"/>
  <c r="B2842" i="22" s="1"/>
  <c r="E2842" i="22"/>
  <c r="G2841" i="22"/>
  <c r="B2841" i="22" s="1"/>
  <c r="G2841" i="22" a="1"/>
  <c r="E2841" i="22"/>
  <c r="G2840" i="22" a="1"/>
  <c r="G2840" i="22" s="1"/>
  <c r="B2840" i="22" s="1"/>
  <c r="E2840" i="22"/>
  <c r="G2839" i="22" a="1"/>
  <c r="G2839" i="22" s="1"/>
  <c r="B2839" i="22" s="1"/>
  <c r="E2839" i="22"/>
  <c r="G2838" i="22" a="1"/>
  <c r="G2838" i="22" s="1"/>
  <c r="B2838" i="22" s="1"/>
  <c r="E2838" i="22"/>
  <c r="G2837" i="22"/>
  <c r="B2837" i="22" s="1"/>
  <c r="G2837" i="22" a="1"/>
  <c r="E2837" i="22"/>
  <c r="G2836" i="22" a="1"/>
  <c r="G2836" i="22" s="1"/>
  <c r="B2836" i="22" s="1"/>
  <c r="E2836" i="22"/>
  <c r="G2835" i="22" a="1"/>
  <c r="G2835" i="22" s="1"/>
  <c r="B2835" i="22" s="1"/>
  <c r="E2835" i="22"/>
  <c r="G2834" i="22" a="1"/>
  <c r="G2834" i="22" s="1"/>
  <c r="B2834" i="22" s="1"/>
  <c r="E2834" i="22"/>
  <c r="G2833" i="22" a="1"/>
  <c r="G2833" i="22" s="1"/>
  <c r="B2833" i="22" s="1"/>
  <c r="E2833" i="22"/>
  <c r="G2832" i="22" a="1"/>
  <c r="G2832" i="22" s="1"/>
  <c r="B2832" i="22" s="1"/>
  <c r="E2832" i="22"/>
  <c r="G2831" i="22" a="1"/>
  <c r="G2831" i="22" s="1"/>
  <c r="B2831" i="22" s="1"/>
  <c r="E2831" i="22"/>
  <c r="G2830" i="22" a="1"/>
  <c r="G2830" i="22" s="1"/>
  <c r="B2830" i="22" s="1"/>
  <c r="E2830" i="22"/>
  <c r="G2829" i="22" a="1"/>
  <c r="G2829" i="22" s="1"/>
  <c r="B2829" i="22" s="1"/>
  <c r="E2829" i="22"/>
  <c r="G2828" i="22" a="1"/>
  <c r="G2828" i="22" s="1"/>
  <c r="B2828" i="22" s="1"/>
  <c r="E2828" i="22"/>
  <c r="G2827" i="22" a="1"/>
  <c r="G2827" i="22" s="1"/>
  <c r="B2827" i="22" s="1"/>
  <c r="E2827" i="22"/>
  <c r="G2826" i="22" a="1"/>
  <c r="G2826" i="22" s="1"/>
  <c r="B2826" i="22" s="1"/>
  <c r="E2826" i="22"/>
  <c r="G2825" i="22"/>
  <c r="B2825" i="22" s="1"/>
  <c r="G2825" i="22" a="1"/>
  <c r="E2825" i="22"/>
  <c r="G2824" i="22" a="1"/>
  <c r="G2824" i="22" s="1"/>
  <c r="B2824" i="22" s="1"/>
  <c r="E2824" i="22"/>
  <c r="G2823" i="22" a="1"/>
  <c r="G2823" i="22" s="1"/>
  <c r="B2823" i="22" s="1"/>
  <c r="E2823" i="22"/>
  <c r="G2822" i="22" a="1"/>
  <c r="G2822" i="22" s="1"/>
  <c r="B2822" i="22" s="1"/>
  <c r="E2822" i="22"/>
  <c r="G2821" i="22"/>
  <c r="B2821" i="22" s="1"/>
  <c r="G2821" i="22" a="1"/>
  <c r="E2821" i="22"/>
  <c r="G2820" i="22" a="1"/>
  <c r="G2820" i="22" s="1"/>
  <c r="B2820" i="22" s="1"/>
  <c r="E2820" i="22"/>
  <c r="G2819" i="22" a="1"/>
  <c r="G2819" i="22" s="1"/>
  <c r="B2819" i="22" s="1"/>
  <c r="E2819" i="22"/>
  <c r="G2818" i="22" a="1"/>
  <c r="G2818" i="22" s="1"/>
  <c r="B2818" i="22" s="1"/>
  <c r="E2818" i="22"/>
  <c r="G2817" i="22" a="1"/>
  <c r="G2817" i="22" s="1"/>
  <c r="B2817" i="22" s="1"/>
  <c r="E2817" i="22"/>
  <c r="G2816" i="22" a="1"/>
  <c r="G2816" i="22" s="1"/>
  <c r="B2816" i="22" s="1"/>
  <c r="E2816" i="22"/>
  <c r="G2815" i="22" a="1"/>
  <c r="G2815" i="22" s="1"/>
  <c r="B2815" i="22" s="1"/>
  <c r="E2815" i="22"/>
  <c r="G2814" i="22" a="1"/>
  <c r="G2814" i="22" s="1"/>
  <c r="B2814" i="22" s="1"/>
  <c r="E2814" i="22"/>
  <c r="G2813" i="22" a="1"/>
  <c r="G2813" i="22" s="1"/>
  <c r="B2813" i="22" s="1"/>
  <c r="E2813" i="22"/>
  <c r="G2812" i="22" a="1"/>
  <c r="G2812" i="22" s="1"/>
  <c r="B2812" i="22" s="1"/>
  <c r="E2812" i="22"/>
  <c r="G2811" i="22" a="1"/>
  <c r="G2811" i="22" s="1"/>
  <c r="B2811" i="22" s="1"/>
  <c r="E2811" i="22"/>
  <c r="G2810" i="22" a="1"/>
  <c r="G2810" i="22" s="1"/>
  <c r="B2810" i="22" s="1"/>
  <c r="E2810" i="22"/>
  <c r="G2809" i="22"/>
  <c r="B2809" i="22" s="1"/>
  <c r="G2809" i="22" a="1"/>
  <c r="E2809" i="22"/>
  <c r="G2808" i="22" a="1"/>
  <c r="G2808" i="22" s="1"/>
  <c r="B2808" i="22" s="1"/>
  <c r="E2808" i="22"/>
  <c r="G2807" i="22" a="1"/>
  <c r="G2807" i="22" s="1"/>
  <c r="B2807" i="22" s="1"/>
  <c r="E2807" i="22"/>
  <c r="G2806" i="22" a="1"/>
  <c r="G2806" i="22" s="1"/>
  <c r="B2806" i="22" s="1"/>
  <c r="E2806" i="22"/>
  <c r="G2805" i="22"/>
  <c r="B2805" i="22" s="1"/>
  <c r="G2805" i="22" a="1"/>
  <c r="E2805" i="22"/>
  <c r="G2804" i="22" a="1"/>
  <c r="G2804" i="22" s="1"/>
  <c r="B2804" i="22" s="1"/>
  <c r="E2804" i="22"/>
  <c r="G2803" i="22" a="1"/>
  <c r="G2803" i="22" s="1"/>
  <c r="B2803" i="22" s="1"/>
  <c r="E2803" i="22"/>
  <c r="G2802" i="22" a="1"/>
  <c r="G2802" i="22" s="1"/>
  <c r="B2802" i="22" s="1"/>
  <c r="E2802" i="22"/>
  <c r="G2801" i="22" a="1"/>
  <c r="G2801" i="22" s="1"/>
  <c r="B2801" i="22" s="1"/>
  <c r="E2801" i="22"/>
  <c r="G2800" i="22" a="1"/>
  <c r="G2800" i="22" s="1"/>
  <c r="B2800" i="22" s="1"/>
  <c r="E2800" i="22"/>
  <c r="G2799" i="22" a="1"/>
  <c r="G2799" i="22" s="1"/>
  <c r="B2799" i="22" s="1"/>
  <c r="E2799" i="22"/>
  <c r="G2798" i="22" a="1"/>
  <c r="G2798" i="22" s="1"/>
  <c r="B2798" i="22" s="1"/>
  <c r="E2798" i="22"/>
  <c r="G2797" i="22" a="1"/>
  <c r="G2797" i="22" s="1"/>
  <c r="B2797" i="22" s="1"/>
  <c r="E2797" i="22"/>
  <c r="G2796" i="22" a="1"/>
  <c r="G2796" i="22" s="1"/>
  <c r="B2796" i="22" s="1"/>
  <c r="E2796" i="22"/>
  <c r="G2795" i="22" a="1"/>
  <c r="G2795" i="22" s="1"/>
  <c r="B2795" i="22" s="1"/>
  <c r="E2795" i="22"/>
  <c r="G2794" i="22" a="1"/>
  <c r="G2794" i="22" s="1"/>
  <c r="B2794" i="22" s="1"/>
  <c r="E2794" i="22"/>
  <c r="G2793" i="22"/>
  <c r="B2793" i="22" s="1"/>
  <c r="G2793" i="22" a="1"/>
  <c r="E2793" i="22"/>
  <c r="G2792" i="22" a="1"/>
  <c r="G2792" i="22" s="1"/>
  <c r="B2792" i="22" s="1"/>
  <c r="E2792" i="22"/>
  <c r="G2791" i="22" a="1"/>
  <c r="G2791" i="22" s="1"/>
  <c r="B2791" i="22" s="1"/>
  <c r="E2791" i="22"/>
  <c r="G2790" i="22" a="1"/>
  <c r="G2790" i="22" s="1"/>
  <c r="B2790" i="22" s="1"/>
  <c r="E2790" i="22"/>
  <c r="G2789" i="22"/>
  <c r="B2789" i="22" s="1"/>
  <c r="G2789" i="22" a="1"/>
  <c r="E2789" i="22"/>
  <c r="G2788" i="22" a="1"/>
  <c r="G2788" i="22" s="1"/>
  <c r="B2788" i="22" s="1"/>
  <c r="E2788" i="22"/>
  <c r="G2787" i="22" a="1"/>
  <c r="G2787" i="22" s="1"/>
  <c r="B2787" i="22" s="1"/>
  <c r="E2787" i="22"/>
  <c r="G2786" i="22" a="1"/>
  <c r="G2786" i="22" s="1"/>
  <c r="B2786" i="22" s="1"/>
  <c r="E2786" i="22"/>
  <c r="G2785" i="22" a="1"/>
  <c r="G2785" i="22" s="1"/>
  <c r="B2785" i="22" s="1"/>
  <c r="E2785" i="22"/>
  <c r="G2784" i="22" a="1"/>
  <c r="G2784" i="22" s="1"/>
  <c r="B2784" i="22" s="1"/>
  <c r="E2784" i="22"/>
  <c r="G2783" i="22" a="1"/>
  <c r="G2783" i="22" s="1"/>
  <c r="B2783" i="22" s="1"/>
  <c r="E2783" i="22"/>
  <c r="G2782" i="22" a="1"/>
  <c r="G2782" i="22" s="1"/>
  <c r="B2782" i="22" s="1"/>
  <c r="E2782" i="22"/>
  <c r="G2781" i="22" a="1"/>
  <c r="G2781" i="22" s="1"/>
  <c r="B2781" i="22" s="1"/>
  <c r="E2781" i="22"/>
  <c r="G2780" i="22" a="1"/>
  <c r="G2780" i="22" s="1"/>
  <c r="B2780" i="22" s="1"/>
  <c r="E2780" i="22"/>
  <c r="G2779" i="22" a="1"/>
  <c r="G2779" i="22" s="1"/>
  <c r="B2779" i="22" s="1"/>
  <c r="E2779" i="22"/>
  <c r="G2778" i="22" a="1"/>
  <c r="G2778" i="22" s="1"/>
  <c r="B2778" i="22" s="1"/>
  <c r="E2778" i="22"/>
  <c r="G2777" i="22"/>
  <c r="B2777" i="22" s="1"/>
  <c r="G2777" i="22" a="1"/>
  <c r="E2777" i="22"/>
  <c r="G2776" i="22" a="1"/>
  <c r="G2776" i="22" s="1"/>
  <c r="B2776" i="22" s="1"/>
  <c r="E2776" i="22"/>
  <c r="G2775" i="22" a="1"/>
  <c r="G2775" i="22" s="1"/>
  <c r="B2775" i="22" s="1"/>
  <c r="E2775" i="22"/>
  <c r="G2774" i="22" a="1"/>
  <c r="G2774" i="22" s="1"/>
  <c r="B2774" i="22" s="1"/>
  <c r="E2774" i="22"/>
  <c r="G2773" i="22"/>
  <c r="B2773" i="22" s="1"/>
  <c r="G2773" i="22" a="1"/>
  <c r="E2773" i="22"/>
  <c r="G2772" i="22" a="1"/>
  <c r="G2772" i="22" s="1"/>
  <c r="B2772" i="22" s="1"/>
  <c r="E2772" i="22"/>
  <c r="G2771" i="22" a="1"/>
  <c r="G2771" i="22" s="1"/>
  <c r="B2771" i="22" s="1"/>
  <c r="E2771" i="22"/>
  <c r="G2770" i="22" a="1"/>
  <c r="G2770" i="22" s="1"/>
  <c r="B2770" i="22" s="1"/>
  <c r="E2770" i="22"/>
  <c r="G2769" i="22" a="1"/>
  <c r="G2769" i="22" s="1"/>
  <c r="B2769" i="22" s="1"/>
  <c r="E2769" i="22"/>
  <c r="G2768" i="22" a="1"/>
  <c r="G2768" i="22" s="1"/>
  <c r="B2768" i="22" s="1"/>
  <c r="E2768" i="22"/>
  <c r="G2767" i="22" a="1"/>
  <c r="G2767" i="22" s="1"/>
  <c r="B2767" i="22" s="1"/>
  <c r="E2767" i="22"/>
  <c r="G2766" i="22" a="1"/>
  <c r="G2766" i="22" s="1"/>
  <c r="B2766" i="22" s="1"/>
  <c r="E2766" i="22"/>
  <c r="G2765" i="22" a="1"/>
  <c r="G2765" i="22" s="1"/>
  <c r="B2765" i="22" s="1"/>
  <c r="E2765" i="22"/>
  <c r="G2764" i="22" a="1"/>
  <c r="G2764" i="22" s="1"/>
  <c r="B2764" i="22" s="1"/>
  <c r="E2764" i="22"/>
  <c r="G2763" i="22" a="1"/>
  <c r="G2763" i="22" s="1"/>
  <c r="B2763" i="22" s="1"/>
  <c r="E2763" i="22"/>
  <c r="G2762" i="22" a="1"/>
  <c r="G2762" i="22" s="1"/>
  <c r="B2762" i="22" s="1"/>
  <c r="E2762" i="22"/>
  <c r="G2761" i="22"/>
  <c r="B2761" i="22" s="1"/>
  <c r="G2761" i="22" a="1"/>
  <c r="E2761" i="22"/>
  <c r="G2760" i="22" a="1"/>
  <c r="G2760" i="22" s="1"/>
  <c r="B2760" i="22" s="1"/>
  <c r="E2760" i="22"/>
  <c r="G2759" i="22" a="1"/>
  <c r="G2759" i="22" s="1"/>
  <c r="B2759" i="22" s="1"/>
  <c r="E2759" i="22"/>
  <c r="G2758" i="22" a="1"/>
  <c r="G2758" i="22" s="1"/>
  <c r="B2758" i="22" s="1"/>
  <c r="E2758" i="22"/>
  <c r="G2757" i="22"/>
  <c r="B2757" i="22" s="1"/>
  <c r="G2757" i="22" a="1"/>
  <c r="E2757" i="22"/>
  <c r="G2756" i="22" a="1"/>
  <c r="G2756" i="22" s="1"/>
  <c r="B2756" i="22" s="1"/>
  <c r="E2756" i="22"/>
  <c r="G2755" i="22" a="1"/>
  <c r="G2755" i="22" s="1"/>
  <c r="B2755" i="22" s="1"/>
  <c r="E2755" i="22"/>
  <c r="G2754" i="22" a="1"/>
  <c r="G2754" i="22" s="1"/>
  <c r="B2754" i="22" s="1"/>
  <c r="E2754" i="22"/>
  <c r="G2753" i="22" a="1"/>
  <c r="G2753" i="22" s="1"/>
  <c r="B2753" i="22" s="1"/>
  <c r="E2753" i="22"/>
  <c r="G2752" i="22" a="1"/>
  <c r="G2752" i="22" s="1"/>
  <c r="B2752" i="22" s="1"/>
  <c r="E2752" i="22"/>
  <c r="G2751" i="22" a="1"/>
  <c r="G2751" i="22" s="1"/>
  <c r="B2751" i="22" s="1"/>
  <c r="E2751" i="22"/>
  <c r="G2750" i="22" a="1"/>
  <c r="G2750" i="22" s="1"/>
  <c r="B2750" i="22" s="1"/>
  <c r="E2750" i="22"/>
  <c r="G2749" i="22" a="1"/>
  <c r="G2749" i="22" s="1"/>
  <c r="B2749" i="22" s="1"/>
  <c r="E2749" i="22"/>
  <c r="G2748" i="22" a="1"/>
  <c r="G2748" i="22" s="1"/>
  <c r="B2748" i="22" s="1"/>
  <c r="E2748" i="22"/>
  <c r="G2747" i="22" a="1"/>
  <c r="G2747" i="22" s="1"/>
  <c r="B2747" i="22" s="1"/>
  <c r="E2747" i="22"/>
  <c r="G2746" i="22" a="1"/>
  <c r="G2746" i="22" s="1"/>
  <c r="B2746" i="22" s="1"/>
  <c r="E2746" i="22"/>
  <c r="G2745" i="22"/>
  <c r="B2745" i="22" s="1"/>
  <c r="G2745" i="22" a="1"/>
  <c r="E2745" i="22"/>
  <c r="G2744" i="22" a="1"/>
  <c r="G2744" i="22" s="1"/>
  <c r="B2744" i="22" s="1"/>
  <c r="E2744" i="22"/>
  <c r="G2743" i="22" a="1"/>
  <c r="G2743" i="22" s="1"/>
  <c r="B2743" i="22" s="1"/>
  <c r="E2743" i="22"/>
  <c r="G2742" i="22" a="1"/>
  <c r="G2742" i="22" s="1"/>
  <c r="B2742" i="22" s="1"/>
  <c r="E2742" i="22"/>
  <c r="G2741" i="22"/>
  <c r="B2741" i="22" s="1"/>
  <c r="G2741" i="22" a="1"/>
  <c r="E2741" i="22"/>
  <c r="G2740" i="22" a="1"/>
  <c r="G2740" i="22" s="1"/>
  <c r="B2740" i="22" s="1"/>
  <c r="E2740" i="22"/>
  <c r="G2739" i="22" a="1"/>
  <c r="G2739" i="22" s="1"/>
  <c r="B2739" i="22" s="1"/>
  <c r="E2739" i="22"/>
  <c r="G2738" i="22" a="1"/>
  <c r="G2738" i="22" s="1"/>
  <c r="B2738" i="22" s="1"/>
  <c r="E2738" i="22"/>
  <c r="G2737" i="22" a="1"/>
  <c r="G2737" i="22" s="1"/>
  <c r="B2737" i="22" s="1"/>
  <c r="E2737" i="22"/>
  <c r="G2736" i="22" a="1"/>
  <c r="G2736" i="22" s="1"/>
  <c r="B2736" i="22" s="1"/>
  <c r="E2736" i="22"/>
  <c r="G2735" i="22" a="1"/>
  <c r="G2735" i="22" s="1"/>
  <c r="B2735" i="22" s="1"/>
  <c r="E2735" i="22"/>
  <c r="G2734" i="22" a="1"/>
  <c r="G2734" i="22" s="1"/>
  <c r="B2734" i="22" s="1"/>
  <c r="E2734" i="22"/>
  <c r="G2733" i="22" a="1"/>
  <c r="G2733" i="22" s="1"/>
  <c r="B2733" i="22" s="1"/>
  <c r="E2733" i="22"/>
  <c r="G2732" i="22" a="1"/>
  <c r="G2732" i="22" s="1"/>
  <c r="B2732" i="22" s="1"/>
  <c r="E2732" i="22"/>
  <c r="G2731" i="22" a="1"/>
  <c r="G2731" i="22" s="1"/>
  <c r="B2731" i="22" s="1"/>
  <c r="E2731" i="22"/>
  <c r="G2730" i="22" a="1"/>
  <c r="G2730" i="22" s="1"/>
  <c r="B2730" i="22" s="1"/>
  <c r="E2730" i="22"/>
  <c r="G2729" i="22"/>
  <c r="B2729" i="22" s="1"/>
  <c r="G2729" i="22" a="1"/>
  <c r="E2729" i="22"/>
  <c r="G2728" i="22" a="1"/>
  <c r="G2728" i="22" s="1"/>
  <c r="B2728" i="22" s="1"/>
  <c r="E2728" i="22"/>
  <c r="G2727" i="22" a="1"/>
  <c r="G2727" i="22" s="1"/>
  <c r="B2727" i="22" s="1"/>
  <c r="E2727" i="22"/>
  <c r="G2726" i="22" a="1"/>
  <c r="G2726" i="22" s="1"/>
  <c r="B2726" i="22" s="1"/>
  <c r="E2726" i="22"/>
  <c r="G2725" i="22"/>
  <c r="B2725" i="22" s="1"/>
  <c r="G2725" i="22" a="1"/>
  <c r="E2725" i="22"/>
  <c r="G2724" i="22" a="1"/>
  <c r="G2724" i="22" s="1"/>
  <c r="B2724" i="22" s="1"/>
  <c r="E2724" i="22"/>
  <c r="G2723" i="22" a="1"/>
  <c r="G2723" i="22" s="1"/>
  <c r="B2723" i="22" s="1"/>
  <c r="E2723" i="22"/>
  <c r="G2722" i="22" a="1"/>
  <c r="G2722" i="22" s="1"/>
  <c r="B2722" i="22" s="1"/>
  <c r="E2722" i="22"/>
  <c r="G2721" i="22" a="1"/>
  <c r="G2721" i="22" s="1"/>
  <c r="B2721" i="22" s="1"/>
  <c r="E2721" i="22"/>
  <c r="G2720" i="22" a="1"/>
  <c r="G2720" i="22" s="1"/>
  <c r="B2720" i="22" s="1"/>
  <c r="E2720" i="22"/>
  <c r="G2719" i="22" a="1"/>
  <c r="G2719" i="22" s="1"/>
  <c r="B2719" i="22" s="1"/>
  <c r="E2719" i="22"/>
  <c r="G2718" i="22" a="1"/>
  <c r="G2718" i="22" s="1"/>
  <c r="B2718" i="22" s="1"/>
  <c r="E2718" i="22"/>
  <c r="G2717" i="22" a="1"/>
  <c r="G2717" i="22" s="1"/>
  <c r="B2717" i="22" s="1"/>
  <c r="E2717" i="22"/>
  <c r="G2716" i="22" a="1"/>
  <c r="G2716" i="22" s="1"/>
  <c r="B2716" i="22" s="1"/>
  <c r="E2716" i="22"/>
  <c r="G2715" i="22" a="1"/>
  <c r="G2715" i="22" s="1"/>
  <c r="B2715" i="22" s="1"/>
  <c r="E2715" i="22"/>
  <c r="G2714" i="22" a="1"/>
  <c r="G2714" i="22" s="1"/>
  <c r="B2714" i="22" s="1"/>
  <c r="E2714" i="22"/>
  <c r="G2713" i="22"/>
  <c r="B2713" i="22" s="1"/>
  <c r="G2713" i="22" a="1"/>
  <c r="E2713" i="22"/>
  <c r="G2712" i="22" a="1"/>
  <c r="G2712" i="22" s="1"/>
  <c r="B2712" i="22" s="1"/>
  <c r="E2712" i="22"/>
  <c r="G2711" i="22" a="1"/>
  <c r="G2711" i="22" s="1"/>
  <c r="B2711" i="22" s="1"/>
  <c r="E2711" i="22"/>
  <c r="G2710" i="22" a="1"/>
  <c r="G2710" i="22" s="1"/>
  <c r="B2710" i="22" s="1"/>
  <c r="E2710" i="22"/>
  <c r="G2709" i="22"/>
  <c r="B2709" i="22" s="1"/>
  <c r="G2709" i="22" a="1"/>
  <c r="E2709" i="22"/>
  <c r="G2708" i="22" a="1"/>
  <c r="G2708" i="22" s="1"/>
  <c r="B2708" i="22" s="1"/>
  <c r="E2708" i="22"/>
  <c r="G2707" i="22" a="1"/>
  <c r="G2707" i="22" s="1"/>
  <c r="B2707" i="22" s="1"/>
  <c r="E2707" i="22"/>
  <c r="G2706" i="22" a="1"/>
  <c r="G2706" i="22" s="1"/>
  <c r="B2706" i="22" s="1"/>
  <c r="E2706" i="22"/>
  <c r="G2705" i="22" a="1"/>
  <c r="G2705" i="22" s="1"/>
  <c r="B2705" i="22" s="1"/>
  <c r="E2705" i="22"/>
  <c r="G2704" i="22" a="1"/>
  <c r="G2704" i="22" s="1"/>
  <c r="B2704" i="22" s="1"/>
  <c r="E2704" i="22"/>
  <c r="G2703" i="22" a="1"/>
  <c r="G2703" i="22" s="1"/>
  <c r="B2703" i="22" s="1"/>
  <c r="E2703" i="22"/>
  <c r="G2702" i="22" a="1"/>
  <c r="G2702" i="22" s="1"/>
  <c r="B2702" i="22" s="1"/>
  <c r="E2702" i="22"/>
  <c r="G2701" i="22" a="1"/>
  <c r="G2701" i="22" s="1"/>
  <c r="B2701" i="22" s="1"/>
  <c r="E2701" i="22"/>
  <c r="G2700" i="22" a="1"/>
  <c r="G2700" i="22" s="1"/>
  <c r="B2700" i="22" s="1"/>
  <c r="E2700" i="22"/>
  <c r="G2699" i="22" a="1"/>
  <c r="G2699" i="22" s="1"/>
  <c r="B2699" i="22" s="1"/>
  <c r="E2699" i="22"/>
  <c r="G2698" i="22" a="1"/>
  <c r="G2698" i="22" s="1"/>
  <c r="B2698" i="22" s="1"/>
  <c r="E2698" i="22"/>
  <c r="G2697" i="22"/>
  <c r="B2697" i="22" s="1"/>
  <c r="G2697" i="22" a="1"/>
  <c r="E2697" i="22"/>
  <c r="G2696" i="22" a="1"/>
  <c r="G2696" i="22" s="1"/>
  <c r="B2696" i="22" s="1"/>
  <c r="E2696" i="22"/>
  <c r="G2695" i="22" a="1"/>
  <c r="G2695" i="22" s="1"/>
  <c r="B2695" i="22" s="1"/>
  <c r="E2695" i="22"/>
  <c r="G2694" i="22" a="1"/>
  <c r="G2694" i="22" s="1"/>
  <c r="B2694" i="22" s="1"/>
  <c r="E2694" i="22"/>
  <c r="G2693" i="22"/>
  <c r="B2693" i="22" s="1"/>
  <c r="G2693" i="22" a="1"/>
  <c r="E2693" i="22"/>
  <c r="G2692" i="22" a="1"/>
  <c r="G2692" i="22" s="1"/>
  <c r="B2692" i="22" s="1"/>
  <c r="E2692" i="22"/>
  <c r="G2691" i="22" a="1"/>
  <c r="G2691" i="22" s="1"/>
  <c r="B2691" i="22" s="1"/>
  <c r="E2691" i="22"/>
  <c r="G2690" i="22" a="1"/>
  <c r="G2690" i="22" s="1"/>
  <c r="B2690" i="22" s="1"/>
  <c r="E2690" i="22"/>
  <c r="G2689" i="22" a="1"/>
  <c r="G2689" i="22" s="1"/>
  <c r="B2689" i="22" s="1"/>
  <c r="E2689" i="22"/>
  <c r="G2688" i="22" a="1"/>
  <c r="G2688" i="22" s="1"/>
  <c r="B2688" i="22" s="1"/>
  <c r="E2688" i="22"/>
  <c r="G2687" i="22" a="1"/>
  <c r="G2687" i="22" s="1"/>
  <c r="B2687" i="22" s="1"/>
  <c r="E2687" i="22"/>
  <c r="G2686" i="22" a="1"/>
  <c r="G2686" i="22" s="1"/>
  <c r="B2686" i="22" s="1"/>
  <c r="E2686" i="22"/>
  <c r="G2685" i="22" a="1"/>
  <c r="G2685" i="22" s="1"/>
  <c r="B2685" i="22" s="1"/>
  <c r="E2685" i="22"/>
  <c r="G2684" i="22" a="1"/>
  <c r="G2684" i="22" s="1"/>
  <c r="B2684" i="22" s="1"/>
  <c r="E2684" i="22"/>
  <c r="G2683" i="22" a="1"/>
  <c r="G2683" i="22" s="1"/>
  <c r="B2683" i="22" s="1"/>
  <c r="E2683" i="22"/>
  <c r="G2682" i="22" a="1"/>
  <c r="G2682" i="22" s="1"/>
  <c r="B2682" i="22" s="1"/>
  <c r="E2682" i="22"/>
  <c r="G2681" i="22"/>
  <c r="B2681" i="22" s="1"/>
  <c r="G2681" i="22" a="1"/>
  <c r="E2681" i="22"/>
  <c r="G2680" i="22" a="1"/>
  <c r="G2680" i="22" s="1"/>
  <c r="B2680" i="22" s="1"/>
  <c r="E2680" i="22"/>
  <c r="G2679" i="22" a="1"/>
  <c r="G2679" i="22" s="1"/>
  <c r="B2679" i="22" s="1"/>
  <c r="E2679" i="22"/>
  <c r="G2678" i="22" a="1"/>
  <c r="G2678" i="22" s="1"/>
  <c r="B2678" i="22" s="1"/>
  <c r="E2678" i="22"/>
  <c r="G2677" i="22"/>
  <c r="B2677" i="22" s="1"/>
  <c r="G2677" i="22" a="1"/>
  <c r="E2677" i="22"/>
  <c r="G2676" i="22" a="1"/>
  <c r="G2676" i="22" s="1"/>
  <c r="B2676" i="22" s="1"/>
  <c r="E2676" i="22"/>
  <c r="G2675" i="22" a="1"/>
  <c r="G2675" i="22" s="1"/>
  <c r="B2675" i="22" s="1"/>
  <c r="E2675" i="22"/>
  <c r="G2674" i="22" a="1"/>
  <c r="G2674" i="22" s="1"/>
  <c r="B2674" i="22" s="1"/>
  <c r="E2674" i="22"/>
  <c r="G2673" i="22" a="1"/>
  <c r="G2673" i="22" s="1"/>
  <c r="B2673" i="22" s="1"/>
  <c r="E2673" i="22"/>
  <c r="G2672" i="22" a="1"/>
  <c r="G2672" i="22" s="1"/>
  <c r="B2672" i="22" s="1"/>
  <c r="E2672" i="22"/>
  <c r="G2671" i="22" a="1"/>
  <c r="G2671" i="22" s="1"/>
  <c r="B2671" i="22" s="1"/>
  <c r="E2671" i="22"/>
  <c r="G2670" i="22" a="1"/>
  <c r="G2670" i="22" s="1"/>
  <c r="B2670" i="22" s="1"/>
  <c r="E2670" i="22"/>
  <c r="G2669" i="22" a="1"/>
  <c r="G2669" i="22" s="1"/>
  <c r="B2669" i="22" s="1"/>
  <c r="E2669" i="22"/>
  <c r="G2668" i="22" a="1"/>
  <c r="G2668" i="22" s="1"/>
  <c r="B2668" i="22" s="1"/>
  <c r="E2668" i="22"/>
  <c r="G2667" i="22" a="1"/>
  <c r="G2667" i="22" s="1"/>
  <c r="B2667" i="22" s="1"/>
  <c r="E2667" i="22"/>
  <c r="G2666" i="22" a="1"/>
  <c r="G2666" i="22" s="1"/>
  <c r="B2666" i="22" s="1"/>
  <c r="E2666" i="22"/>
  <c r="G2665" i="22"/>
  <c r="B2665" i="22" s="1"/>
  <c r="G2665" i="22" a="1"/>
  <c r="E2665" i="22"/>
  <c r="G2664" i="22" a="1"/>
  <c r="G2664" i="22" s="1"/>
  <c r="B2664" i="22" s="1"/>
  <c r="E2664" i="22"/>
  <c r="G2663" i="22" a="1"/>
  <c r="G2663" i="22" s="1"/>
  <c r="B2663" i="22" s="1"/>
  <c r="E2663" i="22"/>
  <c r="G2662" i="22" a="1"/>
  <c r="G2662" i="22" s="1"/>
  <c r="B2662" i="22" s="1"/>
  <c r="E2662" i="22"/>
  <c r="G2661" i="22"/>
  <c r="B2661" i="22" s="1"/>
  <c r="G2661" i="22" a="1"/>
  <c r="E2661" i="22"/>
  <c r="G2660" i="22" a="1"/>
  <c r="G2660" i="22" s="1"/>
  <c r="B2660" i="22" s="1"/>
  <c r="E2660" i="22"/>
  <c r="G2659" i="22" a="1"/>
  <c r="G2659" i="22" s="1"/>
  <c r="B2659" i="22" s="1"/>
  <c r="E2659" i="22"/>
  <c r="G2658" i="22" a="1"/>
  <c r="G2658" i="22" s="1"/>
  <c r="B2658" i="22" s="1"/>
  <c r="E2658" i="22"/>
  <c r="G2657" i="22" a="1"/>
  <c r="G2657" i="22" s="1"/>
  <c r="B2657" i="22" s="1"/>
  <c r="E2657" i="22"/>
  <c r="G2656" i="22" a="1"/>
  <c r="G2656" i="22" s="1"/>
  <c r="B2656" i="22" s="1"/>
  <c r="E2656" i="22"/>
  <c r="G2655" i="22" a="1"/>
  <c r="G2655" i="22" s="1"/>
  <c r="B2655" i="22" s="1"/>
  <c r="E2655" i="22"/>
  <c r="G2654" i="22" a="1"/>
  <c r="G2654" i="22" s="1"/>
  <c r="B2654" i="22" s="1"/>
  <c r="E2654" i="22"/>
  <c r="G2653" i="22" a="1"/>
  <c r="G2653" i="22" s="1"/>
  <c r="B2653" i="22" s="1"/>
  <c r="E2653" i="22"/>
  <c r="G2652" i="22" a="1"/>
  <c r="G2652" i="22" s="1"/>
  <c r="B2652" i="22" s="1"/>
  <c r="E2652" i="22"/>
  <c r="G2651" i="22" a="1"/>
  <c r="G2651" i="22" s="1"/>
  <c r="B2651" i="22" s="1"/>
  <c r="E2651" i="22"/>
  <c r="G2650" i="22" a="1"/>
  <c r="G2650" i="22" s="1"/>
  <c r="B2650" i="22" s="1"/>
  <c r="E2650" i="22"/>
  <c r="G2649" i="22"/>
  <c r="B2649" i="22" s="1"/>
  <c r="G2649" i="22" a="1"/>
  <c r="E2649" i="22"/>
  <c r="G2648" i="22" a="1"/>
  <c r="G2648" i="22" s="1"/>
  <c r="B2648" i="22" s="1"/>
  <c r="E2648" i="22"/>
  <c r="G2647" i="22" a="1"/>
  <c r="G2647" i="22" s="1"/>
  <c r="B2647" i="22" s="1"/>
  <c r="E2647" i="22"/>
  <c r="G2646" i="22" a="1"/>
  <c r="G2646" i="22" s="1"/>
  <c r="B2646" i="22" s="1"/>
  <c r="E2646" i="22"/>
  <c r="G2645" i="22"/>
  <c r="B2645" i="22" s="1"/>
  <c r="G2645" i="22" a="1"/>
  <c r="E2645" i="22"/>
  <c r="G2644" i="22" a="1"/>
  <c r="G2644" i="22" s="1"/>
  <c r="B2644" i="22" s="1"/>
  <c r="E2644" i="22"/>
  <c r="G2643" i="22" a="1"/>
  <c r="G2643" i="22" s="1"/>
  <c r="B2643" i="22" s="1"/>
  <c r="E2643" i="22"/>
  <c r="G2642" i="22" a="1"/>
  <c r="G2642" i="22" s="1"/>
  <c r="B2642" i="22" s="1"/>
  <c r="E2642" i="22"/>
  <c r="G2641" i="22" a="1"/>
  <c r="G2641" i="22" s="1"/>
  <c r="B2641" i="22" s="1"/>
  <c r="E2641" i="22"/>
  <c r="G2640" i="22" a="1"/>
  <c r="G2640" i="22" s="1"/>
  <c r="B2640" i="22" s="1"/>
  <c r="E2640" i="22"/>
  <c r="G2639" i="22" a="1"/>
  <c r="G2639" i="22" s="1"/>
  <c r="B2639" i="22" s="1"/>
  <c r="E2639" i="22"/>
  <c r="G2638" i="22" a="1"/>
  <c r="G2638" i="22" s="1"/>
  <c r="B2638" i="22" s="1"/>
  <c r="E2638" i="22"/>
  <c r="G2637" i="22" a="1"/>
  <c r="G2637" i="22" s="1"/>
  <c r="B2637" i="22" s="1"/>
  <c r="E2637" i="22"/>
  <c r="G2636" i="22" a="1"/>
  <c r="G2636" i="22" s="1"/>
  <c r="B2636" i="22" s="1"/>
  <c r="E2636" i="22"/>
  <c r="G2635" i="22" a="1"/>
  <c r="G2635" i="22" s="1"/>
  <c r="B2635" i="22" s="1"/>
  <c r="E2635" i="22"/>
  <c r="G2634" i="22" a="1"/>
  <c r="G2634" i="22" s="1"/>
  <c r="B2634" i="22" s="1"/>
  <c r="E2634" i="22"/>
  <c r="G2633" i="22"/>
  <c r="B2633" i="22" s="1"/>
  <c r="G2633" i="22" a="1"/>
  <c r="E2633" i="22"/>
  <c r="G2632" i="22" a="1"/>
  <c r="G2632" i="22" s="1"/>
  <c r="B2632" i="22" s="1"/>
  <c r="E2632" i="22"/>
  <c r="G2631" i="22" a="1"/>
  <c r="G2631" i="22" s="1"/>
  <c r="B2631" i="22" s="1"/>
  <c r="E2631" i="22"/>
  <c r="G2630" i="22" a="1"/>
  <c r="G2630" i="22" s="1"/>
  <c r="B2630" i="22" s="1"/>
  <c r="E2630" i="22"/>
  <c r="G2629" i="22"/>
  <c r="B2629" i="22" s="1"/>
  <c r="G2629" i="22" a="1"/>
  <c r="E2629" i="22"/>
  <c r="G2628" i="22" a="1"/>
  <c r="G2628" i="22" s="1"/>
  <c r="B2628" i="22" s="1"/>
  <c r="E2628" i="22"/>
  <c r="G2627" i="22" a="1"/>
  <c r="G2627" i="22" s="1"/>
  <c r="B2627" i="22" s="1"/>
  <c r="E2627" i="22"/>
  <c r="G2626" i="22" a="1"/>
  <c r="G2626" i="22" s="1"/>
  <c r="B2626" i="22" s="1"/>
  <c r="E2626" i="22"/>
  <c r="G2625" i="22" a="1"/>
  <c r="G2625" i="22" s="1"/>
  <c r="B2625" i="22" s="1"/>
  <c r="E2625" i="22"/>
  <c r="G2624" i="22" a="1"/>
  <c r="G2624" i="22" s="1"/>
  <c r="B2624" i="22" s="1"/>
  <c r="E2624" i="22"/>
  <c r="G2623" i="22" a="1"/>
  <c r="G2623" i="22" s="1"/>
  <c r="B2623" i="22" s="1"/>
  <c r="E2623" i="22"/>
  <c r="G2622" i="22" a="1"/>
  <c r="G2622" i="22" s="1"/>
  <c r="B2622" i="22" s="1"/>
  <c r="E2622" i="22"/>
  <c r="G2621" i="22" a="1"/>
  <c r="G2621" i="22" s="1"/>
  <c r="B2621" i="22" s="1"/>
  <c r="E2621" i="22"/>
  <c r="G2620" i="22" a="1"/>
  <c r="G2620" i="22" s="1"/>
  <c r="B2620" i="22" s="1"/>
  <c r="E2620" i="22"/>
  <c r="G2619" i="22" a="1"/>
  <c r="G2619" i="22" s="1"/>
  <c r="B2619" i="22" s="1"/>
  <c r="E2619" i="22"/>
  <c r="G2618" i="22" a="1"/>
  <c r="G2618" i="22" s="1"/>
  <c r="B2618" i="22" s="1"/>
  <c r="E2618" i="22"/>
  <c r="G2617" i="22"/>
  <c r="B2617" i="22" s="1"/>
  <c r="G2617" i="22" a="1"/>
  <c r="E2617" i="22"/>
  <c r="G2616" i="22" a="1"/>
  <c r="G2616" i="22" s="1"/>
  <c r="B2616" i="22" s="1"/>
  <c r="E2616" i="22"/>
  <c r="G2615" i="22" a="1"/>
  <c r="G2615" i="22" s="1"/>
  <c r="B2615" i="22" s="1"/>
  <c r="E2615" i="22"/>
  <c r="G2614" i="22" a="1"/>
  <c r="G2614" i="22" s="1"/>
  <c r="B2614" i="22" s="1"/>
  <c r="E2614" i="22"/>
  <c r="G2613" i="22"/>
  <c r="B2613" i="22" s="1"/>
  <c r="G2613" i="22" a="1"/>
  <c r="E2613" i="22"/>
  <c r="G2612" i="22" a="1"/>
  <c r="G2612" i="22" s="1"/>
  <c r="B2612" i="22" s="1"/>
  <c r="E2612" i="22"/>
  <c r="G2611" i="22" a="1"/>
  <c r="G2611" i="22" s="1"/>
  <c r="B2611" i="22" s="1"/>
  <c r="E2611" i="22"/>
  <c r="G2610" i="22" a="1"/>
  <c r="G2610" i="22" s="1"/>
  <c r="B2610" i="22" s="1"/>
  <c r="E2610" i="22"/>
  <c r="G2609" i="22" a="1"/>
  <c r="G2609" i="22" s="1"/>
  <c r="B2609" i="22" s="1"/>
  <c r="E2609" i="22"/>
  <c r="G2608" i="22" a="1"/>
  <c r="G2608" i="22" s="1"/>
  <c r="B2608" i="22" s="1"/>
  <c r="E2608" i="22"/>
  <c r="G2607" i="22" a="1"/>
  <c r="G2607" i="22" s="1"/>
  <c r="B2607" i="22" s="1"/>
  <c r="E2607" i="22"/>
  <c r="G2606" i="22" a="1"/>
  <c r="G2606" i="22" s="1"/>
  <c r="B2606" i="22" s="1"/>
  <c r="E2606" i="22"/>
  <c r="G2605" i="22" a="1"/>
  <c r="G2605" i="22" s="1"/>
  <c r="B2605" i="22" s="1"/>
  <c r="E2605" i="22"/>
  <c r="G2604" i="22" a="1"/>
  <c r="G2604" i="22" s="1"/>
  <c r="B2604" i="22" s="1"/>
  <c r="E2604" i="22"/>
  <c r="G2603" i="22" a="1"/>
  <c r="G2603" i="22" s="1"/>
  <c r="B2603" i="22" s="1"/>
  <c r="E2603" i="22"/>
  <c r="G2602" i="22" a="1"/>
  <c r="G2602" i="22" s="1"/>
  <c r="B2602" i="22" s="1"/>
  <c r="E2602" i="22"/>
  <c r="G2601" i="22"/>
  <c r="B2601" i="22" s="1"/>
  <c r="G2601" i="22" a="1"/>
  <c r="E2601" i="22"/>
  <c r="G2600" i="22" a="1"/>
  <c r="G2600" i="22" s="1"/>
  <c r="B2600" i="22" s="1"/>
  <c r="E2600" i="22"/>
  <c r="G2599" i="22" a="1"/>
  <c r="G2599" i="22" s="1"/>
  <c r="B2599" i="22" s="1"/>
  <c r="E2599" i="22"/>
  <c r="G2598" i="22" a="1"/>
  <c r="G2598" i="22" s="1"/>
  <c r="B2598" i="22" s="1"/>
  <c r="E2598" i="22"/>
  <c r="G2597" i="22"/>
  <c r="B2597" i="22" s="1"/>
  <c r="G2597" i="22" a="1"/>
  <c r="E2597" i="22"/>
  <c r="G2596" i="22" a="1"/>
  <c r="G2596" i="22" s="1"/>
  <c r="B2596" i="22" s="1"/>
  <c r="E2596" i="22"/>
  <c r="G2595" i="22" a="1"/>
  <c r="G2595" i="22" s="1"/>
  <c r="B2595" i="22" s="1"/>
  <c r="E2595" i="22"/>
  <c r="G2594" i="22" a="1"/>
  <c r="G2594" i="22" s="1"/>
  <c r="B2594" i="22" s="1"/>
  <c r="E2594" i="22"/>
  <c r="G2593" i="22" a="1"/>
  <c r="G2593" i="22" s="1"/>
  <c r="B2593" i="22" s="1"/>
  <c r="E2593" i="22"/>
  <c r="G2592" i="22" a="1"/>
  <c r="G2592" i="22" s="1"/>
  <c r="B2592" i="22" s="1"/>
  <c r="E2592" i="22"/>
  <c r="G2591" i="22" a="1"/>
  <c r="G2591" i="22" s="1"/>
  <c r="B2591" i="22" s="1"/>
  <c r="E2591" i="22"/>
  <c r="G2590" i="22" a="1"/>
  <c r="G2590" i="22" s="1"/>
  <c r="B2590" i="22" s="1"/>
  <c r="E2590" i="22"/>
  <c r="G2589" i="22" a="1"/>
  <c r="G2589" i="22" s="1"/>
  <c r="B2589" i="22" s="1"/>
  <c r="E2589" i="22"/>
  <c r="G2588" i="22" a="1"/>
  <c r="G2588" i="22" s="1"/>
  <c r="B2588" i="22" s="1"/>
  <c r="E2588" i="22"/>
  <c r="G2587" i="22" a="1"/>
  <c r="G2587" i="22" s="1"/>
  <c r="B2587" i="22" s="1"/>
  <c r="E2587" i="22"/>
  <c r="G2586" i="22" a="1"/>
  <c r="G2586" i="22" s="1"/>
  <c r="B2586" i="22" s="1"/>
  <c r="E2586" i="22"/>
  <c r="G2585" i="22"/>
  <c r="B2585" i="22" s="1"/>
  <c r="G2585" i="22" a="1"/>
  <c r="E2585" i="22"/>
  <c r="G2584" i="22" a="1"/>
  <c r="G2584" i="22" s="1"/>
  <c r="B2584" i="22" s="1"/>
  <c r="E2584" i="22"/>
  <c r="G2583" i="22" a="1"/>
  <c r="G2583" i="22" s="1"/>
  <c r="B2583" i="22" s="1"/>
  <c r="E2583" i="22"/>
  <c r="G2582" i="22" a="1"/>
  <c r="G2582" i="22" s="1"/>
  <c r="B2582" i="22" s="1"/>
  <c r="E2582" i="22"/>
  <c r="G2581" i="22"/>
  <c r="B2581" i="22" s="1"/>
  <c r="G2581" i="22" a="1"/>
  <c r="E2581" i="22"/>
  <c r="G2580" i="22" a="1"/>
  <c r="G2580" i="22" s="1"/>
  <c r="B2580" i="22" s="1"/>
  <c r="E2580" i="22"/>
  <c r="G2579" i="22" a="1"/>
  <c r="G2579" i="22" s="1"/>
  <c r="B2579" i="22" s="1"/>
  <c r="E2579" i="22"/>
  <c r="G2578" i="22" a="1"/>
  <c r="G2578" i="22" s="1"/>
  <c r="B2578" i="22" s="1"/>
  <c r="E2578" i="22"/>
  <c r="G2577" i="22" a="1"/>
  <c r="G2577" i="22" s="1"/>
  <c r="B2577" i="22" s="1"/>
  <c r="E2577" i="22"/>
  <c r="G2576" i="22" a="1"/>
  <c r="G2576" i="22" s="1"/>
  <c r="B2576" i="22" s="1"/>
  <c r="E2576" i="22"/>
  <c r="G2575" i="22" a="1"/>
  <c r="G2575" i="22" s="1"/>
  <c r="B2575" i="22" s="1"/>
  <c r="E2575" i="22"/>
  <c r="G2574" i="22" a="1"/>
  <c r="G2574" i="22" s="1"/>
  <c r="B2574" i="22" s="1"/>
  <c r="E2574" i="22"/>
  <c r="G2573" i="22" a="1"/>
  <c r="G2573" i="22" s="1"/>
  <c r="B2573" i="22" s="1"/>
  <c r="E2573" i="22"/>
  <c r="G2572" i="22" a="1"/>
  <c r="G2572" i="22" s="1"/>
  <c r="B2572" i="22" s="1"/>
  <c r="E2572" i="22"/>
  <c r="G2571" i="22" a="1"/>
  <c r="G2571" i="22" s="1"/>
  <c r="B2571" i="22" s="1"/>
  <c r="E2571" i="22"/>
  <c r="G2570" i="22" a="1"/>
  <c r="G2570" i="22" s="1"/>
  <c r="B2570" i="22" s="1"/>
  <c r="E2570" i="22"/>
  <c r="G2569" i="22" a="1"/>
  <c r="G2569" i="22" s="1"/>
  <c r="B2569" i="22" s="1"/>
  <c r="E2569" i="22"/>
  <c r="G2568" i="22" a="1"/>
  <c r="G2568" i="22" s="1"/>
  <c r="B2568" i="22" s="1"/>
  <c r="E2568" i="22"/>
  <c r="G2567" i="22" a="1"/>
  <c r="G2567" i="22" s="1"/>
  <c r="B2567" i="22" s="1"/>
  <c r="E2567" i="22"/>
  <c r="G2566" i="22" a="1"/>
  <c r="G2566" i="22" s="1"/>
  <c r="B2566" i="22" s="1"/>
  <c r="E2566" i="22"/>
  <c r="G2565" i="22"/>
  <c r="B2565" i="22" s="1"/>
  <c r="G2565" i="22" a="1"/>
  <c r="E2565" i="22"/>
  <c r="G2564" i="22" a="1"/>
  <c r="G2564" i="22" s="1"/>
  <c r="B2564" i="22" s="1"/>
  <c r="E2564" i="22"/>
  <c r="G2563" i="22" a="1"/>
  <c r="G2563" i="22" s="1"/>
  <c r="B2563" i="22" s="1"/>
  <c r="E2563" i="22"/>
  <c r="G2562" i="22" a="1"/>
  <c r="G2562" i="22" s="1"/>
  <c r="B2562" i="22" s="1"/>
  <c r="E2562" i="22"/>
  <c r="G2561" i="22" a="1"/>
  <c r="G2561" i="22" s="1"/>
  <c r="B2561" i="22" s="1"/>
  <c r="E2561" i="22"/>
  <c r="G2560" i="22" a="1"/>
  <c r="G2560" i="22" s="1"/>
  <c r="B2560" i="22" s="1"/>
  <c r="E2560" i="22"/>
  <c r="G2559" i="22" a="1"/>
  <c r="G2559" i="22" s="1"/>
  <c r="B2559" i="22" s="1"/>
  <c r="E2559" i="22"/>
  <c r="G2558" i="22" a="1"/>
  <c r="G2558" i="22" s="1"/>
  <c r="B2558" i="22" s="1"/>
  <c r="E2558" i="22"/>
  <c r="G2557" i="22" a="1"/>
  <c r="G2557" i="22" s="1"/>
  <c r="B2557" i="22" s="1"/>
  <c r="E2557" i="22"/>
  <c r="G2556" i="22" a="1"/>
  <c r="G2556" i="22" s="1"/>
  <c r="B2556" i="22" s="1"/>
  <c r="E2556" i="22"/>
  <c r="G2555" i="22" a="1"/>
  <c r="G2555" i="22" s="1"/>
  <c r="B2555" i="22" s="1"/>
  <c r="E2555" i="22"/>
  <c r="G2554" i="22" a="1"/>
  <c r="G2554" i="22" s="1"/>
  <c r="B2554" i="22" s="1"/>
  <c r="E2554" i="22"/>
  <c r="G2553" i="22"/>
  <c r="B2553" i="22" s="1"/>
  <c r="G2553" i="22" a="1"/>
  <c r="E2553" i="22"/>
  <c r="G2552" i="22" a="1"/>
  <c r="G2552" i="22" s="1"/>
  <c r="B2552" i="22" s="1"/>
  <c r="E2552" i="22"/>
  <c r="G2551" i="22" a="1"/>
  <c r="G2551" i="22" s="1"/>
  <c r="B2551" i="22" s="1"/>
  <c r="E2551" i="22"/>
  <c r="G2550" i="22" a="1"/>
  <c r="G2550" i="22" s="1"/>
  <c r="B2550" i="22" s="1"/>
  <c r="E2550" i="22"/>
  <c r="G2549" i="22"/>
  <c r="B2549" i="22" s="1"/>
  <c r="G2549" i="22" a="1"/>
  <c r="E2549" i="22"/>
  <c r="G2548" i="22" a="1"/>
  <c r="G2548" i="22" s="1"/>
  <c r="B2548" i="22" s="1"/>
  <c r="E2548" i="22"/>
  <c r="G2547" i="22" a="1"/>
  <c r="G2547" i="22" s="1"/>
  <c r="B2547" i="22" s="1"/>
  <c r="E2547" i="22"/>
  <c r="G2546" i="22" a="1"/>
  <c r="G2546" i="22" s="1"/>
  <c r="B2546" i="22" s="1"/>
  <c r="E2546" i="22"/>
  <c r="G2545" i="22" a="1"/>
  <c r="G2545" i="22" s="1"/>
  <c r="B2545" i="22" s="1"/>
  <c r="E2545" i="22"/>
  <c r="G2544" i="22" a="1"/>
  <c r="G2544" i="22" s="1"/>
  <c r="B2544" i="22" s="1"/>
  <c r="E2544" i="22"/>
  <c r="G2543" i="22" a="1"/>
  <c r="G2543" i="22" s="1"/>
  <c r="B2543" i="22" s="1"/>
  <c r="E2543" i="22"/>
  <c r="G2542" i="22" a="1"/>
  <c r="G2542" i="22" s="1"/>
  <c r="B2542" i="22" s="1"/>
  <c r="E2542" i="22"/>
  <c r="G2541" i="22" a="1"/>
  <c r="G2541" i="22" s="1"/>
  <c r="B2541" i="22" s="1"/>
  <c r="E2541" i="22"/>
  <c r="G2540" i="22" a="1"/>
  <c r="G2540" i="22" s="1"/>
  <c r="B2540" i="22" s="1"/>
  <c r="E2540" i="22"/>
  <c r="G2539" i="22" a="1"/>
  <c r="G2539" i="22" s="1"/>
  <c r="B2539" i="22" s="1"/>
  <c r="E2539" i="22"/>
  <c r="G2538" i="22" a="1"/>
  <c r="G2538" i="22" s="1"/>
  <c r="B2538" i="22" s="1"/>
  <c r="E2538" i="22"/>
  <c r="G2537" i="22" a="1"/>
  <c r="G2537" i="22" s="1"/>
  <c r="B2537" i="22" s="1"/>
  <c r="E2537" i="22"/>
  <c r="G2536" i="22" a="1"/>
  <c r="G2536" i="22" s="1"/>
  <c r="B2536" i="22" s="1"/>
  <c r="E2536" i="22"/>
  <c r="G2535" i="22" a="1"/>
  <c r="G2535" i="22" s="1"/>
  <c r="B2535" i="22" s="1"/>
  <c r="E2535" i="22"/>
  <c r="G2534" i="22" a="1"/>
  <c r="G2534" i="22" s="1"/>
  <c r="B2534" i="22" s="1"/>
  <c r="E2534" i="22"/>
  <c r="G2533" i="22"/>
  <c r="B2533" i="22" s="1"/>
  <c r="G2533" i="22" a="1"/>
  <c r="E2533" i="22"/>
  <c r="G2532" i="22" a="1"/>
  <c r="G2532" i="22" s="1"/>
  <c r="B2532" i="22" s="1"/>
  <c r="E2532" i="22"/>
  <c r="G2531" i="22" a="1"/>
  <c r="G2531" i="22" s="1"/>
  <c r="B2531" i="22" s="1"/>
  <c r="E2531" i="22"/>
  <c r="G2530" i="22" a="1"/>
  <c r="G2530" i="22" s="1"/>
  <c r="B2530" i="22" s="1"/>
  <c r="E2530" i="22"/>
  <c r="G2529" i="22" a="1"/>
  <c r="G2529" i="22" s="1"/>
  <c r="B2529" i="22" s="1"/>
  <c r="E2529" i="22"/>
  <c r="G2528" i="22" a="1"/>
  <c r="G2528" i="22" s="1"/>
  <c r="B2528" i="22" s="1"/>
  <c r="E2528" i="22"/>
  <c r="G2527" i="22" a="1"/>
  <c r="G2527" i="22" s="1"/>
  <c r="B2527" i="22" s="1"/>
  <c r="E2527" i="22"/>
  <c r="G2526" i="22" a="1"/>
  <c r="G2526" i="22" s="1"/>
  <c r="B2526" i="22" s="1"/>
  <c r="E2526" i="22"/>
  <c r="G2525" i="22" a="1"/>
  <c r="G2525" i="22" s="1"/>
  <c r="B2525" i="22" s="1"/>
  <c r="E2525" i="22"/>
  <c r="G2524" i="22" a="1"/>
  <c r="G2524" i="22" s="1"/>
  <c r="B2524" i="22" s="1"/>
  <c r="E2524" i="22"/>
  <c r="G2523" i="22" a="1"/>
  <c r="G2523" i="22" s="1"/>
  <c r="B2523" i="22" s="1"/>
  <c r="E2523" i="22"/>
  <c r="G2522" i="22" a="1"/>
  <c r="G2522" i="22" s="1"/>
  <c r="B2522" i="22" s="1"/>
  <c r="E2522" i="22"/>
  <c r="G2521" i="22"/>
  <c r="B2521" i="22" s="1"/>
  <c r="G2521" i="22" a="1"/>
  <c r="E2521" i="22"/>
  <c r="G2520" i="22" a="1"/>
  <c r="G2520" i="22" s="1"/>
  <c r="B2520" i="22" s="1"/>
  <c r="E2520" i="22"/>
  <c r="G2519" i="22" a="1"/>
  <c r="G2519" i="22" s="1"/>
  <c r="B2519" i="22" s="1"/>
  <c r="E2519" i="22"/>
  <c r="G2518" i="22" a="1"/>
  <c r="G2518" i="22" s="1"/>
  <c r="B2518" i="22" s="1"/>
  <c r="E2518" i="22"/>
  <c r="G2517" i="22"/>
  <c r="B2517" i="22" s="1"/>
  <c r="G2517" i="22" a="1"/>
  <c r="E2517" i="22"/>
  <c r="G2516" i="22" a="1"/>
  <c r="G2516" i="22" s="1"/>
  <c r="B2516" i="22" s="1"/>
  <c r="E2516" i="22"/>
  <c r="G2515" i="22" a="1"/>
  <c r="G2515" i="22" s="1"/>
  <c r="B2515" i="22" s="1"/>
  <c r="E2515" i="22"/>
  <c r="G2514" i="22" a="1"/>
  <c r="G2514" i="22" s="1"/>
  <c r="B2514" i="22" s="1"/>
  <c r="E2514" i="22"/>
  <c r="G2513" i="22" a="1"/>
  <c r="G2513" i="22" s="1"/>
  <c r="B2513" i="22" s="1"/>
  <c r="E2513" i="22"/>
  <c r="G2512" i="22" a="1"/>
  <c r="G2512" i="22" s="1"/>
  <c r="B2512" i="22" s="1"/>
  <c r="E2512" i="22"/>
  <c r="G2511" i="22" a="1"/>
  <c r="G2511" i="22" s="1"/>
  <c r="B2511" i="22" s="1"/>
  <c r="E2511" i="22"/>
  <c r="G2510" i="22" a="1"/>
  <c r="G2510" i="22" s="1"/>
  <c r="B2510" i="22" s="1"/>
  <c r="E2510" i="22"/>
  <c r="G2509" i="22" a="1"/>
  <c r="G2509" i="22" s="1"/>
  <c r="B2509" i="22" s="1"/>
  <c r="E2509" i="22"/>
  <c r="G2508" i="22" a="1"/>
  <c r="G2508" i="22" s="1"/>
  <c r="B2508" i="22" s="1"/>
  <c r="E2508" i="22"/>
  <c r="G2507" i="22" a="1"/>
  <c r="G2507" i="22" s="1"/>
  <c r="B2507" i="22" s="1"/>
  <c r="E2507" i="22"/>
  <c r="G2506" i="22" a="1"/>
  <c r="G2506" i="22" s="1"/>
  <c r="B2506" i="22" s="1"/>
  <c r="E2506" i="22"/>
  <c r="G2505" i="22" a="1"/>
  <c r="G2505" i="22" s="1"/>
  <c r="B2505" i="22" s="1"/>
  <c r="E2505" i="22"/>
  <c r="G2504" i="22" a="1"/>
  <c r="G2504" i="22" s="1"/>
  <c r="B2504" i="22" s="1"/>
  <c r="E2504" i="22"/>
  <c r="G2503" i="22" a="1"/>
  <c r="G2503" i="22" s="1"/>
  <c r="B2503" i="22" s="1"/>
  <c r="E2503" i="22"/>
  <c r="G2502" i="22" a="1"/>
  <c r="G2502" i="22" s="1"/>
  <c r="B2502" i="22" s="1"/>
  <c r="E2502" i="22"/>
  <c r="G2501" i="22"/>
  <c r="B2501" i="22" s="1"/>
  <c r="G2501" i="22" a="1"/>
  <c r="E2501" i="22"/>
  <c r="G2500" i="22" a="1"/>
  <c r="G2500" i="22" s="1"/>
  <c r="B2500" i="22" s="1"/>
  <c r="E2500" i="22"/>
  <c r="G2499" i="22" a="1"/>
  <c r="G2499" i="22" s="1"/>
  <c r="B2499" i="22" s="1"/>
  <c r="E2499" i="22"/>
  <c r="G2498" i="22" a="1"/>
  <c r="G2498" i="22" s="1"/>
  <c r="B2498" i="22" s="1"/>
  <c r="E2498" i="22"/>
  <c r="G2497" i="22" a="1"/>
  <c r="G2497" i="22" s="1"/>
  <c r="B2497" i="22" s="1"/>
  <c r="E2497" i="22"/>
  <c r="G2496" i="22" a="1"/>
  <c r="G2496" i="22" s="1"/>
  <c r="B2496" i="22" s="1"/>
  <c r="E2496" i="22"/>
  <c r="G2495" i="22" a="1"/>
  <c r="G2495" i="22" s="1"/>
  <c r="B2495" i="22" s="1"/>
  <c r="E2495" i="22"/>
  <c r="G2494" i="22" a="1"/>
  <c r="G2494" i="22" s="1"/>
  <c r="B2494" i="22" s="1"/>
  <c r="E2494" i="22"/>
  <c r="G2493" i="22" a="1"/>
  <c r="G2493" i="22" s="1"/>
  <c r="B2493" i="22" s="1"/>
  <c r="E2493" i="22"/>
  <c r="G2492" i="22" a="1"/>
  <c r="G2492" i="22" s="1"/>
  <c r="B2492" i="22" s="1"/>
  <c r="E2492" i="22"/>
  <c r="G2491" i="22" a="1"/>
  <c r="G2491" i="22" s="1"/>
  <c r="B2491" i="22" s="1"/>
  <c r="E2491" i="22"/>
  <c r="G2490" i="22" a="1"/>
  <c r="G2490" i="22" s="1"/>
  <c r="B2490" i="22" s="1"/>
  <c r="E2490" i="22"/>
  <c r="G2489" i="22"/>
  <c r="B2489" i="22" s="1"/>
  <c r="G2489" i="22" a="1"/>
  <c r="E2489" i="22"/>
  <c r="G2488" i="22" a="1"/>
  <c r="G2488" i="22" s="1"/>
  <c r="B2488" i="22" s="1"/>
  <c r="E2488" i="22"/>
  <c r="G2487" i="22" a="1"/>
  <c r="G2487" i="22" s="1"/>
  <c r="B2487" i="22" s="1"/>
  <c r="E2487" i="22"/>
  <c r="G2486" i="22" a="1"/>
  <c r="G2486" i="22" s="1"/>
  <c r="B2486" i="22" s="1"/>
  <c r="E2486" i="22"/>
  <c r="G2485" i="22"/>
  <c r="B2485" i="22" s="1"/>
  <c r="G2485" i="22" a="1"/>
  <c r="E2485" i="22"/>
  <c r="G2484" i="22" a="1"/>
  <c r="G2484" i="22" s="1"/>
  <c r="B2484" i="22" s="1"/>
  <c r="E2484" i="22"/>
  <c r="G2483" i="22" a="1"/>
  <c r="G2483" i="22" s="1"/>
  <c r="B2483" i="22" s="1"/>
  <c r="E2483" i="22"/>
  <c r="G2482" i="22" a="1"/>
  <c r="G2482" i="22" s="1"/>
  <c r="B2482" i="22" s="1"/>
  <c r="E2482" i="22"/>
  <c r="G2481" i="22" a="1"/>
  <c r="G2481" i="22" s="1"/>
  <c r="B2481" i="22" s="1"/>
  <c r="E2481" i="22"/>
  <c r="G2480" i="22" a="1"/>
  <c r="G2480" i="22" s="1"/>
  <c r="B2480" i="22" s="1"/>
  <c r="E2480" i="22"/>
  <c r="G2479" i="22" a="1"/>
  <c r="G2479" i="22" s="1"/>
  <c r="B2479" i="22" s="1"/>
  <c r="E2479" i="22"/>
  <c r="G2478" i="22" a="1"/>
  <c r="G2478" i="22" s="1"/>
  <c r="B2478" i="22" s="1"/>
  <c r="E2478" i="22"/>
  <c r="G2477" i="22" a="1"/>
  <c r="G2477" i="22" s="1"/>
  <c r="B2477" i="22" s="1"/>
  <c r="E2477" i="22"/>
  <c r="G2476" i="22" a="1"/>
  <c r="G2476" i="22" s="1"/>
  <c r="B2476" i="22" s="1"/>
  <c r="E2476" i="22"/>
  <c r="G2475" i="22" a="1"/>
  <c r="G2475" i="22" s="1"/>
  <c r="B2475" i="22" s="1"/>
  <c r="E2475" i="22"/>
  <c r="G2474" i="22" a="1"/>
  <c r="G2474" i="22" s="1"/>
  <c r="B2474" i="22" s="1"/>
  <c r="E2474" i="22"/>
  <c r="G2473" i="22" a="1"/>
  <c r="G2473" i="22" s="1"/>
  <c r="B2473" i="22" s="1"/>
  <c r="E2473" i="22"/>
  <c r="G2472" i="22" a="1"/>
  <c r="G2472" i="22" s="1"/>
  <c r="B2472" i="22" s="1"/>
  <c r="E2472" i="22"/>
  <c r="G2471" i="22" a="1"/>
  <c r="G2471" i="22" s="1"/>
  <c r="B2471" i="22" s="1"/>
  <c r="E2471" i="22"/>
  <c r="G2470" i="22" a="1"/>
  <c r="G2470" i="22" s="1"/>
  <c r="B2470" i="22" s="1"/>
  <c r="E2470" i="22"/>
  <c r="G2469" i="22"/>
  <c r="B2469" i="22" s="1"/>
  <c r="G2469" i="22" a="1"/>
  <c r="E2469" i="22"/>
  <c r="G2468" i="22" a="1"/>
  <c r="G2468" i="22" s="1"/>
  <c r="B2468" i="22" s="1"/>
  <c r="E2468" i="22"/>
  <c r="G2467" i="22" a="1"/>
  <c r="G2467" i="22" s="1"/>
  <c r="B2467" i="22" s="1"/>
  <c r="E2467" i="22"/>
  <c r="G2466" i="22" a="1"/>
  <c r="G2466" i="22" s="1"/>
  <c r="B2466" i="22" s="1"/>
  <c r="E2466" i="22"/>
  <c r="G2465" i="22" a="1"/>
  <c r="G2465" i="22" s="1"/>
  <c r="B2465" i="22" s="1"/>
  <c r="E2465" i="22"/>
  <c r="G2464" i="22" a="1"/>
  <c r="G2464" i="22" s="1"/>
  <c r="B2464" i="22" s="1"/>
  <c r="E2464" i="22"/>
  <c r="G2463" i="22" a="1"/>
  <c r="G2463" i="22" s="1"/>
  <c r="B2463" i="22" s="1"/>
  <c r="E2463" i="22"/>
  <c r="G2462" i="22" a="1"/>
  <c r="G2462" i="22" s="1"/>
  <c r="B2462" i="22" s="1"/>
  <c r="E2462" i="22"/>
  <c r="G2461" i="22" a="1"/>
  <c r="G2461" i="22" s="1"/>
  <c r="B2461" i="22" s="1"/>
  <c r="E2461" i="22"/>
  <c r="G2460" i="22" a="1"/>
  <c r="G2460" i="22" s="1"/>
  <c r="B2460" i="22" s="1"/>
  <c r="E2460" i="22"/>
  <c r="G2459" i="22" a="1"/>
  <c r="G2459" i="22" s="1"/>
  <c r="B2459" i="22" s="1"/>
  <c r="E2459" i="22"/>
  <c r="G2458" i="22" a="1"/>
  <c r="G2458" i="22" s="1"/>
  <c r="B2458" i="22" s="1"/>
  <c r="E2458" i="22"/>
  <c r="G2457" i="22"/>
  <c r="B2457" i="22" s="1"/>
  <c r="G2457" i="22" a="1"/>
  <c r="E2457" i="22"/>
  <c r="G2456" i="22" a="1"/>
  <c r="G2456" i="22" s="1"/>
  <c r="B2456" i="22" s="1"/>
  <c r="E2456" i="22"/>
  <c r="G2455" i="22" a="1"/>
  <c r="G2455" i="22" s="1"/>
  <c r="B2455" i="22" s="1"/>
  <c r="E2455" i="22"/>
  <c r="G2454" i="22" a="1"/>
  <c r="G2454" i="22" s="1"/>
  <c r="B2454" i="22" s="1"/>
  <c r="E2454" i="22"/>
  <c r="G2453" i="22"/>
  <c r="B2453" i="22" s="1"/>
  <c r="G2453" i="22" a="1"/>
  <c r="E2453" i="22"/>
  <c r="G2452" i="22" a="1"/>
  <c r="G2452" i="22" s="1"/>
  <c r="B2452" i="22" s="1"/>
  <c r="E2452" i="22"/>
  <c r="G2451" i="22" a="1"/>
  <c r="G2451" i="22" s="1"/>
  <c r="B2451" i="22" s="1"/>
  <c r="E2451" i="22"/>
  <c r="G2450" i="22" a="1"/>
  <c r="G2450" i="22" s="1"/>
  <c r="B2450" i="22" s="1"/>
  <c r="E2450" i="22"/>
  <c r="G2449" i="22" a="1"/>
  <c r="G2449" i="22" s="1"/>
  <c r="B2449" i="22" s="1"/>
  <c r="E2449" i="22"/>
  <c r="G2448" i="22" a="1"/>
  <c r="G2448" i="22" s="1"/>
  <c r="B2448" i="22" s="1"/>
  <c r="E2448" i="22"/>
  <c r="G2447" i="22" a="1"/>
  <c r="G2447" i="22" s="1"/>
  <c r="B2447" i="22" s="1"/>
  <c r="E2447" i="22"/>
  <c r="G2446" i="22" a="1"/>
  <c r="G2446" i="22" s="1"/>
  <c r="B2446" i="22" s="1"/>
  <c r="E2446" i="22"/>
  <c r="G2445" i="22" a="1"/>
  <c r="G2445" i="22" s="1"/>
  <c r="B2445" i="22" s="1"/>
  <c r="E2445" i="22"/>
  <c r="G2444" i="22" a="1"/>
  <c r="G2444" i="22" s="1"/>
  <c r="B2444" i="22" s="1"/>
  <c r="E2444" i="22"/>
  <c r="G2443" i="22" a="1"/>
  <c r="G2443" i="22" s="1"/>
  <c r="B2443" i="22" s="1"/>
  <c r="E2443" i="22"/>
  <c r="G2442" i="22" a="1"/>
  <c r="G2442" i="22" s="1"/>
  <c r="B2442" i="22" s="1"/>
  <c r="E2442" i="22"/>
  <c r="G2441" i="22" a="1"/>
  <c r="G2441" i="22" s="1"/>
  <c r="B2441" i="22" s="1"/>
  <c r="E2441" i="22"/>
  <c r="G2440" i="22" a="1"/>
  <c r="G2440" i="22" s="1"/>
  <c r="B2440" i="22" s="1"/>
  <c r="E2440" i="22"/>
  <c r="G2439" i="22" a="1"/>
  <c r="G2439" i="22" s="1"/>
  <c r="B2439" i="22" s="1"/>
  <c r="E2439" i="22"/>
  <c r="G2438" i="22" a="1"/>
  <c r="G2438" i="22" s="1"/>
  <c r="B2438" i="22" s="1"/>
  <c r="E2438" i="22"/>
  <c r="G2437" i="22"/>
  <c r="B2437" i="22" s="1"/>
  <c r="G2437" i="22" a="1"/>
  <c r="E2437" i="22"/>
  <c r="G2436" i="22" a="1"/>
  <c r="G2436" i="22" s="1"/>
  <c r="B2436" i="22" s="1"/>
  <c r="E2436" i="22"/>
  <c r="G2435" i="22" a="1"/>
  <c r="G2435" i="22" s="1"/>
  <c r="B2435" i="22" s="1"/>
  <c r="E2435" i="22"/>
  <c r="G2434" i="22" a="1"/>
  <c r="G2434" i="22" s="1"/>
  <c r="B2434" i="22" s="1"/>
  <c r="E2434" i="22"/>
  <c r="G2433" i="22" a="1"/>
  <c r="G2433" i="22" s="1"/>
  <c r="B2433" i="22" s="1"/>
  <c r="E2433" i="22"/>
  <c r="G2432" i="22" a="1"/>
  <c r="G2432" i="22" s="1"/>
  <c r="B2432" i="22" s="1"/>
  <c r="E2432" i="22"/>
  <c r="G2431" i="22" a="1"/>
  <c r="G2431" i="22" s="1"/>
  <c r="B2431" i="22" s="1"/>
  <c r="E2431" i="22"/>
  <c r="G2430" i="22" a="1"/>
  <c r="G2430" i="22" s="1"/>
  <c r="B2430" i="22" s="1"/>
  <c r="E2430" i="22"/>
  <c r="G2429" i="22" a="1"/>
  <c r="G2429" i="22" s="1"/>
  <c r="B2429" i="22" s="1"/>
  <c r="E2429" i="22"/>
  <c r="G2428" i="22" a="1"/>
  <c r="G2428" i="22" s="1"/>
  <c r="B2428" i="22" s="1"/>
  <c r="E2428" i="22"/>
  <c r="G2427" i="22" a="1"/>
  <c r="G2427" i="22" s="1"/>
  <c r="B2427" i="22" s="1"/>
  <c r="E2427" i="22"/>
  <c r="G2426" i="22" a="1"/>
  <c r="G2426" i="22" s="1"/>
  <c r="B2426" i="22" s="1"/>
  <c r="E2426" i="22"/>
  <c r="G2425" i="22"/>
  <c r="B2425" i="22" s="1"/>
  <c r="G2425" i="22" a="1"/>
  <c r="E2425" i="22"/>
  <c r="G2424" i="22" a="1"/>
  <c r="G2424" i="22" s="1"/>
  <c r="B2424" i="22" s="1"/>
  <c r="E2424" i="22"/>
  <c r="G2423" i="22" a="1"/>
  <c r="G2423" i="22" s="1"/>
  <c r="B2423" i="22" s="1"/>
  <c r="E2423" i="22"/>
  <c r="G2422" i="22" a="1"/>
  <c r="G2422" i="22" s="1"/>
  <c r="B2422" i="22" s="1"/>
  <c r="E2422" i="22"/>
  <c r="G2421" i="22"/>
  <c r="B2421" i="22" s="1"/>
  <c r="G2421" i="22" a="1"/>
  <c r="E2421" i="22"/>
  <c r="G2420" i="22" a="1"/>
  <c r="G2420" i="22" s="1"/>
  <c r="B2420" i="22" s="1"/>
  <c r="E2420" i="22"/>
  <c r="G2419" i="22" a="1"/>
  <c r="G2419" i="22" s="1"/>
  <c r="B2419" i="22" s="1"/>
  <c r="E2419" i="22"/>
  <c r="G2418" i="22" a="1"/>
  <c r="G2418" i="22" s="1"/>
  <c r="B2418" i="22" s="1"/>
  <c r="E2418" i="22"/>
  <c r="G2417" i="22" a="1"/>
  <c r="G2417" i="22" s="1"/>
  <c r="B2417" i="22" s="1"/>
  <c r="E2417" i="22"/>
  <c r="G2416" i="22" a="1"/>
  <c r="G2416" i="22" s="1"/>
  <c r="B2416" i="22" s="1"/>
  <c r="E2416" i="22"/>
  <c r="G2415" i="22" a="1"/>
  <c r="G2415" i="22" s="1"/>
  <c r="B2415" i="22" s="1"/>
  <c r="E2415" i="22"/>
  <c r="G2414" i="22" a="1"/>
  <c r="G2414" i="22" s="1"/>
  <c r="B2414" i="22" s="1"/>
  <c r="E2414" i="22"/>
  <c r="G2413" i="22" a="1"/>
  <c r="G2413" i="22" s="1"/>
  <c r="B2413" i="22" s="1"/>
  <c r="E2413" i="22"/>
  <c r="G2412" i="22" a="1"/>
  <c r="G2412" i="22" s="1"/>
  <c r="B2412" i="22" s="1"/>
  <c r="E2412" i="22"/>
  <c r="G2411" i="22" a="1"/>
  <c r="G2411" i="22" s="1"/>
  <c r="B2411" i="22" s="1"/>
  <c r="E2411" i="22"/>
  <c r="G2410" i="22" a="1"/>
  <c r="G2410" i="22" s="1"/>
  <c r="B2410" i="22" s="1"/>
  <c r="E2410" i="22"/>
  <c r="G2409" i="22" a="1"/>
  <c r="G2409" i="22" s="1"/>
  <c r="B2409" i="22" s="1"/>
  <c r="E2409" i="22"/>
  <c r="G2408" i="22" a="1"/>
  <c r="G2408" i="22" s="1"/>
  <c r="B2408" i="22" s="1"/>
  <c r="E2408" i="22"/>
  <c r="G2407" i="22" a="1"/>
  <c r="G2407" i="22" s="1"/>
  <c r="B2407" i="22" s="1"/>
  <c r="E2407" i="22"/>
  <c r="G2406" i="22" a="1"/>
  <c r="G2406" i="22" s="1"/>
  <c r="B2406" i="22" s="1"/>
  <c r="E2406" i="22"/>
  <c r="G2405" i="22"/>
  <c r="B2405" i="22" s="1"/>
  <c r="G2405" i="22" a="1"/>
  <c r="E2405" i="22"/>
  <c r="G2404" i="22" a="1"/>
  <c r="G2404" i="22" s="1"/>
  <c r="B2404" i="22" s="1"/>
  <c r="E2404" i="22"/>
  <c r="G2403" i="22" a="1"/>
  <c r="G2403" i="22" s="1"/>
  <c r="B2403" i="22" s="1"/>
  <c r="E2403" i="22"/>
  <c r="G2402" i="22" a="1"/>
  <c r="G2402" i="22" s="1"/>
  <c r="B2402" i="22" s="1"/>
  <c r="E2402" i="22"/>
  <c r="G2401" i="22" a="1"/>
  <c r="G2401" i="22" s="1"/>
  <c r="B2401" i="22" s="1"/>
  <c r="E2401" i="22"/>
  <c r="G2400" i="22" a="1"/>
  <c r="G2400" i="22" s="1"/>
  <c r="B2400" i="22" s="1"/>
  <c r="E2400" i="22"/>
  <c r="G2399" i="22" a="1"/>
  <c r="G2399" i="22" s="1"/>
  <c r="B2399" i="22" s="1"/>
  <c r="E2399" i="22"/>
  <c r="G2398" i="22" a="1"/>
  <c r="G2398" i="22" s="1"/>
  <c r="B2398" i="22" s="1"/>
  <c r="E2398" i="22"/>
  <c r="G2397" i="22" a="1"/>
  <c r="G2397" i="22" s="1"/>
  <c r="B2397" i="22" s="1"/>
  <c r="E2397" i="22"/>
  <c r="G2396" i="22" a="1"/>
  <c r="G2396" i="22" s="1"/>
  <c r="B2396" i="22" s="1"/>
  <c r="E2396" i="22"/>
  <c r="G2395" i="22" a="1"/>
  <c r="G2395" i="22" s="1"/>
  <c r="B2395" i="22" s="1"/>
  <c r="E2395" i="22"/>
  <c r="G2394" i="22" a="1"/>
  <c r="G2394" i="22" s="1"/>
  <c r="B2394" i="22" s="1"/>
  <c r="E2394" i="22"/>
  <c r="G2393" i="22" a="1"/>
  <c r="G2393" i="22" s="1"/>
  <c r="B2393" i="22" s="1"/>
  <c r="E2393" i="22"/>
  <c r="G2392" i="22" a="1"/>
  <c r="G2392" i="22" s="1"/>
  <c r="B2392" i="22" s="1"/>
  <c r="E2392" i="22"/>
  <c r="G2391" i="22" a="1"/>
  <c r="G2391" i="22" s="1"/>
  <c r="B2391" i="22" s="1"/>
  <c r="E2391" i="22"/>
  <c r="G2390" i="22" a="1"/>
  <c r="G2390" i="22" s="1"/>
  <c r="B2390" i="22" s="1"/>
  <c r="E2390" i="22"/>
  <c r="G2389" i="22"/>
  <c r="B2389" i="22" s="1"/>
  <c r="G2389" i="22" a="1"/>
  <c r="E2389" i="22"/>
  <c r="G2388" i="22" a="1"/>
  <c r="G2388" i="22" s="1"/>
  <c r="B2388" i="22" s="1"/>
  <c r="E2388" i="22"/>
  <c r="G2387" i="22" a="1"/>
  <c r="G2387" i="22" s="1"/>
  <c r="B2387" i="22" s="1"/>
  <c r="E2387" i="22"/>
  <c r="G2386" i="22" a="1"/>
  <c r="G2386" i="22" s="1"/>
  <c r="B2386" i="22" s="1"/>
  <c r="E2386" i="22"/>
  <c r="G2385" i="22"/>
  <c r="B2385" i="22" s="1"/>
  <c r="G2385" i="22" a="1"/>
  <c r="E2385" i="22"/>
  <c r="G2384" i="22" a="1"/>
  <c r="G2384" i="22" s="1"/>
  <c r="B2384" i="22" s="1"/>
  <c r="E2384" i="22"/>
  <c r="G2383" i="22" a="1"/>
  <c r="G2383" i="22" s="1"/>
  <c r="B2383" i="22" s="1"/>
  <c r="E2383" i="22"/>
  <c r="G2382" i="22" a="1"/>
  <c r="G2382" i="22" s="1"/>
  <c r="B2382" i="22" s="1"/>
  <c r="E2382" i="22"/>
  <c r="G2381" i="22" a="1"/>
  <c r="G2381" i="22" s="1"/>
  <c r="B2381" i="22" s="1"/>
  <c r="E2381" i="22"/>
  <c r="G2380" i="22" a="1"/>
  <c r="G2380" i="22" s="1"/>
  <c r="B2380" i="22" s="1"/>
  <c r="E2380" i="22"/>
  <c r="G2379" i="22" a="1"/>
  <c r="G2379" i="22" s="1"/>
  <c r="B2379" i="22" s="1"/>
  <c r="E2379" i="22"/>
  <c r="G2378" i="22" a="1"/>
  <c r="G2378" i="22" s="1"/>
  <c r="B2378" i="22" s="1"/>
  <c r="E2378" i="22"/>
  <c r="G2377" i="22" a="1"/>
  <c r="G2377" i="22" s="1"/>
  <c r="B2377" i="22" s="1"/>
  <c r="E2377" i="22"/>
  <c r="G2376" i="22" a="1"/>
  <c r="G2376" i="22" s="1"/>
  <c r="B2376" i="22" s="1"/>
  <c r="E2376" i="22"/>
  <c r="G2375" i="22" a="1"/>
  <c r="G2375" i="22" s="1"/>
  <c r="B2375" i="22" s="1"/>
  <c r="E2375" i="22"/>
  <c r="G2374" i="22" a="1"/>
  <c r="G2374" i="22" s="1"/>
  <c r="B2374" i="22" s="1"/>
  <c r="E2374" i="22"/>
  <c r="G2373" i="22" a="1"/>
  <c r="G2373" i="22" s="1"/>
  <c r="B2373" i="22" s="1"/>
  <c r="E2373" i="22"/>
  <c r="G2372" i="22" a="1"/>
  <c r="G2372" i="22" s="1"/>
  <c r="B2372" i="22" s="1"/>
  <c r="E2372" i="22"/>
  <c r="G2371" i="22" a="1"/>
  <c r="G2371" i="22" s="1"/>
  <c r="B2371" i="22" s="1"/>
  <c r="E2371" i="22"/>
  <c r="G2370" i="22" a="1"/>
  <c r="G2370" i="22" s="1"/>
  <c r="B2370" i="22" s="1"/>
  <c r="E2370" i="22"/>
  <c r="G2369" i="22" a="1"/>
  <c r="G2369" i="22" s="1"/>
  <c r="B2369" i="22" s="1"/>
  <c r="E2369" i="22"/>
  <c r="G2368" i="22"/>
  <c r="B2368" i="22" s="1"/>
  <c r="G2368" i="22" a="1"/>
  <c r="E2368" i="22"/>
  <c r="G2367" i="22" a="1"/>
  <c r="G2367" i="22" s="1"/>
  <c r="B2367" i="22" s="1"/>
  <c r="E2367" i="22"/>
  <c r="G2366" i="22" a="1"/>
  <c r="G2366" i="22" s="1"/>
  <c r="B2366" i="22" s="1"/>
  <c r="E2366" i="22"/>
  <c r="G2365" i="22" a="1"/>
  <c r="G2365" i="22" s="1"/>
  <c r="B2365" i="22" s="1"/>
  <c r="E2365" i="22"/>
  <c r="G2364" i="22"/>
  <c r="B2364" i="22" s="1"/>
  <c r="G2364" i="22" a="1"/>
  <c r="E2364" i="22"/>
  <c r="G2363" i="22" a="1"/>
  <c r="G2363" i="22" s="1"/>
  <c r="B2363" i="22" s="1"/>
  <c r="E2363" i="22"/>
  <c r="G2362" i="22" a="1"/>
  <c r="G2362" i="22" s="1"/>
  <c r="B2362" i="22" s="1"/>
  <c r="E2362" i="22"/>
  <c r="G2361" i="22" a="1"/>
  <c r="G2361" i="22" s="1"/>
  <c r="B2361" i="22" s="1"/>
  <c r="E2361" i="22"/>
  <c r="G2360" i="22" a="1"/>
  <c r="G2360" i="22" s="1"/>
  <c r="B2360" i="22" s="1"/>
  <c r="E2360" i="22"/>
  <c r="G2359" i="22" a="1"/>
  <c r="G2359" i="22" s="1"/>
  <c r="B2359" i="22" s="1"/>
  <c r="E2359" i="22"/>
  <c r="G2358" i="22" a="1"/>
  <c r="G2358" i="22" s="1"/>
  <c r="B2358" i="22" s="1"/>
  <c r="E2358" i="22"/>
  <c r="G2357" i="22"/>
  <c r="B2357" i="22" s="1"/>
  <c r="G2357" i="22" a="1"/>
  <c r="E2357" i="22"/>
  <c r="G2356" i="22" a="1"/>
  <c r="G2356" i="22" s="1"/>
  <c r="B2356" i="22" s="1"/>
  <c r="E2356" i="22"/>
  <c r="G2355" i="22" a="1"/>
  <c r="G2355" i="22" s="1"/>
  <c r="B2355" i="22" s="1"/>
  <c r="E2355" i="22"/>
  <c r="G2354" i="22" a="1"/>
  <c r="G2354" i="22" s="1"/>
  <c r="B2354" i="22" s="1"/>
  <c r="E2354" i="22"/>
  <c r="G2353" i="22"/>
  <c r="B2353" i="22" s="1"/>
  <c r="G2353" i="22" a="1"/>
  <c r="E2353" i="22"/>
  <c r="G2352" i="22" a="1"/>
  <c r="G2352" i="22" s="1"/>
  <c r="B2352" i="22" s="1"/>
  <c r="E2352" i="22"/>
  <c r="G2351" i="22" a="1"/>
  <c r="G2351" i="22" s="1"/>
  <c r="B2351" i="22" s="1"/>
  <c r="E2351" i="22"/>
  <c r="G2350" i="22" a="1"/>
  <c r="G2350" i="22" s="1"/>
  <c r="B2350" i="22" s="1"/>
  <c r="E2350" i="22"/>
  <c r="G2349" i="22" a="1"/>
  <c r="G2349" i="22" s="1"/>
  <c r="B2349" i="22" s="1"/>
  <c r="E2349" i="22"/>
  <c r="G2348" i="22" a="1"/>
  <c r="G2348" i="22" s="1"/>
  <c r="B2348" i="22" s="1"/>
  <c r="E2348" i="22"/>
  <c r="G2347" i="22" a="1"/>
  <c r="G2347" i="22" s="1"/>
  <c r="B2347" i="22" s="1"/>
  <c r="E2347" i="22"/>
  <c r="G2346" i="22" a="1"/>
  <c r="G2346" i="22" s="1"/>
  <c r="B2346" i="22" s="1"/>
  <c r="E2346" i="22"/>
  <c r="G2345" i="22" a="1"/>
  <c r="G2345" i="22" s="1"/>
  <c r="B2345" i="22" s="1"/>
  <c r="E2345" i="22"/>
  <c r="G2344" i="22" a="1"/>
  <c r="G2344" i="22" s="1"/>
  <c r="B2344" i="22" s="1"/>
  <c r="E2344" i="22"/>
  <c r="G2343" i="22" a="1"/>
  <c r="G2343" i="22" s="1"/>
  <c r="B2343" i="22" s="1"/>
  <c r="E2343" i="22"/>
  <c r="G2342" i="22" a="1"/>
  <c r="G2342" i="22" s="1"/>
  <c r="B2342" i="22" s="1"/>
  <c r="E2342" i="22"/>
  <c r="G2341" i="22" a="1"/>
  <c r="G2341" i="22" s="1"/>
  <c r="B2341" i="22" s="1"/>
  <c r="E2341" i="22"/>
  <c r="G2340" i="22" a="1"/>
  <c r="G2340" i="22" s="1"/>
  <c r="B2340" i="22" s="1"/>
  <c r="E2340" i="22"/>
  <c r="G2339" i="22" a="1"/>
  <c r="G2339" i="22" s="1"/>
  <c r="B2339" i="22" s="1"/>
  <c r="E2339" i="22"/>
  <c r="G2338" i="22" a="1"/>
  <c r="G2338" i="22" s="1"/>
  <c r="B2338" i="22" s="1"/>
  <c r="E2338" i="22"/>
  <c r="G2337" i="22" a="1"/>
  <c r="G2337" i="22" s="1"/>
  <c r="B2337" i="22" s="1"/>
  <c r="E2337" i="22"/>
  <c r="G2336" i="22"/>
  <c r="B2336" i="22" s="1"/>
  <c r="G2336" i="22" a="1"/>
  <c r="E2336" i="22"/>
  <c r="G2335" i="22" a="1"/>
  <c r="G2335" i="22" s="1"/>
  <c r="B2335" i="22" s="1"/>
  <c r="E2335" i="22"/>
  <c r="G2334" i="22" a="1"/>
  <c r="G2334" i="22" s="1"/>
  <c r="B2334" i="22" s="1"/>
  <c r="E2334" i="22"/>
  <c r="G2333" i="22" a="1"/>
  <c r="G2333" i="22" s="1"/>
  <c r="B2333" i="22" s="1"/>
  <c r="E2333" i="22"/>
  <c r="G2332" i="22"/>
  <c r="B2332" i="22" s="1"/>
  <c r="G2332" i="22" a="1"/>
  <c r="E2332" i="22"/>
  <c r="G2331" i="22" a="1"/>
  <c r="G2331" i="22" s="1"/>
  <c r="B2331" i="22" s="1"/>
  <c r="E2331" i="22"/>
  <c r="G2330" i="22" a="1"/>
  <c r="G2330" i="22" s="1"/>
  <c r="B2330" i="22" s="1"/>
  <c r="E2330" i="22"/>
  <c r="G2329" i="22" a="1"/>
  <c r="G2329" i="22" s="1"/>
  <c r="B2329" i="22" s="1"/>
  <c r="E2329" i="22"/>
  <c r="G2328" i="22" a="1"/>
  <c r="G2328" i="22" s="1"/>
  <c r="B2328" i="22" s="1"/>
  <c r="E2328" i="22"/>
  <c r="G2327" i="22" a="1"/>
  <c r="G2327" i="22" s="1"/>
  <c r="B2327" i="22" s="1"/>
  <c r="E2327" i="22"/>
  <c r="G2326" i="22" a="1"/>
  <c r="G2326" i="22" s="1"/>
  <c r="B2326" i="22" s="1"/>
  <c r="E2326" i="22"/>
  <c r="G2325" i="22"/>
  <c r="B2325" i="22" s="1"/>
  <c r="G2325" i="22" a="1"/>
  <c r="E2325" i="22"/>
  <c r="G2324" i="22" a="1"/>
  <c r="G2324" i="22" s="1"/>
  <c r="B2324" i="22" s="1"/>
  <c r="E2324" i="22"/>
  <c r="G2323" i="22" a="1"/>
  <c r="G2323" i="22" s="1"/>
  <c r="B2323" i="22" s="1"/>
  <c r="E2323" i="22"/>
  <c r="G2322" i="22" a="1"/>
  <c r="G2322" i="22" s="1"/>
  <c r="B2322" i="22" s="1"/>
  <c r="E2322" i="22"/>
  <c r="G2321" i="22"/>
  <c r="B2321" i="22" s="1"/>
  <c r="G2321" i="22" a="1"/>
  <c r="E2321" i="22"/>
  <c r="G2320" i="22" a="1"/>
  <c r="G2320" i="22" s="1"/>
  <c r="B2320" i="22" s="1"/>
  <c r="E2320" i="22"/>
  <c r="G2319" i="22" a="1"/>
  <c r="G2319" i="22" s="1"/>
  <c r="B2319" i="22" s="1"/>
  <c r="E2319" i="22"/>
  <c r="G2318" i="22" a="1"/>
  <c r="G2318" i="22" s="1"/>
  <c r="B2318" i="22" s="1"/>
  <c r="E2318" i="22"/>
  <c r="G2317" i="22" a="1"/>
  <c r="G2317" i="22" s="1"/>
  <c r="B2317" i="22" s="1"/>
  <c r="E2317" i="22"/>
  <c r="G2316" i="22" a="1"/>
  <c r="G2316" i="22" s="1"/>
  <c r="B2316" i="22" s="1"/>
  <c r="E2316" i="22"/>
  <c r="G2315" i="22" a="1"/>
  <c r="G2315" i="22" s="1"/>
  <c r="B2315" i="22" s="1"/>
  <c r="E2315" i="22"/>
  <c r="G2314" i="22" a="1"/>
  <c r="G2314" i="22" s="1"/>
  <c r="B2314" i="22" s="1"/>
  <c r="E2314" i="22"/>
  <c r="G2313" i="22" a="1"/>
  <c r="G2313" i="22" s="1"/>
  <c r="B2313" i="22" s="1"/>
  <c r="E2313" i="22"/>
  <c r="G2312" i="22" a="1"/>
  <c r="G2312" i="22" s="1"/>
  <c r="B2312" i="22" s="1"/>
  <c r="E2312" i="22"/>
  <c r="G2311" i="22" a="1"/>
  <c r="G2311" i="22" s="1"/>
  <c r="B2311" i="22" s="1"/>
  <c r="E2311" i="22"/>
  <c r="G2310" i="22" a="1"/>
  <c r="G2310" i="22" s="1"/>
  <c r="B2310" i="22" s="1"/>
  <c r="E2310" i="22"/>
  <c r="G2309" i="22" a="1"/>
  <c r="G2309" i="22" s="1"/>
  <c r="B2309" i="22" s="1"/>
  <c r="E2309" i="22"/>
  <c r="G2308" i="22" a="1"/>
  <c r="G2308" i="22" s="1"/>
  <c r="B2308" i="22" s="1"/>
  <c r="E2308" i="22"/>
  <c r="G2307" i="22" a="1"/>
  <c r="G2307" i="22" s="1"/>
  <c r="B2307" i="22" s="1"/>
  <c r="E2307" i="22"/>
  <c r="G2306" i="22" a="1"/>
  <c r="G2306" i="22" s="1"/>
  <c r="B2306" i="22" s="1"/>
  <c r="E2306" i="22"/>
  <c r="G2305" i="22" a="1"/>
  <c r="G2305" i="22" s="1"/>
  <c r="B2305" i="22" s="1"/>
  <c r="E2305" i="22"/>
  <c r="G2304" i="22"/>
  <c r="B2304" i="22" s="1"/>
  <c r="G2304" i="22" a="1"/>
  <c r="E2304" i="22"/>
  <c r="G2303" i="22" a="1"/>
  <c r="G2303" i="22" s="1"/>
  <c r="B2303" i="22" s="1"/>
  <c r="E2303" i="22"/>
  <c r="G2302" i="22" a="1"/>
  <c r="G2302" i="22" s="1"/>
  <c r="B2302" i="22" s="1"/>
  <c r="E2302" i="22"/>
  <c r="G2301" i="22" a="1"/>
  <c r="G2301" i="22" s="1"/>
  <c r="B2301" i="22" s="1"/>
  <c r="E2301" i="22"/>
  <c r="G2300" i="22"/>
  <c r="B2300" i="22" s="1"/>
  <c r="G2300" i="22" a="1"/>
  <c r="E2300" i="22"/>
  <c r="G2299" i="22" a="1"/>
  <c r="G2299" i="22" s="1"/>
  <c r="B2299" i="22" s="1"/>
  <c r="E2299" i="22"/>
  <c r="G2298" i="22" a="1"/>
  <c r="G2298" i="22" s="1"/>
  <c r="B2298" i="22" s="1"/>
  <c r="E2298" i="22"/>
  <c r="G2297" i="22" a="1"/>
  <c r="G2297" i="22" s="1"/>
  <c r="B2297" i="22" s="1"/>
  <c r="E2297" i="22"/>
  <c r="G2296" i="22" a="1"/>
  <c r="G2296" i="22" s="1"/>
  <c r="B2296" i="22" s="1"/>
  <c r="E2296" i="22"/>
  <c r="G2295" i="22" a="1"/>
  <c r="G2295" i="22" s="1"/>
  <c r="B2295" i="22" s="1"/>
  <c r="E2295" i="22"/>
  <c r="G2294" i="22" a="1"/>
  <c r="G2294" i="22" s="1"/>
  <c r="B2294" i="22" s="1"/>
  <c r="E2294" i="22"/>
  <c r="G2293" i="22"/>
  <c r="B2293" i="22" s="1"/>
  <c r="G2293" i="22" a="1"/>
  <c r="E2293" i="22"/>
  <c r="G2292" i="22" a="1"/>
  <c r="G2292" i="22" s="1"/>
  <c r="B2292" i="22" s="1"/>
  <c r="E2292" i="22"/>
  <c r="G2291" i="22" a="1"/>
  <c r="G2291" i="22" s="1"/>
  <c r="B2291" i="22" s="1"/>
  <c r="E2291" i="22"/>
  <c r="G2290" i="22" a="1"/>
  <c r="G2290" i="22" s="1"/>
  <c r="B2290" i="22" s="1"/>
  <c r="E2290" i="22"/>
  <c r="G2289" i="22"/>
  <c r="B2289" i="22" s="1"/>
  <c r="G2289" i="22" a="1"/>
  <c r="E2289" i="22"/>
  <c r="G2288" i="22" a="1"/>
  <c r="G2288" i="22" s="1"/>
  <c r="B2288" i="22" s="1"/>
  <c r="E2288" i="22"/>
  <c r="G2287" i="22" a="1"/>
  <c r="G2287" i="22" s="1"/>
  <c r="B2287" i="22" s="1"/>
  <c r="E2287" i="22"/>
  <c r="G2286" i="22" a="1"/>
  <c r="G2286" i="22" s="1"/>
  <c r="B2286" i="22" s="1"/>
  <c r="E2286" i="22"/>
  <c r="G2285" i="22" a="1"/>
  <c r="G2285" i="22" s="1"/>
  <c r="B2285" i="22" s="1"/>
  <c r="E2285" i="22"/>
  <c r="G2284" i="22" a="1"/>
  <c r="G2284" i="22" s="1"/>
  <c r="B2284" i="22" s="1"/>
  <c r="E2284" i="22"/>
  <c r="G2283" i="22" a="1"/>
  <c r="G2283" i="22" s="1"/>
  <c r="B2283" i="22" s="1"/>
  <c r="E2283" i="22"/>
  <c r="G2282" i="22" a="1"/>
  <c r="G2282" i="22" s="1"/>
  <c r="B2282" i="22" s="1"/>
  <c r="E2282" i="22"/>
  <c r="G2281" i="22" a="1"/>
  <c r="G2281" i="22" s="1"/>
  <c r="B2281" i="22" s="1"/>
  <c r="E2281" i="22"/>
  <c r="G2280" i="22" a="1"/>
  <c r="G2280" i="22" s="1"/>
  <c r="B2280" i="22" s="1"/>
  <c r="E2280" i="22"/>
  <c r="G2279" i="22" a="1"/>
  <c r="G2279" i="22" s="1"/>
  <c r="B2279" i="22" s="1"/>
  <c r="E2279" i="22"/>
  <c r="G2278" i="22" a="1"/>
  <c r="G2278" i="22" s="1"/>
  <c r="B2278" i="22" s="1"/>
  <c r="E2278" i="22"/>
  <c r="G2277" i="22"/>
  <c r="B2277" i="22" s="1"/>
  <c r="G2277" i="22" a="1"/>
  <c r="E2277" i="22"/>
  <c r="G2276" i="22" a="1"/>
  <c r="G2276" i="22" s="1"/>
  <c r="B2276" i="22" s="1"/>
  <c r="E2276" i="22"/>
  <c r="G2275" i="22" a="1"/>
  <c r="G2275" i="22" s="1"/>
  <c r="B2275" i="22" s="1"/>
  <c r="E2275" i="22"/>
  <c r="G2274" i="22" a="1"/>
  <c r="G2274" i="22" s="1"/>
  <c r="B2274" i="22" s="1"/>
  <c r="E2274" i="22"/>
  <c r="G2273" i="22" a="1"/>
  <c r="G2273" i="22" s="1"/>
  <c r="B2273" i="22" s="1"/>
  <c r="E2273" i="22"/>
  <c r="G2272" i="22"/>
  <c r="B2272" i="22" s="1"/>
  <c r="G2272" i="22" a="1"/>
  <c r="E2272" i="22"/>
  <c r="G2271" i="22" a="1"/>
  <c r="G2271" i="22" s="1"/>
  <c r="B2271" i="22" s="1"/>
  <c r="E2271" i="22"/>
  <c r="G2270" i="22" a="1"/>
  <c r="G2270" i="22" s="1"/>
  <c r="B2270" i="22" s="1"/>
  <c r="E2270" i="22"/>
  <c r="G2269" i="22" a="1"/>
  <c r="G2269" i="22" s="1"/>
  <c r="B2269" i="22" s="1"/>
  <c r="E2269" i="22"/>
  <c r="G2268" i="22"/>
  <c r="B2268" i="22" s="1"/>
  <c r="G2268" i="22" a="1"/>
  <c r="E2268" i="22"/>
  <c r="G2267" i="22" a="1"/>
  <c r="G2267" i="22" s="1"/>
  <c r="B2267" i="22" s="1"/>
  <c r="E2267" i="22"/>
  <c r="G2266" i="22" a="1"/>
  <c r="G2266" i="22" s="1"/>
  <c r="B2266" i="22" s="1"/>
  <c r="E2266" i="22"/>
  <c r="G2265" i="22" a="1"/>
  <c r="G2265" i="22" s="1"/>
  <c r="B2265" i="22" s="1"/>
  <c r="E2265" i="22"/>
  <c r="G2264" i="22" a="1"/>
  <c r="G2264" i="22" s="1"/>
  <c r="B2264" i="22" s="1"/>
  <c r="E2264" i="22"/>
  <c r="G2263" i="22" a="1"/>
  <c r="G2263" i="22" s="1"/>
  <c r="B2263" i="22" s="1"/>
  <c r="E2263" i="22"/>
  <c r="G2262" i="22" a="1"/>
  <c r="G2262" i="22" s="1"/>
  <c r="B2262" i="22" s="1"/>
  <c r="E2262" i="22"/>
  <c r="G2261" i="22"/>
  <c r="B2261" i="22" s="1"/>
  <c r="G2261" i="22" a="1"/>
  <c r="E2261" i="22"/>
  <c r="G2260" i="22" a="1"/>
  <c r="G2260" i="22" s="1"/>
  <c r="B2260" i="22" s="1"/>
  <c r="E2260" i="22"/>
  <c r="G2259" i="22" a="1"/>
  <c r="G2259" i="22" s="1"/>
  <c r="B2259" i="22" s="1"/>
  <c r="E2259" i="22"/>
  <c r="G2258" i="22" a="1"/>
  <c r="G2258" i="22" s="1"/>
  <c r="B2258" i="22" s="1"/>
  <c r="E2258" i="22"/>
  <c r="G2257" i="22"/>
  <c r="B2257" i="22" s="1"/>
  <c r="G2257" i="22" a="1"/>
  <c r="E2257" i="22"/>
  <c r="G2256" i="22" a="1"/>
  <c r="G2256" i="22" s="1"/>
  <c r="B2256" i="22" s="1"/>
  <c r="E2256" i="22"/>
  <c r="G2255" i="22" a="1"/>
  <c r="G2255" i="22" s="1"/>
  <c r="B2255" i="22" s="1"/>
  <c r="E2255" i="22"/>
  <c r="G2254" i="22" a="1"/>
  <c r="G2254" i="22" s="1"/>
  <c r="B2254" i="22" s="1"/>
  <c r="E2254" i="22"/>
  <c r="G2253" i="22" a="1"/>
  <c r="G2253" i="22" s="1"/>
  <c r="B2253" i="22" s="1"/>
  <c r="E2253" i="22"/>
  <c r="G2252" i="22" a="1"/>
  <c r="G2252" i="22" s="1"/>
  <c r="B2252" i="22" s="1"/>
  <c r="E2252" i="22"/>
  <c r="G2251" i="22" a="1"/>
  <c r="G2251" i="22" s="1"/>
  <c r="B2251" i="22" s="1"/>
  <c r="E2251" i="22"/>
  <c r="G2250" i="22" a="1"/>
  <c r="G2250" i="22" s="1"/>
  <c r="B2250" i="22" s="1"/>
  <c r="E2250" i="22"/>
  <c r="G2249" i="22" a="1"/>
  <c r="G2249" i="22" s="1"/>
  <c r="B2249" i="22" s="1"/>
  <c r="E2249" i="22"/>
  <c r="G2248" i="22" a="1"/>
  <c r="G2248" i="22" s="1"/>
  <c r="B2248" i="22" s="1"/>
  <c r="E2248" i="22"/>
  <c r="G2247" i="22" a="1"/>
  <c r="G2247" i="22" s="1"/>
  <c r="B2247" i="22" s="1"/>
  <c r="E2247" i="22"/>
  <c r="G2246" i="22" a="1"/>
  <c r="G2246" i="22" s="1"/>
  <c r="B2246" i="22" s="1"/>
  <c r="E2246" i="22"/>
  <c r="G2245" i="22"/>
  <c r="B2245" i="22" s="1"/>
  <c r="G2245" i="22" a="1"/>
  <c r="E2245" i="22"/>
  <c r="G2244" i="22" a="1"/>
  <c r="G2244" i="22" s="1"/>
  <c r="B2244" i="22" s="1"/>
  <c r="E2244" i="22"/>
  <c r="G2243" i="22" a="1"/>
  <c r="G2243" i="22" s="1"/>
  <c r="B2243" i="22" s="1"/>
  <c r="E2243" i="22"/>
  <c r="G2242" i="22" a="1"/>
  <c r="G2242" i="22" s="1"/>
  <c r="B2242" i="22" s="1"/>
  <c r="E2242" i="22"/>
  <c r="G2241" i="22" a="1"/>
  <c r="G2241" i="22" s="1"/>
  <c r="B2241" i="22" s="1"/>
  <c r="E2241" i="22"/>
  <c r="G2240" i="22"/>
  <c r="B2240" i="22" s="1"/>
  <c r="G2240" i="22" a="1"/>
  <c r="E2240" i="22"/>
  <c r="G2239" i="22" a="1"/>
  <c r="G2239" i="22" s="1"/>
  <c r="B2239" i="22" s="1"/>
  <c r="E2239" i="22"/>
  <c r="G2238" i="22" a="1"/>
  <c r="G2238" i="22" s="1"/>
  <c r="B2238" i="22" s="1"/>
  <c r="E2238" i="22"/>
  <c r="G2237" i="22" a="1"/>
  <c r="G2237" i="22" s="1"/>
  <c r="B2237" i="22" s="1"/>
  <c r="E2237" i="22"/>
  <c r="G2236" i="22"/>
  <c r="B2236" i="22" s="1"/>
  <c r="G2236" i="22" a="1"/>
  <c r="E2236" i="22"/>
  <c r="G2235" i="22" a="1"/>
  <c r="G2235" i="22" s="1"/>
  <c r="B2235" i="22" s="1"/>
  <c r="E2235" i="22"/>
  <c r="G2234" i="22" a="1"/>
  <c r="G2234" i="22" s="1"/>
  <c r="B2234" i="22" s="1"/>
  <c r="E2234" i="22"/>
  <c r="G2233" i="22" a="1"/>
  <c r="G2233" i="22" s="1"/>
  <c r="B2233" i="22" s="1"/>
  <c r="E2233" i="22"/>
  <c r="G2232" i="22" a="1"/>
  <c r="G2232" i="22" s="1"/>
  <c r="B2232" i="22" s="1"/>
  <c r="E2232" i="22"/>
  <c r="G2231" i="22" a="1"/>
  <c r="G2231" i="22" s="1"/>
  <c r="B2231" i="22" s="1"/>
  <c r="E2231" i="22"/>
  <c r="G2230" i="22" a="1"/>
  <c r="G2230" i="22" s="1"/>
  <c r="B2230" i="22" s="1"/>
  <c r="E2230" i="22"/>
  <c r="G2229" i="22"/>
  <c r="B2229" i="22" s="1"/>
  <c r="G2229" i="22" a="1"/>
  <c r="E2229" i="22"/>
  <c r="G2228" i="22" a="1"/>
  <c r="G2228" i="22" s="1"/>
  <c r="B2228" i="22" s="1"/>
  <c r="E2228" i="22"/>
  <c r="G2227" i="22" a="1"/>
  <c r="G2227" i="22" s="1"/>
  <c r="B2227" i="22" s="1"/>
  <c r="E2227" i="22"/>
  <c r="G2226" i="22" a="1"/>
  <c r="G2226" i="22" s="1"/>
  <c r="B2226" i="22" s="1"/>
  <c r="E2226" i="22"/>
  <c r="G2225" i="22"/>
  <c r="B2225" i="22" s="1"/>
  <c r="G2225" i="22" a="1"/>
  <c r="E2225" i="22"/>
  <c r="G2224" i="22" a="1"/>
  <c r="G2224" i="22" s="1"/>
  <c r="B2224" i="22" s="1"/>
  <c r="E2224" i="22"/>
  <c r="G2223" i="22" a="1"/>
  <c r="G2223" i="22" s="1"/>
  <c r="B2223" i="22" s="1"/>
  <c r="E2223" i="22"/>
  <c r="G2222" i="22" a="1"/>
  <c r="G2222" i="22" s="1"/>
  <c r="B2222" i="22" s="1"/>
  <c r="E2222" i="22"/>
  <c r="G2221" i="22" a="1"/>
  <c r="G2221" i="22" s="1"/>
  <c r="B2221" i="22" s="1"/>
  <c r="E2221" i="22"/>
  <c r="G2220" i="22" a="1"/>
  <c r="G2220" i="22" s="1"/>
  <c r="B2220" i="22" s="1"/>
  <c r="E2220" i="22"/>
  <c r="G2219" i="22" a="1"/>
  <c r="G2219" i="22" s="1"/>
  <c r="B2219" i="22" s="1"/>
  <c r="E2219" i="22"/>
  <c r="G2218" i="22" a="1"/>
  <c r="G2218" i="22" s="1"/>
  <c r="B2218" i="22" s="1"/>
  <c r="E2218" i="22"/>
  <c r="G2217" i="22" a="1"/>
  <c r="G2217" i="22" s="1"/>
  <c r="B2217" i="22" s="1"/>
  <c r="E2217" i="22"/>
  <c r="G2216" i="22" a="1"/>
  <c r="G2216" i="22" s="1"/>
  <c r="B2216" i="22" s="1"/>
  <c r="E2216" i="22"/>
  <c r="G2215" i="22" a="1"/>
  <c r="G2215" i="22" s="1"/>
  <c r="B2215" i="22" s="1"/>
  <c r="E2215" i="22"/>
  <c r="G2214" i="22" a="1"/>
  <c r="G2214" i="22" s="1"/>
  <c r="B2214" i="22" s="1"/>
  <c r="E2214" i="22"/>
  <c r="G2213" i="22"/>
  <c r="B2213" i="22" s="1"/>
  <c r="G2213" i="22" a="1"/>
  <c r="E2213" i="22"/>
  <c r="G2212" i="22" a="1"/>
  <c r="G2212" i="22" s="1"/>
  <c r="B2212" i="22" s="1"/>
  <c r="E2212" i="22"/>
  <c r="G2211" i="22" a="1"/>
  <c r="G2211" i="22" s="1"/>
  <c r="B2211" i="22" s="1"/>
  <c r="E2211" i="22"/>
  <c r="G2210" i="22" a="1"/>
  <c r="G2210" i="22" s="1"/>
  <c r="B2210" i="22" s="1"/>
  <c r="E2210" i="22"/>
  <c r="G2209" i="22" a="1"/>
  <c r="G2209" i="22" s="1"/>
  <c r="B2209" i="22" s="1"/>
  <c r="E2209" i="22"/>
  <c r="G2208" i="22"/>
  <c r="B2208" i="22" s="1"/>
  <c r="G2208" i="22" a="1"/>
  <c r="E2208" i="22"/>
  <c r="G2207" i="22" a="1"/>
  <c r="G2207" i="22" s="1"/>
  <c r="B2207" i="22" s="1"/>
  <c r="E2207" i="22"/>
  <c r="G2206" i="22" a="1"/>
  <c r="G2206" i="22" s="1"/>
  <c r="B2206" i="22" s="1"/>
  <c r="E2206" i="22"/>
  <c r="G2205" i="22" a="1"/>
  <c r="G2205" i="22" s="1"/>
  <c r="B2205" i="22" s="1"/>
  <c r="E2205" i="22"/>
  <c r="G2204" i="22"/>
  <c r="B2204" i="22" s="1"/>
  <c r="G2204" i="22" a="1"/>
  <c r="E2204" i="22"/>
  <c r="G2203" i="22" a="1"/>
  <c r="G2203" i="22" s="1"/>
  <c r="B2203" i="22" s="1"/>
  <c r="E2203" i="22"/>
  <c r="G2202" i="22" a="1"/>
  <c r="G2202" i="22" s="1"/>
  <c r="B2202" i="22" s="1"/>
  <c r="E2202" i="22"/>
  <c r="G2201" i="22" a="1"/>
  <c r="G2201" i="22" s="1"/>
  <c r="B2201" i="22" s="1"/>
  <c r="E2201" i="22"/>
  <c r="G2200" i="22" a="1"/>
  <c r="G2200" i="22" s="1"/>
  <c r="B2200" i="22" s="1"/>
  <c r="E2200" i="22"/>
  <c r="G2199" i="22" a="1"/>
  <c r="G2199" i="22" s="1"/>
  <c r="B2199" i="22" s="1"/>
  <c r="E2199" i="22"/>
  <c r="G2198" i="22" a="1"/>
  <c r="G2198" i="22" s="1"/>
  <c r="B2198" i="22" s="1"/>
  <c r="E2198" i="22"/>
  <c r="G2197" i="22"/>
  <c r="B2197" i="22" s="1"/>
  <c r="G2197" i="22" a="1"/>
  <c r="E2197" i="22"/>
  <c r="G2196" i="22" a="1"/>
  <c r="G2196" i="22" s="1"/>
  <c r="B2196" i="22" s="1"/>
  <c r="E2196" i="22"/>
  <c r="G2195" i="22" a="1"/>
  <c r="G2195" i="22" s="1"/>
  <c r="B2195" i="22" s="1"/>
  <c r="E2195" i="22"/>
  <c r="G2194" i="22" a="1"/>
  <c r="G2194" i="22" s="1"/>
  <c r="B2194" i="22" s="1"/>
  <c r="E2194" i="22"/>
  <c r="G2193" i="22"/>
  <c r="B2193" i="22" s="1"/>
  <c r="G2193" i="22" a="1"/>
  <c r="E2193" i="22"/>
  <c r="G2192" i="22" a="1"/>
  <c r="G2192" i="22" s="1"/>
  <c r="B2192" i="22" s="1"/>
  <c r="E2192" i="22"/>
  <c r="G2191" i="22" a="1"/>
  <c r="G2191" i="22" s="1"/>
  <c r="B2191" i="22" s="1"/>
  <c r="E2191" i="22"/>
  <c r="G2190" i="22" a="1"/>
  <c r="G2190" i="22" s="1"/>
  <c r="B2190" i="22" s="1"/>
  <c r="E2190" i="22"/>
  <c r="G2189" i="22" a="1"/>
  <c r="G2189" i="22" s="1"/>
  <c r="B2189" i="22" s="1"/>
  <c r="E2189" i="22"/>
  <c r="G2188" i="22" a="1"/>
  <c r="G2188" i="22" s="1"/>
  <c r="B2188" i="22" s="1"/>
  <c r="E2188" i="22"/>
  <c r="G2187" i="22" a="1"/>
  <c r="G2187" i="22" s="1"/>
  <c r="B2187" i="22" s="1"/>
  <c r="E2187" i="22"/>
  <c r="G2186" i="22" a="1"/>
  <c r="G2186" i="22" s="1"/>
  <c r="B2186" i="22" s="1"/>
  <c r="E2186" i="22"/>
  <c r="G2185" i="22" a="1"/>
  <c r="G2185" i="22" s="1"/>
  <c r="B2185" i="22" s="1"/>
  <c r="E2185" i="22"/>
  <c r="G2184" i="22" a="1"/>
  <c r="G2184" i="22" s="1"/>
  <c r="B2184" i="22" s="1"/>
  <c r="E2184" i="22"/>
  <c r="G2183" i="22" a="1"/>
  <c r="G2183" i="22" s="1"/>
  <c r="B2183" i="22" s="1"/>
  <c r="E2183" i="22"/>
  <c r="G2182" i="22" a="1"/>
  <c r="G2182" i="22" s="1"/>
  <c r="B2182" i="22" s="1"/>
  <c r="E2182" i="22"/>
  <c r="G2181" i="22"/>
  <c r="B2181" i="22" s="1"/>
  <c r="G2181" i="22" a="1"/>
  <c r="E2181" i="22"/>
  <c r="G2180" i="22" a="1"/>
  <c r="G2180" i="22" s="1"/>
  <c r="B2180" i="22" s="1"/>
  <c r="E2180" i="22"/>
  <c r="G2179" i="22" a="1"/>
  <c r="G2179" i="22" s="1"/>
  <c r="B2179" i="22" s="1"/>
  <c r="E2179" i="22"/>
  <c r="G2178" i="22" a="1"/>
  <c r="G2178" i="22" s="1"/>
  <c r="B2178" i="22" s="1"/>
  <c r="E2178" i="22"/>
  <c r="G2177" i="22" a="1"/>
  <c r="G2177" i="22" s="1"/>
  <c r="B2177" i="22" s="1"/>
  <c r="E2177" i="22"/>
  <c r="G2176" i="22"/>
  <c r="B2176" i="22" s="1"/>
  <c r="G2176" i="22" a="1"/>
  <c r="E2176" i="22"/>
  <c r="G2175" i="22" a="1"/>
  <c r="G2175" i="22" s="1"/>
  <c r="B2175" i="22" s="1"/>
  <c r="E2175" i="22"/>
  <c r="G2174" i="22" a="1"/>
  <c r="G2174" i="22" s="1"/>
  <c r="B2174" i="22" s="1"/>
  <c r="E2174" i="22"/>
  <c r="G2173" i="22" a="1"/>
  <c r="G2173" i="22" s="1"/>
  <c r="B2173" i="22" s="1"/>
  <c r="E2173" i="22"/>
  <c r="G2172" i="22"/>
  <c r="B2172" i="22" s="1"/>
  <c r="G2172" i="22" a="1"/>
  <c r="E2172" i="22"/>
  <c r="G2171" i="22" a="1"/>
  <c r="G2171" i="22" s="1"/>
  <c r="B2171" i="22" s="1"/>
  <c r="E2171" i="22"/>
  <c r="G2170" i="22" a="1"/>
  <c r="G2170" i="22" s="1"/>
  <c r="B2170" i="22" s="1"/>
  <c r="E2170" i="22"/>
  <c r="G2169" i="22" a="1"/>
  <c r="G2169" i="22" s="1"/>
  <c r="B2169" i="22" s="1"/>
  <c r="E2169" i="22"/>
  <c r="G2168" i="22" a="1"/>
  <c r="G2168" i="22" s="1"/>
  <c r="B2168" i="22" s="1"/>
  <c r="E2168" i="22"/>
  <c r="G2167" i="22" a="1"/>
  <c r="G2167" i="22" s="1"/>
  <c r="B2167" i="22" s="1"/>
  <c r="E2167" i="22"/>
  <c r="G2166" i="22" a="1"/>
  <c r="G2166" i="22" s="1"/>
  <c r="B2166" i="22" s="1"/>
  <c r="E2166" i="22"/>
  <c r="G2165" i="22"/>
  <c r="B2165" i="22" s="1"/>
  <c r="G2165" i="22" a="1"/>
  <c r="E2165" i="22"/>
  <c r="G2164" i="22" a="1"/>
  <c r="G2164" i="22" s="1"/>
  <c r="B2164" i="22" s="1"/>
  <c r="E2164" i="22"/>
  <c r="G2163" i="22" a="1"/>
  <c r="G2163" i="22" s="1"/>
  <c r="B2163" i="22" s="1"/>
  <c r="E2163" i="22"/>
  <c r="G2162" i="22" a="1"/>
  <c r="G2162" i="22" s="1"/>
  <c r="B2162" i="22" s="1"/>
  <c r="E2162" i="22"/>
  <c r="G2161" i="22"/>
  <c r="B2161" i="22" s="1"/>
  <c r="G2161" i="22" a="1"/>
  <c r="E2161" i="22"/>
  <c r="G2160" i="22" a="1"/>
  <c r="G2160" i="22" s="1"/>
  <c r="B2160" i="22" s="1"/>
  <c r="E2160" i="22"/>
  <c r="G2159" i="22" a="1"/>
  <c r="G2159" i="22" s="1"/>
  <c r="B2159" i="22" s="1"/>
  <c r="E2159" i="22"/>
  <c r="G2158" i="22" a="1"/>
  <c r="G2158" i="22" s="1"/>
  <c r="B2158" i="22" s="1"/>
  <c r="E2158" i="22"/>
  <c r="G2157" i="22" a="1"/>
  <c r="G2157" i="22" s="1"/>
  <c r="B2157" i="22" s="1"/>
  <c r="E2157" i="22"/>
  <c r="G2156" i="22" a="1"/>
  <c r="G2156" i="22" s="1"/>
  <c r="B2156" i="22" s="1"/>
  <c r="E2156" i="22"/>
  <c r="G2155" i="22" a="1"/>
  <c r="G2155" i="22" s="1"/>
  <c r="B2155" i="22" s="1"/>
  <c r="E2155" i="22"/>
  <c r="G2154" i="22" a="1"/>
  <c r="G2154" i="22" s="1"/>
  <c r="B2154" i="22" s="1"/>
  <c r="E2154" i="22"/>
  <c r="G2153" i="22" a="1"/>
  <c r="G2153" i="22" s="1"/>
  <c r="B2153" i="22" s="1"/>
  <c r="E2153" i="22"/>
  <c r="G2152" i="22" a="1"/>
  <c r="G2152" i="22" s="1"/>
  <c r="B2152" i="22" s="1"/>
  <c r="E2152" i="22"/>
  <c r="G2151" i="22" a="1"/>
  <c r="G2151" i="22" s="1"/>
  <c r="B2151" i="22" s="1"/>
  <c r="E2151" i="22"/>
  <c r="G2150" i="22" a="1"/>
  <c r="G2150" i="22" s="1"/>
  <c r="B2150" i="22" s="1"/>
  <c r="E2150" i="22"/>
  <c r="G2149" i="22"/>
  <c r="B2149" i="22" s="1"/>
  <c r="G2149" i="22" a="1"/>
  <c r="E2149" i="22"/>
  <c r="G2148" i="22" a="1"/>
  <c r="G2148" i="22" s="1"/>
  <c r="B2148" i="22" s="1"/>
  <c r="E2148" i="22"/>
  <c r="G2147" i="22" a="1"/>
  <c r="G2147" i="22" s="1"/>
  <c r="B2147" i="22" s="1"/>
  <c r="E2147" i="22"/>
  <c r="G2146" i="22" a="1"/>
  <c r="G2146" i="22" s="1"/>
  <c r="B2146" i="22" s="1"/>
  <c r="E2146" i="22"/>
  <c r="G2145" i="22"/>
  <c r="B2145" i="22" s="1"/>
  <c r="G2145" i="22" a="1"/>
  <c r="E2145" i="22"/>
  <c r="G2144" i="22"/>
  <c r="B2144" i="22" s="1"/>
  <c r="G2144" i="22" a="1"/>
  <c r="E2144" i="22"/>
  <c r="G2143" i="22" a="1"/>
  <c r="G2143" i="22" s="1"/>
  <c r="B2143" i="22" s="1"/>
  <c r="E2143" i="22"/>
  <c r="G2142" i="22" a="1"/>
  <c r="G2142" i="22" s="1"/>
  <c r="B2142" i="22" s="1"/>
  <c r="E2142" i="22"/>
  <c r="G2141" i="22" a="1"/>
  <c r="G2141" i="22" s="1"/>
  <c r="B2141" i="22" s="1"/>
  <c r="E2141" i="22"/>
  <c r="G2140" i="22" a="1"/>
  <c r="G2140" i="22" s="1"/>
  <c r="B2140" i="22" s="1"/>
  <c r="E2140" i="22"/>
  <c r="G2139" i="22" a="1"/>
  <c r="G2139" i="22" s="1"/>
  <c r="B2139" i="22" s="1"/>
  <c r="E2139" i="22"/>
  <c r="G2138" i="22" a="1"/>
  <c r="G2138" i="22" s="1"/>
  <c r="B2138" i="22" s="1"/>
  <c r="E2138" i="22"/>
  <c r="G2137" i="22" a="1"/>
  <c r="G2137" i="22" s="1"/>
  <c r="B2137" i="22" s="1"/>
  <c r="E2137" i="22"/>
  <c r="G2136" i="22" a="1"/>
  <c r="G2136" i="22" s="1"/>
  <c r="B2136" i="22" s="1"/>
  <c r="E2136" i="22"/>
  <c r="G2135" i="22" a="1"/>
  <c r="G2135" i="22" s="1"/>
  <c r="B2135" i="22" s="1"/>
  <c r="E2135" i="22"/>
  <c r="G2134" i="22" a="1"/>
  <c r="G2134" i="22" s="1"/>
  <c r="B2134" i="22" s="1"/>
  <c r="E2134" i="22"/>
  <c r="G2133" i="22"/>
  <c r="B2133" i="22" s="1"/>
  <c r="G2133" i="22" a="1"/>
  <c r="E2133" i="22"/>
  <c r="G2132" i="22"/>
  <c r="B2132" i="22" s="1"/>
  <c r="G2132" i="22" a="1"/>
  <c r="E2132" i="22"/>
  <c r="G2131" i="22" a="1"/>
  <c r="G2131" i="22" s="1"/>
  <c r="B2131" i="22" s="1"/>
  <c r="E2131" i="22"/>
  <c r="G2130" i="22" a="1"/>
  <c r="G2130" i="22" s="1"/>
  <c r="B2130" i="22" s="1"/>
  <c r="E2130" i="22"/>
  <c r="G2129" i="22" a="1"/>
  <c r="G2129" i="22" s="1"/>
  <c r="B2129" i="22" s="1"/>
  <c r="E2129" i="22"/>
  <c r="G2128" i="22" a="1"/>
  <c r="G2128" i="22" s="1"/>
  <c r="B2128" i="22" s="1"/>
  <c r="E2128" i="22"/>
  <c r="G2127" i="22" a="1"/>
  <c r="G2127" i="22" s="1"/>
  <c r="B2127" i="22" s="1"/>
  <c r="E2127" i="22"/>
  <c r="G2126" i="22" a="1"/>
  <c r="G2126" i="22" s="1"/>
  <c r="B2126" i="22" s="1"/>
  <c r="E2126" i="22"/>
  <c r="G2125" i="22"/>
  <c r="B2125" i="22" s="1"/>
  <c r="G2125" i="22" a="1"/>
  <c r="E2125" i="22"/>
  <c r="G2124" i="22" a="1"/>
  <c r="G2124" i="22" s="1"/>
  <c r="B2124" i="22" s="1"/>
  <c r="E2124" i="22"/>
  <c r="G2123" i="22" a="1"/>
  <c r="G2123" i="22" s="1"/>
  <c r="B2123" i="22" s="1"/>
  <c r="E2123" i="22"/>
  <c r="G2122" i="22" a="1"/>
  <c r="G2122" i="22" s="1"/>
  <c r="B2122" i="22" s="1"/>
  <c r="E2122" i="22"/>
  <c r="G2121" i="22"/>
  <c r="B2121" i="22" s="1"/>
  <c r="G2121" i="22" a="1"/>
  <c r="E2121" i="22"/>
  <c r="G2120" i="22" a="1"/>
  <c r="G2120" i="22" s="1"/>
  <c r="B2120" i="22" s="1"/>
  <c r="E2120" i="22"/>
  <c r="G2119" i="22" a="1"/>
  <c r="G2119" i="22" s="1"/>
  <c r="B2119" i="22" s="1"/>
  <c r="E2119" i="22"/>
  <c r="G2118" i="22" a="1"/>
  <c r="G2118" i="22" s="1"/>
  <c r="B2118" i="22" s="1"/>
  <c r="E2118" i="22"/>
  <c r="G2117" i="22"/>
  <c r="B2117" i="22" s="1"/>
  <c r="G2117" i="22" a="1"/>
  <c r="E2117" i="22"/>
  <c r="G2116" i="22"/>
  <c r="B2116" i="22" s="1"/>
  <c r="G2116" i="22" a="1"/>
  <c r="E2116" i="22"/>
  <c r="G2115" i="22" a="1"/>
  <c r="G2115" i="22" s="1"/>
  <c r="B2115" i="22" s="1"/>
  <c r="E2115" i="22"/>
  <c r="G2114" i="22" a="1"/>
  <c r="G2114" i="22" s="1"/>
  <c r="B2114" i="22" s="1"/>
  <c r="E2114" i="22"/>
  <c r="G2113" i="22" a="1"/>
  <c r="G2113" i="22" s="1"/>
  <c r="B2113" i="22" s="1"/>
  <c r="E2113" i="22"/>
  <c r="G2112" i="22" a="1"/>
  <c r="G2112" i="22" s="1"/>
  <c r="B2112" i="22" s="1"/>
  <c r="E2112" i="22"/>
  <c r="G2111" i="22" a="1"/>
  <c r="G2111" i="22" s="1"/>
  <c r="B2111" i="22" s="1"/>
  <c r="E2111" i="22"/>
  <c r="G2110" i="22" a="1"/>
  <c r="G2110" i="22" s="1"/>
  <c r="B2110" i="22" s="1"/>
  <c r="E2110" i="22"/>
  <c r="G2109" i="22"/>
  <c r="B2109" i="22" s="1"/>
  <c r="G2109" i="22" a="1"/>
  <c r="E2109" i="22"/>
  <c r="G2108" i="22"/>
  <c r="B2108" i="22" s="1"/>
  <c r="G2108" i="22" a="1"/>
  <c r="E2108" i="22"/>
  <c r="G2107" i="22" a="1"/>
  <c r="G2107" i="22" s="1"/>
  <c r="B2107" i="22" s="1"/>
  <c r="E2107" i="22"/>
  <c r="G2106" i="22" a="1"/>
  <c r="G2106" i="22" s="1"/>
  <c r="B2106" i="22" s="1"/>
  <c r="E2106" i="22"/>
  <c r="G2105" i="22" a="1"/>
  <c r="G2105" i="22" s="1"/>
  <c r="B2105" i="22" s="1"/>
  <c r="E2105" i="22"/>
  <c r="G2104" i="22" a="1"/>
  <c r="G2104" i="22" s="1"/>
  <c r="B2104" i="22" s="1"/>
  <c r="E2104" i="22"/>
  <c r="G2103" i="22" a="1"/>
  <c r="G2103" i="22" s="1"/>
  <c r="B2103" i="22" s="1"/>
  <c r="E2103" i="22"/>
  <c r="G2102" i="22" a="1"/>
  <c r="G2102" i="22" s="1"/>
  <c r="B2102" i="22" s="1"/>
  <c r="E2102" i="22"/>
  <c r="G2101" i="22" a="1"/>
  <c r="G2101" i="22" s="1"/>
  <c r="B2101" i="22" s="1"/>
  <c r="E2101" i="22"/>
  <c r="G2100" i="22" a="1"/>
  <c r="G2100" i="22" s="1"/>
  <c r="B2100" i="22" s="1"/>
  <c r="E2100" i="22"/>
  <c r="G2099" i="22" a="1"/>
  <c r="G2099" i="22" s="1"/>
  <c r="B2099" i="22" s="1"/>
  <c r="E2099" i="22"/>
  <c r="G2098" i="22" a="1"/>
  <c r="G2098" i="22" s="1"/>
  <c r="B2098" i="22" s="1"/>
  <c r="E2098" i="22"/>
  <c r="G2097" i="22"/>
  <c r="B2097" i="22" s="1"/>
  <c r="G2097" i="22" a="1"/>
  <c r="E2097" i="22"/>
  <c r="G2096" i="22" a="1"/>
  <c r="G2096" i="22" s="1"/>
  <c r="B2096" i="22" s="1"/>
  <c r="E2096" i="22"/>
  <c r="G2095" i="22" a="1"/>
  <c r="G2095" i="22" s="1"/>
  <c r="B2095" i="22" s="1"/>
  <c r="E2095" i="22"/>
  <c r="G2094" i="22" a="1"/>
  <c r="G2094" i="22" s="1"/>
  <c r="B2094" i="22" s="1"/>
  <c r="E2094" i="22"/>
  <c r="G2093" i="22"/>
  <c r="B2093" i="22" s="1"/>
  <c r="G2093" i="22" a="1"/>
  <c r="E2093" i="22"/>
  <c r="G2092" i="22" a="1"/>
  <c r="G2092" i="22" s="1"/>
  <c r="B2092" i="22" s="1"/>
  <c r="E2092" i="22"/>
  <c r="G2091" i="22" a="1"/>
  <c r="G2091" i="22" s="1"/>
  <c r="B2091" i="22" s="1"/>
  <c r="E2091" i="22"/>
  <c r="G2090" i="22" a="1"/>
  <c r="G2090" i="22" s="1"/>
  <c r="B2090" i="22" s="1"/>
  <c r="E2090" i="22"/>
  <c r="G2089" i="22"/>
  <c r="B2089" i="22" s="1"/>
  <c r="G2089" i="22" a="1"/>
  <c r="E2089" i="22"/>
  <c r="G2088" i="22" a="1"/>
  <c r="G2088" i="22" s="1"/>
  <c r="B2088" i="22" s="1"/>
  <c r="E2088" i="22"/>
  <c r="G2087" i="22" a="1"/>
  <c r="G2087" i="22" s="1"/>
  <c r="B2087" i="22" s="1"/>
  <c r="E2087" i="22"/>
  <c r="G2086" i="22" a="1"/>
  <c r="G2086" i="22" s="1"/>
  <c r="B2086" i="22" s="1"/>
  <c r="E2086" i="22"/>
  <c r="G2085" i="22" a="1"/>
  <c r="G2085" i="22" s="1"/>
  <c r="B2085" i="22" s="1"/>
  <c r="E2085" i="22"/>
  <c r="G2084" i="22" a="1"/>
  <c r="G2084" i="22" s="1"/>
  <c r="B2084" i="22" s="1"/>
  <c r="E2084" i="22"/>
  <c r="G2083" i="22" a="1"/>
  <c r="G2083" i="22" s="1"/>
  <c r="B2083" i="22" s="1"/>
  <c r="E2083" i="22"/>
  <c r="G2082" i="22" a="1"/>
  <c r="G2082" i="22" s="1"/>
  <c r="B2082" i="22" s="1"/>
  <c r="E2082" i="22"/>
  <c r="G2081" i="22" a="1"/>
  <c r="G2081" i="22" s="1"/>
  <c r="B2081" i="22" s="1"/>
  <c r="E2081" i="22"/>
  <c r="G2080" i="22" a="1"/>
  <c r="G2080" i="22" s="1"/>
  <c r="B2080" i="22" s="1"/>
  <c r="E2080" i="22"/>
  <c r="G2079" i="22" a="1"/>
  <c r="G2079" i="22" s="1"/>
  <c r="B2079" i="22" s="1"/>
  <c r="E2079" i="22"/>
  <c r="G2078" i="22" a="1"/>
  <c r="G2078" i="22" s="1"/>
  <c r="B2078" i="22" s="1"/>
  <c r="E2078" i="22"/>
  <c r="G2077" i="22" a="1"/>
  <c r="G2077" i="22" s="1"/>
  <c r="B2077" i="22" s="1"/>
  <c r="E2077" i="22"/>
  <c r="G2076" i="22"/>
  <c r="B2076" i="22" s="1"/>
  <c r="G2076" i="22" a="1"/>
  <c r="E2076" i="22"/>
  <c r="G2075" i="22" a="1"/>
  <c r="G2075" i="22" s="1"/>
  <c r="B2075" i="22" s="1"/>
  <c r="E2075" i="22"/>
  <c r="G2074" i="22" a="1"/>
  <c r="G2074" i="22" s="1"/>
  <c r="B2074" i="22" s="1"/>
  <c r="E2074" i="22"/>
  <c r="G2073" i="22" a="1"/>
  <c r="G2073" i="22" s="1"/>
  <c r="B2073" i="22" s="1"/>
  <c r="E2073" i="22"/>
  <c r="G2072" i="22" a="1"/>
  <c r="G2072" i="22" s="1"/>
  <c r="B2072" i="22" s="1"/>
  <c r="E2072" i="22"/>
  <c r="G2071" i="22" a="1"/>
  <c r="G2071" i="22" s="1"/>
  <c r="B2071" i="22" s="1"/>
  <c r="E2071" i="22"/>
  <c r="G2070" i="22" a="1"/>
  <c r="G2070" i="22" s="1"/>
  <c r="B2070" i="22" s="1"/>
  <c r="E2070" i="22"/>
  <c r="G2069" i="22"/>
  <c r="B2069" i="22" s="1"/>
  <c r="G2069" i="22" a="1"/>
  <c r="E2069" i="22"/>
  <c r="G2068" i="22" a="1"/>
  <c r="G2068" i="22" s="1"/>
  <c r="B2068" i="22" s="1"/>
  <c r="E2068" i="22"/>
  <c r="G2067" i="22" a="1"/>
  <c r="G2067" i="22" s="1"/>
  <c r="B2067" i="22" s="1"/>
  <c r="E2067" i="22"/>
  <c r="G2066" i="22" a="1"/>
  <c r="G2066" i="22" s="1"/>
  <c r="B2066" i="22" s="1"/>
  <c r="E2066" i="22"/>
  <c r="G2065" i="22"/>
  <c r="B2065" i="22" s="1"/>
  <c r="G2065" i="22" a="1"/>
  <c r="E2065" i="22"/>
  <c r="G2064" i="22" a="1"/>
  <c r="G2064" i="22" s="1"/>
  <c r="B2064" i="22" s="1"/>
  <c r="E2064" i="22"/>
  <c r="G2063" i="22" a="1"/>
  <c r="G2063" i="22" s="1"/>
  <c r="B2063" i="22" s="1"/>
  <c r="E2063" i="22"/>
  <c r="G2062" i="22" a="1"/>
  <c r="G2062" i="22" s="1"/>
  <c r="B2062" i="22" s="1"/>
  <c r="E2062" i="22"/>
  <c r="G2061" i="22"/>
  <c r="B2061" i="22" s="1"/>
  <c r="G2061" i="22" a="1"/>
  <c r="E2061" i="22"/>
  <c r="G2060" i="22"/>
  <c r="B2060" i="22" s="1"/>
  <c r="G2060" i="22" a="1"/>
  <c r="E2060" i="22"/>
  <c r="G2059" i="22" a="1"/>
  <c r="G2059" i="22" s="1"/>
  <c r="B2059" i="22" s="1"/>
  <c r="E2059" i="22"/>
  <c r="G2058" i="22" a="1"/>
  <c r="G2058" i="22" s="1"/>
  <c r="B2058" i="22" s="1"/>
  <c r="E2058" i="22"/>
  <c r="G2057" i="22"/>
  <c r="B2057" i="22" s="1"/>
  <c r="G2057" i="22" a="1"/>
  <c r="E2057" i="22"/>
  <c r="G2056" i="22" a="1"/>
  <c r="G2056" i="22" s="1"/>
  <c r="B2056" i="22" s="1"/>
  <c r="E2056" i="22"/>
  <c r="G2055" i="22" a="1"/>
  <c r="G2055" i="22" s="1"/>
  <c r="B2055" i="22" s="1"/>
  <c r="E2055" i="22"/>
  <c r="G2054" i="22" a="1"/>
  <c r="G2054" i="22" s="1"/>
  <c r="B2054" i="22" s="1"/>
  <c r="E2054" i="22"/>
  <c r="G2053" i="22"/>
  <c r="B2053" i="22" s="1"/>
  <c r="G2053" i="22" a="1"/>
  <c r="E2053" i="22"/>
  <c r="G2052" i="22"/>
  <c r="B2052" i="22" s="1"/>
  <c r="G2052" i="22" a="1"/>
  <c r="E2052" i="22"/>
  <c r="G2051" i="22" a="1"/>
  <c r="G2051" i="22" s="1"/>
  <c r="B2051" i="22" s="1"/>
  <c r="E2051" i="22"/>
  <c r="G2050" i="22" a="1"/>
  <c r="G2050" i="22" s="1"/>
  <c r="B2050" i="22" s="1"/>
  <c r="E2050" i="22"/>
  <c r="G2049" i="22" a="1"/>
  <c r="G2049" i="22" s="1"/>
  <c r="B2049" i="22" s="1"/>
  <c r="E2049" i="22"/>
  <c r="G2048" i="22"/>
  <c r="B2048" i="22" s="1"/>
  <c r="G2048" i="22" a="1"/>
  <c r="E2048" i="22"/>
  <c r="G2047" i="22" a="1"/>
  <c r="G2047" i="22" s="1"/>
  <c r="B2047" i="22" s="1"/>
  <c r="E2047" i="22"/>
  <c r="G2046" i="22" a="1"/>
  <c r="G2046" i="22" s="1"/>
  <c r="B2046" i="22" s="1"/>
  <c r="E2046" i="22"/>
  <c r="G2045" i="22" a="1"/>
  <c r="G2045" i="22" s="1"/>
  <c r="B2045" i="22" s="1"/>
  <c r="E2045" i="22"/>
  <c r="G2044" i="22" a="1"/>
  <c r="G2044" i="22" s="1"/>
  <c r="B2044" i="22" s="1"/>
  <c r="E2044" i="22"/>
  <c r="G2043" i="22" a="1"/>
  <c r="G2043" i="22" s="1"/>
  <c r="B2043" i="22" s="1"/>
  <c r="E2043" i="22"/>
  <c r="G2042" i="22" a="1"/>
  <c r="G2042" i="22" s="1"/>
  <c r="B2042" i="22" s="1"/>
  <c r="E2042" i="22"/>
  <c r="G2041" i="22" a="1"/>
  <c r="G2041" i="22" s="1"/>
  <c r="B2041" i="22" s="1"/>
  <c r="E2041" i="22"/>
  <c r="G2040" i="22" a="1"/>
  <c r="G2040" i="22" s="1"/>
  <c r="B2040" i="22" s="1"/>
  <c r="E2040" i="22"/>
  <c r="G2039" i="22" a="1"/>
  <c r="G2039" i="22" s="1"/>
  <c r="B2039" i="22" s="1"/>
  <c r="E2039" i="22"/>
  <c r="G2038" i="22" a="1"/>
  <c r="G2038" i="22" s="1"/>
  <c r="B2038" i="22" s="1"/>
  <c r="E2038" i="22"/>
  <c r="G2037" i="22"/>
  <c r="B2037" i="22" s="1"/>
  <c r="G2037" i="22" a="1"/>
  <c r="E2037" i="22"/>
  <c r="G2036" i="22" a="1"/>
  <c r="G2036" i="22" s="1"/>
  <c r="B2036" i="22" s="1"/>
  <c r="E2036" i="22"/>
  <c r="G2035" i="22" a="1"/>
  <c r="G2035" i="22" s="1"/>
  <c r="B2035" i="22" s="1"/>
  <c r="E2035" i="22"/>
  <c r="G2034" i="22" a="1"/>
  <c r="G2034" i="22" s="1"/>
  <c r="B2034" i="22" s="1"/>
  <c r="E2034" i="22"/>
  <c r="G2033" i="22"/>
  <c r="B2033" i="22" s="1"/>
  <c r="G2033" i="22" a="1"/>
  <c r="E2033" i="22"/>
  <c r="G2032" i="22" a="1"/>
  <c r="G2032" i="22" s="1"/>
  <c r="B2032" i="22" s="1"/>
  <c r="E2032" i="22"/>
  <c r="G2031" i="22" a="1"/>
  <c r="G2031" i="22" s="1"/>
  <c r="B2031" i="22" s="1"/>
  <c r="E2031" i="22"/>
  <c r="G2030" i="22" a="1"/>
  <c r="G2030" i="22" s="1"/>
  <c r="B2030" i="22" s="1"/>
  <c r="E2030" i="22"/>
  <c r="G2029" i="22"/>
  <c r="B2029" i="22" s="1"/>
  <c r="G2029" i="22" a="1"/>
  <c r="E2029" i="22"/>
  <c r="G2028" i="22" a="1"/>
  <c r="G2028" i="22" s="1"/>
  <c r="B2028" i="22" s="1"/>
  <c r="E2028" i="22"/>
  <c r="G2027" i="22" a="1"/>
  <c r="G2027" i="22" s="1"/>
  <c r="B2027" i="22" s="1"/>
  <c r="E2027" i="22"/>
  <c r="G2026" i="22" a="1"/>
  <c r="G2026" i="22" s="1"/>
  <c r="B2026" i="22" s="1"/>
  <c r="E2026" i="22"/>
  <c r="G2025" i="22" a="1"/>
  <c r="G2025" i="22" s="1"/>
  <c r="B2025" i="22" s="1"/>
  <c r="E2025" i="22"/>
  <c r="G2024" i="22" a="1"/>
  <c r="G2024" i="22" s="1"/>
  <c r="B2024" i="22" s="1"/>
  <c r="E2024" i="22"/>
  <c r="G2023" i="22" a="1"/>
  <c r="G2023" i="22" s="1"/>
  <c r="B2023" i="22" s="1"/>
  <c r="E2023" i="22"/>
  <c r="G2022" i="22" a="1"/>
  <c r="G2022" i="22" s="1"/>
  <c r="B2022" i="22" s="1"/>
  <c r="E2022" i="22"/>
  <c r="G2021" i="22"/>
  <c r="B2021" i="22" s="1"/>
  <c r="G2021" i="22" a="1"/>
  <c r="E2021" i="22"/>
  <c r="G2020" i="22" a="1"/>
  <c r="G2020" i="22" s="1"/>
  <c r="B2020" i="22" s="1"/>
  <c r="E2020" i="22"/>
  <c r="G2019" i="22" a="1"/>
  <c r="G2019" i="22" s="1"/>
  <c r="B2019" i="22" s="1"/>
  <c r="E2019" i="22"/>
  <c r="G2018" i="22" a="1"/>
  <c r="G2018" i="22" s="1"/>
  <c r="B2018" i="22" s="1"/>
  <c r="E2018" i="22"/>
  <c r="G2017" i="22" a="1"/>
  <c r="G2017" i="22" s="1"/>
  <c r="B2017" i="22" s="1"/>
  <c r="E2017" i="22"/>
  <c r="G2016" i="22"/>
  <c r="B2016" i="22" s="1"/>
  <c r="G2016" i="22" a="1"/>
  <c r="E2016" i="22"/>
  <c r="G2015" i="22" a="1"/>
  <c r="G2015" i="22" s="1"/>
  <c r="B2015" i="22" s="1"/>
  <c r="E2015" i="22"/>
  <c r="G2014" i="22" a="1"/>
  <c r="G2014" i="22" s="1"/>
  <c r="B2014" i="22" s="1"/>
  <c r="E2014" i="22"/>
  <c r="G2013" i="22" a="1"/>
  <c r="G2013" i="22" s="1"/>
  <c r="B2013" i="22" s="1"/>
  <c r="E2013" i="22"/>
  <c r="G2012" i="22"/>
  <c r="B2012" i="22" s="1"/>
  <c r="G2012" i="22" a="1"/>
  <c r="E2012" i="22"/>
  <c r="G2011" i="22" a="1"/>
  <c r="G2011" i="22" s="1"/>
  <c r="B2011" i="22" s="1"/>
  <c r="E2011" i="22"/>
  <c r="G2010" i="22" a="1"/>
  <c r="G2010" i="22" s="1"/>
  <c r="B2010" i="22" s="1"/>
  <c r="E2010" i="22"/>
  <c r="G2009" i="22" a="1"/>
  <c r="G2009" i="22" s="1"/>
  <c r="B2009" i="22" s="1"/>
  <c r="E2009" i="22"/>
  <c r="G2008" i="22" a="1"/>
  <c r="G2008" i="22" s="1"/>
  <c r="B2008" i="22" s="1"/>
  <c r="E2008" i="22"/>
  <c r="G2007" i="22" a="1"/>
  <c r="G2007" i="22" s="1"/>
  <c r="B2007" i="22" s="1"/>
  <c r="E2007" i="22"/>
  <c r="G2006" i="22" a="1"/>
  <c r="G2006" i="22" s="1"/>
  <c r="B2006" i="22" s="1"/>
  <c r="E2006" i="22"/>
  <c r="G2005" i="22"/>
  <c r="B2005" i="22" s="1"/>
  <c r="G2005" i="22" a="1"/>
  <c r="E2005" i="22"/>
  <c r="G2004" i="22"/>
  <c r="B2004" i="22" s="1"/>
  <c r="G2004" i="22" a="1"/>
  <c r="E2004" i="22"/>
  <c r="G2003" i="22" a="1"/>
  <c r="G2003" i="22" s="1"/>
  <c r="B2003" i="22" s="1"/>
  <c r="E2003" i="22"/>
  <c r="G2002" i="22" a="1"/>
  <c r="G2002" i="22" s="1"/>
  <c r="B2002" i="22" s="1"/>
  <c r="E2002" i="22"/>
  <c r="G2001" i="22" a="1"/>
  <c r="G2001" i="22" s="1"/>
  <c r="B2001" i="22" s="1"/>
  <c r="E2001" i="22"/>
  <c r="G2000" i="22" a="1"/>
  <c r="G2000" i="22" s="1"/>
  <c r="B2000" i="22" s="1"/>
  <c r="E2000" i="22"/>
  <c r="G1999" i="22" a="1"/>
  <c r="G1999" i="22" s="1"/>
  <c r="B1999" i="22" s="1"/>
  <c r="E1999" i="22"/>
  <c r="G1998" i="22" a="1"/>
  <c r="G1998" i="22" s="1"/>
  <c r="B1998" i="22" s="1"/>
  <c r="E1998" i="22"/>
  <c r="G1997" i="22"/>
  <c r="B1997" i="22" s="1"/>
  <c r="G1997" i="22" a="1"/>
  <c r="E1997" i="22"/>
  <c r="G1996" i="22" a="1"/>
  <c r="G1996" i="22" s="1"/>
  <c r="B1996" i="22" s="1"/>
  <c r="E1996" i="22"/>
  <c r="G1995" i="22" a="1"/>
  <c r="G1995" i="22" s="1"/>
  <c r="B1995" i="22" s="1"/>
  <c r="E1995" i="22"/>
  <c r="G1994" i="22" a="1"/>
  <c r="G1994" i="22" s="1"/>
  <c r="B1994" i="22" s="1"/>
  <c r="E1994" i="22"/>
  <c r="G1993" i="22"/>
  <c r="B1993" i="22" s="1"/>
  <c r="G1993" i="22" a="1"/>
  <c r="E1993" i="22"/>
  <c r="G1992" i="22" a="1"/>
  <c r="G1992" i="22" s="1"/>
  <c r="B1992" i="22" s="1"/>
  <c r="E1992" i="22"/>
  <c r="G1991" i="22" a="1"/>
  <c r="G1991" i="22" s="1"/>
  <c r="B1991" i="22" s="1"/>
  <c r="E1991" i="22"/>
  <c r="G1990" i="22" a="1"/>
  <c r="G1990" i="22" s="1"/>
  <c r="B1990" i="22" s="1"/>
  <c r="E1990" i="22"/>
  <c r="G1989" i="22" a="1"/>
  <c r="G1989" i="22" s="1"/>
  <c r="B1989" i="22" s="1"/>
  <c r="E1989" i="22"/>
  <c r="G1988" i="22" a="1"/>
  <c r="G1988" i="22" s="1"/>
  <c r="B1988" i="22" s="1"/>
  <c r="E1988" i="22"/>
  <c r="G1987" i="22" a="1"/>
  <c r="G1987" i="22" s="1"/>
  <c r="B1987" i="22" s="1"/>
  <c r="E1987" i="22"/>
  <c r="G1986" i="22" a="1"/>
  <c r="G1986" i="22" s="1"/>
  <c r="B1986" i="22" s="1"/>
  <c r="E1986" i="22"/>
  <c r="G1985" i="22" a="1"/>
  <c r="G1985" i="22" s="1"/>
  <c r="B1985" i="22" s="1"/>
  <c r="E1985" i="22"/>
  <c r="G1984" i="22"/>
  <c r="B1984" i="22" s="1"/>
  <c r="G1984" i="22" a="1"/>
  <c r="E1984" i="22"/>
  <c r="G1983" i="22" a="1"/>
  <c r="G1983" i="22" s="1"/>
  <c r="B1983" i="22" s="1"/>
  <c r="E1983" i="22"/>
  <c r="G1982" i="22" a="1"/>
  <c r="G1982" i="22" s="1"/>
  <c r="B1982" i="22" s="1"/>
  <c r="E1982" i="22"/>
  <c r="G1981" i="22" a="1"/>
  <c r="G1981" i="22" s="1"/>
  <c r="B1981" i="22" s="1"/>
  <c r="E1981" i="22"/>
  <c r="G1980" i="22"/>
  <c r="B1980" i="22" s="1"/>
  <c r="G1980" i="22" a="1"/>
  <c r="E1980" i="22"/>
  <c r="G1979" i="22" a="1"/>
  <c r="G1979" i="22" s="1"/>
  <c r="B1979" i="22" s="1"/>
  <c r="E1979" i="22"/>
  <c r="G1978" i="22" a="1"/>
  <c r="G1978" i="22" s="1"/>
  <c r="B1978" i="22" s="1"/>
  <c r="E1978" i="22"/>
  <c r="G1977" i="22" a="1"/>
  <c r="G1977" i="22" s="1"/>
  <c r="B1977" i="22" s="1"/>
  <c r="E1977" i="22"/>
  <c r="G1976" i="22" a="1"/>
  <c r="G1976" i="22" s="1"/>
  <c r="B1976" i="22" s="1"/>
  <c r="E1976" i="22"/>
  <c r="G1975" i="22" a="1"/>
  <c r="G1975" i="22" s="1"/>
  <c r="B1975" i="22" s="1"/>
  <c r="E1975" i="22"/>
  <c r="G1974" i="22" a="1"/>
  <c r="G1974" i="22" s="1"/>
  <c r="B1974" i="22" s="1"/>
  <c r="E1974" i="22"/>
  <c r="G1973" i="22"/>
  <c r="B1973" i="22" s="1"/>
  <c r="G1973" i="22" a="1"/>
  <c r="E1973" i="22"/>
  <c r="G1972" i="22" a="1"/>
  <c r="G1972" i="22" s="1"/>
  <c r="B1972" i="22" s="1"/>
  <c r="E1972" i="22"/>
  <c r="G1971" i="22" a="1"/>
  <c r="G1971" i="22" s="1"/>
  <c r="B1971" i="22" s="1"/>
  <c r="E1971" i="22"/>
  <c r="G1970" i="22" a="1"/>
  <c r="G1970" i="22" s="1"/>
  <c r="B1970" i="22" s="1"/>
  <c r="E1970" i="22"/>
  <c r="G1969" i="22"/>
  <c r="B1969" i="22" s="1"/>
  <c r="G1969" i="22" a="1"/>
  <c r="E1969" i="22"/>
  <c r="G1968" i="22"/>
  <c r="B1968" i="22" s="1"/>
  <c r="G1968" i="22" a="1"/>
  <c r="E1968" i="22"/>
  <c r="G1967" i="22" a="1"/>
  <c r="G1967" i="22" s="1"/>
  <c r="B1967" i="22" s="1"/>
  <c r="E1967" i="22"/>
  <c r="G1966" i="22" a="1"/>
  <c r="G1966" i="22" s="1"/>
  <c r="B1966" i="22" s="1"/>
  <c r="E1966" i="22"/>
  <c r="G1965" i="22"/>
  <c r="B1965" i="22" s="1"/>
  <c r="G1965" i="22" a="1"/>
  <c r="E1965" i="22"/>
  <c r="G1964" i="22" a="1"/>
  <c r="G1964" i="22" s="1"/>
  <c r="B1964" i="22" s="1"/>
  <c r="E1964" i="22"/>
  <c r="G1963" i="22" a="1"/>
  <c r="G1963" i="22" s="1"/>
  <c r="B1963" i="22" s="1"/>
  <c r="E1963" i="22"/>
  <c r="G1962" i="22" a="1"/>
  <c r="G1962" i="22" s="1"/>
  <c r="B1962" i="22" s="1"/>
  <c r="E1962" i="22"/>
  <c r="G1961" i="22"/>
  <c r="B1961" i="22" s="1"/>
  <c r="G1961" i="22" a="1"/>
  <c r="E1961" i="22"/>
  <c r="G1960" i="22" a="1"/>
  <c r="G1960" i="22" s="1"/>
  <c r="B1960" i="22" s="1"/>
  <c r="E1960" i="22"/>
  <c r="G1959" i="22" a="1"/>
  <c r="G1959" i="22" s="1"/>
  <c r="B1959" i="22" s="1"/>
  <c r="E1959" i="22"/>
  <c r="G1958" i="22" a="1"/>
  <c r="G1958" i="22" s="1"/>
  <c r="B1958" i="22" s="1"/>
  <c r="E1958" i="22"/>
  <c r="G1957" i="22" a="1"/>
  <c r="G1957" i="22" s="1"/>
  <c r="B1957" i="22" s="1"/>
  <c r="E1957" i="22"/>
  <c r="G1956" i="22"/>
  <c r="B1956" i="22" s="1"/>
  <c r="G1956" i="22" a="1"/>
  <c r="E1956" i="22"/>
  <c r="G1955" i="22" a="1"/>
  <c r="G1955" i="22" s="1"/>
  <c r="B1955" i="22" s="1"/>
  <c r="E1955" i="22"/>
  <c r="G1954" i="22" a="1"/>
  <c r="G1954" i="22" s="1"/>
  <c r="B1954" i="22" s="1"/>
  <c r="E1954" i="22"/>
  <c r="G1953" i="22" a="1"/>
  <c r="G1953" i="22" s="1"/>
  <c r="B1953" i="22" s="1"/>
  <c r="E1953" i="22"/>
  <c r="G1952" i="22"/>
  <c r="B1952" i="22" s="1"/>
  <c r="G1952" i="22" a="1"/>
  <c r="E1952" i="22"/>
  <c r="G1951" i="22" a="1"/>
  <c r="G1951" i="22" s="1"/>
  <c r="B1951" i="22" s="1"/>
  <c r="E1951" i="22"/>
  <c r="G1950" i="22" a="1"/>
  <c r="G1950" i="22" s="1"/>
  <c r="B1950" i="22" s="1"/>
  <c r="E1950" i="22"/>
  <c r="G1949" i="22" a="1"/>
  <c r="G1949" i="22" s="1"/>
  <c r="B1949" i="22" s="1"/>
  <c r="E1949" i="22"/>
  <c r="G1948" i="22" a="1"/>
  <c r="G1948" i="22" s="1"/>
  <c r="B1948" i="22" s="1"/>
  <c r="E1948" i="22"/>
  <c r="G1947" i="22" a="1"/>
  <c r="G1947" i="22" s="1"/>
  <c r="B1947" i="22" s="1"/>
  <c r="E1947" i="22"/>
  <c r="G1946" i="22" a="1"/>
  <c r="G1946" i="22" s="1"/>
  <c r="B1946" i="22" s="1"/>
  <c r="E1946" i="22"/>
  <c r="G1945" i="22"/>
  <c r="B1945" i="22" s="1"/>
  <c r="G1945" i="22" a="1"/>
  <c r="E1945" i="22"/>
  <c r="G1944" i="22" a="1"/>
  <c r="G1944" i="22" s="1"/>
  <c r="B1944" i="22" s="1"/>
  <c r="E1944" i="22"/>
  <c r="G1943" i="22" a="1"/>
  <c r="G1943" i="22" s="1"/>
  <c r="B1943" i="22" s="1"/>
  <c r="E1943" i="22"/>
  <c r="G1942" i="22" a="1"/>
  <c r="G1942" i="22" s="1"/>
  <c r="B1942" i="22" s="1"/>
  <c r="E1942" i="22"/>
  <c r="G1941" i="22" a="1"/>
  <c r="G1941" i="22" s="1"/>
  <c r="B1941" i="22" s="1"/>
  <c r="E1941" i="22"/>
  <c r="G1940" i="22" a="1"/>
  <c r="G1940" i="22" s="1"/>
  <c r="B1940" i="22" s="1"/>
  <c r="E1940" i="22"/>
  <c r="G1939" i="22" a="1"/>
  <c r="G1939" i="22" s="1"/>
  <c r="B1939" i="22" s="1"/>
  <c r="E1939" i="22"/>
  <c r="G1938" i="22" a="1"/>
  <c r="G1938" i="22" s="1"/>
  <c r="B1938" i="22" s="1"/>
  <c r="E1938" i="22"/>
  <c r="G1937" i="22"/>
  <c r="B1937" i="22" s="1"/>
  <c r="G1937" i="22" a="1"/>
  <c r="E1937" i="22"/>
  <c r="G1936" i="22" a="1"/>
  <c r="G1936" i="22" s="1"/>
  <c r="B1936" i="22" s="1"/>
  <c r="E1936" i="22"/>
  <c r="G1935" i="22" a="1"/>
  <c r="G1935" i="22" s="1"/>
  <c r="B1935" i="22" s="1"/>
  <c r="E1935" i="22"/>
  <c r="G1934" i="22" a="1"/>
  <c r="G1934" i="22" s="1"/>
  <c r="B1934" i="22" s="1"/>
  <c r="E1934" i="22"/>
  <c r="G1933" i="22"/>
  <c r="B1933" i="22" s="1"/>
  <c r="G1933" i="22" a="1"/>
  <c r="E1933" i="22"/>
  <c r="G1932" i="22"/>
  <c r="B1932" i="22" s="1"/>
  <c r="G1932" i="22" a="1"/>
  <c r="E1932" i="22"/>
  <c r="G1931" i="22" a="1"/>
  <c r="G1931" i="22" s="1"/>
  <c r="B1931" i="22" s="1"/>
  <c r="E1931" i="22"/>
  <c r="G1930" i="22" a="1"/>
  <c r="G1930" i="22" s="1"/>
  <c r="B1930" i="22" s="1"/>
  <c r="E1930" i="22"/>
  <c r="G1929" i="22" a="1"/>
  <c r="G1929" i="22" s="1"/>
  <c r="B1929" i="22" s="1"/>
  <c r="E1929" i="22"/>
  <c r="G1928" i="22" a="1"/>
  <c r="G1928" i="22" s="1"/>
  <c r="B1928" i="22" s="1"/>
  <c r="E1928" i="22"/>
  <c r="G1927" i="22" a="1"/>
  <c r="G1927" i="22" s="1"/>
  <c r="B1927" i="22" s="1"/>
  <c r="E1927" i="22"/>
  <c r="G1926" i="22" a="1"/>
  <c r="G1926" i="22" s="1"/>
  <c r="B1926" i="22" s="1"/>
  <c r="E1926" i="22"/>
  <c r="G1925" i="22" a="1"/>
  <c r="G1925" i="22" s="1"/>
  <c r="B1925" i="22" s="1"/>
  <c r="E1925" i="22"/>
  <c r="G1924" i="22" a="1"/>
  <c r="G1924" i="22" s="1"/>
  <c r="B1924" i="22" s="1"/>
  <c r="E1924" i="22"/>
  <c r="G1923" i="22" a="1"/>
  <c r="G1923" i="22" s="1"/>
  <c r="B1923" i="22" s="1"/>
  <c r="E1923" i="22"/>
  <c r="G1922" i="22" a="1"/>
  <c r="G1922" i="22" s="1"/>
  <c r="B1922" i="22" s="1"/>
  <c r="E1922" i="22"/>
  <c r="G1921" i="22" a="1"/>
  <c r="G1921" i="22" s="1"/>
  <c r="B1921" i="22" s="1"/>
  <c r="E1921" i="22"/>
  <c r="G1920" i="22" a="1"/>
  <c r="G1920" i="22" s="1"/>
  <c r="B1920" i="22" s="1"/>
  <c r="E1920" i="22"/>
  <c r="G1919" i="22" a="1"/>
  <c r="G1919" i="22" s="1"/>
  <c r="B1919" i="22" s="1"/>
  <c r="E1919" i="22"/>
  <c r="G1918" i="22" a="1"/>
  <c r="G1918" i="22" s="1"/>
  <c r="B1918" i="22" s="1"/>
  <c r="E1918" i="22"/>
  <c r="G1917" i="22" a="1"/>
  <c r="G1917" i="22" s="1"/>
  <c r="B1917" i="22" s="1"/>
  <c r="E1917" i="22"/>
  <c r="G1916" i="22"/>
  <c r="B1916" i="22" s="1"/>
  <c r="G1916" i="22" a="1"/>
  <c r="E1916" i="22"/>
  <c r="G1915" i="22" a="1"/>
  <c r="G1915" i="22" s="1"/>
  <c r="B1915" i="22" s="1"/>
  <c r="E1915" i="22"/>
  <c r="G1914" i="22" a="1"/>
  <c r="G1914" i="22" s="1"/>
  <c r="B1914" i="22" s="1"/>
  <c r="E1914" i="22"/>
  <c r="G1913" i="22" a="1"/>
  <c r="G1913" i="22" s="1"/>
  <c r="B1913" i="22" s="1"/>
  <c r="E1913" i="22"/>
  <c r="G1912" i="22" a="1"/>
  <c r="G1912" i="22" s="1"/>
  <c r="B1912" i="22" s="1"/>
  <c r="E1912" i="22"/>
  <c r="G1911" i="22" a="1"/>
  <c r="G1911" i="22" s="1"/>
  <c r="B1911" i="22" s="1"/>
  <c r="E1911" i="22"/>
  <c r="G1910" i="22" a="1"/>
  <c r="G1910" i="22" s="1"/>
  <c r="B1910" i="22" s="1"/>
  <c r="E1910" i="22"/>
  <c r="G1909" i="22" a="1"/>
  <c r="G1909" i="22" s="1"/>
  <c r="B1909" i="22" s="1"/>
  <c r="E1909" i="22"/>
  <c r="G1908" i="22" a="1"/>
  <c r="G1908" i="22" s="1"/>
  <c r="B1908" i="22" s="1"/>
  <c r="E1908" i="22"/>
  <c r="G1907" i="22" a="1"/>
  <c r="G1907" i="22" s="1"/>
  <c r="B1907" i="22" s="1"/>
  <c r="E1907" i="22"/>
  <c r="G1906" i="22" a="1"/>
  <c r="G1906" i="22" s="1"/>
  <c r="B1906" i="22" s="1"/>
  <c r="E1906" i="22"/>
  <c r="G1905" i="22"/>
  <c r="B1905" i="22" s="1"/>
  <c r="G1905" i="22" a="1"/>
  <c r="E1905" i="22"/>
  <c r="G1904" i="22" a="1"/>
  <c r="G1904" i="22" s="1"/>
  <c r="B1904" i="22" s="1"/>
  <c r="E1904" i="22"/>
  <c r="G1903" i="22" a="1"/>
  <c r="G1903" i="22" s="1"/>
  <c r="B1903" i="22" s="1"/>
  <c r="E1903" i="22"/>
  <c r="G1902" i="22" a="1"/>
  <c r="G1902" i="22" s="1"/>
  <c r="B1902" i="22" s="1"/>
  <c r="E1902" i="22"/>
  <c r="G1901" i="22"/>
  <c r="B1901" i="22" s="1"/>
  <c r="G1901" i="22" a="1"/>
  <c r="E1901" i="22"/>
  <c r="G1900" i="22" a="1"/>
  <c r="G1900" i="22" s="1"/>
  <c r="B1900" i="22" s="1"/>
  <c r="E1900" i="22"/>
  <c r="G1899" i="22" a="1"/>
  <c r="G1899" i="22" s="1"/>
  <c r="B1899" i="22" s="1"/>
  <c r="E1899" i="22"/>
  <c r="G1898" i="22" a="1"/>
  <c r="G1898" i="22" s="1"/>
  <c r="B1898" i="22" s="1"/>
  <c r="E1898" i="22"/>
  <c r="G1897" i="22" a="1"/>
  <c r="G1897" i="22" s="1"/>
  <c r="B1897" i="22" s="1"/>
  <c r="E1897" i="22"/>
  <c r="G1896" i="22" a="1"/>
  <c r="G1896" i="22" s="1"/>
  <c r="B1896" i="22" s="1"/>
  <c r="E1896" i="22"/>
  <c r="G1895" i="22" a="1"/>
  <c r="G1895" i="22" s="1"/>
  <c r="B1895" i="22" s="1"/>
  <c r="E1895" i="22"/>
  <c r="G1894" i="22" a="1"/>
  <c r="G1894" i="22" s="1"/>
  <c r="B1894" i="22" s="1"/>
  <c r="E1894" i="22"/>
  <c r="G1893" i="22" a="1"/>
  <c r="G1893" i="22" s="1"/>
  <c r="B1893" i="22" s="1"/>
  <c r="E1893" i="22"/>
  <c r="G1892" i="22" a="1"/>
  <c r="G1892" i="22" s="1"/>
  <c r="B1892" i="22" s="1"/>
  <c r="E1892" i="22"/>
  <c r="G1891" i="22" a="1"/>
  <c r="G1891" i="22" s="1"/>
  <c r="B1891" i="22" s="1"/>
  <c r="E1891" i="22"/>
  <c r="G1890" i="22" a="1"/>
  <c r="G1890" i="22" s="1"/>
  <c r="B1890" i="22" s="1"/>
  <c r="E1890" i="22"/>
  <c r="G1889" i="22"/>
  <c r="B1889" i="22" s="1"/>
  <c r="G1889" i="22" a="1"/>
  <c r="E1889" i="22"/>
  <c r="G1888" i="22"/>
  <c r="B1888" i="22" s="1"/>
  <c r="G1888" i="22" a="1"/>
  <c r="E1888" i="22"/>
  <c r="G1887" i="22" a="1"/>
  <c r="G1887" i="22" s="1"/>
  <c r="B1887" i="22" s="1"/>
  <c r="E1887" i="22"/>
  <c r="G1886" i="22" a="1"/>
  <c r="G1886" i="22" s="1"/>
  <c r="B1886" i="22" s="1"/>
  <c r="E1886" i="22"/>
  <c r="G1885" i="22" a="1"/>
  <c r="G1885" i="22" s="1"/>
  <c r="B1885" i="22" s="1"/>
  <c r="E1885" i="22"/>
  <c r="G1884" i="22"/>
  <c r="B1884" i="22" s="1"/>
  <c r="G1884" i="22" a="1"/>
  <c r="E1884" i="22"/>
  <c r="G1883" i="22" a="1"/>
  <c r="G1883" i="22" s="1"/>
  <c r="B1883" i="22" s="1"/>
  <c r="E1883" i="22"/>
  <c r="G1882" i="22" a="1"/>
  <c r="G1882" i="22" s="1"/>
  <c r="B1882" i="22" s="1"/>
  <c r="E1882" i="22"/>
  <c r="G1881" i="22" a="1"/>
  <c r="G1881" i="22" s="1"/>
  <c r="B1881" i="22" s="1"/>
  <c r="E1881" i="22"/>
  <c r="G1880" i="22" a="1"/>
  <c r="G1880" i="22" s="1"/>
  <c r="B1880" i="22" s="1"/>
  <c r="E1880" i="22"/>
  <c r="G1879" i="22" a="1"/>
  <c r="G1879" i="22" s="1"/>
  <c r="B1879" i="22" s="1"/>
  <c r="E1879" i="22"/>
  <c r="G1878" i="22" a="1"/>
  <c r="G1878" i="22" s="1"/>
  <c r="B1878" i="22" s="1"/>
  <c r="E1878" i="22"/>
  <c r="G1877" i="22"/>
  <c r="B1877" i="22" s="1"/>
  <c r="G1877" i="22" a="1"/>
  <c r="E1877" i="22"/>
  <c r="G1876" i="22" a="1"/>
  <c r="G1876" i="22" s="1"/>
  <c r="B1876" i="22" s="1"/>
  <c r="E1876" i="22"/>
  <c r="G1875" i="22" a="1"/>
  <c r="G1875" i="22" s="1"/>
  <c r="B1875" i="22" s="1"/>
  <c r="E1875" i="22"/>
  <c r="G1874" i="22" a="1"/>
  <c r="G1874" i="22" s="1"/>
  <c r="B1874" i="22" s="1"/>
  <c r="E1874" i="22"/>
  <c r="G1873" i="22" a="1"/>
  <c r="G1873" i="22" s="1"/>
  <c r="B1873" i="22" s="1"/>
  <c r="E1873" i="22"/>
  <c r="G1872" i="22" a="1"/>
  <c r="G1872" i="22" s="1"/>
  <c r="B1872" i="22" s="1"/>
  <c r="E1872" i="22"/>
  <c r="G1871" i="22" a="1"/>
  <c r="G1871" i="22" s="1"/>
  <c r="B1871" i="22" s="1"/>
  <c r="E1871" i="22"/>
  <c r="G1870" i="22" a="1"/>
  <c r="G1870" i="22" s="1"/>
  <c r="B1870" i="22" s="1"/>
  <c r="E1870" i="22"/>
  <c r="G1869" i="22" a="1"/>
  <c r="G1869" i="22" s="1"/>
  <c r="B1869" i="22" s="1"/>
  <c r="E1869" i="22"/>
  <c r="G1868" i="22" a="1"/>
  <c r="G1868" i="22" s="1"/>
  <c r="B1868" i="22" s="1"/>
  <c r="E1868" i="22"/>
  <c r="G1867" i="22" a="1"/>
  <c r="G1867" i="22" s="1"/>
  <c r="B1867" i="22" s="1"/>
  <c r="E1867" i="22"/>
  <c r="G1866" i="22" a="1"/>
  <c r="G1866" i="22" s="1"/>
  <c r="B1866" i="22" s="1"/>
  <c r="E1866" i="22"/>
  <c r="G1865" i="22" a="1"/>
  <c r="G1865" i="22" s="1"/>
  <c r="B1865" i="22" s="1"/>
  <c r="E1865" i="22"/>
  <c r="G1864" i="22" a="1"/>
  <c r="G1864" i="22" s="1"/>
  <c r="B1864" i="22" s="1"/>
  <c r="E1864" i="22"/>
  <c r="G1863" i="22" a="1"/>
  <c r="G1863" i="22" s="1"/>
  <c r="B1863" i="22" s="1"/>
  <c r="E1863" i="22"/>
  <c r="G1862" i="22" a="1"/>
  <c r="G1862" i="22" s="1"/>
  <c r="B1862" i="22" s="1"/>
  <c r="E1862" i="22"/>
  <c r="G1861" i="22"/>
  <c r="B1861" i="22" s="1"/>
  <c r="G1861" i="22" a="1"/>
  <c r="E1861" i="22"/>
  <c r="G1860" i="22" a="1"/>
  <c r="G1860" i="22" s="1"/>
  <c r="B1860" i="22" s="1"/>
  <c r="E1860" i="22"/>
  <c r="G1859" i="22" a="1"/>
  <c r="G1859" i="22" s="1"/>
  <c r="B1859" i="22" s="1"/>
  <c r="E1859" i="22"/>
  <c r="G1858" i="22" a="1"/>
  <c r="G1858" i="22" s="1"/>
  <c r="B1858" i="22" s="1"/>
  <c r="E1858" i="22"/>
  <c r="G1857" i="22" a="1"/>
  <c r="G1857" i="22" s="1"/>
  <c r="B1857" i="22" s="1"/>
  <c r="E1857" i="22"/>
  <c r="G1856" i="22" a="1"/>
  <c r="G1856" i="22" s="1"/>
  <c r="B1856" i="22" s="1"/>
  <c r="E1856" i="22"/>
  <c r="G1855" i="22" a="1"/>
  <c r="G1855" i="22" s="1"/>
  <c r="B1855" i="22" s="1"/>
  <c r="E1855" i="22"/>
  <c r="G1854" i="22" a="1"/>
  <c r="G1854" i="22" s="1"/>
  <c r="B1854" i="22" s="1"/>
  <c r="E1854" i="22"/>
  <c r="G1853" i="22" a="1"/>
  <c r="G1853" i="22" s="1"/>
  <c r="B1853" i="22" s="1"/>
  <c r="E1853" i="22"/>
  <c r="G1852" i="22" a="1"/>
  <c r="G1852" i="22" s="1"/>
  <c r="B1852" i="22" s="1"/>
  <c r="E1852" i="22"/>
  <c r="G1851" i="22" a="1"/>
  <c r="G1851" i="22" s="1"/>
  <c r="B1851" i="22" s="1"/>
  <c r="E1851" i="22"/>
  <c r="G1850" i="22" a="1"/>
  <c r="G1850" i="22" s="1"/>
  <c r="B1850" i="22" s="1"/>
  <c r="E1850" i="22"/>
  <c r="G1849" i="22" a="1"/>
  <c r="G1849" i="22" s="1"/>
  <c r="B1849" i="22" s="1"/>
  <c r="E1849" i="22"/>
  <c r="G1848" i="22" a="1"/>
  <c r="G1848" i="22" s="1"/>
  <c r="B1848" i="22" s="1"/>
  <c r="E1848" i="22"/>
  <c r="G1847" i="22" a="1"/>
  <c r="G1847" i="22" s="1"/>
  <c r="B1847" i="22" s="1"/>
  <c r="E1847" i="22"/>
  <c r="G1846" i="22" a="1"/>
  <c r="G1846" i="22" s="1"/>
  <c r="B1846" i="22" s="1"/>
  <c r="E1846" i="22"/>
  <c r="G1845" i="22"/>
  <c r="B1845" i="22" s="1"/>
  <c r="G1845" i="22" a="1"/>
  <c r="E1845" i="22"/>
  <c r="G1844" i="22" a="1"/>
  <c r="G1844" i="22" s="1"/>
  <c r="B1844" i="22" s="1"/>
  <c r="E1844" i="22"/>
  <c r="G1843" i="22" a="1"/>
  <c r="G1843" i="22" s="1"/>
  <c r="B1843" i="22" s="1"/>
  <c r="E1843" i="22"/>
  <c r="G1842" i="22" a="1"/>
  <c r="G1842" i="22" s="1"/>
  <c r="B1842" i="22" s="1"/>
  <c r="E1842" i="22"/>
  <c r="G1841" i="22" a="1"/>
  <c r="G1841" i="22" s="1"/>
  <c r="B1841" i="22" s="1"/>
  <c r="E1841" i="22"/>
  <c r="G1840" i="22"/>
  <c r="B1840" i="22" s="1"/>
  <c r="G1840" i="22" a="1"/>
  <c r="E1840" i="22"/>
  <c r="G1839" i="22" a="1"/>
  <c r="G1839" i="22" s="1"/>
  <c r="B1839" i="22" s="1"/>
  <c r="E1839" i="22"/>
  <c r="G1838" i="22" a="1"/>
  <c r="G1838" i="22" s="1"/>
  <c r="B1838" i="22" s="1"/>
  <c r="E1838" i="22"/>
  <c r="G1837" i="22"/>
  <c r="B1837" i="22" s="1"/>
  <c r="G1837" i="22" a="1"/>
  <c r="E1837" i="22"/>
  <c r="G1836" i="22" a="1"/>
  <c r="G1836" i="22" s="1"/>
  <c r="B1836" i="22" s="1"/>
  <c r="E1836" i="22"/>
  <c r="G1835" i="22" a="1"/>
  <c r="G1835" i="22" s="1"/>
  <c r="B1835" i="22" s="1"/>
  <c r="E1835" i="22"/>
  <c r="G1834" i="22" a="1"/>
  <c r="G1834" i="22" s="1"/>
  <c r="B1834" i="22" s="1"/>
  <c r="E1834" i="22"/>
  <c r="G1833" i="22"/>
  <c r="B1833" i="22" s="1"/>
  <c r="G1833" i="22" a="1"/>
  <c r="E1833" i="22"/>
  <c r="G1832" i="22" a="1"/>
  <c r="G1832" i="22" s="1"/>
  <c r="B1832" i="22" s="1"/>
  <c r="E1832" i="22"/>
  <c r="G1831" i="22" a="1"/>
  <c r="G1831" i="22" s="1"/>
  <c r="B1831" i="22" s="1"/>
  <c r="E1831" i="22"/>
  <c r="G1830" i="22" a="1"/>
  <c r="G1830" i="22" s="1"/>
  <c r="B1830" i="22" s="1"/>
  <c r="E1830" i="22"/>
  <c r="G1829" i="22"/>
  <c r="B1829" i="22" s="1"/>
  <c r="G1829" i="22" a="1"/>
  <c r="E1829" i="22"/>
  <c r="G1828" i="22"/>
  <c r="B1828" i="22" s="1"/>
  <c r="G1828" i="22" a="1"/>
  <c r="E1828" i="22"/>
  <c r="G1827" i="22" a="1"/>
  <c r="G1827" i="22" s="1"/>
  <c r="B1827" i="22" s="1"/>
  <c r="E1827" i="22"/>
  <c r="G1826" i="22" a="1"/>
  <c r="G1826" i="22" s="1"/>
  <c r="B1826" i="22" s="1"/>
  <c r="E1826" i="22"/>
  <c r="G1825" i="22" a="1"/>
  <c r="G1825" i="22" s="1"/>
  <c r="B1825" i="22" s="1"/>
  <c r="E1825" i="22"/>
  <c r="G1824" i="22" a="1"/>
  <c r="G1824" i="22" s="1"/>
  <c r="B1824" i="22" s="1"/>
  <c r="E1824" i="22"/>
  <c r="G1823" i="22" a="1"/>
  <c r="G1823" i="22" s="1"/>
  <c r="B1823" i="22" s="1"/>
  <c r="E1823" i="22"/>
  <c r="G1822" i="22" a="1"/>
  <c r="G1822" i="22" s="1"/>
  <c r="B1822" i="22" s="1"/>
  <c r="E1822" i="22"/>
  <c r="G1821" i="22" a="1"/>
  <c r="G1821" i="22" s="1"/>
  <c r="B1821" i="22" s="1"/>
  <c r="E1821" i="22"/>
  <c r="G1820" i="22" a="1"/>
  <c r="G1820" i="22" s="1"/>
  <c r="B1820" i="22" s="1"/>
  <c r="E1820" i="22"/>
  <c r="G1819" i="22" a="1"/>
  <c r="G1819" i="22" s="1"/>
  <c r="B1819" i="22" s="1"/>
  <c r="E1819" i="22"/>
  <c r="G1818" i="22" a="1"/>
  <c r="G1818" i="22" s="1"/>
  <c r="B1818" i="22" s="1"/>
  <c r="E1818" i="22"/>
  <c r="G1817" i="22" a="1"/>
  <c r="G1817" i="22" s="1"/>
  <c r="B1817" i="22" s="1"/>
  <c r="E1817" i="22"/>
  <c r="G1816" i="22" a="1"/>
  <c r="G1816" i="22" s="1"/>
  <c r="B1816" i="22" s="1"/>
  <c r="E1816" i="22"/>
  <c r="G1815" i="22" a="1"/>
  <c r="G1815" i="22" s="1"/>
  <c r="B1815" i="22" s="1"/>
  <c r="E1815" i="22"/>
  <c r="G1814" i="22" a="1"/>
  <c r="G1814" i="22" s="1"/>
  <c r="B1814" i="22" s="1"/>
  <c r="E1814" i="22"/>
  <c r="G1813" i="22" a="1"/>
  <c r="G1813" i="22" s="1"/>
  <c r="B1813" i="22" s="1"/>
  <c r="E1813" i="22"/>
  <c r="G1812" i="22" a="1"/>
  <c r="G1812" i="22" s="1"/>
  <c r="B1812" i="22" s="1"/>
  <c r="E1812" i="22"/>
  <c r="G1811" i="22" a="1"/>
  <c r="G1811" i="22" s="1"/>
  <c r="B1811" i="22" s="1"/>
  <c r="E1811" i="22"/>
  <c r="G1810" i="22" a="1"/>
  <c r="G1810" i="22" s="1"/>
  <c r="B1810" i="22" s="1"/>
  <c r="E1810" i="22"/>
  <c r="G1809" i="22"/>
  <c r="B1809" i="22" s="1"/>
  <c r="G1809" i="22" a="1"/>
  <c r="E1809" i="22"/>
  <c r="G1808" i="22" a="1"/>
  <c r="G1808" i="22" s="1"/>
  <c r="B1808" i="22" s="1"/>
  <c r="E1808" i="22"/>
  <c r="G1807" i="22" a="1"/>
  <c r="G1807" i="22" s="1"/>
  <c r="B1807" i="22" s="1"/>
  <c r="E1807" i="22"/>
  <c r="G1806" i="22" a="1"/>
  <c r="G1806" i="22" s="1"/>
  <c r="B1806" i="22" s="1"/>
  <c r="E1806" i="22"/>
  <c r="G1805" i="22"/>
  <c r="B1805" i="22" s="1"/>
  <c r="G1805" i="22" a="1"/>
  <c r="E1805" i="22"/>
  <c r="G1804" i="22" a="1"/>
  <c r="G1804" i="22" s="1"/>
  <c r="B1804" i="22" s="1"/>
  <c r="E1804" i="22"/>
  <c r="G1803" i="22" a="1"/>
  <c r="G1803" i="22" s="1"/>
  <c r="B1803" i="22" s="1"/>
  <c r="E1803" i="22"/>
  <c r="G1802" i="22" a="1"/>
  <c r="G1802" i="22" s="1"/>
  <c r="B1802" i="22" s="1"/>
  <c r="E1802" i="22"/>
  <c r="G1801" i="22" a="1"/>
  <c r="G1801" i="22" s="1"/>
  <c r="B1801" i="22" s="1"/>
  <c r="E1801" i="22"/>
  <c r="G1800" i="22" a="1"/>
  <c r="G1800" i="22" s="1"/>
  <c r="B1800" i="22" s="1"/>
  <c r="E1800" i="22"/>
  <c r="G1799" i="22" a="1"/>
  <c r="G1799" i="22" s="1"/>
  <c r="B1799" i="22" s="1"/>
  <c r="E1799" i="22"/>
  <c r="G1798" i="22" a="1"/>
  <c r="G1798" i="22" s="1"/>
  <c r="B1798" i="22" s="1"/>
  <c r="E1798" i="22"/>
  <c r="G1797" i="22" a="1"/>
  <c r="G1797" i="22" s="1"/>
  <c r="B1797" i="22" s="1"/>
  <c r="E1797" i="22"/>
  <c r="G1796" i="22" a="1"/>
  <c r="G1796" i="22" s="1"/>
  <c r="B1796" i="22" s="1"/>
  <c r="E1796" i="22"/>
  <c r="G1795" i="22" a="1"/>
  <c r="G1795" i="22" s="1"/>
  <c r="B1795" i="22" s="1"/>
  <c r="E1795" i="22"/>
  <c r="G1794" i="22" a="1"/>
  <c r="G1794" i="22" s="1"/>
  <c r="B1794" i="22" s="1"/>
  <c r="E1794" i="22"/>
  <c r="G1793" i="22" a="1"/>
  <c r="G1793" i="22" s="1"/>
  <c r="B1793" i="22" s="1"/>
  <c r="E1793" i="22"/>
  <c r="G1792" i="22" a="1"/>
  <c r="G1792" i="22" s="1"/>
  <c r="B1792" i="22" s="1"/>
  <c r="E1792" i="22"/>
  <c r="G1791" i="22" a="1"/>
  <c r="G1791" i="22" s="1"/>
  <c r="B1791" i="22" s="1"/>
  <c r="E1791" i="22"/>
  <c r="G1790" i="22" a="1"/>
  <c r="G1790" i="22" s="1"/>
  <c r="B1790" i="22" s="1"/>
  <c r="E1790" i="22"/>
  <c r="G1789" i="22" a="1"/>
  <c r="G1789" i="22" s="1"/>
  <c r="B1789" i="22" s="1"/>
  <c r="E1789" i="22"/>
  <c r="G1788" i="22"/>
  <c r="B1788" i="22" s="1"/>
  <c r="G1788" i="22" a="1"/>
  <c r="E1788" i="22"/>
  <c r="G1787" i="22" a="1"/>
  <c r="G1787" i="22" s="1"/>
  <c r="B1787" i="22" s="1"/>
  <c r="E1787" i="22"/>
  <c r="G1786" i="22" a="1"/>
  <c r="G1786" i="22" s="1"/>
  <c r="B1786" i="22" s="1"/>
  <c r="E1786" i="22"/>
  <c r="G1785" i="22" a="1"/>
  <c r="G1785" i="22" s="1"/>
  <c r="B1785" i="22" s="1"/>
  <c r="E1785" i="22"/>
  <c r="G1784" i="22" a="1"/>
  <c r="G1784" i="22" s="1"/>
  <c r="B1784" i="22" s="1"/>
  <c r="E1784" i="22"/>
  <c r="G1783" i="22" a="1"/>
  <c r="G1783" i="22" s="1"/>
  <c r="B1783" i="22" s="1"/>
  <c r="E1783" i="22"/>
  <c r="G1782" i="22" a="1"/>
  <c r="G1782" i="22" s="1"/>
  <c r="B1782" i="22" s="1"/>
  <c r="E1782" i="22"/>
  <c r="G1781" i="22" a="1"/>
  <c r="G1781" i="22" s="1"/>
  <c r="B1781" i="22" s="1"/>
  <c r="E1781" i="22"/>
  <c r="G1780" i="22" a="1"/>
  <c r="G1780" i="22" s="1"/>
  <c r="B1780" i="22" s="1"/>
  <c r="E1780" i="22"/>
  <c r="G1779" i="22" a="1"/>
  <c r="G1779" i="22" s="1"/>
  <c r="B1779" i="22" s="1"/>
  <c r="E1779" i="22"/>
  <c r="G1778" i="22" a="1"/>
  <c r="G1778" i="22" s="1"/>
  <c r="B1778" i="22" s="1"/>
  <c r="E1778" i="22"/>
  <c r="G1777" i="22"/>
  <c r="B1777" i="22" s="1"/>
  <c r="G1777" i="22" a="1"/>
  <c r="E1777" i="22"/>
  <c r="G1776" i="22" a="1"/>
  <c r="G1776" i="22" s="1"/>
  <c r="B1776" i="22" s="1"/>
  <c r="E1776" i="22"/>
  <c r="G1775" i="22" a="1"/>
  <c r="G1775" i="22" s="1"/>
  <c r="B1775" i="22" s="1"/>
  <c r="E1775" i="22"/>
  <c r="G1774" i="22" a="1"/>
  <c r="G1774" i="22" s="1"/>
  <c r="B1774" i="22" s="1"/>
  <c r="E1774" i="22"/>
  <c r="G1773" i="22"/>
  <c r="B1773" i="22" s="1"/>
  <c r="G1773" i="22" a="1"/>
  <c r="E1773" i="22"/>
  <c r="G1772" i="22" a="1"/>
  <c r="G1772" i="22" s="1"/>
  <c r="B1772" i="22" s="1"/>
  <c r="E1772" i="22"/>
  <c r="G1771" i="22" a="1"/>
  <c r="G1771" i="22" s="1"/>
  <c r="B1771" i="22" s="1"/>
  <c r="E1771" i="22"/>
  <c r="G1770" i="22" a="1"/>
  <c r="G1770" i="22" s="1"/>
  <c r="B1770" i="22" s="1"/>
  <c r="E1770" i="22"/>
  <c r="G1769" i="22" a="1"/>
  <c r="G1769" i="22" s="1"/>
  <c r="B1769" i="22" s="1"/>
  <c r="E1769" i="22"/>
  <c r="G1768" i="22" a="1"/>
  <c r="G1768" i="22" s="1"/>
  <c r="B1768" i="22" s="1"/>
  <c r="E1768" i="22"/>
  <c r="G1767" i="22" a="1"/>
  <c r="G1767" i="22" s="1"/>
  <c r="B1767" i="22" s="1"/>
  <c r="E1767" i="22"/>
  <c r="G1766" i="22" a="1"/>
  <c r="G1766" i="22" s="1"/>
  <c r="B1766" i="22" s="1"/>
  <c r="E1766" i="22"/>
  <c r="G1765" i="22" a="1"/>
  <c r="G1765" i="22" s="1"/>
  <c r="B1765" i="22" s="1"/>
  <c r="E1765" i="22"/>
  <c r="G1764" i="22" a="1"/>
  <c r="G1764" i="22" s="1"/>
  <c r="B1764" i="22" s="1"/>
  <c r="E1764" i="22"/>
  <c r="G1763" i="22" a="1"/>
  <c r="G1763" i="22" s="1"/>
  <c r="B1763" i="22" s="1"/>
  <c r="E1763" i="22"/>
  <c r="G1762" i="22" a="1"/>
  <c r="G1762" i="22" s="1"/>
  <c r="B1762" i="22" s="1"/>
  <c r="E1762" i="22"/>
  <c r="G1761" i="22" a="1"/>
  <c r="G1761" i="22" s="1"/>
  <c r="B1761" i="22" s="1"/>
  <c r="E1761" i="22"/>
  <c r="G1760" i="22"/>
  <c r="B1760" i="22" s="1"/>
  <c r="G1760" i="22" a="1"/>
  <c r="E1760" i="22"/>
  <c r="G1759" i="22" a="1"/>
  <c r="G1759" i="22" s="1"/>
  <c r="B1759" i="22" s="1"/>
  <c r="E1759" i="22"/>
  <c r="G1758" i="22" a="1"/>
  <c r="G1758" i="22" s="1"/>
  <c r="B1758" i="22" s="1"/>
  <c r="E1758" i="22"/>
  <c r="G1757" i="22" a="1"/>
  <c r="G1757" i="22" s="1"/>
  <c r="B1757" i="22" s="1"/>
  <c r="E1757" i="22"/>
  <c r="G1756" i="22"/>
  <c r="B1756" i="22" s="1"/>
  <c r="G1756" i="22" a="1"/>
  <c r="E1756" i="22"/>
  <c r="G1755" i="22" a="1"/>
  <c r="G1755" i="22" s="1"/>
  <c r="B1755" i="22" s="1"/>
  <c r="E1755" i="22"/>
  <c r="G1754" i="22" a="1"/>
  <c r="G1754" i="22" s="1"/>
  <c r="B1754" i="22" s="1"/>
  <c r="E1754" i="22"/>
  <c r="G1753" i="22" a="1"/>
  <c r="G1753" i="22" s="1"/>
  <c r="B1753" i="22" s="1"/>
  <c r="E1753" i="22"/>
  <c r="G1752" i="22" a="1"/>
  <c r="G1752" i="22" s="1"/>
  <c r="B1752" i="22" s="1"/>
  <c r="E1752" i="22"/>
  <c r="G1751" i="22" a="1"/>
  <c r="G1751" i="22" s="1"/>
  <c r="B1751" i="22" s="1"/>
  <c r="E1751" i="22"/>
  <c r="G1750" i="22" a="1"/>
  <c r="G1750" i="22" s="1"/>
  <c r="B1750" i="22" s="1"/>
  <c r="E1750" i="22"/>
  <c r="G1749" i="22"/>
  <c r="B1749" i="22" s="1"/>
  <c r="G1749" i="22" a="1"/>
  <c r="E1749" i="22"/>
  <c r="G1748" i="22" a="1"/>
  <c r="G1748" i="22" s="1"/>
  <c r="B1748" i="22" s="1"/>
  <c r="E1748" i="22"/>
  <c r="G1747" i="22" a="1"/>
  <c r="G1747" i="22" s="1"/>
  <c r="B1747" i="22" s="1"/>
  <c r="E1747" i="22"/>
  <c r="G1746" i="22" a="1"/>
  <c r="G1746" i="22" s="1"/>
  <c r="B1746" i="22" s="1"/>
  <c r="E1746" i="22"/>
  <c r="G1745" i="22" a="1"/>
  <c r="G1745" i="22" s="1"/>
  <c r="B1745" i="22" s="1"/>
  <c r="E1745" i="22"/>
  <c r="G1744" i="22" a="1"/>
  <c r="G1744" i="22" s="1"/>
  <c r="B1744" i="22" s="1"/>
  <c r="E1744" i="22"/>
  <c r="G1743" i="22" a="1"/>
  <c r="G1743" i="22" s="1"/>
  <c r="B1743" i="22" s="1"/>
  <c r="E1743" i="22"/>
  <c r="G1742" i="22" a="1"/>
  <c r="G1742" i="22" s="1"/>
  <c r="B1742" i="22" s="1"/>
  <c r="E1742" i="22"/>
  <c r="G1741" i="22" a="1"/>
  <c r="G1741" i="22" s="1"/>
  <c r="B1741" i="22" s="1"/>
  <c r="E1741" i="22"/>
  <c r="G1740" i="22" a="1"/>
  <c r="G1740" i="22" s="1"/>
  <c r="B1740" i="22" s="1"/>
  <c r="E1740" i="22"/>
  <c r="G1739" i="22" a="1"/>
  <c r="G1739" i="22" s="1"/>
  <c r="B1739" i="22" s="1"/>
  <c r="E1739" i="22"/>
  <c r="G1738" i="22" a="1"/>
  <c r="G1738" i="22" s="1"/>
  <c r="B1738" i="22" s="1"/>
  <c r="E1738" i="22"/>
  <c r="G1737" i="22"/>
  <c r="B1737" i="22" s="1"/>
  <c r="G1737" i="22" a="1"/>
  <c r="E1737" i="22"/>
  <c r="G1736" i="22" a="1"/>
  <c r="G1736" i="22" s="1"/>
  <c r="B1736" i="22" s="1"/>
  <c r="E1736" i="22"/>
  <c r="G1735" i="22" a="1"/>
  <c r="G1735" i="22" s="1"/>
  <c r="B1735" i="22" s="1"/>
  <c r="E1735" i="22"/>
  <c r="G1734" i="22" a="1"/>
  <c r="G1734" i="22" s="1"/>
  <c r="B1734" i="22" s="1"/>
  <c r="E1734" i="22"/>
  <c r="G1733" i="22" a="1"/>
  <c r="G1733" i="22" s="1"/>
  <c r="B1733" i="22" s="1"/>
  <c r="E1733" i="22"/>
  <c r="G1732" i="22"/>
  <c r="B1732" i="22" s="1"/>
  <c r="G1732" i="22" a="1"/>
  <c r="E1732" i="22"/>
  <c r="G1731" i="22" a="1"/>
  <c r="G1731" i="22" s="1"/>
  <c r="B1731" i="22" s="1"/>
  <c r="E1731" i="22"/>
  <c r="G1730" i="22" a="1"/>
  <c r="G1730" i="22" s="1"/>
  <c r="B1730" i="22" s="1"/>
  <c r="E1730" i="22"/>
  <c r="G1729" i="22" a="1"/>
  <c r="G1729" i="22" s="1"/>
  <c r="B1729" i="22" s="1"/>
  <c r="E1729" i="22"/>
  <c r="G1728" i="22"/>
  <c r="B1728" i="22" s="1"/>
  <c r="G1728" i="22" a="1"/>
  <c r="E1728" i="22"/>
  <c r="G1727" i="22" a="1"/>
  <c r="G1727" i="22" s="1"/>
  <c r="B1727" i="22" s="1"/>
  <c r="E1727" i="22"/>
  <c r="G1726" i="22" a="1"/>
  <c r="G1726" i="22" s="1"/>
  <c r="B1726" i="22" s="1"/>
  <c r="E1726" i="22"/>
  <c r="G1725" i="22"/>
  <c r="B1725" i="22" s="1"/>
  <c r="G1725" i="22" a="1"/>
  <c r="E1725" i="22"/>
  <c r="G1724" i="22" a="1"/>
  <c r="G1724" i="22" s="1"/>
  <c r="B1724" i="22" s="1"/>
  <c r="E1724" i="22"/>
  <c r="G1723" i="22" a="1"/>
  <c r="G1723" i="22" s="1"/>
  <c r="E1723" i="22"/>
  <c r="B1723" i="22"/>
  <c r="G1722" i="22" a="1"/>
  <c r="G1722" i="22" s="1"/>
  <c r="B1722" i="22" s="1"/>
  <c r="E1722" i="22"/>
  <c r="G1721" i="22" a="1"/>
  <c r="G1721" i="22" s="1"/>
  <c r="B1721" i="22" s="1"/>
  <c r="E1721" i="22"/>
  <c r="G1720" i="22" a="1"/>
  <c r="G1720" i="22" s="1"/>
  <c r="B1720" i="22" s="1"/>
  <c r="E1720" i="22"/>
  <c r="G1719" i="22" a="1"/>
  <c r="G1719" i="22" s="1"/>
  <c r="B1719" i="22" s="1"/>
  <c r="E1719" i="22"/>
  <c r="G1718" i="22" a="1"/>
  <c r="G1718" i="22" s="1"/>
  <c r="B1718" i="22" s="1"/>
  <c r="E1718" i="22"/>
  <c r="G1717" i="22" a="1"/>
  <c r="G1717" i="22" s="1"/>
  <c r="B1717" i="22" s="1"/>
  <c r="E1717" i="22"/>
  <c r="G1716" i="22" a="1"/>
  <c r="G1716" i="22" s="1"/>
  <c r="B1716" i="22" s="1"/>
  <c r="E1716" i="22"/>
  <c r="G1715" i="22" a="1"/>
  <c r="G1715" i="22" s="1"/>
  <c r="B1715" i="22" s="1"/>
  <c r="E1715" i="22"/>
  <c r="G1714" i="22" a="1"/>
  <c r="G1714" i="22" s="1"/>
  <c r="B1714" i="22" s="1"/>
  <c r="E1714" i="22"/>
  <c r="G1713" i="22" a="1"/>
  <c r="G1713" i="22" s="1"/>
  <c r="B1713" i="22" s="1"/>
  <c r="E1713" i="22"/>
  <c r="G1712" i="22"/>
  <c r="B1712" i="22" s="1"/>
  <c r="G1712" i="22" a="1"/>
  <c r="E1712" i="22"/>
  <c r="G1711" i="22" a="1"/>
  <c r="G1711" i="22" s="1"/>
  <c r="B1711" i="22" s="1"/>
  <c r="E1711" i="22"/>
  <c r="G1710" i="22" a="1"/>
  <c r="G1710" i="22" s="1"/>
  <c r="B1710" i="22" s="1"/>
  <c r="E1710" i="22"/>
  <c r="G1709" i="22" a="1"/>
  <c r="G1709" i="22" s="1"/>
  <c r="B1709" i="22" s="1"/>
  <c r="E1709" i="22"/>
  <c r="G1708" i="22"/>
  <c r="B1708" i="22" s="1"/>
  <c r="G1708" i="22" a="1"/>
  <c r="E1708" i="22"/>
  <c r="G1707" i="22" a="1"/>
  <c r="G1707" i="22" s="1"/>
  <c r="B1707" i="22" s="1"/>
  <c r="E1707" i="22"/>
  <c r="G1706" i="22" a="1"/>
  <c r="G1706" i="22" s="1"/>
  <c r="B1706" i="22" s="1"/>
  <c r="E1706" i="22"/>
  <c r="G1705" i="22"/>
  <c r="B1705" i="22" s="1"/>
  <c r="G1705" i="22" a="1"/>
  <c r="E1705" i="22"/>
  <c r="G1704" i="22" a="1"/>
  <c r="G1704" i="22" s="1"/>
  <c r="B1704" i="22" s="1"/>
  <c r="E1704" i="22"/>
  <c r="G1703" i="22" a="1"/>
  <c r="G1703" i="22" s="1"/>
  <c r="B1703" i="22" s="1"/>
  <c r="E1703" i="22"/>
  <c r="G1702" i="22" a="1"/>
  <c r="G1702" i="22" s="1"/>
  <c r="B1702" i="22" s="1"/>
  <c r="E1702" i="22"/>
  <c r="G1701" i="22" a="1"/>
  <c r="G1701" i="22" s="1"/>
  <c r="B1701" i="22" s="1"/>
  <c r="E1701" i="22"/>
  <c r="G1700" i="22" a="1"/>
  <c r="G1700" i="22" s="1"/>
  <c r="B1700" i="22" s="1"/>
  <c r="E1700" i="22"/>
  <c r="G1699" i="22" a="1"/>
  <c r="G1699" i="22" s="1"/>
  <c r="B1699" i="22" s="1"/>
  <c r="E1699" i="22"/>
  <c r="G1698" i="22" a="1"/>
  <c r="G1698" i="22" s="1"/>
  <c r="B1698" i="22" s="1"/>
  <c r="E1698" i="22"/>
  <c r="G1697" i="22" a="1"/>
  <c r="G1697" i="22" s="1"/>
  <c r="B1697" i="22" s="1"/>
  <c r="E1697" i="22"/>
  <c r="G1696" i="22" a="1"/>
  <c r="G1696" i="22" s="1"/>
  <c r="B1696" i="22" s="1"/>
  <c r="E1696" i="22"/>
  <c r="G1695" i="22" a="1"/>
  <c r="G1695" i="22" s="1"/>
  <c r="B1695" i="22" s="1"/>
  <c r="E1695" i="22"/>
  <c r="G1694" i="22" a="1"/>
  <c r="G1694" i="22" s="1"/>
  <c r="B1694" i="22" s="1"/>
  <c r="E1694" i="22"/>
  <c r="G1693" i="22"/>
  <c r="B1693" i="22" s="1"/>
  <c r="G1693" i="22" a="1"/>
  <c r="E1693" i="22"/>
  <c r="G1692" i="22" a="1"/>
  <c r="G1692" i="22" s="1"/>
  <c r="B1692" i="22" s="1"/>
  <c r="E1692" i="22"/>
  <c r="G1691" i="22" a="1"/>
  <c r="G1691" i="22" s="1"/>
  <c r="E1691" i="22"/>
  <c r="B1691" i="22"/>
  <c r="G1690" i="22" a="1"/>
  <c r="G1690" i="22" s="1"/>
  <c r="B1690" i="22" s="1"/>
  <c r="E1690" i="22"/>
  <c r="G1689" i="22" a="1"/>
  <c r="G1689" i="22" s="1"/>
  <c r="B1689" i="22" s="1"/>
  <c r="E1689" i="22"/>
  <c r="G1688" i="22"/>
  <c r="B1688" i="22" s="1"/>
  <c r="G1688" i="22" a="1"/>
  <c r="E1688" i="22"/>
  <c r="G1687" i="22" a="1"/>
  <c r="G1687" i="22" s="1"/>
  <c r="B1687" i="22" s="1"/>
  <c r="E1687" i="22"/>
  <c r="G1686" i="22" a="1"/>
  <c r="G1686" i="22" s="1"/>
  <c r="B1686" i="22" s="1"/>
  <c r="E1686" i="22"/>
  <c r="G1685" i="22" a="1"/>
  <c r="G1685" i="22" s="1"/>
  <c r="B1685" i="22" s="1"/>
  <c r="E1685" i="22"/>
  <c r="G1684" i="22"/>
  <c r="B1684" i="22" s="1"/>
  <c r="G1684" i="22" a="1"/>
  <c r="E1684" i="22"/>
  <c r="G1683" i="22" a="1"/>
  <c r="G1683" i="22" s="1"/>
  <c r="B1683" i="22" s="1"/>
  <c r="E1683" i="22"/>
  <c r="G1682" i="22" a="1"/>
  <c r="G1682" i="22" s="1"/>
  <c r="B1682" i="22" s="1"/>
  <c r="E1682" i="22"/>
  <c r="G1681" i="22" a="1"/>
  <c r="G1681" i="22" s="1"/>
  <c r="B1681" i="22" s="1"/>
  <c r="E1681" i="22"/>
  <c r="G1680" i="22" a="1"/>
  <c r="G1680" i="22" s="1"/>
  <c r="B1680" i="22" s="1"/>
  <c r="E1680" i="22"/>
  <c r="G1679" i="22" a="1"/>
  <c r="G1679" i="22" s="1"/>
  <c r="B1679" i="22" s="1"/>
  <c r="E1679" i="22"/>
  <c r="G1678" i="22" a="1"/>
  <c r="G1678" i="22" s="1"/>
  <c r="B1678" i="22" s="1"/>
  <c r="E1678" i="22"/>
  <c r="G1677" i="22"/>
  <c r="B1677" i="22" s="1"/>
  <c r="G1677" i="22" a="1"/>
  <c r="E1677" i="22"/>
  <c r="G1676" i="22"/>
  <c r="B1676" i="22" s="1"/>
  <c r="G1676" i="22" a="1"/>
  <c r="E1676" i="22"/>
  <c r="G1675" i="22" a="1"/>
  <c r="G1675" i="22" s="1"/>
  <c r="B1675" i="22" s="1"/>
  <c r="E1675" i="22"/>
  <c r="G1674" i="22" a="1"/>
  <c r="G1674" i="22" s="1"/>
  <c r="B1674" i="22" s="1"/>
  <c r="E1674" i="22"/>
  <c r="G1673" i="22" a="1"/>
  <c r="G1673" i="22" s="1"/>
  <c r="B1673" i="22" s="1"/>
  <c r="E1673" i="22"/>
  <c r="G1672" i="22" a="1"/>
  <c r="G1672" i="22" s="1"/>
  <c r="B1672" i="22" s="1"/>
  <c r="E1672" i="22"/>
  <c r="G1671" i="22" a="1"/>
  <c r="G1671" i="22" s="1"/>
  <c r="B1671" i="22" s="1"/>
  <c r="E1671" i="22"/>
  <c r="G1670" i="22" a="1"/>
  <c r="G1670" i="22" s="1"/>
  <c r="B1670" i="22" s="1"/>
  <c r="E1670" i="22"/>
  <c r="G1669" i="22" a="1"/>
  <c r="G1669" i="22" s="1"/>
  <c r="B1669" i="22" s="1"/>
  <c r="E1669" i="22"/>
  <c r="G1668" i="22" a="1"/>
  <c r="G1668" i="22" s="1"/>
  <c r="B1668" i="22" s="1"/>
  <c r="E1668" i="22"/>
  <c r="G1667" i="22" a="1"/>
  <c r="G1667" i="22" s="1"/>
  <c r="B1667" i="22" s="1"/>
  <c r="E1667" i="22"/>
  <c r="G1666" i="22" a="1"/>
  <c r="G1666" i="22" s="1"/>
  <c r="B1666" i="22" s="1"/>
  <c r="E1666" i="22"/>
  <c r="G1665" i="22"/>
  <c r="B1665" i="22" s="1"/>
  <c r="G1665" i="22" a="1"/>
  <c r="E1665" i="22"/>
  <c r="G1664" i="22" a="1"/>
  <c r="G1664" i="22" s="1"/>
  <c r="B1664" i="22" s="1"/>
  <c r="E1664" i="22"/>
  <c r="G1663" i="22" a="1"/>
  <c r="G1663" i="22" s="1"/>
  <c r="B1663" i="22" s="1"/>
  <c r="E1663" i="22"/>
  <c r="G1662" i="22" a="1"/>
  <c r="G1662" i="22" s="1"/>
  <c r="B1662" i="22" s="1"/>
  <c r="E1662" i="22"/>
  <c r="G1661" i="22" a="1"/>
  <c r="G1661" i="22" s="1"/>
  <c r="B1661" i="22" s="1"/>
  <c r="E1661" i="22"/>
  <c r="G1660" i="22" a="1"/>
  <c r="G1660" i="22" s="1"/>
  <c r="B1660" i="22" s="1"/>
  <c r="E1660" i="22"/>
  <c r="G1659" i="22" a="1"/>
  <c r="G1659" i="22" s="1"/>
  <c r="B1659" i="22" s="1"/>
  <c r="E1659" i="22"/>
  <c r="G1658" i="22" a="1"/>
  <c r="G1658" i="22" s="1"/>
  <c r="B1658" i="22" s="1"/>
  <c r="E1658" i="22"/>
  <c r="G1657" i="22" a="1"/>
  <c r="G1657" i="22" s="1"/>
  <c r="B1657" i="22" s="1"/>
  <c r="E1657" i="22"/>
  <c r="G1656" i="22" a="1"/>
  <c r="G1656" i="22" s="1"/>
  <c r="B1656" i="22" s="1"/>
  <c r="E1656" i="22"/>
  <c r="G1655" i="22" a="1"/>
  <c r="G1655" i="22" s="1"/>
  <c r="B1655" i="22" s="1"/>
  <c r="E1655" i="22"/>
  <c r="G1654" i="22" a="1"/>
  <c r="G1654" i="22" s="1"/>
  <c r="B1654" i="22" s="1"/>
  <c r="E1654" i="22"/>
  <c r="G1653" i="22" a="1"/>
  <c r="G1653" i="22" s="1"/>
  <c r="B1653" i="22" s="1"/>
  <c r="E1653" i="22"/>
  <c r="G1652" i="22" a="1"/>
  <c r="G1652" i="22" s="1"/>
  <c r="B1652" i="22" s="1"/>
  <c r="E1652" i="22"/>
  <c r="G1651" i="22" a="1"/>
  <c r="G1651" i="22" s="1"/>
  <c r="B1651" i="22" s="1"/>
  <c r="E1651" i="22"/>
  <c r="G1650" i="22" a="1"/>
  <c r="G1650" i="22" s="1"/>
  <c r="B1650" i="22" s="1"/>
  <c r="E1650" i="22"/>
  <c r="G1649" i="22" a="1"/>
  <c r="G1649" i="22" s="1"/>
  <c r="B1649" i="22" s="1"/>
  <c r="E1649" i="22"/>
  <c r="G1648" i="22" a="1"/>
  <c r="G1648" i="22" s="1"/>
  <c r="B1648" i="22" s="1"/>
  <c r="E1648" i="22"/>
  <c r="G1647" i="22" a="1"/>
  <c r="G1647" i="22" s="1"/>
  <c r="B1647" i="22" s="1"/>
  <c r="E1647" i="22"/>
  <c r="G1646" i="22" a="1"/>
  <c r="G1646" i="22" s="1"/>
  <c r="B1646" i="22" s="1"/>
  <c r="E1646" i="22"/>
  <c r="G1645" i="22"/>
  <c r="B1645" i="22" s="1"/>
  <c r="G1645" i="22" a="1"/>
  <c r="E1645" i="22"/>
  <c r="G1644" i="22" a="1"/>
  <c r="G1644" i="22" s="1"/>
  <c r="B1644" i="22" s="1"/>
  <c r="E1644" i="22"/>
  <c r="G1643" i="22" a="1"/>
  <c r="G1643" i="22" s="1"/>
  <c r="E1643" i="22"/>
  <c r="B1643" i="22"/>
  <c r="G1642" i="22" a="1"/>
  <c r="G1642" i="22" s="1"/>
  <c r="B1642" i="22" s="1"/>
  <c r="E1642" i="22"/>
  <c r="G1641" i="22" a="1"/>
  <c r="G1641" i="22" s="1"/>
  <c r="B1641" i="22" s="1"/>
  <c r="E1641" i="22"/>
  <c r="G1640" i="22" a="1"/>
  <c r="G1640" i="22" s="1"/>
  <c r="B1640" i="22" s="1"/>
  <c r="E1640" i="22"/>
  <c r="G1639" i="22" a="1"/>
  <c r="G1639" i="22" s="1"/>
  <c r="B1639" i="22" s="1"/>
  <c r="E1639" i="22"/>
  <c r="G1638" i="22" a="1"/>
  <c r="G1638" i="22" s="1"/>
  <c r="B1638" i="22" s="1"/>
  <c r="E1638" i="22"/>
  <c r="G1637" i="22" a="1"/>
  <c r="G1637" i="22" s="1"/>
  <c r="B1637" i="22" s="1"/>
  <c r="E1637" i="22"/>
  <c r="G1636" i="22" a="1"/>
  <c r="G1636" i="22" s="1"/>
  <c r="B1636" i="22" s="1"/>
  <c r="E1636" i="22"/>
  <c r="G1635" i="22" a="1"/>
  <c r="G1635" i="22" s="1"/>
  <c r="B1635" i="22" s="1"/>
  <c r="E1635" i="22"/>
  <c r="G1634" i="22" a="1"/>
  <c r="G1634" i="22" s="1"/>
  <c r="B1634" i="22" s="1"/>
  <c r="E1634" i="22"/>
  <c r="G1633" i="22" a="1"/>
  <c r="G1633" i="22" s="1"/>
  <c r="B1633" i="22" s="1"/>
  <c r="E1633" i="22"/>
  <c r="G1632" i="22" a="1"/>
  <c r="G1632" i="22" s="1"/>
  <c r="B1632" i="22" s="1"/>
  <c r="E1632" i="22"/>
  <c r="G1631" i="22" a="1"/>
  <c r="G1631" i="22" s="1"/>
  <c r="E1631" i="22"/>
  <c r="B1631" i="22"/>
  <c r="G1630" i="22" a="1"/>
  <c r="G1630" i="22" s="1"/>
  <c r="B1630" i="22" s="1"/>
  <c r="E1630" i="22"/>
  <c r="G1629" i="22" a="1"/>
  <c r="G1629" i="22" s="1"/>
  <c r="B1629" i="22" s="1"/>
  <c r="E1629" i="22"/>
  <c r="G1628" i="22" a="1"/>
  <c r="G1628" i="22" s="1"/>
  <c r="B1628" i="22" s="1"/>
  <c r="E1628" i="22"/>
  <c r="G1627" i="22" a="1"/>
  <c r="G1627" i="22" s="1"/>
  <c r="B1627" i="22" s="1"/>
  <c r="E1627" i="22"/>
  <c r="G1626" i="22" a="1"/>
  <c r="G1626" i="22" s="1"/>
  <c r="B1626" i="22" s="1"/>
  <c r="E1626" i="22"/>
  <c r="G1625" i="22"/>
  <c r="B1625" i="22" s="1"/>
  <c r="G1625" i="22" a="1"/>
  <c r="E1625" i="22"/>
  <c r="G1624" i="22" a="1"/>
  <c r="G1624" i="22" s="1"/>
  <c r="B1624" i="22" s="1"/>
  <c r="E1624" i="22"/>
  <c r="G1623" i="22" a="1"/>
  <c r="G1623" i="22" s="1"/>
  <c r="B1623" i="22" s="1"/>
  <c r="E1623" i="22"/>
  <c r="G1622" i="22" a="1"/>
  <c r="G1622" i="22" s="1"/>
  <c r="B1622" i="22" s="1"/>
  <c r="E1622" i="22"/>
  <c r="G1621" i="22"/>
  <c r="B1621" i="22" s="1"/>
  <c r="G1621" i="22" a="1"/>
  <c r="E1621" i="22"/>
  <c r="G1620" i="22" a="1"/>
  <c r="G1620" i="22" s="1"/>
  <c r="B1620" i="22" s="1"/>
  <c r="E1620" i="22"/>
  <c r="G1619" i="22" a="1"/>
  <c r="G1619" i="22" s="1"/>
  <c r="B1619" i="22" s="1"/>
  <c r="E1619" i="22"/>
  <c r="G1618" i="22" a="1"/>
  <c r="G1618" i="22" s="1"/>
  <c r="B1618" i="22" s="1"/>
  <c r="E1618" i="22"/>
  <c r="G1617" i="22" a="1"/>
  <c r="G1617" i="22" s="1"/>
  <c r="B1617" i="22" s="1"/>
  <c r="E1617" i="22"/>
  <c r="G1616" i="22" a="1"/>
  <c r="G1616" i="22" s="1"/>
  <c r="B1616" i="22" s="1"/>
  <c r="E1616" i="22"/>
  <c r="G1615" i="22" a="1"/>
  <c r="G1615" i="22" s="1"/>
  <c r="B1615" i="22" s="1"/>
  <c r="E1615" i="22"/>
  <c r="G1614" i="22" a="1"/>
  <c r="G1614" i="22" s="1"/>
  <c r="B1614" i="22" s="1"/>
  <c r="E1614" i="22"/>
  <c r="G1613" i="22"/>
  <c r="B1613" i="22" s="1"/>
  <c r="G1613" i="22" a="1"/>
  <c r="E1613" i="22"/>
  <c r="G1612" i="22"/>
  <c r="B1612" i="22" s="1"/>
  <c r="G1612" i="22" a="1"/>
  <c r="E1612" i="22"/>
  <c r="G1611" i="22" a="1"/>
  <c r="G1611" i="22" s="1"/>
  <c r="E1611" i="22"/>
  <c r="B1611" i="22"/>
  <c r="G1610" i="22" a="1"/>
  <c r="G1610" i="22" s="1"/>
  <c r="B1610" i="22" s="1"/>
  <c r="E1610" i="22"/>
  <c r="G1609" i="22"/>
  <c r="B1609" i="22" s="1"/>
  <c r="G1609" i="22" a="1"/>
  <c r="E1609" i="22"/>
  <c r="G1608" i="22" a="1"/>
  <c r="G1608" i="22" s="1"/>
  <c r="B1608" i="22" s="1"/>
  <c r="E1608" i="22"/>
  <c r="G1607" i="22" a="1"/>
  <c r="G1607" i="22" s="1"/>
  <c r="B1607" i="22" s="1"/>
  <c r="E1607" i="22"/>
  <c r="G1606" i="22" a="1"/>
  <c r="G1606" i="22" s="1"/>
  <c r="B1606" i="22" s="1"/>
  <c r="E1606" i="22"/>
  <c r="G1605" i="22" a="1"/>
  <c r="G1605" i="22" s="1"/>
  <c r="B1605" i="22" s="1"/>
  <c r="E1605" i="22"/>
  <c r="G1604" i="22" a="1"/>
  <c r="G1604" i="22" s="1"/>
  <c r="B1604" i="22" s="1"/>
  <c r="E1604" i="22"/>
  <c r="G1603" i="22" a="1"/>
  <c r="G1603" i="22" s="1"/>
  <c r="B1603" i="22" s="1"/>
  <c r="E1603" i="22"/>
  <c r="G1602" i="22" a="1"/>
  <c r="G1602" i="22" s="1"/>
  <c r="B1602" i="22" s="1"/>
  <c r="E1602" i="22"/>
  <c r="G1601" i="22" a="1"/>
  <c r="G1601" i="22" s="1"/>
  <c r="B1601" i="22" s="1"/>
  <c r="E1601" i="22"/>
  <c r="G1600" i="22"/>
  <c r="B1600" i="22" s="1"/>
  <c r="G1600" i="22" a="1"/>
  <c r="E1600" i="22"/>
  <c r="G1599" i="22" a="1"/>
  <c r="G1599" i="22" s="1"/>
  <c r="B1599" i="22" s="1"/>
  <c r="E1599" i="22"/>
  <c r="G1598" i="22" a="1"/>
  <c r="G1598" i="22" s="1"/>
  <c r="B1598" i="22" s="1"/>
  <c r="E1598" i="22"/>
  <c r="G1597" i="22" a="1"/>
  <c r="G1597" i="22" s="1"/>
  <c r="B1597" i="22" s="1"/>
  <c r="E1597" i="22"/>
  <c r="G1596" i="22" a="1"/>
  <c r="G1596" i="22" s="1"/>
  <c r="B1596" i="22" s="1"/>
  <c r="E1596" i="22"/>
  <c r="G1595" i="22" a="1"/>
  <c r="G1595" i="22" s="1"/>
  <c r="B1595" i="22" s="1"/>
  <c r="E1595" i="22"/>
  <c r="G1594" i="22" a="1"/>
  <c r="G1594" i="22" s="1"/>
  <c r="B1594" i="22" s="1"/>
  <c r="E1594" i="22"/>
  <c r="G1593" i="22" a="1"/>
  <c r="G1593" i="22" s="1"/>
  <c r="B1593" i="22" s="1"/>
  <c r="E1593" i="22"/>
  <c r="G1592" i="22" a="1"/>
  <c r="G1592" i="22" s="1"/>
  <c r="B1592" i="22" s="1"/>
  <c r="E1592" i="22"/>
  <c r="G1591" i="22" a="1"/>
  <c r="G1591" i="22" s="1"/>
  <c r="B1591" i="22" s="1"/>
  <c r="E1591" i="22"/>
  <c r="G1590" i="22" a="1"/>
  <c r="G1590" i="22" s="1"/>
  <c r="B1590" i="22" s="1"/>
  <c r="E1590" i="22"/>
  <c r="G1589" i="22"/>
  <c r="B1589" i="22" s="1"/>
  <c r="G1589" i="22" a="1"/>
  <c r="E1589" i="22"/>
  <c r="G1588" i="22" a="1"/>
  <c r="G1588" i="22" s="1"/>
  <c r="B1588" i="22" s="1"/>
  <c r="E1588" i="22"/>
  <c r="G1587" i="22" a="1"/>
  <c r="G1587" i="22" s="1"/>
  <c r="B1587" i="22" s="1"/>
  <c r="E1587" i="22"/>
  <c r="G1586" i="22" a="1"/>
  <c r="G1586" i="22" s="1"/>
  <c r="B1586" i="22" s="1"/>
  <c r="E1586" i="22"/>
  <c r="G1585" i="22" a="1"/>
  <c r="G1585" i="22" s="1"/>
  <c r="B1585" i="22" s="1"/>
  <c r="E1585" i="22"/>
  <c r="G1584" i="22" a="1"/>
  <c r="G1584" i="22" s="1"/>
  <c r="B1584" i="22" s="1"/>
  <c r="E1584" i="22"/>
  <c r="G1583" i="22" a="1"/>
  <c r="G1583" i="22" s="1"/>
  <c r="B1583" i="22" s="1"/>
  <c r="E1583" i="22"/>
  <c r="G1582" i="22" a="1"/>
  <c r="G1582" i="22" s="1"/>
  <c r="B1582" i="22" s="1"/>
  <c r="E1582" i="22"/>
  <c r="G1581" i="22" a="1"/>
  <c r="G1581" i="22" s="1"/>
  <c r="B1581" i="22" s="1"/>
  <c r="E1581" i="22"/>
  <c r="G1580" i="22"/>
  <c r="B1580" i="22" s="1"/>
  <c r="G1580" i="22" a="1"/>
  <c r="E1580" i="22"/>
  <c r="G1579" i="22" a="1"/>
  <c r="G1579" i="22" s="1"/>
  <c r="B1579" i="22" s="1"/>
  <c r="E1579" i="22"/>
  <c r="G1578" i="22" a="1"/>
  <c r="G1578" i="22" s="1"/>
  <c r="B1578" i="22" s="1"/>
  <c r="E1578" i="22"/>
  <c r="G1577" i="22"/>
  <c r="B1577" i="22" s="1"/>
  <c r="G1577" i="22" a="1"/>
  <c r="E1577" i="22"/>
  <c r="G1576" i="22" a="1"/>
  <c r="G1576" i="22" s="1"/>
  <c r="B1576" i="22" s="1"/>
  <c r="E1576" i="22"/>
  <c r="G1575" i="22" a="1"/>
  <c r="G1575" i="22" s="1"/>
  <c r="B1575" i="22" s="1"/>
  <c r="E1575" i="22"/>
  <c r="G1574" i="22" a="1"/>
  <c r="G1574" i="22" s="1"/>
  <c r="B1574" i="22" s="1"/>
  <c r="E1574" i="22"/>
  <c r="G1573" i="22"/>
  <c r="B1573" i="22" s="1"/>
  <c r="G1573" i="22" a="1"/>
  <c r="E1573" i="22"/>
  <c r="G1572" i="22"/>
  <c r="B1572" i="22" s="1"/>
  <c r="G1572" i="22" a="1"/>
  <c r="E1572" i="22"/>
  <c r="G1571" i="22" a="1"/>
  <c r="G1571" i="22" s="1"/>
  <c r="B1571" i="22" s="1"/>
  <c r="E1571" i="22"/>
  <c r="G1570" i="22" a="1"/>
  <c r="G1570" i="22" s="1"/>
  <c r="B1570" i="22" s="1"/>
  <c r="E1570" i="22"/>
  <c r="G1569" i="22" a="1"/>
  <c r="G1569" i="22" s="1"/>
  <c r="B1569" i="22" s="1"/>
  <c r="E1569" i="22"/>
  <c r="G1568" i="22" a="1"/>
  <c r="G1568" i="22" s="1"/>
  <c r="B1568" i="22" s="1"/>
  <c r="E1568" i="22"/>
  <c r="G1567" i="22" a="1"/>
  <c r="G1567" i="22" s="1"/>
  <c r="B1567" i="22" s="1"/>
  <c r="E1567" i="22"/>
  <c r="G1566" i="22" a="1"/>
  <c r="G1566" i="22" s="1"/>
  <c r="B1566" i="22" s="1"/>
  <c r="E1566" i="22"/>
  <c r="G1565" i="22" a="1"/>
  <c r="G1565" i="22" s="1"/>
  <c r="B1565" i="22" s="1"/>
  <c r="E1565" i="22"/>
  <c r="G1564" i="22" a="1"/>
  <c r="G1564" i="22" s="1"/>
  <c r="B1564" i="22" s="1"/>
  <c r="E1564" i="22"/>
  <c r="G1563" i="22" a="1"/>
  <c r="G1563" i="22" s="1"/>
  <c r="B1563" i="22" s="1"/>
  <c r="E1563" i="22"/>
  <c r="G1562" i="22" a="1"/>
  <c r="G1562" i="22" s="1"/>
  <c r="B1562" i="22" s="1"/>
  <c r="E1562" i="22"/>
  <c r="G1561" i="22" a="1"/>
  <c r="G1561" i="22" s="1"/>
  <c r="B1561" i="22" s="1"/>
  <c r="E1561" i="22"/>
  <c r="G1560" i="22" a="1"/>
  <c r="G1560" i="22" s="1"/>
  <c r="B1560" i="22" s="1"/>
  <c r="E1560" i="22"/>
  <c r="G1559" i="22" a="1"/>
  <c r="G1559" i="22" s="1"/>
  <c r="B1559" i="22" s="1"/>
  <c r="E1559" i="22"/>
  <c r="G1558" i="22" a="1"/>
  <c r="G1558" i="22" s="1"/>
  <c r="B1558" i="22" s="1"/>
  <c r="E1558" i="22"/>
  <c r="G1557" i="22" a="1"/>
  <c r="G1557" i="22" s="1"/>
  <c r="B1557" i="22" s="1"/>
  <c r="E1557" i="22"/>
  <c r="G1556" i="22"/>
  <c r="B1556" i="22" s="1"/>
  <c r="G1556" i="22" a="1"/>
  <c r="E1556" i="22"/>
  <c r="G1555" i="22" a="1"/>
  <c r="G1555" i="22" s="1"/>
  <c r="B1555" i="22" s="1"/>
  <c r="E1555" i="22"/>
  <c r="G1554" i="22" a="1"/>
  <c r="G1554" i="22" s="1"/>
  <c r="B1554" i="22" s="1"/>
  <c r="E1554" i="22"/>
  <c r="G1553" i="22" a="1"/>
  <c r="G1553" i="22" s="1"/>
  <c r="B1553" i="22" s="1"/>
  <c r="E1553" i="22"/>
  <c r="G1552" i="22" a="1"/>
  <c r="G1552" i="22" s="1"/>
  <c r="B1552" i="22" s="1"/>
  <c r="E1552" i="22"/>
  <c r="G1551" i="22" a="1"/>
  <c r="G1551" i="22" s="1"/>
  <c r="B1551" i="22" s="1"/>
  <c r="E1551" i="22"/>
  <c r="G1550" i="22" a="1"/>
  <c r="G1550" i="22" s="1"/>
  <c r="B1550" i="22" s="1"/>
  <c r="E1550" i="22"/>
  <c r="G1549" i="22"/>
  <c r="B1549" i="22" s="1"/>
  <c r="G1549" i="22" a="1"/>
  <c r="E1549" i="22"/>
  <c r="G1548" i="22" a="1"/>
  <c r="G1548" i="22" s="1"/>
  <c r="B1548" i="22" s="1"/>
  <c r="E1548" i="22"/>
  <c r="G1547" i="22" a="1"/>
  <c r="G1547" i="22" s="1"/>
  <c r="B1547" i="22" s="1"/>
  <c r="E1547" i="22"/>
  <c r="G1546" i="22" a="1"/>
  <c r="G1546" i="22" s="1"/>
  <c r="B1546" i="22" s="1"/>
  <c r="E1546" i="22"/>
  <c r="G1545" i="22" a="1"/>
  <c r="G1545" i="22" s="1"/>
  <c r="B1545" i="22" s="1"/>
  <c r="E1545" i="22"/>
  <c r="G1544" i="22"/>
  <c r="B1544" i="22" s="1"/>
  <c r="G1544" i="22" a="1"/>
  <c r="E1544" i="22"/>
  <c r="G1543" i="22" a="1"/>
  <c r="G1543" i="22" s="1"/>
  <c r="B1543" i="22" s="1"/>
  <c r="E1543" i="22"/>
  <c r="G1542" i="22" a="1"/>
  <c r="G1542" i="22" s="1"/>
  <c r="B1542" i="22" s="1"/>
  <c r="E1542" i="22"/>
  <c r="G1541" i="22" a="1"/>
  <c r="G1541" i="22" s="1"/>
  <c r="B1541" i="22" s="1"/>
  <c r="E1541" i="22"/>
  <c r="G1540" i="22" a="1"/>
  <c r="G1540" i="22" s="1"/>
  <c r="B1540" i="22" s="1"/>
  <c r="E1540" i="22"/>
  <c r="G1539" i="22" a="1"/>
  <c r="G1539" i="22" s="1"/>
  <c r="B1539" i="22" s="1"/>
  <c r="E1539" i="22"/>
  <c r="G1538" i="22" a="1"/>
  <c r="G1538" i="22" s="1"/>
  <c r="B1538" i="22" s="1"/>
  <c r="E1538" i="22"/>
  <c r="G1537" i="22" a="1"/>
  <c r="G1537" i="22" s="1"/>
  <c r="B1537" i="22" s="1"/>
  <c r="E1537" i="22"/>
  <c r="G1536" i="22" a="1"/>
  <c r="G1536" i="22" s="1"/>
  <c r="B1536" i="22" s="1"/>
  <c r="E1536" i="22"/>
  <c r="G1535" i="22" a="1"/>
  <c r="G1535" i="22" s="1"/>
  <c r="B1535" i="22" s="1"/>
  <c r="E1535" i="22"/>
  <c r="G1534" i="22" a="1"/>
  <c r="G1534" i="22" s="1"/>
  <c r="B1534" i="22" s="1"/>
  <c r="E1534" i="22"/>
  <c r="G1533" i="22" a="1"/>
  <c r="G1533" i="22" s="1"/>
  <c r="B1533" i="22" s="1"/>
  <c r="E1533" i="22"/>
  <c r="G1532" i="22"/>
  <c r="B1532" i="22" s="1"/>
  <c r="G1532" i="22" a="1"/>
  <c r="E1532" i="22"/>
  <c r="G1531" i="22" a="1"/>
  <c r="G1531" i="22" s="1"/>
  <c r="B1531" i="22" s="1"/>
  <c r="E1531" i="22"/>
  <c r="G1530" i="22" a="1"/>
  <c r="G1530" i="22" s="1"/>
  <c r="B1530" i="22" s="1"/>
  <c r="E1530" i="22"/>
  <c r="G1529" i="22" a="1"/>
  <c r="G1529" i="22" s="1"/>
  <c r="B1529" i="22" s="1"/>
  <c r="E1529" i="22"/>
  <c r="G1528" i="22" a="1"/>
  <c r="G1528" i="22" s="1"/>
  <c r="B1528" i="22" s="1"/>
  <c r="E1528" i="22"/>
  <c r="G1527" i="22" a="1"/>
  <c r="G1527" i="22" s="1"/>
  <c r="B1527" i="22" s="1"/>
  <c r="E1527" i="22"/>
  <c r="G1526" i="22" a="1"/>
  <c r="G1526" i="22" s="1"/>
  <c r="B1526" i="22" s="1"/>
  <c r="E1526" i="22"/>
  <c r="G1525" i="22" a="1"/>
  <c r="G1525" i="22" s="1"/>
  <c r="B1525" i="22" s="1"/>
  <c r="E1525" i="22"/>
  <c r="G1524" i="22" a="1"/>
  <c r="G1524" i="22" s="1"/>
  <c r="B1524" i="22" s="1"/>
  <c r="E1524" i="22"/>
  <c r="G1523" i="22" a="1"/>
  <c r="G1523" i="22" s="1"/>
  <c r="B1523" i="22" s="1"/>
  <c r="E1523" i="22"/>
  <c r="G1522" i="22" a="1"/>
  <c r="G1522" i="22" s="1"/>
  <c r="B1522" i="22" s="1"/>
  <c r="E1522" i="22"/>
  <c r="G1521" i="22" a="1"/>
  <c r="G1521" i="22" s="1"/>
  <c r="B1521" i="22" s="1"/>
  <c r="E1521" i="22"/>
  <c r="G1520" i="22" a="1"/>
  <c r="G1520" i="22" s="1"/>
  <c r="B1520" i="22" s="1"/>
  <c r="E1520" i="22"/>
  <c r="G1519" i="22" a="1"/>
  <c r="G1519" i="22" s="1"/>
  <c r="B1519" i="22" s="1"/>
  <c r="E1519" i="22"/>
  <c r="G1518" i="22" a="1"/>
  <c r="G1518" i="22" s="1"/>
  <c r="B1518" i="22" s="1"/>
  <c r="E1518" i="22"/>
  <c r="G1517" i="22" a="1"/>
  <c r="G1517" i="22" s="1"/>
  <c r="B1517" i="22" s="1"/>
  <c r="E1517" i="22"/>
  <c r="G1516" i="22" a="1"/>
  <c r="G1516" i="22" s="1"/>
  <c r="B1516" i="22" s="1"/>
  <c r="E1516" i="22"/>
  <c r="G1515" i="22" a="1"/>
  <c r="G1515" i="22" s="1"/>
  <c r="B1515" i="22" s="1"/>
  <c r="E1515" i="22"/>
  <c r="G1514" i="22" a="1"/>
  <c r="G1514" i="22" s="1"/>
  <c r="B1514" i="22" s="1"/>
  <c r="E1514" i="22"/>
  <c r="G1513" i="22" a="1"/>
  <c r="G1513" i="22" s="1"/>
  <c r="B1513" i="22" s="1"/>
  <c r="E1513" i="22"/>
  <c r="G1512" i="22" a="1"/>
  <c r="G1512" i="22" s="1"/>
  <c r="B1512" i="22" s="1"/>
  <c r="E1512" i="22"/>
  <c r="G1511" i="22" a="1"/>
  <c r="G1511" i="22" s="1"/>
  <c r="B1511" i="22" s="1"/>
  <c r="E1511" i="22"/>
  <c r="G1510" i="22" a="1"/>
  <c r="G1510" i="22" s="1"/>
  <c r="B1510" i="22" s="1"/>
  <c r="E1510" i="22"/>
  <c r="G1509" i="22" a="1"/>
  <c r="G1509" i="22" s="1"/>
  <c r="B1509" i="22" s="1"/>
  <c r="E1509" i="22"/>
  <c r="G1508" i="22" a="1"/>
  <c r="G1508" i="22" s="1"/>
  <c r="B1508" i="22" s="1"/>
  <c r="E1508" i="22"/>
  <c r="G1507" i="22" a="1"/>
  <c r="G1507" i="22" s="1"/>
  <c r="B1507" i="22" s="1"/>
  <c r="E1507" i="22"/>
  <c r="G1506" i="22" a="1"/>
  <c r="G1506" i="22" s="1"/>
  <c r="B1506" i="22" s="1"/>
  <c r="E1506" i="22"/>
  <c r="G1505" i="22" a="1"/>
  <c r="G1505" i="22" s="1"/>
  <c r="B1505" i="22" s="1"/>
  <c r="E1505" i="22"/>
  <c r="G1504" i="22" a="1"/>
  <c r="G1504" i="22" s="1"/>
  <c r="B1504" i="22" s="1"/>
  <c r="E1504" i="22"/>
  <c r="G1503" i="22" a="1"/>
  <c r="G1503" i="22" s="1"/>
  <c r="B1503" i="22" s="1"/>
  <c r="E1503" i="22"/>
  <c r="G1502" i="22" a="1"/>
  <c r="G1502" i="22" s="1"/>
  <c r="B1502" i="22" s="1"/>
  <c r="E1502" i="22"/>
  <c r="G1501" i="22" a="1"/>
  <c r="G1501" i="22" s="1"/>
  <c r="B1501" i="22" s="1"/>
  <c r="E1501" i="22"/>
  <c r="G1500" i="22" a="1"/>
  <c r="G1500" i="22" s="1"/>
  <c r="B1500" i="22" s="1"/>
  <c r="E1500" i="22"/>
  <c r="G1499" i="22" a="1"/>
  <c r="G1499" i="22" s="1"/>
  <c r="B1499" i="22" s="1"/>
  <c r="E1499" i="22"/>
  <c r="G1498" i="22" a="1"/>
  <c r="G1498" i="22" s="1"/>
  <c r="B1498" i="22" s="1"/>
  <c r="E1498" i="22"/>
  <c r="G1497" i="22" a="1"/>
  <c r="G1497" i="22" s="1"/>
  <c r="B1497" i="22" s="1"/>
  <c r="E1497" i="22"/>
  <c r="G1496" i="22" a="1"/>
  <c r="G1496" i="22" s="1"/>
  <c r="B1496" i="22" s="1"/>
  <c r="E1496" i="22"/>
  <c r="G1495" i="22" a="1"/>
  <c r="G1495" i="22" s="1"/>
  <c r="E1495" i="22"/>
  <c r="B1495" i="22"/>
  <c r="G1494" i="22" a="1"/>
  <c r="G1494" i="22" s="1"/>
  <c r="B1494" i="22" s="1"/>
  <c r="E1494" i="22"/>
  <c r="G1493" i="22" a="1"/>
  <c r="G1493" i="22" s="1"/>
  <c r="B1493" i="22" s="1"/>
  <c r="E1493" i="22"/>
  <c r="G1492" i="22" a="1"/>
  <c r="G1492" i="22" s="1"/>
  <c r="B1492" i="22" s="1"/>
  <c r="E1492" i="22"/>
  <c r="G1491" i="22" a="1"/>
  <c r="G1491" i="22" s="1"/>
  <c r="B1491" i="22" s="1"/>
  <c r="E1491" i="22"/>
  <c r="G1490" i="22" a="1"/>
  <c r="G1490" i="22" s="1"/>
  <c r="B1490" i="22" s="1"/>
  <c r="E1490" i="22"/>
  <c r="G1489" i="22" a="1"/>
  <c r="G1489" i="22" s="1"/>
  <c r="B1489" i="22" s="1"/>
  <c r="E1489" i="22"/>
  <c r="G1488" i="22" a="1"/>
  <c r="G1488" i="22" s="1"/>
  <c r="B1488" i="22" s="1"/>
  <c r="E1488" i="22"/>
  <c r="G1487" i="22" a="1"/>
  <c r="G1487" i="22" s="1"/>
  <c r="B1487" i="22" s="1"/>
  <c r="E1487" i="22"/>
  <c r="G1486" i="22" a="1"/>
  <c r="G1486" i="22" s="1"/>
  <c r="B1486" i="22" s="1"/>
  <c r="E1486" i="22"/>
  <c r="G1485" i="22" a="1"/>
  <c r="G1485" i="22" s="1"/>
  <c r="B1485" i="22" s="1"/>
  <c r="E1485" i="22"/>
  <c r="G1484" i="22"/>
  <c r="B1484" i="22" s="1"/>
  <c r="G1484" i="22" a="1"/>
  <c r="E1484" i="22"/>
  <c r="G1483" i="22" a="1"/>
  <c r="G1483" i="22" s="1"/>
  <c r="B1483" i="22" s="1"/>
  <c r="E1483" i="22"/>
  <c r="G1482" i="22" a="1"/>
  <c r="G1482" i="22" s="1"/>
  <c r="B1482" i="22" s="1"/>
  <c r="E1482" i="22"/>
  <c r="G1481" i="22" a="1"/>
  <c r="G1481" i="22" s="1"/>
  <c r="B1481" i="22" s="1"/>
  <c r="E1481" i="22"/>
  <c r="G1480" i="22" a="1"/>
  <c r="G1480" i="22" s="1"/>
  <c r="B1480" i="22" s="1"/>
  <c r="E1480" i="22"/>
  <c r="G1479" i="22" a="1"/>
  <c r="G1479" i="22" s="1"/>
  <c r="B1479" i="22" s="1"/>
  <c r="E1479" i="22"/>
  <c r="G1478" i="22" a="1"/>
  <c r="G1478" i="22" s="1"/>
  <c r="B1478" i="22" s="1"/>
  <c r="E1478" i="22"/>
  <c r="G1477" i="22" a="1"/>
  <c r="G1477" i="22" s="1"/>
  <c r="B1477" i="22" s="1"/>
  <c r="E1477" i="22"/>
  <c r="G1476" i="22" a="1"/>
  <c r="G1476" i="22" s="1"/>
  <c r="B1476" i="22" s="1"/>
  <c r="E1476" i="22"/>
  <c r="G1475" i="22" a="1"/>
  <c r="G1475" i="22" s="1"/>
  <c r="B1475" i="22" s="1"/>
  <c r="E1475" i="22"/>
  <c r="G1474" i="22" a="1"/>
  <c r="G1474" i="22" s="1"/>
  <c r="B1474" i="22" s="1"/>
  <c r="E1474" i="22"/>
  <c r="G1473" i="22" a="1"/>
  <c r="G1473" i="22" s="1"/>
  <c r="B1473" i="22" s="1"/>
  <c r="E1473" i="22"/>
  <c r="G1472" i="22" a="1"/>
  <c r="G1472" i="22" s="1"/>
  <c r="B1472" i="22" s="1"/>
  <c r="E1472" i="22"/>
  <c r="G1471" i="22" a="1"/>
  <c r="G1471" i="22" s="1"/>
  <c r="B1471" i="22" s="1"/>
  <c r="E1471" i="22"/>
  <c r="G1470" i="22" a="1"/>
  <c r="G1470" i="22" s="1"/>
  <c r="B1470" i="22" s="1"/>
  <c r="E1470" i="22"/>
  <c r="G1469" i="22" a="1"/>
  <c r="G1469" i="22" s="1"/>
  <c r="B1469" i="22" s="1"/>
  <c r="E1469" i="22"/>
  <c r="G1468" i="22" a="1"/>
  <c r="G1468" i="22" s="1"/>
  <c r="B1468" i="22" s="1"/>
  <c r="E1468" i="22"/>
  <c r="G1467" i="22" a="1"/>
  <c r="G1467" i="22" s="1"/>
  <c r="B1467" i="22" s="1"/>
  <c r="E1467" i="22"/>
  <c r="G1466" i="22" a="1"/>
  <c r="G1466" i="22" s="1"/>
  <c r="B1466" i="22" s="1"/>
  <c r="E1466" i="22"/>
  <c r="G1465" i="22"/>
  <c r="B1465" i="22" s="1"/>
  <c r="G1465" i="22" a="1"/>
  <c r="E1465" i="22"/>
  <c r="G1464" i="22" a="1"/>
  <c r="G1464" i="22" s="1"/>
  <c r="B1464" i="22" s="1"/>
  <c r="E1464" i="22"/>
  <c r="G1463" i="22" a="1"/>
  <c r="G1463" i="22" s="1"/>
  <c r="B1463" i="22" s="1"/>
  <c r="E1463" i="22"/>
  <c r="G1462" i="22" a="1"/>
  <c r="G1462" i="22" s="1"/>
  <c r="B1462" i="22" s="1"/>
  <c r="E1462" i="22"/>
  <c r="G1461" i="22" a="1"/>
  <c r="G1461" i="22" s="1"/>
  <c r="B1461" i="22" s="1"/>
  <c r="E1461" i="22"/>
  <c r="G1460" i="22" a="1"/>
  <c r="G1460" i="22" s="1"/>
  <c r="B1460" i="22" s="1"/>
  <c r="E1460" i="22"/>
  <c r="G1459" i="22" a="1"/>
  <c r="G1459" i="22" s="1"/>
  <c r="E1459" i="22"/>
  <c r="B1459" i="22"/>
  <c r="G1458" i="22" a="1"/>
  <c r="G1458" i="22" s="1"/>
  <c r="B1458" i="22" s="1"/>
  <c r="E1458" i="22"/>
  <c r="G1457" i="22" a="1"/>
  <c r="G1457" i="22" s="1"/>
  <c r="B1457" i="22" s="1"/>
  <c r="E1457" i="22"/>
  <c r="G1456" i="22" a="1"/>
  <c r="G1456" i="22" s="1"/>
  <c r="B1456" i="22" s="1"/>
  <c r="E1456" i="22"/>
  <c r="G1455" i="22" a="1"/>
  <c r="G1455" i="22" s="1"/>
  <c r="B1455" i="22" s="1"/>
  <c r="E1455" i="22"/>
  <c r="G1454" i="22" a="1"/>
  <c r="G1454" i="22" s="1"/>
  <c r="B1454" i="22" s="1"/>
  <c r="E1454" i="22"/>
  <c r="G1453" i="22"/>
  <c r="B1453" i="22" s="1"/>
  <c r="G1453" i="22" a="1"/>
  <c r="E1453" i="22"/>
  <c r="G1452" i="22" a="1"/>
  <c r="G1452" i="22" s="1"/>
  <c r="B1452" i="22" s="1"/>
  <c r="E1452" i="22"/>
  <c r="G1451" i="22" a="1"/>
  <c r="G1451" i="22" s="1"/>
  <c r="B1451" i="22" s="1"/>
  <c r="E1451" i="22"/>
  <c r="G1450" i="22" a="1"/>
  <c r="G1450" i="22" s="1"/>
  <c r="B1450" i="22" s="1"/>
  <c r="E1450" i="22"/>
  <c r="G1449" i="22" a="1"/>
  <c r="G1449" i="22" s="1"/>
  <c r="B1449" i="22" s="1"/>
  <c r="E1449" i="22"/>
  <c r="G1448" i="22" a="1"/>
  <c r="G1448" i="22" s="1"/>
  <c r="B1448" i="22" s="1"/>
  <c r="E1448" i="22"/>
  <c r="G1447" i="22" a="1"/>
  <c r="G1447" i="22" s="1"/>
  <c r="B1447" i="22" s="1"/>
  <c r="E1447" i="22"/>
  <c r="G1446" i="22" a="1"/>
  <c r="G1446" i="22" s="1"/>
  <c r="B1446" i="22" s="1"/>
  <c r="E1446" i="22"/>
  <c r="G1445" i="22" a="1"/>
  <c r="G1445" i="22" s="1"/>
  <c r="B1445" i="22" s="1"/>
  <c r="E1445" i="22"/>
  <c r="G1444" i="22" a="1"/>
  <c r="G1444" i="22" s="1"/>
  <c r="B1444" i="22" s="1"/>
  <c r="E1444" i="22"/>
  <c r="G1443" i="22" a="1"/>
  <c r="G1443" i="22" s="1"/>
  <c r="B1443" i="22" s="1"/>
  <c r="E1443" i="22"/>
  <c r="G1442" i="22" a="1"/>
  <c r="G1442" i="22" s="1"/>
  <c r="B1442" i="22" s="1"/>
  <c r="E1442" i="22"/>
  <c r="G1441" i="22" a="1"/>
  <c r="G1441" i="22" s="1"/>
  <c r="B1441" i="22" s="1"/>
  <c r="E1441" i="22"/>
  <c r="G1440" i="22" a="1"/>
  <c r="G1440" i="22" s="1"/>
  <c r="B1440" i="22" s="1"/>
  <c r="E1440" i="22"/>
  <c r="G1439" i="22" a="1"/>
  <c r="G1439" i="22" s="1"/>
  <c r="B1439" i="22" s="1"/>
  <c r="E1439" i="22"/>
  <c r="G1438" i="22" a="1"/>
  <c r="G1438" i="22" s="1"/>
  <c r="B1438" i="22" s="1"/>
  <c r="E1438" i="22"/>
  <c r="G1437" i="22" a="1"/>
  <c r="G1437" i="22" s="1"/>
  <c r="B1437" i="22" s="1"/>
  <c r="E1437" i="22"/>
  <c r="G1436" i="22" a="1"/>
  <c r="G1436" i="22" s="1"/>
  <c r="B1436" i="22" s="1"/>
  <c r="E1436" i="22"/>
  <c r="G1435" i="22" a="1"/>
  <c r="G1435" i="22" s="1"/>
  <c r="B1435" i="22" s="1"/>
  <c r="E1435" i="22"/>
  <c r="G1434" i="22" a="1"/>
  <c r="G1434" i="22" s="1"/>
  <c r="B1434" i="22" s="1"/>
  <c r="E1434" i="22"/>
  <c r="G1433" i="22" a="1"/>
  <c r="G1433" i="22" s="1"/>
  <c r="B1433" i="22" s="1"/>
  <c r="E1433" i="22"/>
  <c r="G1432" i="22"/>
  <c r="B1432" i="22" s="1"/>
  <c r="G1432" i="22" a="1"/>
  <c r="E1432" i="22"/>
  <c r="G1431" i="22" a="1"/>
  <c r="G1431" i="22" s="1"/>
  <c r="B1431" i="22" s="1"/>
  <c r="E1431" i="22"/>
  <c r="G1430" i="22" a="1"/>
  <c r="G1430" i="22" s="1"/>
  <c r="B1430" i="22" s="1"/>
  <c r="E1430" i="22"/>
  <c r="G1429" i="22"/>
  <c r="B1429" i="22" s="1"/>
  <c r="G1429" i="22" a="1"/>
  <c r="E1429" i="22"/>
  <c r="G1428" i="22" a="1"/>
  <c r="G1428" i="22" s="1"/>
  <c r="B1428" i="22" s="1"/>
  <c r="E1428" i="22"/>
  <c r="G1427" i="22" a="1"/>
  <c r="G1427" i="22" s="1"/>
  <c r="E1427" i="22"/>
  <c r="B1427" i="22"/>
  <c r="G1426" i="22" a="1"/>
  <c r="G1426" i="22" s="1"/>
  <c r="B1426" i="22" s="1"/>
  <c r="E1426" i="22"/>
  <c r="G1425" i="22" a="1"/>
  <c r="G1425" i="22" s="1"/>
  <c r="B1425" i="22" s="1"/>
  <c r="E1425" i="22"/>
  <c r="G1424" i="22"/>
  <c r="B1424" i="22" s="1"/>
  <c r="G1424" i="22" a="1"/>
  <c r="E1424" i="22"/>
  <c r="G1423" i="22" a="1"/>
  <c r="G1423" i="22" s="1"/>
  <c r="B1423" i="22" s="1"/>
  <c r="E1423" i="22"/>
  <c r="G1422" i="22" a="1"/>
  <c r="G1422" i="22" s="1"/>
  <c r="B1422" i="22" s="1"/>
  <c r="E1422" i="22"/>
  <c r="G1421" i="22" a="1"/>
  <c r="G1421" i="22" s="1"/>
  <c r="B1421" i="22" s="1"/>
  <c r="E1421" i="22"/>
  <c r="G1420" i="22" a="1"/>
  <c r="G1420" i="22" s="1"/>
  <c r="B1420" i="22" s="1"/>
  <c r="E1420" i="22"/>
  <c r="G1419" i="22" a="1"/>
  <c r="G1419" i="22" s="1"/>
  <c r="B1419" i="22" s="1"/>
  <c r="E1419" i="22"/>
  <c r="G1418" i="22" a="1"/>
  <c r="G1418" i="22" s="1"/>
  <c r="B1418" i="22" s="1"/>
  <c r="E1418" i="22"/>
  <c r="G1417" i="22" a="1"/>
  <c r="G1417" i="22" s="1"/>
  <c r="B1417" i="22" s="1"/>
  <c r="E1417" i="22"/>
  <c r="G1416" i="22" a="1"/>
  <c r="G1416" i="22" s="1"/>
  <c r="B1416" i="22" s="1"/>
  <c r="E1416" i="22"/>
  <c r="G1415" i="22" a="1"/>
  <c r="G1415" i="22" s="1"/>
  <c r="B1415" i="22" s="1"/>
  <c r="E1415" i="22"/>
  <c r="G1414" i="22" a="1"/>
  <c r="G1414" i="22" s="1"/>
  <c r="B1414" i="22" s="1"/>
  <c r="E1414" i="22"/>
  <c r="G1413" i="22" a="1"/>
  <c r="G1413" i="22" s="1"/>
  <c r="B1413" i="22" s="1"/>
  <c r="E1413" i="22"/>
  <c r="G1412" i="22"/>
  <c r="B1412" i="22" s="1"/>
  <c r="G1412" i="22" a="1"/>
  <c r="E1412" i="22"/>
  <c r="G1411" i="22" a="1"/>
  <c r="G1411" i="22" s="1"/>
  <c r="B1411" i="22" s="1"/>
  <c r="E1411" i="22"/>
  <c r="G1410" i="22" a="1"/>
  <c r="G1410" i="22" s="1"/>
  <c r="B1410" i="22" s="1"/>
  <c r="E1410" i="22"/>
  <c r="G1409" i="22"/>
  <c r="B1409" i="22" s="1"/>
  <c r="G1409" i="22" a="1"/>
  <c r="E1409" i="22"/>
  <c r="G1408" i="22" a="1"/>
  <c r="G1408" i="22" s="1"/>
  <c r="B1408" i="22" s="1"/>
  <c r="E1408" i="22"/>
  <c r="G1407" i="22" a="1"/>
  <c r="G1407" i="22" s="1"/>
  <c r="B1407" i="22" s="1"/>
  <c r="E1407" i="22"/>
  <c r="G1406" i="22" a="1"/>
  <c r="G1406" i="22" s="1"/>
  <c r="B1406" i="22" s="1"/>
  <c r="E1406" i="22"/>
  <c r="G1405" i="22"/>
  <c r="B1405" i="22" s="1"/>
  <c r="G1405" i="22" a="1"/>
  <c r="E1405" i="22"/>
  <c r="G1404" i="22" a="1"/>
  <c r="G1404" i="22" s="1"/>
  <c r="B1404" i="22" s="1"/>
  <c r="E1404" i="22"/>
  <c r="G1403" i="22" a="1"/>
  <c r="G1403" i="22" s="1"/>
  <c r="B1403" i="22" s="1"/>
  <c r="E1403" i="22"/>
  <c r="G1402" i="22" a="1"/>
  <c r="G1402" i="22" s="1"/>
  <c r="B1402" i="22" s="1"/>
  <c r="E1402" i="22"/>
  <c r="G1401" i="22" a="1"/>
  <c r="G1401" i="22" s="1"/>
  <c r="B1401" i="22" s="1"/>
  <c r="E1401" i="22"/>
  <c r="G1400" i="22" a="1"/>
  <c r="G1400" i="22" s="1"/>
  <c r="B1400" i="22" s="1"/>
  <c r="E1400" i="22"/>
  <c r="G1399" i="22" a="1"/>
  <c r="G1399" i="22" s="1"/>
  <c r="B1399" i="22" s="1"/>
  <c r="E1399" i="22"/>
  <c r="G1398" i="22" a="1"/>
  <c r="G1398" i="22" s="1"/>
  <c r="B1398" i="22" s="1"/>
  <c r="E1398" i="22"/>
  <c r="G1397" i="22" a="1"/>
  <c r="G1397" i="22" s="1"/>
  <c r="B1397" i="22" s="1"/>
  <c r="E1397" i="22"/>
  <c r="G1396" i="22" a="1"/>
  <c r="G1396" i="22" s="1"/>
  <c r="B1396" i="22" s="1"/>
  <c r="E1396" i="22"/>
  <c r="G1395" i="22" a="1"/>
  <c r="G1395" i="22" s="1"/>
  <c r="B1395" i="22" s="1"/>
  <c r="E1395" i="22"/>
  <c r="G1394" i="22" a="1"/>
  <c r="G1394" i="22" s="1"/>
  <c r="B1394" i="22" s="1"/>
  <c r="E1394" i="22"/>
  <c r="G1393" i="22" a="1"/>
  <c r="G1393" i="22" s="1"/>
  <c r="B1393" i="22" s="1"/>
  <c r="E1393" i="22"/>
  <c r="G1392" i="22" a="1"/>
  <c r="G1392" i="22" s="1"/>
  <c r="B1392" i="22" s="1"/>
  <c r="E1392" i="22"/>
  <c r="G1391" i="22" a="1"/>
  <c r="G1391" i="22" s="1"/>
  <c r="B1391" i="22" s="1"/>
  <c r="E1391" i="22"/>
  <c r="G1390" i="22" a="1"/>
  <c r="G1390" i="22" s="1"/>
  <c r="B1390" i="22" s="1"/>
  <c r="E1390" i="22"/>
  <c r="G1389" i="22" a="1"/>
  <c r="G1389" i="22" s="1"/>
  <c r="B1389" i="22" s="1"/>
  <c r="E1389" i="22"/>
  <c r="G1388" i="22" a="1"/>
  <c r="G1388" i="22" s="1"/>
  <c r="B1388" i="22" s="1"/>
  <c r="E1388" i="22"/>
  <c r="G1387" i="22" a="1"/>
  <c r="G1387" i="22" s="1"/>
  <c r="B1387" i="22" s="1"/>
  <c r="E1387" i="22"/>
  <c r="G1386" i="22" a="1"/>
  <c r="G1386" i="22" s="1"/>
  <c r="B1386" i="22" s="1"/>
  <c r="E1386" i="22"/>
  <c r="G1385" i="22" a="1"/>
  <c r="G1385" i="22" s="1"/>
  <c r="B1385" i="22" s="1"/>
  <c r="E1385" i="22"/>
  <c r="G1384" i="22" a="1"/>
  <c r="G1384" i="22" s="1"/>
  <c r="B1384" i="22" s="1"/>
  <c r="E1384" i="22"/>
  <c r="G1383" i="22" a="1"/>
  <c r="G1383" i="22" s="1"/>
  <c r="B1383" i="22" s="1"/>
  <c r="E1383" i="22"/>
  <c r="G1382" i="22" a="1"/>
  <c r="G1382" i="22" s="1"/>
  <c r="B1382" i="22" s="1"/>
  <c r="E1382" i="22"/>
  <c r="G1381" i="22" a="1"/>
  <c r="G1381" i="22" s="1"/>
  <c r="B1381" i="22" s="1"/>
  <c r="E1381" i="22"/>
  <c r="G1380" i="22" a="1"/>
  <c r="G1380" i="22" s="1"/>
  <c r="B1380" i="22" s="1"/>
  <c r="E1380" i="22"/>
  <c r="G1379" i="22" a="1"/>
  <c r="G1379" i="22" s="1"/>
  <c r="B1379" i="22" s="1"/>
  <c r="E1379" i="22"/>
  <c r="G1378" i="22" a="1"/>
  <c r="G1378" i="22" s="1"/>
  <c r="B1378" i="22" s="1"/>
  <c r="E1378" i="22"/>
  <c r="G1377" i="22" a="1"/>
  <c r="G1377" i="22" s="1"/>
  <c r="B1377" i="22" s="1"/>
  <c r="E1377" i="22"/>
  <c r="G1376" i="22"/>
  <c r="B1376" i="22" s="1"/>
  <c r="G1376" i="22" a="1"/>
  <c r="E1376" i="22"/>
  <c r="G1375" i="22" a="1"/>
  <c r="G1375" i="22" s="1"/>
  <c r="B1375" i="22" s="1"/>
  <c r="E1375" i="22"/>
  <c r="G1374" i="22" a="1"/>
  <c r="G1374" i="22" s="1"/>
  <c r="B1374" i="22" s="1"/>
  <c r="E1374" i="22"/>
  <c r="G1373" i="22" a="1"/>
  <c r="G1373" i="22" s="1"/>
  <c r="B1373" i="22" s="1"/>
  <c r="E1373" i="22"/>
  <c r="G1372" i="22" a="1"/>
  <c r="G1372" i="22" s="1"/>
  <c r="B1372" i="22" s="1"/>
  <c r="E1372" i="22"/>
  <c r="G1371" i="22" a="1"/>
  <c r="G1371" i="22" s="1"/>
  <c r="B1371" i="22" s="1"/>
  <c r="E1371" i="22"/>
  <c r="G1370" i="22" a="1"/>
  <c r="G1370" i="22" s="1"/>
  <c r="B1370" i="22" s="1"/>
  <c r="E1370" i="22"/>
  <c r="G1369" i="22"/>
  <c r="B1369" i="22" s="1"/>
  <c r="G1369" i="22" a="1"/>
  <c r="E1369" i="22"/>
  <c r="G1368" i="22" a="1"/>
  <c r="G1368" i="22" s="1"/>
  <c r="B1368" i="22" s="1"/>
  <c r="E1368" i="22"/>
  <c r="G1367" i="22" a="1"/>
  <c r="G1367" i="22" s="1"/>
  <c r="B1367" i="22" s="1"/>
  <c r="E1367" i="22"/>
  <c r="G1366" i="22" a="1"/>
  <c r="G1366" i="22" s="1"/>
  <c r="B1366" i="22" s="1"/>
  <c r="E1366" i="22"/>
  <c r="G1365" i="22" a="1"/>
  <c r="G1365" i="22" s="1"/>
  <c r="B1365" i="22" s="1"/>
  <c r="E1365" i="22"/>
  <c r="G1364" i="22" a="1"/>
  <c r="G1364" i="22" s="1"/>
  <c r="B1364" i="22" s="1"/>
  <c r="E1364" i="22"/>
  <c r="G1363" i="22" a="1"/>
  <c r="G1363" i="22" s="1"/>
  <c r="B1363" i="22" s="1"/>
  <c r="E1363" i="22"/>
  <c r="G1362" i="22" a="1"/>
  <c r="G1362" i="22" s="1"/>
  <c r="B1362" i="22" s="1"/>
  <c r="E1362" i="22"/>
  <c r="G1361" i="22"/>
  <c r="B1361" i="22" s="1"/>
  <c r="G1361" i="22" a="1"/>
  <c r="E1361" i="22"/>
  <c r="G1360" i="22" a="1"/>
  <c r="G1360" i="22" s="1"/>
  <c r="B1360" i="22" s="1"/>
  <c r="E1360" i="22"/>
  <c r="G1359" i="22" a="1"/>
  <c r="G1359" i="22" s="1"/>
  <c r="B1359" i="22" s="1"/>
  <c r="E1359" i="22"/>
  <c r="G1358" i="22" a="1"/>
  <c r="G1358" i="22" s="1"/>
  <c r="B1358" i="22" s="1"/>
  <c r="E1358" i="22"/>
  <c r="G1357" i="22" a="1"/>
  <c r="G1357" i="22" s="1"/>
  <c r="B1357" i="22" s="1"/>
  <c r="E1357" i="22"/>
  <c r="G1356" i="22" a="1"/>
  <c r="G1356" i="22" s="1"/>
  <c r="B1356" i="22" s="1"/>
  <c r="E1356" i="22"/>
  <c r="G1355" i="22" a="1"/>
  <c r="G1355" i="22" s="1"/>
  <c r="B1355" i="22" s="1"/>
  <c r="E1355" i="22"/>
  <c r="G1354" i="22" a="1"/>
  <c r="G1354" i="22" s="1"/>
  <c r="B1354" i="22" s="1"/>
  <c r="E1354" i="22"/>
  <c r="G1353" i="22" a="1"/>
  <c r="G1353" i="22" s="1"/>
  <c r="B1353" i="22" s="1"/>
  <c r="E1353" i="22"/>
  <c r="G1352" i="22" a="1"/>
  <c r="G1352" i="22" s="1"/>
  <c r="B1352" i="22" s="1"/>
  <c r="E1352" i="22"/>
  <c r="G1351" i="22" a="1"/>
  <c r="G1351" i="22" s="1"/>
  <c r="B1351" i="22" s="1"/>
  <c r="E1351" i="22"/>
  <c r="G1350" i="22" a="1"/>
  <c r="G1350" i="22" s="1"/>
  <c r="B1350" i="22" s="1"/>
  <c r="E1350" i="22"/>
  <c r="G1349" i="22" a="1"/>
  <c r="G1349" i="22" s="1"/>
  <c r="B1349" i="22" s="1"/>
  <c r="E1349" i="22"/>
  <c r="G1348" i="22" a="1"/>
  <c r="G1348" i="22" s="1"/>
  <c r="B1348" i="22" s="1"/>
  <c r="E1348" i="22"/>
  <c r="G1347" i="22" a="1"/>
  <c r="G1347" i="22" s="1"/>
  <c r="B1347" i="22" s="1"/>
  <c r="E1347" i="22"/>
  <c r="G1346" i="22" a="1"/>
  <c r="G1346" i="22" s="1"/>
  <c r="B1346" i="22" s="1"/>
  <c r="E1346" i="22"/>
  <c r="G1345" i="22" a="1"/>
  <c r="G1345" i="22" s="1"/>
  <c r="B1345" i="22" s="1"/>
  <c r="E1345" i="22"/>
  <c r="G1344" i="22" a="1"/>
  <c r="G1344" i="22" s="1"/>
  <c r="B1344" i="22" s="1"/>
  <c r="E1344" i="22"/>
  <c r="G1343" i="22" a="1"/>
  <c r="G1343" i="22" s="1"/>
  <c r="B1343" i="22" s="1"/>
  <c r="E1343" i="22"/>
  <c r="G1342" i="22" a="1"/>
  <c r="G1342" i="22" s="1"/>
  <c r="B1342" i="22" s="1"/>
  <c r="E1342" i="22"/>
  <c r="G1341" i="22" a="1"/>
  <c r="G1341" i="22" s="1"/>
  <c r="B1341" i="22" s="1"/>
  <c r="E1341" i="22"/>
  <c r="G1340" i="22" a="1"/>
  <c r="G1340" i="22" s="1"/>
  <c r="B1340" i="22" s="1"/>
  <c r="E1340" i="22"/>
  <c r="G1339" i="22" a="1"/>
  <c r="G1339" i="22" s="1"/>
  <c r="E1339" i="22"/>
  <c r="B1339" i="22"/>
  <c r="G1338" i="22" a="1"/>
  <c r="G1338" i="22" s="1"/>
  <c r="B1338" i="22" s="1"/>
  <c r="E1338" i="22"/>
  <c r="G1337" i="22" a="1"/>
  <c r="G1337" i="22" s="1"/>
  <c r="B1337" i="22" s="1"/>
  <c r="E1337" i="22"/>
  <c r="G1336" i="22" a="1"/>
  <c r="G1336" i="22" s="1"/>
  <c r="B1336" i="22" s="1"/>
  <c r="E1336" i="22"/>
  <c r="G1335" i="22" a="1"/>
  <c r="G1335" i="22" s="1"/>
  <c r="B1335" i="22" s="1"/>
  <c r="E1335" i="22"/>
  <c r="G1334" i="22" a="1"/>
  <c r="G1334" i="22" s="1"/>
  <c r="B1334" i="22" s="1"/>
  <c r="E1334" i="22"/>
  <c r="G1333" i="22"/>
  <c r="B1333" i="22" s="1"/>
  <c r="G1333" i="22" a="1"/>
  <c r="E1333" i="22"/>
  <c r="G1332" i="22" a="1"/>
  <c r="G1332" i="22" s="1"/>
  <c r="B1332" i="22" s="1"/>
  <c r="E1332" i="22"/>
  <c r="G1331" i="22" a="1"/>
  <c r="G1331" i="22" s="1"/>
  <c r="E1331" i="22"/>
  <c r="B1331" i="22"/>
  <c r="G1330" i="22" a="1"/>
  <c r="G1330" i="22" s="1"/>
  <c r="B1330" i="22" s="1"/>
  <c r="E1330" i="22"/>
  <c r="G1329" i="22" a="1"/>
  <c r="G1329" i="22" s="1"/>
  <c r="B1329" i="22" s="1"/>
  <c r="E1329" i="22"/>
  <c r="G1328" i="22" a="1"/>
  <c r="G1328" i="22" s="1"/>
  <c r="B1328" i="22" s="1"/>
  <c r="E1328" i="22"/>
  <c r="G1327" i="22" a="1"/>
  <c r="G1327" i="22" s="1"/>
  <c r="B1327" i="22" s="1"/>
  <c r="E1327" i="22"/>
  <c r="G1326" i="22" a="1"/>
  <c r="G1326" i="22" s="1"/>
  <c r="B1326" i="22" s="1"/>
  <c r="E1326" i="22"/>
  <c r="G1325" i="22" a="1"/>
  <c r="G1325" i="22" s="1"/>
  <c r="B1325" i="22" s="1"/>
  <c r="E1325" i="22"/>
  <c r="G1324" i="22"/>
  <c r="B1324" i="22" s="1"/>
  <c r="G1324" i="22" a="1"/>
  <c r="E1324" i="22"/>
  <c r="G1323" i="22" a="1"/>
  <c r="G1323" i="22" s="1"/>
  <c r="B1323" i="22" s="1"/>
  <c r="E1323" i="22"/>
  <c r="G1322" i="22"/>
  <c r="B1322" i="22" s="1"/>
  <c r="G1322" i="22" a="1"/>
  <c r="E1322" i="22"/>
  <c r="G1321" i="22"/>
  <c r="B1321" i="22" s="1"/>
  <c r="G1321" i="22" a="1"/>
  <c r="E1321" i="22"/>
  <c r="G1320" i="22" a="1"/>
  <c r="G1320" i="22" s="1"/>
  <c r="B1320" i="22" s="1"/>
  <c r="E1320" i="22"/>
  <c r="G1319" i="22" a="1"/>
  <c r="G1319" i="22" s="1"/>
  <c r="B1319" i="22" s="1"/>
  <c r="E1319" i="22"/>
  <c r="G1318" i="22" a="1"/>
  <c r="G1318" i="22" s="1"/>
  <c r="B1318" i="22" s="1"/>
  <c r="E1318" i="22"/>
  <c r="G1317" i="22" a="1"/>
  <c r="G1317" i="22" s="1"/>
  <c r="B1317" i="22" s="1"/>
  <c r="E1317" i="22"/>
  <c r="G1316" i="22" a="1"/>
  <c r="G1316" i="22" s="1"/>
  <c r="B1316" i="22" s="1"/>
  <c r="E1316" i="22"/>
  <c r="G1315" i="22" a="1"/>
  <c r="G1315" i="22" s="1"/>
  <c r="B1315" i="22" s="1"/>
  <c r="E1315" i="22"/>
  <c r="G1314" i="22" a="1"/>
  <c r="G1314" i="22" s="1"/>
  <c r="B1314" i="22" s="1"/>
  <c r="E1314" i="22"/>
  <c r="G1313" i="22" a="1"/>
  <c r="G1313" i="22" s="1"/>
  <c r="B1313" i="22" s="1"/>
  <c r="E1313" i="22"/>
  <c r="G1312" i="22" a="1"/>
  <c r="G1312" i="22" s="1"/>
  <c r="B1312" i="22" s="1"/>
  <c r="E1312" i="22"/>
  <c r="G1311" i="22" a="1"/>
  <c r="G1311" i="22" s="1"/>
  <c r="B1311" i="22" s="1"/>
  <c r="E1311" i="22"/>
  <c r="G1310" i="22" a="1"/>
  <c r="G1310" i="22" s="1"/>
  <c r="B1310" i="22" s="1"/>
  <c r="E1310" i="22"/>
  <c r="G1309" i="22" a="1"/>
  <c r="G1309" i="22" s="1"/>
  <c r="B1309" i="22" s="1"/>
  <c r="E1309" i="22"/>
  <c r="G1308" i="22" a="1"/>
  <c r="G1308" i="22" s="1"/>
  <c r="B1308" i="22" s="1"/>
  <c r="E1308" i="22"/>
  <c r="G1307" i="22" a="1"/>
  <c r="G1307" i="22" s="1"/>
  <c r="B1307" i="22" s="1"/>
  <c r="E1307" i="22"/>
  <c r="G1306" i="22" a="1"/>
  <c r="G1306" i="22" s="1"/>
  <c r="B1306" i="22" s="1"/>
  <c r="E1306" i="22"/>
  <c r="G1305" i="22"/>
  <c r="B1305" i="22" s="1"/>
  <c r="G1305" i="22" a="1"/>
  <c r="E1305" i="22"/>
  <c r="G1304" i="22"/>
  <c r="B1304" i="22" s="1"/>
  <c r="G1304" i="22" a="1"/>
  <c r="E1304" i="22"/>
  <c r="G1303" i="22" a="1"/>
  <c r="G1303" i="22" s="1"/>
  <c r="B1303" i="22" s="1"/>
  <c r="E1303" i="22"/>
  <c r="G1302" i="22" a="1"/>
  <c r="G1302" i="22" s="1"/>
  <c r="B1302" i="22" s="1"/>
  <c r="E1302" i="22"/>
  <c r="G1301" i="22" a="1"/>
  <c r="G1301" i="22" s="1"/>
  <c r="B1301" i="22" s="1"/>
  <c r="E1301" i="22"/>
  <c r="G1300" i="22" a="1"/>
  <c r="G1300" i="22" s="1"/>
  <c r="B1300" i="22" s="1"/>
  <c r="E1300" i="22"/>
  <c r="G1299" i="22" a="1"/>
  <c r="G1299" i="22" s="1"/>
  <c r="B1299" i="22" s="1"/>
  <c r="E1299" i="22"/>
  <c r="G1298" i="22" a="1"/>
  <c r="G1298" i="22" s="1"/>
  <c r="B1298" i="22" s="1"/>
  <c r="E1298" i="22"/>
  <c r="G1297" i="22" a="1"/>
  <c r="G1297" i="22" s="1"/>
  <c r="B1297" i="22" s="1"/>
  <c r="E1297" i="22"/>
  <c r="G1296" i="22" a="1"/>
  <c r="G1296" i="22" s="1"/>
  <c r="B1296" i="22" s="1"/>
  <c r="E1296" i="22"/>
  <c r="G1295" i="22" a="1"/>
  <c r="G1295" i="22" s="1"/>
  <c r="B1295" i="22" s="1"/>
  <c r="E1295" i="22"/>
  <c r="G1294" i="22" a="1"/>
  <c r="G1294" i="22" s="1"/>
  <c r="B1294" i="22" s="1"/>
  <c r="E1294" i="22"/>
  <c r="G1293" i="22" a="1"/>
  <c r="G1293" i="22" s="1"/>
  <c r="B1293" i="22" s="1"/>
  <c r="E1293" i="22"/>
  <c r="G1292" i="22"/>
  <c r="B1292" i="22" s="1"/>
  <c r="G1292" i="22" a="1"/>
  <c r="E1292" i="22"/>
  <c r="G1291" i="22" a="1"/>
  <c r="G1291" i="22" s="1"/>
  <c r="B1291" i="22" s="1"/>
  <c r="E1291" i="22"/>
  <c r="G1290" i="22" a="1"/>
  <c r="G1290" i="22" s="1"/>
  <c r="B1290" i="22" s="1"/>
  <c r="E1290" i="22"/>
  <c r="G1289" i="22" a="1"/>
  <c r="G1289" i="22" s="1"/>
  <c r="B1289" i="22" s="1"/>
  <c r="E1289" i="22"/>
  <c r="G1288" i="22" a="1"/>
  <c r="G1288" i="22" s="1"/>
  <c r="B1288" i="22" s="1"/>
  <c r="E1288" i="22"/>
  <c r="G1287" i="22" a="1"/>
  <c r="G1287" i="22" s="1"/>
  <c r="B1287" i="22" s="1"/>
  <c r="E1287" i="22"/>
  <c r="G1286" i="22" a="1"/>
  <c r="G1286" i="22" s="1"/>
  <c r="B1286" i="22" s="1"/>
  <c r="E1286" i="22"/>
  <c r="G1285" i="22" a="1"/>
  <c r="G1285" i="22" s="1"/>
  <c r="B1285" i="22" s="1"/>
  <c r="E1285" i="22"/>
  <c r="G1284" i="22" a="1"/>
  <c r="G1284" i="22" s="1"/>
  <c r="B1284" i="22" s="1"/>
  <c r="E1284" i="22"/>
  <c r="G1283" i="22" a="1"/>
  <c r="G1283" i="22" s="1"/>
  <c r="B1283" i="22" s="1"/>
  <c r="E1283" i="22"/>
  <c r="G1282" i="22" a="1"/>
  <c r="G1282" i="22" s="1"/>
  <c r="B1282" i="22" s="1"/>
  <c r="E1282" i="22"/>
  <c r="G1281" i="22" a="1"/>
  <c r="G1281" i="22" s="1"/>
  <c r="B1281" i="22" s="1"/>
  <c r="E1281" i="22"/>
  <c r="G1280" i="22" a="1"/>
  <c r="G1280" i="22" s="1"/>
  <c r="B1280" i="22" s="1"/>
  <c r="E1280" i="22"/>
  <c r="G1279" i="22" a="1"/>
  <c r="G1279" i="22" s="1"/>
  <c r="B1279" i="22" s="1"/>
  <c r="E1279" i="22"/>
  <c r="G1278" i="22" a="1"/>
  <c r="G1278" i="22" s="1"/>
  <c r="B1278" i="22" s="1"/>
  <c r="E1278" i="22"/>
  <c r="G1277" i="22" a="1"/>
  <c r="G1277" i="22" s="1"/>
  <c r="B1277" i="22" s="1"/>
  <c r="E1277" i="22"/>
  <c r="G1276" i="22" a="1"/>
  <c r="G1276" i="22" s="1"/>
  <c r="B1276" i="22" s="1"/>
  <c r="E1276" i="22"/>
  <c r="G1275" i="22" a="1"/>
  <c r="G1275" i="22" s="1"/>
  <c r="B1275" i="22" s="1"/>
  <c r="E1275" i="22"/>
  <c r="G1274" i="22" a="1"/>
  <c r="G1274" i="22" s="1"/>
  <c r="B1274" i="22" s="1"/>
  <c r="E1274" i="22"/>
  <c r="G1273" i="22" a="1"/>
  <c r="G1273" i="22" s="1"/>
  <c r="B1273" i="22" s="1"/>
  <c r="E1273" i="22"/>
  <c r="G1272" i="22"/>
  <c r="B1272" i="22" s="1"/>
  <c r="G1272" i="22" a="1"/>
  <c r="E1272" i="22"/>
  <c r="G1271" i="22" a="1"/>
  <c r="G1271" i="22" s="1"/>
  <c r="B1271" i="22" s="1"/>
  <c r="E1271" i="22"/>
  <c r="G1270" i="22" a="1"/>
  <c r="G1270" i="22" s="1"/>
  <c r="B1270" i="22" s="1"/>
  <c r="E1270" i="22"/>
  <c r="G1269" i="22" a="1"/>
  <c r="G1269" i="22" s="1"/>
  <c r="B1269" i="22" s="1"/>
  <c r="E1269" i="22"/>
  <c r="G1268" i="22" a="1"/>
  <c r="G1268" i="22" s="1"/>
  <c r="B1268" i="22" s="1"/>
  <c r="E1268" i="22"/>
  <c r="G1267" i="22"/>
  <c r="B1267" i="22" s="1"/>
  <c r="G1267" i="22" a="1"/>
  <c r="E1267" i="22"/>
  <c r="G1266" i="22" a="1"/>
  <c r="G1266" i="22" s="1"/>
  <c r="B1266" i="22" s="1"/>
  <c r="E1266" i="22"/>
  <c r="G1265" i="22" a="1"/>
  <c r="G1265" i="22" s="1"/>
  <c r="B1265" i="22" s="1"/>
  <c r="E1265" i="22"/>
  <c r="G1264" i="22" a="1"/>
  <c r="G1264" i="22" s="1"/>
  <c r="B1264" i="22" s="1"/>
  <c r="E1264" i="22"/>
  <c r="G1263" i="22" a="1"/>
  <c r="G1263" i="22" s="1"/>
  <c r="B1263" i="22" s="1"/>
  <c r="E1263" i="22"/>
  <c r="G1262" i="22" a="1"/>
  <c r="G1262" i="22" s="1"/>
  <c r="B1262" i="22" s="1"/>
  <c r="E1262" i="22"/>
  <c r="G1261" i="22" a="1"/>
  <c r="G1261" i="22" s="1"/>
  <c r="B1261" i="22" s="1"/>
  <c r="E1261" i="22"/>
  <c r="G1260" i="22" a="1"/>
  <c r="G1260" i="22" s="1"/>
  <c r="B1260" i="22" s="1"/>
  <c r="E1260" i="22"/>
  <c r="G1259" i="22" a="1"/>
  <c r="G1259" i="22" s="1"/>
  <c r="B1259" i="22" s="1"/>
  <c r="E1259" i="22"/>
  <c r="G1258" i="22"/>
  <c r="B1258" i="22" s="1"/>
  <c r="G1258" i="22" a="1"/>
  <c r="E1258" i="22"/>
  <c r="G1257" i="22" a="1"/>
  <c r="G1257" i="22" s="1"/>
  <c r="B1257" i="22" s="1"/>
  <c r="E1257" i="22"/>
  <c r="G1256" i="22" a="1"/>
  <c r="G1256" i="22" s="1"/>
  <c r="B1256" i="22" s="1"/>
  <c r="E1256" i="22"/>
  <c r="G1255" i="22" a="1"/>
  <c r="G1255" i="22" s="1"/>
  <c r="E1255" i="22"/>
  <c r="B1255" i="22"/>
  <c r="G1254" i="22" a="1"/>
  <c r="G1254" i="22" s="1"/>
  <c r="B1254" i="22" s="1"/>
  <c r="E1254" i="22"/>
  <c r="G1253" i="22" a="1"/>
  <c r="G1253" i="22" s="1"/>
  <c r="B1253" i="22" s="1"/>
  <c r="E1253" i="22"/>
  <c r="G1252" i="22" a="1"/>
  <c r="G1252" i="22" s="1"/>
  <c r="B1252" i="22" s="1"/>
  <c r="E1252" i="22"/>
  <c r="G1251" i="22" a="1"/>
  <c r="G1251" i="22" s="1"/>
  <c r="B1251" i="22" s="1"/>
  <c r="E1251" i="22"/>
  <c r="G1250" i="22" a="1"/>
  <c r="G1250" i="22" s="1"/>
  <c r="B1250" i="22" s="1"/>
  <c r="E1250" i="22"/>
  <c r="G1249" i="22" a="1"/>
  <c r="G1249" i="22" s="1"/>
  <c r="B1249" i="22" s="1"/>
  <c r="E1249" i="22"/>
  <c r="G1248" i="22" a="1"/>
  <c r="G1248" i="22" s="1"/>
  <c r="B1248" i="22" s="1"/>
  <c r="E1248" i="22"/>
  <c r="G1247" i="22" a="1"/>
  <c r="G1247" i="22" s="1"/>
  <c r="B1247" i="22" s="1"/>
  <c r="E1247" i="22"/>
  <c r="G1246" i="22" a="1"/>
  <c r="G1246" i="22" s="1"/>
  <c r="B1246" i="22" s="1"/>
  <c r="E1246" i="22"/>
  <c r="G1245" i="22" a="1"/>
  <c r="G1245" i="22" s="1"/>
  <c r="B1245" i="22" s="1"/>
  <c r="E1245" i="22"/>
  <c r="G1244" i="22"/>
  <c r="B1244" i="22" s="1"/>
  <c r="G1244" i="22" a="1"/>
  <c r="E1244" i="22"/>
  <c r="G1243" i="22" a="1"/>
  <c r="G1243" i="22" s="1"/>
  <c r="B1243" i="22" s="1"/>
  <c r="E1243" i="22"/>
  <c r="G1242" i="22" a="1"/>
  <c r="G1242" i="22" s="1"/>
  <c r="B1242" i="22" s="1"/>
  <c r="E1242" i="22"/>
  <c r="G1241" i="22" a="1"/>
  <c r="G1241" i="22" s="1"/>
  <c r="B1241" i="22" s="1"/>
  <c r="E1241" i="22"/>
  <c r="G1240" i="22" a="1"/>
  <c r="G1240" i="22" s="1"/>
  <c r="B1240" i="22" s="1"/>
  <c r="E1240" i="22"/>
  <c r="G1239" i="22" a="1"/>
  <c r="G1239" i="22" s="1"/>
  <c r="B1239" i="22" s="1"/>
  <c r="E1239" i="22"/>
  <c r="G1238" i="22" a="1"/>
  <c r="G1238" i="22" s="1"/>
  <c r="B1238" i="22" s="1"/>
  <c r="E1238" i="22"/>
  <c r="G1237" i="22" a="1"/>
  <c r="G1237" i="22" s="1"/>
  <c r="B1237" i="22" s="1"/>
  <c r="E1237" i="22"/>
  <c r="G1236" i="22" a="1"/>
  <c r="G1236" i="22" s="1"/>
  <c r="B1236" i="22" s="1"/>
  <c r="E1236" i="22"/>
  <c r="G1235" i="22" a="1"/>
  <c r="G1235" i="22" s="1"/>
  <c r="B1235" i="22" s="1"/>
  <c r="E1235" i="22"/>
  <c r="G1234" i="22"/>
  <c r="B1234" i="22" s="1"/>
  <c r="G1234" i="22" a="1"/>
  <c r="E1234" i="22"/>
  <c r="G1233" i="22" a="1"/>
  <c r="G1233" i="22" s="1"/>
  <c r="B1233" i="22" s="1"/>
  <c r="E1233" i="22"/>
  <c r="G1232" i="22" a="1"/>
  <c r="G1232" i="22" s="1"/>
  <c r="B1232" i="22" s="1"/>
  <c r="E1232" i="22"/>
  <c r="G1231" i="22" a="1"/>
  <c r="G1231" i="22" s="1"/>
  <c r="B1231" i="22" s="1"/>
  <c r="E1231" i="22"/>
  <c r="G1230" i="22" a="1"/>
  <c r="G1230" i="22" s="1"/>
  <c r="B1230" i="22" s="1"/>
  <c r="E1230" i="22"/>
  <c r="G1229" i="22" a="1"/>
  <c r="G1229" i="22" s="1"/>
  <c r="B1229" i="22" s="1"/>
  <c r="E1229" i="22"/>
  <c r="G1228" i="22" a="1"/>
  <c r="G1228" i="22" s="1"/>
  <c r="B1228" i="22" s="1"/>
  <c r="E1228" i="22"/>
  <c r="G1227" i="22"/>
  <c r="G1227" i="22" a="1"/>
  <c r="E1227" i="22"/>
  <c r="B1227" i="22"/>
  <c r="G1226" i="22" a="1"/>
  <c r="G1226" i="22" s="1"/>
  <c r="B1226" i="22" s="1"/>
  <c r="E1226" i="22"/>
  <c r="G1225" i="22" a="1"/>
  <c r="G1225" i="22" s="1"/>
  <c r="B1225" i="22" s="1"/>
  <c r="E1225" i="22"/>
  <c r="G1224" i="22" a="1"/>
  <c r="G1224" i="22" s="1"/>
  <c r="B1224" i="22" s="1"/>
  <c r="E1224" i="22"/>
  <c r="G1223" i="22" a="1"/>
  <c r="G1223" i="22" s="1"/>
  <c r="B1223" i="22" s="1"/>
  <c r="E1223" i="22"/>
  <c r="G1222" i="22" a="1"/>
  <c r="G1222" i="22" s="1"/>
  <c r="B1222" i="22" s="1"/>
  <c r="E1222" i="22"/>
  <c r="G1221" i="22" a="1"/>
  <c r="G1221" i="22" s="1"/>
  <c r="B1221" i="22" s="1"/>
  <c r="E1221" i="22"/>
  <c r="G1220" i="22" a="1"/>
  <c r="G1220" i="22" s="1"/>
  <c r="B1220" i="22" s="1"/>
  <c r="E1220" i="22"/>
  <c r="G1219" i="22" a="1"/>
  <c r="G1219" i="22" s="1"/>
  <c r="B1219" i="22" s="1"/>
  <c r="E1219" i="22"/>
  <c r="G1218" i="22" a="1"/>
  <c r="G1218" i="22" s="1"/>
  <c r="B1218" i="22" s="1"/>
  <c r="E1218" i="22"/>
  <c r="G1217" i="22"/>
  <c r="B1217" i="22" s="1"/>
  <c r="G1217" i="22" a="1"/>
  <c r="E1217" i="22"/>
  <c r="G1216" i="22" a="1"/>
  <c r="G1216" i="22" s="1"/>
  <c r="B1216" i="22" s="1"/>
  <c r="E1216" i="22"/>
  <c r="G1215" i="22" a="1"/>
  <c r="G1215" i="22" s="1"/>
  <c r="E1215" i="22"/>
  <c r="B1215" i="22"/>
  <c r="G1214" i="22" a="1"/>
  <c r="G1214" i="22" s="1"/>
  <c r="B1214" i="22" s="1"/>
  <c r="E1214" i="22"/>
  <c r="G1213" i="22" a="1"/>
  <c r="G1213" i="22" s="1"/>
  <c r="B1213" i="22" s="1"/>
  <c r="E1213" i="22"/>
  <c r="G1212" i="22" a="1"/>
  <c r="G1212" i="22" s="1"/>
  <c r="B1212" i="22" s="1"/>
  <c r="E1212" i="22"/>
  <c r="G1211" i="22" a="1"/>
  <c r="G1211" i="22" s="1"/>
  <c r="B1211" i="22" s="1"/>
  <c r="E1211" i="22"/>
  <c r="G1210" i="22"/>
  <c r="B1210" i="22" s="1"/>
  <c r="G1210" i="22" a="1"/>
  <c r="E1210" i="22"/>
  <c r="G1209" i="22" a="1"/>
  <c r="G1209" i="22" s="1"/>
  <c r="B1209" i="22" s="1"/>
  <c r="E1209" i="22"/>
  <c r="G1208" i="22" a="1"/>
  <c r="G1208" i="22" s="1"/>
  <c r="B1208" i="22" s="1"/>
  <c r="E1208" i="22"/>
  <c r="G1207" i="22" a="1"/>
  <c r="G1207" i="22" s="1"/>
  <c r="B1207" i="22" s="1"/>
  <c r="E1207" i="22"/>
  <c r="G1206" i="22" a="1"/>
  <c r="G1206" i="22" s="1"/>
  <c r="B1206" i="22" s="1"/>
  <c r="E1206" i="22"/>
  <c r="G1205" i="22" a="1"/>
  <c r="G1205" i="22" s="1"/>
  <c r="B1205" i="22" s="1"/>
  <c r="E1205" i="22"/>
  <c r="G1204" i="22" a="1"/>
  <c r="G1204" i="22" s="1"/>
  <c r="B1204" i="22" s="1"/>
  <c r="E1204" i="22"/>
  <c r="G1203" i="22"/>
  <c r="B1203" i="22" s="1"/>
  <c r="G1203" i="22" a="1"/>
  <c r="E1203" i="22"/>
  <c r="G1202" i="22" a="1"/>
  <c r="G1202" i="22" s="1"/>
  <c r="B1202" i="22" s="1"/>
  <c r="E1202" i="22"/>
  <c r="G1201" i="22" a="1"/>
  <c r="G1201" i="22" s="1"/>
  <c r="B1201" i="22" s="1"/>
  <c r="E1201" i="22"/>
  <c r="G1200" i="22" a="1"/>
  <c r="G1200" i="22" s="1"/>
  <c r="B1200" i="22" s="1"/>
  <c r="E1200" i="22"/>
  <c r="G1199" i="22" a="1"/>
  <c r="G1199" i="22" s="1"/>
  <c r="B1199" i="22" s="1"/>
  <c r="E1199" i="22"/>
  <c r="G1198" i="22" a="1"/>
  <c r="G1198" i="22" s="1"/>
  <c r="B1198" i="22" s="1"/>
  <c r="E1198" i="22"/>
  <c r="G1197" i="22" a="1"/>
  <c r="G1197" i="22" s="1"/>
  <c r="B1197" i="22" s="1"/>
  <c r="E1197" i="22"/>
  <c r="G1196" i="22" a="1"/>
  <c r="G1196" i="22" s="1"/>
  <c r="B1196" i="22" s="1"/>
  <c r="E1196" i="22"/>
  <c r="G1195" i="22"/>
  <c r="B1195" i="22" s="1"/>
  <c r="G1195" i="22" a="1"/>
  <c r="E1195" i="22"/>
  <c r="G1194" i="22"/>
  <c r="B1194" i="22" s="1"/>
  <c r="G1194" i="22" a="1"/>
  <c r="E1194" i="22"/>
  <c r="G1193" i="22" a="1"/>
  <c r="G1193" i="22" s="1"/>
  <c r="B1193" i="22" s="1"/>
  <c r="E1193" i="22"/>
  <c r="G1192" i="22" a="1"/>
  <c r="G1192" i="22" s="1"/>
  <c r="B1192" i="22" s="1"/>
  <c r="E1192" i="22"/>
  <c r="G1191" i="22" a="1"/>
  <c r="G1191" i="22" s="1"/>
  <c r="E1191" i="22"/>
  <c r="B1191" i="22"/>
  <c r="G1190" i="22" a="1"/>
  <c r="G1190" i="22" s="1"/>
  <c r="B1190" i="22" s="1"/>
  <c r="E1190" i="22"/>
  <c r="G1189" i="22" a="1"/>
  <c r="G1189" i="22" s="1"/>
  <c r="B1189" i="22" s="1"/>
  <c r="E1189" i="22"/>
  <c r="G1188" i="22" a="1"/>
  <c r="G1188" i="22" s="1"/>
  <c r="B1188" i="22" s="1"/>
  <c r="E1188" i="22"/>
  <c r="G1187" i="22" a="1"/>
  <c r="G1187" i="22" s="1"/>
  <c r="B1187" i="22" s="1"/>
  <c r="E1187" i="22"/>
  <c r="G1186" i="22" a="1"/>
  <c r="G1186" i="22" s="1"/>
  <c r="B1186" i="22" s="1"/>
  <c r="E1186" i="22"/>
  <c r="G1185" i="22"/>
  <c r="B1185" i="22" s="1"/>
  <c r="G1185" i="22" a="1"/>
  <c r="E1185" i="22"/>
  <c r="G1184" i="22" a="1"/>
  <c r="G1184" i="22" s="1"/>
  <c r="B1184" i="22" s="1"/>
  <c r="E1184" i="22"/>
  <c r="G1183" i="22" a="1"/>
  <c r="G1183" i="22" s="1"/>
  <c r="B1183" i="22" s="1"/>
  <c r="E1183" i="22"/>
  <c r="G1182" i="22" a="1"/>
  <c r="G1182" i="22" s="1"/>
  <c r="B1182" i="22" s="1"/>
  <c r="E1182" i="22"/>
  <c r="G1181" i="22" a="1"/>
  <c r="G1181" i="22" s="1"/>
  <c r="E1181" i="22"/>
  <c r="B1181" i="22"/>
  <c r="G1180" i="22"/>
  <c r="B1180" i="22" s="1"/>
  <c r="G1180" i="22" a="1"/>
  <c r="E1180" i="22"/>
  <c r="G1179" i="22"/>
  <c r="B1179" i="22" s="1"/>
  <c r="G1179" i="22" a="1"/>
  <c r="E1179" i="22"/>
  <c r="G1178" i="22" a="1"/>
  <c r="G1178" i="22" s="1"/>
  <c r="B1178" i="22" s="1"/>
  <c r="E1178" i="22"/>
  <c r="G1177" i="22" a="1"/>
  <c r="G1177" i="22" s="1"/>
  <c r="B1177" i="22" s="1"/>
  <c r="E1177" i="22"/>
  <c r="G1176" i="22" a="1"/>
  <c r="G1176" i="22" s="1"/>
  <c r="B1176" i="22" s="1"/>
  <c r="E1176" i="22"/>
  <c r="G1175" i="22" a="1"/>
  <c r="G1175" i="22" s="1"/>
  <c r="B1175" i="22" s="1"/>
  <c r="E1175" i="22"/>
  <c r="G1174" i="22" a="1"/>
  <c r="G1174" i="22" s="1"/>
  <c r="B1174" i="22" s="1"/>
  <c r="E1174" i="22"/>
  <c r="G1173" i="22"/>
  <c r="G1173" i="22" a="1"/>
  <c r="E1173" i="22"/>
  <c r="B1173" i="22"/>
  <c r="G1172" i="22" a="1"/>
  <c r="G1172" i="22" s="1"/>
  <c r="B1172" i="22" s="1"/>
  <c r="E1172" i="22"/>
  <c r="G1171" i="22" a="1"/>
  <c r="G1171" i="22" s="1"/>
  <c r="B1171" i="22" s="1"/>
  <c r="E1171" i="22"/>
  <c r="G1170" i="22"/>
  <c r="B1170" i="22" s="1"/>
  <c r="G1170" i="22" a="1"/>
  <c r="E1170" i="22"/>
  <c r="G1169" i="22" a="1"/>
  <c r="G1169" i="22" s="1"/>
  <c r="B1169" i="22" s="1"/>
  <c r="E1169" i="22"/>
  <c r="G1168" i="22" a="1"/>
  <c r="G1168" i="22" s="1"/>
  <c r="B1168" i="22" s="1"/>
  <c r="E1168" i="22"/>
  <c r="G1167" i="22" a="1"/>
  <c r="G1167" i="22" s="1"/>
  <c r="B1167" i="22" s="1"/>
  <c r="E1167" i="22"/>
  <c r="G1166" i="22" a="1"/>
  <c r="G1166" i="22" s="1"/>
  <c r="B1166" i="22" s="1"/>
  <c r="E1166" i="22"/>
  <c r="G1165" i="22"/>
  <c r="B1165" i="22" s="1"/>
  <c r="G1165" i="22" a="1"/>
  <c r="E1165" i="22"/>
  <c r="G1164" i="22" a="1"/>
  <c r="G1164" i="22" s="1"/>
  <c r="B1164" i="22" s="1"/>
  <c r="E1164" i="22"/>
  <c r="G1163" i="22" a="1"/>
  <c r="G1163" i="22" s="1"/>
  <c r="B1163" i="22" s="1"/>
  <c r="E1163" i="22"/>
  <c r="G1162" i="22"/>
  <c r="B1162" i="22" s="1"/>
  <c r="G1162" i="22" a="1"/>
  <c r="E1162" i="22"/>
  <c r="G1161" i="22" a="1"/>
  <c r="G1161" i="22" s="1"/>
  <c r="B1161" i="22" s="1"/>
  <c r="E1161" i="22"/>
  <c r="G1160" i="22" a="1"/>
  <c r="G1160" i="22" s="1"/>
  <c r="B1160" i="22" s="1"/>
  <c r="E1160" i="22"/>
  <c r="G1159" i="22" a="1"/>
  <c r="G1159" i="22" s="1"/>
  <c r="B1159" i="22" s="1"/>
  <c r="E1159" i="22"/>
  <c r="G1158" i="22" a="1"/>
  <c r="G1158" i="22" s="1"/>
  <c r="B1158" i="22" s="1"/>
  <c r="E1158" i="22"/>
  <c r="G1157" i="22" a="1"/>
  <c r="G1157" i="22" s="1"/>
  <c r="B1157" i="22" s="1"/>
  <c r="E1157" i="22"/>
  <c r="G1156" i="22" a="1"/>
  <c r="G1156" i="22" s="1"/>
  <c r="B1156" i="22" s="1"/>
  <c r="E1156" i="22"/>
  <c r="G1155" i="22" a="1"/>
  <c r="G1155" i="22" s="1"/>
  <c r="B1155" i="22" s="1"/>
  <c r="E1155" i="22"/>
  <c r="G1154" i="22" a="1"/>
  <c r="G1154" i="22" s="1"/>
  <c r="B1154" i="22" s="1"/>
  <c r="E1154" i="22"/>
  <c r="G1153" i="22"/>
  <c r="B1153" i="22" s="1"/>
  <c r="G1153" i="22" a="1"/>
  <c r="E1153" i="22"/>
  <c r="G1152" i="22"/>
  <c r="B1152" i="22" s="1"/>
  <c r="G1152" i="22" a="1"/>
  <c r="E1152" i="22"/>
  <c r="G1151" i="22" a="1"/>
  <c r="G1151" i="22" s="1"/>
  <c r="B1151" i="22" s="1"/>
  <c r="E1151" i="22"/>
  <c r="G1150" i="22" a="1"/>
  <c r="G1150" i="22" s="1"/>
  <c r="B1150" i="22" s="1"/>
  <c r="E1150" i="22"/>
  <c r="G1149" i="22"/>
  <c r="B1149" i="22" s="1"/>
  <c r="G1149" i="22" a="1"/>
  <c r="E1149" i="22"/>
  <c r="G1148" i="22" a="1"/>
  <c r="G1148" i="22" s="1"/>
  <c r="B1148" i="22" s="1"/>
  <c r="E1148" i="22"/>
  <c r="G1147" i="22" a="1"/>
  <c r="G1147" i="22" s="1"/>
  <c r="B1147" i="22" s="1"/>
  <c r="E1147" i="22"/>
  <c r="G1146" i="22"/>
  <c r="B1146" i="22" s="1"/>
  <c r="G1146" i="22" a="1"/>
  <c r="E1146" i="22"/>
  <c r="G1145" i="22" a="1"/>
  <c r="G1145" i="22" s="1"/>
  <c r="B1145" i="22" s="1"/>
  <c r="E1145" i="22"/>
  <c r="G1144" i="22" a="1"/>
  <c r="G1144" i="22" s="1"/>
  <c r="B1144" i="22" s="1"/>
  <c r="E1144" i="22"/>
  <c r="G1143" i="22" a="1"/>
  <c r="G1143" i="22" s="1"/>
  <c r="B1143" i="22" s="1"/>
  <c r="E1143" i="22"/>
  <c r="G1142" i="22" a="1"/>
  <c r="G1142" i="22" s="1"/>
  <c r="B1142" i="22" s="1"/>
  <c r="E1142" i="22"/>
  <c r="G1141" i="22" a="1"/>
  <c r="G1141" i="22" s="1"/>
  <c r="B1141" i="22" s="1"/>
  <c r="E1141" i="22"/>
  <c r="G1140" i="22" a="1"/>
  <c r="G1140" i="22" s="1"/>
  <c r="B1140" i="22" s="1"/>
  <c r="E1140" i="22"/>
  <c r="G1139" i="22" a="1"/>
  <c r="G1139" i="22" s="1"/>
  <c r="B1139" i="22" s="1"/>
  <c r="E1139" i="22"/>
  <c r="G1138" i="22" a="1"/>
  <c r="G1138" i="22" s="1"/>
  <c r="B1138" i="22" s="1"/>
  <c r="E1138" i="22"/>
  <c r="G1137" i="22" a="1"/>
  <c r="G1137" i="22" s="1"/>
  <c r="B1137" i="22" s="1"/>
  <c r="E1137" i="22"/>
  <c r="G1136" i="22" a="1"/>
  <c r="G1136" i="22" s="1"/>
  <c r="B1136" i="22" s="1"/>
  <c r="E1136" i="22"/>
  <c r="G1135" i="22" a="1"/>
  <c r="G1135" i="22" s="1"/>
  <c r="B1135" i="22" s="1"/>
  <c r="E1135" i="22"/>
  <c r="G1134" i="22" a="1"/>
  <c r="G1134" i="22" s="1"/>
  <c r="B1134" i="22" s="1"/>
  <c r="E1134" i="22"/>
  <c r="G1133" i="22" a="1"/>
  <c r="G1133" i="22" s="1"/>
  <c r="B1133" i="22" s="1"/>
  <c r="E1133" i="22"/>
  <c r="G1132" i="22"/>
  <c r="B1132" i="22" s="1"/>
  <c r="G1132" i="22" a="1"/>
  <c r="E1132" i="22"/>
  <c r="G1131" i="22"/>
  <c r="B1131" i="22" s="1"/>
  <c r="G1131" i="22" a="1"/>
  <c r="E1131" i="22"/>
  <c r="G1130" i="22" a="1"/>
  <c r="G1130" i="22" s="1"/>
  <c r="B1130" i="22" s="1"/>
  <c r="E1130" i="22"/>
  <c r="G1129" i="22" a="1"/>
  <c r="G1129" i="22" s="1"/>
  <c r="B1129" i="22" s="1"/>
  <c r="E1129" i="22"/>
  <c r="G1128" i="22" a="1"/>
  <c r="G1128" i="22" s="1"/>
  <c r="B1128" i="22" s="1"/>
  <c r="E1128" i="22"/>
  <c r="G1127" i="22" a="1"/>
  <c r="G1127" i="22" s="1"/>
  <c r="E1127" i="22"/>
  <c r="B1127" i="22"/>
  <c r="G1126" i="22" a="1"/>
  <c r="G1126" i="22" s="1"/>
  <c r="B1126" i="22" s="1"/>
  <c r="E1126" i="22"/>
  <c r="G1125" i="22" a="1"/>
  <c r="G1125" i="22" s="1"/>
  <c r="B1125" i="22" s="1"/>
  <c r="E1125" i="22"/>
  <c r="G1124" i="22" a="1"/>
  <c r="G1124" i="22" s="1"/>
  <c r="B1124" i="22" s="1"/>
  <c r="E1124" i="22"/>
  <c r="G1123" i="22" a="1"/>
  <c r="G1123" i="22" s="1"/>
  <c r="B1123" i="22" s="1"/>
  <c r="E1123" i="22"/>
  <c r="G1122" i="22" a="1"/>
  <c r="G1122" i="22" s="1"/>
  <c r="B1122" i="22" s="1"/>
  <c r="E1122" i="22"/>
  <c r="G1121" i="22" a="1"/>
  <c r="G1121" i="22" s="1"/>
  <c r="B1121" i="22" s="1"/>
  <c r="E1121" i="22"/>
  <c r="G1120" i="22" a="1"/>
  <c r="G1120" i="22" s="1"/>
  <c r="B1120" i="22" s="1"/>
  <c r="E1120" i="22"/>
  <c r="G1119" i="22" a="1"/>
  <c r="G1119" i="22" s="1"/>
  <c r="B1119" i="22" s="1"/>
  <c r="E1119" i="22"/>
  <c r="G1118" i="22" a="1"/>
  <c r="G1118" i="22" s="1"/>
  <c r="B1118" i="22" s="1"/>
  <c r="E1118" i="22"/>
  <c r="G1117" i="22" a="1"/>
  <c r="G1117" i="22" s="1"/>
  <c r="B1117" i="22" s="1"/>
  <c r="E1117" i="22"/>
  <c r="G1116" i="22" a="1"/>
  <c r="G1116" i="22" s="1"/>
  <c r="B1116" i="22" s="1"/>
  <c r="E1116" i="22"/>
  <c r="G1115" i="22"/>
  <c r="B1115" i="22" s="1"/>
  <c r="G1115" i="22" a="1"/>
  <c r="E1115" i="22"/>
  <c r="G1114" i="22" a="1"/>
  <c r="G1114" i="22" s="1"/>
  <c r="B1114" i="22" s="1"/>
  <c r="E1114" i="22"/>
  <c r="G1113" i="22" a="1"/>
  <c r="G1113" i="22" s="1"/>
  <c r="B1113" i="22" s="1"/>
  <c r="E1113" i="22"/>
  <c r="G1112" i="22"/>
  <c r="B1112" i="22" s="1"/>
  <c r="G1112" i="22" a="1"/>
  <c r="E1112" i="22"/>
  <c r="G1111" i="22" a="1"/>
  <c r="G1111" i="22" s="1"/>
  <c r="B1111" i="22" s="1"/>
  <c r="E1111" i="22"/>
  <c r="G1110" i="22" a="1"/>
  <c r="G1110" i="22" s="1"/>
  <c r="B1110" i="22" s="1"/>
  <c r="E1110" i="22"/>
  <c r="G1109" i="22" a="1"/>
  <c r="G1109" i="22" s="1"/>
  <c r="B1109" i="22" s="1"/>
  <c r="E1109" i="22"/>
  <c r="G1108" i="22"/>
  <c r="B1108" i="22" s="1"/>
  <c r="G1108" i="22" a="1"/>
  <c r="E1108" i="22"/>
  <c r="G1107" i="22" a="1"/>
  <c r="G1107" i="22" s="1"/>
  <c r="B1107" i="22" s="1"/>
  <c r="E1107" i="22"/>
  <c r="G1106" i="22" a="1"/>
  <c r="G1106" i="22" s="1"/>
  <c r="B1106" i="22" s="1"/>
  <c r="E1106" i="22"/>
  <c r="G1105" i="22"/>
  <c r="B1105" i="22" s="1"/>
  <c r="G1105" i="22" a="1"/>
  <c r="E1105" i="22"/>
  <c r="G1104" i="22" a="1"/>
  <c r="G1104" i="22" s="1"/>
  <c r="B1104" i="22" s="1"/>
  <c r="E1104" i="22"/>
  <c r="G1103" i="22" a="1"/>
  <c r="G1103" i="22" s="1"/>
  <c r="B1103" i="22" s="1"/>
  <c r="E1103" i="22"/>
  <c r="G1102" i="22" a="1"/>
  <c r="G1102" i="22" s="1"/>
  <c r="B1102" i="22" s="1"/>
  <c r="E1102" i="22"/>
  <c r="G1101" i="22" a="1"/>
  <c r="G1101" i="22" s="1"/>
  <c r="B1101" i="22" s="1"/>
  <c r="E1101" i="22"/>
  <c r="G1100" i="22"/>
  <c r="B1100" i="22" s="1"/>
  <c r="G1100" i="22" a="1"/>
  <c r="E1100" i="22"/>
  <c r="G1099" i="22" a="1"/>
  <c r="G1099" i="22" s="1"/>
  <c r="B1099" i="22" s="1"/>
  <c r="E1099" i="22"/>
  <c r="G1098" i="22" a="1"/>
  <c r="G1098" i="22" s="1"/>
  <c r="B1098" i="22" s="1"/>
  <c r="E1098" i="22"/>
  <c r="G1097" i="22" a="1"/>
  <c r="G1097" i="22" s="1"/>
  <c r="B1097" i="22" s="1"/>
  <c r="E1097" i="22"/>
  <c r="G1096" i="22" a="1"/>
  <c r="G1096" i="22" s="1"/>
  <c r="B1096" i="22" s="1"/>
  <c r="E1096" i="22"/>
  <c r="G1095" i="22" a="1"/>
  <c r="G1095" i="22" s="1"/>
  <c r="B1095" i="22" s="1"/>
  <c r="E1095" i="22"/>
  <c r="G1094" i="22" a="1"/>
  <c r="G1094" i="22" s="1"/>
  <c r="B1094" i="22" s="1"/>
  <c r="E1094" i="22"/>
  <c r="G1093" i="22" a="1"/>
  <c r="G1093" i="22" s="1"/>
  <c r="B1093" i="22" s="1"/>
  <c r="E1093" i="22"/>
  <c r="G1092" i="22" a="1"/>
  <c r="G1092" i="22" s="1"/>
  <c r="B1092" i="22" s="1"/>
  <c r="E1092" i="22"/>
  <c r="G1091" i="22" a="1"/>
  <c r="G1091" i="22" s="1"/>
  <c r="B1091" i="22" s="1"/>
  <c r="E1091" i="22"/>
  <c r="G1090" i="22" a="1"/>
  <c r="G1090" i="22" s="1"/>
  <c r="B1090" i="22" s="1"/>
  <c r="E1090" i="22"/>
  <c r="G1089" i="22" a="1"/>
  <c r="G1089" i="22" s="1"/>
  <c r="B1089" i="22" s="1"/>
  <c r="E1089" i="22"/>
  <c r="G1088" i="22" a="1"/>
  <c r="G1088" i="22" s="1"/>
  <c r="B1088" i="22" s="1"/>
  <c r="E1088" i="22"/>
  <c r="G1087" i="22" a="1"/>
  <c r="G1087" i="22" s="1"/>
  <c r="B1087" i="22" s="1"/>
  <c r="E1087" i="22"/>
  <c r="G1086" i="22" a="1"/>
  <c r="G1086" i="22" s="1"/>
  <c r="B1086" i="22" s="1"/>
  <c r="E1086" i="22"/>
  <c r="G1085" i="22" a="1"/>
  <c r="G1085" i="22" s="1"/>
  <c r="B1085" i="22" s="1"/>
  <c r="E1085" i="22"/>
  <c r="G1084" i="22" a="1"/>
  <c r="G1084" i="22" s="1"/>
  <c r="B1084" i="22" s="1"/>
  <c r="E1084" i="22"/>
  <c r="G1083" i="22"/>
  <c r="B1083" i="22" s="1"/>
  <c r="G1083" i="22" a="1"/>
  <c r="E1083" i="22"/>
  <c r="G1082" i="22"/>
  <c r="B1082" i="22" s="1"/>
  <c r="G1082" i="22" a="1"/>
  <c r="E1082" i="22"/>
  <c r="G1081" i="22"/>
  <c r="B1081" i="22" s="1"/>
  <c r="G1081" i="22" a="1"/>
  <c r="E1081" i="22"/>
  <c r="G1080" i="22" a="1"/>
  <c r="G1080" i="22" s="1"/>
  <c r="B1080" i="22" s="1"/>
  <c r="E1080" i="22"/>
  <c r="G1079" i="22" a="1"/>
  <c r="G1079" i="22" s="1"/>
  <c r="B1079" i="22" s="1"/>
  <c r="E1079" i="22"/>
  <c r="G1078" i="22" a="1"/>
  <c r="G1078" i="22" s="1"/>
  <c r="B1078" i="22" s="1"/>
  <c r="E1078" i="22"/>
  <c r="G1077" i="22" a="1"/>
  <c r="G1077" i="22" s="1"/>
  <c r="B1077" i="22" s="1"/>
  <c r="E1077" i="22"/>
  <c r="G1076" i="22" a="1"/>
  <c r="G1076" i="22" s="1"/>
  <c r="B1076" i="22" s="1"/>
  <c r="E1076" i="22"/>
  <c r="G1075" i="22" a="1"/>
  <c r="G1075" i="22" s="1"/>
  <c r="B1075" i="22" s="1"/>
  <c r="E1075" i="22"/>
  <c r="G1074" i="22" a="1"/>
  <c r="G1074" i="22" s="1"/>
  <c r="B1074" i="22" s="1"/>
  <c r="E1074" i="22"/>
  <c r="G1073" i="22" a="1"/>
  <c r="G1073" i="22" s="1"/>
  <c r="B1073" i="22" s="1"/>
  <c r="E1073" i="22"/>
  <c r="G1072" i="22" a="1"/>
  <c r="G1072" i="22" s="1"/>
  <c r="B1072" i="22" s="1"/>
  <c r="E1072" i="22"/>
  <c r="G1071" i="22" a="1"/>
  <c r="G1071" i="22" s="1"/>
  <c r="B1071" i="22" s="1"/>
  <c r="E1071" i="22"/>
  <c r="G1070" i="22" a="1"/>
  <c r="G1070" i="22" s="1"/>
  <c r="B1070" i="22" s="1"/>
  <c r="E1070" i="22"/>
  <c r="G1069" i="22" a="1"/>
  <c r="G1069" i="22" s="1"/>
  <c r="B1069" i="22" s="1"/>
  <c r="E1069" i="22"/>
  <c r="G1068" i="22" a="1"/>
  <c r="G1068" i="22" s="1"/>
  <c r="B1068" i="22" s="1"/>
  <c r="E1068" i="22"/>
  <c r="G1067" i="22" a="1"/>
  <c r="G1067" i="22" s="1"/>
  <c r="B1067" i="22" s="1"/>
  <c r="E1067" i="22"/>
  <c r="G1066" i="22" a="1"/>
  <c r="G1066" i="22" s="1"/>
  <c r="B1066" i="22" s="1"/>
  <c r="E1066" i="22"/>
  <c r="G1065" i="22" a="1"/>
  <c r="G1065" i="22" s="1"/>
  <c r="B1065" i="22" s="1"/>
  <c r="E1065" i="22"/>
  <c r="G1064" i="22" a="1"/>
  <c r="G1064" i="22" s="1"/>
  <c r="B1064" i="22" s="1"/>
  <c r="E1064" i="22"/>
  <c r="G1063" i="22" a="1"/>
  <c r="G1063" i="22" s="1"/>
  <c r="B1063" i="22" s="1"/>
  <c r="E1063" i="22"/>
  <c r="G1062" i="22"/>
  <c r="B1062" i="22" s="1"/>
  <c r="G1062" i="22" a="1"/>
  <c r="E1062" i="22"/>
  <c r="G1061" i="22" a="1"/>
  <c r="G1061" i="22" s="1"/>
  <c r="B1061" i="22" s="1"/>
  <c r="E1061" i="22"/>
  <c r="G1060" i="22" a="1"/>
  <c r="G1060" i="22" s="1"/>
  <c r="B1060" i="22" s="1"/>
  <c r="E1060" i="22"/>
  <c r="G1059" i="22" a="1"/>
  <c r="G1059" i="22" s="1"/>
  <c r="B1059" i="22" s="1"/>
  <c r="E1059" i="22"/>
  <c r="G1058" i="22" a="1"/>
  <c r="G1058" i="22" s="1"/>
  <c r="B1058" i="22" s="1"/>
  <c r="E1058" i="22"/>
  <c r="G1057" i="22" a="1"/>
  <c r="G1057" i="22" s="1"/>
  <c r="B1057" i="22" s="1"/>
  <c r="E1057" i="22"/>
  <c r="G1056" i="22" a="1"/>
  <c r="G1056" i="22" s="1"/>
  <c r="B1056" i="22" s="1"/>
  <c r="E1056" i="22"/>
  <c r="G1055" i="22" a="1"/>
  <c r="G1055" i="22" s="1"/>
  <c r="B1055" i="22" s="1"/>
  <c r="E1055" i="22"/>
  <c r="G1054" i="22" a="1"/>
  <c r="G1054" i="22" s="1"/>
  <c r="B1054" i="22" s="1"/>
  <c r="E1054" i="22"/>
  <c r="G1053" i="22" a="1"/>
  <c r="G1053" i="22" s="1"/>
  <c r="B1053" i="22" s="1"/>
  <c r="E1053" i="22"/>
  <c r="G1052" i="22" a="1"/>
  <c r="G1052" i="22" s="1"/>
  <c r="B1052" i="22" s="1"/>
  <c r="E1052" i="22"/>
  <c r="G1051" i="22" a="1"/>
  <c r="G1051" i="22" s="1"/>
  <c r="B1051" i="22" s="1"/>
  <c r="E1051" i="22"/>
  <c r="G1050" i="22" a="1"/>
  <c r="G1050" i="22" s="1"/>
  <c r="B1050" i="22" s="1"/>
  <c r="E1050" i="22"/>
  <c r="G1049" i="22"/>
  <c r="B1049" i="22" s="1"/>
  <c r="G1049" i="22" a="1"/>
  <c r="E1049" i="22"/>
  <c r="G1048" i="22" a="1"/>
  <c r="G1048" i="22" s="1"/>
  <c r="B1048" i="22" s="1"/>
  <c r="E1048" i="22"/>
  <c r="G1047" i="22" a="1"/>
  <c r="G1047" i="22" s="1"/>
  <c r="B1047" i="22" s="1"/>
  <c r="E1047" i="22"/>
  <c r="G1046" i="22" a="1"/>
  <c r="G1046" i="22" s="1"/>
  <c r="B1046" i="22" s="1"/>
  <c r="E1046" i="22"/>
  <c r="G1045" i="22" a="1"/>
  <c r="G1045" i="22" s="1"/>
  <c r="B1045" i="22" s="1"/>
  <c r="E1045" i="22"/>
  <c r="G1044" i="22" a="1"/>
  <c r="G1044" i="22" s="1"/>
  <c r="B1044" i="22" s="1"/>
  <c r="E1044" i="22"/>
  <c r="G1043" i="22"/>
  <c r="G1043" i="22" a="1"/>
  <c r="E1043" i="22"/>
  <c r="B1043" i="22"/>
  <c r="G1042" i="22" a="1"/>
  <c r="G1042" i="22" s="1"/>
  <c r="B1042" i="22" s="1"/>
  <c r="E1042" i="22"/>
  <c r="G1041" i="22" a="1"/>
  <c r="G1041" i="22" s="1"/>
  <c r="B1041" i="22" s="1"/>
  <c r="E1041" i="22"/>
  <c r="G1040" i="22" a="1"/>
  <c r="G1040" i="22" s="1"/>
  <c r="B1040" i="22" s="1"/>
  <c r="E1040" i="22"/>
  <c r="G1039" i="22" a="1"/>
  <c r="G1039" i="22" s="1"/>
  <c r="B1039" i="22" s="1"/>
  <c r="E1039" i="22"/>
  <c r="G1038" i="22" a="1"/>
  <c r="G1038" i="22" s="1"/>
  <c r="B1038" i="22" s="1"/>
  <c r="E1038" i="22"/>
  <c r="G1037" i="22" a="1"/>
  <c r="G1037" i="22" s="1"/>
  <c r="B1037" i="22" s="1"/>
  <c r="E1037" i="22"/>
  <c r="G1036" i="22" a="1"/>
  <c r="G1036" i="22" s="1"/>
  <c r="B1036" i="22" s="1"/>
  <c r="E1036" i="22"/>
  <c r="G1035" i="22"/>
  <c r="B1035" i="22" s="1"/>
  <c r="G1035" i="22" a="1"/>
  <c r="E1035" i="22"/>
  <c r="G1034" i="22"/>
  <c r="B1034" i="22" s="1"/>
  <c r="G1034" i="22" a="1"/>
  <c r="E1034" i="22"/>
  <c r="G1033" i="22" a="1"/>
  <c r="G1033" i="22" s="1"/>
  <c r="B1033" i="22" s="1"/>
  <c r="E1033" i="22"/>
  <c r="G1032" i="22" a="1"/>
  <c r="G1032" i="22" s="1"/>
  <c r="B1032" i="22" s="1"/>
  <c r="E1032" i="22"/>
  <c r="G1031" i="22" a="1"/>
  <c r="G1031" i="22" s="1"/>
  <c r="B1031" i="22" s="1"/>
  <c r="E1031" i="22"/>
  <c r="G1030" i="22"/>
  <c r="B1030" i="22" s="1"/>
  <c r="G1030" i="22" a="1"/>
  <c r="E1030" i="22"/>
  <c r="G1029" i="22" a="1"/>
  <c r="G1029" i="22" s="1"/>
  <c r="B1029" i="22" s="1"/>
  <c r="E1029" i="22"/>
  <c r="G1028" i="22" a="1"/>
  <c r="G1028" i="22" s="1"/>
  <c r="B1028" i="22" s="1"/>
  <c r="E1028" i="22"/>
  <c r="G1027" i="22" a="1"/>
  <c r="G1027" i="22" s="1"/>
  <c r="B1027" i="22" s="1"/>
  <c r="E1027" i="22"/>
  <c r="G1026" i="22" a="1"/>
  <c r="G1026" i="22" s="1"/>
  <c r="B1026" i="22" s="1"/>
  <c r="E1026" i="22"/>
  <c r="G1025" i="22" a="1"/>
  <c r="G1025" i="22" s="1"/>
  <c r="B1025" i="22" s="1"/>
  <c r="E1025" i="22"/>
  <c r="G1024" i="22"/>
  <c r="B1024" i="22" s="1"/>
  <c r="G1024" i="22" a="1"/>
  <c r="E1024" i="22"/>
  <c r="G1023" i="22" a="1"/>
  <c r="G1023" i="22" s="1"/>
  <c r="B1023" i="22" s="1"/>
  <c r="E1023" i="22"/>
  <c r="G1022" i="22" a="1"/>
  <c r="G1022" i="22" s="1"/>
  <c r="B1022" i="22" s="1"/>
  <c r="E1022" i="22"/>
  <c r="G1021" i="22" a="1"/>
  <c r="G1021" i="22" s="1"/>
  <c r="B1021" i="22" s="1"/>
  <c r="E1021" i="22"/>
  <c r="G1020" i="22" a="1"/>
  <c r="G1020" i="22" s="1"/>
  <c r="B1020" i="22" s="1"/>
  <c r="E1020" i="22"/>
  <c r="G1019" i="22" a="1"/>
  <c r="G1019" i="22" s="1"/>
  <c r="B1019" i="22" s="1"/>
  <c r="E1019" i="22"/>
  <c r="G1018" i="22" a="1"/>
  <c r="G1018" i="22" s="1"/>
  <c r="B1018" i="22" s="1"/>
  <c r="E1018" i="22"/>
  <c r="G1017" i="22" a="1"/>
  <c r="G1017" i="22" s="1"/>
  <c r="B1017" i="22" s="1"/>
  <c r="E1017" i="22"/>
  <c r="G1016" i="22" a="1"/>
  <c r="G1016" i="22" s="1"/>
  <c r="B1016" i="22" s="1"/>
  <c r="E1016" i="22"/>
  <c r="G1015" i="22" a="1"/>
  <c r="G1015" i="22" s="1"/>
  <c r="B1015" i="22" s="1"/>
  <c r="E1015" i="22"/>
  <c r="G1014" i="22" a="1"/>
  <c r="G1014" i="22" s="1"/>
  <c r="B1014" i="22" s="1"/>
  <c r="E1014" i="22"/>
  <c r="G1013" i="22" a="1"/>
  <c r="G1013" i="22" s="1"/>
  <c r="B1013" i="22" s="1"/>
  <c r="E1013" i="22"/>
  <c r="G1012" i="22" a="1"/>
  <c r="G1012" i="22" s="1"/>
  <c r="B1012" i="22" s="1"/>
  <c r="E1012" i="22"/>
  <c r="G1011" i="22" a="1"/>
  <c r="G1011" i="22" s="1"/>
  <c r="B1011" i="22" s="1"/>
  <c r="E1011" i="22"/>
  <c r="G1010" i="22" a="1"/>
  <c r="G1010" i="22" s="1"/>
  <c r="B1010" i="22" s="1"/>
  <c r="E1010" i="22"/>
  <c r="G1009" i="22" a="1"/>
  <c r="G1009" i="22" s="1"/>
  <c r="B1009" i="22" s="1"/>
  <c r="E1009" i="22"/>
  <c r="G1008" i="22" a="1"/>
  <c r="G1008" i="22" s="1"/>
  <c r="B1008" i="22" s="1"/>
  <c r="E1008" i="22"/>
  <c r="G1007" i="22" a="1"/>
  <c r="G1007" i="22" s="1"/>
  <c r="B1007" i="22" s="1"/>
  <c r="E1007" i="22"/>
  <c r="G1006" i="22" a="1"/>
  <c r="G1006" i="22" s="1"/>
  <c r="B1006" i="22" s="1"/>
  <c r="E1006" i="22"/>
  <c r="G1005" i="22" a="1"/>
  <c r="G1005" i="22" s="1"/>
  <c r="B1005" i="22" s="1"/>
  <c r="E1005" i="22"/>
  <c r="G1004" i="22" a="1"/>
  <c r="G1004" i="22" s="1"/>
  <c r="B1004" i="22" s="1"/>
  <c r="E1004" i="22"/>
  <c r="G1003" i="22" a="1"/>
  <c r="G1003" i="22" s="1"/>
  <c r="B1003" i="22" s="1"/>
  <c r="E1003" i="22"/>
  <c r="G1002" i="22"/>
  <c r="B1002" i="22" s="1"/>
  <c r="G1002" i="22" a="1"/>
  <c r="E1002" i="22"/>
  <c r="G1001" i="22" a="1"/>
  <c r="G1001" i="22" s="1"/>
  <c r="B1001" i="22" s="1"/>
  <c r="E1001" i="22"/>
  <c r="G1000" i="22" a="1"/>
  <c r="G1000" i="22" s="1"/>
  <c r="B1000" i="22" s="1"/>
  <c r="E1000" i="22"/>
  <c r="G999" i="22" a="1"/>
  <c r="G999" i="22" s="1"/>
  <c r="B999" i="22" s="1"/>
  <c r="E999" i="22"/>
  <c r="G998" i="22" a="1"/>
  <c r="G998" i="22" s="1"/>
  <c r="B998" i="22" s="1"/>
  <c r="E998" i="22"/>
  <c r="G997" i="22" a="1"/>
  <c r="G997" i="22" s="1"/>
  <c r="B997" i="22" s="1"/>
  <c r="E997" i="22"/>
  <c r="G996" i="22" a="1"/>
  <c r="G996" i="22" s="1"/>
  <c r="B996" i="22" s="1"/>
  <c r="E996" i="22"/>
  <c r="G995" i="22" a="1"/>
  <c r="G995" i="22" s="1"/>
  <c r="B995" i="22" s="1"/>
  <c r="E995" i="22"/>
  <c r="G994" i="22" a="1"/>
  <c r="G994" i="22" s="1"/>
  <c r="B994" i="22" s="1"/>
  <c r="E994" i="22"/>
  <c r="G993" i="22" a="1"/>
  <c r="G993" i="22" s="1"/>
  <c r="B993" i="22" s="1"/>
  <c r="E993" i="22"/>
  <c r="G992" i="22"/>
  <c r="B992" i="22" s="1"/>
  <c r="G992" i="22" a="1"/>
  <c r="E992" i="22"/>
  <c r="G991" i="22" a="1"/>
  <c r="G991" i="22" s="1"/>
  <c r="B991" i="22" s="1"/>
  <c r="E991" i="22"/>
  <c r="G990" i="22" a="1"/>
  <c r="G990" i="22" s="1"/>
  <c r="B990" i="22" s="1"/>
  <c r="E990" i="22"/>
  <c r="G989" i="22" a="1"/>
  <c r="G989" i="22" s="1"/>
  <c r="B989" i="22" s="1"/>
  <c r="E989" i="22"/>
  <c r="G988" i="22" a="1"/>
  <c r="G988" i="22" s="1"/>
  <c r="B988" i="22" s="1"/>
  <c r="E988" i="22"/>
  <c r="G987" i="22" a="1"/>
  <c r="G987" i="22" s="1"/>
  <c r="B987" i="22" s="1"/>
  <c r="E987" i="22"/>
  <c r="G986" i="22" a="1"/>
  <c r="G986" i="22" s="1"/>
  <c r="B986" i="22" s="1"/>
  <c r="E986" i="22"/>
  <c r="G985" i="22" a="1"/>
  <c r="G985" i="22" s="1"/>
  <c r="B985" i="22" s="1"/>
  <c r="E985" i="22"/>
  <c r="G984" i="22" a="1"/>
  <c r="G984" i="22" s="1"/>
  <c r="B984" i="22" s="1"/>
  <c r="E984" i="22"/>
  <c r="G983" i="22" a="1"/>
  <c r="G983" i="22" s="1"/>
  <c r="B983" i="22" s="1"/>
  <c r="E983" i="22"/>
  <c r="G982" i="22" a="1"/>
  <c r="G982" i="22" s="1"/>
  <c r="B982" i="22" s="1"/>
  <c r="E982" i="22"/>
  <c r="G981" i="22" a="1"/>
  <c r="G981" i="22" s="1"/>
  <c r="B981" i="22" s="1"/>
  <c r="E981" i="22"/>
  <c r="G980" i="22" a="1"/>
  <c r="G980" i="22" s="1"/>
  <c r="B980" i="22" s="1"/>
  <c r="E980" i="22"/>
  <c r="G979" i="22" a="1"/>
  <c r="G979" i="22" s="1"/>
  <c r="B979" i="22" s="1"/>
  <c r="E979" i="22"/>
  <c r="G978" i="22"/>
  <c r="B978" i="22" s="1"/>
  <c r="G978" i="22" a="1"/>
  <c r="E978" i="22"/>
  <c r="G977" i="22" a="1"/>
  <c r="G977" i="22" s="1"/>
  <c r="B977" i="22" s="1"/>
  <c r="E977" i="22"/>
  <c r="G976" i="22"/>
  <c r="B976" i="22" s="1"/>
  <c r="G976" i="22" a="1"/>
  <c r="E976" i="22"/>
  <c r="G975" i="22"/>
  <c r="B975" i="22" s="1"/>
  <c r="G975" i="22" a="1"/>
  <c r="E975" i="22"/>
  <c r="G974" i="22" a="1"/>
  <c r="G974" i="22" s="1"/>
  <c r="B974" i="22" s="1"/>
  <c r="E974" i="22"/>
  <c r="G973" i="22" a="1"/>
  <c r="G973" i="22" s="1"/>
  <c r="B973" i="22" s="1"/>
  <c r="E973" i="22"/>
  <c r="G972" i="22" a="1"/>
  <c r="G972" i="22" s="1"/>
  <c r="B972" i="22" s="1"/>
  <c r="E972" i="22"/>
  <c r="G971" i="22" a="1"/>
  <c r="G971" i="22" s="1"/>
  <c r="B971" i="22" s="1"/>
  <c r="E971" i="22"/>
  <c r="G970" i="22" a="1"/>
  <c r="G970" i="22" s="1"/>
  <c r="B970" i="22" s="1"/>
  <c r="E970" i="22"/>
  <c r="G969" i="22" a="1"/>
  <c r="G969" i="22" s="1"/>
  <c r="B969" i="22" s="1"/>
  <c r="E969" i="22"/>
  <c r="G968" i="22" a="1"/>
  <c r="G968" i="22" s="1"/>
  <c r="B968" i="22" s="1"/>
  <c r="E968" i="22"/>
  <c r="G967" i="22" a="1"/>
  <c r="G967" i="22" s="1"/>
  <c r="B967" i="22" s="1"/>
  <c r="E967" i="22"/>
  <c r="G966" i="22" a="1"/>
  <c r="G966" i="22" s="1"/>
  <c r="B966" i="22" s="1"/>
  <c r="E966" i="22"/>
  <c r="G965" i="22" a="1"/>
  <c r="G965" i="22" s="1"/>
  <c r="B965" i="22" s="1"/>
  <c r="E965" i="22"/>
  <c r="G964" i="22" a="1"/>
  <c r="G964" i="22" s="1"/>
  <c r="B964" i="22" s="1"/>
  <c r="E964" i="22"/>
  <c r="G963" i="22" a="1"/>
  <c r="G963" i="22" s="1"/>
  <c r="B963" i="22" s="1"/>
  <c r="E963" i="22"/>
  <c r="G962" i="22" a="1"/>
  <c r="G962" i="22" s="1"/>
  <c r="B962" i="22" s="1"/>
  <c r="E962" i="22"/>
  <c r="G961" i="22" a="1"/>
  <c r="G961" i="22" s="1"/>
  <c r="B961" i="22" s="1"/>
  <c r="E961" i="22"/>
  <c r="G960" i="22" a="1"/>
  <c r="G960" i="22" s="1"/>
  <c r="B960" i="22" s="1"/>
  <c r="E960" i="22"/>
  <c r="G959" i="22" a="1"/>
  <c r="G959" i="22" s="1"/>
  <c r="B959" i="22" s="1"/>
  <c r="E959" i="22"/>
  <c r="G958" i="22" a="1"/>
  <c r="G958" i="22" s="1"/>
  <c r="B958" i="22" s="1"/>
  <c r="E958" i="22"/>
  <c r="G957" i="22" a="1"/>
  <c r="G957" i="22" s="1"/>
  <c r="B957" i="22" s="1"/>
  <c r="E957" i="22"/>
  <c r="G956" i="22" a="1"/>
  <c r="G956" i="22" s="1"/>
  <c r="B956" i="22" s="1"/>
  <c r="E956" i="22"/>
  <c r="G955" i="22" a="1"/>
  <c r="G955" i="22" s="1"/>
  <c r="B955" i="22" s="1"/>
  <c r="E955" i="22"/>
  <c r="G954" i="22" a="1"/>
  <c r="G954" i="22" s="1"/>
  <c r="B954" i="22" s="1"/>
  <c r="E954" i="22"/>
  <c r="G953" i="22" a="1"/>
  <c r="G953" i="22" s="1"/>
  <c r="B953" i="22" s="1"/>
  <c r="E953" i="22"/>
  <c r="G952" i="22" a="1"/>
  <c r="G952" i="22" s="1"/>
  <c r="B952" i="22" s="1"/>
  <c r="E952" i="22"/>
  <c r="G951" i="22" a="1"/>
  <c r="G951" i="22" s="1"/>
  <c r="B951" i="22" s="1"/>
  <c r="E951" i="22"/>
  <c r="G950" i="22" a="1"/>
  <c r="G950" i="22" s="1"/>
  <c r="B950" i="22" s="1"/>
  <c r="E950" i="22"/>
  <c r="G949" i="22" a="1"/>
  <c r="G949" i="22" s="1"/>
  <c r="B949" i="22" s="1"/>
  <c r="E949" i="22"/>
  <c r="G948" i="22" a="1"/>
  <c r="G948" i="22" s="1"/>
  <c r="B948" i="22" s="1"/>
  <c r="E948" i="22"/>
  <c r="G947" i="22" a="1"/>
  <c r="G947" i="22" s="1"/>
  <c r="B947" i="22" s="1"/>
  <c r="E947" i="22"/>
  <c r="G946" i="22" a="1"/>
  <c r="G946" i="22" s="1"/>
  <c r="B946" i="22" s="1"/>
  <c r="E946" i="22"/>
  <c r="G945" i="22" a="1"/>
  <c r="G945" i="22" s="1"/>
  <c r="B945" i="22" s="1"/>
  <c r="E945" i="22"/>
  <c r="G944" i="22" a="1"/>
  <c r="G944" i="22" s="1"/>
  <c r="B944" i="22" s="1"/>
  <c r="E944" i="22"/>
  <c r="G943" i="22" a="1"/>
  <c r="G943" i="22" s="1"/>
  <c r="B943" i="22" s="1"/>
  <c r="E943" i="22"/>
  <c r="G942" i="22" a="1"/>
  <c r="G942" i="22" s="1"/>
  <c r="B942" i="22" s="1"/>
  <c r="E942" i="22"/>
  <c r="G941" i="22" a="1"/>
  <c r="G941" i="22" s="1"/>
  <c r="B941" i="22" s="1"/>
  <c r="E941" i="22"/>
  <c r="G940" i="22" a="1"/>
  <c r="G940" i="22" s="1"/>
  <c r="B940" i="22" s="1"/>
  <c r="E940" i="22"/>
  <c r="G939" i="22" a="1"/>
  <c r="G939" i="22" s="1"/>
  <c r="B939" i="22" s="1"/>
  <c r="E939" i="22"/>
  <c r="G938" i="22" a="1"/>
  <c r="G938" i="22" s="1"/>
  <c r="B938" i="22" s="1"/>
  <c r="E938" i="22"/>
  <c r="G937" i="22"/>
  <c r="B937" i="22" s="1"/>
  <c r="G937" i="22" a="1"/>
  <c r="E937" i="22"/>
  <c r="G936" i="22" a="1"/>
  <c r="G936" i="22" s="1"/>
  <c r="B936" i="22" s="1"/>
  <c r="E936" i="22"/>
  <c r="G935" i="22" a="1"/>
  <c r="G935" i="22" s="1"/>
  <c r="B935" i="22" s="1"/>
  <c r="E935" i="22"/>
  <c r="G934" i="22"/>
  <c r="B934" i="22" s="1"/>
  <c r="G934" i="22" a="1"/>
  <c r="E934" i="22"/>
  <c r="G933" i="22" a="1"/>
  <c r="G933" i="22" s="1"/>
  <c r="B933" i="22" s="1"/>
  <c r="E933" i="22"/>
  <c r="G932" i="22" a="1"/>
  <c r="G932" i="22" s="1"/>
  <c r="B932" i="22" s="1"/>
  <c r="E932" i="22"/>
  <c r="G931" i="22" a="1"/>
  <c r="G931" i="22" s="1"/>
  <c r="B931" i="22" s="1"/>
  <c r="E931" i="22"/>
  <c r="G930" i="22" a="1"/>
  <c r="G930" i="22" s="1"/>
  <c r="B930" i="22" s="1"/>
  <c r="E930" i="22"/>
  <c r="G929" i="22" a="1"/>
  <c r="G929" i="22" s="1"/>
  <c r="B929" i="22" s="1"/>
  <c r="E929" i="22"/>
  <c r="G928" i="22"/>
  <c r="B928" i="22" s="1"/>
  <c r="G928" i="22" a="1"/>
  <c r="E928" i="22"/>
  <c r="G927" i="22" a="1"/>
  <c r="G927" i="22" s="1"/>
  <c r="B927" i="22" s="1"/>
  <c r="E927" i="22"/>
  <c r="G926" i="22" a="1"/>
  <c r="G926" i="22" s="1"/>
  <c r="B926" i="22" s="1"/>
  <c r="E926" i="22"/>
  <c r="G925" i="22" a="1"/>
  <c r="G925" i="22" s="1"/>
  <c r="B925" i="22" s="1"/>
  <c r="E925" i="22"/>
  <c r="G924" i="22" a="1"/>
  <c r="G924" i="22" s="1"/>
  <c r="B924" i="22" s="1"/>
  <c r="E924" i="22"/>
  <c r="G923" i="22" a="1"/>
  <c r="G923" i="22" s="1"/>
  <c r="B923" i="22" s="1"/>
  <c r="E923" i="22"/>
  <c r="G922" i="22" a="1"/>
  <c r="G922" i="22" s="1"/>
  <c r="B922" i="22" s="1"/>
  <c r="E922" i="22"/>
  <c r="G921" i="22" a="1"/>
  <c r="G921" i="22" s="1"/>
  <c r="B921" i="22" s="1"/>
  <c r="E921" i="22"/>
  <c r="G920" i="22" a="1"/>
  <c r="G920" i="22" s="1"/>
  <c r="B920" i="22" s="1"/>
  <c r="E920" i="22"/>
  <c r="G919" i="22" a="1"/>
  <c r="G919" i="22" s="1"/>
  <c r="B919" i="22" s="1"/>
  <c r="E919" i="22"/>
  <c r="G918" i="22" a="1"/>
  <c r="G918" i="22" s="1"/>
  <c r="B918" i="22" s="1"/>
  <c r="E918" i="22"/>
  <c r="G917" i="22" a="1"/>
  <c r="G917" i="22" s="1"/>
  <c r="B917" i="22" s="1"/>
  <c r="E917" i="22"/>
  <c r="G916" i="22" a="1"/>
  <c r="G916" i="22" s="1"/>
  <c r="B916" i="22" s="1"/>
  <c r="E916" i="22"/>
  <c r="G915" i="22" a="1"/>
  <c r="G915" i="22" s="1"/>
  <c r="B915" i="22" s="1"/>
  <c r="E915" i="22"/>
  <c r="G914" i="22" a="1"/>
  <c r="G914" i="22" s="1"/>
  <c r="B914" i="22" s="1"/>
  <c r="E914" i="22"/>
  <c r="G913" i="22" a="1"/>
  <c r="G913" i="22" s="1"/>
  <c r="B913" i="22" s="1"/>
  <c r="E913" i="22"/>
  <c r="G912" i="22" a="1"/>
  <c r="G912" i="22" s="1"/>
  <c r="B912" i="22" s="1"/>
  <c r="E912" i="22"/>
  <c r="G911" i="22" a="1"/>
  <c r="G911" i="22" s="1"/>
  <c r="B911" i="22" s="1"/>
  <c r="E911" i="22"/>
  <c r="G910" i="22" a="1"/>
  <c r="G910" i="22" s="1"/>
  <c r="B910" i="22" s="1"/>
  <c r="E910" i="22"/>
  <c r="G909" i="22"/>
  <c r="B909" i="22" s="1"/>
  <c r="G909" i="22" a="1"/>
  <c r="E909" i="22"/>
  <c r="G908" i="22" a="1"/>
  <c r="G908" i="22" s="1"/>
  <c r="B908" i="22" s="1"/>
  <c r="E908" i="22"/>
  <c r="G907" i="22" a="1"/>
  <c r="G907" i="22" s="1"/>
  <c r="B907" i="22" s="1"/>
  <c r="E907" i="22"/>
  <c r="G906" i="22" a="1"/>
  <c r="G906" i="22" s="1"/>
  <c r="B906" i="22" s="1"/>
  <c r="E906" i="22"/>
  <c r="G905" i="22" a="1"/>
  <c r="G905" i="22" s="1"/>
  <c r="B905" i="22" s="1"/>
  <c r="E905" i="22"/>
  <c r="G904" i="22" a="1"/>
  <c r="G904" i="22" s="1"/>
  <c r="B904" i="22" s="1"/>
  <c r="E904" i="22"/>
  <c r="G903" i="22" a="1"/>
  <c r="G903" i="22" s="1"/>
  <c r="B903" i="22" s="1"/>
  <c r="E903" i="22"/>
  <c r="G902" i="22" a="1"/>
  <c r="G902" i="22" s="1"/>
  <c r="B902" i="22" s="1"/>
  <c r="E902" i="22"/>
  <c r="G901" i="22" a="1"/>
  <c r="G901" i="22" s="1"/>
  <c r="B901" i="22" s="1"/>
  <c r="E901" i="22"/>
  <c r="G900" i="22" a="1"/>
  <c r="G900" i="22" s="1"/>
  <c r="B900" i="22" s="1"/>
  <c r="E900" i="22"/>
  <c r="G899" i="22" a="1"/>
  <c r="G899" i="22" s="1"/>
  <c r="E899" i="22"/>
  <c r="B899" i="22"/>
  <c r="G898" i="22" a="1"/>
  <c r="G898" i="22" s="1"/>
  <c r="B898" i="22" s="1"/>
  <c r="E898" i="22"/>
  <c r="G897" i="22" a="1"/>
  <c r="G897" i="22" s="1"/>
  <c r="B897" i="22" s="1"/>
  <c r="E897" i="22"/>
  <c r="G896" i="22" a="1"/>
  <c r="G896" i="22" s="1"/>
  <c r="B896" i="22" s="1"/>
  <c r="E896" i="22"/>
  <c r="G895" i="22" a="1"/>
  <c r="G895" i="22" s="1"/>
  <c r="B895" i="22" s="1"/>
  <c r="E895" i="22"/>
  <c r="G894" i="22" a="1"/>
  <c r="G894" i="22" s="1"/>
  <c r="B894" i="22" s="1"/>
  <c r="E894" i="22"/>
  <c r="G893" i="22" a="1"/>
  <c r="G893" i="22" s="1"/>
  <c r="B893" i="22" s="1"/>
  <c r="E893" i="22"/>
  <c r="G892" i="22" a="1"/>
  <c r="G892" i="22" s="1"/>
  <c r="B892" i="22" s="1"/>
  <c r="E892" i="22"/>
  <c r="G891" i="22" a="1"/>
  <c r="G891" i="22" s="1"/>
  <c r="B891" i="22" s="1"/>
  <c r="E891" i="22"/>
  <c r="G890" i="22" a="1"/>
  <c r="G890" i="22" s="1"/>
  <c r="B890" i="22" s="1"/>
  <c r="E890" i="22"/>
  <c r="G889" i="22" a="1"/>
  <c r="G889" i="22" s="1"/>
  <c r="B889" i="22" s="1"/>
  <c r="E889" i="22"/>
  <c r="G888" i="22" a="1"/>
  <c r="G888" i="22" s="1"/>
  <c r="B888" i="22" s="1"/>
  <c r="E888" i="22"/>
  <c r="G887" i="22" a="1"/>
  <c r="G887" i="22" s="1"/>
  <c r="B887" i="22" s="1"/>
  <c r="E887" i="22"/>
  <c r="G886" i="22" a="1"/>
  <c r="G886" i="22" s="1"/>
  <c r="B886" i="22" s="1"/>
  <c r="E886" i="22"/>
  <c r="G885" i="22" a="1"/>
  <c r="G885" i="22" s="1"/>
  <c r="B885" i="22" s="1"/>
  <c r="E885" i="22"/>
  <c r="G884" i="22" a="1"/>
  <c r="G884" i="22" s="1"/>
  <c r="B884" i="22" s="1"/>
  <c r="E884" i="22"/>
  <c r="G883" i="22" a="1"/>
  <c r="G883" i="22" s="1"/>
  <c r="B883" i="22" s="1"/>
  <c r="E883" i="22"/>
  <c r="G882" i="22" a="1"/>
  <c r="G882" i="22" s="1"/>
  <c r="B882" i="22" s="1"/>
  <c r="E882" i="22"/>
  <c r="G881" i="22" a="1"/>
  <c r="G881" i="22" s="1"/>
  <c r="B881" i="22" s="1"/>
  <c r="E881" i="22"/>
  <c r="G880" i="22" a="1"/>
  <c r="G880" i="22" s="1"/>
  <c r="B880" i="22" s="1"/>
  <c r="E880" i="22"/>
  <c r="G879" i="22"/>
  <c r="B879" i="22" s="1"/>
  <c r="G879" i="22" a="1"/>
  <c r="E879" i="22"/>
  <c r="G878" i="22" a="1"/>
  <c r="G878" i="22" s="1"/>
  <c r="B878" i="22" s="1"/>
  <c r="E878" i="22"/>
  <c r="G877" i="22" a="1"/>
  <c r="G877" i="22" s="1"/>
  <c r="B877" i="22" s="1"/>
  <c r="E877" i="22"/>
  <c r="G876" i="22" a="1"/>
  <c r="G876" i="22" s="1"/>
  <c r="B876" i="22" s="1"/>
  <c r="E876" i="22"/>
  <c r="G875" i="22" a="1"/>
  <c r="G875" i="22" s="1"/>
  <c r="B875" i="22" s="1"/>
  <c r="E875" i="22"/>
  <c r="G874" i="22" a="1"/>
  <c r="G874" i="22" s="1"/>
  <c r="B874" i="22" s="1"/>
  <c r="E874" i="22"/>
  <c r="G873" i="22" a="1"/>
  <c r="G873" i="22" s="1"/>
  <c r="B873" i="22" s="1"/>
  <c r="E873" i="22"/>
  <c r="G872" i="22" a="1"/>
  <c r="G872" i="22" s="1"/>
  <c r="B872" i="22" s="1"/>
  <c r="E872" i="22"/>
  <c r="G871" i="22" a="1"/>
  <c r="G871" i="22" s="1"/>
  <c r="B871" i="22" s="1"/>
  <c r="E871" i="22"/>
  <c r="G870" i="22" a="1"/>
  <c r="G870" i="22" s="1"/>
  <c r="B870" i="22" s="1"/>
  <c r="E870" i="22"/>
  <c r="G869" i="22" a="1"/>
  <c r="G869" i="22" s="1"/>
  <c r="B869" i="22" s="1"/>
  <c r="E869" i="22"/>
  <c r="G868" i="22"/>
  <c r="B868" i="22" s="1"/>
  <c r="G868" i="22" a="1"/>
  <c r="E868" i="22"/>
  <c r="G867" i="22" a="1"/>
  <c r="G867" i="22" s="1"/>
  <c r="B867" i="22" s="1"/>
  <c r="E867" i="22"/>
  <c r="G866" i="22" a="1"/>
  <c r="G866" i="22" s="1"/>
  <c r="B866" i="22" s="1"/>
  <c r="E866" i="22"/>
  <c r="G865" i="22" a="1"/>
  <c r="G865" i="22" s="1"/>
  <c r="B865" i="22" s="1"/>
  <c r="E865" i="22"/>
  <c r="G864" i="22" a="1"/>
  <c r="G864" i="22" s="1"/>
  <c r="B864" i="22" s="1"/>
  <c r="E864" i="22"/>
  <c r="G863" i="22" a="1"/>
  <c r="G863" i="22" s="1"/>
  <c r="B863" i="22" s="1"/>
  <c r="E863" i="22"/>
  <c r="G862" i="22" a="1"/>
  <c r="G862" i="22" s="1"/>
  <c r="B862" i="22" s="1"/>
  <c r="E862" i="22"/>
  <c r="G861" i="22" a="1"/>
  <c r="G861" i="22" s="1"/>
  <c r="B861" i="22" s="1"/>
  <c r="E861" i="22"/>
  <c r="G860" i="22" a="1"/>
  <c r="G860" i="22" s="1"/>
  <c r="B860" i="22" s="1"/>
  <c r="E860" i="22"/>
  <c r="G859" i="22" a="1"/>
  <c r="G859" i="22" s="1"/>
  <c r="B859" i="22" s="1"/>
  <c r="E859" i="22"/>
  <c r="G858" i="22" a="1"/>
  <c r="G858" i="22" s="1"/>
  <c r="B858" i="22" s="1"/>
  <c r="E858" i="22"/>
  <c r="G857" i="22"/>
  <c r="B857" i="22" s="1"/>
  <c r="G857" i="22" a="1"/>
  <c r="E857" i="22"/>
  <c r="G856" i="22" a="1"/>
  <c r="G856" i="22" s="1"/>
  <c r="B856" i="22" s="1"/>
  <c r="E856" i="22"/>
  <c r="G855" i="22" a="1"/>
  <c r="G855" i="22" s="1"/>
  <c r="B855" i="22" s="1"/>
  <c r="E855" i="22"/>
  <c r="G854" i="22" a="1"/>
  <c r="G854" i="22" s="1"/>
  <c r="B854" i="22" s="1"/>
  <c r="E854" i="22"/>
  <c r="G853" i="22" a="1"/>
  <c r="G853" i="22" s="1"/>
  <c r="B853" i="22" s="1"/>
  <c r="E853" i="22"/>
  <c r="G852" i="22" a="1"/>
  <c r="G852" i="22" s="1"/>
  <c r="B852" i="22" s="1"/>
  <c r="E852" i="22"/>
  <c r="G851" i="22" a="1"/>
  <c r="G851" i="22" s="1"/>
  <c r="B851" i="22" s="1"/>
  <c r="E851" i="22"/>
  <c r="G850" i="22" a="1"/>
  <c r="G850" i="22" s="1"/>
  <c r="B850" i="22" s="1"/>
  <c r="E850" i="22"/>
  <c r="G849" i="22" a="1"/>
  <c r="G849" i="22" s="1"/>
  <c r="B849" i="22" s="1"/>
  <c r="E849" i="22"/>
  <c r="G848" i="22" a="1"/>
  <c r="G848" i="22" s="1"/>
  <c r="B848" i="22" s="1"/>
  <c r="E848" i="22"/>
  <c r="G847" i="22"/>
  <c r="B847" i="22" s="1"/>
  <c r="G847" i="22" a="1"/>
  <c r="E847" i="22"/>
  <c r="G846" i="22" a="1"/>
  <c r="G846" i="22" s="1"/>
  <c r="B846" i="22" s="1"/>
  <c r="E846" i="22"/>
  <c r="G845" i="22" a="1"/>
  <c r="G845" i="22" s="1"/>
  <c r="B845" i="22" s="1"/>
  <c r="E845" i="22"/>
  <c r="G844" i="22" a="1"/>
  <c r="G844" i="22" s="1"/>
  <c r="B844" i="22" s="1"/>
  <c r="E844" i="22"/>
  <c r="G843" i="22" a="1"/>
  <c r="G843" i="22" s="1"/>
  <c r="B843" i="22" s="1"/>
  <c r="E843" i="22"/>
  <c r="G842" i="22" a="1"/>
  <c r="G842" i="22" s="1"/>
  <c r="B842" i="22" s="1"/>
  <c r="E842" i="22"/>
  <c r="G841" i="22" a="1"/>
  <c r="G841" i="22" s="1"/>
  <c r="B841" i="22" s="1"/>
  <c r="E841" i="22"/>
  <c r="G840" i="22" a="1"/>
  <c r="G840" i="22" s="1"/>
  <c r="B840" i="22" s="1"/>
  <c r="E840" i="22"/>
  <c r="G839" i="22" a="1"/>
  <c r="G839" i="22" s="1"/>
  <c r="B839" i="22" s="1"/>
  <c r="E839" i="22"/>
  <c r="G838" i="22"/>
  <c r="B838" i="22" s="1"/>
  <c r="G838" i="22" a="1"/>
  <c r="E838" i="22"/>
  <c r="G837" i="22" a="1"/>
  <c r="G837" i="22" s="1"/>
  <c r="B837" i="22" s="1"/>
  <c r="E837" i="22"/>
  <c r="G836" i="22"/>
  <c r="B836" i="22" s="1"/>
  <c r="G836" i="22" a="1"/>
  <c r="E836" i="22"/>
  <c r="G835" i="22"/>
  <c r="B835" i="22" s="1"/>
  <c r="G835" i="22" a="1"/>
  <c r="E835" i="22"/>
  <c r="G834" i="22" a="1"/>
  <c r="G834" i="22" s="1"/>
  <c r="B834" i="22" s="1"/>
  <c r="E834" i="22"/>
  <c r="G833" i="22" a="1"/>
  <c r="G833" i="22" s="1"/>
  <c r="B833" i="22" s="1"/>
  <c r="E833" i="22"/>
  <c r="G832" i="22"/>
  <c r="B832" i="22" s="1"/>
  <c r="G832" i="22" a="1"/>
  <c r="E832" i="22"/>
  <c r="G831" i="22" a="1"/>
  <c r="G831" i="22" s="1"/>
  <c r="B831" i="22" s="1"/>
  <c r="E831" i="22"/>
  <c r="G830" i="22" a="1"/>
  <c r="G830" i="22" s="1"/>
  <c r="B830" i="22" s="1"/>
  <c r="E830" i="22"/>
  <c r="G829" i="22"/>
  <c r="B829" i="22" s="1"/>
  <c r="G829" i="22" a="1"/>
  <c r="E829" i="22"/>
  <c r="G828" i="22" a="1"/>
  <c r="G828" i="22" s="1"/>
  <c r="B828" i="22" s="1"/>
  <c r="E828" i="22"/>
  <c r="G827" i="22" a="1"/>
  <c r="G827" i="22" s="1"/>
  <c r="B827" i="22" s="1"/>
  <c r="E827" i="22"/>
  <c r="G826" i="22" a="1"/>
  <c r="G826" i="22" s="1"/>
  <c r="B826" i="22" s="1"/>
  <c r="E826" i="22"/>
  <c r="G825" i="22" a="1"/>
  <c r="G825" i="22" s="1"/>
  <c r="B825" i="22" s="1"/>
  <c r="E825" i="22"/>
  <c r="G824" i="22" a="1"/>
  <c r="G824" i="22" s="1"/>
  <c r="B824" i="22" s="1"/>
  <c r="E824" i="22"/>
  <c r="G823" i="22" a="1"/>
  <c r="G823" i="22" s="1"/>
  <c r="B823" i="22" s="1"/>
  <c r="E823" i="22"/>
  <c r="G822" i="22" a="1"/>
  <c r="G822" i="22" s="1"/>
  <c r="B822" i="22" s="1"/>
  <c r="E822" i="22"/>
  <c r="G821" i="22" a="1"/>
  <c r="G821" i="22" s="1"/>
  <c r="B821" i="22" s="1"/>
  <c r="E821" i="22"/>
  <c r="G820" i="22" a="1"/>
  <c r="G820" i="22" s="1"/>
  <c r="B820" i="22" s="1"/>
  <c r="E820" i="22"/>
  <c r="G819" i="22" a="1"/>
  <c r="G819" i="22" s="1"/>
  <c r="B819" i="22" s="1"/>
  <c r="E819" i="22"/>
  <c r="G818" i="22" a="1"/>
  <c r="G818" i="22" s="1"/>
  <c r="B818" i="22" s="1"/>
  <c r="E818" i="22"/>
  <c r="G817" i="22" a="1"/>
  <c r="G817" i="22" s="1"/>
  <c r="B817" i="22" s="1"/>
  <c r="E817" i="22"/>
  <c r="G816" i="22" a="1"/>
  <c r="G816" i="22" s="1"/>
  <c r="B816" i="22" s="1"/>
  <c r="E816" i="22"/>
  <c r="G815" i="22" a="1"/>
  <c r="G815" i="22" s="1"/>
  <c r="B815" i="22" s="1"/>
  <c r="E815" i="22"/>
  <c r="G814" i="22" a="1"/>
  <c r="G814" i="22" s="1"/>
  <c r="B814" i="22" s="1"/>
  <c r="E814" i="22"/>
  <c r="G813" i="22" a="1"/>
  <c r="G813" i="22" s="1"/>
  <c r="B813" i="22" s="1"/>
  <c r="E813" i="22"/>
  <c r="G812" i="22" a="1"/>
  <c r="G812" i="22" s="1"/>
  <c r="B812" i="22" s="1"/>
  <c r="E812" i="22"/>
  <c r="G811" i="22" a="1"/>
  <c r="G811" i="22" s="1"/>
  <c r="B811" i="22" s="1"/>
  <c r="E811" i="22"/>
  <c r="G810" i="22" a="1"/>
  <c r="G810" i="22" s="1"/>
  <c r="B810" i="22" s="1"/>
  <c r="E810" i="22"/>
  <c r="G809" i="22" a="1"/>
  <c r="G809" i="22" s="1"/>
  <c r="B809" i="22" s="1"/>
  <c r="E809" i="22"/>
  <c r="G808" i="22" a="1"/>
  <c r="G808" i="22" s="1"/>
  <c r="B808" i="22" s="1"/>
  <c r="E808" i="22"/>
  <c r="G807" i="22" a="1"/>
  <c r="G807" i="22" s="1"/>
  <c r="B807" i="22" s="1"/>
  <c r="E807" i="22"/>
  <c r="G806" i="22" a="1"/>
  <c r="G806" i="22" s="1"/>
  <c r="B806" i="22" s="1"/>
  <c r="E806" i="22"/>
  <c r="G805" i="22" a="1"/>
  <c r="G805" i="22" s="1"/>
  <c r="B805" i="22" s="1"/>
  <c r="E805" i="22"/>
  <c r="G804" i="22" a="1"/>
  <c r="G804" i="22" s="1"/>
  <c r="B804" i="22" s="1"/>
  <c r="E804" i="22"/>
  <c r="G803" i="22" a="1"/>
  <c r="G803" i="22" s="1"/>
  <c r="B803" i="22" s="1"/>
  <c r="E803" i="22"/>
  <c r="G802" i="22" a="1"/>
  <c r="G802" i="22" s="1"/>
  <c r="B802" i="22" s="1"/>
  <c r="E802" i="22"/>
  <c r="G801" i="22" a="1"/>
  <c r="G801" i="22" s="1"/>
  <c r="B801" i="22" s="1"/>
  <c r="E801" i="22"/>
  <c r="G800" i="22" a="1"/>
  <c r="G800" i="22" s="1"/>
  <c r="B800" i="22" s="1"/>
  <c r="E800" i="22"/>
  <c r="G799" i="22"/>
  <c r="B799" i="22" s="1"/>
  <c r="G799" i="22" a="1"/>
  <c r="E799" i="22"/>
  <c r="G798" i="22" a="1"/>
  <c r="G798" i="22" s="1"/>
  <c r="B798" i="22" s="1"/>
  <c r="E798" i="22"/>
  <c r="G797" i="22" a="1"/>
  <c r="G797" i="22" s="1"/>
  <c r="B797" i="22" s="1"/>
  <c r="E797" i="22"/>
  <c r="G796" i="22" a="1"/>
  <c r="G796" i="22" s="1"/>
  <c r="B796" i="22" s="1"/>
  <c r="E796" i="22"/>
  <c r="G795" i="22" a="1"/>
  <c r="G795" i="22" s="1"/>
  <c r="B795" i="22" s="1"/>
  <c r="E795" i="22"/>
  <c r="G794" i="22" a="1"/>
  <c r="G794" i="22" s="1"/>
  <c r="B794" i="22" s="1"/>
  <c r="E794" i="22"/>
  <c r="G793" i="22" a="1"/>
  <c r="G793" i="22" s="1"/>
  <c r="B793" i="22" s="1"/>
  <c r="E793" i="22"/>
  <c r="G792" i="22" a="1"/>
  <c r="G792" i="22" s="1"/>
  <c r="B792" i="22" s="1"/>
  <c r="E792" i="22"/>
  <c r="G791" i="22" a="1"/>
  <c r="G791" i="22" s="1"/>
  <c r="B791" i="22" s="1"/>
  <c r="E791" i="22"/>
  <c r="G790" i="22" a="1"/>
  <c r="G790" i="22" s="1"/>
  <c r="B790" i="22" s="1"/>
  <c r="E790" i="22"/>
  <c r="G789" i="22" a="1"/>
  <c r="G789" i="22" s="1"/>
  <c r="B789" i="22" s="1"/>
  <c r="E789" i="22"/>
  <c r="G788" i="22" a="1"/>
  <c r="G788" i="22" s="1"/>
  <c r="B788" i="22" s="1"/>
  <c r="E788" i="22"/>
  <c r="G787" i="22" a="1"/>
  <c r="G787" i="22" s="1"/>
  <c r="B787" i="22" s="1"/>
  <c r="E787" i="22"/>
  <c r="G786" i="22" a="1"/>
  <c r="G786" i="22" s="1"/>
  <c r="B786" i="22" s="1"/>
  <c r="E786" i="22"/>
  <c r="G785" i="22" a="1"/>
  <c r="G785" i="22" s="1"/>
  <c r="B785" i="22" s="1"/>
  <c r="E785" i="22"/>
  <c r="G784" i="22" a="1"/>
  <c r="G784" i="22" s="1"/>
  <c r="B784" i="22" s="1"/>
  <c r="E784" i="22"/>
  <c r="G783" i="22" a="1"/>
  <c r="G783" i="22" s="1"/>
  <c r="B783" i="22" s="1"/>
  <c r="E783" i="22"/>
  <c r="G782" i="22" a="1"/>
  <c r="G782" i="22" s="1"/>
  <c r="B782" i="22" s="1"/>
  <c r="E782" i="22"/>
  <c r="G781" i="22"/>
  <c r="B781" i="22" s="1"/>
  <c r="G781" i="22" a="1"/>
  <c r="E781" i="22"/>
  <c r="G780" i="22" a="1"/>
  <c r="G780" i="22" s="1"/>
  <c r="B780" i="22" s="1"/>
  <c r="E780" i="22"/>
  <c r="G779" i="22" a="1"/>
  <c r="G779" i="22" s="1"/>
  <c r="B779" i="22" s="1"/>
  <c r="E779" i="22"/>
  <c r="G778" i="22" a="1"/>
  <c r="G778" i="22" s="1"/>
  <c r="B778" i="22" s="1"/>
  <c r="E778" i="22"/>
  <c r="G777" i="22" a="1"/>
  <c r="G777" i="22" s="1"/>
  <c r="B777" i="22" s="1"/>
  <c r="E777" i="22"/>
  <c r="G776" i="22" a="1"/>
  <c r="G776" i="22" s="1"/>
  <c r="B776" i="22" s="1"/>
  <c r="E776" i="22"/>
  <c r="G775" i="22" a="1"/>
  <c r="G775" i="22" s="1"/>
  <c r="B775" i="22" s="1"/>
  <c r="E775" i="22"/>
  <c r="G774" i="22" a="1"/>
  <c r="G774" i="22" s="1"/>
  <c r="B774" i="22" s="1"/>
  <c r="E774" i="22"/>
  <c r="G773" i="22" a="1"/>
  <c r="G773" i="22" s="1"/>
  <c r="B773" i="22" s="1"/>
  <c r="E773" i="22"/>
  <c r="G772" i="22" a="1"/>
  <c r="G772" i="22" s="1"/>
  <c r="B772" i="22" s="1"/>
  <c r="E772" i="22"/>
  <c r="G771" i="22" a="1"/>
  <c r="G771" i="22" s="1"/>
  <c r="E771" i="22"/>
  <c r="B771" i="22"/>
  <c r="G770" i="22" a="1"/>
  <c r="G770" i="22" s="1"/>
  <c r="B770" i="22" s="1"/>
  <c r="E770" i="22"/>
  <c r="G769" i="22" a="1"/>
  <c r="G769" i="22" s="1"/>
  <c r="B769" i="22" s="1"/>
  <c r="E769" i="22"/>
  <c r="G768" i="22" a="1"/>
  <c r="G768" i="22" s="1"/>
  <c r="B768" i="22" s="1"/>
  <c r="E768" i="22"/>
  <c r="G767" i="22" a="1"/>
  <c r="G767" i="22" s="1"/>
  <c r="B767" i="22" s="1"/>
  <c r="E767" i="22"/>
  <c r="G766" i="22" a="1"/>
  <c r="G766" i="22" s="1"/>
  <c r="B766" i="22" s="1"/>
  <c r="E766" i="22"/>
  <c r="G765" i="22" a="1"/>
  <c r="G765" i="22" s="1"/>
  <c r="B765" i="22" s="1"/>
  <c r="E765" i="22"/>
  <c r="G764" i="22" a="1"/>
  <c r="G764" i="22" s="1"/>
  <c r="B764" i="22" s="1"/>
  <c r="E764" i="22"/>
  <c r="G763" i="22" a="1"/>
  <c r="G763" i="22" s="1"/>
  <c r="B763" i="22" s="1"/>
  <c r="E763" i="22"/>
  <c r="G762" i="22" a="1"/>
  <c r="G762" i="22" s="1"/>
  <c r="B762" i="22" s="1"/>
  <c r="E762" i="22"/>
  <c r="G761" i="22" a="1"/>
  <c r="G761" i="22" s="1"/>
  <c r="B761" i="22" s="1"/>
  <c r="E761" i="22"/>
  <c r="G760" i="22" a="1"/>
  <c r="G760" i="22" s="1"/>
  <c r="B760" i="22" s="1"/>
  <c r="E760" i="22"/>
  <c r="G759" i="22" a="1"/>
  <c r="G759" i="22" s="1"/>
  <c r="B759" i="22" s="1"/>
  <c r="E759" i="22"/>
  <c r="G758" i="22" a="1"/>
  <c r="G758" i="22" s="1"/>
  <c r="B758" i="22" s="1"/>
  <c r="E758" i="22"/>
  <c r="G757" i="22" a="1"/>
  <c r="G757" i="22" s="1"/>
  <c r="B757" i="22" s="1"/>
  <c r="E757" i="22"/>
  <c r="G756" i="22"/>
  <c r="B756" i="22" s="1"/>
  <c r="G756" i="22" a="1"/>
  <c r="E756" i="22"/>
  <c r="G755" i="22" a="1"/>
  <c r="G755" i="22" s="1"/>
  <c r="E755" i="22"/>
  <c r="B755" i="22"/>
  <c r="G754" i="22" a="1"/>
  <c r="G754" i="22" s="1"/>
  <c r="B754" i="22" s="1"/>
  <c r="E754" i="22"/>
  <c r="G753" i="22" a="1"/>
  <c r="G753" i="22" s="1"/>
  <c r="B753" i="22" s="1"/>
  <c r="E753" i="22"/>
  <c r="G752" i="22" a="1"/>
  <c r="G752" i="22" s="1"/>
  <c r="B752" i="22" s="1"/>
  <c r="E752" i="22"/>
  <c r="G751" i="22" a="1"/>
  <c r="G751" i="22" s="1"/>
  <c r="B751" i="22" s="1"/>
  <c r="E751" i="22"/>
  <c r="G750" i="22" a="1"/>
  <c r="G750" i="22" s="1"/>
  <c r="B750" i="22" s="1"/>
  <c r="E750" i="22"/>
  <c r="G749" i="22" a="1"/>
  <c r="G749" i="22" s="1"/>
  <c r="B749" i="22" s="1"/>
  <c r="E749" i="22"/>
  <c r="G748" i="22" a="1"/>
  <c r="G748" i="22" s="1"/>
  <c r="B748" i="22" s="1"/>
  <c r="E748" i="22"/>
  <c r="G747" i="22" a="1"/>
  <c r="G747" i="22" s="1"/>
  <c r="B747" i="22" s="1"/>
  <c r="E747" i="22"/>
  <c r="G746" i="22" a="1"/>
  <c r="G746" i="22" s="1"/>
  <c r="B746" i="22" s="1"/>
  <c r="E746" i="22"/>
  <c r="G745" i="22" a="1"/>
  <c r="G745" i="22" s="1"/>
  <c r="B745" i="22" s="1"/>
  <c r="E745" i="22"/>
  <c r="G744" i="22" a="1"/>
  <c r="G744" i="22" s="1"/>
  <c r="B744" i="22" s="1"/>
  <c r="E744" i="22"/>
  <c r="G743" i="22" a="1"/>
  <c r="G743" i="22" s="1"/>
  <c r="B743" i="22" s="1"/>
  <c r="E743" i="22"/>
  <c r="G742" i="22" a="1"/>
  <c r="G742" i="22" s="1"/>
  <c r="B742" i="22" s="1"/>
  <c r="E742" i="22"/>
  <c r="G741" i="22" a="1"/>
  <c r="G741" i="22" s="1"/>
  <c r="B741" i="22" s="1"/>
  <c r="E741" i="22"/>
  <c r="G740" i="22" a="1"/>
  <c r="G740" i="22" s="1"/>
  <c r="B740" i="22" s="1"/>
  <c r="E740" i="22"/>
  <c r="G739" i="22" a="1"/>
  <c r="G739" i="22" s="1"/>
  <c r="B739" i="22" s="1"/>
  <c r="E739" i="22"/>
  <c r="G738" i="22" a="1"/>
  <c r="G738" i="22" s="1"/>
  <c r="B738" i="22" s="1"/>
  <c r="E738" i="22"/>
  <c r="G737" i="22" a="1"/>
  <c r="G737" i="22" s="1"/>
  <c r="B737" i="22" s="1"/>
  <c r="E737" i="22"/>
  <c r="G736" i="22" a="1"/>
  <c r="G736" i="22" s="1"/>
  <c r="B736" i="22" s="1"/>
  <c r="E736" i="22"/>
  <c r="G735" i="22" a="1"/>
  <c r="G735" i="22" s="1"/>
  <c r="B735" i="22" s="1"/>
  <c r="E735" i="22"/>
  <c r="G734" i="22" a="1"/>
  <c r="G734" i="22" s="1"/>
  <c r="B734" i="22" s="1"/>
  <c r="E734" i="22"/>
  <c r="G733" i="22" a="1"/>
  <c r="G733" i="22" s="1"/>
  <c r="B733" i="22" s="1"/>
  <c r="E733" i="22"/>
  <c r="G732" i="22" a="1"/>
  <c r="G732" i="22" s="1"/>
  <c r="B732" i="22" s="1"/>
  <c r="E732" i="22"/>
  <c r="G731" i="22" a="1"/>
  <c r="G731" i="22" s="1"/>
  <c r="B731" i="22" s="1"/>
  <c r="E731" i="22"/>
  <c r="G730" i="22" a="1"/>
  <c r="G730" i="22" s="1"/>
  <c r="B730" i="22" s="1"/>
  <c r="E730" i="22"/>
  <c r="G729" i="22"/>
  <c r="B729" i="22" s="1"/>
  <c r="G729" i="22" a="1"/>
  <c r="E729" i="22"/>
  <c r="G728" i="22" a="1"/>
  <c r="G728" i="22" s="1"/>
  <c r="B728" i="22" s="1"/>
  <c r="E728" i="22"/>
  <c r="G727" i="22" a="1"/>
  <c r="G727" i="22" s="1"/>
  <c r="B727" i="22" s="1"/>
  <c r="E727" i="22"/>
  <c r="G726" i="22" a="1"/>
  <c r="G726" i="22" s="1"/>
  <c r="B726" i="22" s="1"/>
  <c r="E726" i="22"/>
  <c r="G725" i="22" a="1"/>
  <c r="G725" i="22" s="1"/>
  <c r="B725" i="22" s="1"/>
  <c r="E725" i="22"/>
  <c r="G724" i="22" a="1"/>
  <c r="G724" i="22" s="1"/>
  <c r="B724" i="22" s="1"/>
  <c r="E724" i="22"/>
  <c r="G723" i="22" a="1"/>
  <c r="G723" i="22" s="1"/>
  <c r="E723" i="22"/>
  <c r="B723" i="22"/>
  <c r="G722" i="22" a="1"/>
  <c r="G722" i="22" s="1"/>
  <c r="B722" i="22" s="1"/>
  <c r="E722" i="22"/>
  <c r="G721" i="22" a="1"/>
  <c r="G721" i="22" s="1"/>
  <c r="B721" i="22" s="1"/>
  <c r="E721" i="22"/>
  <c r="G720" i="22" a="1"/>
  <c r="G720" i="22" s="1"/>
  <c r="B720" i="22" s="1"/>
  <c r="E720" i="22"/>
  <c r="G719" i="22"/>
  <c r="B719" i="22" s="1"/>
  <c r="G719" i="22" a="1"/>
  <c r="E719" i="22"/>
  <c r="G718" i="22" a="1"/>
  <c r="G718" i="22" s="1"/>
  <c r="B718" i="22" s="1"/>
  <c r="E718" i="22"/>
  <c r="G717" i="22" a="1"/>
  <c r="G717" i="22" s="1"/>
  <c r="B717" i="22" s="1"/>
  <c r="E717" i="22"/>
  <c r="G716" i="22" a="1"/>
  <c r="G716" i="22" s="1"/>
  <c r="B716" i="22" s="1"/>
  <c r="E716" i="22"/>
  <c r="G715" i="22" a="1"/>
  <c r="G715" i="22" s="1"/>
  <c r="B715" i="22" s="1"/>
  <c r="E715" i="22"/>
  <c r="G714" i="22" a="1"/>
  <c r="G714" i="22" s="1"/>
  <c r="B714" i="22" s="1"/>
  <c r="E714" i="22"/>
  <c r="G713" i="22" a="1"/>
  <c r="G713" i="22" s="1"/>
  <c r="B713" i="22" s="1"/>
  <c r="E713" i="22"/>
  <c r="G712" i="22" a="1"/>
  <c r="G712" i="22" s="1"/>
  <c r="B712" i="22" s="1"/>
  <c r="E712" i="22"/>
  <c r="G711" i="22" a="1"/>
  <c r="G711" i="22" s="1"/>
  <c r="B711" i="22" s="1"/>
  <c r="E711" i="22"/>
  <c r="G710" i="22" a="1"/>
  <c r="G710" i="22" s="1"/>
  <c r="B710" i="22" s="1"/>
  <c r="E710" i="22"/>
  <c r="G709" i="22" a="1"/>
  <c r="G709" i="22" s="1"/>
  <c r="B709" i="22" s="1"/>
  <c r="E709" i="22"/>
  <c r="G708" i="22" a="1"/>
  <c r="G708" i="22" s="1"/>
  <c r="B708" i="22" s="1"/>
  <c r="E708" i="22"/>
  <c r="G707" i="22" a="1"/>
  <c r="G707" i="22" s="1"/>
  <c r="B707" i="22" s="1"/>
  <c r="E707" i="22"/>
  <c r="G706" i="22" a="1"/>
  <c r="G706" i="22" s="1"/>
  <c r="B706" i="22" s="1"/>
  <c r="E706" i="22"/>
  <c r="G705" i="22" a="1"/>
  <c r="G705" i="22" s="1"/>
  <c r="B705" i="22" s="1"/>
  <c r="E705" i="22"/>
  <c r="G704" i="22" a="1"/>
  <c r="G704" i="22" s="1"/>
  <c r="B704" i="22" s="1"/>
  <c r="E704" i="22"/>
  <c r="G703" i="22" a="1"/>
  <c r="G703" i="22" s="1"/>
  <c r="B703" i="22" s="1"/>
  <c r="E703" i="22"/>
  <c r="G702" i="22" a="1"/>
  <c r="G702" i="22" s="1"/>
  <c r="B702" i="22" s="1"/>
  <c r="E702" i="22"/>
  <c r="G701" i="22" a="1"/>
  <c r="G701" i="22" s="1"/>
  <c r="B701" i="22" s="1"/>
  <c r="E701" i="22"/>
  <c r="G700" i="22" a="1"/>
  <c r="G700" i="22" s="1"/>
  <c r="B700" i="22" s="1"/>
  <c r="E700" i="22"/>
  <c r="G699" i="22" a="1"/>
  <c r="G699" i="22" s="1"/>
  <c r="B699" i="22" s="1"/>
  <c r="E699" i="22"/>
  <c r="G698" i="22"/>
  <c r="B698" i="22" s="1"/>
  <c r="G698" i="22" a="1"/>
  <c r="E698" i="22"/>
  <c r="G697" i="22" a="1"/>
  <c r="G697" i="22" s="1"/>
  <c r="B697" i="22" s="1"/>
  <c r="E697" i="22"/>
  <c r="G696" i="22" a="1"/>
  <c r="G696" i="22" s="1"/>
  <c r="B696" i="22" s="1"/>
  <c r="E696" i="22"/>
  <c r="G695" i="22" a="1"/>
  <c r="G695" i="22" s="1"/>
  <c r="B695" i="22" s="1"/>
  <c r="E695" i="22"/>
  <c r="G694" i="22" a="1"/>
  <c r="G694" i="22" s="1"/>
  <c r="B694" i="22" s="1"/>
  <c r="E694" i="22"/>
  <c r="G693" i="22" a="1"/>
  <c r="G693" i="22" s="1"/>
  <c r="B693" i="22" s="1"/>
  <c r="E693" i="22"/>
  <c r="G692" i="22" a="1"/>
  <c r="G692" i="22" s="1"/>
  <c r="B692" i="22" s="1"/>
  <c r="E692" i="22"/>
  <c r="G691" i="22" a="1"/>
  <c r="G691" i="22" s="1"/>
  <c r="B691" i="22" s="1"/>
  <c r="E691" i="22"/>
  <c r="G690" i="22" a="1"/>
  <c r="G690" i="22" s="1"/>
  <c r="B690" i="22" s="1"/>
  <c r="E690" i="22"/>
  <c r="G689" i="22" a="1"/>
  <c r="G689" i="22" s="1"/>
  <c r="B689" i="22" s="1"/>
  <c r="E689" i="22"/>
  <c r="G688" i="22" a="1"/>
  <c r="G688" i="22" s="1"/>
  <c r="B688" i="22" s="1"/>
  <c r="E688" i="22"/>
  <c r="G687" i="22" a="1"/>
  <c r="G687" i="22" s="1"/>
  <c r="B687" i="22" s="1"/>
  <c r="E687" i="22"/>
  <c r="G686" i="22" a="1"/>
  <c r="G686" i="22" s="1"/>
  <c r="B686" i="22" s="1"/>
  <c r="E686" i="22"/>
  <c r="G685" i="22" a="1"/>
  <c r="G685" i="22" s="1"/>
  <c r="B685" i="22" s="1"/>
  <c r="E685" i="22"/>
  <c r="G684" i="22" a="1"/>
  <c r="G684" i="22" s="1"/>
  <c r="B684" i="22" s="1"/>
  <c r="E684" i="22"/>
  <c r="G683" i="22" a="1"/>
  <c r="G683" i="22" s="1"/>
  <c r="B683" i="22" s="1"/>
  <c r="E683" i="22"/>
  <c r="G682" i="22" a="1"/>
  <c r="G682" i="22" s="1"/>
  <c r="B682" i="22" s="1"/>
  <c r="E682" i="22"/>
  <c r="G681" i="22" a="1"/>
  <c r="G681" i="22" s="1"/>
  <c r="B681" i="22" s="1"/>
  <c r="E681" i="22"/>
  <c r="G680" i="22" a="1"/>
  <c r="G680" i="22" s="1"/>
  <c r="B680" i="22" s="1"/>
  <c r="E680" i="22"/>
  <c r="G679" i="22" a="1"/>
  <c r="G679" i="22" s="1"/>
  <c r="B679" i="22" s="1"/>
  <c r="E679" i="22"/>
  <c r="G678" i="22" a="1"/>
  <c r="G678" i="22" s="1"/>
  <c r="B678" i="22" s="1"/>
  <c r="E678" i="22"/>
  <c r="G677" i="22" a="1"/>
  <c r="G677" i="22" s="1"/>
  <c r="B677" i="22" s="1"/>
  <c r="E677" i="22"/>
  <c r="G676" i="22" a="1"/>
  <c r="G676" i="22" s="1"/>
  <c r="B676" i="22" s="1"/>
  <c r="E676" i="22"/>
  <c r="G675" i="22" a="1"/>
  <c r="G675" i="22" s="1"/>
  <c r="B675" i="22" s="1"/>
  <c r="E675" i="22"/>
  <c r="G674" i="22" a="1"/>
  <c r="G674" i="22" s="1"/>
  <c r="B674" i="22" s="1"/>
  <c r="E674" i="22"/>
  <c r="G673" i="22" a="1"/>
  <c r="G673" i="22" s="1"/>
  <c r="B673" i="22" s="1"/>
  <c r="E673" i="22"/>
  <c r="G672" i="22" a="1"/>
  <c r="G672" i="22" s="1"/>
  <c r="B672" i="22" s="1"/>
  <c r="E672" i="22"/>
  <c r="G671" i="22" a="1"/>
  <c r="G671" i="22" s="1"/>
  <c r="B671" i="22" s="1"/>
  <c r="E671" i="22"/>
  <c r="G670" i="22" a="1"/>
  <c r="G670" i="22" s="1"/>
  <c r="B670" i="22" s="1"/>
  <c r="E670" i="22"/>
  <c r="G669" i="22" a="1"/>
  <c r="G669" i="22" s="1"/>
  <c r="B669" i="22" s="1"/>
  <c r="E669" i="22"/>
  <c r="G668" i="22" a="1"/>
  <c r="G668" i="22" s="1"/>
  <c r="B668" i="22" s="1"/>
  <c r="E668" i="22"/>
  <c r="G667" i="22" a="1"/>
  <c r="G667" i="22" s="1"/>
  <c r="B667" i="22" s="1"/>
  <c r="E667" i="22"/>
  <c r="G666" i="22" a="1"/>
  <c r="G666" i="22" s="1"/>
  <c r="B666" i="22" s="1"/>
  <c r="E666" i="22"/>
  <c r="G665" i="22" a="1"/>
  <c r="G665" i="22" s="1"/>
  <c r="B665" i="22" s="1"/>
  <c r="E665" i="22"/>
  <c r="G664" i="22" a="1"/>
  <c r="G664" i="22" s="1"/>
  <c r="B664" i="22" s="1"/>
  <c r="E664" i="22"/>
  <c r="G663" i="22" a="1"/>
  <c r="G663" i="22" s="1"/>
  <c r="B663" i="22" s="1"/>
  <c r="E663" i="22"/>
  <c r="G662" i="22"/>
  <c r="B662" i="22" s="1"/>
  <c r="G662" i="22" a="1"/>
  <c r="E662" i="22"/>
  <c r="G661" i="22" a="1"/>
  <c r="G661" i="22" s="1"/>
  <c r="B661" i="22" s="1"/>
  <c r="E661" i="22"/>
  <c r="G660" i="22" a="1"/>
  <c r="G660" i="22" s="1"/>
  <c r="B660" i="22" s="1"/>
  <c r="E660" i="22"/>
  <c r="G659" i="22" a="1"/>
  <c r="G659" i="22" s="1"/>
  <c r="B659" i="22" s="1"/>
  <c r="E659" i="22"/>
  <c r="G658" i="22" a="1"/>
  <c r="G658" i="22" s="1"/>
  <c r="B658" i="22" s="1"/>
  <c r="E658" i="22"/>
  <c r="G657" i="22" a="1"/>
  <c r="G657" i="22" s="1"/>
  <c r="B657" i="22" s="1"/>
  <c r="E657" i="22"/>
  <c r="G656" i="22"/>
  <c r="B656" i="22" s="1"/>
  <c r="G656" i="22" a="1"/>
  <c r="E656" i="22"/>
  <c r="G655" i="22" a="1"/>
  <c r="G655" i="22" s="1"/>
  <c r="B655" i="22" s="1"/>
  <c r="E655" i="22"/>
  <c r="G654" i="22" a="1"/>
  <c r="G654" i="22" s="1"/>
  <c r="B654" i="22" s="1"/>
  <c r="E654" i="22"/>
  <c r="G653" i="22" a="1"/>
  <c r="G653" i="22" s="1"/>
  <c r="B653" i="22" s="1"/>
  <c r="E653" i="22"/>
  <c r="G652" i="22" a="1"/>
  <c r="G652" i="22" s="1"/>
  <c r="B652" i="22" s="1"/>
  <c r="E652" i="22"/>
  <c r="G651" i="22" a="1"/>
  <c r="G651" i="22" s="1"/>
  <c r="B651" i="22" s="1"/>
  <c r="E651" i="22"/>
  <c r="G650" i="22"/>
  <c r="B650" i="22" s="1"/>
  <c r="G650" i="22" a="1"/>
  <c r="E650" i="22"/>
  <c r="G649" i="22"/>
  <c r="B649" i="22" s="1"/>
  <c r="G649" i="22" a="1"/>
  <c r="E649" i="22"/>
  <c r="G648" i="22" a="1"/>
  <c r="G648" i="22" s="1"/>
  <c r="B648" i="22" s="1"/>
  <c r="E648" i="22"/>
  <c r="G647" i="22" a="1"/>
  <c r="G647" i="22" s="1"/>
  <c r="B647" i="22" s="1"/>
  <c r="E647" i="22"/>
  <c r="G646" i="22" a="1"/>
  <c r="G646" i="22" s="1"/>
  <c r="B646" i="22" s="1"/>
  <c r="E646" i="22"/>
  <c r="G645" i="22" a="1"/>
  <c r="G645" i="22" s="1"/>
  <c r="B645" i="22" s="1"/>
  <c r="E645" i="22"/>
  <c r="G644" i="22" a="1"/>
  <c r="G644" i="22" s="1"/>
  <c r="B644" i="22" s="1"/>
  <c r="E644" i="22"/>
  <c r="G643" i="22" a="1"/>
  <c r="G643" i="22" s="1"/>
  <c r="B643" i="22" s="1"/>
  <c r="E643" i="22"/>
  <c r="G642" i="22" a="1"/>
  <c r="G642" i="22" s="1"/>
  <c r="B642" i="22" s="1"/>
  <c r="E642" i="22"/>
  <c r="G641" i="22" a="1"/>
  <c r="G641" i="22" s="1"/>
  <c r="B641" i="22" s="1"/>
  <c r="E641" i="22"/>
  <c r="G640" i="22" a="1"/>
  <c r="G640" i="22" s="1"/>
  <c r="B640" i="22" s="1"/>
  <c r="E640" i="22"/>
  <c r="G639" i="22" a="1"/>
  <c r="G639" i="22" s="1"/>
  <c r="B639" i="22" s="1"/>
  <c r="E639" i="22"/>
  <c r="G638" i="22" a="1"/>
  <c r="G638" i="22" s="1"/>
  <c r="B638" i="22" s="1"/>
  <c r="E638" i="22"/>
  <c r="G637" i="22" a="1"/>
  <c r="G637" i="22" s="1"/>
  <c r="B637" i="22" s="1"/>
  <c r="E637" i="22"/>
  <c r="G636" i="22" a="1"/>
  <c r="G636" i="22" s="1"/>
  <c r="B636" i="22" s="1"/>
  <c r="E636" i="22"/>
  <c r="G635" i="22" a="1"/>
  <c r="G635" i="22" s="1"/>
  <c r="B635" i="22" s="1"/>
  <c r="E635" i="22"/>
  <c r="G634" i="22" a="1"/>
  <c r="G634" i="22" s="1"/>
  <c r="B634" i="22" s="1"/>
  <c r="E634" i="22"/>
  <c r="G633" i="22" a="1"/>
  <c r="G633" i="22" s="1"/>
  <c r="B633" i="22" s="1"/>
  <c r="E633" i="22"/>
  <c r="G632" i="22" a="1"/>
  <c r="G632" i="22" s="1"/>
  <c r="B632" i="22" s="1"/>
  <c r="E632" i="22"/>
  <c r="G631" i="22" a="1"/>
  <c r="G631" i="22" s="1"/>
  <c r="B631" i="22" s="1"/>
  <c r="E631" i="22"/>
  <c r="G630" i="22"/>
  <c r="B630" i="22" s="1"/>
  <c r="G630" i="22" a="1"/>
  <c r="E630" i="22"/>
  <c r="G629" i="22" a="1"/>
  <c r="G629" i="22" s="1"/>
  <c r="B629" i="22" s="1"/>
  <c r="E629" i="22"/>
  <c r="G628" i="22" a="1"/>
  <c r="G628" i="22" s="1"/>
  <c r="B628" i="22" s="1"/>
  <c r="E628" i="22"/>
  <c r="G627" i="22" a="1"/>
  <c r="G627" i="22" s="1"/>
  <c r="B627" i="22" s="1"/>
  <c r="E627" i="22"/>
  <c r="G626" i="22" a="1"/>
  <c r="G626" i="22" s="1"/>
  <c r="B626" i="22" s="1"/>
  <c r="E626" i="22"/>
  <c r="G625" i="22" a="1"/>
  <c r="G625" i="22" s="1"/>
  <c r="B625" i="22" s="1"/>
  <c r="E625" i="22"/>
  <c r="G624" i="22" a="1"/>
  <c r="G624" i="22" s="1"/>
  <c r="B624" i="22" s="1"/>
  <c r="E624" i="22"/>
  <c r="G623" i="22"/>
  <c r="B623" i="22" s="1"/>
  <c r="G623" i="22" a="1"/>
  <c r="E623" i="22"/>
  <c r="G622" i="22" a="1"/>
  <c r="G622" i="22" s="1"/>
  <c r="B622" i="22" s="1"/>
  <c r="E622" i="22"/>
  <c r="G621" i="22" a="1"/>
  <c r="G621" i="22" s="1"/>
  <c r="B621" i="22" s="1"/>
  <c r="E621" i="22"/>
  <c r="G620" i="22" a="1"/>
  <c r="G620" i="22" s="1"/>
  <c r="B620" i="22" s="1"/>
  <c r="E620" i="22"/>
  <c r="G619" i="22" a="1"/>
  <c r="G619" i="22" s="1"/>
  <c r="B619" i="22" s="1"/>
  <c r="E619" i="22"/>
  <c r="G618" i="22" a="1"/>
  <c r="G618" i="22" s="1"/>
  <c r="B618" i="22" s="1"/>
  <c r="E618" i="22"/>
  <c r="G617" i="22" a="1"/>
  <c r="G617" i="22" s="1"/>
  <c r="B617" i="22" s="1"/>
  <c r="E617" i="22"/>
  <c r="G616" i="22" a="1"/>
  <c r="G616" i="22" s="1"/>
  <c r="B616" i="22" s="1"/>
  <c r="E616" i="22"/>
  <c r="G615" i="22" a="1"/>
  <c r="G615" i="22" s="1"/>
  <c r="B615" i="22" s="1"/>
  <c r="E615" i="22"/>
  <c r="G614" i="22" a="1"/>
  <c r="G614" i="22" s="1"/>
  <c r="B614" i="22" s="1"/>
  <c r="E614" i="22"/>
  <c r="G613" i="22" a="1"/>
  <c r="G613" i="22" s="1"/>
  <c r="B613" i="22" s="1"/>
  <c r="E613" i="22"/>
  <c r="G612" i="22" a="1"/>
  <c r="G612" i="22" s="1"/>
  <c r="B612" i="22" s="1"/>
  <c r="E612" i="22"/>
  <c r="G611" i="22" a="1"/>
  <c r="G611" i="22" s="1"/>
  <c r="B611" i="22" s="1"/>
  <c r="E611" i="22"/>
  <c r="G610" i="22" a="1"/>
  <c r="G610" i="22" s="1"/>
  <c r="B610" i="22" s="1"/>
  <c r="E610" i="22"/>
  <c r="G609" i="22" a="1"/>
  <c r="G609" i="22" s="1"/>
  <c r="B609" i="22" s="1"/>
  <c r="E609" i="22"/>
  <c r="G608" i="22" a="1"/>
  <c r="G608" i="22" s="1"/>
  <c r="B608" i="22" s="1"/>
  <c r="E608" i="22"/>
  <c r="G607" i="22" a="1"/>
  <c r="G607" i="22" s="1"/>
  <c r="B607" i="22" s="1"/>
  <c r="E607" i="22"/>
  <c r="G606" i="22" a="1"/>
  <c r="G606" i="22" s="1"/>
  <c r="B606" i="22" s="1"/>
  <c r="E606" i="22"/>
  <c r="G605" i="22" a="1"/>
  <c r="G605" i="22" s="1"/>
  <c r="B605" i="22" s="1"/>
  <c r="E605" i="22"/>
  <c r="G604" i="22" a="1"/>
  <c r="G604" i="22" s="1"/>
  <c r="B604" i="22" s="1"/>
  <c r="E604" i="22"/>
  <c r="G603" i="22" a="1"/>
  <c r="G603" i="22" s="1"/>
  <c r="B603" i="22" s="1"/>
  <c r="E603" i="22"/>
  <c r="G602" i="22" a="1"/>
  <c r="G602" i="22" s="1"/>
  <c r="B602" i="22" s="1"/>
  <c r="E602" i="22"/>
  <c r="G601" i="22" a="1"/>
  <c r="G601" i="22" s="1"/>
  <c r="B601" i="22" s="1"/>
  <c r="E601" i="22"/>
  <c r="G600" i="22" a="1"/>
  <c r="G600" i="22" s="1"/>
  <c r="B600" i="22" s="1"/>
  <c r="E600" i="22"/>
  <c r="G599" i="22" a="1"/>
  <c r="G599" i="22" s="1"/>
  <c r="B599" i="22" s="1"/>
  <c r="E599" i="22"/>
  <c r="G598" i="22"/>
  <c r="B598" i="22" s="1"/>
  <c r="G598" i="22" a="1"/>
  <c r="E598" i="22"/>
  <c r="G597" i="22" a="1"/>
  <c r="G597" i="22" s="1"/>
  <c r="B597" i="22" s="1"/>
  <c r="E597" i="22"/>
  <c r="G596" i="22" a="1"/>
  <c r="G596" i="22" s="1"/>
  <c r="B596" i="22" s="1"/>
  <c r="E596" i="22"/>
  <c r="G595" i="22" a="1"/>
  <c r="G595" i="22" s="1"/>
  <c r="B595" i="22" s="1"/>
  <c r="E595" i="22"/>
  <c r="G594" i="22" a="1"/>
  <c r="G594" i="22" s="1"/>
  <c r="B594" i="22" s="1"/>
  <c r="E594" i="22"/>
  <c r="G593" i="22" a="1"/>
  <c r="G593" i="22" s="1"/>
  <c r="B593" i="22" s="1"/>
  <c r="E593" i="22"/>
  <c r="G592" i="22" a="1"/>
  <c r="G592" i="22" s="1"/>
  <c r="B592" i="22" s="1"/>
  <c r="E592" i="22"/>
  <c r="G591" i="22" a="1"/>
  <c r="G591" i="22" s="1"/>
  <c r="B591" i="22" s="1"/>
  <c r="E591" i="22"/>
  <c r="G590" i="22" a="1"/>
  <c r="G590" i="22" s="1"/>
  <c r="B590" i="22" s="1"/>
  <c r="E590" i="22"/>
  <c r="G589" i="22" a="1"/>
  <c r="G589" i="22" s="1"/>
  <c r="B589" i="22" s="1"/>
  <c r="E589" i="22"/>
  <c r="G588" i="22" a="1"/>
  <c r="G588" i="22" s="1"/>
  <c r="B588" i="22" s="1"/>
  <c r="E588" i="22"/>
  <c r="G587" i="22" a="1"/>
  <c r="G587" i="22" s="1"/>
  <c r="B587" i="22" s="1"/>
  <c r="E587" i="22"/>
  <c r="G586" i="22" a="1"/>
  <c r="G586" i="22" s="1"/>
  <c r="B586" i="22" s="1"/>
  <c r="E586" i="22"/>
  <c r="G585" i="22" a="1"/>
  <c r="G585" i="22" s="1"/>
  <c r="B585" i="22" s="1"/>
  <c r="E585" i="22"/>
  <c r="G584" i="22" a="1"/>
  <c r="G584" i="22" s="1"/>
  <c r="B584" i="22" s="1"/>
  <c r="E584" i="22"/>
  <c r="G583" i="22" a="1"/>
  <c r="G583" i="22" s="1"/>
  <c r="B583" i="22" s="1"/>
  <c r="E583" i="22"/>
  <c r="G582" i="22" a="1"/>
  <c r="G582" i="22" s="1"/>
  <c r="B582" i="22" s="1"/>
  <c r="E582" i="22"/>
  <c r="G581" i="22" a="1"/>
  <c r="G581" i="22" s="1"/>
  <c r="B581" i="22" s="1"/>
  <c r="E581" i="22"/>
  <c r="G580" i="22"/>
  <c r="B580" i="22" s="1"/>
  <c r="G580" i="22" a="1"/>
  <c r="E580" i="22"/>
  <c r="G579" i="22" a="1"/>
  <c r="G579" i="22" s="1"/>
  <c r="B579" i="22" s="1"/>
  <c r="E579" i="22"/>
  <c r="G578" i="22" a="1"/>
  <c r="G578" i="22" s="1"/>
  <c r="B578" i="22" s="1"/>
  <c r="E578" i="22"/>
  <c r="G577" i="22" a="1"/>
  <c r="G577" i="22" s="1"/>
  <c r="B577" i="22" s="1"/>
  <c r="E577" i="22"/>
  <c r="G576" i="22" a="1"/>
  <c r="G576" i="22" s="1"/>
  <c r="B576" i="22" s="1"/>
  <c r="E576" i="22"/>
  <c r="G575" i="22" a="1"/>
  <c r="G575" i="22" s="1"/>
  <c r="B575" i="22" s="1"/>
  <c r="E575" i="22"/>
  <c r="G574" i="22" a="1"/>
  <c r="G574" i="22" s="1"/>
  <c r="B574" i="22" s="1"/>
  <c r="E574" i="22"/>
  <c r="G573" i="22" a="1"/>
  <c r="G573" i="22" s="1"/>
  <c r="B573" i="22" s="1"/>
  <c r="E573" i="22"/>
  <c r="G572" i="22" a="1"/>
  <c r="G572" i="22" s="1"/>
  <c r="B572" i="22" s="1"/>
  <c r="E572" i="22"/>
  <c r="G571" i="22" a="1"/>
  <c r="G571" i="22" s="1"/>
  <c r="B571" i="22" s="1"/>
  <c r="E571" i="22"/>
  <c r="G570" i="22" a="1"/>
  <c r="G570" i="22" s="1"/>
  <c r="B570" i="22" s="1"/>
  <c r="E570" i="22"/>
  <c r="G569" i="22" a="1"/>
  <c r="G569" i="22" s="1"/>
  <c r="B569" i="22" s="1"/>
  <c r="E569" i="22"/>
  <c r="G568" i="22" a="1"/>
  <c r="G568" i="22" s="1"/>
  <c r="B568" i="22" s="1"/>
  <c r="E568" i="22"/>
  <c r="G567" i="22" a="1"/>
  <c r="G567" i="22" s="1"/>
  <c r="B567" i="22" s="1"/>
  <c r="E567" i="22"/>
  <c r="G566" i="22" a="1"/>
  <c r="G566" i="22" s="1"/>
  <c r="B566" i="22" s="1"/>
  <c r="E566" i="22"/>
  <c r="G565" i="22" a="1"/>
  <c r="G565" i="22" s="1"/>
  <c r="B565" i="22" s="1"/>
  <c r="E565" i="22"/>
  <c r="G564" i="22" a="1"/>
  <c r="G564" i="22" s="1"/>
  <c r="B564" i="22" s="1"/>
  <c r="E564" i="22"/>
  <c r="G563" i="22" a="1"/>
  <c r="G563" i="22" s="1"/>
  <c r="E563" i="22"/>
  <c r="B563" i="22"/>
  <c r="G562" i="22" a="1"/>
  <c r="G562" i="22" s="1"/>
  <c r="B562" i="22" s="1"/>
  <c r="E562" i="22"/>
  <c r="G561" i="22" a="1"/>
  <c r="G561" i="22" s="1"/>
  <c r="B561" i="22" s="1"/>
  <c r="E561" i="22"/>
  <c r="G560" i="22" a="1"/>
  <c r="G560" i="22" s="1"/>
  <c r="B560" i="22" s="1"/>
  <c r="E560" i="22"/>
  <c r="G559" i="22" a="1"/>
  <c r="G559" i="22" s="1"/>
  <c r="B559" i="22" s="1"/>
  <c r="E559" i="22"/>
  <c r="G558" i="22" a="1"/>
  <c r="G558" i="22" s="1"/>
  <c r="B558" i="22" s="1"/>
  <c r="E558" i="22"/>
  <c r="G557" i="22" a="1"/>
  <c r="G557" i="22" s="1"/>
  <c r="B557" i="22" s="1"/>
  <c r="E557" i="22"/>
  <c r="G556" i="22" a="1"/>
  <c r="G556" i="22" s="1"/>
  <c r="B556" i="22" s="1"/>
  <c r="E556" i="22"/>
  <c r="G555" i="22" a="1"/>
  <c r="G555" i="22" s="1"/>
  <c r="B555" i="22" s="1"/>
  <c r="E555" i="22"/>
  <c r="G554" i="22" a="1"/>
  <c r="G554" i="22" s="1"/>
  <c r="B554" i="22" s="1"/>
  <c r="E554" i="22"/>
  <c r="G553" i="22" a="1"/>
  <c r="G553" i="22" s="1"/>
  <c r="B553" i="22" s="1"/>
  <c r="E553" i="22"/>
  <c r="G552" i="22" a="1"/>
  <c r="G552" i="22" s="1"/>
  <c r="B552" i="22" s="1"/>
  <c r="E552" i="22"/>
  <c r="G551" i="22" a="1"/>
  <c r="G551" i="22" s="1"/>
  <c r="B551" i="22" s="1"/>
  <c r="E551" i="22"/>
  <c r="G550" i="22" a="1"/>
  <c r="G550" i="22" s="1"/>
  <c r="B550" i="22" s="1"/>
  <c r="E550" i="22"/>
  <c r="G549" i="22" a="1"/>
  <c r="G549" i="22" s="1"/>
  <c r="B549" i="22" s="1"/>
  <c r="E549" i="22"/>
  <c r="G548" i="22" a="1"/>
  <c r="G548" i="22" s="1"/>
  <c r="B548" i="22" s="1"/>
  <c r="E548" i="22"/>
  <c r="G547" i="22" a="1"/>
  <c r="G547" i="22" s="1"/>
  <c r="B547" i="22" s="1"/>
  <c r="E547" i="22"/>
  <c r="G546" i="22" a="1"/>
  <c r="G546" i="22" s="1"/>
  <c r="B546" i="22" s="1"/>
  <c r="E546" i="22"/>
  <c r="G545" i="22" a="1"/>
  <c r="G545" i="22" s="1"/>
  <c r="B545" i="22" s="1"/>
  <c r="E545" i="22"/>
  <c r="G544" i="22" a="1"/>
  <c r="G544" i="22" s="1"/>
  <c r="B544" i="22" s="1"/>
  <c r="E544" i="22"/>
  <c r="G543" i="22" a="1"/>
  <c r="G543" i="22" s="1"/>
  <c r="B543" i="22" s="1"/>
  <c r="E543" i="22"/>
  <c r="G542" i="22" a="1"/>
  <c r="G542" i="22" s="1"/>
  <c r="B542" i="22" s="1"/>
  <c r="E542" i="22"/>
  <c r="G541" i="22" a="1"/>
  <c r="G541" i="22" s="1"/>
  <c r="B541" i="22" s="1"/>
  <c r="E541" i="22"/>
  <c r="G540" i="22" a="1"/>
  <c r="G540" i="22" s="1"/>
  <c r="B540" i="22" s="1"/>
  <c r="E540" i="22"/>
  <c r="G539" i="22" a="1"/>
  <c r="G539" i="22" s="1"/>
  <c r="B539" i="22" s="1"/>
  <c r="E539" i="22"/>
  <c r="G538" i="22" a="1"/>
  <c r="G538" i="22" s="1"/>
  <c r="B538" i="22" s="1"/>
  <c r="E538" i="22"/>
  <c r="G537" i="22"/>
  <c r="B537" i="22" s="1"/>
  <c r="G537" i="22" a="1"/>
  <c r="E537" i="22"/>
  <c r="G536" i="22" a="1"/>
  <c r="G536" i="22" s="1"/>
  <c r="B536" i="22" s="1"/>
  <c r="E536" i="22"/>
  <c r="G535" i="22" a="1"/>
  <c r="G535" i="22" s="1"/>
  <c r="B535" i="22" s="1"/>
  <c r="E535" i="22"/>
  <c r="G534" i="22" a="1"/>
  <c r="G534" i="22" s="1"/>
  <c r="B534" i="22" s="1"/>
  <c r="E534" i="22"/>
  <c r="G533" i="22" a="1"/>
  <c r="G533" i="22" s="1"/>
  <c r="B533" i="22" s="1"/>
  <c r="E533" i="22"/>
  <c r="G532" i="22" a="1"/>
  <c r="G532" i="22" s="1"/>
  <c r="B532" i="22" s="1"/>
  <c r="E532" i="22"/>
  <c r="G531" i="22" a="1"/>
  <c r="G531" i="22" s="1"/>
  <c r="B531" i="22" s="1"/>
  <c r="E531" i="22"/>
  <c r="G530" i="22" a="1"/>
  <c r="G530" i="22" s="1"/>
  <c r="B530" i="22" s="1"/>
  <c r="E530" i="22"/>
  <c r="G529" i="22" a="1"/>
  <c r="G529" i="22" s="1"/>
  <c r="B529" i="22" s="1"/>
  <c r="E529" i="22"/>
  <c r="G528" i="22" a="1"/>
  <c r="G528" i="22" s="1"/>
  <c r="B528" i="22" s="1"/>
  <c r="E528" i="22"/>
  <c r="G527" i="22" a="1"/>
  <c r="G527" i="22" s="1"/>
  <c r="B527" i="22" s="1"/>
  <c r="E527" i="22"/>
  <c r="G526" i="22" a="1"/>
  <c r="G526" i="22" s="1"/>
  <c r="B526" i="22" s="1"/>
  <c r="E526" i="22"/>
  <c r="G525" i="22" a="1"/>
  <c r="G525" i="22" s="1"/>
  <c r="B525" i="22" s="1"/>
  <c r="E525" i="22"/>
  <c r="G524" i="22" a="1"/>
  <c r="G524" i="22" s="1"/>
  <c r="B524" i="22" s="1"/>
  <c r="E524" i="22"/>
  <c r="G523" i="22" a="1"/>
  <c r="G523" i="22" s="1"/>
  <c r="B523" i="22" s="1"/>
  <c r="E523" i="22"/>
  <c r="G522" i="22" a="1"/>
  <c r="G522" i="22" s="1"/>
  <c r="B522" i="22" s="1"/>
  <c r="E522" i="22"/>
  <c r="G521" i="22" a="1"/>
  <c r="G521" i="22" s="1"/>
  <c r="B521" i="22" s="1"/>
  <c r="E521" i="22"/>
  <c r="G520" i="22" a="1"/>
  <c r="G520" i="22" s="1"/>
  <c r="B520" i="22" s="1"/>
  <c r="E520" i="22"/>
  <c r="G519" i="22" a="1"/>
  <c r="G519" i="22" s="1"/>
  <c r="B519" i="22" s="1"/>
  <c r="E519" i="22"/>
  <c r="G518" i="22" a="1"/>
  <c r="G518" i="22" s="1"/>
  <c r="B518" i="22" s="1"/>
  <c r="E518" i="22"/>
  <c r="G517" i="22" a="1"/>
  <c r="G517" i="22" s="1"/>
  <c r="B517" i="22" s="1"/>
  <c r="E517" i="22"/>
  <c r="G516" i="22" a="1"/>
  <c r="G516" i="22" s="1"/>
  <c r="B516" i="22" s="1"/>
  <c r="E516" i="22"/>
  <c r="G515" i="22"/>
  <c r="G515" i="22" a="1"/>
  <c r="E515" i="22"/>
  <c r="B515" i="22"/>
  <c r="G514" i="22" a="1"/>
  <c r="G514" i="22" s="1"/>
  <c r="B514" i="22" s="1"/>
  <c r="E514" i="22"/>
  <c r="G513" i="22" a="1"/>
  <c r="G513" i="22" s="1"/>
  <c r="B513" i="22" s="1"/>
  <c r="E513" i="22"/>
  <c r="G512" i="22"/>
  <c r="B512" i="22" s="1"/>
  <c r="G512" i="22" a="1"/>
  <c r="E512" i="22"/>
  <c r="G511" i="22"/>
  <c r="B511" i="22" s="1"/>
  <c r="G511" i="22" a="1"/>
  <c r="E511" i="22"/>
  <c r="G510" i="22" a="1"/>
  <c r="G510" i="22" s="1"/>
  <c r="B510" i="22" s="1"/>
  <c r="E510" i="22"/>
  <c r="G509" i="22"/>
  <c r="B509" i="22" s="1"/>
  <c r="G509" i="22" a="1"/>
  <c r="E509" i="22"/>
  <c r="G508" i="22" a="1"/>
  <c r="G508" i="22" s="1"/>
  <c r="B508" i="22" s="1"/>
  <c r="E508" i="22"/>
  <c r="G507" i="22" a="1"/>
  <c r="G507" i="22" s="1"/>
  <c r="B507" i="22" s="1"/>
  <c r="E507" i="22"/>
  <c r="G506" i="22" a="1"/>
  <c r="G506" i="22" s="1"/>
  <c r="B506" i="22" s="1"/>
  <c r="E506" i="22"/>
  <c r="G505" i="22" a="1"/>
  <c r="G505" i="22" s="1"/>
  <c r="B505" i="22" s="1"/>
  <c r="E505" i="22"/>
  <c r="G504" i="22" a="1"/>
  <c r="G504" i="22" s="1"/>
  <c r="B504" i="22" s="1"/>
  <c r="E504" i="22"/>
  <c r="G503" i="22" a="1"/>
  <c r="G503" i="22" s="1"/>
  <c r="B503" i="22" s="1"/>
  <c r="E503" i="22"/>
  <c r="G502" i="22"/>
  <c r="B502" i="22" s="1"/>
  <c r="G502" i="22" a="1"/>
  <c r="E502" i="22"/>
  <c r="G501" i="22" a="1"/>
  <c r="G501" i="22" s="1"/>
  <c r="B501" i="22" s="1"/>
  <c r="E501" i="22"/>
  <c r="G500" i="22" a="1"/>
  <c r="G500" i="22" s="1"/>
  <c r="B500" i="22" s="1"/>
  <c r="E500" i="22"/>
  <c r="G499" i="22" a="1"/>
  <c r="G499" i="22" s="1"/>
  <c r="B499" i="22" s="1"/>
  <c r="E499" i="22"/>
  <c r="G498" i="22" a="1"/>
  <c r="G498" i="22" s="1"/>
  <c r="B498" i="22" s="1"/>
  <c r="E498" i="22"/>
  <c r="G497" i="22" a="1"/>
  <c r="G497" i="22" s="1"/>
  <c r="B497" i="22" s="1"/>
  <c r="E497" i="22"/>
  <c r="G496" i="22" a="1"/>
  <c r="G496" i="22" s="1"/>
  <c r="B496" i="22" s="1"/>
  <c r="E496" i="22"/>
  <c r="G495" i="22" a="1"/>
  <c r="G495" i="22" s="1"/>
  <c r="B495" i="22" s="1"/>
  <c r="E495" i="22"/>
  <c r="G494" i="22" a="1"/>
  <c r="G494" i="22" s="1"/>
  <c r="B494" i="22" s="1"/>
  <c r="E494" i="22"/>
  <c r="G493" i="22" a="1"/>
  <c r="G493" i="22" s="1"/>
  <c r="B493" i="22" s="1"/>
  <c r="E493" i="22"/>
  <c r="G492" i="22" a="1"/>
  <c r="G492" i="22" s="1"/>
  <c r="B492" i="22" s="1"/>
  <c r="E492" i="22"/>
  <c r="G491" i="22" a="1"/>
  <c r="G491" i="22" s="1"/>
  <c r="B491" i="22" s="1"/>
  <c r="E491" i="22"/>
  <c r="G490" i="22" a="1"/>
  <c r="G490" i="22" s="1"/>
  <c r="B490" i="22" s="1"/>
  <c r="E490" i="22"/>
  <c r="G489" i="22" a="1"/>
  <c r="G489" i="22" s="1"/>
  <c r="B489" i="22" s="1"/>
  <c r="E489" i="22"/>
  <c r="G488" i="22" a="1"/>
  <c r="G488" i="22" s="1"/>
  <c r="B488" i="22" s="1"/>
  <c r="E488" i="22"/>
  <c r="G487" i="22" a="1"/>
  <c r="G487" i="22" s="1"/>
  <c r="B487" i="22" s="1"/>
  <c r="E487" i="22"/>
  <c r="G486" i="22" a="1"/>
  <c r="G486" i="22" s="1"/>
  <c r="B486" i="22" s="1"/>
  <c r="E486" i="22"/>
  <c r="G485" i="22" a="1"/>
  <c r="G485" i="22" s="1"/>
  <c r="B485" i="22" s="1"/>
  <c r="E485" i="22"/>
  <c r="G484" i="22" a="1"/>
  <c r="G484" i="22" s="1"/>
  <c r="B484" i="22" s="1"/>
  <c r="E484" i="22"/>
  <c r="G483" i="22" a="1"/>
  <c r="G483" i="22" s="1"/>
  <c r="B483" i="22" s="1"/>
  <c r="E483" i="22"/>
  <c r="G482" i="22" a="1"/>
  <c r="G482" i="22" s="1"/>
  <c r="B482" i="22" s="1"/>
  <c r="E482" i="22"/>
  <c r="G481" i="22" a="1"/>
  <c r="G481" i="22" s="1"/>
  <c r="B481" i="22" s="1"/>
  <c r="E481" i="22"/>
  <c r="G480" i="22" a="1"/>
  <c r="G480" i="22" s="1"/>
  <c r="B480" i="22" s="1"/>
  <c r="E480" i="22"/>
  <c r="G479" i="22" a="1"/>
  <c r="G479" i="22" s="1"/>
  <c r="B479" i="22" s="1"/>
  <c r="E479" i="22"/>
  <c r="G478" i="22" a="1"/>
  <c r="G478" i="22" s="1"/>
  <c r="B478" i="22" s="1"/>
  <c r="E478" i="22"/>
  <c r="G477" i="22" a="1"/>
  <c r="G477" i="22" s="1"/>
  <c r="B477" i="22" s="1"/>
  <c r="E477" i="22"/>
  <c r="G476" i="22" a="1"/>
  <c r="G476" i="22" s="1"/>
  <c r="B476" i="22" s="1"/>
  <c r="E476" i="22"/>
  <c r="G475" i="22" a="1"/>
  <c r="G475" i="22" s="1"/>
  <c r="B475" i="22" s="1"/>
  <c r="E475" i="22"/>
  <c r="G474" i="22"/>
  <c r="B474" i="22" s="1"/>
  <c r="G474" i="22" a="1"/>
  <c r="E474" i="22"/>
  <c r="G473" i="22"/>
  <c r="B473" i="22" s="1"/>
  <c r="G473" i="22" a="1"/>
  <c r="E473" i="22"/>
  <c r="G472" i="22" a="1"/>
  <c r="G472" i="22" s="1"/>
  <c r="B472" i="22" s="1"/>
  <c r="E472" i="22"/>
  <c r="G471" i="22" a="1"/>
  <c r="G471" i="22" s="1"/>
  <c r="B471" i="22" s="1"/>
  <c r="E471" i="22"/>
  <c r="G470" i="22"/>
  <c r="B470" i="22" s="1"/>
  <c r="G470" i="22" a="1"/>
  <c r="E470" i="22"/>
  <c r="G469" i="22" a="1"/>
  <c r="G469" i="22" s="1"/>
  <c r="B469" i="22" s="1"/>
  <c r="E469" i="22"/>
  <c r="G468" i="22"/>
  <c r="B468" i="22" s="1"/>
  <c r="G468" i="22" a="1"/>
  <c r="E468" i="22"/>
  <c r="G467" i="22"/>
  <c r="B467" i="22" s="1"/>
  <c r="G467" i="22" a="1"/>
  <c r="E467" i="22"/>
  <c r="G466" i="22" a="1"/>
  <c r="G466" i="22" s="1"/>
  <c r="B466" i="22" s="1"/>
  <c r="E466" i="22"/>
  <c r="G465" i="22" a="1"/>
  <c r="G465" i="22" s="1"/>
  <c r="B465" i="22" s="1"/>
  <c r="E465" i="22"/>
  <c r="G464" i="22" a="1"/>
  <c r="G464" i="22" s="1"/>
  <c r="B464" i="22" s="1"/>
  <c r="E464" i="22"/>
  <c r="G463" i="22" a="1"/>
  <c r="G463" i="22" s="1"/>
  <c r="B463" i="22" s="1"/>
  <c r="E463" i="22"/>
  <c r="G462" i="22" a="1"/>
  <c r="G462" i="22" s="1"/>
  <c r="B462" i="22" s="1"/>
  <c r="E462" i="22"/>
  <c r="G461" i="22" a="1"/>
  <c r="G461" i="22" s="1"/>
  <c r="B461" i="22" s="1"/>
  <c r="E461" i="22"/>
  <c r="G460" i="22" a="1"/>
  <c r="G460" i="22" s="1"/>
  <c r="B460" i="22" s="1"/>
  <c r="E460" i="22"/>
  <c r="G459" i="22" a="1"/>
  <c r="G459" i="22" s="1"/>
  <c r="B459" i="22" s="1"/>
  <c r="E459" i="22"/>
  <c r="G458" i="22" a="1"/>
  <c r="G458" i="22" s="1"/>
  <c r="B458" i="22" s="1"/>
  <c r="E458" i="22"/>
  <c r="G457" i="22" a="1"/>
  <c r="G457" i="22" s="1"/>
  <c r="B457" i="22" s="1"/>
  <c r="E457" i="22"/>
  <c r="G456" i="22" a="1"/>
  <c r="G456" i="22" s="1"/>
  <c r="B456" i="22" s="1"/>
  <c r="E456" i="22"/>
  <c r="G455" i="22" a="1"/>
  <c r="G455" i="22" s="1"/>
  <c r="B455" i="22" s="1"/>
  <c r="E455" i="22"/>
  <c r="G454" i="22"/>
  <c r="B454" i="22" s="1"/>
  <c r="G454" i="22" a="1"/>
  <c r="E454" i="22"/>
  <c r="G453" i="22" a="1"/>
  <c r="G453" i="22" s="1"/>
  <c r="B453" i="22" s="1"/>
  <c r="E453" i="22"/>
  <c r="G452" i="22" a="1"/>
  <c r="G452" i="22" s="1"/>
  <c r="B452" i="22" s="1"/>
  <c r="E452" i="22"/>
  <c r="G451" i="22" a="1"/>
  <c r="G451" i="22" s="1"/>
  <c r="B451" i="22" s="1"/>
  <c r="E451" i="22"/>
  <c r="G450" i="22" a="1"/>
  <c r="G450" i="22" s="1"/>
  <c r="B450" i="22" s="1"/>
  <c r="E450" i="22"/>
  <c r="G449" i="22" a="1"/>
  <c r="G449" i="22" s="1"/>
  <c r="B449" i="22" s="1"/>
  <c r="E449" i="22"/>
  <c r="G448" i="22" a="1"/>
  <c r="G448" i="22" s="1"/>
  <c r="B448" i="22" s="1"/>
  <c r="E448" i="22"/>
  <c r="G447" i="22" a="1"/>
  <c r="G447" i="22" s="1"/>
  <c r="B447" i="22" s="1"/>
  <c r="E447" i="22"/>
  <c r="G446" i="22" a="1"/>
  <c r="G446" i="22" s="1"/>
  <c r="B446" i="22" s="1"/>
  <c r="E446" i="22"/>
  <c r="G445" i="22" a="1"/>
  <c r="G445" i="22" s="1"/>
  <c r="B445" i="22" s="1"/>
  <c r="E445" i="22"/>
  <c r="G444" i="22" a="1"/>
  <c r="G444" i="22" s="1"/>
  <c r="B444" i="22" s="1"/>
  <c r="E444" i="22"/>
  <c r="G443" i="22" a="1"/>
  <c r="G443" i="22" s="1"/>
  <c r="B443" i="22" s="1"/>
  <c r="E443" i="22"/>
  <c r="G442" i="22" a="1"/>
  <c r="G442" i="22" s="1"/>
  <c r="B442" i="22" s="1"/>
  <c r="E442" i="22"/>
  <c r="G441" i="22" a="1"/>
  <c r="G441" i="22" s="1"/>
  <c r="B441" i="22" s="1"/>
  <c r="E441" i="22"/>
  <c r="G440" i="22" a="1"/>
  <c r="G440" i="22" s="1"/>
  <c r="B440" i="22" s="1"/>
  <c r="E440" i="22"/>
  <c r="G439" i="22"/>
  <c r="B439" i="22" s="1"/>
  <c r="G439" i="22" a="1"/>
  <c r="E439" i="22"/>
  <c r="G438" i="22" a="1"/>
  <c r="G438" i="22" s="1"/>
  <c r="B438" i="22" s="1"/>
  <c r="E438" i="22"/>
  <c r="G437" i="22" a="1"/>
  <c r="G437" i="22" s="1"/>
  <c r="B437" i="22" s="1"/>
  <c r="E437" i="22"/>
  <c r="G436" i="22" a="1"/>
  <c r="G436" i="22" s="1"/>
  <c r="B436" i="22" s="1"/>
  <c r="E436" i="22"/>
  <c r="G435" i="22" a="1"/>
  <c r="G435" i="22" s="1"/>
  <c r="B435" i="22" s="1"/>
  <c r="E435" i="22"/>
  <c r="G434" i="22" a="1"/>
  <c r="G434" i="22" s="1"/>
  <c r="B434" i="22" s="1"/>
  <c r="E434" i="22"/>
  <c r="G433" i="22" a="1"/>
  <c r="G433" i="22" s="1"/>
  <c r="B433" i="22" s="1"/>
  <c r="E433" i="22"/>
  <c r="G432" i="22" a="1"/>
  <c r="G432" i="22" s="1"/>
  <c r="B432" i="22" s="1"/>
  <c r="E432" i="22"/>
  <c r="G431" i="22" a="1"/>
  <c r="G431" i="22" s="1"/>
  <c r="B431" i="22" s="1"/>
  <c r="E431" i="22"/>
  <c r="G430" i="22"/>
  <c r="B430" i="22" s="1"/>
  <c r="G430" i="22" a="1"/>
  <c r="E430" i="22"/>
  <c r="G429" i="22" a="1"/>
  <c r="G429" i="22" s="1"/>
  <c r="B429" i="22" s="1"/>
  <c r="E429" i="22"/>
  <c r="G428" i="22" a="1"/>
  <c r="G428" i="22" s="1"/>
  <c r="B428" i="22" s="1"/>
  <c r="E428" i="22"/>
  <c r="G427" i="22" a="1"/>
  <c r="G427" i="22" s="1"/>
  <c r="B427" i="22" s="1"/>
  <c r="E427" i="22"/>
  <c r="G426" i="22" a="1"/>
  <c r="G426" i="22" s="1"/>
  <c r="B426" i="22" s="1"/>
  <c r="E426" i="22"/>
  <c r="G425" i="22"/>
  <c r="B425" i="22" s="1"/>
  <c r="G425" i="22" a="1"/>
  <c r="E425" i="22"/>
  <c r="G424" i="22" a="1"/>
  <c r="G424" i="22" s="1"/>
  <c r="B424" i="22" s="1"/>
  <c r="E424" i="22"/>
  <c r="G423" i="22" a="1"/>
  <c r="G423" i="22" s="1"/>
  <c r="B423" i="22" s="1"/>
  <c r="E423" i="22"/>
  <c r="G422" i="22" a="1"/>
  <c r="G422" i="22" s="1"/>
  <c r="B422" i="22" s="1"/>
  <c r="E422" i="22"/>
  <c r="G421" i="22" a="1"/>
  <c r="G421" i="22" s="1"/>
  <c r="B421" i="22" s="1"/>
  <c r="E421" i="22"/>
  <c r="G420" i="22" a="1"/>
  <c r="G420" i="22" s="1"/>
  <c r="B420" i="22" s="1"/>
  <c r="E420" i="22"/>
  <c r="G419" i="22" a="1"/>
  <c r="G419" i="22" s="1"/>
  <c r="B419" i="22" s="1"/>
  <c r="E419" i="22"/>
  <c r="G418" i="22"/>
  <c r="B418" i="22" s="1"/>
  <c r="G418" i="22" a="1"/>
  <c r="E418" i="22"/>
  <c r="G417" i="22" a="1"/>
  <c r="G417" i="22" s="1"/>
  <c r="B417" i="22" s="1"/>
  <c r="E417" i="22"/>
  <c r="G416" i="22" a="1"/>
  <c r="G416" i="22" s="1"/>
  <c r="B416" i="22" s="1"/>
  <c r="E416" i="22"/>
  <c r="G415" i="22" a="1"/>
  <c r="G415" i="22" s="1"/>
  <c r="B415" i="22" s="1"/>
  <c r="E415" i="22"/>
  <c r="G414" i="22" a="1"/>
  <c r="G414" i="22" s="1"/>
  <c r="B414" i="22" s="1"/>
  <c r="E414" i="22"/>
  <c r="G413" i="22"/>
  <c r="B413" i="22" s="1"/>
  <c r="G413" i="22" a="1"/>
  <c r="E413" i="22"/>
  <c r="G412" i="22" a="1"/>
  <c r="G412" i="22" s="1"/>
  <c r="B412" i="22" s="1"/>
  <c r="E412" i="22"/>
  <c r="G411" i="22"/>
  <c r="B411" i="22" s="1"/>
  <c r="G411" i="22" a="1"/>
  <c r="E411" i="22"/>
  <c r="G410" i="22"/>
  <c r="B410" i="22" s="1"/>
  <c r="G410" i="22" a="1"/>
  <c r="E410" i="22"/>
  <c r="G409" i="22" a="1"/>
  <c r="G409" i="22" s="1"/>
  <c r="B409" i="22" s="1"/>
  <c r="E409" i="22"/>
  <c r="G408" i="22" a="1"/>
  <c r="G408" i="22" s="1"/>
  <c r="B408" i="22" s="1"/>
  <c r="E408" i="22"/>
  <c r="G407" i="22" a="1"/>
  <c r="G407" i="22" s="1"/>
  <c r="B407" i="22" s="1"/>
  <c r="E407" i="22"/>
  <c r="G406" i="22" a="1"/>
  <c r="G406" i="22" s="1"/>
  <c r="B406" i="22" s="1"/>
  <c r="E406" i="22"/>
  <c r="G405" i="22" a="1"/>
  <c r="G405" i="22" s="1"/>
  <c r="B405" i="22" s="1"/>
  <c r="E405" i="22"/>
  <c r="G404" i="22"/>
  <c r="B404" i="22" s="1"/>
  <c r="G404" i="22" a="1"/>
  <c r="E404" i="22"/>
  <c r="G403" i="22" a="1"/>
  <c r="G403" i="22" s="1"/>
  <c r="B403" i="22" s="1"/>
  <c r="E403" i="22"/>
  <c r="G402" i="22" a="1"/>
  <c r="G402" i="22" s="1"/>
  <c r="B402" i="22" s="1"/>
  <c r="E402" i="22"/>
  <c r="G401" i="22" a="1"/>
  <c r="G401" i="22" s="1"/>
  <c r="B401" i="22" s="1"/>
  <c r="E401" i="22"/>
  <c r="G400" i="22" a="1"/>
  <c r="G400" i="22" s="1"/>
  <c r="B400" i="22" s="1"/>
  <c r="E400" i="22"/>
  <c r="G399" i="22" a="1"/>
  <c r="G399" i="22" s="1"/>
  <c r="B399" i="22" s="1"/>
  <c r="E399" i="22"/>
  <c r="G398" i="22" a="1"/>
  <c r="G398" i="22" s="1"/>
  <c r="B398" i="22" s="1"/>
  <c r="E398" i="22"/>
  <c r="G397" i="22" a="1"/>
  <c r="G397" i="22" s="1"/>
  <c r="B397" i="22" s="1"/>
  <c r="E397" i="22"/>
  <c r="G396" i="22" a="1"/>
  <c r="G396" i="22" s="1"/>
  <c r="B396" i="22" s="1"/>
  <c r="E396" i="22"/>
  <c r="G395" i="22"/>
  <c r="B395" i="22" s="1"/>
  <c r="G395" i="22" a="1"/>
  <c r="E395" i="22"/>
  <c r="G394" i="22" a="1"/>
  <c r="G394" i="22" s="1"/>
  <c r="B394" i="22" s="1"/>
  <c r="E394" i="22"/>
  <c r="G393" i="22" a="1"/>
  <c r="G393" i="22" s="1"/>
  <c r="B393" i="22" s="1"/>
  <c r="E393" i="22"/>
  <c r="G392" i="22" a="1"/>
  <c r="G392" i="22" s="1"/>
  <c r="B392" i="22" s="1"/>
  <c r="E392" i="22"/>
  <c r="G391" i="22"/>
  <c r="B391" i="22" s="1"/>
  <c r="G391" i="22" a="1"/>
  <c r="E391" i="22"/>
  <c r="G390" i="22" a="1"/>
  <c r="G390" i="22" s="1"/>
  <c r="B390" i="22" s="1"/>
  <c r="E390" i="22"/>
  <c r="G389" i="22" a="1"/>
  <c r="G389" i="22" s="1"/>
  <c r="B389" i="22" s="1"/>
  <c r="E389" i="22"/>
  <c r="G388" i="22" a="1"/>
  <c r="G388" i="22" s="1"/>
  <c r="B388" i="22" s="1"/>
  <c r="E388" i="22"/>
  <c r="G387" i="22" a="1"/>
  <c r="G387" i="22" s="1"/>
  <c r="B387" i="22" s="1"/>
  <c r="E387" i="22"/>
  <c r="G386" i="22" a="1"/>
  <c r="G386" i="22" s="1"/>
  <c r="B386" i="22" s="1"/>
  <c r="E386" i="22"/>
  <c r="G385" i="22" a="1"/>
  <c r="G385" i="22" s="1"/>
  <c r="B385" i="22" s="1"/>
  <c r="E385" i="22"/>
  <c r="G384" i="22" a="1"/>
  <c r="G384" i="22" s="1"/>
  <c r="B384" i="22" s="1"/>
  <c r="E384" i="22"/>
  <c r="G383" i="22"/>
  <c r="B383" i="22" s="1"/>
  <c r="G383" i="22" a="1"/>
  <c r="E383" i="22"/>
  <c r="G382" i="22" a="1"/>
  <c r="G382" i="22" s="1"/>
  <c r="B382" i="22" s="1"/>
  <c r="E382" i="22"/>
  <c r="G381" i="22" a="1"/>
  <c r="G381" i="22" s="1"/>
  <c r="B381" i="22" s="1"/>
  <c r="E381" i="22"/>
  <c r="G380" i="22" a="1"/>
  <c r="G380" i="22" s="1"/>
  <c r="B380" i="22" s="1"/>
  <c r="E380" i="22"/>
  <c r="G379" i="22" a="1"/>
  <c r="G379" i="22" s="1"/>
  <c r="B379" i="22" s="1"/>
  <c r="E379" i="22"/>
  <c r="G378" i="22" a="1"/>
  <c r="G378" i="22" s="1"/>
  <c r="B378" i="22" s="1"/>
  <c r="E378" i="22"/>
  <c r="G377" i="22"/>
  <c r="B377" i="22" s="1"/>
  <c r="G377" i="22" a="1"/>
  <c r="E377" i="22"/>
  <c r="G376" i="22" a="1"/>
  <c r="G376" i="22" s="1"/>
  <c r="B376" i="22" s="1"/>
  <c r="E376" i="22"/>
  <c r="G375" i="22" a="1"/>
  <c r="G375" i="22" s="1"/>
  <c r="B375" i="22" s="1"/>
  <c r="E375" i="22"/>
  <c r="G374" i="22" a="1"/>
  <c r="G374" i="22" s="1"/>
  <c r="B374" i="22" s="1"/>
  <c r="E374" i="22"/>
  <c r="G373" i="22" a="1"/>
  <c r="G373" i="22" s="1"/>
  <c r="B373" i="22" s="1"/>
  <c r="E373" i="22"/>
  <c r="G372" i="22" a="1"/>
  <c r="G372" i="22" s="1"/>
  <c r="B372" i="22" s="1"/>
  <c r="E372" i="22"/>
  <c r="G371" i="22"/>
  <c r="B371" i="22" s="1"/>
  <c r="G371" i="22" a="1"/>
  <c r="E371" i="22"/>
  <c r="G370" i="22" a="1"/>
  <c r="G370" i="22" s="1"/>
  <c r="B370" i="22" s="1"/>
  <c r="E370" i="22"/>
  <c r="G369" i="22" a="1"/>
  <c r="G369" i="22" s="1"/>
  <c r="B369" i="22" s="1"/>
  <c r="E369" i="22"/>
  <c r="G368" i="22" a="1"/>
  <c r="G368" i="22" s="1"/>
  <c r="B368" i="22" s="1"/>
  <c r="E368" i="22"/>
  <c r="G367" i="22"/>
  <c r="B367" i="22" s="1"/>
  <c r="G367" i="22" a="1"/>
  <c r="E367" i="22"/>
  <c r="G366" i="22" a="1"/>
  <c r="G366" i="22" s="1"/>
  <c r="B366" i="22" s="1"/>
  <c r="E366" i="22"/>
  <c r="G365" i="22" a="1"/>
  <c r="G365" i="22" s="1"/>
  <c r="B365" i="22" s="1"/>
  <c r="E365" i="22"/>
  <c r="G364" i="22" a="1"/>
  <c r="G364" i="22" s="1"/>
  <c r="B364" i="22" s="1"/>
  <c r="E364" i="22"/>
  <c r="G363" i="22" a="1"/>
  <c r="G363" i="22" s="1"/>
  <c r="B363" i="22" s="1"/>
  <c r="E363" i="22"/>
  <c r="G362" i="22" a="1"/>
  <c r="G362" i="22" s="1"/>
  <c r="B362" i="22" s="1"/>
  <c r="E362" i="22"/>
  <c r="G361" i="22" a="1"/>
  <c r="G361" i="22" s="1"/>
  <c r="B361" i="22" s="1"/>
  <c r="E361" i="22"/>
  <c r="G360" i="22" a="1"/>
  <c r="G360" i="22" s="1"/>
  <c r="B360" i="22" s="1"/>
  <c r="E360" i="22"/>
  <c r="G359" i="22" a="1"/>
  <c r="G359" i="22" s="1"/>
  <c r="B359" i="22" s="1"/>
  <c r="E359" i="22"/>
  <c r="G358" i="22" a="1"/>
  <c r="G358" i="22" s="1"/>
  <c r="B358" i="22" s="1"/>
  <c r="E358" i="22"/>
  <c r="G357" i="22" a="1"/>
  <c r="G357" i="22" s="1"/>
  <c r="B357" i="22" s="1"/>
  <c r="E357" i="22"/>
  <c r="G356" i="22" a="1"/>
  <c r="G356" i="22" s="1"/>
  <c r="B356" i="22" s="1"/>
  <c r="E356" i="22"/>
  <c r="G355" i="22" a="1"/>
  <c r="G355" i="22" s="1"/>
  <c r="B355" i="22" s="1"/>
  <c r="E355" i="22"/>
  <c r="G354" i="22" a="1"/>
  <c r="G354" i="22" s="1"/>
  <c r="B354" i="22" s="1"/>
  <c r="E354" i="22"/>
  <c r="G353" i="22" a="1"/>
  <c r="G353" i="22" s="1"/>
  <c r="B353" i="22" s="1"/>
  <c r="E353" i="22"/>
  <c r="G352" i="22" a="1"/>
  <c r="G352" i="22" s="1"/>
  <c r="B352" i="22" s="1"/>
  <c r="E352" i="22"/>
  <c r="G351" i="22" a="1"/>
  <c r="G351" i="22" s="1"/>
  <c r="B351" i="22" s="1"/>
  <c r="E351" i="22"/>
  <c r="G350" i="22" a="1"/>
  <c r="G350" i="22" s="1"/>
  <c r="B350" i="22" s="1"/>
  <c r="E350" i="22"/>
  <c r="G349" i="22" a="1"/>
  <c r="G349" i="22" s="1"/>
  <c r="B349" i="22" s="1"/>
  <c r="E349" i="22"/>
  <c r="G348" i="22" a="1"/>
  <c r="G348" i="22" s="1"/>
  <c r="B348" i="22" s="1"/>
  <c r="E348" i="22"/>
  <c r="G347" i="22" a="1"/>
  <c r="G347" i="22" s="1"/>
  <c r="B347" i="22" s="1"/>
  <c r="E347" i="22"/>
  <c r="G346" i="22"/>
  <c r="B346" i="22" s="1"/>
  <c r="G346" i="22" a="1"/>
  <c r="E346" i="22"/>
  <c r="G345" i="22" a="1"/>
  <c r="G345" i="22" s="1"/>
  <c r="B345" i="22" s="1"/>
  <c r="E345" i="22"/>
  <c r="G344" i="22" a="1"/>
  <c r="G344" i="22" s="1"/>
  <c r="B344" i="22" s="1"/>
  <c r="E344" i="22"/>
  <c r="G343" i="22" a="1"/>
  <c r="G343" i="22" s="1"/>
  <c r="B343" i="22" s="1"/>
  <c r="E343" i="22"/>
  <c r="G342" i="22" a="1"/>
  <c r="G342" i="22" s="1"/>
  <c r="B342" i="22" s="1"/>
  <c r="E342" i="22"/>
  <c r="G341" i="22" a="1"/>
  <c r="G341" i="22" s="1"/>
  <c r="B341" i="22" s="1"/>
  <c r="E341" i="22"/>
  <c r="G340" i="22" a="1"/>
  <c r="G340" i="22" s="1"/>
  <c r="B340" i="22" s="1"/>
  <c r="E340" i="22"/>
  <c r="G339" i="22"/>
  <c r="B339" i="22" s="1"/>
  <c r="G339" i="22" a="1"/>
  <c r="E339" i="22"/>
  <c r="G338" i="22" a="1"/>
  <c r="G338" i="22" s="1"/>
  <c r="B338" i="22" s="1"/>
  <c r="E338" i="22"/>
  <c r="G337" i="22" a="1"/>
  <c r="G337" i="22" s="1"/>
  <c r="B337" i="22" s="1"/>
  <c r="E337" i="22"/>
  <c r="G336" i="22" a="1"/>
  <c r="G336" i="22" s="1"/>
  <c r="B336" i="22" s="1"/>
  <c r="E336" i="22"/>
  <c r="G335" i="22" a="1"/>
  <c r="G335" i="22" s="1"/>
  <c r="B335" i="22" s="1"/>
  <c r="E335" i="22"/>
  <c r="G334" i="22" a="1"/>
  <c r="G334" i="22" s="1"/>
  <c r="B334" i="22" s="1"/>
  <c r="E334" i="22"/>
  <c r="G333" i="22" a="1"/>
  <c r="G333" i="22" s="1"/>
  <c r="B333" i="22" s="1"/>
  <c r="E333" i="22"/>
  <c r="G332" i="22" a="1"/>
  <c r="G332" i="22" s="1"/>
  <c r="B332" i="22" s="1"/>
  <c r="E332" i="22"/>
  <c r="G331" i="22" a="1"/>
  <c r="G331" i="22" s="1"/>
  <c r="B331" i="22" s="1"/>
  <c r="E331" i="22"/>
  <c r="G330" i="22"/>
  <c r="B330" i="22" s="1"/>
  <c r="G330" i="22" a="1"/>
  <c r="E330" i="22"/>
  <c r="G329" i="22" a="1"/>
  <c r="G329" i="22" s="1"/>
  <c r="B329" i="22" s="1"/>
  <c r="E329" i="22"/>
  <c r="G328" i="22" a="1"/>
  <c r="G328" i="22" s="1"/>
  <c r="B328" i="22" s="1"/>
  <c r="E328" i="22"/>
  <c r="G327" i="22" a="1"/>
  <c r="G327" i="22" s="1"/>
  <c r="B327" i="22" s="1"/>
  <c r="E327" i="22"/>
  <c r="G326" i="22" a="1"/>
  <c r="G326" i="22" s="1"/>
  <c r="B326" i="22" s="1"/>
  <c r="E326" i="22"/>
  <c r="G325" i="22" a="1"/>
  <c r="G325" i="22" s="1"/>
  <c r="B325" i="22" s="1"/>
  <c r="E325" i="22"/>
  <c r="G324" i="22" a="1"/>
  <c r="G324" i="22" s="1"/>
  <c r="B324" i="22" s="1"/>
  <c r="E324" i="22"/>
  <c r="G323" i="22" a="1"/>
  <c r="G323" i="22" s="1"/>
  <c r="B323" i="22" s="1"/>
  <c r="E323" i="22"/>
  <c r="G322" i="22" a="1"/>
  <c r="G322" i="22" s="1"/>
  <c r="B322" i="22" s="1"/>
  <c r="E322" i="22"/>
  <c r="G321" i="22" a="1"/>
  <c r="G321" i="22" s="1"/>
  <c r="B321" i="22" s="1"/>
  <c r="E321" i="22"/>
  <c r="G320" i="22" a="1"/>
  <c r="G320" i="22" s="1"/>
  <c r="B320" i="22" s="1"/>
  <c r="E320" i="22"/>
  <c r="G319" i="22" a="1"/>
  <c r="G319" i="22" s="1"/>
  <c r="B319" i="22" s="1"/>
  <c r="E319" i="22"/>
  <c r="G318" i="22" a="1"/>
  <c r="G318" i="22" s="1"/>
  <c r="B318" i="22" s="1"/>
  <c r="E318" i="22"/>
  <c r="G317" i="22" a="1"/>
  <c r="G317" i="22" s="1"/>
  <c r="B317" i="22" s="1"/>
  <c r="E317" i="22"/>
  <c r="G316" i="22" a="1"/>
  <c r="G316" i="22" s="1"/>
  <c r="B316" i="22" s="1"/>
  <c r="E316" i="22"/>
  <c r="G315" i="22" a="1"/>
  <c r="G315" i="22" s="1"/>
  <c r="B315" i="22" s="1"/>
  <c r="E315" i="22"/>
  <c r="G314" i="22" a="1"/>
  <c r="G314" i="22" s="1"/>
  <c r="B314" i="22" s="1"/>
  <c r="E314" i="22"/>
  <c r="G313" i="22" a="1"/>
  <c r="G313" i="22" s="1"/>
  <c r="B313" i="22" s="1"/>
  <c r="E313" i="22"/>
  <c r="G312" i="22" a="1"/>
  <c r="G312" i="22" s="1"/>
  <c r="B312" i="22" s="1"/>
  <c r="E312" i="22"/>
  <c r="G311" i="22"/>
  <c r="B311" i="22" s="1"/>
  <c r="G311" i="22" a="1"/>
  <c r="E311" i="22"/>
  <c r="G310" i="22" a="1"/>
  <c r="G310" i="22" s="1"/>
  <c r="B310" i="22" s="1"/>
  <c r="E310" i="22"/>
  <c r="G309" i="22" a="1"/>
  <c r="G309" i="22" s="1"/>
  <c r="B309" i="22" s="1"/>
  <c r="E309" i="22"/>
  <c r="G308" i="22" a="1"/>
  <c r="G308" i="22" s="1"/>
  <c r="B308" i="22" s="1"/>
  <c r="E308" i="22"/>
  <c r="G307" i="22" a="1"/>
  <c r="G307" i="22" s="1"/>
  <c r="B307" i="22" s="1"/>
  <c r="E307" i="22"/>
  <c r="G306" i="22" a="1"/>
  <c r="G306" i="22" s="1"/>
  <c r="B306" i="22" s="1"/>
  <c r="E306" i="22"/>
  <c r="G305" i="22" a="1"/>
  <c r="G305" i="22" s="1"/>
  <c r="B305" i="22" s="1"/>
  <c r="E305" i="22"/>
  <c r="G304" i="22" a="1"/>
  <c r="G304" i="22" s="1"/>
  <c r="B304" i="22" s="1"/>
  <c r="E304" i="22"/>
  <c r="G303" i="22" a="1"/>
  <c r="G303" i="22" s="1"/>
  <c r="B303" i="22" s="1"/>
  <c r="E303" i="22"/>
  <c r="G302" i="22" a="1"/>
  <c r="G302" i="22" s="1"/>
  <c r="B302" i="22" s="1"/>
  <c r="E302" i="22"/>
  <c r="G301" i="22" a="1"/>
  <c r="G301" i="22" s="1"/>
  <c r="B301" i="22" s="1"/>
  <c r="E301" i="22"/>
  <c r="G300" i="22" a="1"/>
  <c r="G300" i="22" s="1"/>
  <c r="B300" i="22" s="1"/>
  <c r="E300" i="22"/>
  <c r="G299" i="22" a="1"/>
  <c r="G299" i="22" s="1"/>
  <c r="B299" i="22" s="1"/>
  <c r="E299" i="22"/>
  <c r="G298" i="22" a="1"/>
  <c r="G298" i="22" s="1"/>
  <c r="B298" i="22" s="1"/>
  <c r="E298" i="22"/>
  <c r="G297" i="22" a="1"/>
  <c r="G297" i="22" s="1"/>
  <c r="B297" i="22" s="1"/>
  <c r="E297" i="22"/>
  <c r="G296" i="22" a="1"/>
  <c r="G296" i="22" s="1"/>
  <c r="B296" i="22" s="1"/>
  <c r="E296" i="22"/>
  <c r="G295" i="22" a="1"/>
  <c r="G295" i="22" s="1"/>
  <c r="B295" i="22" s="1"/>
  <c r="E295" i="22"/>
  <c r="G294" i="22" a="1"/>
  <c r="G294" i="22" s="1"/>
  <c r="B294" i="22" s="1"/>
  <c r="E294" i="22"/>
  <c r="G293" i="22" a="1"/>
  <c r="G293" i="22" s="1"/>
  <c r="B293" i="22" s="1"/>
  <c r="E293" i="22"/>
  <c r="G292" i="22" a="1"/>
  <c r="G292" i="22" s="1"/>
  <c r="B292" i="22" s="1"/>
  <c r="E292" i="22"/>
  <c r="G291" i="22" a="1"/>
  <c r="G291" i="22" s="1"/>
  <c r="B291" i="22" s="1"/>
  <c r="E291" i="22"/>
  <c r="G290" i="22" a="1"/>
  <c r="G290" i="22" s="1"/>
  <c r="B290" i="22" s="1"/>
  <c r="E290" i="22"/>
  <c r="G289" i="22" a="1"/>
  <c r="G289" i="22" s="1"/>
  <c r="B289" i="22" s="1"/>
  <c r="E289" i="22"/>
  <c r="G288" i="22" a="1"/>
  <c r="G288" i="22" s="1"/>
  <c r="B288" i="22" s="1"/>
  <c r="E288" i="22"/>
  <c r="G287" i="22" a="1"/>
  <c r="G287" i="22" s="1"/>
  <c r="B287" i="22" s="1"/>
  <c r="E287" i="22"/>
  <c r="G286" i="22" a="1"/>
  <c r="G286" i="22" s="1"/>
  <c r="B286" i="22" s="1"/>
  <c r="E286" i="22"/>
  <c r="G285" i="22" a="1"/>
  <c r="G285" i="22" s="1"/>
  <c r="B285" i="22" s="1"/>
  <c r="E285" i="22"/>
  <c r="G284" i="22" a="1"/>
  <c r="G284" i="22" s="1"/>
  <c r="B284" i="22" s="1"/>
  <c r="E284" i="22"/>
  <c r="G283" i="22" a="1"/>
  <c r="G283" i="22" s="1"/>
  <c r="B283" i="22" s="1"/>
  <c r="E283" i="22"/>
  <c r="G282" i="22" a="1"/>
  <c r="G282" i="22" s="1"/>
  <c r="B282" i="22" s="1"/>
  <c r="E282" i="22"/>
  <c r="G281" i="22" a="1"/>
  <c r="G281" i="22" s="1"/>
  <c r="B281" i="22" s="1"/>
  <c r="E281" i="22"/>
  <c r="G280" i="22" a="1"/>
  <c r="G280" i="22" s="1"/>
  <c r="B280" i="22" s="1"/>
  <c r="E280" i="22"/>
  <c r="G279" i="22"/>
  <c r="B279" i="22" s="1"/>
  <c r="G279" i="22" a="1"/>
  <c r="E279" i="22"/>
  <c r="G278" i="22" a="1"/>
  <c r="G278" i="22" s="1"/>
  <c r="B278" i="22" s="1"/>
  <c r="E278" i="22"/>
  <c r="G277" i="22" a="1"/>
  <c r="G277" i="22" s="1"/>
  <c r="B277" i="22" s="1"/>
  <c r="E277" i="22"/>
  <c r="G276" i="22" a="1"/>
  <c r="G276" i="22" s="1"/>
  <c r="B276" i="22" s="1"/>
  <c r="E276" i="22"/>
  <c r="G275" i="22" a="1"/>
  <c r="G275" i="22" s="1"/>
  <c r="B275" i="22" s="1"/>
  <c r="E275" i="22"/>
  <c r="G274" i="22" a="1"/>
  <c r="G274" i="22" s="1"/>
  <c r="B274" i="22" s="1"/>
  <c r="E274" i="22"/>
  <c r="G273" i="22" a="1"/>
  <c r="G273" i="22" s="1"/>
  <c r="B273" i="22" s="1"/>
  <c r="E273" i="22"/>
  <c r="G272" i="22" a="1"/>
  <c r="G272" i="22" s="1"/>
  <c r="B272" i="22" s="1"/>
  <c r="E272" i="22"/>
  <c r="G271" i="22" a="1"/>
  <c r="G271" i="22" s="1"/>
  <c r="B271" i="22" s="1"/>
  <c r="E271" i="22"/>
  <c r="G270" i="22" a="1"/>
  <c r="G270" i="22" s="1"/>
  <c r="B270" i="22" s="1"/>
  <c r="E270" i="22"/>
  <c r="G269" i="22" a="1"/>
  <c r="G269" i="22" s="1"/>
  <c r="B269" i="22" s="1"/>
  <c r="E269" i="22"/>
  <c r="G268" i="22" a="1"/>
  <c r="G268" i="22" s="1"/>
  <c r="B268" i="22" s="1"/>
  <c r="E268" i="22"/>
  <c r="G267" i="22" a="1"/>
  <c r="G267" i="22" s="1"/>
  <c r="B267" i="22" s="1"/>
  <c r="E267" i="22"/>
  <c r="G266" i="22"/>
  <c r="B266" i="22" s="1"/>
  <c r="G266" i="22" a="1"/>
  <c r="E266" i="22"/>
  <c r="G265" i="22" a="1"/>
  <c r="G265" i="22" s="1"/>
  <c r="B265" i="22" s="1"/>
  <c r="E265" i="22"/>
  <c r="G264" i="22" a="1"/>
  <c r="G264" i="22" s="1"/>
  <c r="B264" i="22" s="1"/>
  <c r="E264" i="22"/>
  <c r="G263" i="22" a="1"/>
  <c r="G263" i="22" s="1"/>
  <c r="B263" i="22" s="1"/>
  <c r="E263" i="22"/>
  <c r="G262" i="22" a="1"/>
  <c r="G262" i="22" s="1"/>
  <c r="B262" i="22" s="1"/>
  <c r="E262" i="22"/>
  <c r="G261" i="22" a="1"/>
  <c r="G261" i="22" s="1"/>
  <c r="B261" i="22" s="1"/>
  <c r="E261" i="22"/>
  <c r="G260" i="22" a="1"/>
  <c r="G260" i="22" s="1"/>
  <c r="B260" i="22" s="1"/>
  <c r="E260" i="22"/>
  <c r="G259" i="22" a="1"/>
  <c r="G259" i="22" s="1"/>
  <c r="B259" i="22" s="1"/>
  <c r="E259" i="22"/>
  <c r="G258" i="22" a="1"/>
  <c r="G258" i="22" s="1"/>
  <c r="B258" i="22" s="1"/>
  <c r="E258" i="22"/>
  <c r="G257" i="22" a="1"/>
  <c r="G257" i="22" s="1"/>
  <c r="B257" i="22" s="1"/>
  <c r="E257" i="22"/>
  <c r="G256" i="22" a="1"/>
  <c r="G256" i="22" s="1"/>
  <c r="B256" i="22" s="1"/>
  <c r="E256" i="22"/>
  <c r="G255" i="22" a="1"/>
  <c r="G255" i="22" s="1"/>
  <c r="B255" i="22" s="1"/>
  <c r="E255" i="22"/>
  <c r="G254" i="22" a="1"/>
  <c r="G254" i="22" s="1"/>
  <c r="B254" i="22" s="1"/>
  <c r="E254" i="22"/>
  <c r="G253" i="22" a="1"/>
  <c r="G253" i="22" s="1"/>
  <c r="B253" i="22" s="1"/>
  <c r="E253" i="22"/>
  <c r="G252" i="22" a="1"/>
  <c r="G252" i="22" s="1"/>
  <c r="B252" i="22" s="1"/>
  <c r="E252" i="22"/>
  <c r="G251" i="22" a="1"/>
  <c r="G251" i="22" s="1"/>
  <c r="B251" i="22" s="1"/>
  <c r="E251" i="22"/>
  <c r="G250" i="22" a="1"/>
  <c r="G250" i="22" s="1"/>
  <c r="B250" i="22" s="1"/>
  <c r="E250" i="22"/>
  <c r="G249" i="22" a="1"/>
  <c r="G249" i="22" s="1"/>
  <c r="B249" i="22" s="1"/>
  <c r="E249" i="22"/>
  <c r="G248" i="22" a="1"/>
  <c r="G248" i="22" s="1"/>
  <c r="B248" i="22" s="1"/>
  <c r="E248" i="22"/>
  <c r="G247" i="22"/>
  <c r="B247" i="22" s="1"/>
  <c r="G247" i="22" a="1"/>
  <c r="E247" i="22"/>
  <c r="G246" i="22" a="1"/>
  <c r="G246" i="22" s="1"/>
  <c r="B246" i="22" s="1"/>
  <c r="E246" i="22"/>
  <c r="G245" i="22" a="1"/>
  <c r="G245" i="22" s="1"/>
  <c r="B245" i="22" s="1"/>
  <c r="E245" i="22"/>
  <c r="G244" i="22" a="1"/>
  <c r="G244" i="22" s="1"/>
  <c r="B244" i="22" s="1"/>
  <c r="E244" i="22"/>
  <c r="G243" i="22" a="1"/>
  <c r="G243" i="22" s="1"/>
  <c r="B243" i="22" s="1"/>
  <c r="E243" i="22"/>
  <c r="G242" i="22" a="1"/>
  <c r="G242" i="22" s="1"/>
  <c r="B242" i="22" s="1"/>
  <c r="E242" i="22"/>
  <c r="G241" i="22" a="1"/>
  <c r="G241" i="22" s="1"/>
  <c r="B241" i="22" s="1"/>
  <c r="E241" i="22"/>
  <c r="G240" i="22" a="1"/>
  <c r="G240" i="22" s="1"/>
  <c r="B240" i="22" s="1"/>
  <c r="E240" i="22"/>
  <c r="G239" i="22" a="1"/>
  <c r="G239" i="22" s="1"/>
  <c r="B239" i="22" s="1"/>
  <c r="E239" i="22"/>
  <c r="G238" i="22" a="1"/>
  <c r="G238" i="22" s="1"/>
  <c r="B238" i="22" s="1"/>
  <c r="E238" i="22"/>
  <c r="G237" i="22" a="1"/>
  <c r="G237" i="22" s="1"/>
  <c r="B237" i="22" s="1"/>
  <c r="E237" i="22"/>
  <c r="G236" i="22" a="1"/>
  <c r="G236" i="22" s="1"/>
  <c r="B236" i="22" s="1"/>
  <c r="E236" i="22"/>
  <c r="G235" i="22" a="1"/>
  <c r="G235" i="22" s="1"/>
  <c r="B235" i="22" s="1"/>
  <c r="E235" i="22"/>
  <c r="G234" i="22"/>
  <c r="B234" i="22" s="1"/>
  <c r="G234" i="22" a="1"/>
  <c r="E234" i="22"/>
  <c r="G233" i="22" a="1"/>
  <c r="G233" i="22" s="1"/>
  <c r="B233" i="22" s="1"/>
  <c r="E233" i="22"/>
  <c r="G232" i="22" a="1"/>
  <c r="G232" i="22" s="1"/>
  <c r="B232" i="22" s="1"/>
  <c r="E232" i="22"/>
  <c r="G231" i="22" a="1"/>
  <c r="G231" i="22" s="1"/>
  <c r="B231" i="22" s="1"/>
  <c r="E231" i="22"/>
  <c r="G230" i="22" a="1"/>
  <c r="G230" i="22" s="1"/>
  <c r="B230" i="22" s="1"/>
  <c r="E230" i="22"/>
  <c r="G229" i="22" a="1"/>
  <c r="G229" i="22" s="1"/>
  <c r="B229" i="22" s="1"/>
  <c r="E229" i="22"/>
  <c r="G228" i="22" a="1"/>
  <c r="G228" i="22" s="1"/>
  <c r="B228" i="22" s="1"/>
  <c r="E228" i="22"/>
  <c r="G227" i="22"/>
  <c r="B227" i="22" s="1"/>
  <c r="G227" i="22" a="1"/>
  <c r="E227" i="22"/>
  <c r="G226" i="22" a="1"/>
  <c r="G226" i="22" s="1"/>
  <c r="B226" i="22" s="1"/>
  <c r="E226" i="22"/>
  <c r="G225" i="22" a="1"/>
  <c r="G225" i="22" s="1"/>
  <c r="B225" i="22" s="1"/>
  <c r="E225" i="22"/>
  <c r="G224" i="22" a="1"/>
  <c r="G224" i="22" s="1"/>
  <c r="B224" i="22" s="1"/>
  <c r="E224" i="22"/>
  <c r="G223" i="22" a="1"/>
  <c r="G223" i="22" s="1"/>
  <c r="B223" i="22" s="1"/>
  <c r="E223" i="22"/>
  <c r="G222" i="22" a="1"/>
  <c r="G222" i="22" s="1"/>
  <c r="B222" i="22" s="1"/>
  <c r="E222" i="22"/>
  <c r="G221" i="22" a="1"/>
  <c r="G221" i="22" s="1"/>
  <c r="B221" i="22" s="1"/>
  <c r="E221" i="22"/>
  <c r="G220" i="22" a="1"/>
  <c r="G220" i="22" s="1"/>
  <c r="B220" i="22" s="1"/>
  <c r="E220" i="22"/>
  <c r="G219" i="22" a="1"/>
  <c r="G219" i="22" s="1"/>
  <c r="B219" i="22" s="1"/>
  <c r="E219" i="22"/>
  <c r="G218" i="22" a="1"/>
  <c r="G218" i="22" s="1"/>
  <c r="B218" i="22" s="1"/>
  <c r="E218" i="22"/>
  <c r="G217" i="22" a="1"/>
  <c r="G217" i="22" s="1"/>
  <c r="B217" i="22" s="1"/>
  <c r="E217" i="22"/>
  <c r="G216" i="22" a="1"/>
  <c r="G216" i="22" s="1"/>
  <c r="B216" i="22" s="1"/>
  <c r="E216" i="22"/>
  <c r="G215" i="22" a="1"/>
  <c r="G215" i="22" s="1"/>
  <c r="B215" i="22" s="1"/>
  <c r="E215" i="22"/>
  <c r="G214" i="22" a="1"/>
  <c r="G214" i="22" s="1"/>
  <c r="B214" i="22" s="1"/>
  <c r="E214" i="22"/>
  <c r="G213" i="22" a="1"/>
  <c r="G213" i="22" s="1"/>
  <c r="B213" i="22" s="1"/>
  <c r="E213" i="22"/>
  <c r="G212" i="22" a="1"/>
  <c r="G212" i="22" s="1"/>
  <c r="B212" i="22" s="1"/>
  <c r="E212" i="22"/>
  <c r="G211" i="22" a="1"/>
  <c r="G211" i="22" s="1"/>
  <c r="B211" i="22" s="1"/>
  <c r="E211" i="22"/>
  <c r="G210" i="22" a="1"/>
  <c r="G210" i="22" s="1"/>
  <c r="B210" i="22" s="1"/>
  <c r="E210" i="22"/>
  <c r="G209" i="22" a="1"/>
  <c r="G209" i="22" s="1"/>
  <c r="B209" i="22" s="1"/>
  <c r="E209" i="22"/>
  <c r="G208" i="22" a="1"/>
  <c r="G208" i="22" s="1"/>
  <c r="B208" i="22" s="1"/>
  <c r="E208" i="22"/>
  <c r="G207" i="22" a="1"/>
  <c r="G207" i="22" s="1"/>
  <c r="B207" i="22" s="1"/>
  <c r="E207" i="22"/>
  <c r="G206" i="22" a="1"/>
  <c r="G206" i="22" s="1"/>
  <c r="B206" i="22" s="1"/>
  <c r="E206" i="22"/>
  <c r="G205" i="22" a="1"/>
  <c r="G205" i="22" s="1"/>
  <c r="B205" i="22" s="1"/>
  <c r="E205" i="22"/>
  <c r="G204" i="22" a="1"/>
  <c r="G204" i="22" s="1"/>
  <c r="B204" i="22" s="1"/>
  <c r="E204" i="22"/>
  <c r="G203" i="22" a="1"/>
  <c r="G203" i="22" s="1"/>
  <c r="B203" i="22" s="1"/>
  <c r="E203" i="22"/>
  <c r="G202" i="22"/>
  <c r="B202" i="22" s="1"/>
  <c r="G202" i="22" a="1"/>
  <c r="E202" i="22"/>
  <c r="G201" i="22" a="1"/>
  <c r="G201" i="22" s="1"/>
  <c r="B201" i="22" s="1"/>
  <c r="E201" i="22"/>
  <c r="G200" i="22" a="1"/>
  <c r="G200" i="22" s="1"/>
  <c r="B200" i="22" s="1"/>
  <c r="E200" i="22"/>
  <c r="G199" i="22"/>
  <c r="B199" i="22" s="1"/>
  <c r="G199" i="22" a="1"/>
  <c r="E199" i="22"/>
  <c r="G198" i="22" a="1"/>
  <c r="G198" i="22" s="1"/>
  <c r="B198" i="22" s="1"/>
  <c r="E198" i="22"/>
  <c r="G197" i="22" a="1"/>
  <c r="G197" i="22" s="1"/>
  <c r="B197" i="22" s="1"/>
  <c r="E197" i="22"/>
  <c r="G196" i="22" a="1"/>
  <c r="G196" i="22" s="1"/>
  <c r="B196" i="22" s="1"/>
  <c r="E196" i="22"/>
  <c r="G195" i="22" a="1"/>
  <c r="G195" i="22" s="1"/>
  <c r="B195" i="22" s="1"/>
  <c r="E195" i="22"/>
  <c r="G194" i="22" a="1"/>
  <c r="G194" i="22" s="1"/>
  <c r="B194" i="22" s="1"/>
  <c r="E194" i="22"/>
  <c r="G193" i="22" a="1"/>
  <c r="G193" i="22" s="1"/>
  <c r="B193" i="22" s="1"/>
  <c r="E193" i="22"/>
  <c r="G192" i="22" a="1"/>
  <c r="G192" i="22" s="1"/>
  <c r="B192" i="22" s="1"/>
  <c r="E192" i="22"/>
  <c r="G191" i="22" a="1"/>
  <c r="G191" i="22" s="1"/>
  <c r="B191" i="22" s="1"/>
  <c r="E191" i="22"/>
  <c r="G190" i="22" a="1"/>
  <c r="G190" i="22" s="1"/>
  <c r="B190" i="22" s="1"/>
  <c r="E190" i="22"/>
  <c r="G189" i="22" a="1"/>
  <c r="G189" i="22" s="1"/>
  <c r="B189" i="22" s="1"/>
  <c r="E189" i="22"/>
  <c r="G188" i="22" a="1"/>
  <c r="G188" i="22" s="1"/>
  <c r="B188" i="22" s="1"/>
  <c r="E188" i="22"/>
  <c r="G187" i="22" a="1"/>
  <c r="G187" i="22" s="1"/>
  <c r="B187" i="22" s="1"/>
  <c r="E187" i="22"/>
  <c r="G186" i="22" a="1"/>
  <c r="G186" i="22" s="1"/>
  <c r="B186" i="22" s="1"/>
  <c r="E186" i="22"/>
  <c r="G185" i="22" a="1"/>
  <c r="G185" i="22" s="1"/>
  <c r="B185" i="22" s="1"/>
  <c r="E185" i="22"/>
  <c r="G184" i="22"/>
  <c r="B184" i="22" s="1"/>
  <c r="G184" i="22" a="1"/>
  <c r="E184" i="22"/>
  <c r="G183" i="22" a="1"/>
  <c r="G183" i="22" s="1"/>
  <c r="B183" i="22" s="1"/>
  <c r="E183" i="22"/>
  <c r="G182" i="22" a="1"/>
  <c r="G182" i="22" s="1"/>
  <c r="B182" i="22" s="1"/>
  <c r="E182" i="22"/>
  <c r="G181" i="22" a="1"/>
  <c r="G181" i="22" s="1"/>
  <c r="B181" i="22" s="1"/>
  <c r="E181" i="22"/>
  <c r="G180" i="22" a="1"/>
  <c r="G180" i="22" s="1"/>
  <c r="B180" i="22" s="1"/>
  <c r="E180" i="22"/>
  <c r="G179" i="22" a="1"/>
  <c r="G179" i="22" s="1"/>
  <c r="B179" i="22" s="1"/>
  <c r="E179" i="22"/>
  <c r="G178" i="22" a="1"/>
  <c r="G178" i="22" s="1"/>
  <c r="B178" i="22" s="1"/>
  <c r="E178" i="22"/>
  <c r="G177" i="22"/>
  <c r="B177" i="22" s="1"/>
  <c r="G177" i="22" a="1"/>
  <c r="E177" i="22"/>
  <c r="G176" i="22" a="1"/>
  <c r="G176" i="22" s="1"/>
  <c r="B176" i="22" s="1"/>
  <c r="E176" i="22"/>
  <c r="G175" i="22" a="1"/>
  <c r="G175" i="22" s="1"/>
  <c r="B175" i="22" s="1"/>
  <c r="E175" i="22"/>
  <c r="G174" i="22" a="1"/>
  <c r="G174" i="22" s="1"/>
  <c r="B174" i="22" s="1"/>
  <c r="E174" i="22"/>
  <c r="G173" i="22" a="1"/>
  <c r="G173" i="22" s="1"/>
  <c r="B173" i="22" s="1"/>
  <c r="E173" i="22"/>
  <c r="G172" i="22" a="1"/>
  <c r="G172" i="22" s="1"/>
  <c r="B172" i="22" s="1"/>
  <c r="E172" i="22"/>
  <c r="G171" i="22" a="1"/>
  <c r="G171" i="22" s="1"/>
  <c r="B171" i="22" s="1"/>
  <c r="E171" i="22"/>
  <c r="G170" i="22"/>
  <c r="B170" i="22" s="1"/>
  <c r="G170" i="22" a="1"/>
  <c r="E170" i="22"/>
  <c r="G169" i="22" a="1"/>
  <c r="G169" i="22" s="1"/>
  <c r="B169" i="22" s="1"/>
  <c r="E169" i="22"/>
  <c r="G168" i="22" a="1"/>
  <c r="G168" i="22" s="1"/>
  <c r="B168" i="22" s="1"/>
  <c r="E168" i="22"/>
  <c r="G167" i="22" a="1"/>
  <c r="G167" i="22" s="1"/>
  <c r="B167" i="22" s="1"/>
  <c r="E167" i="22"/>
  <c r="G166" i="22" a="1"/>
  <c r="G166" i="22" s="1"/>
  <c r="B166" i="22" s="1"/>
  <c r="E166" i="22"/>
  <c r="G165" i="22" a="1"/>
  <c r="G165" i="22" s="1"/>
  <c r="B165" i="22" s="1"/>
  <c r="E165" i="22"/>
  <c r="G164" i="22" a="1"/>
  <c r="G164" i="22" s="1"/>
  <c r="B164" i="22" s="1"/>
  <c r="E164" i="22"/>
  <c r="G163" i="22" a="1"/>
  <c r="G163" i="22" s="1"/>
  <c r="B163" i="22" s="1"/>
  <c r="E163" i="22"/>
  <c r="G162" i="22" a="1"/>
  <c r="G162" i="22" s="1"/>
  <c r="B162" i="22" s="1"/>
  <c r="E162" i="22"/>
  <c r="G161" i="22" a="1"/>
  <c r="G161" i="22" s="1"/>
  <c r="B161" i="22" s="1"/>
  <c r="E161" i="22"/>
  <c r="G160" i="22" a="1"/>
  <c r="G160" i="22" s="1"/>
  <c r="B160" i="22" s="1"/>
  <c r="E160" i="22"/>
  <c r="G159" i="22" a="1"/>
  <c r="G159" i="22" s="1"/>
  <c r="B159" i="22" s="1"/>
  <c r="E159" i="22"/>
  <c r="G158" i="22" a="1"/>
  <c r="G158" i="22" s="1"/>
  <c r="B158" i="22" s="1"/>
  <c r="E158" i="22"/>
  <c r="G157" i="22" a="1"/>
  <c r="G157" i="22" s="1"/>
  <c r="B157" i="22" s="1"/>
  <c r="E157" i="22"/>
  <c r="G156" i="22" a="1"/>
  <c r="G156" i="22" s="1"/>
  <c r="B156" i="22" s="1"/>
  <c r="E156" i="22"/>
  <c r="G155" i="22" a="1"/>
  <c r="G155" i="22" s="1"/>
  <c r="B155" i="22" s="1"/>
  <c r="E155" i="22"/>
  <c r="G154" i="22" a="1"/>
  <c r="G154" i="22" s="1"/>
  <c r="B154" i="22" s="1"/>
  <c r="E154" i="22"/>
  <c r="G153" i="22" a="1"/>
  <c r="G153" i="22" s="1"/>
  <c r="B153" i="22" s="1"/>
  <c r="E153" i="22"/>
  <c r="G152" i="22"/>
  <c r="B152" i="22" s="1"/>
  <c r="G152" i="22" a="1"/>
  <c r="E152" i="22"/>
  <c r="G151" i="22" a="1"/>
  <c r="G151" i="22" s="1"/>
  <c r="B151" i="22" s="1"/>
  <c r="E151" i="22"/>
  <c r="G150" i="22" a="1"/>
  <c r="G150" i="22" s="1"/>
  <c r="B150" i="22" s="1"/>
  <c r="E150" i="22"/>
  <c r="G149" i="22" a="1"/>
  <c r="G149" i="22" s="1"/>
  <c r="B149" i="22" s="1"/>
  <c r="E149" i="22"/>
  <c r="G148" i="22" a="1"/>
  <c r="G148" i="22" s="1"/>
  <c r="B148" i="22" s="1"/>
  <c r="E148" i="22"/>
  <c r="G147" i="22" a="1"/>
  <c r="G147" i="22" s="1"/>
  <c r="B147" i="22" s="1"/>
  <c r="E147" i="22"/>
  <c r="G146" i="22" a="1"/>
  <c r="G146" i="22" s="1"/>
  <c r="B146" i="22" s="1"/>
  <c r="E146" i="22"/>
  <c r="G145" i="22" a="1"/>
  <c r="G145" i="22" s="1"/>
  <c r="B145" i="22" s="1"/>
  <c r="E145" i="22"/>
  <c r="G144" i="22" a="1"/>
  <c r="G144" i="22" s="1"/>
  <c r="B144" i="22" s="1"/>
  <c r="E144" i="22"/>
  <c r="G143" i="22" a="1"/>
  <c r="G143" i="22" s="1"/>
  <c r="B143" i="22" s="1"/>
  <c r="E143" i="22"/>
  <c r="G142" i="22" a="1"/>
  <c r="G142" i="22" s="1"/>
  <c r="B142" i="22" s="1"/>
  <c r="E142" i="22"/>
  <c r="G141" i="22" a="1"/>
  <c r="G141" i="22" s="1"/>
  <c r="B141" i="22" s="1"/>
  <c r="E141" i="22"/>
  <c r="G140" i="22" a="1"/>
  <c r="G140" i="22" s="1"/>
  <c r="B140" i="22" s="1"/>
  <c r="E140" i="22"/>
  <c r="G139" i="22" a="1"/>
  <c r="G139" i="22" s="1"/>
  <c r="B139" i="22" s="1"/>
  <c r="E139" i="22"/>
  <c r="G138" i="22" a="1"/>
  <c r="G138" i="22" s="1"/>
  <c r="B138" i="22" s="1"/>
  <c r="E138" i="22"/>
  <c r="G137" i="22" a="1"/>
  <c r="G137" i="22" s="1"/>
  <c r="B137" i="22" s="1"/>
  <c r="E137" i="22"/>
  <c r="G136" i="22" a="1"/>
  <c r="G136" i="22" s="1"/>
  <c r="B136" i="22" s="1"/>
  <c r="E136" i="22"/>
  <c r="G135" i="22" a="1"/>
  <c r="G135" i="22" s="1"/>
  <c r="B135" i="22" s="1"/>
  <c r="E135" i="22"/>
  <c r="G134" i="22" a="1"/>
  <c r="G134" i="22" s="1"/>
  <c r="B134" i="22" s="1"/>
  <c r="E134" i="22"/>
  <c r="G133" i="22" a="1"/>
  <c r="G133" i="22" s="1"/>
  <c r="B133" i="22" s="1"/>
  <c r="E133" i="22"/>
  <c r="G132" i="22" a="1"/>
  <c r="G132" i="22" s="1"/>
  <c r="B132" i="22" s="1"/>
  <c r="E132" i="22"/>
  <c r="G131" i="22" a="1"/>
  <c r="G131" i="22" s="1"/>
  <c r="B131" i="22" s="1"/>
  <c r="E131" i="22"/>
  <c r="G130" i="22" a="1"/>
  <c r="G130" i="22" s="1"/>
  <c r="B130" i="22" s="1"/>
  <c r="E130" i="22"/>
  <c r="G129" i="22" a="1"/>
  <c r="G129" i="22" s="1"/>
  <c r="B129" i="22" s="1"/>
  <c r="E129" i="22"/>
  <c r="G128" i="22" a="1"/>
  <c r="G128" i="22" s="1"/>
  <c r="B128" i="22" s="1"/>
  <c r="E128" i="22"/>
  <c r="G127" i="22" a="1"/>
  <c r="G127" i="22" s="1"/>
  <c r="B127" i="22" s="1"/>
  <c r="E127" i="22"/>
  <c r="G126" i="22" a="1"/>
  <c r="G126" i="22" s="1"/>
  <c r="B126" i="22" s="1"/>
  <c r="E126" i="22"/>
  <c r="G125" i="22" a="1"/>
  <c r="G125" i="22" s="1"/>
  <c r="B125" i="22" s="1"/>
  <c r="E125" i="22"/>
  <c r="G124" i="22" a="1"/>
  <c r="G124" i="22" s="1"/>
  <c r="B124" i="22" s="1"/>
  <c r="E124" i="22"/>
  <c r="G123" i="22" a="1"/>
  <c r="G123" i="22" s="1"/>
  <c r="B123" i="22" s="1"/>
  <c r="E123" i="22"/>
  <c r="G122" i="22" a="1"/>
  <c r="G122" i="22" s="1"/>
  <c r="B122" i="22" s="1"/>
  <c r="E122" i="22"/>
  <c r="G121" i="22" a="1"/>
  <c r="G121" i="22" s="1"/>
  <c r="B121" i="22" s="1"/>
  <c r="E121" i="22"/>
  <c r="G120" i="22" a="1"/>
  <c r="G120" i="22" s="1"/>
  <c r="B120" i="22" s="1"/>
  <c r="E120" i="22"/>
  <c r="G119" i="22" a="1"/>
  <c r="G119" i="22" s="1"/>
  <c r="B119" i="22" s="1"/>
  <c r="E119" i="22"/>
  <c r="G118" i="22" a="1"/>
  <c r="G118" i="22" s="1"/>
  <c r="B118" i="22" s="1"/>
  <c r="E118" i="22"/>
  <c r="G117" i="22" a="1"/>
  <c r="G117" i="22" s="1"/>
  <c r="B117" i="22" s="1"/>
  <c r="E117" i="22"/>
  <c r="G116" i="22" a="1"/>
  <c r="G116" i="22" s="1"/>
  <c r="B116" i="22" s="1"/>
  <c r="E116" i="22"/>
  <c r="G115" i="22" a="1"/>
  <c r="G115" i="22" s="1"/>
  <c r="B115" i="22" s="1"/>
  <c r="E115" i="22"/>
  <c r="G114" i="22" a="1"/>
  <c r="G114" i="22" s="1"/>
  <c r="B114" i="22" s="1"/>
  <c r="E114" i="22"/>
  <c r="G113" i="22" a="1"/>
  <c r="G113" i="22" s="1"/>
  <c r="B113" i="22" s="1"/>
  <c r="E113" i="22"/>
  <c r="G112" i="22" a="1"/>
  <c r="G112" i="22" s="1"/>
  <c r="B112" i="22" s="1"/>
  <c r="E112" i="22"/>
  <c r="G111" i="22" a="1"/>
  <c r="G111" i="22" s="1"/>
  <c r="B111" i="22" s="1"/>
  <c r="E111" i="22"/>
  <c r="G110" i="22" a="1"/>
  <c r="G110" i="22" s="1"/>
  <c r="B110" i="22" s="1"/>
  <c r="E110" i="22"/>
  <c r="G109" i="22" a="1"/>
  <c r="G109" i="22" s="1"/>
  <c r="B109" i="22" s="1"/>
  <c r="E109" i="22"/>
  <c r="G108" i="22" a="1"/>
  <c r="G108" i="22" s="1"/>
  <c r="B108" i="22" s="1"/>
  <c r="E108" i="22"/>
  <c r="G107" i="22" a="1"/>
  <c r="G107" i="22" s="1"/>
  <c r="B107" i="22" s="1"/>
  <c r="E107" i="22"/>
  <c r="G106" i="22"/>
  <c r="B106" i="22" s="1"/>
  <c r="G106" i="22" a="1"/>
  <c r="E106" i="22"/>
  <c r="G105" i="22" a="1"/>
  <c r="G105" i="22" s="1"/>
  <c r="B105" i="22" s="1"/>
  <c r="E105" i="22"/>
  <c r="G104" i="22" a="1"/>
  <c r="G104" i="22" s="1"/>
  <c r="B104" i="22" s="1"/>
  <c r="E104" i="22"/>
  <c r="G103" i="22" a="1"/>
  <c r="G103" i="22" s="1"/>
  <c r="B103" i="22" s="1"/>
  <c r="E103" i="22"/>
  <c r="G102" i="22" a="1"/>
  <c r="G102" i="22" s="1"/>
  <c r="B102" i="22" s="1"/>
  <c r="E102" i="22"/>
  <c r="G101" i="22" a="1"/>
  <c r="G101" i="22" s="1"/>
  <c r="B101" i="22" s="1"/>
  <c r="E101" i="22"/>
  <c r="G100" i="22" a="1"/>
  <c r="G100" i="22" s="1"/>
  <c r="B100" i="22" s="1"/>
  <c r="E100" i="22"/>
  <c r="G99" i="22" a="1"/>
  <c r="G99" i="22" s="1"/>
  <c r="B99" i="22" s="1"/>
  <c r="E99" i="22"/>
  <c r="G98" i="22" a="1"/>
  <c r="G98" i="22" s="1"/>
  <c r="B98" i="22" s="1"/>
  <c r="E98" i="22"/>
  <c r="G97" i="22" a="1"/>
  <c r="G97" i="22" s="1"/>
  <c r="B97" i="22" s="1"/>
  <c r="E97" i="22"/>
  <c r="G96" i="22" a="1"/>
  <c r="G96" i="22" s="1"/>
  <c r="B96" i="22" s="1"/>
  <c r="E96" i="22"/>
  <c r="G95" i="22" a="1"/>
  <c r="G95" i="22" s="1"/>
  <c r="B95" i="22" s="1"/>
  <c r="E95" i="22"/>
  <c r="G94" i="22" a="1"/>
  <c r="G94" i="22" s="1"/>
  <c r="B94" i="22" s="1"/>
  <c r="E94" i="22"/>
  <c r="G93" i="22" a="1"/>
  <c r="G93" i="22" s="1"/>
  <c r="B93" i="22" s="1"/>
  <c r="E93" i="22"/>
  <c r="G92" i="22" a="1"/>
  <c r="G92" i="22" s="1"/>
  <c r="B92" i="22" s="1"/>
  <c r="E92" i="22"/>
  <c r="G91" i="22" a="1"/>
  <c r="G91" i="22" s="1"/>
  <c r="B91" i="22" s="1"/>
  <c r="E91" i="22"/>
  <c r="G90" i="22"/>
  <c r="B90" i="22" s="1"/>
  <c r="G90" i="22" a="1"/>
  <c r="E90" i="22"/>
  <c r="G89" i="22" a="1"/>
  <c r="G89" i="22" s="1"/>
  <c r="B89" i="22" s="1"/>
  <c r="E89" i="22"/>
  <c r="G88" i="22" a="1"/>
  <c r="G88" i="22" s="1"/>
  <c r="B88" i="22" s="1"/>
  <c r="E88" i="22"/>
  <c r="G87" i="22" a="1"/>
  <c r="G87" i="22" s="1"/>
  <c r="B87" i="22" s="1"/>
  <c r="E87" i="22"/>
  <c r="G86" i="22" a="1"/>
  <c r="G86" i="22" s="1"/>
  <c r="B86" i="22" s="1"/>
  <c r="E86" i="22"/>
  <c r="G85" i="22" a="1"/>
  <c r="G85" i="22" s="1"/>
  <c r="B85" i="22" s="1"/>
  <c r="E85" i="22"/>
  <c r="G84" i="22" a="1"/>
  <c r="G84" i="22" s="1"/>
  <c r="B84" i="22" s="1"/>
  <c r="E84" i="22"/>
  <c r="G83" i="22"/>
  <c r="B83" i="22" s="1"/>
  <c r="G83" i="22" a="1"/>
  <c r="E83" i="22"/>
  <c r="G82" i="22" a="1"/>
  <c r="G82" i="22" s="1"/>
  <c r="B82" i="22" s="1"/>
  <c r="E82" i="22"/>
  <c r="G81" i="22" a="1"/>
  <c r="G81" i="22" s="1"/>
  <c r="B81" i="22" s="1"/>
  <c r="E81" i="22"/>
  <c r="G80" i="22" a="1"/>
  <c r="G80" i="22" s="1"/>
  <c r="B80" i="22" s="1"/>
  <c r="E80" i="22"/>
  <c r="G79" i="22" a="1"/>
  <c r="G79" i="22" s="1"/>
  <c r="B79" i="22" s="1"/>
  <c r="E79" i="22"/>
  <c r="G78" i="22" a="1"/>
  <c r="G78" i="22" s="1"/>
  <c r="B78" i="22" s="1"/>
  <c r="E78" i="22"/>
  <c r="G77" i="22" a="1"/>
  <c r="G77" i="22" s="1"/>
  <c r="B77" i="22" s="1"/>
  <c r="E77" i="22"/>
  <c r="G76" i="22" a="1"/>
  <c r="G76" i="22" s="1"/>
  <c r="B76" i="22" s="1"/>
  <c r="E76" i="22"/>
  <c r="G75" i="22" a="1"/>
  <c r="G75" i="22" s="1"/>
  <c r="B75" i="22" s="1"/>
  <c r="E75" i="22"/>
  <c r="G74" i="22" a="1"/>
  <c r="G74" i="22" s="1"/>
  <c r="B74" i="22" s="1"/>
  <c r="E74" i="22"/>
  <c r="G73" i="22" a="1"/>
  <c r="G73" i="22" s="1"/>
  <c r="B73" i="22" s="1"/>
  <c r="E73" i="22"/>
  <c r="G72" i="22" a="1"/>
  <c r="G72" i="22" s="1"/>
  <c r="B72" i="22" s="1"/>
  <c r="E72" i="22"/>
  <c r="G71" i="22" a="1"/>
  <c r="G71" i="22" s="1"/>
  <c r="B71" i="22" s="1"/>
  <c r="E71" i="22"/>
  <c r="G70" i="22" a="1"/>
  <c r="G70" i="22" s="1"/>
  <c r="B70" i="22" s="1"/>
  <c r="E70" i="22"/>
  <c r="G69" i="22" a="1"/>
  <c r="G69" i="22" s="1"/>
  <c r="B69" i="22" s="1"/>
  <c r="E69" i="22"/>
  <c r="G68" i="22" a="1"/>
  <c r="G68" i="22" s="1"/>
  <c r="B68" i="22" s="1"/>
  <c r="E68" i="22"/>
  <c r="G67" i="22" a="1"/>
  <c r="G67" i="22" s="1"/>
  <c r="B67" i="22" s="1"/>
  <c r="E67" i="22"/>
  <c r="G66" i="22" a="1"/>
  <c r="G66" i="22" s="1"/>
  <c r="B66" i="22" s="1"/>
  <c r="E66" i="22"/>
  <c r="G65" i="22" a="1"/>
  <c r="G65" i="22" s="1"/>
  <c r="B65" i="22" s="1"/>
  <c r="E65" i="22"/>
  <c r="G64" i="22" a="1"/>
  <c r="G64" i="22" s="1"/>
  <c r="B64" i="22" s="1"/>
  <c r="E64" i="22"/>
  <c r="G63" i="22" a="1"/>
  <c r="G63" i="22" s="1"/>
  <c r="B63" i="22" s="1"/>
  <c r="E63" i="22"/>
  <c r="G62" i="22"/>
  <c r="B62" i="22" s="1"/>
  <c r="G62" i="22" a="1"/>
  <c r="E62" i="22"/>
  <c r="G61" i="22" a="1"/>
  <c r="G61" i="22" s="1"/>
  <c r="B61" i="22" s="1"/>
  <c r="E61" i="22"/>
  <c r="G60" i="22" a="1"/>
  <c r="G60" i="22" s="1"/>
  <c r="B60" i="22" s="1"/>
  <c r="E60" i="22"/>
  <c r="G59" i="22" a="1"/>
  <c r="G59" i="22" s="1"/>
  <c r="B59" i="22" s="1"/>
  <c r="E59" i="22"/>
  <c r="G58" i="22" a="1"/>
  <c r="G58" i="22" s="1"/>
  <c r="B58" i="22" s="1"/>
  <c r="E58" i="22"/>
  <c r="G57" i="22" a="1"/>
  <c r="G57" i="22" s="1"/>
  <c r="B57" i="22" s="1"/>
  <c r="E57" i="22"/>
  <c r="G56" i="22" a="1"/>
  <c r="G56" i="22" s="1"/>
  <c r="B56" i="22" s="1"/>
  <c r="E56" i="22"/>
  <c r="G55" i="22"/>
  <c r="B55" i="22" s="1"/>
  <c r="G55" i="22" a="1"/>
  <c r="E55" i="22"/>
  <c r="G54" i="22" a="1"/>
  <c r="G54" i="22" s="1"/>
  <c r="B54" i="22" s="1"/>
  <c r="E54" i="22"/>
  <c r="G53" i="22" a="1"/>
  <c r="G53" i="22" s="1"/>
  <c r="B53" i="22" s="1"/>
  <c r="E53" i="22"/>
  <c r="G52" i="22" a="1"/>
  <c r="G52" i="22" s="1"/>
  <c r="B52" i="22" s="1"/>
  <c r="E52" i="22"/>
  <c r="G51" i="22" a="1"/>
  <c r="G51" i="22" s="1"/>
  <c r="B51" i="22" s="1"/>
  <c r="E51" i="22"/>
  <c r="G50" i="22" a="1"/>
  <c r="G50" i="22" s="1"/>
  <c r="B50" i="22" s="1"/>
  <c r="E50" i="22"/>
  <c r="G49" i="22" a="1"/>
  <c r="G49" i="22" s="1"/>
  <c r="B49" i="22" s="1"/>
  <c r="E49" i="22"/>
  <c r="G48" i="22" a="1"/>
  <c r="G48" i="22" s="1"/>
  <c r="B48" i="22" s="1"/>
  <c r="E48" i="22"/>
  <c r="G47" i="22" a="1"/>
  <c r="G47" i="22" s="1"/>
  <c r="B47" i="22" s="1"/>
  <c r="E47" i="22"/>
  <c r="G46" i="22" a="1"/>
  <c r="G46" i="22" s="1"/>
  <c r="B46" i="22" s="1"/>
  <c r="E46" i="22"/>
  <c r="G45" i="22" a="1"/>
  <c r="G45" i="22" s="1"/>
  <c r="B45" i="22" s="1"/>
  <c r="E45" i="22"/>
  <c r="G44" i="22" a="1"/>
  <c r="G44" i="22" s="1"/>
  <c r="B44" i="22" s="1"/>
  <c r="E44" i="22"/>
  <c r="G43" i="22" a="1"/>
  <c r="G43" i="22" s="1"/>
  <c r="B43" i="22" s="1"/>
  <c r="E43" i="22"/>
  <c r="G42" i="22" a="1"/>
  <c r="G42" i="22" s="1"/>
  <c r="B42" i="22" s="1"/>
  <c r="E42" i="22"/>
  <c r="G41" i="22" a="1"/>
  <c r="G41" i="22" s="1"/>
  <c r="B41" i="22" s="1"/>
  <c r="E41" i="22"/>
  <c r="G40" i="22" a="1"/>
  <c r="G40" i="22" s="1"/>
  <c r="B40" i="22" s="1"/>
  <c r="E40" i="22"/>
  <c r="G39" i="22" a="1"/>
  <c r="G39" i="22" s="1"/>
  <c r="B39" i="22" s="1"/>
  <c r="E39" i="22"/>
  <c r="G38" i="22" a="1"/>
  <c r="G38" i="22" s="1"/>
  <c r="B38" i="22" s="1"/>
  <c r="E38" i="22"/>
  <c r="G37" i="22" a="1"/>
  <c r="G37" i="22" s="1"/>
  <c r="B37" i="22" s="1"/>
  <c r="E37" i="22"/>
  <c r="G36" i="22" a="1"/>
  <c r="G36" i="22" s="1"/>
  <c r="B36" i="22" s="1"/>
  <c r="E36" i="22"/>
  <c r="G35" i="22"/>
  <c r="B35" i="22" s="1"/>
  <c r="G35" i="22" a="1"/>
  <c r="E35" i="22"/>
  <c r="G34" i="22" a="1"/>
  <c r="G34" i="22" s="1"/>
  <c r="B34" i="22" s="1"/>
  <c r="E34" i="22"/>
  <c r="G33" i="22" a="1"/>
  <c r="G33" i="22" s="1"/>
  <c r="B33" i="22" s="1"/>
  <c r="E33" i="22"/>
  <c r="G32" i="22" a="1"/>
  <c r="G32" i="22" s="1"/>
  <c r="B32" i="22" s="1"/>
  <c r="E32" i="22"/>
  <c r="G31" i="22" a="1"/>
  <c r="G31" i="22" s="1"/>
  <c r="B31" i="22" s="1"/>
  <c r="E31" i="22"/>
  <c r="G30" i="22" a="1"/>
  <c r="G30" i="22" s="1"/>
  <c r="B30" i="22" s="1"/>
  <c r="E30" i="22"/>
  <c r="G29" i="22" a="1"/>
  <c r="G29" i="22" s="1"/>
  <c r="B29" i="22" s="1"/>
  <c r="E29" i="22"/>
  <c r="G28" i="22" a="1"/>
  <c r="G28" i="22" s="1"/>
  <c r="B28" i="22" s="1"/>
  <c r="E28" i="22"/>
  <c r="G27" i="22" a="1"/>
  <c r="G27" i="22" s="1"/>
  <c r="B27" i="22" s="1"/>
  <c r="E27" i="22"/>
  <c r="G26" i="22" a="1"/>
  <c r="G26" i="22" s="1"/>
  <c r="B26" i="22" s="1"/>
  <c r="E26" i="22"/>
  <c r="G25" i="22" a="1"/>
  <c r="G25" i="22" s="1"/>
  <c r="B25" i="22" s="1"/>
  <c r="E25" i="22"/>
  <c r="G24" i="22" a="1"/>
  <c r="G24" i="22" s="1"/>
  <c r="B24" i="22" s="1"/>
  <c r="E24" i="22"/>
  <c r="G23" i="22" a="1"/>
  <c r="G23" i="22" s="1"/>
  <c r="B23" i="22" s="1"/>
  <c r="E23" i="22"/>
  <c r="G22" i="22" a="1"/>
  <c r="G22" i="22" s="1"/>
  <c r="B22" i="22" s="1"/>
  <c r="E22" i="22"/>
  <c r="G21" i="22" a="1"/>
  <c r="G21" i="22" s="1"/>
  <c r="B21" i="22" s="1"/>
  <c r="E21" i="22"/>
  <c r="G20" i="22" a="1"/>
  <c r="G20" i="22" s="1"/>
  <c r="B20" i="22" s="1"/>
  <c r="E20" i="22"/>
  <c r="G19" i="22" a="1"/>
  <c r="G19" i="22" s="1"/>
  <c r="B19" i="22" s="1"/>
  <c r="E19" i="22"/>
  <c r="G18" i="22" a="1"/>
  <c r="G18" i="22" s="1"/>
  <c r="B18" i="22" s="1"/>
  <c r="E18" i="22"/>
  <c r="G17" i="22" a="1"/>
  <c r="G17" i="22" s="1"/>
  <c r="B17" i="22" s="1"/>
  <c r="E17" i="22"/>
  <c r="G16" i="22" a="1"/>
  <c r="G16" i="22" s="1"/>
  <c r="B16" i="22" s="1"/>
  <c r="E16" i="22"/>
  <c r="G15" i="22" a="1"/>
  <c r="G15" i="22" s="1"/>
  <c r="B15" i="22" s="1"/>
  <c r="E15" i="22"/>
  <c r="G14" i="22" a="1"/>
  <c r="G14" i="22" s="1"/>
  <c r="B14" i="22" s="1"/>
  <c r="E14" i="22"/>
  <c r="G13" i="22" a="1"/>
  <c r="G13" i="22" s="1"/>
  <c r="B13" i="22" s="1"/>
  <c r="E13" i="22"/>
  <c r="G12" i="22" a="1"/>
  <c r="G12" i="22" s="1"/>
  <c r="B12" i="22" s="1"/>
  <c r="E12" i="22"/>
  <c r="G11" i="22" a="1"/>
  <c r="G11" i="22" s="1"/>
  <c r="B11" i="22" s="1"/>
  <c r="E11" i="22"/>
  <c r="G10" i="22" a="1"/>
  <c r="G10" i="22" s="1"/>
  <c r="B10" i="22" s="1"/>
  <c r="E10" i="22"/>
  <c r="G9" i="22" a="1"/>
  <c r="G9" i="22" s="1"/>
  <c r="B9" i="22" s="1"/>
  <c r="E9" i="22"/>
  <c r="G8" i="22" a="1"/>
  <c r="G8" i="22" s="1"/>
  <c r="B8" i="22" s="1"/>
  <c r="E8" i="22"/>
  <c r="G7" i="22" a="1"/>
  <c r="G7" i="22" s="1"/>
  <c r="B7" i="22" s="1"/>
  <c r="E7" i="22"/>
  <c r="G6" i="22" a="1"/>
  <c r="G6" i="22" s="1"/>
  <c r="B6" i="22" s="1"/>
  <c r="E6" i="22"/>
  <c r="G5" i="22" a="1"/>
  <c r="G5" i="22" s="1"/>
  <c r="B5" i="22" s="1"/>
  <c r="E5" i="22"/>
  <c r="O50" i="24" l="1"/>
  <c r="H39" i="24"/>
  <c r="F29" i="24"/>
  <c r="Y49" i="24"/>
  <c r="K43" i="24"/>
  <c r="J38" i="24"/>
  <c r="AP54" i="24"/>
  <c r="X49" i="24"/>
  <c r="W44" i="24"/>
  <c r="V39" i="24"/>
  <c r="U34" i="24"/>
  <c r="AZ54" i="24"/>
  <c r="AG51" i="24"/>
  <c r="G49" i="24"/>
  <c r="AF46" i="24"/>
  <c r="F44" i="24"/>
  <c r="AE41" i="24"/>
  <c r="E39" i="24"/>
  <c r="AD36" i="24"/>
  <c r="D34" i="24"/>
  <c r="AC31" i="24"/>
  <c r="AV61" i="24"/>
  <c r="AR56" i="24"/>
  <c r="AE53" i="24"/>
  <c r="AY50" i="24"/>
  <c r="Y48" i="24"/>
  <c r="AX45" i="24"/>
  <c r="X43" i="24"/>
  <c r="AW40" i="24"/>
  <c r="W38" i="24"/>
  <c r="AV35" i="24"/>
  <c r="V33" i="24"/>
  <c r="V59" i="24"/>
  <c r="AC55" i="24"/>
  <c r="AB52" i="24"/>
  <c r="B50" i="24"/>
  <c r="AA47" i="24"/>
  <c r="AS62" i="24"/>
  <c r="L57" i="24"/>
  <c r="AU53" i="24"/>
  <c r="N51" i="24"/>
  <c r="AM48" i="24"/>
  <c r="M46" i="24"/>
  <c r="AL43" i="24"/>
  <c r="L41" i="24"/>
  <c r="AK38" i="24"/>
  <c r="K36" i="24"/>
  <c r="AJ33" i="24"/>
  <c r="J31" i="24"/>
  <c r="AS48" i="24"/>
  <c r="AT37" i="24"/>
  <c r="M61" i="24"/>
  <c r="L48" i="24"/>
  <c r="V42" i="24"/>
  <c r="AC62" i="24"/>
  <c r="AP53" i="24"/>
  <c r="AI48" i="24"/>
  <c r="AH43" i="24"/>
  <c r="AG38" i="24"/>
  <c r="AC61" i="24"/>
  <c r="T54" i="24"/>
  <c r="Q51" i="24"/>
  <c r="AP48" i="24"/>
  <c r="P46" i="24"/>
  <c r="AO43" i="24"/>
  <c r="O41" i="24"/>
  <c r="AN38" i="24"/>
  <c r="N36" i="24"/>
  <c r="AM33" i="24"/>
  <c r="M31" i="24"/>
  <c r="E61" i="24"/>
  <c r="W56" i="24"/>
  <c r="M53" i="24"/>
  <c r="AI50" i="24"/>
  <c r="I48" i="24"/>
  <c r="AH45" i="24"/>
  <c r="H43" i="24"/>
  <c r="AG40" i="24"/>
  <c r="G38" i="24"/>
  <c r="AF35" i="24"/>
  <c r="F33" i="24"/>
  <c r="AO58" i="24"/>
  <c r="I55" i="24"/>
  <c r="L52" i="24"/>
  <c r="AK49" i="24"/>
  <c r="K47" i="24"/>
  <c r="AQ61" i="24"/>
  <c r="AO56" i="24"/>
  <c r="AC53" i="24"/>
  <c r="AW50" i="24"/>
  <c r="W48" i="24"/>
  <c r="AV45" i="24"/>
  <c r="V43" i="24"/>
  <c r="AU40" i="24"/>
  <c r="U38" i="24"/>
  <c r="AT35" i="24"/>
  <c r="T33" i="24"/>
  <c r="AS30" i="24"/>
  <c r="AA60" i="24"/>
  <c r="H56" i="24"/>
  <c r="AY52" i="24"/>
  <c r="X50" i="24"/>
  <c r="AW47" i="24"/>
  <c r="W45" i="24"/>
  <c r="AV42" i="24"/>
  <c r="V40" i="24"/>
  <c r="AU37" i="24"/>
  <c r="U35" i="24"/>
  <c r="AT32" i="24"/>
  <c r="AU10" i="24"/>
  <c r="V13" i="24"/>
  <c r="AV15" i="24"/>
  <c r="W18" i="24"/>
  <c r="AW20" i="24"/>
  <c r="X23" i="24"/>
  <c r="AX25" i="24"/>
  <c r="Y28" i="24"/>
  <c r="T32" i="24"/>
  <c r="H10" i="24"/>
  <c r="AH12" i="24"/>
  <c r="I15" i="24"/>
  <c r="AI17" i="24"/>
  <c r="J20" i="24"/>
  <c r="AJ22" i="24"/>
  <c r="K25" i="24"/>
  <c r="AK27" i="24"/>
  <c r="AU30" i="24"/>
  <c r="S39" i="24"/>
  <c r="AT11" i="24"/>
  <c r="U14" i="24"/>
  <c r="W16" i="24"/>
  <c r="Y18" i="24"/>
  <c r="C20" i="24"/>
  <c r="AF21" i="24"/>
  <c r="X47" i="24"/>
  <c r="AG36" i="24"/>
  <c r="T58" i="24"/>
  <c r="AX46" i="24"/>
  <c r="AW41" i="24"/>
  <c r="K61" i="24"/>
  <c r="O53" i="24"/>
  <c r="K48" i="24"/>
  <c r="J43" i="24"/>
  <c r="I38" i="24"/>
  <c r="P60" i="24"/>
  <c r="AF53" i="24"/>
  <c r="AZ50" i="24"/>
  <c r="Z48" i="24"/>
  <c r="AY45" i="24"/>
  <c r="Y43" i="24"/>
  <c r="AX40" i="24"/>
  <c r="X38" i="24"/>
  <c r="AW35" i="24"/>
  <c r="W33" i="24"/>
  <c r="AV30" i="24"/>
  <c r="N60" i="24"/>
  <c r="AZ55" i="24"/>
  <c r="AS52" i="24"/>
  <c r="S50" i="24"/>
  <c r="AR47" i="24"/>
  <c r="R45" i="24"/>
  <c r="AQ42" i="24"/>
  <c r="Q40" i="24"/>
  <c r="AP37" i="24"/>
  <c r="P35" i="24"/>
  <c r="AO32" i="24"/>
  <c r="N58" i="24"/>
  <c r="AL54" i="24"/>
  <c r="AU51" i="24"/>
  <c r="U49" i="24"/>
  <c r="AT46" i="24"/>
  <c r="AY60" i="24"/>
  <c r="T56" i="24"/>
  <c r="J53" i="24"/>
  <c r="AG50" i="24"/>
  <c r="G48" i="24"/>
  <c r="AF45" i="24"/>
  <c r="F43" i="24"/>
  <c r="AE40" i="24"/>
  <c r="E38" i="24"/>
  <c r="AD35" i="24"/>
  <c r="D33" i="24"/>
  <c r="AC30" i="24"/>
  <c r="AI59" i="24"/>
  <c r="AK55" i="24"/>
  <c r="AH52" i="24"/>
  <c r="H50" i="24"/>
  <c r="AG47" i="24"/>
  <c r="G45" i="24"/>
  <c r="AF42" i="24"/>
  <c r="F40" i="24"/>
  <c r="AE37" i="24"/>
  <c r="E35" i="24"/>
  <c r="AD32" i="24"/>
  <c r="L11" i="24"/>
  <c r="AL13" i="24"/>
  <c r="M16" i="24"/>
  <c r="AM18" i="24"/>
  <c r="N21" i="24"/>
  <c r="AN23" i="24"/>
  <c r="O26" i="24"/>
  <c r="AQ28" i="24"/>
  <c r="M33" i="24"/>
  <c r="X10" i="24"/>
  <c r="AX12" i="24"/>
  <c r="Y15" i="24"/>
  <c r="AY17" i="24"/>
  <c r="Z20" i="24"/>
  <c r="AZ22" i="24"/>
  <c r="AA25" i="24"/>
  <c r="B28" i="24"/>
  <c r="W31" i="24"/>
  <c r="AS41" i="24"/>
  <c r="K12" i="24"/>
  <c r="AK14" i="24"/>
  <c r="AE16" i="24"/>
  <c r="AG18" i="24"/>
  <c r="K20" i="24"/>
  <c r="AV21" i="24"/>
  <c r="AG44" i="24"/>
  <c r="G34" i="24"/>
  <c r="AR54" i="24"/>
  <c r="AK45" i="24"/>
  <c r="AJ40" i="24"/>
  <c r="R58" i="24"/>
  <c r="AX51" i="24"/>
  <c r="AW46" i="24"/>
  <c r="AV41" i="24"/>
  <c r="AU36" i="24"/>
  <c r="AQ57" i="24"/>
  <c r="AT52" i="24"/>
  <c r="T50" i="24"/>
  <c r="AS47" i="24"/>
  <c r="S45" i="24"/>
  <c r="AR42" i="24"/>
  <c r="R40" i="24"/>
  <c r="AQ37" i="24"/>
  <c r="Q35" i="24"/>
  <c r="AP32" i="24"/>
  <c r="P30" i="24"/>
  <c r="AR58" i="24"/>
  <c r="J55" i="24"/>
  <c r="M52" i="24"/>
  <c r="AL49" i="24"/>
  <c r="L47" i="24"/>
  <c r="AK44" i="24"/>
  <c r="K42" i="24"/>
  <c r="AJ39" i="24"/>
  <c r="J37" i="24"/>
  <c r="AI34" i="24"/>
  <c r="AV62" i="24"/>
  <c r="M57" i="24"/>
  <c r="AV53" i="24"/>
  <c r="O51" i="24"/>
  <c r="AN48" i="24"/>
  <c r="N46" i="24"/>
  <c r="U59" i="24"/>
  <c r="AB55" i="24"/>
  <c r="AA52" i="24"/>
  <c r="AZ49" i="24"/>
  <c r="Z47" i="24"/>
  <c r="AY44" i="24"/>
  <c r="Y42" i="24"/>
  <c r="AX39" i="24"/>
  <c r="X37" i="24"/>
  <c r="AW34" i="24"/>
  <c r="W32" i="24"/>
  <c r="AV29" i="24"/>
  <c r="X58" i="24"/>
  <c r="AT54" i="24"/>
  <c r="B52" i="24"/>
  <c r="AA49" i="24"/>
  <c r="AZ46" i="24"/>
  <c r="Z44" i="24"/>
  <c r="AY41" i="24"/>
  <c r="Y39" i="24"/>
  <c r="AX36" i="24"/>
  <c r="X34" i="24"/>
  <c r="AW31" i="24"/>
  <c r="AR11" i="24"/>
  <c r="S14" i="24"/>
  <c r="AS16" i="24"/>
  <c r="T19" i="24"/>
  <c r="AT21" i="24"/>
  <c r="U24" i="24"/>
  <c r="AU26" i="24"/>
  <c r="AG29" i="24"/>
  <c r="O35" i="24"/>
  <c r="E11" i="24"/>
  <c r="AE13" i="24"/>
  <c r="F16" i="24"/>
  <c r="AF18" i="24"/>
  <c r="G21" i="24"/>
  <c r="AG23" i="24"/>
  <c r="H26" i="24"/>
  <c r="AI28" i="24"/>
  <c r="AR32" i="24"/>
  <c r="Q10" i="24"/>
  <c r="AQ12" i="24"/>
  <c r="J15" i="24"/>
  <c r="L17" i="24"/>
  <c r="AW18" i="24"/>
  <c r="AH41" i="24"/>
  <c r="AF31" i="24"/>
  <c r="AY51" i="24"/>
  <c r="X44" i="24"/>
  <c r="W39" i="24"/>
  <c r="Y56" i="24"/>
  <c r="AK50" i="24"/>
  <c r="AJ45" i="24"/>
  <c r="AI40" i="24"/>
  <c r="AH35" i="24"/>
  <c r="B56" i="24"/>
  <c r="N52" i="24"/>
  <c r="AM49" i="24"/>
  <c r="M47" i="24"/>
  <c r="AL44" i="24"/>
  <c r="L42" i="24"/>
  <c r="AK39" i="24"/>
  <c r="K37" i="24"/>
  <c r="AJ34" i="24"/>
  <c r="J32" i="24"/>
  <c r="AI29" i="24"/>
  <c r="AO57" i="24"/>
  <c r="R54" i="24"/>
  <c r="AF51" i="24"/>
  <c r="F49" i="24"/>
  <c r="AE46" i="24"/>
  <c r="E44" i="24"/>
  <c r="AD41" i="24"/>
  <c r="D39" i="24"/>
  <c r="AC36" i="24"/>
  <c r="C34" i="24"/>
  <c r="C61" i="24"/>
  <c r="V56" i="24"/>
  <c r="K53" i="24"/>
  <c r="AH50" i="24"/>
  <c r="H48" i="24"/>
  <c r="AG45" i="24"/>
  <c r="L58" i="24"/>
  <c r="AK54" i="24"/>
  <c r="AT51" i="24"/>
  <c r="T49" i="24"/>
  <c r="AS46" i="24"/>
  <c r="S44" i="24"/>
  <c r="AR41" i="24"/>
  <c r="R39" i="24"/>
  <c r="AQ36" i="24"/>
  <c r="Q34" i="24"/>
  <c r="AP31" i="24"/>
  <c r="P29" i="24"/>
  <c r="W57" i="24"/>
  <c r="D54" i="24"/>
  <c r="U51" i="24"/>
  <c r="AT48" i="24"/>
  <c r="T46" i="24"/>
  <c r="AS43" i="24"/>
  <c r="S41" i="24"/>
  <c r="AR38" i="24"/>
  <c r="R36" i="24"/>
  <c r="AQ33" i="24"/>
  <c r="Q31" i="24"/>
  <c r="Y12" i="24"/>
  <c r="AY14" i="24"/>
  <c r="Z17" i="24"/>
  <c r="AZ19" i="24"/>
  <c r="AA22" i="24"/>
  <c r="B25" i="24"/>
  <c r="AB27" i="24"/>
  <c r="AG30" i="24"/>
  <c r="AW37" i="24"/>
  <c r="AK11" i="24"/>
  <c r="L14" i="24"/>
  <c r="AL16" i="24"/>
  <c r="M19" i="24"/>
  <c r="AM21" i="24"/>
  <c r="N24" i="24"/>
  <c r="AN26" i="24"/>
  <c r="U29" i="24"/>
  <c r="AL34" i="24"/>
  <c r="AW10" i="24"/>
  <c r="X13" i="24"/>
  <c r="AH15" i="24"/>
  <c r="AJ17" i="24"/>
  <c r="V19" i="24"/>
  <c r="H21" i="24"/>
  <c r="AK22" i="24"/>
  <c r="C46" i="24"/>
  <c r="AL50" i="24"/>
  <c r="F57" i="24"/>
  <c r="U42" i="24"/>
  <c r="K55" i="24"/>
  <c r="AC47" i="24"/>
  <c r="AP40" i="24"/>
  <c r="AB34" i="24"/>
  <c r="P58" i="24"/>
  <c r="K50" i="24"/>
  <c r="AV43" i="24"/>
  <c r="AS36" i="24"/>
  <c r="AZ57" i="24"/>
  <c r="Z50" i="24"/>
  <c r="AN58" i="24"/>
  <c r="Y50" i="24"/>
  <c r="K44" i="24"/>
  <c r="H37" i="24"/>
  <c r="U30" i="24"/>
  <c r="AA55" i="24"/>
  <c r="AY49" i="24"/>
  <c r="AX44" i="24"/>
  <c r="AW39" i="24"/>
  <c r="AV34" i="24"/>
  <c r="T11" i="24"/>
  <c r="U16" i="24"/>
  <c r="V21" i="24"/>
  <c r="W26" i="24"/>
  <c r="AG33" i="24"/>
  <c r="G13" i="24"/>
  <c r="H18" i="24"/>
  <c r="I23" i="24"/>
  <c r="J28" i="24"/>
  <c r="G43" i="24"/>
  <c r="AS14" i="24"/>
  <c r="AO18" i="24"/>
  <c r="X21" i="24"/>
  <c r="AP23" i="24"/>
  <c r="T25" i="24"/>
  <c r="N27" i="24"/>
  <c r="AS28" i="24"/>
  <c r="K31" i="24"/>
  <c r="AJ36" i="24"/>
  <c r="R10" i="24"/>
  <c r="AU11" i="24"/>
  <c r="AO13" i="24"/>
  <c r="S15" i="24"/>
  <c r="D43" i="24"/>
  <c r="J46" i="24"/>
  <c r="W55" i="24"/>
  <c r="H41" i="24"/>
  <c r="W53" i="24"/>
  <c r="E47" i="24"/>
  <c r="B40" i="24"/>
  <c r="O33" i="24"/>
  <c r="AB57" i="24"/>
  <c r="V49" i="24"/>
  <c r="AI42" i="24"/>
  <c r="U36" i="24"/>
  <c r="AP56" i="24"/>
  <c r="M49" i="24"/>
  <c r="AY57" i="24"/>
  <c r="AJ49" i="24"/>
  <c r="AW42" i="24"/>
  <c r="AI36" i="24"/>
  <c r="AF29" i="24"/>
  <c r="X54" i="24"/>
  <c r="K49" i="24"/>
  <c r="J44" i="24"/>
  <c r="I39" i="24"/>
  <c r="H34" i="24"/>
  <c r="I12" i="24"/>
  <c r="J17" i="24"/>
  <c r="K22" i="24"/>
  <c r="L27" i="24"/>
  <c r="AB36" i="24"/>
  <c r="AU13" i="24"/>
  <c r="AV18" i="24"/>
  <c r="AW23" i="24"/>
  <c r="B29" i="24"/>
  <c r="AG10" i="24"/>
  <c r="R15" i="24"/>
  <c r="F19" i="24"/>
  <c r="M22" i="24"/>
  <c r="AX23" i="24"/>
  <c r="AJ25" i="24"/>
  <c r="V27" i="24"/>
  <c r="C29" i="24"/>
  <c r="AQ31" i="24"/>
  <c r="Q37" i="24"/>
  <c r="Z10" i="24"/>
  <c r="L12" i="24"/>
  <c r="AW13" i="24"/>
  <c r="AA15" i="24"/>
  <c r="M17" i="24"/>
  <c r="AX18" i="24"/>
  <c r="AB20" i="24"/>
  <c r="N22" i="24"/>
  <c r="AY23" i="24"/>
  <c r="AC25" i="24"/>
  <c r="O27" i="24"/>
  <c r="D29" i="24"/>
  <c r="AB31" i="24"/>
  <c r="AN36" i="24"/>
  <c r="AA10" i="24"/>
  <c r="E12" i="24"/>
  <c r="AP13" i="24"/>
  <c r="AB15" i="24"/>
  <c r="F17" i="24"/>
  <c r="AQ18" i="24"/>
  <c r="AC20" i="24"/>
  <c r="G22" i="24"/>
  <c r="AR23" i="24"/>
  <c r="AD25" i="24"/>
  <c r="H27" i="24"/>
  <c r="AU28" i="24"/>
  <c r="AD31" i="24"/>
  <c r="L36" i="24"/>
  <c r="T10" i="24"/>
  <c r="F12" i="24"/>
  <c r="AI13" i="24"/>
  <c r="U15" i="24"/>
  <c r="G17" i="24"/>
  <c r="AJ18" i="24"/>
  <c r="V20" i="24"/>
  <c r="H22" i="24"/>
  <c r="AK23" i="24"/>
  <c r="O25" i="24"/>
  <c r="AJ26" i="24"/>
  <c r="N28" i="24"/>
  <c r="B30" i="24"/>
  <c r="AI32" i="24"/>
  <c r="AS32" i="24"/>
  <c r="I41" i="24"/>
  <c r="AV49" i="24"/>
  <c r="G36" i="24"/>
  <c r="AR50" i="24"/>
  <c r="AD44" i="24"/>
  <c r="AA37" i="24"/>
  <c r="AN30" i="24"/>
  <c r="G54" i="24"/>
  <c r="AU46" i="24"/>
  <c r="I40" i="24"/>
  <c r="AT33" i="24"/>
  <c r="AD53" i="24"/>
  <c r="AL46" i="24"/>
  <c r="Z54" i="24"/>
  <c r="J47" i="24"/>
  <c r="W40" i="24"/>
  <c r="I34" i="24"/>
  <c r="S59" i="24"/>
  <c r="Z52" i="24"/>
  <c r="Y47" i="24"/>
  <c r="X42" i="24"/>
  <c r="W37" i="24"/>
  <c r="V32" i="24"/>
  <c r="AT13" i="24"/>
  <c r="AU18" i="24"/>
  <c r="AV23" i="24"/>
  <c r="AZ28" i="24"/>
  <c r="AF10" i="24"/>
  <c r="AG15" i="24"/>
  <c r="AH20" i="24"/>
  <c r="AI25" i="24"/>
  <c r="AM31" i="24"/>
  <c r="S12" i="24"/>
  <c r="AU16" i="24"/>
  <c r="S20" i="24"/>
  <c r="AS22" i="24"/>
  <c r="AM24" i="24"/>
  <c r="Q26" i="24"/>
  <c r="AT27" i="24"/>
  <c r="J30" i="24"/>
  <c r="Q33" i="24"/>
  <c r="AN40" i="24"/>
  <c r="O11" i="24"/>
  <c r="AR12" i="24"/>
  <c r="V14" i="24"/>
  <c r="P16" i="24"/>
  <c r="AS17" i="24"/>
  <c r="S30" i="24"/>
  <c r="AU39" i="24"/>
  <c r="V47" i="24"/>
  <c r="AS34" i="24"/>
  <c r="D50" i="24"/>
  <c r="Q43" i="24"/>
  <c r="C37" i="24"/>
  <c r="AY29" i="24"/>
  <c r="AK52" i="24"/>
  <c r="W46" i="24"/>
  <c r="T39" i="24"/>
  <c r="AG32" i="24"/>
  <c r="B53" i="24"/>
  <c r="AW45" i="24"/>
  <c r="AZ52" i="24"/>
  <c r="AK46" i="24"/>
  <c r="AH39" i="24"/>
  <c r="AU32" i="24"/>
  <c r="AW57" i="24"/>
  <c r="AK51" i="24"/>
  <c r="AJ46" i="24"/>
  <c r="AI41" i="24"/>
  <c r="AH36" i="24"/>
  <c r="AG31" i="24"/>
  <c r="AI14" i="24"/>
  <c r="AJ19" i="24"/>
  <c r="AK24" i="24"/>
  <c r="G30" i="24"/>
  <c r="U11" i="24"/>
  <c r="V16" i="24"/>
  <c r="W21" i="24"/>
  <c r="X26" i="24"/>
  <c r="AK33" i="24"/>
  <c r="H13" i="24"/>
  <c r="T17" i="24"/>
  <c r="AI20" i="24"/>
  <c r="J23" i="24"/>
  <c r="AU24" i="24"/>
  <c r="Y26" i="24"/>
  <c r="K28" i="24"/>
  <c r="W30" i="24"/>
  <c r="AN33" i="24"/>
  <c r="O43" i="24"/>
  <c r="W11" i="24"/>
  <c r="AZ12" i="24"/>
  <c r="AL14" i="24"/>
  <c r="X16" i="24"/>
  <c r="B18" i="24"/>
  <c r="AM19" i="24"/>
  <c r="Y21" i="24"/>
  <c r="C23" i="24"/>
  <c r="AN24" i="24"/>
  <c r="Z26" i="24"/>
  <c r="D28" i="24"/>
  <c r="L30" i="24"/>
  <c r="AO33" i="24"/>
  <c r="J42" i="24"/>
  <c r="P11" i="24"/>
  <c r="B13" i="24"/>
  <c r="AE14" i="24"/>
  <c r="Q16" i="24"/>
  <c r="C18" i="24"/>
  <c r="AF19" i="24"/>
  <c r="R21" i="24"/>
  <c r="D23" i="24"/>
  <c r="AG24" i="24"/>
  <c r="S26" i="24"/>
  <c r="E28" i="24"/>
  <c r="AZ29" i="24"/>
  <c r="X33" i="24"/>
  <c r="R42" i="24"/>
  <c r="I11" i="24"/>
  <c r="AT12" i="24"/>
  <c r="AF14" i="24"/>
  <c r="J16" i="24"/>
  <c r="AU17" i="24"/>
  <c r="AG19" i="24"/>
  <c r="K21" i="24"/>
  <c r="AV22" i="24"/>
  <c r="AH24" i="24"/>
  <c r="D26" i="24"/>
  <c r="Y27" i="24"/>
  <c r="AV28" i="24"/>
  <c r="C31" i="24"/>
  <c r="V34" i="24"/>
  <c r="U40" i="24"/>
  <c r="W52" i="24"/>
  <c r="AD52" i="24"/>
  <c r="AC39" i="24"/>
  <c r="AP55" i="24"/>
  <c r="AT41" i="24"/>
  <c r="J56" i="24"/>
  <c r="I56" i="24"/>
  <c r="I42" i="24"/>
  <c r="AN62" i="24"/>
  <c r="AL48" i="24"/>
  <c r="AJ38" i="24"/>
  <c r="AG12" i="24"/>
  <c r="AI22" i="24"/>
  <c r="K39" i="24"/>
  <c r="U19" i="24"/>
  <c r="AH29" i="24"/>
  <c r="AX15" i="24"/>
  <c r="U22" i="24"/>
  <c r="AZ25" i="24"/>
  <c r="L29" i="24"/>
  <c r="N38" i="24"/>
  <c r="AB12" i="24"/>
  <c r="AI15" i="24"/>
  <c r="Z18" i="24"/>
  <c r="AJ20" i="24"/>
  <c r="AT22" i="24"/>
  <c r="M25" i="24"/>
  <c r="AE27" i="24"/>
  <c r="AK29" i="24"/>
  <c r="AT34" i="24"/>
  <c r="AI10" i="24"/>
  <c r="AS12" i="24"/>
  <c r="D15" i="24"/>
  <c r="N17" i="24"/>
  <c r="X19" i="24"/>
  <c r="AP21" i="24"/>
  <c r="I24" i="24"/>
  <c r="C26" i="24"/>
  <c r="U28" i="24"/>
  <c r="AT31" i="24"/>
  <c r="E41" i="24"/>
  <c r="AG11" i="24"/>
  <c r="AQ13" i="24"/>
  <c r="B16" i="24"/>
  <c r="T18" i="24"/>
  <c r="AL20" i="24"/>
  <c r="AF22" i="24"/>
  <c r="AX24" i="24"/>
  <c r="AZ26" i="24"/>
  <c r="AM28" i="24"/>
  <c r="AU31" i="24"/>
  <c r="AC37" i="24"/>
  <c r="T35" i="24"/>
  <c r="J51" i="24"/>
  <c r="F52" i="24"/>
  <c r="P38" i="24"/>
  <c r="AM54" i="24"/>
  <c r="V41" i="24"/>
  <c r="AB54" i="24"/>
  <c r="G55" i="24"/>
  <c r="AJ41" i="24"/>
  <c r="S61" i="24"/>
  <c r="N48" i="24"/>
  <c r="L38" i="24"/>
  <c r="F13" i="24"/>
  <c r="H23" i="24"/>
  <c r="AX42" i="24"/>
  <c r="AS19" i="24"/>
  <c r="V30" i="24"/>
  <c r="G16" i="24"/>
  <c r="AC22" i="24"/>
  <c r="I26" i="24"/>
  <c r="AJ29" i="24"/>
  <c r="AA39" i="24"/>
  <c r="AJ12" i="24"/>
  <c r="AY15" i="24"/>
  <c r="AP18" i="24"/>
  <c r="AZ20" i="24"/>
  <c r="K23" i="24"/>
  <c r="U25" i="24"/>
  <c r="AM27" i="24"/>
  <c r="AL30" i="24"/>
  <c r="AA35" i="24"/>
  <c r="AQ10" i="24"/>
  <c r="J13" i="24"/>
  <c r="T15" i="24"/>
  <c r="AD17" i="24"/>
  <c r="AN19" i="24"/>
  <c r="AX21" i="24"/>
  <c r="Q24" i="24"/>
  <c r="AI26" i="24"/>
  <c r="AC28" i="24"/>
  <c r="K32" i="24"/>
  <c r="AE43" i="24"/>
  <c r="AW11" i="24"/>
  <c r="H14" i="24"/>
  <c r="R16" i="24"/>
  <c r="AB18" i="24"/>
  <c r="AT20" i="24"/>
  <c r="M23" i="24"/>
  <c r="G25" i="24"/>
  <c r="I27" i="24"/>
  <c r="G29" i="24"/>
  <c r="L32" i="24"/>
  <c r="AL38" i="24"/>
  <c r="Z56" i="24"/>
  <c r="I46" i="24"/>
  <c r="AE49" i="24"/>
  <c r="AO35" i="24"/>
  <c r="AV51" i="24"/>
  <c r="AU38" i="24"/>
  <c r="AM51" i="24"/>
  <c r="K52" i="24"/>
  <c r="J39" i="24"/>
  <c r="K57" i="24"/>
  <c r="L46" i="24"/>
  <c r="J36" i="24"/>
  <c r="H15" i="24"/>
  <c r="J25" i="24"/>
  <c r="AS11" i="24"/>
  <c r="AU21" i="24"/>
  <c r="S35" i="24"/>
  <c r="AR17" i="24"/>
  <c r="Z23" i="24"/>
  <c r="AG26" i="24"/>
  <c r="AJ30" i="24"/>
  <c r="B10" i="24"/>
  <c r="I13" i="24"/>
  <c r="AF16" i="24"/>
  <c r="G19" i="24"/>
  <c r="Q21" i="24"/>
  <c r="AA23" i="24"/>
  <c r="AK25" i="24"/>
  <c r="AU27" i="24"/>
  <c r="AX30" i="24"/>
  <c r="V38" i="24"/>
  <c r="AY10" i="24"/>
  <c r="R13" i="24"/>
  <c r="AJ15" i="24"/>
  <c r="AT17" i="24"/>
  <c r="E20" i="24"/>
  <c r="O22" i="24"/>
  <c r="Y24" i="24"/>
  <c r="AQ26" i="24"/>
  <c r="O29" i="24"/>
  <c r="AF32" i="24"/>
  <c r="AR44" i="24"/>
  <c r="N12" i="24"/>
  <c r="X14" i="24"/>
  <c r="AH16" i="24"/>
  <c r="AR18" i="24"/>
  <c r="C21" i="24"/>
  <c r="U23" i="24"/>
  <c r="W25" i="24"/>
  <c r="Q27" i="24"/>
  <c r="Q29" i="24"/>
  <c r="E33" i="24"/>
  <c r="AY39" i="24"/>
  <c r="P53" i="24"/>
  <c r="AU44" i="24"/>
  <c r="R48" i="24"/>
  <c r="AZ34" i="24"/>
  <c r="X51" i="24"/>
  <c r="AH37" i="24"/>
  <c r="AX50" i="24"/>
  <c r="AL51" i="24"/>
  <c r="AV37" i="24"/>
  <c r="AD56" i="24"/>
  <c r="AM45" i="24"/>
  <c r="AK35" i="24"/>
  <c r="AF15" i="24"/>
  <c r="AH25" i="24"/>
  <c r="R12" i="24"/>
  <c r="T22" i="24"/>
  <c r="M37" i="24"/>
  <c r="I18" i="24"/>
  <c r="AH23" i="24"/>
  <c r="AW26" i="24"/>
  <c r="AW30" i="24"/>
  <c r="J10" i="24"/>
  <c r="Y13" i="24"/>
  <c r="AN16" i="24"/>
  <c r="O19" i="24"/>
  <c r="AG21" i="24"/>
  <c r="AQ23" i="24"/>
  <c r="B26" i="24"/>
  <c r="L28" i="24"/>
  <c r="L31" i="24"/>
  <c r="AI39" i="24"/>
  <c r="AF11" i="24"/>
  <c r="Z13" i="24"/>
  <c r="AR15" i="24"/>
  <c r="K18" i="24"/>
  <c r="U20" i="24"/>
  <c r="AE22" i="24"/>
  <c r="AO24" i="24"/>
  <c r="AY26" i="24"/>
  <c r="Z29" i="24"/>
  <c r="R34" i="24"/>
  <c r="D10" i="24"/>
  <c r="V12" i="24"/>
  <c r="AN14" i="24"/>
  <c r="AX16" i="24"/>
  <c r="I19" i="24"/>
  <c r="S21" i="24"/>
  <c r="AC23" i="24"/>
  <c r="AM25" i="24"/>
  <c r="AG27" i="24"/>
  <c r="AO29" i="24"/>
  <c r="Y33" i="24"/>
  <c r="M41" i="24"/>
  <c r="AV44" i="24"/>
  <c r="AT39" i="24"/>
  <c r="AQ45" i="24"/>
  <c r="Z32" i="24"/>
  <c r="AW48" i="24"/>
  <c r="H35" i="24"/>
  <c r="X48" i="24"/>
  <c r="L49" i="24"/>
  <c r="V35" i="24"/>
  <c r="AT53" i="24"/>
  <c r="AK43" i="24"/>
  <c r="AI33" i="24"/>
  <c r="AH17" i="24"/>
  <c r="AJ27" i="24"/>
  <c r="T14" i="24"/>
  <c r="V24" i="24"/>
  <c r="F11" i="24"/>
  <c r="AL19" i="24"/>
  <c r="G24" i="24"/>
  <c r="AD27" i="24"/>
  <c r="AA32" i="24"/>
  <c r="AH10" i="24"/>
  <c r="F14" i="24"/>
  <c r="AV16" i="24"/>
  <c r="W19" i="24"/>
  <c r="AO21" i="24"/>
  <c r="H24" i="24"/>
  <c r="R26" i="24"/>
  <c r="AB28" i="24"/>
  <c r="AR31" i="24"/>
  <c r="AV40" i="24"/>
  <c r="AN11" i="24"/>
  <c r="G14" i="24"/>
  <c r="AZ15" i="24"/>
  <c r="S18" i="24"/>
  <c r="AK20" i="24"/>
  <c r="AU22" i="24"/>
  <c r="F25" i="24"/>
  <c r="P27" i="24"/>
  <c r="AM29" i="24"/>
  <c r="AX34" i="24"/>
  <c r="AJ10" i="24"/>
  <c r="AD12" i="24"/>
  <c r="AV14" i="24"/>
  <c r="O17" i="24"/>
  <c r="Y19" i="24"/>
  <c r="AI21" i="24"/>
  <c r="AS23" i="24"/>
  <c r="AU25" i="24"/>
  <c r="AO27" i="24"/>
  <c r="O30" i="24"/>
  <c r="AV33" i="24"/>
  <c r="AM43" i="24"/>
  <c r="AI43" i="24"/>
  <c r="T37" i="24"/>
  <c r="C45" i="24"/>
  <c r="B32" i="24"/>
  <c r="AJ47" i="24"/>
  <c r="S34" i="24"/>
  <c r="AY47" i="24"/>
  <c r="AX47" i="24"/>
  <c r="AG34" i="24"/>
  <c r="R53" i="24"/>
  <c r="M43" i="24"/>
  <c r="K33" i="24"/>
  <c r="G18" i="24"/>
  <c r="I28" i="24"/>
  <c r="AR14" i="24"/>
  <c r="AT24" i="24"/>
  <c r="AD11" i="24"/>
  <c r="AT19" i="24"/>
  <c r="W24" i="24"/>
  <c r="AL27" i="24"/>
  <c r="AV32" i="24"/>
  <c r="AX10" i="24"/>
  <c r="N14" i="24"/>
  <c r="AC17" i="24"/>
  <c r="D20" i="24"/>
  <c r="AW21" i="24"/>
  <c r="P24" i="24"/>
  <c r="AH26" i="24"/>
  <c r="AT28" i="24"/>
  <c r="AB32" i="24"/>
  <c r="W43" i="24"/>
  <c r="AV11" i="24"/>
  <c r="O14" i="24"/>
  <c r="AG16" i="24"/>
  <c r="AA18" i="24"/>
  <c r="AS20" i="24"/>
  <c r="L23" i="24"/>
  <c r="V25" i="24"/>
  <c r="AF27" i="24"/>
  <c r="N30" i="24"/>
  <c r="AE35" i="24"/>
  <c r="AR10" i="24"/>
  <c r="K13" i="24"/>
  <c r="E15" i="24"/>
  <c r="W17" i="24"/>
  <c r="AO19" i="24"/>
  <c r="AY21" i="24"/>
  <c r="J24" i="24"/>
  <c r="L26" i="24"/>
  <c r="AW27" i="24"/>
  <c r="AB30" i="24"/>
  <c r="AI35" i="24"/>
  <c r="AZ44" i="24"/>
  <c r="AH38" i="24"/>
  <c r="AD58" i="24"/>
  <c r="AB42" i="24"/>
  <c r="AA29" i="24"/>
  <c r="J45" i="24"/>
  <c r="AS61" i="24"/>
  <c r="Y45" i="24"/>
  <c r="X45" i="24"/>
  <c r="G32" i="24"/>
  <c r="M51" i="24"/>
  <c r="K41" i="24"/>
  <c r="G10" i="24"/>
  <c r="I20" i="24"/>
  <c r="AT30" i="24"/>
  <c r="AT16" i="24"/>
  <c r="AV26" i="24"/>
  <c r="AF13" i="24"/>
  <c r="AY20" i="24"/>
  <c r="D25" i="24"/>
  <c r="AA28" i="24"/>
  <c r="J34" i="24"/>
  <c r="AE11" i="24"/>
  <c r="C15" i="24"/>
  <c r="AK17" i="24"/>
  <c r="L20" i="24"/>
  <c r="AD22" i="24"/>
  <c r="X24" i="24"/>
  <c r="AP26" i="24"/>
  <c r="M29" i="24"/>
  <c r="U33" i="24"/>
  <c r="C10" i="24"/>
  <c r="M12" i="24"/>
  <c r="W14" i="24"/>
  <c r="AO16" i="24"/>
  <c r="H19" i="24"/>
  <c r="B21" i="24"/>
  <c r="T23" i="24"/>
  <c r="AL25" i="24"/>
  <c r="AV27" i="24"/>
  <c r="AM30" i="24"/>
  <c r="AR36" i="24"/>
  <c r="AZ10" i="24"/>
  <c r="S13" i="24"/>
  <c r="AK15" i="24"/>
  <c r="AE17" i="24"/>
  <c r="AW19" i="24"/>
  <c r="P22" i="24"/>
  <c r="Z24" i="24"/>
  <c r="T26" i="24"/>
  <c r="V28" i="24"/>
  <c r="AO30" i="24"/>
  <c r="P36" i="24"/>
  <c r="M59" i="24"/>
  <c r="AH56" i="24"/>
  <c r="D42" i="24"/>
  <c r="AQ59" i="24"/>
  <c r="U44" i="24"/>
  <c r="AF60" i="24"/>
  <c r="AD60" i="24"/>
  <c r="AI44" i="24"/>
  <c r="AH31" i="24"/>
  <c r="AN50" i="24"/>
  <c r="AL40" i="24"/>
  <c r="AE10" i="24"/>
  <c r="AG20" i="24"/>
  <c r="AL31" i="24"/>
  <c r="S17" i="24"/>
  <c r="U27" i="24"/>
  <c r="E14" i="24"/>
  <c r="P21" i="24"/>
  <c r="L25" i="24"/>
  <c r="AJ28" i="24"/>
  <c r="W35" i="24"/>
  <c r="AM11" i="24"/>
  <c r="K15" i="24"/>
  <c r="J18" i="24"/>
  <c r="T20" i="24"/>
  <c r="AL22" i="24"/>
  <c r="E25" i="24"/>
  <c r="AX26" i="24"/>
  <c r="Y29" i="24"/>
  <c r="N34" i="24"/>
  <c r="S10" i="24"/>
  <c r="AC12" i="24"/>
  <c r="AM14" i="24"/>
  <c r="AW16" i="24"/>
  <c r="P19" i="24"/>
  <c r="AH21" i="24"/>
  <c r="AB23" i="24"/>
  <c r="AT25" i="24"/>
  <c r="M28" i="24"/>
  <c r="N31" i="24"/>
  <c r="AD38" i="24"/>
  <c r="Q11" i="24"/>
  <c r="AA13" i="24"/>
  <c r="AS15" i="24"/>
  <c r="L18" i="24"/>
  <c r="F20" i="24"/>
  <c r="X22" i="24"/>
  <c r="AP24" i="24"/>
  <c r="AB26" i="24"/>
  <c r="AD28" i="24"/>
  <c r="O31" i="24"/>
  <c r="AV36" i="24"/>
  <c r="Z20" i="18"/>
  <c r="Z21" i="17"/>
  <c r="B10" i="23"/>
  <c r="AV264" i="23"/>
  <c r="AN264" i="23"/>
  <c r="AF264" i="23"/>
  <c r="X264" i="23"/>
  <c r="P264" i="23"/>
  <c r="H264" i="23"/>
  <c r="AY263" i="23"/>
  <c r="AQ263" i="23"/>
  <c r="AI263" i="23"/>
  <c r="AA263" i="23"/>
  <c r="S263" i="23"/>
  <c r="K263" i="23"/>
  <c r="C263" i="23"/>
  <c r="AT262" i="23"/>
  <c r="AL262" i="23"/>
  <c r="AD262" i="23"/>
  <c r="V262" i="23"/>
  <c r="N262" i="23"/>
  <c r="F262" i="23"/>
  <c r="AW261" i="23"/>
  <c r="AO261" i="23"/>
  <c r="AG261" i="23"/>
  <c r="Y261" i="23"/>
  <c r="Q261" i="23"/>
  <c r="I261" i="23"/>
  <c r="AZ260" i="23"/>
  <c r="AR260" i="23"/>
  <c r="AJ260" i="23"/>
  <c r="AB260" i="23"/>
  <c r="T260" i="23"/>
  <c r="L260" i="23"/>
  <c r="D260" i="23"/>
  <c r="AU259" i="23"/>
  <c r="AM259" i="23"/>
  <c r="AE259" i="23"/>
  <c r="W259" i="23"/>
  <c r="O259" i="23"/>
  <c r="G259" i="23"/>
  <c r="AX258" i="23"/>
  <c r="AP258" i="23"/>
  <c r="AH258" i="23"/>
  <c r="Z258" i="23"/>
  <c r="R258" i="23"/>
  <c r="J258" i="23"/>
  <c r="B258" i="23"/>
  <c r="AS257" i="23"/>
  <c r="AK257" i="23"/>
  <c r="AC257" i="23"/>
  <c r="U257" i="23"/>
  <c r="M257" i="23"/>
  <c r="E257" i="23"/>
  <c r="AV256" i="23"/>
  <c r="AN256" i="23"/>
  <c r="AF256" i="23"/>
  <c r="X256" i="23"/>
  <c r="P256" i="23"/>
  <c r="H256" i="23"/>
  <c r="AY255" i="23"/>
  <c r="AQ255" i="23"/>
  <c r="AI255" i="23"/>
  <c r="AA255" i="23"/>
  <c r="S255" i="23"/>
  <c r="K255" i="23"/>
  <c r="C255" i="23"/>
  <c r="AT254" i="23"/>
  <c r="AL254" i="23"/>
  <c r="AD254" i="23"/>
  <c r="V254" i="23"/>
  <c r="N254" i="23"/>
  <c r="F254" i="23"/>
  <c r="AW253" i="23"/>
  <c r="AO253" i="23"/>
  <c r="AG253" i="23"/>
  <c r="Y253" i="23"/>
  <c r="Q253" i="23"/>
  <c r="I253" i="23"/>
  <c r="AZ252" i="23"/>
  <c r="AR252" i="23"/>
  <c r="AJ252" i="23"/>
  <c r="AB252" i="23"/>
  <c r="T252" i="23"/>
  <c r="L252" i="23"/>
  <c r="D252" i="23"/>
  <c r="AU251" i="23"/>
  <c r="AU264" i="23"/>
  <c r="AM264" i="23"/>
  <c r="AE264" i="23"/>
  <c r="W264" i="23"/>
  <c r="O264" i="23"/>
  <c r="G264" i="23"/>
  <c r="AX263" i="23"/>
  <c r="AP263" i="23"/>
  <c r="AH263" i="23"/>
  <c r="Z263" i="23"/>
  <c r="R263" i="23"/>
  <c r="J263" i="23"/>
  <c r="B263" i="23"/>
  <c r="AS262" i="23"/>
  <c r="AK262" i="23"/>
  <c r="AC262" i="23"/>
  <c r="U262" i="23"/>
  <c r="M262" i="23"/>
  <c r="E262" i="23"/>
  <c r="AV261" i="23"/>
  <c r="AN261" i="23"/>
  <c r="AF261" i="23"/>
  <c r="X261" i="23"/>
  <c r="P261" i="23"/>
  <c r="H261" i="23"/>
  <c r="AY260" i="23"/>
  <c r="D44" i="24"/>
  <c r="AS264" i="23"/>
  <c r="AK264" i="23"/>
  <c r="AC264" i="23"/>
  <c r="U264" i="23"/>
  <c r="M264" i="23"/>
  <c r="E264" i="23"/>
  <c r="AV263" i="23"/>
  <c r="AN263" i="23"/>
  <c r="AF263" i="23"/>
  <c r="X263" i="23"/>
  <c r="P263" i="23"/>
  <c r="H263" i="23"/>
  <c r="AY262" i="23"/>
  <c r="AQ262" i="23"/>
  <c r="AI262" i="23"/>
  <c r="AA262" i="23"/>
  <c r="S262" i="23"/>
  <c r="K262" i="23"/>
  <c r="C262" i="23"/>
  <c r="AT261" i="23"/>
  <c r="AL261" i="23"/>
  <c r="AD261" i="23"/>
  <c r="V261" i="23"/>
  <c r="N261" i="23"/>
  <c r="F261" i="23"/>
  <c r="AW260" i="23"/>
  <c r="AO260" i="23"/>
  <c r="AG260" i="23"/>
  <c r="Y260" i="23"/>
  <c r="Q260" i="23"/>
  <c r="I260" i="23"/>
  <c r="AZ259" i="23"/>
  <c r="AR259" i="23"/>
  <c r="AJ259" i="23"/>
  <c r="AB259" i="23"/>
  <c r="T259" i="23"/>
  <c r="L259" i="23"/>
  <c r="D259" i="23"/>
  <c r="AU258" i="23"/>
  <c r="AM258" i="23"/>
  <c r="AE258" i="23"/>
  <c r="W258" i="23"/>
  <c r="O258" i="23"/>
  <c r="G258" i="23"/>
  <c r="AX257" i="23"/>
  <c r="AP257" i="23"/>
  <c r="AH257" i="23"/>
  <c r="Z257" i="23"/>
  <c r="R257" i="23"/>
  <c r="J257" i="23"/>
  <c r="B257" i="23"/>
  <c r="AS256" i="23"/>
  <c r="AK256" i="23"/>
  <c r="AC256" i="23"/>
  <c r="U256" i="23"/>
  <c r="M256" i="23"/>
  <c r="AZ264" i="23"/>
  <c r="AR264" i="23"/>
  <c r="AJ264" i="23"/>
  <c r="AB264" i="23"/>
  <c r="T264" i="23"/>
  <c r="L264" i="23"/>
  <c r="D264" i="23"/>
  <c r="AU263" i="23"/>
  <c r="AM263" i="23"/>
  <c r="AE263" i="23"/>
  <c r="W263" i="23"/>
  <c r="O263" i="23"/>
  <c r="G263" i="23"/>
  <c r="AX262" i="23"/>
  <c r="AP262" i="23"/>
  <c r="AH262" i="23"/>
  <c r="Z262" i="23"/>
  <c r="R262" i="23"/>
  <c r="J262" i="23"/>
  <c r="B262" i="23"/>
  <c r="AS261" i="23"/>
  <c r="AK261" i="23"/>
  <c r="AC261" i="23"/>
  <c r="U261" i="23"/>
  <c r="M261" i="23"/>
  <c r="E261" i="23"/>
  <c r="AV260" i="23"/>
  <c r="AN260" i="23"/>
  <c r="AF260" i="23"/>
  <c r="X260" i="23"/>
  <c r="P260" i="23"/>
  <c r="H260" i="23"/>
  <c r="AY259" i="23"/>
  <c r="AQ259" i="23"/>
  <c r="AI259" i="23"/>
  <c r="AA259" i="23"/>
  <c r="S259" i="23"/>
  <c r="K259" i="23"/>
  <c r="C259" i="23"/>
  <c r="AT258" i="23"/>
  <c r="AL258" i="23"/>
  <c r="AD258" i="23"/>
  <c r="V258" i="23"/>
  <c r="N258" i="23"/>
  <c r="F258" i="23"/>
  <c r="AW257" i="23"/>
  <c r="AO257" i="23"/>
  <c r="AG257" i="23"/>
  <c r="Y257" i="23"/>
  <c r="Q257" i="23"/>
  <c r="I257" i="23"/>
  <c r="AZ256" i="23"/>
  <c r="AR256" i="23"/>
  <c r="AJ256" i="23"/>
  <c r="AY264" i="23"/>
  <c r="AQ264" i="23"/>
  <c r="AI264" i="23"/>
  <c r="AA264" i="23"/>
  <c r="S264" i="23"/>
  <c r="K264" i="23"/>
  <c r="C264" i="23"/>
  <c r="AT263" i="23"/>
  <c r="AL263" i="23"/>
  <c r="AD263" i="23"/>
  <c r="V263" i="23"/>
  <c r="N263" i="23"/>
  <c r="F263" i="23"/>
  <c r="AW262" i="23"/>
  <c r="AO262" i="23"/>
  <c r="AG262" i="23"/>
  <c r="Y262" i="23"/>
  <c r="Q262" i="23"/>
  <c r="I262" i="23"/>
  <c r="AZ261" i="23"/>
  <c r="AR261" i="23"/>
  <c r="AJ261" i="23"/>
  <c r="AB261" i="23"/>
  <c r="T261" i="23"/>
  <c r="L261" i="23"/>
  <c r="D261" i="23"/>
  <c r="AU260" i="23"/>
  <c r="AM260" i="23"/>
  <c r="AE260" i="23"/>
  <c r="W260" i="23"/>
  <c r="O260" i="23"/>
  <c r="G260" i="23"/>
  <c r="AX259" i="23"/>
  <c r="AP259" i="23"/>
  <c r="AH259" i="23"/>
  <c r="Z259" i="23"/>
  <c r="R259" i="23"/>
  <c r="J259" i="23"/>
  <c r="B259" i="23"/>
  <c r="AS258" i="23"/>
  <c r="AK258" i="23"/>
  <c r="AC258" i="23"/>
  <c r="U258" i="23"/>
  <c r="M258" i="23"/>
  <c r="E258" i="23"/>
  <c r="AV257" i="23"/>
  <c r="AN257" i="23"/>
  <c r="AF257" i="23"/>
  <c r="X257" i="23"/>
  <c r="P257" i="23"/>
  <c r="H257" i="23"/>
  <c r="AY256" i="23"/>
  <c r="AQ256" i="23"/>
  <c r="AI256" i="23"/>
  <c r="AA256" i="23"/>
  <c r="S256" i="23"/>
  <c r="K256" i="23"/>
  <c r="C256" i="23"/>
  <c r="AT255" i="23"/>
  <c r="AL255" i="23"/>
  <c r="AD255" i="23"/>
  <c r="V255" i="23"/>
  <c r="N255" i="23"/>
  <c r="F255" i="23"/>
  <c r="AW254" i="23"/>
  <c r="AO254" i="23"/>
  <c r="AG254" i="23"/>
  <c r="Y254" i="23"/>
  <c r="Q254" i="23"/>
  <c r="I254" i="23"/>
  <c r="AZ253" i="23"/>
  <c r="AR253" i="23"/>
  <c r="AJ253" i="23"/>
  <c r="AB253" i="23"/>
  <c r="T253" i="23"/>
  <c r="L253" i="23"/>
  <c r="D253" i="23"/>
  <c r="AU252" i="23"/>
  <c r="AM252" i="23"/>
  <c r="AE252" i="23"/>
  <c r="AX264" i="23"/>
  <c r="AP264" i="23"/>
  <c r="AH264" i="23"/>
  <c r="Z264" i="23"/>
  <c r="R264" i="23"/>
  <c r="J264" i="23"/>
  <c r="B264" i="23"/>
  <c r="AS263" i="23"/>
  <c r="AK263" i="23"/>
  <c r="AC263" i="23"/>
  <c r="U263" i="23"/>
  <c r="M263" i="23"/>
  <c r="E263" i="23"/>
  <c r="AV262" i="23"/>
  <c r="AN262" i="23"/>
  <c r="AF262" i="23"/>
  <c r="X262" i="23"/>
  <c r="P262" i="23"/>
  <c r="H262" i="23"/>
  <c r="AY261" i="23"/>
  <c r="AQ261" i="23"/>
  <c r="AI261" i="23"/>
  <c r="AA261" i="23"/>
  <c r="S261" i="23"/>
  <c r="K261" i="23"/>
  <c r="C261" i="23"/>
  <c r="AT260" i="23"/>
  <c r="AL260" i="23"/>
  <c r="AD260" i="23"/>
  <c r="V260" i="23"/>
  <c r="N260" i="23"/>
  <c r="F260" i="23"/>
  <c r="AW259" i="23"/>
  <c r="AO259" i="23"/>
  <c r="AG259" i="23"/>
  <c r="Y259" i="23"/>
  <c r="Q259" i="23"/>
  <c r="I259" i="23"/>
  <c r="AZ258" i="23"/>
  <c r="AR258" i="23"/>
  <c r="AJ258" i="23"/>
  <c r="AB258" i="23"/>
  <c r="T258" i="23"/>
  <c r="L258" i="23"/>
  <c r="D258" i="23"/>
  <c r="AU257" i="23"/>
  <c r="AM257" i="23"/>
  <c r="AE257" i="23"/>
  <c r="W257" i="23"/>
  <c r="AW264" i="23"/>
  <c r="AO264" i="23"/>
  <c r="AG264" i="23"/>
  <c r="Y264" i="23"/>
  <c r="Q264" i="23"/>
  <c r="I264" i="23"/>
  <c r="AZ263" i="23"/>
  <c r="AR263" i="23"/>
  <c r="AJ263" i="23"/>
  <c r="AB263" i="23"/>
  <c r="T263" i="23"/>
  <c r="L263" i="23"/>
  <c r="D263" i="23"/>
  <c r="AU262" i="23"/>
  <c r="AM262" i="23"/>
  <c r="AE262" i="23"/>
  <c r="W262" i="23"/>
  <c r="O262" i="23"/>
  <c r="G262" i="23"/>
  <c r="AX261" i="23"/>
  <c r="AP261" i="23"/>
  <c r="AH261" i="23"/>
  <c r="Z261" i="23"/>
  <c r="R261" i="23"/>
  <c r="J261" i="23"/>
  <c r="B261" i="23"/>
  <c r="AS260" i="23"/>
  <c r="AK260" i="23"/>
  <c r="AC260" i="23"/>
  <c r="U260" i="23"/>
  <c r="M260" i="23"/>
  <c r="E260" i="23"/>
  <c r="AV259" i="23"/>
  <c r="AN259" i="23"/>
  <c r="AF259" i="23"/>
  <c r="X259" i="23"/>
  <c r="P259" i="23"/>
  <c r="H259" i="23"/>
  <c r="AY258" i="23"/>
  <c r="AQ258" i="23"/>
  <c r="AI258" i="23"/>
  <c r="AA258" i="23"/>
  <c r="S258" i="23"/>
  <c r="K258" i="23"/>
  <c r="C258" i="23"/>
  <c r="AT257" i="23"/>
  <c r="AL257" i="23"/>
  <c r="AD257" i="23"/>
  <c r="V257" i="23"/>
  <c r="N257" i="23"/>
  <c r="F257" i="23"/>
  <c r="AW256" i="23"/>
  <c r="AO256" i="23"/>
  <c r="AG256" i="23"/>
  <c r="Y256" i="23"/>
  <c r="Q256" i="23"/>
  <c r="I256" i="23"/>
  <c r="AZ255" i="23"/>
  <c r="AR255" i="23"/>
  <c r="AJ255" i="23"/>
  <c r="AB255" i="23"/>
  <c r="T255" i="23"/>
  <c r="L255" i="23"/>
  <c r="D255" i="23"/>
  <c r="AU254" i="23"/>
  <c r="AM254" i="23"/>
  <c r="AE254" i="23"/>
  <c r="W254" i="23"/>
  <c r="O254" i="23"/>
  <c r="G254" i="23"/>
  <c r="AX253" i="23"/>
  <c r="AP253" i="23"/>
  <c r="AH253" i="23"/>
  <c r="Z253" i="23"/>
  <c r="R253" i="23"/>
  <c r="J253" i="23"/>
  <c r="B253" i="23"/>
  <c r="AS252" i="23"/>
  <c r="AK252" i="23"/>
  <c r="AC252" i="23"/>
  <c r="U252" i="23"/>
  <c r="M252" i="23"/>
  <c r="E252" i="23"/>
  <c r="AV251" i="23"/>
  <c r="AN251" i="23"/>
  <c r="AF251" i="23"/>
  <c r="X251" i="23"/>
  <c r="P251" i="23"/>
  <c r="H251" i="23"/>
  <c r="AY250" i="23"/>
  <c r="AQ250" i="23"/>
  <c r="AI250" i="23"/>
  <c r="AA250" i="23"/>
  <c r="S250" i="23"/>
  <c r="K250" i="23"/>
  <c r="C250" i="23"/>
  <c r="AT249" i="23"/>
  <c r="AL249" i="23"/>
  <c r="AD249" i="23"/>
  <c r="V249" i="23"/>
  <c r="N249" i="23"/>
  <c r="F249" i="23"/>
  <c r="AW248" i="23"/>
  <c r="AO248" i="23"/>
  <c r="AG248" i="23"/>
  <c r="Y248" i="23"/>
  <c r="Q248" i="23"/>
  <c r="I248" i="23"/>
  <c r="AZ247" i="23"/>
  <c r="AO263" i="23"/>
  <c r="AB262" i="23"/>
  <c r="O261" i="23"/>
  <c r="Z260" i="23"/>
  <c r="AS259" i="23"/>
  <c r="M259" i="23"/>
  <c r="AT264" i="23"/>
  <c r="AG263" i="23"/>
  <c r="T262" i="23"/>
  <c r="G261" i="23"/>
  <c r="S260" i="23"/>
  <c r="AL259" i="23"/>
  <c r="F259" i="23"/>
  <c r="Y258" i="23"/>
  <c r="AR257" i="23"/>
  <c r="O257" i="23"/>
  <c r="AT256" i="23"/>
  <c r="Z256" i="23"/>
  <c r="J256" i="23"/>
  <c r="AV255" i="23"/>
  <c r="AH255" i="23"/>
  <c r="W255" i="23"/>
  <c r="I255" i="23"/>
  <c r="AV254" i="23"/>
  <c r="AI254" i="23"/>
  <c r="U254" i="23"/>
  <c r="J254" i="23"/>
  <c r="AU253" i="23"/>
  <c r="AI253" i="23"/>
  <c r="V253" i="23"/>
  <c r="H253" i="23"/>
  <c r="AV252" i="23"/>
  <c r="AH252" i="23"/>
  <c r="W252" i="23"/>
  <c r="K252" i="23"/>
  <c r="AZ251" i="23"/>
  <c r="AP251" i="23"/>
  <c r="AG251" i="23"/>
  <c r="W251" i="23"/>
  <c r="N251" i="23"/>
  <c r="E251" i="23"/>
  <c r="AU250" i="23"/>
  <c r="AL250" i="23"/>
  <c r="AC250" i="23"/>
  <c r="T250" i="23"/>
  <c r="J250" i="23"/>
  <c r="AZ249" i="23"/>
  <c r="AQ249" i="23"/>
  <c r="AH249" i="23"/>
  <c r="Y249" i="23"/>
  <c r="P249" i="23"/>
  <c r="G249" i="23"/>
  <c r="AV248" i="23"/>
  <c r="AM248" i="23"/>
  <c r="AD248" i="23"/>
  <c r="U248" i="23"/>
  <c r="L248" i="23"/>
  <c r="C248" i="23"/>
  <c r="AS247" i="23"/>
  <c r="AK247" i="23"/>
  <c r="AC247" i="23"/>
  <c r="U247" i="23"/>
  <c r="M247" i="23"/>
  <c r="E247" i="23"/>
  <c r="AV246" i="23"/>
  <c r="AN246" i="23"/>
  <c r="AF246" i="23"/>
  <c r="X246" i="23"/>
  <c r="P246" i="23"/>
  <c r="H246" i="23"/>
  <c r="AD264" i="23"/>
  <c r="Q263" i="23"/>
  <c r="D262" i="23"/>
  <c r="AQ260" i="23"/>
  <c r="K260" i="23"/>
  <c r="AD259" i="23"/>
  <c r="AW258" i="23"/>
  <c r="Q258" i="23"/>
  <c r="AJ257" i="23"/>
  <c r="K257" i="23"/>
  <c r="AM256" i="23"/>
  <c r="V256" i="23"/>
  <c r="F256" i="23"/>
  <c r="AS255" i="23"/>
  <c r="AF255" i="23"/>
  <c r="R255" i="23"/>
  <c r="G255" i="23"/>
  <c r="AR254" i="23"/>
  <c r="AF254" i="23"/>
  <c r="S254" i="23"/>
  <c r="E254" i="23"/>
  <c r="AS253" i="23"/>
  <c r="AE253" i="23"/>
  <c r="S253" i="23"/>
  <c r="F253" i="23"/>
  <c r="AQ252" i="23"/>
  <c r="AF252" i="23"/>
  <c r="S252" i="23"/>
  <c r="I252" i="23"/>
  <c r="AX251" i="23"/>
  <c r="AM251" i="23"/>
  <c r="AD251" i="23"/>
  <c r="U251" i="23"/>
  <c r="L251" i="23"/>
  <c r="C251" i="23"/>
  <c r="AS250" i="23"/>
  <c r="AJ250" i="23"/>
  <c r="Z250" i="23"/>
  <c r="Q250" i="23"/>
  <c r="H250" i="23"/>
  <c r="AX249" i="23"/>
  <c r="AO249" i="23"/>
  <c r="AF249" i="23"/>
  <c r="W249" i="23"/>
  <c r="M249" i="23"/>
  <c r="D249" i="23"/>
  <c r="AT248" i="23"/>
  <c r="AK248" i="23"/>
  <c r="AB248" i="23"/>
  <c r="S248" i="23"/>
  <c r="J248" i="23"/>
  <c r="AY247" i="23"/>
  <c r="AQ247" i="23"/>
  <c r="AI247" i="23"/>
  <c r="AA247" i="23"/>
  <c r="S247" i="23"/>
  <c r="K247" i="23"/>
  <c r="C247" i="23"/>
  <c r="AT246" i="23"/>
  <c r="AL246" i="23"/>
  <c r="AD246" i="23"/>
  <c r="V246" i="23"/>
  <c r="V264" i="23"/>
  <c r="I263" i="23"/>
  <c r="AU261" i="23"/>
  <c r="AP260" i="23"/>
  <c r="J260" i="23"/>
  <c r="AC259" i="23"/>
  <c r="AV258" i="23"/>
  <c r="P258" i="23"/>
  <c r="AI257" i="23"/>
  <c r="G257" i="23"/>
  <c r="AL256" i="23"/>
  <c r="T256" i="23"/>
  <c r="E256" i="23"/>
  <c r="AP255" i="23"/>
  <c r="AE255" i="23"/>
  <c r="Q255" i="23"/>
  <c r="E255" i="23"/>
  <c r="AQ254" i="23"/>
  <c r="AC254" i="23"/>
  <c r="R254" i="23"/>
  <c r="D254" i="23"/>
  <c r="AQ253" i="23"/>
  <c r="AD253" i="23"/>
  <c r="P253" i="23"/>
  <c r="E253" i="23"/>
  <c r="AP252" i="23"/>
  <c r="AD252" i="23"/>
  <c r="R252" i="23"/>
  <c r="H252" i="23"/>
  <c r="AW251" i="23"/>
  <c r="AL251" i="23"/>
  <c r="AC251" i="23"/>
  <c r="T251" i="23"/>
  <c r="K251" i="23"/>
  <c r="B251" i="23"/>
  <c r="AR250" i="23"/>
  <c r="AH250" i="23"/>
  <c r="Y250" i="23"/>
  <c r="P250" i="23"/>
  <c r="G250" i="23"/>
  <c r="AW249" i="23"/>
  <c r="AN249" i="23"/>
  <c r="AE249" i="23"/>
  <c r="U249" i="23"/>
  <c r="L249" i="23"/>
  <c r="C249" i="23"/>
  <c r="AS248" i="23"/>
  <c r="AJ248" i="23"/>
  <c r="AA248" i="23"/>
  <c r="R248" i="23"/>
  <c r="H248" i="23"/>
  <c r="AX247" i="23"/>
  <c r="AP247" i="23"/>
  <c r="AH247" i="23"/>
  <c r="Z247" i="23"/>
  <c r="R247" i="23"/>
  <c r="J247" i="23"/>
  <c r="B247" i="23"/>
  <c r="AS246" i="23"/>
  <c r="N264" i="23"/>
  <c r="AZ262" i="23"/>
  <c r="AM261" i="23"/>
  <c r="AI260" i="23"/>
  <c r="C260" i="23"/>
  <c r="V259" i="23"/>
  <c r="AO258" i="23"/>
  <c r="I258" i="23"/>
  <c r="AB257" i="23"/>
  <c r="D257" i="23"/>
  <c r="AH256" i="23"/>
  <c r="R256" i="23"/>
  <c r="D256" i="23"/>
  <c r="AO255" i="23"/>
  <c r="AC255" i="23"/>
  <c r="P255" i="23"/>
  <c r="B255" i="23"/>
  <c r="AP254" i="23"/>
  <c r="AB254" i="23"/>
  <c r="P254" i="23"/>
  <c r="C254" i="23"/>
  <c r="AN253" i="23"/>
  <c r="AC253" i="23"/>
  <c r="O253" i="23"/>
  <c r="C253" i="23"/>
  <c r="AO252" i="23"/>
  <c r="AA252" i="23"/>
  <c r="Q252" i="23"/>
  <c r="G252" i="23"/>
  <c r="AT251" i="23"/>
  <c r="AK251" i="23"/>
  <c r="AB251" i="23"/>
  <c r="S251" i="23"/>
  <c r="J251" i="23"/>
  <c r="AZ250" i="23"/>
  <c r="AP250" i="23"/>
  <c r="AG250" i="23"/>
  <c r="X250" i="23"/>
  <c r="O250" i="23"/>
  <c r="F250" i="23"/>
  <c r="AV249" i="23"/>
  <c r="AM249" i="23"/>
  <c r="AC249" i="23"/>
  <c r="T249" i="23"/>
  <c r="K249" i="23"/>
  <c r="B249" i="23"/>
  <c r="AR248" i="23"/>
  <c r="AI248" i="23"/>
  <c r="Z248" i="23"/>
  <c r="P248" i="23"/>
  <c r="G248" i="23"/>
  <c r="AW247" i="23"/>
  <c r="AO247" i="23"/>
  <c r="AG247" i="23"/>
  <c r="Y247" i="23"/>
  <c r="Q247" i="23"/>
  <c r="I247" i="23"/>
  <c r="AZ246" i="23"/>
  <c r="AR246" i="23"/>
  <c r="AJ246" i="23"/>
  <c r="AB246" i="23"/>
  <c r="T246" i="23"/>
  <c r="L246" i="23"/>
  <c r="D246" i="23"/>
  <c r="AU245" i="23"/>
  <c r="AM245" i="23"/>
  <c r="AE245" i="23"/>
  <c r="W245" i="23"/>
  <c r="O245" i="23"/>
  <c r="G245" i="23"/>
  <c r="AX244" i="23"/>
  <c r="AP244" i="23"/>
  <c r="AH244" i="23"/>
  <c r="Z244" i="23"/>
  <c r="R244" i="23"/>
  <c r="J244" i="23"/>
  <c r="B244" i="23"/>
  <c r="AS243" i="23"/>
  <c r="AK243" i="23"/>
  <c r="AC243" i="23"/>
  <c r="U243" i="23"/>
  <c r="M243" i="23"/>
  <c r="E243" i="23"/>
  <c r="AV242" i="23"/>
  <c r="AN242" i="23"/>
  <c r="F264" i="23"/>
  <c r="AR262" i="23"/>
  <c r="AE261" i="23"/>
  <c r="AH260" i="23"/>
  <c r="B260" i="23"/>
  <c r="U259" i="23"/>
  <c r="AN258" i="23"/>
  <c r="H258" i="23"/>
  <c r="AA257" i="23"/>
  <c r="C257" i="23"/>
  <c r="AE256" i="23"/>
  <c r="O256" i="23"/>
  <c r="B256" i="23"/>
  <c r="AN255" i="23"/>
  <c r="Z255" i="23"/>
  <c r="O255" i="23"/>
  <c r="AZ254" i="23"/>
  <c r="AN254" i="23"/>
  <c r="AA254" i="23"/>
  <c r="M254" i="23"/>
  <c r="B254" i="23"/>
  <c r="AM253" i="23"/>
  <c r="AA253" i="23"/>
  <c r="N253" i="23"/>
  <c r="AY252" i="23"/>
  <c r="AN252" i="23"/>
  <c r="Z252" i="23"/>
  <c r="P252" i="23"/>
  <c r="F252" i="23"/>
  <c r="AS251" i="23"/>
  <c r="AJ251" i="23"/>
  <c r="AA251" i="23"/>
  <c r="R251" i="23"/>
  <c r="I251" i="23"/>
  <c r="AX250" i="23"/>
  <c r="AO250" i="23"/>
  <c r="AF250" i="23"/>
  <c r="W250" i="23"/>
  <c r="N250" i="23"/>
  <c r="E250" i="23"/>
  <c r="AU249" i="23"/>
  <c r="AK249" i="23"/>
  <c r="AB249" i="23"/>
  <c r="S249" i="23"/>
  <c r="J249" i="23"/>
  <c r="AZ248" i="23"/>
  <c r="AQ248" i="23"/>
  <c r="AH248" i="23"/>
  <c r="X248" i="23"/>
  <c r="O248" i="23"/>
  <c r="AW263" i="23"/>
  <c r="AJ262" i="23"/>
  <c r="W261" i="23"/>
  <c r="AA260" i="23"/>
  <c r="AT259" i="23"/>
  <c r="N259" i="23"/>
  <c r="AG258" i="23"/>
  <c r="AZ257" i="23"/>
  <c r="T257" i="23"/>
  <c r="AX256" i="23"/>
  <c r="AD256" i="23"/>
  <c r="N256" i="23"/>
  <c r="AX255" i="23"/>
  <c r="AM255" i="23"/>
  <c r="Y255" i="23"/>
  <c r="M255" i="23"/>
  <c r="AY254" i="23"/>
  <c r="AK254" i="23"/>
  <c r="Z254" i="23"/>
  <c r="L254" i="23"/>
  <c r="AY253" i="23"/>
  <c r="AL253" i="23"/>
  <c r="X253" i="23"/>
  <c r="M253" i="23"/>
  <c r="AX252" i="23"/>
  <c r="AL252" i="23"/>
  <c r="Y252" i="23"/>
  <c r="O252" i="23"/>
  <c r="C252" i="23"/>
  <c r="AR251" i="23"/>
  <c r="AI251" i="23"/>
  <c r="Z251" i="23"/>
  <c r="Q251" i="23"/>
  <c r="G251" i="23"/>
  <c r="AW250" i="23"/>
  <c r="AN250" i="23"/>
  <c r="AE250" i="23"/>
  <c r="V250" i="23"/>
  <c r="M250" i="23"/>
  <c r="D250" i="23"/>
  <c r="AS249" i="23"/>
  <c r="AJ249" i="23"/>
  <c r="AA249" i="23"/>
  <c r="R249" i="23"/>
  <c r="I249" i="23"/>
  <c r="AY248" i="23"/>
  <c r="AP248" i="23"/>
  <c r="AF248" i="23"/>
  <c r="W248" i="23"/>
  <c r="N248" i="23"/>
  <c r="E248" i="23"/>
  <c r="AU247" i="23"/>
  <c r="AM247" i="23"/>
  <c r="AE247" i="23"/>
  <c r="W247" i="23"/>
  <c r="O247" i="23"/>
  <c r="G247" i="23"/>
  <c r="AX246" i="23"/>
  <c r="AP246" i="23"/>
  <c r="AH246" i="23"/>
  <c r="Z246" i="23"/>
  <c r="R246" i="23"/>
  <c r="J246" i="23"/>
  <c r="B246" i="23"/>
  <c r="AS245" i="23"/>
  <c r="AK245" i="23"/>
  <c r="AC245" i="23"/>
  <c r="U245" i="23"/>
  <c r="M245" i="23"/>
  <c r="E245" i="23"/>
  <c r="AV244" i="23"/>
  <c r="AN244" i="23"/>
  <c r="AF244" i="23"/>
  <c r="X244" i="23"/>
  <c r="P244" i="23"/>
  <c r="H244" i="23"/>
  <c r="AY243" i="23"/>
  <c r="AQ243" i="23"/>
  <c r="AI243" i="23"/>
  <c r="AA243" i="23"/>
  <c r="S243" i="23"/>
  <c r="K243" i="23"/>
  <c r="C243" i="23"/>
  <c r="AT242" i="23"/>
  <c r="AL242" i="23"/>
  <c r="AD242" i="23"/>
  <c r="V242" i="23"/>
  <c r="N242" i="23"/>
  <c r="F242" i="23"/>
  <c r="AW241" i="23"/>
  <c r="AO241" i="23"/>
  <c r="AG241" i="23"/>
  <c r="Y241" i="23"/>
  <c r="Q241" i="23"/>
  <c r="I241" i="23"/>
  <c r="AZ240" i="23"/>
  <c r="AR240" i="23"/>
  <c r="AJ240" i="23"/>
  <c r="AB240" i="23"/>
  <c r="T240" i="23"/>
  <c r="L240" i="23"/>
  <c r="D240" i="23"/>
  <c r="AU239" i="23"/>
  <c r="AM239" i="23"/>
  <c r="AE239" i="23"/>
  <c r="W239" i="23"/>
  <c r="O239" i="23"/>
  <c r="G239" i="23"/>
  <c r="AX238" i="23"/>
  <c r="AP238" i="23"/>
  <c r="AH238" i="23"/>
  <c r="Z238" i="23"/>
  <c r="R238" i="23"/>
  <c r="AL264" i="23"/>
  <c r="X258" i="23"/>
  <c r="W256" i="23"/>
  <c r="U255" i="23"/>
  <c r="T254" i="23"/>
  <c r="U253" i="23"/>
  <c r="V252" i="23"/>
  <c r="AE251" i="23"/>
  <c r="AT250" i="23"/>
  <c r="I250" i="23"/>
  <c r="X249" i="23"/>
  <c r="AL248" i="23"/>
  <c r="D248" i="23"/>
  <c r="AF247" i="23"/>
  <c r="L247" i="23"/>
  <c r="AO246" i="23"/>
  <c r="Y246" i="23"/>
  <c r="K246" i="23"/>
  <c r="AX245" i="23"/>
  <c r="AN245" i="23"/>
  <c r="AB245" i="23"/>
  <c r="R245" i="23"/>
  <c r="H245" i="23"/>
  <c r="AU244" i="23"/>
  <c r="AK244" i="23"/>
  <c r="AA244" i="23"/>
  <c r="O244" i="23"/>
  <c r="E244" i="23"/>
  <c r="AT243" i="23"/>
  <c r="AH243" i="23"/>
  <c r="X243" i="23"/>
  <c r="N243" i="23"/>
  <c r="B243" i="23"/>
  <c r="AQ242" i="23"/>
  <c r="AG242" i="23"/>
  <c r="X242" i="23"/>
  <c r="O242" i="23"/>
  <c r="E242" i="23"/>
  <c r="AU241" i="23"/>
  <c r="AL241" i="23"/>
  <c r="AC241" i="23"/>
  <c r="T241" i="23"/>
  <c r="K241" i="23"/>
  <c r="B241" i="23"/>
  <c r="AQ240" i="23"/>
  <c r="AH240" i="23"/>
  <c r="Y240" i="23"/>
  <c r="P240" i="23"/>
  <c r="G240" i="23"/>
  <c r="AW239" i="23"/>
  <c r="AN239" i="23"/>
  <c r="AD239" i="23"/>
  <c r="U239" i="23"/>
  <c r="L239" i="23"/>
  <c r="C239" i="23"/>
  <c r="AS238" i="23"/>
  <c r="AJ238" i="23"/>
  <c r="AA238" i="23"/>
  <c r="Q238" i="23"/>
  <c r="I238" i="23"/>
  <c r="AZ237" i="23"/>
  <c r="AR237" i="23"/>
  <c r="AJ237" i="23"/>
  <c r="AB237" i="23"/>
  <c r="T237" i="23"/>
  <c r="L237" i="23"/>
  <c r="D237" i="23"/>
  <c r="AU236" i="23"/>
  <c r="AM236" i="23"/>
  <c r="AE236" i="23"/>
  <c r="W236" i="23"/>
  <c r="O236" i="23"/>
  <c r="G236" i="23"/>
  <c r="AX235" i="23"/>
  <c r="AP235" i="23"/>
  <c r="AH235" i="23"/>
  <c r="Z235" i="23"/>
  <c r="R235" i="23"/>
  <c r="J235" i="23"/>
  <c r="B235" i="23"/>
  <c r="AS234" i="23"/>
  <c r="AK234" i="23"/>
  <c r="AC234" i="23"/>
  <c r="U234" i="23"/>
  <c r="M234" i="23"/>
  <c r="E234" i="23"/>
  <c r="AV233" i="23"/>
  <c r="AN233" i="23"/>
  <c r="AF233" i="23"/>
  <c r="X233" i="23"/>
  <c r="P233" i="23"/>
  <c r="H233" i="23"/>
  <c r="AY232" i="23"/>
  <c r="AQ232" i="23"/>
  <c r="AI232" i="23"/>
  <c r="AA232" i="23"/>
  <c r="S232" i="23"/>
  <c r="K232" i="23"/>
  <c r="C232" i="23"/>
  <c r="AT231" i="23"/>
  <c r="AL231" i="23"/>
  <c r="AD231" i="23"/>
  <c r="V231" i="23"/>
  <c r="N231" i="23"/>
  <c r="F231" i="23"/>
  <c r="AW230" i="23"/>
  <c r="AO230" i="23"/>
  <c r="Y263" i="23"/>
  <c r="AX260" i="23"/>
  <c r="S257" i="23"/>
  <c r="AW255" i="23"/>
  <c r="AX254" i="23"/>
  <c r="AV253" i="23"/>
  <c r="AW252" i="23"/>
  <c r="B252" i="23"/>
  <c r="O251" i="23"/>
  <c r="AD250" i="23"/>
  <c r="AR249" i="23"/>
  <c r="H249" i="23"/>
  <c r="V248" i="23"/>
  <c r="AT247" i="23"/>
  <c r="X247" i="23"/>
  <c r="D247" i="23"/>
  <c r="AI246" i="23"/>
  <c r="S246" i="23"/>
  <c r="F246" i="23"/>
  <c r="AT245" i="23"/>
  <c r="AI245" i="23"/>
  <c r="Y245" i="23"/>
  <c r="N245" i="23"/>
  <c r="C245" i="23"/>
  <c r="AR244" i="23"/>
  <c r="AG244" i="23"/>
  <c r="V244" i="23"/>
  <c r="L244" i="23"/>
  <c r="AZ243" i="23"/>
  <c r="AO243" i="23"/>
  <c r="AE243" i="23"/>
  <c r="T243" i="23"/>
  <c r="I243" i="23"/>
  <c r="AX242" i="23"/>
  <c r="AM242" i="23"/>
  <c r="AC242" i="23"/>
  <c r="T242" i="23"/>
  <c r="K242" i="23"/>
  <c r="B242" i="23"/>
  <c r="AR241" i="23"/>
  <c r="AI241" i="23"/>
  <c r="Z241" i="23"/>
  <c r="P241" i="23"/>
  <c r="G241" i="23"/>
  <c r="AW240" i="23"/>
  <c r="AN240" i="23"/>
  <c r="AE240" i="23"/>
  <c r="V240" i="23"/>
  <c r="M240" i="23"/>
  <c r="C240" i="23"/>
  <c r="AS239" i="23"/>
  <c r="AJ239" i="23"/>
  <c r="AA239" i="23"/>
  <c r="R239" i="23"/>
  <c r="I239" i="23"/>
  <c r="AY238" i="23"/>
  <c r="AO238" i="23"/>
  <c r="AF238" i="23"/>
  <c r="W238" i="23"/>
  <c r="N238" i="23"/>
  <c r="F238" i="23"/>
  <c r="AW237" i="23"/>
  <c r="AO237" i="23"/>
  <c r="AG237" i="23"/>
  <c r="Y237" i="23"/>
  <c r="Q237" i="23"/>
  <c r="I237" i="23"/>
  <c r="AZ236" i="23"/>
  <c r="AR236" i="23"/>
  <c r="AJ236" i="23"/>
  <c r="R260" i="23"/>
  <c r="L257" i="23"/>
  <c r="AU255" i="23"/>
  <c r="AS254" i="23"/>
  <c r="AT253" i="23"/>
  <c r="AT252" i="23"/>
  <c r="AY251" i="23"/>
  <c r="M251" i="23"/>
  <c r="AB250" i="23"/>
  <c r="AP249" i="23"/>
  <c r="E249" i="23"/>
  <c r="T248" i="23"/>
  <c r="AR247" i="23"/>
  <c r="V247" i="23"/>
  <c r="AY246" i="23"/>
  <c r="AG246" i="23"/>
  <c r="Q246" i="23"/>
  <c r="E246" i="23"/>
  <c r="AR245" i="23"/>
  <c r="AH245" i="23"/>
  <c r="X245" i="23"/>
  <c r="L245" i="23"/>
  <c r="B245" i="23"/>
  <c r="AQ244" i="23"/>
  <c r="AE244" i="23"/>
  <c r="U244" i="23"/>
  <c r="K244" i="23"/>
  <c r="AX243" i="23"/>
  <c r="AN243" i="23"/>
  <c r="AD243" i="23"/>
  <c r="R243" i="23"/>
  <c r="H243" i="23"/>
  <c r="AW242" i="23"/>
  <c r="AK242" i="23"/>
  <c r="AB242" i="23"/>
  <c r="S242" i="23"/>
  <c r="J242" i="23"/>
  <c r="AZ241" i="23"/>
  <c r="AQ241" i="23"/>
  <c r="AH241" i="23"/>
  <c r="X241" i="23"/>
  <c r="O241" i="23"/>
  <c r="F241" i="23"/>
  <c r="AV240" i="23"/>
  <c r="AM240" i="23"/>
  <c r="AD240" i="23"/>
  <c r="U240" i="23"/>
  <c r="K240" i="23"/>
  <c r="B240" i="23"/>
  <c r="AR239" i="23"/>
  <c r="AI239" i="23"/>
  <c r="Z239" i="23"/>
  <c r="Q239" i="23"/>
  <c r="H239" i="23"/>
  <c r="AW238" i="23"/>
  <c r="AN238" i="23"/>
  <c r="AE238" i="23"/>
  <c r="V238" i="23"/>
  <c r="M238" i="23"/>
  <c r="E238" i="23"/>
  <c r="AV237" i="23"/>
  <c r="AN237" i="23"/>
  <c r="AF237" i="23"/>
  <c r="X237" i="23"/>
  <c r="P237" i="23"/>
  <c r="H237" i="23"/>
  <c r="AY236" i="23"/>
  <c r="AQ236" i="23"/>
  <c r="AI236" i="23"/>
  <c r="AA236" i="23"/>
  <c r="S236" i="23"/>
  <c r="K236" i="23"/>
  <c r="C236" i="23"/>
  <c r="AT235" i="23"/>
  <c r="AL235" i="23"/>
  <c r="AD235" i="23"/>
  <c r="V235" i="23"/>
  <c r="N235" i="23"/>
  <c r="F235" i="23"/>
  <c r="AW234" i="23"/>
  <c r="AO234" i="23"/>
  <c r="AG234" i="23"/>
  <c r="Y234" i="23"/>
  <c r="Q234" i="23"/>
  <c r="I234" i="23"/>
  <c r="AK259" i="23"/>
  <c r="AU256" i="23"/>
  <c r="AK255" i="23"/>
  <c r="AJ254" i="23"/>
  <c r="AK253" i="23"/>
  <c r="AI252" i="23"/>
  <c r="AQ251" i="23"/>
  <c r="F251" i="23"/>
  <c r="U250" i="23"/>
  <c r="AI249" i="23"/>
  <c r="AX248" i="23"/>
  <c r="M248" i="23"/>
  <c r="AN247" i="23"/>
  <c r="T247" i="23"/>
  <c r="AW246" i="23"/>
  <c r="AE246" i="23"/>
  <c r="O246" i="23"/>
  <c r="C246" i="23"/>
  <c r="AQ245" i="23"/>
  <c r="AG245" i="23"/>
  <c r="V245" i="23"/>
  <c r="K245" i="23"/>
  <c r="AZ244" i="23"/>
  <c r="AO244" i="23"/>
  <c r="AD244" i="23"/>
  <c r="T244" i="23"/>
  <c r="I244" i="23"/>
  <c r="AW243" i="23"/>
  <c r="AM243" i="23"/>
  <c r="AB243" i="23"/>
  <c r="Q243" i="23"/>
  <c r="G243" i="23"/>
  <c r="AU242" i="23"/>
  <c r="AJ242" i="23"/>
  <c r="AA242" i="23"/>
  <c r="R242" i="23"/>
  <c r="I242" i="23"/>
  <c r="AY241" i="23"/>
  <c r="AP241" i="23"/>
  <c r="AF241" i="23"/>
  <c r="W241" i="23"/>
  <c r="N241" i="23"/>
  <c r="E241" i="23"/>
  <c r="AU240" i="23"/>
  <c r="AL240" i="23"/>
  <c r="AC240" i="23"/>
  <c r="S240" i="23"/>
  <c r="J240" i="23"/>
  <c r="AZ239" i="23"/>
  <c r="AQ239" i="23"/>
  <c r="AH239" i="23"/>
  <c r="Y239" i="23"/>
  <c r="P239" i="23"/>
  <c r="F239" i="23"/>
  <c r="AV238" i="23"/>
  <c r="AM238" i="23"/>
  <c r="AD238" i="23"/>
  <c r="U238" i="23"/>
  <c r="L238" i="23"/>
  <c r="D238" i="23"/>
  <c r="AU237" i="23"/>
  <c r="AM237" i="23"/>
  <c r="AE237" i="23"/>
  <c r="W237" i="23"/>
  <c r="O237" i="23"/>
  <c r="G237" i="23"/>
  <c r="AX236" i="23"/>
  <c r="AP236" i="23"/>
  <c r="AH236" i="23"/>
  <c r="Z236" i="23"/>
  <c r="R236" i="23"/>
  <c r="J236" i="23"/>
  <c r="B236" i="23"/>
  <c r="AS235" i="23"/>
  <c r="AK235" i="23"/>
  <c r="AC235" i="23"/>
  <c r="U235" i="23"/>
  <c r="M235" i="23"/>
  <c r="E235" i="23"/>
  <c r="AV234" i="23"/>
  <c r="AN234" i="23"/>
  <c r="AF234" i="23"/>
  <c r="X234" i="23"/>
  <c r="E259" i="23"/>
  <c r="AP256" i="23"/>
  <c r="AG255" i="23"/>
  <c r="AH254" i="23"/>
  <c r="AF253" i="23"/>
  <c r="AG252" i="23"/>
  <c r="AO251" i="23"/>
  <c r="D251" i="23"/>
  <c r="R250" i="23"/>
  <c r="AG249" i="23"/>
  <c r="AU248" i="23"/>
  <c r="K248" i="23"/>
  <c r="AL247" i="23"/>
  <c r="P247" i="23"/>
  <c r="AU246" i="23"/>
  <c r="AC246" i="23"/>
  <c r="N246" i="23"/>
  <c r="AZ245" i="23"/>
  <c r="AP245" i="23"/>
  <c r="AF245" i="23"/>
  <c r="T245" i="23"/>
  <c r="J245" i="23"/>
  <c r="AY244" i="23"/>
  <c r="AM244" i="23"/>
  <c r="AC244" i="23"/>
  <c r="S244" i="23"/>
  <c r="G244" i="23"/>
  <c r="AV243" i="23"/>
  <c r="AL243" i="23"/>
  <c r="Z243" i="23"/>
  <c r="P243" i="23"/>
  <c r="F243" i="23"/>
  <c r="AS242" i="23"/>
  <c r="AI242" i="23"/>
  <c r="Z242" i="23"/>
  <c r="Q242" i="23"/>
  <c r="H242" i="23"/>
  <c r="AX241" i="23"/>
  <c r="AN241" i="23"/>
  <c r="AE241" i="23"/>
  <c r="V241" i="23"/>
  <c r="M241" i="23"/>
  <c r="D241" i="23"/>
  <c r="AT240" i="23"/>
  <c r="AK240" i="23"/>
  <c r="AA240" i="23"/>
  <c r="R240" i="23"/>
  <c r="I240" i="23"/>
  <c r="AY239" i="23"/>
  <c r="AP239" i="23"/>
  <c r="AG239" i="23"/>
  <c r="X239" i="23"/>
  <c r="N239" i="23"/>
  <c r="E239" i="23"/>
  <c r="AU238" i="23"/>
  <c r="AL238" i="23"/>
  <c r="AC238" i="23"/>
  <c r="T238" i="23"/>
  <c r="K238" i="23"/>
  <c r="C238" i="23"/>
  <c r="AT237" i="23"/>
  <c r="AL237" i="23"/>
  <c r="AD237" i="23"/>
  <c r="V237" i="23"/>
  <c r="L262" i="23"/>
  <c r="J255" i="23"/>
  <c r="X252" i="23"/>
  <c r="AK250" i="23"/>
  <c r="AE248" i="23"/>
  <c r="N247" i="23"/>
  <c r="U246" i="23"/>
  <c r="AL245" i="23"/>
  <c r="I245" i="23"/>
  <c r="AI244" i="23"/>
  <c r="D244" i="23"/>
  <c r="Y243" i="23"/>
  <c r="AY242" i="23"/>
  <c r="W242" i="23"/>
  <c r="AV241" i="23"/>
  <c r="AA241" i="23"/>
  <c r="AY240" i="23"/>
  <c r="Z240" i="23"/>
  <c r="E240" i="23"/>
  <c r="AC239" i="23"/>
  <c r="D239" i="23"/>
  <c r="AG238" i="23"/>
  <c r="H238" i="23"/>
  <c r="AK237" i="23"/>
  <c r="R237" i="23"/>
  <c r="B237" i="23"/>
  <c r="AK236" i="23"/>
  <c r="V236" i="23"/>
  <c r="I236" i="23"/>
  <c r="AV235" i="23"/>
  <c r="AI235" i="23"/>
  <c r="W235" i="23"/>
  <c r="I235" i="23"/>
  <c r="AU234" i="23"/>
  <c r="AI234" i="23"/>
  <c r="V234" i="23"/>
  <c r="K234" i="23"/>
  <c r="AZ233" i="23"/>
  <c r="AQ233" i="23"/>
  <c r="AH233" i="23"/>
  <c r="Y233" i="23"/>
  <c r="O233" i="23"/>
  <c r="F233" i="23"/>
  <c r="AV232" i="23"/>
  <c r="AM232" i="23"/>
  <c r="AD232" i="23"/>
  <c r="U232" i="23"/>
  <c r="L232" i="23"/>
  <c r="B232" i="23"/>
  <c r="AR231" i="23"/>
  <c r="AI231" i="23"/>
  <c r="Z231" i="23"/>
  <c r="Q231" i="23"/>
  <c r="H231" i="23"/>
  <c r="AX230" i="23"/>
  <c r="AN230" i="23"/>
  <c r="AF230" i="23"/>
  <c r="X230" i="23"/>
  <c r="P230" i="23"/>
  <c r="H230" i="23"/>
  <c r="AY229" i="23"/>
  <c r="AQ229" i="23"/>
  <c r="AI229" i="23"/>
  <c r="AA229" i="23"/>
  <c r="S229" i="23"/>
  <c r="K229" i="23"/>
  <c r="C229" i="23"/>
  <c r="AT228" i="23"/>
  <c r="AL228" i="23"/>
  <c r="AD228" i="23"/>
  <c r="V228" i="23"/>
  <c r="N228" i="23"/>
  <c r="F228" i="23"/>
  <c r="AW227" i="23"/>
  <c r="AF258" i="23"/>
  <c r="H255" i="23"/>
  <c r="N252" i="23"/>
  <c r="L250" i="23"/>
  <c r="AC248" i="23"/>
  <c r="H247" i="23"/>
  <c r="M246" i="23"/>
  <c r="AJ245" i="23"/>
  <c r="F245" i="23"/>
  <c r="AB244" i="23"/>
  <c r="C244" i="23"/>
  <c r="W243" i="23"/>
  <c r="AR242" i="23"/>
  <c r="U242" i="23"/>
  <c r="AT241" i="23"/>
  <c r="U241" i="23"/>
  <c r="AX240" i="23"/>
  <c r="X240" i="23"/>
  <c r="AX239" i="23"/>
  <c r="AB239" i="23"/>
  <c r="B239" i="23"/>
  <c r="AB238" i="23"/>
  <c r="G238" i="23"/>
  <c r="AI237" i="23"/>
  <c r="N237" i="23"/>
  <c r="AW236" i="23"/>
  <c r="AG236" i="23"/>
  <c r="U236" i="23"/>
  <c r="H236" i="23"/>
  <c r="AU235" i="23"/>
  <c r="AG235" i="23"/>
  <c r="T235" i="23"/>
  <c r="H235" i="23"/>
  <c r="AT234" i="23"/>
  <c r="AH234" i="23"/>
  <c r="T234" i="23"/>
  <c r="J234" i="23"/>
  <c r="AY233" i="23"/>
  <c r="AP233" i="23"/>
  <c r="AG233" i="23"/>
  <c r="W233" i="23"/>
  <c r="N233" i="23"/>
  <c r="E233" i="23"/>
  <c r="AU232" i="23"/>
  <c r="AL232" i="23"/>
  <c r="AC232" i="23"/>
  <c r="T232" i="23"/>
  <c r="J232" i="23"/>
  <c r="AZ231" i="23"/>
  <c r="AQ231" i="23"/>
  <c r="AH231" i="23"/>
  <c r="Y231" i="23"/>
  <c r="P231" i="23"/>
  <c r="G231" i="23"/>
  <c r="AV230" i="23"/>
  <c r="AM230" i="23"/>
  <c r="AE230" i="23"/>
  <c r="W230" i="23"/>
  <c r="O230" i="23"/>
  <c r="G230" i="23"/>
  <c r="AX229" i="23"/>
  <c r="AP229" i="23"/>
  <c r="AH229" i="23"/>
  <c r="Z229" i="23"/>
  <c r="R229" i="23"/>
  <c r="J229" i="23"/>
  <c r="B229" i="23"/>
  <c r="AS228" i="23"/>
  <c r="AK228" i="23"/>
  <c r="AC228" i="23"/>
  <c r="U228" i="23"/>
  <c r="M228" i="23"/>
  <c r="E228" i="23"/>
  <c r="AV227" i="23"/>
  <c r="AQ257" i="23"/>
  <c r="K254" i="23"/>
  <c r="AH251" i="23"/>
  <c r="AY249" i="23"/>
  <c r="B248" i="23"/>
  <c r="AQ246" i="23"/>
  <c r="G246" i="23"/>
  <c r="AA245" i="23"/>
  <c r="AW244" i="23"/>
  <c r="W244" i="23"/>
  <c r="AR243" i="23"/>
  <c r="O243" i="23"/>
  <c r="AO242" i="23"/>
  <c r="M242" i="23"/>
  <c r="AM241" i="23"/>
  <c r="R241" i="23"/>
  <c r="AP240" i="23"/>
  <c r="Q240" i="23"/>
  <c r="AT239" i="23"/>
  <c r="T239" i="23"/>
  <c r="AT238" i="23"/>
  <c r="X238" i="23"/>
  <c r="AY237" i="23"/>
  <c r="AC237" i="23"/>
  <c r="K237" i="23"/>
  <c r="AT236" i="23"/>
  <c r="AD236" i="23"/>
  <c r="Q236" i="23"/>
  <c r="E236" i="23"/>
  <c r="AQ235" i="23"/>
  <c r="AE235" i="23"/>
  <c r="Q235" i="23"/>
  <c r="D235" i="23"/>
  <c r="AQ234" i="23"/>
  <c r="AD234" i="23"/>
  <c r="R234" i="23"/>
  <c r="G234" i="23"/>
  <c r="AW233" i="23"/>
  <c r="AM233" i="23"/>
  <c r="AD233" i="23"/>
  <c r="U233" i="23"/>
  <c r="L233" i="23"/>
  <c r="C233" i="23"/>
  <c r="AS232" i="23"/>
  <c r="AJ232" i="23"/>
  <c r="Z232" i="23"/>
  <c r="Q232" i="23"/>
  <c r="H232" i="23"/>
  <c r="AX231" i="23"/>
  <c r="AO231" i="23"/>
  <c r="AF231" i="23"/>
  <c r="W231" i="23"/>
  <c r="M231" i="23"/>
  <c r="D231" i="23"/>
  <c r="AT230" i="23"/>
  <c r="AK230" i="23"/>
  <c r="AC230" i="23"/>
  <c r="U230" i="23"/>
  <c r="M230" i="23"/>
  <c r="E230" i="23"/>
  <c r="AV229" i="23"/>
  <c r="AN229" i="23"/>
  <c r="AF229" i="23"/>
  <c r="X229" i="23"/>
  <c r="P229" i="23"/>
  <c r="H229" i="23"/>
  <c r="AY228" i="23"/>
  <c r="AQ228" i="23"/>
  <c r="AI228" i="23"/>
  <c r="AA228" i="23"/>
  <c r="S228" i="23"/>
  <c r="K228" i="23"/>
  <c r="C228" i="23"/>
  <c r="AT227" i="23"/>
  <c r="AL227" i="23"/>
  <c r="AD227" i="23"/>
  <c r="V227" i="23"/>
  <c r="N227" i="23"/>
  <c r="F227" i="23"/>
  <c r="AW226" i="23"/>
  <c r="AO226" i="23"/>
  <c r="AG226" i="23"/>
  <c r="Y226" i="23"/>
  <c r="Q226" i="23"/>
  <c r="I226" i="23"/>
  <c r="AB256" i="23"/>
  <c r="H254" i="23"/>
  <c r="Y251" i="23"/>
  <c r="Z249" i="23"/>
  <c r="AV247" i="23"/>
  <c r="AM246" i="23"/>
  <c r="AY245" i="23"/>
  <c r="Z245" i="23"/>
  <c r="AT244" i="23"/>
  <c r="Q244" i="23"/>
  <c r="AP243" i="23"/>
  <c r="L243" i="23"/>
  <c r="AH242" i="23"/>
  <c r="L242" i="23"/>
  <c r="AK241" i="23"/>
  <c r="L241" i="23"/>
  <c r="AO240" i="23"/>
  <c r="O240" i="23"/>
  <c r="AO239" i="23"/>
  <c r="S239" i="23"/>
  <c r="AR238" i="23"/>
  <c r="S238" i="23"/>
  <c r="AX237" i="23"/>
  <c r="AA237" i="23"/>
  <c r="J237" i="23"/>
  <c r="AS236" i="23"/>
  <c r="AC236" i="23"/>
  <c r="P236" i="23"/>
  <c r="D236" i="23"/>
  <c r="AO235" i="23"/>
  <c r="AB235" i="23"/>
  <c r="P235" i="23"/>
  <c r="C235" i="23"/>
  <c r="AP234" i="23"/>
  <c r="AB234" i="23"/>
  <c r="P234" i="23"/>
  <c r="F234" i="23"/>
  <c r="AU233" i="23"/>
  <c r="AL233" i="23"/>
  <c r="AC233" i="23"/>
  <c r="T233" i="23"/>
  <c r="K233" i="23"/>
  <c r="B233" i="23"/>
  <c r="AR232" i="23"/>
  <c r="AH232" i="23"/>
  <c r="Y232" i="23"/>
  <c r="P232" i="23"/>
  <c r="G232" i="23"/>
  <c r="AW231" i="23"/>
  <c r="AN231" i="23"/>
  <c r="AE231" i="23"/>
  <c r="U231" i="23"/>
  <c r="L231" i="23"/>
  <c r="C231" i="23"/>
  <c r="AS230" i="23"/>
  <c r="AJ230" i="23"/>
  <c r="AB230" i="23"/>
  <c r="T230" i="23"/>
  <c r="L230" i="23"/>
  <c r="D230" i="23"/>
  <c r="AU229" i="23"/>
  <c r="AM229" i="23"/>
  <c r="AE229" i="23"/>
  <c r="W229" i="23"/>
  <c r="O229" i="23"/>
  <c r="G229" i="23"/>
  <c r="AX228" i="23"/>
  <c r="AP228" i="23"/>
  <c r="AH228" i="23"/>
  <c r="Z228" i="23"/>
  <c r="R228" i="23"/>
  <c r="J228" i="23"/>
  <c r="B228" i="23"/>
  <c r="AS227" i="23"/>
  <c r="AK227" i="23"/>
  <c r="AC227" i="23"/>
  <c r="U227" i="23"/>
  <c r="M227" i="23"/>
  <c r="E227" i="23"/>
  <c r="AV226" i="23"/>
  <c r="AN226" i="23"/>
  <c r="AF226" i="23"/>
  <c r="X226" i="23"/>
  <c r="P226" i="23"/>
  <c r="H226" i="23"/>
  <c r="AY225" i="23"/>
  <c r="AQ225" i="23"/>
  <c r="AI225" i="23"/>
  <c r="AA225" i="23"/>
  <c r="S225" i="23"/>
  <c r="K225" i="23"/>
  <c r="C225" i="23"/>
  <c r="AT224" i="23"/>
  <c r="AL224" i="23"/>
  <c r="AD224" i="23"/>
  <c r="V224" i="23"/>
  <c r="N224" i="23"/>
  <c r="F224" i="23"/>
  <c r="AW223" i="23"/>
  <c r="AO223" i="23"/>
  <c r="AG223" i="23"/>
  <c r="Y223" i="23"/>
  <c r="Q223" i="23"/>
  <c r="I223" i="23"/>
  <c r="AZ222" i="23"/>
  <c r="AR222" i="23"/>
  <c r="L256" i="23"/>
  <c r="W253" i="23"/>
  <c r="V251" i="23"/>
  <c r="Q249" i="23"/>
  <c r="AJ247" i="23"/>
  <c r="AK246" i="23"/>
  <c r="AW245" i="23"/>
  <c r="S245" i="23"/>
  <c r="AS244" i="23"/>
  <c r="N244" i="23"/>
  <c r="AJ243" i="23"/>
  <c r="J243" i="23"/>
  <c r="AF242" i="23"/>
  <c r="G242" i="23"/>
  <c r="AJ241" i="23"/>
  <c r="J241" i="23"/>
  <c r="AI240" i="23"/>
  <c r="N240" i="23"/>
  <c r="AL239" i="23"/>
  <c r="M239" i="23"/>
  <c r="AQ238" i="23"/>
  <c r="P238" i="23"/>
  <c r="AS237" i="23"/>
  <c r="Z237" i="23"/>
  <c r="F237" i="23"/>
  <c r="AO236" i="23"/>
  <c r="AB236" i="23"/>
  <c r="N236" i="23"/>
  <c r="AZ235" i="23"/>
  <c r="AN235" i="23"/>
  <c r="AA235" i="23"/>
  <c r="O235" i="23"/>
  <c r="AZ234" i="23"/>
  <c r="AM234" i="23"/>
  <c r="AA234" i="23"/>
  <c r="O234" i="23"/>
  <c r="D234" i="23"/>
  <c r="AT233" i="23"/>
  <c r="AK233" i="23"/>
  <c r="AB233" i="23"/>
  <c r="S233" i="23"/>
  <c r="J233" i="23"/>
  <c r="AZ232" i="23"/>
  <c r="AP232" i="23"/>
  <c r="AG232" i="23"/>
  <c r="X232" i="23"/>
  <c r="O232" i="23"/>
  <c r="F232" i="23"/>
  <c r="AV231" i="23"/>
  <c r="AM231" i="23"/>
  <c r="AC231" i="23"/>
  <c r="T231" i="23"/>
  <c r="K231" i="23"/>
  <c r="B231" i="23"/>
  <c r="AR230" i="23"/>
  <c r="AI230" i="23"/>
  <c r="AA230" i="23"/>
  <c r="S230" i="23"/>
  <c r="K230" i="23"/>
  <c r="C230" i="23"/>
  <c r="AT229" i="23"/>
  <c r="AL229" i="23"/>
  <c r="AD229" i="23"/>
  <c r="V229" i="23"/>
  <c r="N229" i="23"/>
  <c r="F229" i="23"/>
  <c r="AW228" i="23"/>
  <c r="AO228" i="23"/>
  <c r="AG228" i="23"/>
  <c r="Y228" i="23"/>
  <c r="Q228" i="23"/>
  <c r="I228" i="23"/>
  <c r="AZ227" i="23"/>
  <c r="AR227" i="23"/>
  <c r="AJ227" i="23"/>
  <c r="AB227" i="23"/>
  <c r="T227" i="23"/>
  <c r="L227" i="23"/>
  <c r="D227" i="23"/>
  <c r="AU226" i="23"/>
  <c r="AM226" i="23"/>
  <c r="AE226" i="23"/>
  <c r="W226" i="23"/>
  <c r="O226" i="23"/>
  <c r="G226" i="23"/>
  <c r="AX225" i="23"/>
  <c r="AP225" i="23"/>
  <c r="AH225" i="23"/>
  <c r="G256" i="23"/>
  <c r="K253" i="23"/>
  <c r="AV250" i="23"/>
  <c r="O249" i="23"/>
  <c r="AD247" i="23"/>
  <c r="AA246" i="23"/>
  <c r="AV245" i="23"/>
  <c r="Q245" i="23"/>
  <c r="AL244" i="23"/>
  <c r="M244" i="23"/>
  <c r="AG243" i="23"/>
  <c r="D243" i="23"/>
  <c r="AE242" i="23"/>
  <c r="D242" i="23"/>
  <c r="AD241" i="23"/>
  <c r="H241" i="23"/>
  <c r="AG240" i="23"/>
  <c r="H240" i="23"/>
  <c r="AK239" i="23"/>
  <c r="K239" i="23"/>
  <c r="AK238" i="23"/>
  <c r="O238" i="23"/>
  <c r="AQ237" i="23"/>
  <c r="U237" i="23"/>
  <c r="E237" i="23"/>
  <c r="AN236" i="23"/>
  <c r="Y236" i="23"/>
  <c r="M236" i="23"/>
  <c r="AY235" i="23"/>
  <c r="AM235" i="23"/>
  <c r="Y235" i="23"/>
  <c r="L235" i="23"/>
  <c r="AY234" i="23"/>
  <c r="AL234" i="23"/>
  <c r="Z234" i="23"/>
  <c r="N234" i="23"/>
  <c r="C234" i="23"/>
  <c r="AS233" i="23"/>
  <c r="AJ233" i="23"/>
  <c r="AA233" i="23"/>
  <c r="R233" i="23"/>
  <c r="I233" i="23"/>
  <c r="AX232" i="23"/>
  <c r="AO232" i="23"/>
  <c r="X255" i="23"/>
  <c r="G253" i="23"/>
  <c r="AM250" i="23"/>
  <c r="AN248" i="23"/>
  <c r="AB247" i="23"/>
  <c r="W246" i="23"/>
  <c r="AO245" i="23"/>
  <c r="P245" i="23"/>
  <c r="AJ244" i="23"/>
  <c r="F244" i="23"/>
  <c r="AF243" i="23"/>
  <c r="AZ242" i="23"/>
  <c r="Y242" i="23"/>
  <c r="C242" i="23"/>
  <c r="AB241" i="23"/>
  <c r="C241" i="23"/>
  <c r="AF240" i="23"/>
  <c r="F240" i="23"/>
  <c r="AF239" i="23"/>
  <c r="J239" i="23"/>
  <c r="AI238" i="23"/>
  <c r="J238" i="23"/>
  <c r="AP237" i="23"/>
  <c r="S237" i="23"/>
  <c r="C237" i="23"/>
  <c r="AL236" i="23"/>
  <c r="X236" i="23"/>
  <c r="L236" i="23"/>
  <c r="AW235" i="23"/>
  <c r="AJ235" i="23"/>
  <c r="X235" i="23"/>
  <c r="K235" i="23"/>
  <c r="AX234" i="23"/>
  <c r="AJ234" i="23"/>
  <c r="W234" i="23"/>
  <c r="L234" i="23"/>
  <c r="B234" i="23"/>
  <c r="AR233" i="23"/>
  <c r="AI233" i="23"/>
  <c r="Z233" i="23"/>
  <c r="Q233" i="23"/>
  <c r="G233" i="23"/>
  <c r="AW232" i="23"/>
  <c r="AN232" i="23"/>
  <c r="AE232" i="23"/>
  <c r="V232" i="23"/>
  <c r="M232" i="23"/>
  <c r="D232" i="23"/>
  <c r="AS231" i="23"/>
  <c r="AJ231" i="23"/>
  <c r="AA231" i="23"/>
  <c r="R231" i="23"/>
  <c r="I231" i="23"/>
  <c r="AY230" i="23"/>
  <c r="AP230" i="23"/>
  <c r="AG230" i="23"/>
  <c r="Y230" i="23"/>
  <c r="Q230" i="23"/>
  <c r="I230" i="23"/>
  <c r="AZ229" i="23"/>
  <c r="AR229" i="23"/>
  <c r="AJ229" i="23"/>
  <c r="AB229" i="23"/>
  <c r="T229" i="23"/>
  <c r="L229" i="23"/>
  <c r="D229" i="23"/>
  <c r="AU228" i="23"/>
  <c r="AM228" i="23"/>
  <c r="AE228" i="23"/>
  <c r="W228" i="23"/>
  <c r="O228" i="23"/>
  <c r="G228" i="23"/>
  <c r="AX227" i="23"/>
  <c r="AP227" i="23"/>
  <c r="AH227" i="23"/>
  <c r="Z227" i="23"/>
  <c r="R227" i="23"/>
  <c r="J227" i="23"/>
  <c r="B227" i="23"/>
  <c r="AS226" i="23"/>
  <c r="AK226" i="23"/>
  <c r="AC226" i="23"/>
  <c r="U226" i="23"/>
  <c r="M226" i="23"/>
  <c r="E226" i="23"/>
  <c r="AV225" i="23"/>
  <c r="AN225" i="23"/>
  <c r="AF225" i="23"/>
  <c r="X225" i="23"/>
  <c r="P225" i="23"/>
  <c r="H225" i="23"/>
  <c r="AY224" i="23"/>
  <c r="AQ224" i="23"/>
  <c r="AI224" i="23"/>
  <c r="AA224" i="23"/>
  <c r="S224" i="23"/>
  <c r="K224" i="23"/>
  <c r="C224" i="23"/>
  <c r="AT223" i="23"/>
  <c r="AL223" i="23"/>
  <c r="AD223" i="23"/>
  <c r="V223" i="23"/>
  <c r="N223" i="23"/>
  <c r="F223" i="23"/>
  <c r="AW222" i="23"/>
  <c r="AO222" i="23"/>
  <c r="AG222" i="23"/>
  <c r="Y222" i="23"/>
  <c r="Q222" i="23"/>
  <c r="I222" i="23"/>
  <c r="AZ221" i="23"/>
  <c r="AR221" i="23"/>
  <c r="AJ221" i="23"/>
  <c r="AB221" i="23"/>
  <c r="T221" i="23"/>
  <c r="L221" i="23"/>
  <c r="D221" i="23"/>
  <c r="AU220" i="23"/>
  <c r="AM220" i="23"/>
  <c r="AE220" i="23"/>
  <c r="W220" i="23"/>
  <c r="O220" i="23"/>
  <c r="G220" i="23"/>
  <c r="AX219" i="23"/>
  <c r="AP219" i="23"/>
  <c r="AH219" i="23"/>
  <c r="Z219" i="23"/>
  <c r="R219" i="23"/>
  <c r="J219" i="23"/>
  <c r="B219" i="23"/>
  <c r="AS218" i="23"/>
  <c r="AK218" i="23"/>
  <c r="AC218" i="23"/>
  <c r="U218" i="23"/>
  <c r="M218" i="23"/>
  <c r="E218" i="23"/>
  <c r="AV217" i="23"/>
  <c r="AN217" i="23"/>
  <c r="AF217" i="23"/>
  <c r="X217" i="23"/>
  <c r="P217" i="23"/>
  <c r="H217" i="23"/>
  <c r="AY216" i="23"/>
  <c r="AQ216" i="23"/>
  <c r="AI216" i="23"/>
  <c r="AA216" i="23"/>
  <c r="S216" i="23"/>
  <c r="K216" i="23"/>
  <c r="C216" i="23"/>
  <c r="AT215" i="23"/>
  <c r="AL215" i="23"/>
  <c r="AD215" i="23"/>
  <c r="V215" i="23"/>
  <c r="N215" i="23"/>
  <c r="F215" i="23"/>
  <c r="AW214" i="23"/>
  <c r="AO214" i="23"/>
  <c r="AG214" i="23"/>
  <c r="Y214" i="23"/>
  <c r="Q214" i="23"/>
  <c r="AY257" i="23"/>
  <c r="D245" i="23"/>
  <c r="AS240" i="23"/>
  <c r="M237" i="23"/>
  <c r="G235" i="23"/>
  <c r="V233" i="23"/>
  <c r="R232" i="23"/>
  <c r="AG231" i="23"/>
  <c r="AU230" i="23"/>
  <c r="N230" i="23"/>
  <c r="AG229" i="23"/>
  <c r="AZ228" i="23"/>
  <c r="T228" i="23"/>
  <c r="AO227" i="23"/>
  <c r="Y227" i="23"/>
  <c r="I227" i="23"/>
  <c r="AR226" i="23"/>
  <c r="AB226" i="23"/>
  <c r="L226" i="23"/>
  <c r="AW225" i="23"/>
  <c r="AK225" i="23"/>
  <c r="Y225" i="23"/>
  <c r="N225" i="23"/>
  <c r="D225" i="23"/>
  <c r="AR224" i="23"/>
  <c r="AG224" i="23"/>
  <c r="W224" i="23"/>
  <c r="L224" i="23"/>
  <c r="AZ223" i="23"/>
  <c r="AP223" i="23"/>
  <c r="AE223" i="23"/>
  <c r="T223" i="23"/>
  <c r="J223" i="23"/>
  <c r="AX222" i="23"/>
  <c r="AM222" i="23"/>
  <c r="AD222" i="23"/>
  <c r="U222" i="23"/>
  <c r="L222" i="23"/>
  <c r="C222" i="23"/>
  <c r="AS221" i="23"/>
  <c r="AI221" i="23"/>
  <c r="Z221" i="23"/>
  <c r="Q221" i="23"/>
  <c r="H221" i="23"/>
  <c r="AX220" i="23"/>
  <c r="AO220" i="23"/>
  <c r="AF220" i="23"/>
  <c r="V220" i="23"/>
  <c r="M220" i="23"/>
  <c r="D220" i="23"/>
  <c r="AT219" i="23"/>
  <c r="AK219" i="23"/>
  <c r="AB219" i="23"/>
  <c r="S219" i="23"/>
  <c r="I219" i="23"/>
  <c r="AY218" i="23"/>
  <c r="AP218" i="23"/>
  <c r="AG218" i="23"/>
  <c r="X218" i="23"/>
  <c r="O218" i="23"/>
  <c r="F218" i="23"/>
  <c r="AU217" i="23"/>
  <c r="AL217" i="23"/>
  <c r="AC217" i="23"/>
  <c r="T217" i="23"/>
  <c r="K217" i="23"/>
  <c r="B217" i="23"/>
  <c r="AR216" i="23"/>
  <c r="AH216" i="23"/>
  <c r="Y216" i="23"/>
  <c r="P216" i="23"/>
  <c r="G216" i="23"/>
  <c r="AW215" i="23"/>
  <c r="AN215" i="23"/>
  <c r="AE215" i="23"/>
  <c r="U215" i="23"/>
  <c r="L215" i="23"/>
  <c r="C215" i="23"/>
  <c r="AS214" i="23"/>
  <c r="AJ214" i="23"/>
  <c r="AA214" i="23"/>
  <c r="R214" i="23"/>
  <c r="I214" i="23"/>
  <c r="X254" i="23"/>
  <c r="Y244" i="23"/>
  <c r="W240" i="23"/>
  <c r="AV236" i="23"/>
  <c r="AR234" i="23"/>
  <c r="M233" i="23"/>
  <c r="N232" i="23"/>
  <c r="AB231" i="23"/>
  <c r="AQ230" i="23"/>
  <c r="J230" i="23"/>
  <c r="AC229" i="23"/>
  <c r="AV228" i="23"/>
  <c r="P228" i="23"/>
  <c r="AN227" i="23"/>
  <c r="X227" i="23"/>
  <c r="H227" i="23"/>
  <c r="AQ226" i="23"/>
  <c r="AA226" i="23"/>
  <c r="K226" i="23"/>
  <c r="AU225" i="23"/>
  <c r="AJ225" i="23"/>
  <c r="W225" i="23"/>
  <c r="M225" i="23"/>
  <c r="B225" i="23"/>
  <c r="AP224" i="23"/>
  <c r="AF224" i="23"/>
  <c r="U224" i="23"/>
  <c r="J224" i="23"/>
  <c r="AY223" i="23"/>
  <c r="AN223" i="23"/>
  <c r="AC223" i="23"/>
  <c r="S223" i="23"/>
  <c r="H223" i="23"/>
  <c r="AV222" i="23"/>
  <c r="AL222" i="23"/>
  <c r="AC222" i="23"/>
  <c r="T222" i="23"/>
  <c r="K222" i="23"/>
  <c r="B222" i="23"/>
  <c r="AQ221" i="23"/>
  <c r="AH221" i="23"/>
  <c r="Y221" i="23"/>
  <c r="P221" i="23"/>
  <c r="G221" i="23"/>
  <c r="AW220" i="23"/>
  <c r="AN220" i="23"/>
  <c r="AD220" i="23"/>
  <c r="U220" i="23"/>
  <c r="L220" i="23"/>
  <c r="C220" i="23"/>
  <c r="AS219" i="23"/>
  <c r="AJ219" i="23"/>
  <c r="AA219" i="23"/>
  <c r="Q219" i="23"/>
  <c r="H219" i="23"/>
  <c r="AX218" i="23"/>
  <c r="AO218" i="23"/>
  <c r="AF218" i="23"/>
  <c r="W218" i="23"/>
  <c r="N218" i="23"/>
  <c r="D218" i="23"/>
  <c r="AT217" i="23"/>
  <c r="AK217" i="23"/>
  <c r="AB217" i="23"/>
  <c r="S217" i="23"/>
  <c r="J217" i="23"/>
  <c r="AZ216" i="23"/>
  <c r="AP216" i="23"/>
  <c r="AG216" i="23"/>
  <c r="X216" i="23"/>
  <c r="O216" i="23"/>
  <c r="F216" i="23"/>
  <c r="AV215" i="23"/>
  <c r="AM215" i="23"/>
  <c r="AC215" i="23"/>
  <c r="T215" i="23"/>
  <c r="K215" i="23"/>
  <c r="B215" i="23"/>
  <c r="AR214" i="23"/>
  <c r="AI214" i="23"/>
  <c r="Z214" i="23"/>
  <c r="P214" i="23"/>
  <c r="H214" i="23"/>
  <c r="AY213" i="23"/>
  <c r="AQ213" i="23"/>
  <c r="AI213" i="23"/>
  <c r="AA213" i="23"/>
  <c r="S213" i="23"/>
  <c r="K213" i="23"/>
  <c r="C213" i="23"/>
  <c r="AT212" i="23"/>
  <c r="AL212" i="23"/>
  <c r="AD212" i="23"/>
  <c r="V212" i="23"/>
  <c r="N212" i="23"/>
  <c r="F212" i="23"/>
  <c r="AW211" i="23"/>
  <c r="AO211" i="23"/>
  <c r="AG211" i="23"/>
  <c r="Y211" i="23"/>
  <c r="Q211" i="23"/>
  <c r="I211" i="23"/>
  <c r="AZ210" i="23"/>
  <c r="AR210" i="23"/>
  <c r="AJ210" i="23"/>
  <c r="AB210" i="23"/>
  <c r="F248" i="23"/>
  <c r="AP242" i="23"/>
  <c r="AZ238" i="23"/>
  <c r="F236" i="23"/>
  <c r="H234" i="23"/>
  <c r="AK232" i="23"/>
  <c r="AY231" i="23"/>
  <c r="O231" i="23"/>
  <c r="AD230" i="23"/>
  <c r="AW229" i="23"/>
  <c r="Q229" i="23"/>
  <c r="AJ228" i="23"/>
  <c r="D228" i="23"/>
  <c r="AG227" i="23"/>
  <c r="Q227" i="23"/>
  <c r="AZ226" i="23"/>
  <c r="AJ226" i="23"/>
  <c r="T226" i="23"/>
  <c r="D226" i="23"/>
  <c r="AR225" i="23"/>
  <c r="AD225" i="23"/>
  <c r="T225" i="23"/>
  <c r="I225" i="23"/>
  <c r="AW224" i="23"/>
  <c r="AM224" i="23"/>
  <c r="AB224" i="23"/>
  <c r="Q224" i="23"/>
  <c r="G224" i="23"/>
  <c r="AU223" i="23"/>
  <c r="AJ223" i="23"/>
  <c r="Z223" i="23"/>
  <c r="O223" i="23"/>
  <c r="D223" i="23"/>
  <c r="AS222" i="23"/>
  <c r="AI222" i="23"/>
  <c r="Z222" i="23"/>
  <c r="P222" i="23"/>
  <c r="G222" i="23"/>
  <c r="AW221" i="23"/>
  <c r="AN221" i="23"/>
  <c r="AE221" i="23"/>
  <c r="V221" i="23"/>
  <c r="M221" i="23"/>
  <c r="C221" i="23"/>
  <c r="AS220" i="23"/>
  <c r="AJ220" i="23"/>
  <c r="AA220" i="23"/>
  <c r="R220" i="23"/>
  <c r="I220" i="23"/>
  <c r="AY219" i="23"/>
  <c r="AO219" i="23"/>
  <c r="AF219" i="23"/>
  <c r="W219" i="23"/>
  <c r="N219" i="23"/>
  <c r="E219" i="23"/>
  <c r="AU218" i="23"/>
  <c r="AL218" i="23"/>
  <c r="AB218" i="23"/>
  <c r="S218" i="23"/>
  <c r="J218" i="23"/>
  <c r="AZ217" i="23"/>
  <c r="AQ217" i="23"/>
  <c r="AH217" i="23"/>
  <c r="Y217" i="23"/>
  <c r="O217" i="23"/>
  <c r="F217" i="23"/>
  <c r="AV216" i="23"/>
  <c r="AM216" i="23"/>
  <c r="AD216" i="23"/>
  <c r="U216" i="23"/>
  <c r="L216" i="23"/>
  <c r="B216" i="23"/>
  <c r="AR215" i="23"/>
  <c r="AI215" i="23"/>
  <c r="Z215" i="23"/>
  <c r="Q215" i="23"/>
  <c r="H215" i="23"/>
  <c r="AX214" i="23"/>
  <c r="AN214" i="23"/>
  <c r="AE214" i="23"/>
  <c r="V214" i="23"/>
  <c r="M214" i="23"/>
  <c r="E214" i="23"/>
  <c r="AV213" i="23"/>
  <c r="AN213" i="23"/>
  <c r="AF213" i="23"/>
  <c r="X213" i="23"/>
  <c r="P213" i="23"/>
  <c r="H213" i="23"/>
  <c r="AY212" i="23"/>
  <c r="AQ212" i="23"/>
  <c r="AI212" i="23"/>
  <c r="AA212" i="23"/>
  <c r="S212" i="23"/>
  <c r="K212" i="23"/>
  <c r="C212" i="23"/>
  <c r="AT211" i="23"/>
  <c r="AL211" i="23"/>
  <c r="AD211" i="23"/>
  <c r="V211" i="23"/>
  <c r="N211" i="23"/>
  <c r="F211" i="23"/>
  <c r="AW210" i="23"/>
  <c r="AO210" i="23"/>
  <c r="AG210" i="23"/>
  <c r="Y210" i="23"/>
  <c r="Q210" i="23"/>
  <c r="I210" i="23"/>
  <c r="AZ209" i="23"/>
  <c r="AR209" i="23"/>
  <c r="AJ209" i="23"/>
  <c r="AB209" i="23"/>
  <c r="T209" i="23"/>
  <c r="L209" i="23"/>
  <c r="D209" i="23"/>
  <c r="AU208" i="23"/>
  <c r="AM208" i="23"/>
  <c r="AE208" i="23"/>
  <c r="W208" i="23"/>
  <c r="F247" i="23"/>
  <c r="P242" i="23"/>
  <c r="Y238" i="23"/>
  <c r="AR235" i="23"/>
  <c r="AX233" i="23"/>
  <c r="AF232" i="23"/>
  <c r="AU231" i="23"/>
  <c r="J231" i="23"/>
  <c r="Z230" i="23"/>
  <c r="AS229" i="23"/>
  <c r="M229" i="23"/>
  <c r="AF228" i="23"/>
  <c r="AY227" i="23"/>
  <c r="AF227" i="23"/>
  <c r="P227" i="23"/>
  <c r="AY226" i="23"/>
  <c r="AI226" i="23"/>
  <c r="S226" i="23"/>
  <c r="C226" i="23"/>
  <c r="AO225" i="23"/>
  <c r="AC225" i="23"/>
  <c r="R225" i="23"/>
  <c r="G225" i="23"/>
  <c r="AV224" i="23"/>
  <c r="AK224" i="23"/>
  <c r="Z224" i="23"/>
  <c r="I246" i="23"/>
  <c r="AS241" i="23"/>
  <c r="B238" i="23"/>
  <c r="AF235" i="23"/>
  <c r="AO233" i="23"/>
  <c r="AB232" i="23"/>
  <c r="AP231" i="23"/>
  <c r="E231" i="23"/>
  <c r="V230" i="23"/>
  <c r="AO229" i="23"/>
  <c r="I229" i="23"/>
  <c r="AB228" i="23"/>
  <c r="AU227" i="23"/>
  <c r="AE227" i="23"/>
  <c r="O227" i="23"/>
  <c r="AX226" i="23"/>
  <c r="AH226" i="23"/>
  <c r="R226" i="23"/>
  <c r="B226" i="23"/>
  <c r="AM225" i="23"/>
  <c r="AB225" i="23"/>
  <c r="Q225" i="23"/>
  <c r="F225" i="23"/>
  <c r="AU224" i="23"/>
  <c r="AJ224" i="23"/>
  <c r="Y224" i="23"/>
  <c r="O224" i="23"/>
  <c r="D224" i="23"/>
  <c r="AR223" i="23"/>
  <c r="AH223" i="23"/>
  <c r="W223" i="23"/>
  <c r="L223" i="23"/>
  <c r="B223" i="23"/>
  <c r="AP222" i="23"/>
  <c r="AF222" i="23"/>
  <c r="W222" i="23"/>
  <c r="N222" i="23"/>
  <c r="E222" i="23"/>
  <c r="AU221" i="23"/>
  <c r="AL221" i="23"/>
  <c r="AC221" i="23"/>
  <c r="S221" i="23"/>
  <c r="J221" i="23"/>
  <c r="AZ220" i="23"/>
  <c r="AQ220" i="23"/>
  <c r="AH220" i="23"/>
  <c r="Y220" i="23"/>
  <c r="P220" i="23"/>
  <c r="F220" i="23"/>
  <c r="AV219" i="23"/>
  <c r="AM219" i="23"/>
  <c r="AD219" i="23"/>
  <c r="U219" i="23"/>
  <c r="L219" i="23"/>
  <c r="C219" i="23"/>
  <c r="AR218" i="23"/>
  <c r="AI218" i="23"/>
  <c r="Z218" i="23"/>
  <c r="Q218" i="23"/>
  <c r="H218" i="23"/>
  <c r="AX217" i="23"/>
  <c r="AO217" i="23"/>
  <c r="AE217" i="23"/>
  <c r="V217" i="23"/>
  <c r="M217" i="23"/>
  <c r="D217" i="23"/>
  <c r="AT216" i="23"/>
  <c r="AK216" i="23"/>
  <c r="AB216" i="23"/>
  <c r="R216" i="23"/>
  <c r="I216" i="23"/>
  <c r="AY215" i="23"/>
  <c r="AP215" i="23"/>
  <c r="AG215" i="23"/>
  <c r="X215" i="23"/>
  <c r="O215" i="23"/>
  <c r="E215" i="23"/>
  <c r="AU214" i="23"/>
  <c r="AL214" i="23"/>
  <c r="AC214" i="23"/>
  <c r="T214" i="23"/>
  <c r="K214" i="23"/>
  <c r="C214" i="23"/>
  <c r="AT213" i="23"/>
  <c r="AL213" i="23"/>
  <c r="AD245" i="23"/>
  <c r="S241" i="23"/>
  <c r="AH237" i="23"/>
  <c r="S235" i="23"/>
  <c r="AE233" i="23"/>
  <c r="W232" i="23"/>
  <c r="AK231" i="23"/>
  <c r="AZ230" i="23"/>
  <c r="R230" i="23"/>
  <c r="AK229" i="23"/>
  <c r="E229" i="23"/>
  <c r="X228" i="23"/>
  <c r="AQ227" i="23"/>
  <c r="AA227" i="23"/>
  <c r="K227" i="23"/>
  <c r="AT226" i="23"/>
  <c r="AD226" i="23"/>
  <c r="N226" i="23"/>
  <c r="AZ225" i="23"/>
  <c r="AL225" i="23"/>
  <c r="Z225" i="23"/>
  <c r="O225" i="23"/>
  <c r="E225" i="23"/>
  <c r="AS224" i="23"/>
  <c r="AH224" i="23"/>
  <c r="X224" i="23"/>
  <c r="M224" i="23"/>
  <c r="B224" i="23"/>
  <c r="AQ223" i="23"/>
  <c r="AF223" i="23"/>
  <c r="U223" i="23"/>
  <c r="K223" i="23"/>
  <c r="AY222" i="23"/>
  <c r="AN222" i="23"/>
  <c r="AE222" i="23"/>
  <c r="V222" i="23"/>
  <c r="M222" i="23"/>
  <c r="D222" i="23"/>
  <c r="AT221" i="23"/>
  <c r="AK221" i="23"/>
  <c r="AA221" i="23"/>
  <c r="R221" i="23"/>
  <c r="I221" i="23"/>
  <c r="AY220" i="23"/>
  <c r="AP220" i="23"/>
  <c r="AG220" i="23"/>
  <c r="X220" i="23"/>
  <c r="N220" i="23"/>
  <c r="E220" i="23"/>
  <c r="AU219" i="23"/>
  <c r="AL219" i="23"/>
  <c r="AC219" i="23"/>
  <c r="T219" i="23"/>
  <c r="K219" i="23"/>
  <c r="AZ218" i="23"/>
  <c r="AQ218" i="23"/>
  <c r="AH218" i="23"/>
  <c r="Y218" i="23"/>
  <c r="P218" i="23"/>
  <c r="G218" i="23"/>
  <c r="AW217" i="23"/>
  <c r="AM217" i="23"/>
  <c r="AD217" i="23"/>
  <c r="U217" i="23"/>
  <c r="L217" i="23"/>
  <c r="C217" i="23"/>
  <c r="AS216" i="23"/>
  <c r="AJ216" i="23"/>
  <c r="Z216" i="23"/>
  <c r="Q216" i="23"/>
  <c r="H216" i="23"/>
  <c r="AX215" i="23"/>
  <c r="AO215" i="23"/>
  <c r="AF215" i="23"/>
  <c r="W215" i="23"/>
  <c r="M215" i="23"/>
  <c r="D215" i="23"/>
  <c r="AT214" i="23"/>
  <c r="AK214" i="23"/>
  <c r="AB214" i="23"/>
  <c r="S214" i="23"/>
  <c r="J214" i="23"/>
  <c r="B214" i="23"/>
  <c r="AS213" i="23"/>
  <c r="AK213" i="23"/>
  <c r="AC213" i="23"/>
  <c r="U213" i="23"/>
  <c r="M213" i="23"/>
  <c r="E213" i="23"/>
  <c r="AV212" i="23"/>
  <c r="AN212" i="23"/>
  <c r="AF212" i="23"/>
  <c r="X212" i="23"/>
  <c r="P212" i="23"/>
  <c r="H212" i="23"/>
  <c r="AY211" i="23"/>
  <c r="AQ211" i="23"/>
  <c r="AI211" i="23"/>
  <c r="AA211" i="23"/>
  <c r="S211" i="23"/>
  <c r="K211" i="23"/>
  <c r="C211" i="23"/>
  <c r="AT210" i="23"/>
  <c r="AL210" i="23"/>
  <c r="AD210" i="23"/>
  <c r="V210" i="23"/>
  <c r="N210" i="23"/>
  <c r="F210" i="23"/>
  <c r="AW209" i="23"/>
  <c r="AO209" i="23"/>
  <c r="AG209" i="23"/>
  <c r="Y209" i="23"/>
  <c r="Q209" i="23"/>
  <c r="I209" i="23"/>
  <c r="AZ208" i="23"/>
  <c r="AR208" i="23"/>
  <c r="AJ208" i="23"/>
  <c r="AB208" i="23"/>
  <c r="T208" i="23"/>
  <c r="L208" i="23"/>
  <c r="D208" i="23"/>
  <c r="AU207" i="23"/>
  <c r="AM207" i="23"/>
  <c r="AE207" i="23"/>
  <c r="W207" i="23"/>
  <c r="O207" i="23"/>
  <c r="G207" i="23"/>
  <c r="AX206" i="23"/>
  <c r="AP206" i="23"/>
  <c r="AH206" i="23"/>
  <c r="Z206" i="23"/>
  <c r="R206" i="23"/>
  <c r="J206" i="23"/>
  <c r="B206" i="23"/>
  <c r="AS205" i="23"/>
  <c r="AK205" i="23"/>
  <c r="AC205" i="23"/>
  <c r="U205" i="23"/>
  <c r="M205" i="23"/>
  <c r="E205" i="23"/>
  <c r="AV204" i="23"/>
  <c r="AN204" i="23"/>
  <c r="AF204" i="23"/>
  <c r="X204" i="23"/>
  <c r="P204" i="23"/>
  <c r="H204" i="23"/>
  <c r="AY203" i="23"/>
  <c r="AQ203" i="23"/>
  <c r="AI203" i="23"/>
  <c r="AA203" i="23"/>
  <c r="S203" i="23"/>
  <c r="J252" i="23"/>
  <c r="AE234" i="23"/>
  <c r="AL230" i="23"/>
  <c r="L228" i="23"/>
  <c r="AP226" i="23"/>
  <c r="AG225" i="23"/>
  <c r="AO224" i="23"/>
  <c r="H224" i="23"/>
  <c r="AB223" i="23"/>
  <c r="C223" i="23"/>
  <c r="AA222" i="23"/>
  <c r="AY221" i="23"/>
  <c r="AD221" i="23"/>
  <c r="E221" i="23"/>
  <c r="AC220" i="23"/>
  <c r="H220" i="23"/>
  <c r="AG219" i="23"/>
  <c r="G219" i="23"/>
  <c r="AJ218" i="23"/>
  <c r="K218" i="23"/>
  <c r="AJ217" i="23"/>
  <c r="N217" i="23"/>
  <c r="AN216" i="23"/>
  <c r="N216" i="23"/>
  <c r="AQ215" i="23"/>
  <c r="R215" i="23"/>
  <c r="AQ214" i="23"/>
  <c r="U214" i="23"/>
  <c r="AX213" i="23"/>
  <c r="AH213" i="23"/>
  <c r="V213" i="23"/>
  <c r="I213" i="23"/>
  <c r="AU212" i="23"/>
  <c r="AH212" i="23"/>
  <c r="U212" i="23"/>
  <c r="I212" i="23"/>
  <c r="AU211" i="23"/>
  <c r="AH211" i="23"/>
  <c r="U211" i="23"/>
  <c r="H211" i="23"/>
  <c r="AU210" i="23"/>
  <c r="AH210" i="23"/>
  <c r="U210" i="23"/>
  <c r="K210" i="23"/>
  <c r="AY209" i="23"/>
  <c r="AN209" i="23"/>
  <c r="AD209" i="23"/>
  <c r="S209" i="23"/>
  <c r="H209" i="23"/>
  <c r="AW208" i="23"/>
  <c r="AL208" i="23"/>
  <c r="AA208" i="23"/>
  <c r="Q208" i="23"/>
  <c r="H208" i="23"/>
  <c r="AX207" i="23"/>
  <c r="AO207" i="23"/>
  <c r="AF207" i="23"/>
  <c r="V207" i="23"/>
  <c r="M207" i="23"/>
  <c r="D207" i="23"/>
  <c r="AT206" i="23"/>
  <c r="AK206" i="23"/>
  <c r="AB206" i="23"/>
  <c r="S206" i="23"/>
  <c r="I206" i="23"/>
  <c r="AY205" i="23"/>
  <c r="AP205" i="23"/>
  <c r="AG205" i="23"/>
  <c r="X205" i="23"/>
  <c r="O205" i="23"/>
  <c r="F205" i="23"/>
  <c r="AU204" i="23"/>
  <c r="AL204" i="23"/>
  <c r="AC204" i="23"/>
  <c r="T204" i="23"/>
  <c r="K204" i="23"/>
  <c r="B204" i="23"/>
  <c r="AR203" i="23"/>
  <c r="AH203" i="23"/>
  <c r="Y203" i="23"/>
  <c r="P203" i="23"/>
  <c r="H203" i="23"/>
  <c r="AY202" i="23"/>
  <c r="AQ202" i="23"/>
  <c r="AI202" i="23"/>
  <c r="AA202" i="23"/>
  <c r="S202" i="23"/>
  <c r="K202" i="23"/>
  <c r="C202" i="23"/>
  <c r="AT201" i="23"/>
  <c r="AL201" i="23"/>
  <c r="AD201" i="23"/>
  <c r="V201" i="23"/>
  <c r="N201" i="23"/>
  <c r="F201" i="23"/>
  <c r="AW200" i="23"/>
  <c r="AO200" i="23"/>
  <c r="AG200" i="23"/>
  <c r="Y200" i="23"/>
  <c r="Q200" i="23"/>
  <c r="I200" i="23"/>
  <c r="AZ199" i="23"/>
  <c r="AR199" i="23"/>
  <c r="AJ199" i="23"/>
  <c r="AB199" i="23"/>
  <c r="T199" i="23"/>
  <c r="L199" i="23"/>
  <c r="D199" i="23"/>
  <c r="AU198" i="23"/>
  <c r="AM198" i="23"/>
  <c r="AE198" i="23"/>
  <c r="W198" i="23"/>
  <c r="O198" i="23"/>
  <c r="G198" i="23"/>
  <c r="AX197" i="23"/>
  <c r="AP197" i="23"/>
  <c r="AH197" i="23"/>
  <c r="Z197" i="23"/>
  <c r="R197" i="23"/>
  <c r="J197" i="23"/>
  <c r="B197" i="23"/>
  <c r="AS196" i="23"/>
  <c r="AK196" i="23"/>
  <c r="AC196" i="23"/>
  <c r="U196" i="23"/>
  <c r="M196" i="23"/>
  <c r="E196" i="23"/>
  <c r="AV195" i="23"/>
  <c r="AN195" i="23"/>
  <c r="AF195" i="23"/>
  <c r="X195" i="23"/>
  <c r="P195" i="23"/>
  <c r="H195" i="23"/>
  <c r="AY194" i="23"/>
  <c r="B250" i="23"/>
  <c r="S234" i="23"/>
  <c r="AH230" i="23"/>
  <c r="H228" i="23"/>
  <c r="AL226" i="23"/>
  <c r="AE225" i="23"/>
  <c r="AN224" i="23"/>
  <c r="E224" i="23"/>
  <c r="AA223" i="23"/>
  <c r="AU222" i="23"/>
  <c r="X222" i="23"/>
  <c r="AX221" i="23"/>
  <c r="X221" i="23"/>
  <c r="B221" i="23"/>
  <c r="AB220" i="23"/>
  <c r="B220" i="23"/>
  <c r="AE219" i="23"/>
  <c r="F219" i="23"/>
  <c r="AE218" i="23"/>
  <c r="I218" i="23"/>
  <c r="AI217" i="23"/>
  <c r="I217" i="23"/>
  <c r="AL216" i="23"/>
  <c r="M216" i="23"/>
  <c r="AK215" i="23"/>
  <c r="P215" i="23"/>
  <c r="AP214" i="23"/>
  <c r="O214" i="23"/>
  <c r="AW213" i="23"/>
  <c r="AG213" i="23"/>
  <c r="T213" i="23"/>
  <c r="G213" i="23"/>
  <c r="AS212" i="23"/>
  <c r="AG212" i="23"/>
  <c r="T212" i="23"/>
  <c r="G212" i="23"/>
  <c r="AS211" i="23"/>
  <c r="AF211" i="23"/>
  <c r="T211" i="23"/>
  <c r="G211" i="23"/>
  <c r="AS210" i="23"/>
  <c r="AF210" i="23"/>
  <c r="T210" i="23"/>
  <c r="J210" i="23"/>
  <c r="AX209" i="23"/>
  <c r="AM209" i="23"/>
  <c r="AC209" i="23"/>
  <c r="R209" i="23"/>
  <c r="G209" i="23"/>
  <c r="AV208" i="23"/>
  <c r="AK208" i="23"/>
  <c r="Z208" i="23"/>
  <c r="P208" i="23"/>
  <c r="G208" i="23"/>
  <c r="AW207" i="23"/>
  <c r="AN207" i="23"/>
  <c r="AD207" i="23"/>
  <c r="U207" i="23"/>
  <c r="L207" i="23"/>
  <c r="C207" i="23"/>
  <c r="AS206" i="23"/>
  <c r="AJ206" i="23"/>
  <c r="AA206" i="23"/>
  <c r="Q206" i="23"/>
  <c r="H206" i="23"/>
  <c r="AX205" i="23"/>
  <c r="AO205" i="23"/>
  <c r="AF205" i="23"/>
  <c r="W205" i="23"/>
  <c r="N205" i="23"/>
  <c r="D205" i="23"/>
  <c r="AT204" i="23"/>
  <c r="AK204" i="23"/>
  <c r="AB204" i="23"/>
  <c r="S204" i="23"/>
  <c r="J204" i="23"/>
  <c r="AZ203" i="23"/>
  <c r="AP203" i="23"/>
  <c r="AG203" i="23"/>
  <c r="X203" i="23"/>
  <c r="O203" i="23"/>
  <c r="G203" i="23"/>
  <c r="AX202" i="23"/>
  <c r="AP202" i="23"/>
  <c r="AH202" i="23"/>
  <c r="Z202" i="23"/>
  <c r="R202" i="23"/>
  <c r="J202" i="23"/>
  <c r="V243" i="23"/>
  <c r="AT232" i="23"/>
  <c r="B230" i="23"/>
  <c r="AI227" i="23"/>
  <c r="V226" i="23"/>
  <c r="U225" i="23"/>
  <c r="AC224" i="23"/>
  <c r="AV223" i="23"/>
  <c r="R223" i="23"/>
  <c r="AQ222" i="23"/>
  <c r="R222" i="23"/>
  <c r="AP221" i="23"/>
  <c r="U221" i="23"/>
  <c r="AT220" i="23"/>
  <c r="T220" i="23"/>
  <c r="AW219" i="23"/>
  <c r="X219" i="23"/>
  <c r="AW218" i="23"/>
  <c r="AA218" i="23"/>
  <c r="B218" i="23"/>
  <c r="AA217" i="23"/>
  <c r="E217" i="23"/>
  <c r="AE216" i="23"/>
  <c r="E216" i="23"/>
  <c r="AH215" i="23"/>
  <c r="I215" i="23"/>
  <c r="AH214" i="23"/>
  <c r="L214" i="23"/>
  <c r="AR213" i="23"/>
  <c r="AD213" i="23"/>
  <c r="Q213" i="23"/>
  <c r="D213" i="23"/>
  <c r="AP212" i="23"/>
  <c r="AC212" i="23"/>
  <c r="Q212" i="23"/>
  <c r="D212" i="23"/>
  <c r="AP211" i="23"/>
  <c r="AC211" i="23"/>
  <c r="P211" i="23"/>
  <c r="D211" i="23"/>
  <c r="AP210" i="23"/>
  <c r="AC210" i="23"/>
  <c r="R210" i="23"/>
  <c r="G210" i="23"/>
  <c r="AU209" i="23"/>
  <c r="AK209" i="23"/>
  <c r="Z209" i="23"/>
  <c r="O209" i="23"/>
  <c r="E209" i="23"/>
  <c r="AS208" i="23"/>
  <c r="AH208" i="23"/>
  <c r="X208" i="23"/>
  <c r="N208" i="23"/>
  <c r="E208" i="23"/>
  <c r="AT207" i="23"/>
  <c r="AK207" i="23"/>
  <c r="AB207" i="23"/>
  <c r="S207" i="23"/>
  <c r="J207" i="23"/>
  <c r="AZ206" i="23"/>
  <c r="AQ206" i="23"/>
  <c r="AG206" i="23"/>
  <c r="X206" i="23"/>
  <c r="O206" i="23"/>
  <c r="F206" i="23"/>
  <c r="AV205" i="23"/>
  <c r="AM205" i="23"/>
  <c r="AD205" i="23"/>
  <c r="T205" i="23"/>
  <c r="K205" i="23"/>
  <c r="B205" i="23"/>
  <c r="AR204" i="23"/>
  <c r="AI204" i="23"/>
  <c r="Z204" i="23"/>
  <c r="Q204" i="23"/>
  <c r="G204" i="23"/>
  <c r="AW203" i="23"/>
  <c r="AN203" i="23"/>
  <c r="AE203" i="23"/>
  <c r="V203" i="23"/>
  <c r="M203" i="23"/>
  <c r="E203" i="23"/>
  <c r="AV202" i="23"/>
  <c r="AN202" i="23"/>
  <c r="AF202" i="23"/>
  <c r="X202" i="23"/>
  <c r="P202" i="23"/>
  <c r="H202" i="23"/>
  <c r="AY201" i="23"/>
  <c r="AQ201" i="23"/>
  <c r="AI201" i="23"/>
  <c r="AA201" i="23"/>
  <c r="S201" i="23"/>
  <c r="K201" i="23"/>
  <c r="C201" i="23"/>
  <c r="AT200" i="23"/>
  <c r="AL200" i="23"/>
  <c r="AD200" i="23"/>
  <c r="V200" i="23"/>
  <c r="N200" i="23"/>
  <c r="F200" i="23"/>
  <c r="AW199" i="23"/>
  <c r="AO199" i="23"/>
  <c r="AG199" i="23"/>
  <c r="Y199" i="23"/>
  <c r="Q199" i="23"/>
  <c r="I199" i="23"/>
  <c r="AZ198" i="23"/>
  <c r="AR198" i="23"/>
  <c r="AJ198" i="23"/>
  <c r="AB198" i="23"/>
  <c r="T198" i="23"/>
  <c r="L198" i="23"/>
  <c r="D198" i="23"/>
  <c r="AU197" i="23"/>
  <c r="AM197" i="23"/>
  <c r="AE197" i="23"/>
  <c r="W197" i="23"/>
  <c r="AV239" i="23"/>
  <c r="I232" i="23"/>
  <c r="Y229" i="23"/>
  <c r="W227" i="23"/>
  <c r="J226" i="23"/>
  <c r="L225" i="23"/>
  <c r="T224" i="23"/>
  <c r="AS223" i="23"/>
  <c r="P223" i="23"/>
  <c r="AK222" i="23"/>
  <c r="O222" i="23"/>
  <c r="AO221" i="23"/>
  <c r="O221" i="23"/>
  <c r="AR220" i="23"/>
  <c r="S220" i="23"/>
  <c r="AR219" i="23"/>
  <c r="V219" i="23"/>
  <c r="AV218" i="23"/>
  <c r="V218" i="23"/>
  <c r="AY217" i="23"/>
  <c r="Z217" i="23"/>
  <c r="AX216" i="23"/>
  <c r="AC216" i="23"/>
  <c r="D216" i="23"/>
  <c r="AB215" i="23"/>
  <c r="G215" i="23"/>
  <c r="AF214" i="23"/>
  <c r="G214" i="23"/>
  <c r="AP213" i="23"/>
  <c r="AB213" i="23"/>
  <c r="O213" i="23"/>
  <c r="B213" i="23"/>
  <c r="AO212" i="23"/>
  <c r="AB212" i="23"/>
  <c r="O212" i="23"/>
  <c r="B212" i="23"/>
  <c r="AN211" i="23"/>
  <c r="AB211" i="23"/>
  <c r="O211" i="23"/>
  <c r="B211" i="23"/>
  <c r="AN210" i="23"/>
  <c r="AA210" i="23"/>
  <c r="P210" i="23"/>
  <c r="E210" i="23"/>
  <c r="AT209" i="23"/>
  <c r="AI209" i="23"/>
  <c r="X209" i="23"/>
  <c r="N209" i="23"/>
  <c r="C209" i="23"/>
  <c r="AQ208" i="23"/>
  <c r="AG208" i="23"/>
  <c r="V208" i="23"/>
  <c r="M208" i="23"/>
  <c r="C208" i="23"/>
  <c r="AS207" i="23"/>
  <c r="AJ207" i="23"/>
  <c r="AA207" i="23"/>
  <c r="R207" i="23"/>
  <c r="I207" i="23"/>
  <c r="AY206" i="23"/>
  <c r="AO206" i="23"/>
  <c r="AF206" i="23"/>
  <c r="W206" i="23"/>
  <c r="N206" i="23"/>
  <c r="E206" i="23"/>
  <c r="AU205" i="23"/>
  <c r="AL205" i="23"/>
  <c r="AB205" i="23"/>
  <c r="S205" i="23"/>
  <c r="J205" i="23"/>
  <c r="AZ204" i="23"/>
  <c r="AQ204" i="23"/>
  <c r="AH204" i="23"/>
  <c r="Y204" i="23"/>
  <c r="O204" i="23"/>
  <c r="F204" i="23"/>
  <c r="AV203" i="23"/>
  <c r="AM203" i="23"/>
  <c r="AD203" i="23"/>
  <c r="U203" i="23"/>
  <c r="L203" i="23"/>
  <c r="D203" i="23"/>
  <c r="AU202" i="23"/>
  <c r="AM202" i="23"/>
  <c r="AE202" i="23"/>
  <c r="W202" i="23"/>
  <c r="O202" i="23"/>
  <c r="G202" i="23"/>
  <c r="AX201" i="23"/>
  <c r="AP201" i="23"/>
  <c r="AH201" i="23"/>
  <c r="V239" i="23"/>
  <c r="E232" i="23"/>
  <c r="U229" i="23"/>
  <c r="S227" i="23"/>
  <c r="F226" i="23"/>
  <c r="J225" i="23"/>
  <c r="R224" i="23"/>
  <c r="AM223" i="23"/>
  <c r="M223" i="23"/>
  <c r="AJ222" i="23"/>
  <c r="J222" i="23"/>
  <c r="AM221" i="23"/>
  <c r="N221" i="23"/>
  <c r="AL220" i="23"/>
  <c r="Q220" i="23"/>
  <c r="AQ219" i="23"/>
  <c r="P219" i="23"/>
  <c r="AT218" i="23"/>
  <c r="T218" i="23"/>
  <c r="AS217" i="23"/>
  <c r="W217" i="23"/>
  <c r="AW216" i="23"/>
  <c r="W216" i="23"/>
  <c r="AZ215" i="23"/>
  <c r="AA215" i="23"/>
  <c r="AZ214" i="23"/>
  <c r="AD214" i="23"/>
  <c r="F214" i="23"/>
  <c r="AO213" i="23"/>
  <c r="Z213" i="23"/>
  <c r="N213" i="23"/>
  <c r="AZ212" i="23"/>
  <c r="AM212" i="23"/>
  <c r="Z212" i="23"/>
  <c r="M212" i="23"/>
  <c r="AZ211" i="23"/>
  <c r="AM211" i="23"/>
  <c r="Z211" i="23"/>
  <c r="M211" i="23"/>
  <c r="AY210" i="23"/>
  <c r="AM210" i="23"/>
  <c r="Z210" i="23"/>
  <c r="O210" i="23"/>
  <c r="D210" i="23"/>
  <c r="AS209" i="23"/>
  <c r="AH209" i="23"/>
  <c r="W209" i="23"/>
  <c r="M209" i="23"/>
  <c r="B209" i="23"/>
  <c r="AP208" i="23"/>
  <c r="AF208" i="23"/>
  <c r="U208" i="23"/>
  <c r="K208" i="23"/>
  <c r="B208" i="23"/>
  <c r="AR207" i="23"/>
  <c r="AI207" i="23"/>
  <c r="Z207" i="23"/>
  <c r="Q207" i="23"/>
  <c r="H207" i="23"/>
  <c r="AW206" i="23"/>
  <c r="AN206" i="23"/>
  <c r="AE206" i="23"/>
  <c r="V206" i="23"/>
  <c r="M206" i="23"/>
  <c r="D206" i="23"/>
  <c r="AT205" i="23"/>
  <c r="AJ205" i="23"/>
  <c r="AA205" i="23"/>
  <c r="R205" i="23"/>
  <c r="I205" i="23"/>
  <c r="AY204" i="23"/>
  <c r="AP204" i="23"/>
  <c r="AG204" i="23"/>
  <c r="W204" i="23"/>
  <c r="N204" i="23"/>
  <c r="E204" i="23"/>
  <c r="AU203" i="23"/>
  <c r="AL203" i="23"/>
  <c r="AC203" i="23"/>
  <c r="T203" i="23"/>
  <c r="K203" i="23"/>
  <c r="C203" i="23"/>
  <c r="AT202" i="23"/>
  <c r="AL202" i="23"/>
  <c r="AD202" i="23"/>
  <c r="V202" i="23"/>
  <c r="N202" i="23"/>
  <c r="F202" i="23"/>
  <c r="AW201" i="23"/>
  <c r="AO201" i="23"/>
  <c r="AG201" i="23"/>
  <c r="Y201" i="23"/>
  <c r="Q201" i="23"/>
  <c r="I201" i="23"/>
  <c r="AZ200" i="23"/>
  <c r="AR200" i="23"/>
  <c r="AJ200" i="23"/>
  <c r="AB200" i="23"/>
  <c r="T200" i="23"/>
  <c r="L200" i="23"/>
  <c r="D200" i="23"/>
  <c r="AU199" i="23"/>
  <c r="AM199" i="23"/>
  <c r="AE199" i="23"/>
  <c r="W199" i="23"/>
  <c r="O199" i="23"/>
  <c r="G199" i="23"/>
  <c r="AX198" i="23"/>
  <c r="AP198" i="23"/>
  <c r="AH198" i="23"/>
  <c r="Z198" i="23"/>
  <c r="R198" i="23"/>
  <c r="J198" i="23"/>
  <c r="B198" i="23"/>
  <c r="AS197" i="23"/>
  <c r="AK197" i="23"/>
  <c r="AC197" i="23"/>
  <c r="U197" i="23"/>
  <c r="M197" i="23"/>
  <c r="E197" i="23"/>
  <c r="AV196" i="23"/>
  <c r="AN196" i="23"/>
  <c r="AF196" i="23"/>
  <c r="X196" i="23"/>
  <c r="P196" i="23"/>
  <c r="H196" i="23"/>
  <c r="AY195" i="23"/>
  <c r="AQ195" i="23"/>
  <c r="AI195" i="23"/>
  <c r="AA195" i="23"/>
  <c r="S195" i="23"/>
  <c r="K195" i="23"/>
  <c r="C195" i="23"/>
  <c r="AT194" i="23"/>
  <c r="AL194" i="23"/>
  <c r="AD194" i="23"/>
  <c r="V194" i="23"/>
  <c r="N194" i="23"/>
  <c r="F194" i="23"/>
  <c r="AW193" i="23"/>
  <c r="AO193" i="23"/>
  <c r="AG193" i="23"/>
  <c r="Y193" i="23"/>
  <c r="Q193" i="23"/>
  <c r="I193" i="23"/>
  <c r="AZ192" i="23"/>
  <c r="AR192" i="23"/>
  <c r="AJ192" i="23"/>
  <c r="AB192" i="23"/>
  <c r="T192" i="23"/>
  <c r="L192" i="23"/>
  <c r="D192" i="23"/>
  <c r="AU191" i="23"/>
  <c r="AM191" i="23"/>
  <c r="AE191" i="23"/>
  <c r="W191" i="23"/>
  <c r="O191" i="23"/>
  <c r="G191" i="23"/>
  <c r="AX190" i="23"/>
  <c r="AP190" i="23"/>
  <c r="AH190" i="23"/>
  <c r="Z190" i="23"/>
  <c r="R190" i="23"/>
  <c r="J190" i="23"/>
  <c r="B190" i="23"/>
  <c r="AS189" i="23"/>
  <c r="AK189" i="23"/>
  <c r="AC189" i="23"/>
  <c r="U189" i="23"/>
  <c r="M189" i="23"/>
  <c r="AU243" i="23"/>
  <c r="AN228" i="23"/>
  <c r="AZ224" i="23"/>
  <c r="X223" i="23"/>
  <c r="F222" i="23"/>
  <c r="AK220" i="23"/>
  <c r="Y219" i="23"/>
  <c r="L218" i="23"/>
  <c r="AU216" i="23"/>
  <c r="AJ215" i="23"/>
  <c r="W214" i="23"/>
  <c r="Y213" i="23"/>
  <c r="AR212" i="23"/>
  <c r="J212" i="23"/>
  <c r="X211" i="23"/>
  <c r="AQ210" i="23"/>
  <c r="L210" i="23"/>
  <c r="AF209" i="23"/>
  <c r="F209" i="23"/>
  <c r="AC208" i="23"/>
  <c r="AZ207" i="23"/>
  <c r="AC207" i="23"/>
  <c r="E207" i="23"/>
  <c r="AD206" i="23"/>
  <c r="G206" i="23"/>
  <c r="AH205" i="23"/>
  <c r="H205" i="23"/>
  <c r="AJ204" i="23"/>
  <c r="L204" i="23"/>
  <c r="AK203" i="23"/>
  <c r="N203" i="23"/>
  <c r="AR202" i="23"/>
  <c r="U202" i="23"/>
  <c r="B202" i="23"/>
  <c r="AK201" i="23"/>
  <c r="W201" i="23"/>
  <c r="J201" i="23"/>
  <c r="AV200" i="23"/>
  <c r="AI200" i="23"/>
  <c r="W200" i="23"/>
  <c r="J200" i="23"/>
  <c r="AV199" i="23"/>
  <c r="AI199" i="23"/>
  <c r="V199" i="23"/>
  <c r="J199" i="23"/>
  <c r="AV198" i="23"/>
  <c r="AI198" i="23"/>
  <c r="V198" i="23"/>
  <c r="I198" i="23"/>
  <c r="AV197" i="23"/>
  <c r="AI197" i="23"/>
  <c r="V197" i="23"/>
  <c r="K197" i="23"/>
  <c r="AY196" i="23"/>
  <c r="AO196" i="23"/>
  <c r="AD196" i="23"/>
  <c r="S196" i="23"/>
  <c r="I196" i="23"/>
  <c r="AW195" i="23"/>
  <c r="AL195" i="23"/>
  <c r="AB195" i="23"/>
  <c r="Q195" i="23"/>
  <c r="F195" i="23"/>
  <c r="AU194" i="23"/>
  <c r="AK194" i="23"/>
  <c r="AB194" i="23"/>
  <c r="S194" i="23"/>
  <c r="J194" i="23"/>
  <c r="AZ193" i="23"/>
  <c r="AQ193" i="23"/>
  <c r="AH193" i="23"/>
  <c r="X193" i="23"/>
  <c r="O193" i="23"/>
  <c r="F193" i="23"/>
  <c r="AV192" i="23"/>
  <c r="AM192" i="23"/>
  <c r="AD192" i="23"/>
  <c r="U192" i="23"/>
  <c r="K192" i="23"/>
  <c r="B192" i="23"/>
  <c r="AR191" i="23"/>
  <c r="AI191" i="23"/>
  <c r="Z191" i="23"/>
  <c r="Q191" i="23"/>
  <c r="H191" i="23"/>
  <c r="AW190" i="23"/>
  <c r="AN190" i="23"/>
  <c r="AE190" i="23"/>
  <c r="V190" i="23"/>
  <c r="M190" i="23"/>
  <c r="D190" i="23"/>
  <c r="AT189" i="23"/>
  <c r="AJ189" i="23"/>
  <c r="AA189" i="23"/>
  <c r="R189" i="23"/>
  <c r="I189" i="23"/>
  <c r="AZ188" i="23"/>
  <c r="AR188" i="23"/>
  <c r="AJ188" i="23"/>
  <c r="AB188" i="23"/>
  <c r="T188" i="23"/>
  <c r="L188" i="23"/>
  <c r="D188" i="23"/>
  <c r="AU187" i="23"/>
  <c r="AM187" i="23"/>
  <c r="AE187" i="23"/>
  <c r="AF236" i="23"/>
  <c r="AM227" i="23"/>
  <c r="AX224" i="23"/>
  <c r="G223" i="23"/>
  <c r="AV221" i="23"/>
  <c r="AI220" i="23"/>
  <c r="O219" i="23"/>
  <c r="C218" i="23"/>
  <c r="AO216" i="23"/>
  <c r="Y215" i="23"/>
  <c r="N214" i="23"/>
  <c r="W213" i="23"/>
  <c r="AK212" i="23"/>
  <c r="E212" i="23"/>
  <c r="W211" i="23"/>
  <c r="AK210" i="23"/>
  <c r="H210" i="23"/>
  <c r="AE209" i="23"/>
  <c r="AY208" i="23"/>
  <c r="Y208" i="23"/>
  <c r="AY207" i="23"/>
  <c r="Y207" i="23"/>
  <c r="B207" i="23"/>
  <c r="AC206" i="23"/>
  <c r="C206" i="23"/>
  <c r="AE205" i="23"/>
  <c r="G205" i="23"/>
  <c r="AE204" i="23"/>
  <c r="I204" i="23"/>
  <c r="AJ203" i="23"/>
  <c r="J203" i="23"/>
  <c r="AO202" i="23"/>
  <c r="T202" i="23"/>
  <c r="AZ201" i="23"/>
  <c r="AJ201" i="23"/>
  <c r="U201" i="23"/>
  <c r="H201" i="23"/>
  <c r="AU200" i="23"/>
  <c r="AH200" i="23"/>
  <c r="U200" i="23"/>
  <c r="H200" i="23"/>
  <c r="AT199" i="23"/>
  <c r="AH199" i="23"/>
  <c r="U199" i="23"/>
  <c r="H199" i="23"/>
  <c r="AT198" i="23"/>
  <c r="AG198" i="23"/>
  <c r="U198" i="23"/>
  <c r="H198" i="23"/>
  <c r="AT197" i="23"/>
  <c r="AG197" i="23"/>
  <c r="T197" i="23"/>
  <c r="I197" i="23"/>
  <c r="AX196" i="23"/>
  <c r="AM196" i="23"/>
  <c r="AB196" i="23"/>
  <c r="R196" i="23"/>
  <c r="G196" i="23"/>
  <c r="AU195" i="23"/>
  <c r="AK195" i="23"/>
  <c r="Z195" i="23"/>
  <c r="O195" i="23"/>
  <c r="E195" i="23"/>
  <c r="AS194" i="23"/>
  <c r="AJ194" i="23"/>
  <c r="AA194" i="23"/>
  <c r="R194" i="23"/>
  <c r="I194" i="23"/>
  <c r="AY193" i="23"/>
  <c r="AP193" i="23"/>
  <c r="AF193" i="23"/>
  <c r="W193" i="23"/>
  <c r="N193" i="23"/>
  <c r="E193" i="23"/>
  <c r="AU192" i="23"/>
  <c r="AL192" i="23"/>
  <c r="AC192" i="23"/>
  <c r="S192" i="23"/>
  <c r="J192" i="23"/>
  <c r="AZ191" i="23"/>
  <c r="AQ191" i="23"/>
  <c r="AH191" i="23"/>
  <c r="Y191" i="23"/>
  <c r="P191" i="23"/>
  <c r="F191" i="23"/>
  <c r="AV190" i="23"/>
  <c r="AM190" i="23"/>
  <c r="AD190" i="23"/>
  <c r="U190" i="23"/>
  <c r="L190" i="23"/>
  <c r="C190" i="23"/>
  <c r="AR189" i="23"/>
  <c r="AI189" i="23"/>
  <c r="Z189" i="23"/>
  <c r="Q189" i="23"/>
  <c r="H189" i="23"/>
  <c r="AY188" i="23"/>
  <c r="AQ188" i="23"/>
  <c r="AI188" i="23"/>
  <c r="AA188" i="23"/>
  <c r="S188" i="23"/>
  <c r="K188" i="23"/>
  <c r="C188" i="23"/>
  <c r="AT187" i="23"/>
  <c r="AL187" i="23"/>
  <c r="AD187" i="23"/>
  <c r="V187" i="23"/>
  <c r="N187" i="23"/>
  <c r="F187" i="23"/>
  <c r="AW186" i="23"/>
  <c r="AO186" i="23"/>
  <c r="AG186" i="23"/>
  <c r="Y186" i="23"/>
  <c r="Q186" i="23"/>
  <c r="I186" i="23"/>
  <c r="AZ185" i="23"/>
  <c r="AR185" i="23"/>
  <c r="AJ185" i="23"/>
  <c r="AB185" i="23"/>
  <c r="T185" i="23"/>
  <c r="L185" i="23"/>
  <c r="D185" i="23"/>
  <c r="AU184" i="23"/>
  <c r="AM184" i="23"/>
  <c r="AE184" i="23"/>
  <c r="W184" i="23"/>
  <c r="O184" i="23"/>
  <c r="G184" i="23"/>
  <c r="AX183" i="23"/>
  <c r="AP183" i="23"/>
  <c r="AH183" i="23"/>
  <c r="Z183" i="23"/>
  <c r="R183" i="23"/>
  <c r="J183" i="23"/>
  <c r="B183" i="23"/>
  <c r="AS182" i="23"/>
  <c r="AK182" i="23"/>
  <c r="AC182" i="23"/>
  <c r="U182" i="23"/>
  <c r="M182" i="23"/>
  <c r="E182" i="23"/>
  <c r="AV181" i="23"/>
  <c r="AN181" i="23"/>
  <c r="AF181" i="23"/>
  <c r="X181" i="23"/>
  <c r="P181" i="23"/>
  <c r="H181" i="23"/>
  <c r="AY180" i="23"/>
  <c r="AQ180" i="23"/>
  <c r="AI180" i="23"/>
  <c r="AA180" i="23"/>
  <c r="S180" i="23"/>
  <c r="K180" i="23"/>
  <c r="C180" i="23"/>
  <c r="AT179" i="23"/>
  <c r="AL179" i="23"/>
  <c r="AD179" i="23"/>
  <c r="V179" i="23"/>
  <c r="N179" i="23"/>
  <c r="F179" i="23"/>
  <c r="AW178" i="23"/>
  <c r="AO178" i="23"/>
  <c r="AG178" i="23"/>
  <c r="Y178" i="23"/>
  <c r="Q178" i="23"/>
  <c r="I178" i="23"/>
  <c r="AZ177" i="23"/>
  <c r="AR177" i="23"/>
  <c r="AJ177" i="23"/>
  <c r="AB177" i="23"/>
  <c r="D233" i="23"/>
  <c r="C227" i="23"/>
  <c r="P224" i="23"/>
  <c r="AT222" i="23"/>
  <c r="AF221" i="23"/>
  <c r="K220" i="23"/>
  <c r="D219" i="23"/>
  <c r="AP217" i="23"/>
  <c r="V216" i="23"/>
  <c r="J215" i="23"/>
  <c r="AZ213" i="23"/>
  <c r="L213" i="23"/>
  <c r="AE212" i="23"/>
  <c r="AV211" i="23"/>
  <c r="L211" i="23"/>
  <c r="AE210" i="23"/>
  <c r="B210" i="23"/>
  <c r="V209" i="23"/>
  <c r="AT208" i="23"/>
  <c r="R208" i="23"/>
  <c r="AQ207" i="23"/>
  <c r="T207" i="23"/>
  <c r="AU206" i="23"/>
  <c r="U206" i="23"/>
  <c r="AW205" i="23"/>
  <c r="Y205" i="23"/>
  <c r="AX204" i="23"/>
  <c r="AA204" i="23"/>
  <c r="C204" i="23"/>
  <c r="AB203" i="23"/>
  <c r="F203" i="23"/>
  <c r="AJ202" i="23"/>
  <c r="M202" i="23"/>
  <c r="AU201" i="23"/>
  <c r="AE201" i="23"/>
  <c r="R201" i="23"/>
  <c r="E201" i="23"/>
  <c r="AQ200" i="23"/>
  <c r="AE200" i="23"/>
  <c r="R200" i="23"/>
  <c r="E200" i="23"/>
  <c r="AQ199" i="23"/>
  <c r="AD199" i="23"/>
  <c r="R199" i="23"/>
  <c r="E199" i="23"/>
  <c r="AQ198" i="23"/>
  <c r="AD198" i="23"/>
  <c r="Q198" i="23"/>
  <c r="E198" i="23"/>
  <c r="AQ197" i="23"/>
  <c r="AD197" i="23"/>
  <c r="Q197" i="23"/>
  <c r="G197" i="23"/>
  <c r="AU196" i="23"/>
  <c r="AJ196" i="23"/>
  <c r="Z196" i="23"/>
  <c r="O196" i="23"/>
  <c r="D196" i="23"/>
  <c r="AS195" i="23"/>
  <c r="AH195" i="23"/>
  <c r="W195" i="23"/>
  <c r="M195" i="23"/>
  <c r="B195" i="23"/>
  <c r="AQ194" i="23"/>
  <c r="AH194" i="23"/>
  <c r="Y194" i="23"/>
  <c r="P194" i="23"/>
  <c r="G194" i="23"/>
  <c r="AV193" i="23"/>
  <c r="AM193" i="23"/>
  <c r="AD193" i="23"/>
  <c r="U193" i="23"/>
  <c r="L193" i="23"/>
  <c r="C193" i="23"/>
  <c r="AS192" i="23"/>
  <c r="AI192" i="23"/>
  <c r="Z192" i="23"/>
  <c r="Q192" i="23"/>
  <c r="H192" i="23"/>
  <c r="AX191" i="23"/>
  <c r="AO191" i="23"/>
  <c r="AF191" i="23"/>
  <c r="V191" i="23"/>
  <c r="M191" i="23"/>
  <c r="D191" i="23"/>
  <c r="AT190" i="23"/>
  <c r="AK190" i="23"/>
  <c r="AB190" i="23"/>
  <c r="S190" i="23"/>
  <c r="I190" i="23"/>
  <c r="AY189" i="23"/>
  <c r="AP189" i="23"/>
  <c r="AG189" i="23"/>
  <c r="X189" i="23"/>
  <c r="O189" i="23"/>
  <c r="F189" i="23"/>
  <c r="AW188" i="23"/>
  <c r="AO188" i="23"/>
  <c r="AG188" i="23"/>
  <c r="Y188" i="23"/>
  <c r="Q188" i="23"/>
  <c r="I188" i="23"/>
  <c r="AZ187" i="23"/>
  <c r="AR187" i="23"/>
  <c r="AJ187" i="23"/>
  <c r="AB187" i="23"/>
  <c r="T187" i="23"/>
  <c r="L187" i="23"/>
  <c r="D187" i="23"/>
  <c r="AU186" i="23"/>
  <c r="X231" i="23"/>
  <c r="Z226" i="23"/>
  <c r="I224" i="23"/>
  <c r="AH222" i="23"/>
  <c r="W221" i="23"/>
  <c r="J220" i="23"/>
  <c r="AN218" i="23"/>
  <c r="AG217" i="23"/>
  <c r="T216" i="23"/>
  <c r="AY214" i="23"/>
  <c r="AU213" i="23"/>
  <c r="J213" i="23"/>
  <c r="Y212" i="23"/>
  <c r="AR211" i="23"/>
  <c r="J211" i="23"/>
  <c r="X210" i="23"/>
  <c r="AV209" i="23"/>
  <c r="U209" i="23"/>
  <c r="AO208" i="23"/>
  <c r="O208" i="23"/>
  <c r="AP207" i="23"/>
  <c r="P207" i="23"/>
  <c r="AR206" i="23"/>
  <c r="T206" i="23"/>
  <c r="AR205" i="23"/>
  <c r="V205" i="23"/>
  <c r="AW204" i="23"/>
  <c r="V204" i="23"/>
  <c r="AX203" i="23"/>
  <c r="Z203" i="23"/>
  <c r="B203" i="23"/>
  <c r="AG202" i="23"/>
  <c r="L202" i="23"/>
  <c r="AS201" i="23"/>
  <c r="AC201" i="23"/>
  <c r="P201" i="23"/>
  <c r="D201" i="23"/>
  <c r="AP200" i="23"/>
  <c r="AC200" i="23"/>
  <c r="P200" i="23"/>
  <c r="C200" i="23"/>
  <c r="AP199" i="23"/>
  <c r="AC199" i="23"/>
  <c r="P199" i="23"/>
  <c r="C199" i="23"/>
  <c r="AO198" i="23"/>
  <c r="AC198" i="23"/>
  <c r="P198" i="23"/>
  <c r="C198" i="23"/>
  <c r="AO197" i="23"/>
  <c r="AB197" i="23"/>
  <c r="P197" i="23"/>
  <c r="F197" i="23"/>
  <c r="AT196" i="23"/>
  <c r="AI196" i="23"/>
  <c r="Y196" i="23"/>
  <c r="N196" i="23"/>
  <c r="C196" i="23"/>
  <c r="AR195" i="23"/>
  <c r="AG195" i="23"/>
  <c r="V195" i="23"/>
  <c r="L195" i="23"/>
  <c r="AZ194" i="23"/>
  <c r="AP194" i="23"/>
  <c r="AG194" i="23"/>
  <c r="X194" i="23"/>
  <c r="O194" i="23"/>
  <c r="E194" i="23"/>
  <c r="AU193" i="23"/>
  <c r="AL193" i="23"/>
  <c r="AC193" i="23"/>
  <c r="T193" i="23"/>
  <c r="K193" i="23"/>
  <c r="B193" i="23"/>
  <c r="AQ192" i="23"/>
  <c r="AH192" i="23"/>
  <c r="Y192" i="23"/>
  <c r="P192" i="23"/>
  <c r="G192" i="23"/>
  <c r="AW191" i="23"/>
  <c r="AN191" i="23"/>
  <c r="AD191" i="23"/>
  <c r="U191" i="23"/>
  <c r="L191" i="23"/>
  <c r="S231" i="23"/>
  <c r="AT225" i="23"/>
  <c r="AX223" i="23"/>
  <c r="AB222" i="23"/>
  <c r="K221" i="23"/>
  <c r="AZ219" i="23"/>
  <c r="AM218" i="23"/>
  <c r="R217" i="23"/>
  <c r="J216" i="23"/>
  <c r="AV214" i="23"/>
  <c r="AM213" i="23"/>
  <c r="F213" i="23"/>
  <c r="W212" i="23"/>
  <c r="AK211" i="23"/>
  <c r="E211" i="23"/>
  <c r="W210" i="23"/>
  <c r="AQ209" i="23"/>
  <c r="P209" i="23"/>
  <c r="AN208" i="23"/>
  <c r="J208" i="23"/>
  <c r="AL207" i="23"/>
  <c r="N207" i="23"/>
  <c r="AM206" i="23"/>
  <c r="P206" i="23"/>
  <c r="AQ205" i="23"/>
  <c r="Q205" i="23"/>
  <c r="AS204" i="23"/>
  <c r="U204" i="23"/>
  <c r="AT203" i="23"/>
  <c r="W203" i="23"/>
  <c r="AZ202" i="23"/>
  <c r="AC202" i="23"/>
  <c r="I202" i="23"/>
  <c r="AR201" i="23"/>
  <c r="AB201" i="23"/>
  <c r="O201" i="23"/>
  <c r="B201" i="23"/>
  <c r="AN200" i="23"/>
  <c r="AA200" i="23"/>
  <c r="O200" i="23"/>
  <c r="B200" i="23"/>
  <c r="AN199" i="23"/>
  <c r="AA199" i="23"/>
  <c r="N199" i="23"/>
  <c r="B199" i="23"/>
  <c r="AN198" i="23"/>
  <c r="AA198" i="23"/>
  <c r="N198" i="23"/>
  <c r="AZ197" i="23"/>
  <c r="AN197" i="23"/>
  <c r="AA197" i="23"/>
  <c r="O197" i="23"/>
  <c r="D197" i="23"/>
  <c r="AR196" i="23"/>
  <c r="AH196" i="23"/>
  <c r="W196" i="23"/>
  <c r="L196" i="23"/>
  <c r="B196" i="23"/>
  <c r="AP195" i="23"/>
  <c r="AE195" i="23"/>
  <c r="U195" i="23"/>
  <c r="J195" i="23"/>
  <c r="AX194" i="23"/>
  <c r="AO194" i="23"/>
  <c r="AF194" i="23"/>
  <c r="W194" i="23"/>
  <c r="M194" i="23"/>
  <c r="D194" i="23"/>
  <c r="AT193" i="23"/>
  <c r="AK193" i="23"/>
  <c r="AB193" i="23"/>
  <c r="S193" i="23"/>
  <c r="J193" i="23"/>
  <c r="AY192" i="23"/>
  <c r="AP192" i="23"/>
  <c r="AG192" i="23"/>
  <c r="X192" i="23"/>
  <c r="O192" i="23"/>
  <c r="F192" i="23"/>
  <c r="AV191" i="23"/>
  <c r="AL191" i="23"/>
  <c r="AC191" i="23"/>
  <c r="T191" i="23"/>
  <c r="K191" i="23"/>
  <c r="B191" i="23"/>
  <c r="AR190" i="23"/>
  <c r="AI190" i="23"/>
  <c r="Y190" i="23"/>
  <c r="P190" i="23"/>
  <c r="G190" i="23"/>
  <c r="AW189" i="23"/>
  <c r="AN189" i="23"/>
  <c r="AE189" i="23"/>
  <c r="V189" i="23"/>
  <c r="L189" i="23"/>
  <c r="D189" i="23"/>
  <c r="AU188" i="23"/>
  <c r="AM188" i="23"/>
  <c r="AE188" i="23"/>
  <c r="W188" i="23"/>
  <c r="O188" i="23"/>
  <c r="G188" i="23"/>
  <c r="AX187" i="23"/>
  <c r="AP187" i="23"/>
  <c r="AH187" i="23"/>
  <c r="Z187" i="23"/>
  <c r="R187" i="23"/>
  <c r="J187" i="23"/>
  <c r="B187" i="23"/>
  <c r="AS186" i="23"/>
  <c r="AK186" i="23"/>
  <c r="AC186" i="23"/>
  <c r="U186" i="23"/>
  <c r="M186" i="23"/>
  <c r="E186" i="23"/>
  <c r="AV185" i="23"/>
  <c r="AN185" i="23"/>
  <c r="AF185" i="23"/>
  <c r="X185" i="23"/>
  <c r="P185" i="23"/>
  <c r="H185" i="23"/>
  <c r="AY184" i="23"/>
  <c r="AQ184" i="23"/>
  <c r="AI184" i="23"/>
  <c r="AA184" i="23"/>
  <c r="S184" i="23"/>
  <c r="K184" i="23"/>
  <c r="C184" i="23"/>
  <c r="AT183" i="23"/>
  <c r="AL183" i="23"/>
  <c r="AD183" i="23"/>
  <c r="V183" i="23"/>
  <c r="N183" i="23"/>
  <c r="F183" i="23"/>
  <c r="AW182" i="23"/>
  <c r="AO182" i="23"/>
  <c r="AG182" i="23"/>
  <c r="Y182" i="23"/>
  <c r="Q182" i="23"/>
  <c r="I182" i="23"/>
  <c r="AZ181" i="23"/>
  <c r="AR181" i="23"/>
  <c r="AJ181" i="23"/>
  <c r="AB181" i="23"/>
  <c r="T181" i="23"/>
  <c r="L181" i="23"/>
  <c r="D181" i="23"/>
  <c r="AU180" i="23"/>
  <c r="AM180" i="23"/>
  <c r="AE180" i="23"/>
  <c r="W180" i="23"/>
  <c r="O180" i="23"/>
  <c r="G180" i="23"/>
  <c r="AX179" i="23"/>
  <c r="AP179" i="23"/>
  <c r="AH179" i="23"/>
  <c r="Z179" i="23"/>
  <c r="R179" i="23"/>
  <c r="F230" i="23"/>
  <c r="AS225" i="23"/>
  <c r="AK223" i="23"/>
  <c r="S222" i="23"/>
  <c r="F221" i="23"/>
  <c r="AN219" i="23"/>
  <c r="AD218" i="23"/>
  <c r="Q217" i="23"/>
  <c r="AU215" i="23"/>
  <c r="AM214" i="23"/>
  <c r="AJ213" i="23"/>
  <c r="AX212" i="23"/>
  <c r="R212" i="23"/>
  <c r="AJ211" i="23"/>
  <c r="AX210" i="23"/>
  <c r="S210" i="23"/>
  <c r="AP209" i="23"/>
  <c r="K209" i="23"/>
  <c r="AI208" i="23"/>
  <c r="I208" i="23"/>
  <c r="AH207" i="23"/>
  <c r="K207" i="23"/>
  <c r="AL206" i="23"/>
  <c r="L206" i="23"/>
  <c r="AN205" i="23"/>
  <c r="P205" i="23"/>
  <c r="AO204" i="23"/>
  <c r="R204" i="23"/>
  <c r="AS203" i="23"/>
  <c r="R203" i="23"/>
  <c r="AW202" i="23"/>
  <c r="AB202" i="23"/>
  <c r="E202" i="23"/>
  <c r="AN201" i="23"/>
  <c r="Z201" i="23"/>
  <c r="M201" i="23"/>
  <c r="AY200" i="23"/>
  <c r="AM200" i="23"/>
  <c r="Z200" i="23"/>
  <c r="M200" i="23"/>
  <c r="AY199" i="23"/>
  <c r="AL199" i="23"/>
  <c r="Z199" i="23"/>
  <c r="M199" i="23"/>
  <c r="AY198" i="23"/>
  <c r="AL198" i="23"/>
  <c r="Y198" i="23"/>
  <c r="M198" i="23"/>
  <c r="AY197" i="23"/>
  <c r="AL197" i="23"/>
  <c r="Y197" i="23"/>
  <c r="N197" i="23"/>
  <c r="C197" i="23"/>
  <c r="AQ196" i="23"/>
  <c r="AG196" i="23"/>
  <c r="V196" i="23"/>
  <c r="K196" i="23"/>
  <c r="AZ195" i="23"/>
  <c r="AO195" i="23"/>
  <c r="AD195" i="23"/>
  <c r="T195" i="23"/>
  <c r="I195" i="23"/>
  <c r="AW194" i="23"/>
  <c r="AN194" i="23"/>
  <c r="AE194" i="23"/>
  <c r="U194" i="23"/>
  <c r="L194" i="23"/>
  <c r="C194" i="23"/>
  <c r="AS193" i="23"/>
  <c r="AJ193" i="23"/>
  <c r="AA193" i="23"/>
  <c r="R193" i="23"/>
  <c r="H193" i="23"/>
  <c r="AX192" i="23"/>
  <c r="AO192" i="23"/>
  <c r="AF192" i="23"/>
  <c r="W192" i="23"/>
  <c r="N192" i="23"/>
  <c r="E192" i="23"/>
  <c r="AT191" i="23"/>
  <c r="AK191" i="23"/>
  <c r="AB191" i="23"/>
  <c r="S191" i="23"/>
  <c r="J191" i="23"/>
  <c r="AZ190" i="23"/>
  <c r="AQ190" i="23"/>
  <c r="AG190" i="23"/>
  <c r="X190" i="23"/>
  <c r="O190" i="23"/>
  <c r="F190" i="23"/>
  <c r="AV189" i="23"/>
  <c r="AM189" i="23"/>
  <c r="AD189" i="23"/>
  <c r="T189" i="23"/>
  <c r="K189" i="23"/>
  <c r="C189" i="23"/>
  <c r="AT188" i="23"/>
  <c r="AL188" i="23"/>
  <c r="AD188" i="23"/>
  <c r="V188" i="23"/>
  <c r="N188" i="23"/>
  <c r="F188" i="23"/>
  <c r="T236" i="23"/>
  <c r="AG221" i="23"/>
  <c r="AF216" i="23"/>
  <c r="AJ212" i="23"/>
  <c r="C210" i="23"/>
  <c r="AV207" i="23"/>
  <c r="AZ205" i="23"/>
  <c r="D204" i="23"/>
  <c r="Q202" i="23"/>
  <c r="G201" i="23"/>
  <c r="G200" i="23"/>
  <c r="F199" i="23"/>
  <c r="F198" i="23"/>
  <c r="H197" i="23"/>
  <c r="Q196" i="23"/>
  <c r="Y195" i="23"/>
  <c r="AI194" i="23"/>
  <c r="AX193" i="23"/>
  <c r="M193" i="23"/>
  <c r="AA192" i="23"/>
  <c r="AP191" i="23"/>
  <c r="E191" i="23"/>
  <c r="AF190" i="23"/>
  <c r="H190" i="23"/>
  <c r="AH189" i="23"/>
  <c r="J189" i="23"/>
  <c r="AN188" i="23"/>
  <c r="R188" i="23"/>
  <c r="AW187" i="23"/>
  <c r="AG187" i="23"/>
  <c r="S187" i="23"/>
  <c r="G187" i="23"/>
  <c r="AR186" i="23"/>
  <c r="AH186" i="23"/>
  <c r="W186" i="23"/>
  <c r="L186" i="23"/>
  <c r="B186" i="23"/>
  <c r="AP185" i="23"/>
  <c r="AE185" i="23"/>
  <c r="U185" i="23"/>
  <c r="J185" i="23"/>
  <c r="AX184" i="23"/>
  <c r="AN184" i="23"/>
  <c r="AC184" i="23"/>
  <c r="R184" i="23"/>
  <c r="H184" i="23"/>
  <c r="AV183" i="23"/>
  <c r="AK183" i="23"/>
  <c r="AA183" i="23"/>
  <c r="P183" i="23"/>
  <c r="E183" i="23"/>
  <c r="AT182" i="23"/>
  <c r="AI182" i="23"/>
  <c r="X182" i="23"/>
  <c r="N182" i="23"/>
  <c r="C182" i="23"/>
  <c r="AQ181" i="23"/>
  <c r="AG181" i="23"/>
  <c r="V181" i="23"/>
  <c r="K181" i="23"/>
  <c r="AZ180" i="23"/>
  <c r="AO180" i="23"/>
  <c r="AD180" i="23"/>
  <c r="AR228" i="23"/>
  <c r="AV220" i="23"/>
  <c r="AS215" i="23"/>
  <c r="L212" i="23"/>
  <c r="AL209" i="23"/>
  <c r="AG207" i="23"/>
  <c r="AI205" i="23"/>
  <c r="AO203" i="23"/>
  <c r="D202" i="23"/>
  <c r="AX200" i="23"/>
  <c r="AX199" i="23"/>
  <c r="AW198" i="23"/>
  <c r="AW197" i="23"/>
  <c r="AZ196" i="23"/>
  <c r="J196" i="23"/>
  <c r="R195" i="23"/>
  <c r="AC194" i="23"/>
  <c r="AR193" i="23"/>
  <c r="G193" i="23"/>
  <c r="V192" i="23"/>
  <c r="AJ191" i="23"/>
  <c r="C191" i="23"/>
  <c r="AC190" i="23"/>
  <c r="E190" i="23"/>
  <c r="AF189" i="23"/>
  <c r="G189" i="23"/>
  <c r="AK188" i="23"/>
  <c r="P188" i="23"/>
  <c r="AV187" i="23"/>
  <c r="AF187" i="23"/>
  <c r="Q187" i="23"/>
  <c r="E187" i="23"/>
  <c r="AQ186" i="23"/>
  <c r="AF186" i="23"/>
  <c r="V186" i="23"/>
  <c r="K186" i="23"/>
  <c r="AY185" i="23"/>
  <c r="AO185" i="23"/>
  <c r="AD185" i="23"/>
  <c r="S185" i="23"/>
  <c r="I185" i="23"/>
  <c r="AW184" i="23"/>
  <c r="AL184" i="23"/>
  <c r="AB184" i="23"/>
  <c r="Q184" i="23"/>
  <c r="F184" i="23"/>
  <c r="AU183" i="23"/>
  <c r="AJ183" i="23"/>
  <c r="Y183" i="23"/>
  <c r="O183" i="23"/>
  <c r="D183" i="23"/>
  <c r="AR182" i="23"/>
  <c r="AH182" i="23"/>
  <c r="W182" i="23"/>
  <c r="L182" i="23"/>
  <c r="B182" i="23"/>
  <c r="AP181" i="23"/>
  <c r="AE181" i="23"/>
  <c r="U181" i="23"/>
  <c r="J181" i="23"/>
  <c r="AX180" i="23"/>
  <c r="AN180" i="23"/>
  <c r="AC180" i="23"/>
  <c r="R180" i="23"/>
  <c r="H180" i="23"/>
  <c r="AV179" i="23"/>
  <c r="AK179" i="23"/>
  <c r="AA179" i="23"/>
  <c r="P179" i="23"/>
  <c r="G179" i="23"/>
  <c r="AV178" i="23"/>
  <c r="AM178" i="23"/>
  <c r="AD178" i="23"/>
  <c r="U178" i="23"/>
  <c r="L178" i="23"/>
  <c r="C178" i="23"/>
  <c r="AS177" i="23"/>
  <c r="AI177" i="23"/>
  <c r="Z177" i="23"/>
  <c r="R177" i="23"/>
  <c r="J177" i="23"/>
  <c r="B177" i="23"/>
  <c r="AS176" i="23"/>
  <c r="AK176" i="23"/>
  <c r="AC176" i="23"/>
  <c r="U176" i="23"/>
  <c r="M176" i="23"/>
  <c r="E176" i="23"/>
  <c r="AV175" i="23"/>
  <c r="AN175" i="23"/>
  <c r="AF175" i="23"/>
  <c r="X175" i="23"/>
  <c r="P175" i="23"/>
  <c r="H175" i="23"/>
  <c r="AY174" i="23"/>
  <c r="AQ174" i="23"/>
  <c r="AI174" i="23"/>
  <c r="AA174" i="23"/>
  <c r="S174" i="23"/>
  <c r="K174" i="23"/>
  <c r="C174" i="23"/>
  <c r="AT173" i="23"/>
  <c r="AL173" i="23"/>
  <c r="AD173" i="23"/>
  <c r="V173" i="23"/>
  <c r="N173" i="23"/>
  <c r="F173" i="23"/>
  <c r="AW172" i="23"/>
  <c r="AO172" i="23"/>
  <c r="AG172" i="23"/>
  <c r="Y172" i="23"/>
  <c r="Q172" i="23"/>
  <c r="I172" i="23"/>
  <c r="AZ171" i="23"/>
  <c r="AR171" i="23"/>
  <c r="AJ171" i="23"/>
  <c r="AB171" i="23"/>
  <c r="G227" i="23"/>
  <c r="Z220" i="23"/>
  <c r="S215" i="23"/>
  <c r="AX211" i="23"/>
  <c r="AA209" i="23"/>
  <c r="X207" i="23"/>
  <c r="Z205" i="23"/>
  <c r="AF203" i="23"/>
  <c r="AV201" i="23"/>
  <c r="AS200" i="23"/>
  <c r="AS199" i="23"/>
  <c r="AS198" i="23"/>
  <c r="AR197" i="23"/>
  <c r="AW196" i="23"/>
  <c r="F196" i="23"/>
  <c r="N195" i="23"/>
  <c r="Z194" i="23"/>
  <c r="AN193" i="23"/>
  <c r="D193" i="23"/>
  <c r="R192" i="23"/>
  <c r="AG191" i="23"/>
  <c r="AY190" i="23"/>
  <c r="AA190" i="23"/>
  <c r="AZ189" i="23"/>
  <c r="AB189" i="23"/>
  <c r="E189" i="23"/>
  <c r="AH188" i="23"/>
  <c r="M188" i="23"/>
  <c r="AS187" i="23"/>
  <c r="AC187" i="23"/>
  <c r="P187" i="23"/>
  <c r="C187" i="23"/>
  <c r="AP186" i="23"/>
  <c r="AE186" i="23"/>
  <c r="T186" i="23"/>
  <c r="J186" i="23"/>
  <c r="AX185" i="23"/>
  <c r="AM185" i="23"/>
  <c r="AC185" i="23"/>
  <c r="R185" i="23"/>
  <c r="G185" i="23"/>
  <c r="AV184" i="23"/>
  <c r="AK184" i="23"/>
  <c r="Z184" i="23"/>
  <c r="P184" i="23"/>
  <c r="E184" i="23"/>
  <c r="AS183" i="23"/>
  <c r="AI183" i="23"/>
  <c r="X183" i="23"/>
  <c r="M183" i="23"/>
  <c r="C183" i="23"/>
  <c r="AQ182" i="23"/>
  <c r="AF182" i="23"/>
  <c r="V182" i="23"/>
  <c r="K182" i="23"/>
  <c r="AY181" i="23"/>
  <c r="AO181" i="23"/>
  <c r="AD181" i="23"/>
  <c r="S181" i="23"/>
  <c r="I181" i="23"/>
  <c r="AW180" i="23"/>
  <c r="AL180" i="23"/>
  <c r="AB180" i="23"/>
  <c r="Q180" i="23"/>
  <c r="F180" i="23"/>
  <c r="AU179" i="23"/>
  <c r="AJ179" i="23"/>
  <c r="Y179" i="23"/>
  <c r="O179" i="23"/>
  <c r="E179" i="23"/>
  <c r="AU178" i="23"/>
  <c r="AL178" i="23"/>
  <c r="AC178" i="23"/>
  <c r="T178" i="23"/>
  <c r="K178" i="23"/>
  <c r="B178" i="23"/>
  <c r="AQ177" i="23"/>
  <c r="AH177" i="23"/>
  <c r="Y177" i="23"/>
  <c r="Q177" i="23"/>
  <c r="I177" i="23"/>
  <c r="AZ176" i="23"/>
  <c r="AR176" i="23"/>
  <c r="AJ176" i="23"/>
  <c r="AB176" i="23"/>
  <c r="AE224" i="23"/>
  <c r="M219" i="23"/>
  <c r="D214" i="23"/>
  <c r="R211" i="23"/>
  <c r="AX208" i="23"/>
  <c r="AV206" i="23"/>
  <c r="C205" i="23"/>
  <c r="I203" i="23"/>
  <c r="AF201" i="23"/>
  <c r="AF200" i="23"/>
  <c r="AF199" i="23"/>
  <c r="AF198" i="23"/>
  <c r="AF197" i="23"/>
  <c r="AL196" i="23"/>
  <c r="AT195" i="23"/>
  <c r="D195" i="23"/>
  <c r="Q194" i="23"/>
  <c r="AE193" i="23"/>
  <c r="AT192" i="23"/>
  <c r="I192" i="23"/>
  <c r="X191" i="23"/>
  <c r="AS190" i="23"/>
  <c r="T190" i="23"/>
  <c r="AU189" i="23"/>
  <c r="W189" i="23"/>
  <c r="AX188" i="23"/>
  <c r="AC188" i="23"/>
  <c r="H188" i="23"/>
  <c r="AO187" i="23"/>
  <c r="Y187" i="23"/>
  <c r="M187" i="23"/>
  <c r="AY186" i="23"/>
  <c r="AM186" i="23"/>
  <c r="AB186" i="23"/>
  <c r="R186" i="23"/>
  <c r="G186" i="23"/>
  <c r="AU185" i="23"/>
  <c r="AK185" i="23"/>
  <c r="Z185" i="23"/>
  <c r="O185" i="23"/>
  <c r="E185" i="23"/>
  <c r="AS184" i="23"/>
  <c r="AH184" i="23"/>
  <c r="X184" i="23"/>
  <c r="M184" i="23"/>
  <c r="B184" i="23"/>
  <c r="AQ183" i="23"/>
  <c r="AF183" i="23"/>
  <c r="U183" i="23"/>
  <c r="K183" i="23"/>
  <c r="AY182" i="23"/>
  <c r="AN182" i="23"/>
  <c r="AD182" i="23"/>
  <c r="S182" i="23"/>
  <c r="H182" i="23"/>
  <c r="AW181" i="23"/>
  <c r="AL181" i="23"/>
  <c r="AA181" i="23"/>
  <c r="Q181" i="23"/>
  <c r="F181" i="23"/>
  <c r="AT180" i="23"/>
  <c r="AJ180" i="23"/>
  <c r="Y180" i="23"/>
  <c r="N180" i="23"/>
  <c r="D180" i="23"/>
  <c r="AR179" i="23"/>
  <c r="AG179" i="23"/>
  <c r="W179" i="23"/>
  <c r="L179" i="23"/>
  <c r="C179" i="23"/>
  <c r="AS178" i="23"/>
  <c r="E223" i="23"/>
  <c r="AR217" i="23"/>
  <c r="R213" i="23"/>
  <c r="AI210" i="23"/>
  <c r="S208" i="23"/>
  <c r="Y206" i="23"/>
  <c r="AD204" i="23"/>
  <c r="AK202" i="23"/>
  <c r="T201" i="23"/>
  <c r="S200" i="23"/>
  <c r="S199" i="23"/>
  <c r="S198" i="23"/>
  <c r="S197" i="23"/>
  <c r="AA196" i="23"/>
  <c r="AJ195" i="23"/>
  <c r="AR194" i="23"/>
  <c r="H194" i="23"/>
  <c r="V193" i="23"/>
  <c r="AK192" i="23"/>
  <c r="AY191" i="23"/>
  <c r="N191" i="23"/>
  <c r="AL190" i="23"/>
  <c r="N190" i="23"/>
  <c r="AO189" i="23"/>
  <c r="P189" i="23"/>
  <c r="AS188" i="23"/>
  <c r="X188" i="23"/>
  <c r="B188" i="23"/>
  <c r="AK187" i="23"/>
  <c r="W187" i="23"/>
  <c r="I187" i="23"/>
  <c r="AV186" i="23"/>
  <c r="AJ186" i="23"/>
  <c r="Z186" i="23"/>
  <c r="O186" i="23"/>
  <c r="D186" i="23"/>
  <c r="AS185" i="23"/>
  <c r="AH185" i="23"/>
  <c r="W185" i="23"/>
  <c r="M185" i="23"/>
  <c r="B185" i="23"/>
  <c r="AP184" i="23"/>
  <c r="AF184" i="23"/>
  <c r="U184" i="23"/>
  <c r="J184" i="23"/>
  <c r="AY183" i="23"/>
  <c r="AN183" i="23"/>
  <c r="AC183" i="23"/>
  <c r="S183" i="23"/>
  <c r="H183" i="23"/>
  <c r="AV182" i="23"/>
  <c r="AL182" i="23"/>
  <c r="AA182" i="23"/>
  <c r="P182" i="23"/>
  <c r="F182" i="23"/>
  <c r="AT181" i="23"/>
  <c r="AI181" i="23"/>
  <c r="Y181" i="23"/>
  <c r="N181" i="23"/>
  <c r="C181" i="23"/>
  <c r="AR180" i="23"/>
  <c r="AG180" i="23"/>
  <c r="V180" i="23"/>
  <c r="L180" i="23"/>
  <c r="AZ179" i="23"/>
  <c r="AO179" i="23"/>
  <c r="AE179" i="23"/>
  <c r="T179" i="23"/>
  <c r="J179" i="23"/>
  <c r="AZ178" i="23"/>
  <c r="AQ178" i="23"/>
  <c r="AH178" i="23"/>
  <c r="X178" i="23"/>
  <c r="O178" i="23"/>
  <c r="F178" i="23"/>
  <c r="AV177" i="23"/>
  <c r="AM177" i="23"/>
  <c r="AD177" i="23"/>
  <c r="U177" i="23"/>
  <c r="M177" i="23"/>
  <c r="E177" i="23"/>
  <c r="AV176" i="23"/>
  <c r="AN176" i="23"/>
  <c r="AF176" i="23"/>
  <c r="X176" i="23"/>
  <c r="H222" i="23"/>
  <c r="G217" i="23"/>
  <c r="AW212" i="23"/>
  <c r="M210" i="23"/>
  <c r="F208" i="23"/>
  <c r="K206" i="23"/>
  <c r="M204" i="23"/>
  <c r="Y202" i="23"/>
  <c r="L201" i="23"/>
  <c r="K200" i="23"/>
  <c r="K199" i="23"/>
  <c r="K198" i="23"/>
  <c r="L197" i="23"/>
  <c r="T196" i="23"/>
  <c r="AC195" i="23"/>
  <c r="AM194" i="23"/>
  <c r="B194" i="23"/>
  <c r="P193" i="23"/>
  <c r="AE192" i="23"/>
  <c r="AS191" i="23"/>
  <c r="I191" i="23"/>
  <c r="AJ190" i="23"/>
  <c r="K190" i="23"/>
  <c r="AL189" i="23"/>
  <c r="N189" i="23"/>
  <c r="AP188" i="23"/>
  <c r="U188" i="23"/>
  <c r="AY187" i="23"/>
  <c r="AI187" i="23"/>
  <c r="U187" i="23"/>
  <c r="H187" i="23"/>
  <c r="AT186" i="23"/>
  <c r="AI186" i="23"/>
  <c r="X186" i="23"/>
  <c r="N186" i="23"/>
  <c r="C186" i="23"/>
  <c r="AQ185" i="23"/>
  <c r="AG185" i="23"/>
  <c r="V185" i="23"/>
  <c r="K185" i="23"/>
  <c r="AZ184" i="23"/>
  <c r="AO184" i="23"/>
  <c r="AD184" i="23"/>
  <c r="T184" i="23"/>
  <c r="I184" i="23"/>
  <c r="AW183" i="23"/>
  <c r="AM183" i="23"/>
  <c r="AB183" i="23"/>
  <c r="Q183" i="23"/>
  <c r="G183" i="23"/>
  <c r="AU182" i="23"/>
  <c r="AJ182" i="23"/>
  <c r="Z182" i="23"/>
  <c r="O182" i="23"/>
  <c r="D182" i="23"/>
  <c r="AS181" i="23"/>
  <c r="V225" i="23"/>
  <c r="J209" i="23"/>
  <c r="AM201" i="23"/>
  <c r="AJ197" i="23"/>
  <c r="T194" i="23"/>
  <c r="AA191" i="23"/>
  <c r="Y189" i="23"/>
  <c r="AQ187" i="23"/>
  <c r="AN186" i="23"/>
  <c r="AW185" i="23"/>
  <c r="F185" i="23"/>
  <c r="N184" i="23"/>
  <c r="W183" i="23"/>
  <c r="AE182" i="23"/>
  <c r="AM181" i="23"/>
  <c r="M181" i="23"/>
  <c r="AH180" i="23"/>
  <c r="J180" i="23"/>
  <c r="AN179" i="23"/>
  <c r="S179" i="23"/>
  <c r="AY178" i="23"/>
  <c r="AI178" i="23"/>
  <c r="S178" i="23"/>
  <c r="E178" i="23"/>
  <c r="AO177" i="23"/>
  <c r="AA177" i="23"/>
  <c r="N177" i="23"/>
  <c r="AY176" i="23"/>
  <c r="AM176" i="23"/>
  <c r="Z176" i="23"/>
  <c r="P176" i="23"/>
  <c r="G176" i="23"/>
  <c r="AW175" i="23"/>
  <c r="AM175" i="23"/>
  <c r="AD175" i="23"/>
  <c r="U175" i="23"/>
  <c r="L175" i="23"/>
  <c r="C175" i="23"/>
  <c r="AS174" i="23"/>
  <c r="AJ174" i="23"/>
  <c r="Z174" i="23"/>
  <c r="Q174" i="23"/>
  <c r="H174" i="23"/>
  <c r="AX173" i="23"/>
  <c r="AO173" i="23"/>
  <c r="AF173" i="23"/>
  <c r="W173" i="23"/>
  <c r="M173" i="23"/>
  <c r="D173" i="23"/>
  <c r="AT172" i="23"/>
  <c r="AK172" i="23"/>
  <c r="AB172" i="23"/>
  <c r="S172" i="23"/>
  <c r="J172" i="23"/>
  <c r="AY171" i="23"/>
  <c r="AP171" i="23"/>
  <c r="AG171" i="23"/>
  <c r="X171" i="23"/>
  <c r="P171" i="23"/>
  <c r="H171" i="23"/>
  <c r="AY170" i="23"/>
  <c r="AQ170" i="23"/>
  <c r="AI170" i="23"/>
  <c r="AA170" i="23"/>
  <c r="S170" i="23"/>
  <c r="K170" i="23"/>
  <c r="C170" i="23"/>
  <c r="AT169" i="23"/>
  <c r="AL169" i="23"/>
  <c r="AD169" i="23"/>
  <c r="V169" i="23"/>
  <c r="N169" i="23"/>
  <c r="F169" i="23"/>
  <c r="AW168" i="23"/>
  <c r="AO168" i="23"/>
  <c r="AG168" i="23"/>
  <c r="Y168" i="23"/>
  <c r="Q168" i="23"/>
  <c r="I168" i="23"/>
  <c r="AZ167" i="23"/>
  <c r="AR167" i="23"/>
  <c r="AI223" i="23"/>
  <c r="AD208" i="23"/>
  <c r="X201" i="23"/>
  <c r="X197" i="23"/>
  <c r="K194" i="23"/>
  <c r="R191" i="23"/>
  <c r="S189" i="23"/>
  <c r="AN187" i="23"/>
  <c r="AL186" i="23"/>
  <c r="AT185" i="23"/>
  <c r="C185" i="23"/>
  <c r="L184" i="23"/>
  <c r="T183" i="23"/>
  <c r="AB182" i="23"/>
  <c r="AK181" i="23"/>
  <c r="G181" i="23"/>
  <c r="AF180" i="23"/>
  <c r="I180" i="23"/>
  <c r="AM179" i="23"/>
  <c r="Q179" i="23"/>
  <c r="AX178" i="23"/>
  <c r="AF178" i="23"/>
  <c r="R178" i="23"/>
  <c r="D178" i="23"/>
  <c r="AN177" i="23"/>
  <c r="X177" i="23"/>
  <c r="L177" i="23"/>
  <c r="AX176" i="23"/>
  <c r="AL176" i="23"/>
  <c r="Y176" i="23"/>
  <c r="O176" i="23"/>
  <c r="F176" i="23"/>
  <c r="AU175" i="23"/>
  <c r="AL175" i="23"/>
  <c r="AC175" i="23"/>
  <c r="T175" i="23"/>
  <c r="K175" i="23"/>
  <c r="B175" i="23"/>
  <c r="AR174" i="23"/>
  <c r="AH174" i="23"/>
  <c r="Y174" i="23"/>
  <c r="P174" i="23"/>
  <c r="G174" i="23"/>
  <c r="AW173" i="23"/>
  <c r="AN173" i="23"/>
  <c r="AE173" i="23"/>
  <c r="U173" i="23"/>
  <c r="L173" i="23"/>
  <c r="C173" i="23"/>
  <c r="AS172" i="23"/>
  <c r="AJ172" i="23"/>
  <c r="AA172" i="23"/>
  <c r="R172" i="23"/>
  <c r="H172" i="23"/>
  <c r="AX171" i="23"/>
  <c r="AO171" i="23"/>
  <c r="AF171" i="23"/>
  <c r="W171" i="23"/>
  <c r="O171" i="23"/>
  <c r="G171" i="23"/>
  <c r="AX170" i="23"/>
  <c r="AP170" i="23"/>
  <c r="AH170" i="23"/>
  <c r="Z170" i="23"/>
  <c r="R170" i="23"/>
  <c r="J170" i="23"/>
  <c r="B170" i="23"/>
  <c r="AS169" i="23"/>
  <c r="AK169" i="23"/>
  <c r="AC169" i="23"/>
  <c r="U169" i="23"/>
  <c r="M169" i="23"/>
  <c r="E169" i="23"/>
  <c r="AV168" i="23"/>
  <c r="AN168" i="23"/>
  <c r="AF168" i="23"/>
  <c r="X168" i="23"/>
  <c r="P168" i="23"/>
  <c r="H168" i="23"/>
  <c r="AY167" i="23"/>
  <c r="AQ167" i="23"/>
  <c r="X214" i="23"/>
  <c r="L205" i="23"/>
  <c r="AK199" i="23"/>
  <c r="AX195" i="23"/>
  <c r="AW192" i="23"/>
  <c r="W190" i="23"/>
  <c r="AF188" i="23"/>
  <c r="O187" i="23"/>
  <c r="S186" i="23"/>
  <c r="AA185" i="23"/>
  <c r="AJ184" i="23"/>
  <c r="AR183" i="23"/>
  <c r="AZ182" i="23"/>
  <c r="J182" i="23"/>
  <c r="Z181" i="23"/>
  <c r="AV180" i="23"/>
  <c r="U180" i="23"/>
  <c r="AY179" i="23"/>
  <c r="AC179" i="23"/>
  <c r="I179" i="23"/>
  <c r="AP178" i="23"/>
  <c r="AA178" i="23"/>
  <c r="M178" i="23"/>
  <c r="AW177" i="23"/>
  <c r="AG177" i="23"/>
  <c r="T177" i="23"/>
  <c r="G177" i="23"/>
  <c r="AT176" i="23"/>
  <c r="AG176" i="23"/>
  <c r="T176" i="23"/>
  <c r="K176" i="23"/>
  <c r="B176" i="23"/>
  <c r="AR175" i="23"/>
  <c r="AI175" i="23"/>
  <c r="Z175" i="23"/>
  <c r="Q175" i="23"/>
  <c r="G175" i="23"/>
  <c r="AW174" i="23"/>
  <c r="AN174" i="23"/>
  <c r="AE174" i="23"/>
  <c r="V174" i="23"/>
  <c r="M174" i="23"/>
  <c r="D174" i="23"/>
  <c r="AS173" i="23"/>
  <c r="AJ173" i="23"/>
  <c r="AA173" i="23"/>
  <c r="R173" i="23"/>
  <c r="I173" i="23"/>
  <c r="AY172" i="23"/>
  <c r="AP172" i="23"/>
  <c r="AF172" i="23"/>
  <c r="W172" i="23"/>
  <c r="N172" i="23"/>
  <c r="E172" i="23"/>
  <c r="AU171" i="23"/>
  <c r="AL171" i="23"/>
  <c r="AC171" i="23"/>
  <c r="T171" i="23"/>
  <c r="L171" i="23"/>
  <c r="D171" i="23"/>
  <c r="AU170" i="23"/>
  <c r="AM170" i="23"/>
  <c r="AE170" i="23"/>
  <c r="W170" i="23"/>
  <c r="O170" i="23"/>
  <c r="G170" i="23"/>
  <c r="AX169" i="23"/>
  <c r="AP169" i="23"/>
  <c r="AH169" i="23"/>
  <c r="Z169" i="23"/>
  <c r="R169" i="23"/>
  <c r="J169" i="23"/>
  <c r="B169" i="23"/>
  <c r="AS168" i="23"/>
  <c r="AK168" i="23"/>
  <c r="AC168" i="23"/>
  <c r="U168" i="23"/>
  <c r="AE213" i="23"/>
  <c r="AM204" i="23"/>
  <c r="X199" i="23"/>
  <c r="AM195" i="23"/>
  <c r="AN192" i="23"/>
  <c r="Q190" i="23"/>
  <c r="Z188" i="23"/>
  <c r="K187" i="23"/>
  <c r="P186" i="23"/>
  <c r="Y185" i="23"/>
  <c r="AG184" i="23"/>
  <c r="AO183" i="23"/>
  <c r="AX182" i="23"/>
  <c r="G182" i="23"/>
  <c r="W181" i="23"/>
  <c r="AS180" i="23"/>
  <c r="T180" i="23"/>
  <c r="AW179" i="23"/>
  <c r="AB179" i="23"/>
  <c r="H179" i="23"/>
  <c r="AN178" i="23"/>
  <c r="Z178" i="23"/>
  <c r="J178" i="23"/>
  <c r="AU177" i="23"/>
  <c r="AF177" i="23"/>
  <c r="S177" i="23"/>
  <c r="F177" i="23"/>
  <c r="AQ176" i="23"/>
  <c r="AE176" i="23"/>
  <c r="S176" i="23"/>
  <c r="J176" i="23"/>
  <c r="AZ175" i="23"/>
  <c r="AQ175" i="23"/>
  <c r="AH175" i="23"/>
  <c r="Y175" i="23"/>
  <c r="O175" i="23"/>
  <c r="F175" i="23"/>
  <c r="AV174" i="23"/>
  <c r="AM174" i="23"/>
  <c r="AD174" i="23"/>
  <c r="U174" i="23"/>
  <c r="L174" i="23"/>
  <c r="B174" i="23"/>
  <c r="AR173" i="23"/>
  <c r="AI173" i="23"/>
  <c r="Z173" i="23"/>
  <c r="Q173" i="23"/>
  <c r="H173" i="23"/>
  <c r="AX172" i="23"/>
  <c r="AN172" i="23"/>
  <c r="AE172" i="23"/>
  <c r="V172" i="23"/>
  <c r="M172" i="23"/>
  <c r="D172" i="23"/>
  <c r="AT171" i="23"/>
  <c r="AK171" i="23"/>
  <c r="AA171" i="23"/>
  <c r="S171" i="23"/>
  <c r="K171" i="23"/>
  <c r="C171" i="23"/>
  <c r="AT170" i="23"/>
  <c r="AL170" i="23"/>
  <c r="AD170" i="23"/>
  <c r="V170" i="23"/>
  <c r="N170" i="23"/>
  <c r="F170" i="23"/>
  <c r="AW169" i="23"/>
  <c r="AO169" i="23"/>
  <c r="AG169" i="23"/>
  <c r="Y169" i="23"/>
  <c r="Q169" i="23"/>
  <c r="I169" i="23"/>
  <c r="AZ168" i="23"/>
  <c r="AR168" i="23"/>
  <c r="AJ168" i="23"/>
  <c r="AB168" i="23"/>
  <c r="T168" i="23"/>
  <c r="L168" i="23"/>
  <c r="AE211" i="23"/>
  <c r="Q203" i="23"/>
  <c r="AK198" i="23"/>
  <c r="G195" i="23"/>
  <c r="M192" i="23"/>
  <c r="AX189" i="23"/>
  <c r="J188" i="23"/>
  <c r="AZ186" i="23"/>
  <c r="H186" i="23"/>
  <c r="Q185" i="23"/>
  <c r="Y184" i="23"/>
  <c r="AG183" i="23"/>
  <c r="AP182" i="23"/>
  <c r="AX181" i="23"/>
  <c r="R181" i="23"/>
  <c r="AP180" i="23"/>
  <c r="P180" i="23"/>
  <c r="AS179" i="23"/>
  <c r="X179" i="23"/>
  <c r="D179" i="23"/>
  <c r="AK178" i="23"/>
  <c r="W178" i="23"/>
  <c r="H178" i="23"/>
  <c r="AT177" i="23"/>
  <c r="AE177" i="23"/>
  <c r="P177" i="23"/>
  <c r="D177" i="23"/>
  <c r="AP176" i="23"/>
  <c r="AD176" i="23"/>
  <c r="R176" i="23"/>
  <c r="I176" i="23"/>
  <c r="AY175" i="23"/>
  <c r="AP175" i="23"/>
  <c r="AG175" i="23"/>
  <c r="W175" i="23"/>
  <c r="N175" i="23"/>
  <c r="E175" i="23"/>
  <c r="AU174" i="23"/>
  <c r="AL174" i="23"/>
  <c r="AC174" i="23"/>
  <c r="T174" i="23"/>
  <c r="J174" i="23"/>
  <c r="AZ173" i="23"/>
  <c r="AQ173" i="23"/>
  <c r="AH173" i="23"/>
  <c r="Y173" i="23"/>
  <c r="P173" i="23"/>
  <c r="G173" i="23"/>
  <c r="AV172" i="23"/>
  <c r="AM172" i="23"/>
  <c r="AD172" i="23"/>
  <c r="U172" i="23"/>
  <c r="L172" i="23"/>
  <c r="C172" i="23"/>
  <c r="AS171" i="23"/>
  <c r="AI171" i="23"/>
  <c r="Z171" i="23"/>
  <c r="R171" i="23"/>
  <c r="J171" i="23"/>
  <c r="B171" i="23"/>
  <c r="AS170" i="23"/>
  <c r="AK170" i="23"/>
  <c r="AC170" i="23"/>
  <c r="U170" i="23"/>
  <c r="M170" i="23"/>
  <c r="E170" i="23"/>
  <c r="AV169" i="23"/>
  <c r="AN169" i="23"/>
  <c r="AF169" i="23"/>
  <c r="X169" i="23"/>
  <c r="P169" i="23"/>
  <c r="H169" i="23"/>
  <c r="AY168" i="23"/>
  <c r="AQ168" i="23"/>
  <c r="AI168" i="23"/>
  <c r="AA168" i="23"/>
  <c r="S168" i="23"/>
  <c r="K168" i="23"/>
  <c r="AV210" i="23"/>
  <c r="AS202" i="23"/>
  <c r="X198" i="23"/>
  <c r="AV194" i="23"/>
  <c r="C192" i="23"/>
  <c r="AQ189" i="23"/>
  <c r="E188" i="23"/>
  <c r="AX186" i="23"/>
  <c r="F186" i="23"/>
  <c r="N185" i="23"/>
  <c r="V184" i="23"/>
  <c r="AE183" i="23"/>
  <c r="AM182" i="23"/>
  <c r="AU181" i="23"/>
  <c r="O181" i="23"/>
  <c r="AK180" i="23"/>
  <c r="M180" i="23"/>
  <c r="AQ179" i="23"/>
  <c r="U179" i="23"/>
  <c r="B179" i="23"/>
  <c r="AJ178" i="23"/>
  <c r="V178" i="23"/>
  <c r="G178" i="23"/>
  <c r="AP177" i="23"/>
  <c r="AC177" i="23"/>
  <c r="O177" i="23"/>
  <c r="C177" i="23"/>
  <c r="AO176" i="23"/>
  <c r="AA176" i="23"/>
  <c r="Q176" i="23"/>
  <c r="H176" i="23"/>
  <c r="AX175" i="23"/>
  <c r="AO175" i="23"/>
  <c r="AE175" i="23"/>
  <c r="V175" i="23"/>
  <c r="M175" i="23"/>
  <c r="D175" i="23"/>
  <c r="AT174" i="23"/>
  <c r="AK174" i="23"/>
  <c r="AB174" i="23"/>
  <c r="R174" i="23"/>
  <c r="I174" i="23"/>
  <c r="AY173" i="23"/>
  <c r="AP173" i="23"/>
  <c r="AG173" i="23"/>
  <c r="X173" i="23"/>
  <c r="O173" i="23"/>
  <c r="E173" i="23"/>
  <c r="AU172" i="23"/>
  <c r="AL172" i="23"/>
  <c r="AC172" i="23"/>
  <c r="T172" i="23"/>
  <c r="K172" i="23"/>
  <c r="B172" i="23"/>
  <c r="AQ171" i="23"/>
  <c r="AH171" i="23"/>
  <c r="Y171" i="23"/>
  <c r="Q171" i="23"/>
  <c r="I171" i="23"/>
  <c r="AZ170" i="23"/>
  <c r="AR170" i="23"/>
  <c r="AJ170" i="23"/>
  <c r="AB170" i="23"/>
  <c r="T170" i="23"/>
  <c r="L170" i="23"/>
  <c r="D170" i="23"/>
  <c r="AU169" i="23"/>
  <c r="AM169" i="23"/>
  <c r="AE169" i="23"/>
  <c r="W169" i="23"/>
  <c r="O169" i="23"/>
  <c r="G169" i="23"/>
  <c r="AX168" i="23"/>
  <c r="AP168" i="23"/>
  <c r="AH168" i="23"/>
  <c r="Z168" i="23"/>
  <c r="R168" i="23"/>
  <c r="J168" i="23"/>
  <c r="B168" i="23"/>
  <c r="AS167" i="23"/>
  <c r="AK167" i="23"/>
  <c r="AC167" i="23"/>
  <c r="U167" i="23"/>
  <c r="M167" i="23"/>
  <c r="E167" i="23"/>
  <c r="AV166" i="23"/>
  <c r="AN166" i="23"/>
  <c r="AF166" i="23"/>
  <c r="X166" i="23"/>
  <c r="P166" i="23"/>
  <c r="H166" i="23"/>
  <c r="AY165" i="23"/>
  <c r="AQ165" i="23"/>
  <c r="AI165" i="23"/>
  <c r="AA165" i="23"/>
  <c r="S165" i="23"/>
  <c r="K165" i="23"/>
  <c r="C165" i="23"/>
  <c r="AT164" i="23"/>
  <c r="AL164" i="23"/>
  <c r="AD164" i="23"/>
  <c r="V164" i="23"/>
  <c r="N164" i="23"/>
  <c r="F164" i="23"/>
  <c r="AW163" i="23"/>
  <c r="AO163" i="23"/>
  <c r="AG163" i="23"/>
  <c r="Y163" i="23"/>
  <c r="Q163" i="23"/>
  <c r="I163" i="23"/>
  <c r="AZ162" i="23"/>
  <c r="AR162" i="23"/>
  <c r="AJ162" i="23"/>
  <c r="AB162" i="23"/>
  <c r="T162" i="23"/>
  <c r="L162" i="23"/>
  <c r="D162" i="23"/>
  <c r="AU161" i="23"/>
  <c r="AM161" i="23"/>
  <c r="AE161" i="23"/>
  <c r="W161" i="23"/>
  <c r="O161" i="23"/>
  <c r="G161" i="23"/>
  <c r="AX160" i="23"/>
  <c r="AP160" i="23"/>
  <c r="AH160" i="23"/>
  <c r="Z160" i="23"/>
  <c r="R160" i="23"/>
  <c r="J160" i="23"/>
  <c r="B160" i="23"/>
  <c r="AS159" i="23"/>
  <c r="AK159" i="23"/>
  <c r="AC159" i="23"/>
  <c r="U159" i="23"/>
  <c r="M159" i="23"/>
  <c r="E159" i="23"/>
  <c r="AV158" i="23"/>
  <c r="AN158" i="23"/>
  <c r="AF158" i="23"/>
  <c r="X158" i="23"/>
  <c r="P158" i="23"/>
  <c r="H158" i="23"/>
  <c r="AY157" i="23"/>
  <c r="AQ157" i="23"/>
  <c r="AI157" i="23"/>
  <c r="AA157" i="23"/>
  <c r="S157" i="23"/>
  <c r="K157" i="23"/>
  <c r="C157" i="23"/>
  <c r="AT156" i="23"/>
  <c r="AL156" i="23"/>
  <c r="AD156" i="23"/>
  <c r="V156" i="23"/>
  <c r="N156" i="23"/>
  <c r="F156" i="23"/>
  <c r="AW155" i="23"/>
  <c r="AO155" i="23"/>
  <c r="AG155" i="23"/>
  <c r="Y155" i="23"/>
  <c r="Q155" i="23"/>
  <c r="I155" i="23"/>
  <c r="AZ154" i="23"/>
  <c r="AR154" i="23"/>
  <c r="AJ154" i="23"/>
  <c r="AB154" i="23"/>
  <c r="T154" i="23"/>
  <c r="L154" i="23"/>
  <c r="D154" i="23"/>
  <c r="AU153" i="23"/>
  <c r="AM153" i="23"/>
  <c r="AI219" i="23"/>
  <c r="AI193" i="23"/>
  <c r="AD186" i="23"/>
  <c r="L183" i="23"/>
  <c r="Z180" i="23"/>
  <c r="AT178" i="23"/>
  <c r="AL177" i="23"/>
  <c r="AI176" i="23"/>
  <c r="AT175" i="23"/>
  <c r="J175" i="23"/>
  <c r="X174" i="23"/>
  <c r="AM173" i="23"/>
  <c r="B173" i="23"/>
  <c r="P172" i="23"/>
  <c r="AE171" i="23"/>
  <c r="AW170" i="23"/>
  <c r="Q170" i="23"/>
  <c r="AJ169" i="23"/>
  <c r="D169" i="23"/>
  <c r="W168" i="23"/>
  <c r="D168" i="23"/>
  <c r="AO167" i="23"/>
  <c r="AF167" i="23"/>
  <c r="W167" i="23"/>
  <c r="N167" i="23"/>
  <c r="D167" i="23"/>
  <c r="AT166" i="23"/>
  <c r="AK166" i="23"/>
  <c r="AB166" i="23"/>
  <c r="S166" i="23"/>
  <c r="J166" i="23"/>
  <c r="AZ165" i="23"/>
  <c r="AP165" i="23"/>
  <c r="AG165" i="23"/>
  <c r="X165" i="23"/>
  <c r="O165" i="23"/>
  <c r="F165" i="23"/>
  <c r="AV164" i="23"/>
  <c r="AM164" i="23"/>
  <c r="AC164" i="23"/>
  <c r="T164" i="23"/>
  <c r="K164" i="23"/>
  <c r="B164" i="23"/>
  <c r="AR163" i="23"/>
  <c r="AI163" i="23"/>
  <c r="Z163" i="23"/>
  <c r="P163" i="23"/>
  <c r="G163" i="23"/>
  <c r="AW162" i="23"/>
  <c r="AN162" i="23"/>
  <c r="AE162" i="23"/>
  <c r="V162" i="23"/>
  <c r="M162" i="23"/>
  <c r="C162" i="23"/>
  <c r="AS161" i="23"/>
  <c r="AJ161" i="23"/>
  <c r="AA161" i="23"/>
  <c r="R161" i="23"/>
  <c r="I161" i="23"/>
  <c r="AY160" i="23"/>
  <c r="AO160" i="23"/>
  <c r="AF160" i="23"/>
  <c r="W160" i="23"/>
  <c r="N160" i="23"/>
  <c r="E160" i="23"/>
  <c r="AU159" i="23"/>
  <c r="AL159" i="23"/>
  <c r="AB159" i="23"/>
  <c r="S159" i="23"/>
  <c r="J159" i="23"/>
  <c r="AZ158" i="23"/>
  <c r="AQ158" i="23"/>
  <c r="AH158" i="23"/>
  <c r="Y158" i="23"/>
  <c r="O158" i="23"/>
  <c r="F158" i="23"/>
  <c r="AV157" i="23"/>
  <c r="AM157" i="23"/>
  <c r="AD157" i="23"/>
  <c r="U157" i="23"/>
  <c r="L157" i="23"/>
  <c r="B157" i="23"/>
  <c r="AR156" i="23"/>
  <c r="AI156" i="23"/>
  <c r="Z156" i="23"/>
  <c r="Q156" i="23"/>
  <c r="H156" i="23"/>
  <c r="AX155" i="23"/>
  <c r="AN155" i="23"/>
  <c r="AE155" i="23"/>
  <c r="V155" i="23"/>
  <c r="M155" i="23"/>
  <c r="D155" i="23"/>
  <c r="AT154" i="23"/>
  <c r="AK154" i="23"/>
  <c r="AA154" i="23"/>
  <c r="R154" i="23"/>
  <c r="I154" i="23"/>
  <c r="AY153" i="23"/>
  <c r="AP153" i="23"/>
  <c r="AG153" i="23"/>
  <c r="Y153" i="23"/>
  <c r="Q153" i="23"/>
  <c r="I153" i="23"/>
  <c r="AZ152" i="23"/>
  <c r="AR152" i="23"/>
  <c r="AJ152" i="23"/>
  <c r="AB152" i="23"/>
  <c r="T152" i="23"/>
  <c r="L152" i="23"/>
  <c r="D152" i="23"/>
  <c r="AU151" i="23"/>
  <c r="AM151" i="23"/>
  <c r="AE151" i="23"/>
  <c r="W151" i="23"/>
  <c r="O151" i="23"/>
  <c r="G151" i="23"/>
  <c r="AX150" i="23"/>
  <c r="AP150" i="23"/>
  <c r="AH150" i="23"/>
  <c r="Z150" i="23"/>
  <c r="R150" i="23"/>
  <c r="J150" i="23"/>
  <c r="B150" i="23"/>
  <c r="AS149" i="23"/>
  <c r="AK149" i="23"/>
  <c r="AC149" i="23"/>
  <c r="R218" i="23"/>
  <c r="Z193" i="23"/>
  <c r="AA186" i="23"/>
  <c r="I183" i="23"/>
  <c r="X180" i="23"/>
  <c r="AR178" i="23"/>
  <c r="AK177" i="23"/>
  <c r="AH176" i="23"/>
  <c r="AS175" i="23"/>
  <c r="I175" i="23"/>
  <c r="W174" i="23"/>
  <c r="AK173" i="23"/>
  <c r="AZ172" i="23"/>
  <c r="O172" i="23"/>
  <c r="AD171" i="23"/>
  <c r="AV170" i="23"/>
  <c r="P170" i="23"/>
  <c r="AI169" i="23"/>
  <c r="C169" i="23"/>
  <c r="V168" i="23"/>
  <c r="C168" i="23"/>
  <c r="AN167" i="23"/>
  <c r="AE167" i="23"/>
  <c r="V167" i="23"/>
  <c r="L167" i="23"/>
  <c r="C167" i="23"/>
  <c r="AS166" i="23"/>
  <c r="AJ166" i="23"/>
  <c r="AA166" i="23"/>
  <c r="R166" i="23"/>
  <c r="I166" i="23"/>
  <c r="AX165" i="23"/>
  <c r="AO165" i="23"/>
  <c r="AF165" i="23"/>
  <c r="W165" i="23"/>
  <c r="N165" i="23"/>
  <c r="E165" i="23"/>
  <c r="AU164" i="23"/>
  <c r="AK164" i="23"/>
  <c r="AB164" i="23"/>
  <c r="S164" i="23"/>
  <c r="J164" i="23"/>
  <c r="AZ163" i="23"/>
  <c r="AQ163" i="23"/>
  <c r="AH163" i="23"/>
  <c r="X163" i="23"/>
  <c r="O163" i="23"/>
  <c r="F163" i="23"/>
  <c r="AV162" i="23"/>
  <c r="AM162" i="23"/>
  <c r="AD162" i="23"/>
  <c r="U162" i="23"/>
  <c r="K162" i="23"/>
  <c r="B162" i="23"/>
  <c r="AR161" i="23"/>
  <c r="AI161" i="23"/>
  <c r="Z161" i="23"/>
  <c r="Q161" i="23"/>
  <c r="H161" i="23"/>
  <c r="AW160" i="23"/>
  <c r="AN160" i="23"/>
  <c r="AE160" i="23"/>
  <c r="V160" i="23"/>
  <c r="M160" i="23"/>
  <c r="D160" i="23"/>
  <c r="AT159" i="23"/>
  <c r="AJ159" i="23"/>
  <c r="AA159" i="23"/>
  <c r="R159" i="23"/>
  <c r="I159" i="23"/>
  <c r="AY158" i="23"/>
  <c r="AP158" i="23"/>
  <c r="AG158" i="23"/>
  <c r="W158" i="23"/>
  <c r="N158" i="23"/>
  <c r="E158" i="23"/>
  <c r="AU157" i="23"/>
  <c r="AL157" i="23"/>
  <c r="AC157" i="23"/>
  <c r="T157" i="23"/>
  <c r="J157" i="23"/>
  <c r="AZ156" i="23"/>
  <c r="AQ156" i="23"/>
  <c r="AH156" i="23"/>
  <c r="Y156" i="23"/>
  <c r="P156" i="23"/>
  <c r="G156" i="23"/>
  <c r="AV155" i="23"/>
  <c r="AM155" i="23"/>
  <c r="AD155" i="23"/>
  <c r="U155" i="23"/>
  <c r="L155" i="23"/>
  <c r="C155" i="23"/>
  <c r="AS154" i="23"/>
  <c r="AI154" i="23"/>
  <c r="Z154" i="23"/>
  <c r="Q154" i="23"/>
  <c r="H154" i="23"/>
  <c r="AX153" i="23"/>
  <c r="AO153" i="23"/>
  <c r="AF153" i="23"/>
  <c r="X153" i="23"/>
  <c r="P153" i="23"/>
  <c r="H153" i="23"/>
  <c r="AY152" i="23"/>
  <c r="AQ152" i="23"/>
  <c r="AI152" i="23"/>
  <c r="AA152" i="23"/>
  <c r="S152" i="23"/>
  <c r="K152" i="23"/>
  <c r="C152" i="23"/>
  <c r="AT151" i="23"/>
  <c r="AL151" i="23"/>
  <c r="AD151" i="23"/>
  <c r="V151" i="23"/>
  <c r="N151" i="23"/>
  <c r="F151" i="23"/>
  <c r="AW150" i="23"/>
  <c r="AO150" i="23"/>
  <c r="AG150" i="23"/>
  <c r="Y150" i="23"/>
  <c r="Q150" i="23"/>
  <c r="I150" i="23"/>
  <c r="AZ149" i="23"/>
  <c r="AR149" i="23"/>
  <c r="AJ149" i="23"/>
  <c r="AB149" i="23"/>
  <c r="T149" i="23"/>
  <c r="L149" i="23"/>
  <c r="D149" i="23"/>
  <c r="AU148" i="23"/>
  <c r="AK200" i="23"/>
  <c r="B189" i="23"/>
  <c r="AT184" i="23"/>
  <c r="AH181" i="23"/>
  <c r="AI179" i="23"/>
  <c r="P178" i="23"/>
  <c r="K177" i="23"/>
  <c r="N176" i="23"/>
  <c r="AB175" i="23"/>
  <c r="AP174" i="23"/>
  <c r="F174" i="23"/>
  <c r="T173" i="23"/>
  <c r="AI172" i="23"/>
  <c r="AW171" i="23"/>
  <c r="N171" i="23"/>
  <c r="AG170" i="23"/>
  <c r="AZ169" i="23"/>
  <c r="T169" i="23"/>
  <c r="AM168" i="23"/>
  <c r="M168" i="23"/>
  <c r="AV167" i="23"/>
  <c r="AJ167" i="23"/>
  <c r="AA167" i="23"/>
  <c r="R167" i="23"/>
  <c r="I167" i="23"/>
  <c r="AY166" i="23"/>
  <c r="AP166" i="23"/>
  <c r="AG166" i="23"/>
  <c r="W166" i="23"/>
  <c r="N166" i="23"/>
  <c r="E166" i="23"/>
  <c r="AU165" i="23"/>
  <c r="AL165" i="23"/>
  <c r="AC165" i="23"/>
  <c r="T165" i="23"/>
  <c r="J165" i="23"/>
  <c r="AZ164" i="23"/>
  <c r="AQ164" i="23"/>
  <c r="AH164" i="23"/>
  <c r="Y164" i="23"/>
  <c r="P164" i="23"/>
  <c r="G164" i="23"/>
  <c r="AV163" i="23"/>
  <c r="AM163" i="23"/>
  <c r="AD163" i="23"/>
  <c r="U163" i="23"/>
  <c r="L163" i="23"/>
  <c r="C163" i="23"/>
  <c r="AS162" i="23"/>
  <c r="AI162" i="23"/>
  <c r="Z162" i="23"/>
  <c r="Q162" i="23"/>
  <c r="H162" i="23"/>
  <c r="AX161" i="23"/>
  <c r="AO161" i="23"/>
  <c r="AF161" i="23"/>
  <c r="V161" i="23"/>
  <c r="M161" i="23"/>
  <c r="D161" i="23"/>
  <c r="AT160" i="23"/>
  <c r="AK160" i="23"/>
  <c r="AB160" i="23"/>
  <c r="S160" i="23"/>
  <c r="I160" i="23"/>
  <c r="AY159" i="23"/>
  <c r="AP159" i="23"/>
  <c r="AG159" i="23"/>
  <c r="X159" i="23"/>
  <c r="O159" i="23"/>
  <c r="F159" i="23"/>
  <c r="AU158" i="23"/>
  <c r="AL158" i="23"/>
  <c r="AC158" i="23"/>
  <c r="T158" i="23"/>
  <c r="K158" i="23"/>
  <c r="B158" i="23"/>
  <c r="AR157" i="23"/>
  <c r="AH157" i="23"/>
  <c r="Y157" i="23"/>
  <c r="P157" i="23"/>
  <c r="G157" i="23"/>
  <c r="AW156" i="23"/>
  <c r="AN156" i="23"/>
  <c r="AE156" i="23"/>
  <c r="U156" i="23"/>
  <c r="L156" i="23"/>
  <c r="C156" i="23"/>
  <c r="AS155" i="23"/>
  <c r="AJ155" i="23"/>
  <c r="AA155" i="23"/>
  <c r="R155" i="23"/>
  <c r="H155" i="23"/>
  <c r="AX154" i="23"/>
  <c r="AO154" i="23"/>
  <c r="AF154" i="23"/>
  <c r="W154" i="23"/>
  <c r="N154" i="23"/>
  <c r="E154" i="23"/>
  <c r="AT153" i="23"/>
  <c r="AK153" i="23"/>
  <c r="AC153" i="23"/>
  <c r="U153" i="23"/>
  <c r="M153" i="23"/>
  <c r="E153" i="23"/>
  <c r="AV152" i="23"/>
  <c r="AN152" i="23"/>
  <c r="AF152" i="23"/>
  <c r="X152" i="23"/>
  <c r="P152" i="23"/>
  <c r="H152" i="23"/>
  <c r="AY151" i="23"/>
  <c r="AQ151" i="23"/>
  <c r="AI151" i="23"/>
  <c r="AA151" i="23"/>
  <c r="S151" i="23"/>
  <c r="K151" i="23"/>
  <c r="C151" i="23"/>
  <c r="AT150" i="23"/>
  <c r="AL150" i="23"/>
  <c r="AD150" i="23"/>
  <c r="V150" i="23"/>
  <c r="N150" i="23"/>
  <c r="F150" i="23"/>
  <c r="AW149" i="23"/>
  <c r="AO149" i="23"/>
  <c r="AG149" i="23"/>
  <c r="Y149" i="23"/>
  <c r="Q149" i="23"/>
  <c r="I149" i="23"/>
  <c r="AZ148" i="23"/>
  <c r="AR148" i="23"/>
  <c r="AJ148" i="23"/>
  <c r="AB148" i="23"/>
  <c r="T148" i="23"/>
  <c r="L148" i="23"/>
  <c r="D148" i="23"/>
  <c r="AU147" i="23"/>
  <c r="AM147" i="23"/>
  <c r="AE147" i="23"/>
  <c r="W147" i="23"/>
  <c r="O147" i="23"/>
  <c r="G147" i="23"/>
  <c r="AX146" i="23"/>
  <c r="AP146" i="23"/>
  <c r="AH146" i="23"/>
  <c r="Z146" i="23"/>
  <c r="R146" i="23"/>
  <c r="J146" i="23"/>
  <c r="B146" i="23"/>
  <c r="AS145" i="23"/>
  <c r="AK145" i="23"/>
  <c r="AC145" i="23"/>
  <c r="U145" i="23"/>
  <c r="M145" i="23"/>
  <c r="E145" i="23"/>
  <c r="AV144" i="23"/>
  <c r="AN144" i="23"/>
  <c r="AF144" i="23"/>
  <c r="X144" i="23"/>
  <c r="P144" i="23"/>
  <c r="H144" i="23"/>
  <c r="AY143" i="23"/>
  <c r="AQ143" i="23"/>
  <c r="AI143" i="23"/>
  <c r="AA143" i="23"/>
  <c r="S143" i="23"/>
  <c r="K143" i="23"/>
  <c r="C143" i="23"/>
  <c r="AT142" i="23"/>
  <c r="AL142" i="23"/>
  <c r="AP196" i="23"/>
  <c r="AA187" i="23"/>
  <c r="D184" i="23"/>
  <c r="E181" i="23"/>
  <c r="M179" i="23"/>
  <c r="AY177" i="23"/>
  <c r="AW176" i="23"/>
  <c r="D176" i="23"/>
  <c r="S175" i="23"/>
  <c r="AG174" i="23"/>
  <c r="AV173" i="23"/>
  <c r="K173" i="23"/>
  <c r="Z172" i="23"/>
  <c r="AN171" i="23"/>
  <c r="F171" i="23"/>
  <c r="Y170" i="23"/>
  <c r="AR169" i="23"/>
  <c r="L169" i="23"/>
  <c r="AE168" i="23"/>
  <c r="F168" i="23"/>
  <c r="AT167" i="23"/>
  <c r="AH167" i="23"/>
  <c r="Y167" i="23"/>
  <c r="P167" i="23"/>
  <c r="G167" i="23"/>
  <c r="AW166" i="23"/>
  <c r="AM166" i="23"/>
  <c r="AD166" i="23"/>
  <c r="U166" i="23"/>
  <c r="L166" i="23"/>
  <c r="C166" i="23"/>
  <c r="AS165" i="23"/>
  <c r="AJ165" i="23"/>
  <c r="Z165" i="23"/>
  <c r="Q165" i="23"/>
  <c r="H165" i="23"/>
  <c r="AX164" i="23"/>
  <c r="AO164" i="23"/>
  <c r="AF164" i="23"/>
  <c r="W164" i="23"/>
  <c r="M164" i="23"/>
  <c r="D164" i="23"/>
  <c r="AT163" i="23"/>
  <c r="AK163" i="23"/>
  <c r="AB163" i="23"/>
  <c r="S163" i="23"/>
  <c r="J163" i="23"/>
  <c r="AY162" i="23"/>
  <c r="AP162" i="23"/>
  <c r="AG162" i="23"/>
  <c r="X162" i="23"/>
  <c r="O162" i="23"/>
  <c r="F162" i="23"/>
  <c r="AV161" i="23"/>
  <c r="AL161" i="23"/>
  <c r="AC161" i="23"/>
  <c r="T161" i="23"/>
  <c r="K161" i="23"/>
  <c r="B161" i="23"/>
  <c r="AR160" i="23"/>
  <c r="AI160" i="23"/>
  <c r="Y160" i="23"/>
  <c r="P160" i="23"/>
  <c r="G160" i="23"/>
  <c r="AW159" i="23"/>
  <c r="AN159" i="23"/>
  <c r="AE159" i="23"/>
  <c r="V159" i="23"/>
  <c r="L159" i="23"/>
  <c r="C159" i="23"/>
  <c r="AS158" i="23"/>
  <c r="AJ158" i="23"/>
  <c r="AA158" i="23"/>
  <c r="R158" i="23"/>
  <c r="I158" i="23"/>
  <c r="AX157" i="23"/>
  <c r="AO157" i="23"/>
  <c r="AF157" i="23"/>
  <c r="W157" i="23"/>
  <c r="N157" i="23"/>
  <c r="E157" i="23"/>
  <c r="AU156" i="23"/>
  <c r="AK156" i="23"/>
  <c r="AB156" i="23"/>
  <c r="S156" i="23"/>
  <c r="J156" i="23"/>
  <c r="AZ155" i="23"/>
  <c r="AQ155" i="23"/>
  <c r="AH155" i="23"/>
  <c r="X155" i="23"/>
  <c r="O155" i="23"/>
  <c r="F155" i="23"/>
  <c r="AV154" i="23"/>
  <c r="AM154" i="23"/>
  <c r="AD154" i="23"/>
  <c r="U154" i="23"/>
  <c r="K154" i="23"/>
  <c r="B154" i="23"/>
  <c r="AR153" i="23"/>
  <c r="AI153" i="23"/>
  <c r="AA153" i="23"/>
  <c r="S153" i="23"/>
  <c r="K153" i="23"/>
  <c r="C153" i="23"/>
  <c r="AT152" i="23"/>
  <c r="AL152" i="23"/>
  <c r="AD152" i="23"/>
  <c r="V152" i="23"/>
  <c r="N152" i="23"/>
  <c r="F152" i="23"/>
  <c r="AW151" i="23"/>
  <c r="AO151" i="23"/>
  <c r="AG151" i="23"/>
  <c r="Y151" i="23"/>
  <c r="Q151" i="23"/>
  <c r="I151" i="23"/>
  <c r="AZ150" i="23"/>
  <c r="AR150" i="23"/>
  <c r="AJ150" i="23"/>
  <c r="AB150" i="23"/>
  <c r="T150" i="23"/>
  <c r="L150" i="23"/>
  <c r="D150" i="23"/>
  <c r="AU149" i="23"/>
  <c r="AM149" i="23"/>
  <c r="AE149" i="23"/>
  <c r="W149" i="23"/>
  <c r="O149" i="23"/>
  <c r="G149" i="23"/>
  <c r="AX148" i="23"/>
  <c r="AP148" i="23"/>
  <c r="AH148" i="23"/>
  <c r="Z148" i="23"/>
  <c r="R148" i="23"/>
  <c r="J148" i="23"/>
  <c r="B148" i="23"/>
  <c r="AS147" i="23"/>
  <c r="AK147" i="23"/>
  <c r="AC147" i="23"/>
  <c r="U147" i="23"/>
  <c r="M147" i="23"/>
  <c r="E147" i="23"/>
  <c r="AE196" i="23"/>
  <c r="X187" i="23"/>
  <c r="AZ183" i="23"/>
  <c r="B181" i="23"/>
  <c r="K179" i="23"/>
  <c r="AX177" i="23"/>
  <c r="AU176" i="23"/>
  <c r="C176" i="23"/>
  <c r="R175" i="23"/>
  <c r="AF174" i="23"/>
  <c r="AU173" i="23"/>
  <c r="J173" i="23"/>
  <c r="X172" i="23"/>
  <c r="AM171" i="23"/>
  <c r="E171" i="23"/>
  <c r="X170" i="23"/>
  <c r="AQ169" i="23"/>
  <c r="K169" i="23"/>
  <c r="AD168" i="23"/>
  <c r="E168" i="23"/>
  <c r="AP167" i="23"/>
  <c r="AG167" i="23"/>
  <c r="X167" i="23"/>
  <c r="O167" i="23"/>
  <c r="F167" i="23"/>
  <c r="AU166" i="23"/>
  <c r="AL166" i="23"/>
  <c r="AC166" i="23"/>
  <c r="T166" i="23"/>
  <c r="K166" i="23"/>
  <c r="B166" i="23"/>
  <c r="AR165" i="23"/>
  <c r="AH165" i="23"/>
  <c r="Y165" i="23"/>
  <c r="P165" i="23"/>
  <c r="G165" i="23"/>
  <c r="AW164" i="23"/>
  <c r="AN164" i="23"/>
  <c r="AE164" i="23"/>
  <c r="U164" i="23"/>
  <c r="L164" i="23"/>
  <c r="C164" i="23"/>
  <c r="AS163" i="23"/>
  <c r="AJ163" i="23"/>
  <c r="AA163" i="23"/>
  <c r="R163" i="23"/>
  <c r="H163" i="23"/>
  <c r="AX162" i="23"/>
  <c r="AO162" i="23"/>
  <c r="AF162" i="23"/>
  <c r="W162" i="23"/>
  <c r="N162" i="23"/>
  <c r="E162" i="23"/>
  <c r="AT161" i="23"/>
  <c r="AK161" i="23"/>
  <c r="AB161" i="23"/>
  <c r="S161" i="23"/>
  <c r="J161" i="23"/>
  <c r="AZ160" i="23"/>
  <c r="AQ160" i="23"/>
  <c r="AG160" i="23"/>
  <c r="X160" i="23"/>
  <c r="O160" i="23"/>
  <c r="F160" i="23"/>
  <c r="AV159" i="23"/>
  <c r="AM159" i="23"/>
  <c r="AD159" i="23"/>
  <c r="T159" i="23"/>
  <c r="K159" i="23"/>
  <c r="B159" i="23"/>
  <c r="AR158" i="23"/>
  <c r="AI158" i="23"/>
  <c r="Z158" i="23"/>
  <c r="Q158" i="23"/>
  <c r="G158" i="23"/>
  <c r="AW157" i="23"/>
  <c r="AN157" i="23"/>
  <c r="AE157" i="23"/>
  <c r="V157" i="23"/>
  <c r="M157" i="23"/>
  <c r="D157" i="23"/>
  <c r="AS156" i="23"/>
  <c r="AJ156" i="23"/>
  <c r="AA156" i="23"/>
  <c r="R156" i="23"/>
  <c r="I156" i="23"/>
  <c r="AY155" i="23"/>
  <c r="AP155" i="23"/>
  <c r="AF155" i="23"/>
  <c r="W155" i="23"/>
  <c r="N155" i="23"/>
  <c r="E155" i="23"/>
  <c r="AU154" i="23"/>
  <c r="AL154" i="23"/>
  <c r="AC154" i="23"/>
  <c r="S154" i="23"/>
  <c r="J154" i="23"/>
  <c r="AZ153" i="23"/>
  <c r="AQ153" i="23"/>
  <c r="AH153" i="23"/>
  <c r="Z153" i="23"/>
  <c r="R153" i="23"/>
  <c r="J153" i="23"/>
  <c r="B153" i="23"/>
  <c r="AS152" i="23"/>
  <c r="AK152" i="23"/>
  <c r="AC152" i="23"/>
  <c r="U152" i="23"/>
  <c r="M152" i="23"/>
  <c r="E152" i="23"/>
  <c r="AV151" i="23"/>
  <c r="AN151" i="23"/>
  <c r="AF151" i="23"/>
  <c r="X151" i="23"/>
  <c r="P151" i="23"/>
  <c r="H151" i="23"/>
  <c r="AY150" i="23"/>
  <c r="AQ150" i="23"/>
  <c r="AI150" i="23"/>
  <c r="AA150" i="23"/>
  <c r="S150" i="23"/>
  <c r="K150" i="23"/>
  <c r="C150" i="23"/>
  <c r="AT149" i="23"/>
  <c r="AL149" i="23"/>
  <c r="AD149" i="23"/>
  <c r="V149" i="23"/>
  <c r="N149" i="23"/>
  <c r="F149" i="23"/>
  <c r="AW148" i="23"/>
  <c r="AO148" i="23"/>
  <c r="AG148" i="23"/>
  <c r="Y148" i="23"/>
  <c r="Q148" i="23"/>
  <c r="I148" i="23"/>
  <c r="AZ147" i="23"/>
  <c r="AR147" i="23"/>
  <c r="AJ147" i="23"/>
  <c r="AB147" i="23"/>
  <c r="T147" i="23"/>
  <c r="L147" i="23"/>
  <c r="D147" i="23"/>
  <c r="AU146" i="23"/>
  <c r="AM146" i="23"/>
  <c r="AE146" i="23"/>
  <c r="W146" i="23"/>
  <c r="O146" i="23"/>
  <c r="G146" i="23"/>
  <c r="AX145" i="23"/>
  <c r="AP145" i="23"/>
  <c r="AH145" i="23"/>
  <c r="Z145" i="23"/>
  <c r="R145" i="23"/>
  <c r="J145" i="23"/>
  <c r="B145" i="23"/>
  <c r="AS144" i="23"/>
  <c r="AK144" i="23"/>
  <c r="AC144" i="23"/>
  <c r="U144" i="23"/>
  <c r="M144" i="23"/>
  <c r="E144" i="23"/>
  <c r="AV143" i="23"/>
  <c r="AN143" i="23"/>
  <c r="AF143" i="23"/>
  <c r="X143" i="23"/>
  <c r="P143" i="23"/>
  <c r="H143" i="23"/>
  <c r="AY142" i="23"/>
  <c r="AQ142" i="23"/>
  <c r="AI142" i="23"/>
  <c r="AA142" i="23"/>
  <c r="S142" i="23"/>
  <c r="K142" i="23"/>
  <c r="C142" i="23"/>
  <c r="AT141" i="23"/>
  <c r="AL141" i="23"/>
  <c r="AD141" i="23"/>
  <c r="V141" i="23"/>
  <c r="N141" i="23"/>
  <c r="F141" i="23"/>
  <c r="AW140" i="23"/>
  <c r="AO140" i="23"/>
  <c r="AG140" i="23"/>
  <c r="Y140" i="23"/>
  <c r="Q140" i="23"/>
  <c r="I140" i="23"/>
  <c r="AZ139" i="23"/>
  <c r="AR139" i="23"/>
  <c r="AJ139" i="23"/>
  <c r="AB139" i="23"/>
  <c r="T139" i="23"/>
  <c r="L139" i="23"/>
  <c r="D139" i="23"/>
  <c r="AU138" i="23"/>
  <c r="AM138" i="23"/>
  <c r="AE138" i="23"/>
  <c r="W138" i="23"/>
  <c r="O138" i="23"/>
  <c r="G138" i="23"/>
  <c r="AX137" i="23"/>
  <c r="AP137" i="23"/>
  <c r="AH137" i="23"/>
  <c r="Z137" i="23"/>
  <c r="R137" i="23"/>
  <c r="J137" i="23"/>
  <c r="B137" i="23"/>
  <c r="AS136" i="23"/>
  <c r="AK136" i="23"/>
  <c r="AC136" i="23"/>
  <c r="F207" i="23"/>
  <c r="AR184" i="23"/>
  <c r="AB178" i="23"/>
  <c r="AK175" i="23"/>
  <c r="E174" i="23"/>
  <c r="F172" i="23"/>
  <c r="I170" i="23"/>
  <c r="AL168" i="23"/>
  <c r="AL167" i="23"/>
  <c r="K167" i="23"/>
  <c r="AO166" i="23"/>
  <c r="O166" i="23"/>
  <c r="AN165" i="23"/>
  <c r="R165" i="23"/>
  <c r="AR164" i="23"/>
  <c r="R164" i="23"/>
  <c r="AU163" i="23"/>
  <c r="V163" i="23"/>
  <c r="AU162" i="23"/>
  <c r="Y162" i="23"/>
  <c r="AY161" i="23"/>
  <c r="Y161" i="23"/>
  <c r="C161" i="23"/>
  <c r="AC160" i="23"/>
  <c r="C160" i="23"/>
  <c r="AF159" i="23"/>
  <c r="G159" i="23"/>
  <c r="AE158" i="23"/>
  <c r="J158" i="23"/>
  <c r="AJ157" i="23"/>
  <c r="I157" i="23"/>
  <c r="AM156" i="23"/>
  <c r="M156" i="23"/>
  <c r="AL155" i="23"/>
  <c r="P155" i="23"/>
  <c r="AP154" i="23"/>
  <c r="P154" i="23"/>
  <c r="AS153" i="23"/>
  <c r="V153" i="23"/>
  <c r="AX152" i="23"/>
  <c r="AE152" i="23"/>
  <c r="I152" i="23"/>
  <c r="AK151" i="23"/>
  <c r="R151" i="23"/>
  <c r="AU150" i="23"/>
  <c r="X150" i="23"/>
  <c r="E150" i="23"/>
  <c r="AH149" i="23"/>
  <c r="P149" i="23"/>
  <c r="AY148" i="23"/>
  <c r="AK148" i="23"/>
  <c r="W148" i="23"/>
  <c r="K148" i="23"/>
  <c r="AW147" i="23"/>
  <c r="AI147" i="23"/>
  <c r="X147" i="23"/>
  <c r="J147" i="23"/>
  <c r="AW146" i="23"/>
  <c r="AL146" i="23"/>
  <c r="AB146" i="23"/>
  <c r="Q146" i="23"/>
  <c r="F146" i="23"/>
  <c r="AU145" i="23"/>
  <c r="AJ145" i="23"/>
  <c r="Y145" i="23"/>
  <c r="O145" i="23"/>
  <c r="D145" i="23"/>
  <c r="AR144" i="23"/>
  <c r="AH144" i="23"/>
  <c r="W144" i="23"/>
  <c r="L144" i="23"/>
  <c r="B144" i="23"/>
  <c r="AP143" i="23"/>
  <c r="AE143" i="23"/>
  <c r="U143" i="23"/>
  <c r="J143" i="23"/>
  <c r="AX142" i="23"/>
  <c r="AN142" i="23"/>
  <c r="AD142" i="23"/>
  <c r="U142" i="23"/>
  <c r="L142" i="23"/>
  <c r="B142" i="23"/>
  <c r="AR141" i="23"/>
  <c r="AI141" i="23"/>
  <c r="Z141" i="23"/>
  <c r="Q141" i="23"/>
  <c r="H141" i="23"/>
  <c r="AX140" i="23"/>
  <c r="AN140" i="23"/>
  <c r="AE140" i="23"/>
  <c r="V140" i="23"/>
  <c r="M140" i="23"/>
  <c r="D140" i="23"/>
  <c r="AT139" i="23"/>
  <c r="AK139" i="23"/>
  <c r="AA139" i="23"/>
  <c r="R139" i="23"/>
  <c r="I139" i="23"/>
  <c r="AY138" i="23"/>
  <c r="AP138" i="23"/>
  <c r="AG138" i="23"/>
  <c r="X138" i="23"/>
  <c r="N138" i="23"/>
  <c r="E138" i="23"/>
  <c r="AU137" i="23"/>
  <c r="AL137" i="23"/>
  <c r="AC137" i="23"/>
  <c r="T137" i="23"/>
  <c r="K137" i="23"/>
  <c r="AZ136" i="23"/>
  <c r="AQ136" i="23"/>
  <c r="AH136" i="23"/>
  <c r="Y136" i="23"/>
  <c r="Q136" i="23"/>
  <c r="I136" i="23"/>
  <c r="AZ135" i="23"/>
  <c r="AR135" i="23"/>
  <c r="AJ135" i="23"/>
  <c r="AB135" i="23"/>
  <c r="T135" i="23"/>
  <c r="L135" i="23"/>
  <c r="D135" i="23"/>
  <c r="AU134" i="23"/>
  <c r="AM134" i="23"/>
  <c r="AE134" i="23"/>
  <c r="W134" i="23"/>
  <c r="O134" i="23"/>
  <c r="G134" i="23"/>
  <c r="AX133" i="23"/>
  <c r="AP133" i="23"/>
  <c r="AH133" i="23"/>
  <c r="Z133" i="23"/>
  <c r="R133" i="23"/>
  <c r="J133" i="23"/>
  <c r="B133" i="23"/>
  <c r="AS132" i="23"/>
  <c r="AK132" i="23"/>
  <c r="AC132" i="23"/>
  <c r="U132" i="23"/>
  <c r="M132" i="23"/>
  <c r="E132" i="23"/>
  <c r="AV131" i="23"/>
  <c r="AN131" i="23"/>
  <c r="AF131" i="23"/>
  <c r="X131" i="23"/>
  <c r="P131" i="23"/>
  <c r="H131" i="23"/>
  <c r="AY130" i="23"/>
  <c r="AQ130" i="23"/>
  <c r="AI130" i="23"/>
  <c r="AA130" i="23"/>
  <c r="S130" i="23"/>
  <c r="K130" i="23"/>
  <c r="AI206" i="23"/>
  <c r="T182" i="23"/>
  <c r="N178" i="23"/>
  <c r="AJ175" i="23"/>
  <c r="AC173" i="23"/>
  <c r="AV171" i="23"/>
  <c r="H170" i="23"/>
  <c r="O168" i="23"/>
  <c r="AI167" i="23"/>
  <c r="J167" i="23"/>
  <c r="AI166" i="23"/>
  <c r="M166" i="23"/>
  <c r="AM165" i="23"/>
  <c r="M165" i="23"/>
  <c r="AP164" i="23"/>
  <c r="Q164" i="23"/>
  <c r="AP163" i="23"/>
  <c r="T163" i="23"/>
  <c r="AT162" i="23"/>
  <c r="S162" i="23"/>
  <c r="AW161" i="23"/>
  <c r="X161" i="23"/>
  <c r="AV160" i="23"/>
  <c r="AA160" i="23"/>
  <c r="AZ159" i="23"/>
  <c r="Z159" i="23"/>
  <c r="D159" i="23"/>
  <c r="AD158" i="23"/>
  <c r="D158" i="23"/>
  <c r="AG157" i="23"/>
  <c r="H157" i="23"/>
  <c r="AG156" i="23"/>
  <c r="K156" i="23"/>
  <c r="AK155" i="23"/>
  <c r="K155" i="23"/>
  <c r="AN154" i="23"/>
  <c r="O154" i="23"/>
  <c r="AN153" i="23"/>
  <c r="T153" i="23"/>
  <c r="AW152" i="23"/>
  <c r="Z152" i="23"/>
  <c r="G152" i="23"/>
  <c r="AJ151" i="23"/>
  <c r="M151" i="23"/>
  <c r="AS150" i="23"/>
  <c r="W150" i="23"/>
  <c r="AY149" i="23"/>
  <c r="AF149" i="23"/>
  <c r="M149" i="23"/>
  <c r="AV148" i="23"/>
  <c r="AI148" i="23"/>
  <c r="V148" i="23"/>
  <c r="H148" i="23"/>
  <c r="AV147" i="23"/>
  <c r="AH147" i="23"/>
  <c r="V147" i="23"/>
  <c r="I147" i="23"/>
  <c r="AV146" i="23"/>
  <c r="AK146" i="23"/>
  <c r="AA146" i="23"/>
  <c r="P146" i="23"/>
  <c r="E146" i="23"/>
  <c r="AT145" i="23"/>
  <c r="AI145" i="23"/>
  <c r="X145" i="23"/>
  <c r="N145" i="23"/>
  <c r="C145" i="23"/>
  <c r="AQ144" i="23"/>
  <c r="AG144" i="23"/>
  <c r="V144" i="23"/>
  <c r="K144" i="23"/>
  <c r="AZ143" i="23"/>
  <c r="AO143" i="23"/>
  <c r="AD143" i="23"/>
  <c r="T143" i="23"/>
  <c r="I143" i="23"/>
  <c r="AW142" i="23"/>
  <c r="AM142" i="23"/>
  <c r="AC142" i="23"/>
  <c r="T142" i="23"/>
  <c r="J142" i="23"/>
  <c r="AZ141" i="23"/>
  <c r="AQ141" i="23"/>
  <c r="AH141" i="23"/>
  <c r="Y141" i="23"/>
  <c r="P141" i="23"/>
  <c r="G141" i="23"/>
  <c r="AV140" i="23"/>
  <c r="AM140" i="23"/>
  <c r="AD140" i="23"/>
  <c r="U140" i="23"/>
  <c r="L140" i="23"/>
  <c r="C140" i="23"/>
  <c r="AS139" i="23"/>
  <c r="AI139" i="23"/>
  <c r="Z139" i="23"/>
  <c r="Q139" i="23"/>
  <c r="H139" i="23"/>
  <c r="AX138" i="23"/>
  <c r="AO138" i="23"/>
  <c r="AF138" i="23"/>
  <c r="V138" i="23"/>
  <c r="M138" i="23"/>
  <c r="D138" i="23"/>
  <c r="AT137" i="23"/>
  <c r="AK137" i="23"/>
  <c r="AB137" i="23"/>
  <c r="S137" i="23"/>
  <c r="I137" i="23"/>
  <c r="AY136" i="23"/>
  <c r="AP136" i="23"/>
  <c r="AG136" i="23"/>
  <c r="X136" i="23"/>
  <c r="P136" i="23"/>
  <c r="H136" i="23"/>
  <c r="AY135" i="23"/>
  <c r="AQ135" i="23"/>
  <c r="AI135" i="23"/>
  <c r="AA135" i="23"/>
  <c r="S135" i="23"/>
  <c r="K135" i="23"/>
  <c r="C135" i="23"/>
  <c r="AT134" i="23"/>
  <c r="AL134" i="23"/>
  <c r="AD134" i="23"/>
  <c r="V134" i="23"/>
  <c r="N134" i="23"/>
  <c r="F134" i="23"/>
  <c r="AW133" i="23"/>
  <c r="AO133" i="23"/>
  <c r="AG133" i="23"/>
  <c r="Y133" i="23"/>
  <c r="Q133" i="23"/>
  <c r="I133" i="23"/>
  <c r="AZ132" i="23"/>
  <c r="AR132" i="23"/>
  <c r="AJ132" i="23"/>
  <c r="AB132" i="23"/>
  <c r="T132" i="23"/>
  <c r="L132" i="23"/>
  <c r="D132" i="23"/>
  <c r="AU131" i="23"/>
  <c r="AM131" i="23"/>
  <c r="AE131" i="23"/>
  <c r="W131" i="23"/>
  <c r="O131" i="23"/>
  <c r="G131" i="23"/>
  <c r="AX130" i="23"/>
  <c r="AP130" i="23"/>
  <c r="AH130" i="23"/>
  <c r="Z130" i="23"/>
  <c r="R130" i="23"/>
  <c r="AO190" i="23"/>
  <c r="E180" i="23"/>
  <c r="H177" i="23"/>
  <c r="AX174" i="23"/>
  <c r="AR172" i="23"/>
  <c r="M171" i="23"/>
  <c r="AA169" i="23"/>
  <c r="AX167" i="23"/>
  <c r="Z167" i="23"/>
  <c r="AZ166" i="23"/>
  <c r="Z166" i="23"/>
  <c r="D166" i="23"/>
  <c r="AD165" i="23"/>
  <c r="D165" i="23"/>
  <c r="AG164" i="23"/>
  <c r="H164" i="23"/>
  <c r="AF163" i="23"/>
  <c r="K163" i="23"/>
  <c r="AK162" i="23"/>
  <c r="J162" i="23"/>
  <c r="AN161" i="23"/>
  <c r="N161" i="23"/>
  <c r="AM160" i="23"/>
  <c r="Q160" i="23"/>
  <c r="AQ159" i="23"/>
  <c r="Q159" i="23"/>
  <c r="AT158" i="23"/>
  <c r="U158" i="23"/>
  <c r="AT157" i="23"/>
  <c r="X157" i="23"/>
  <c r="AX156" i="23"/>
  <c r="X156" i="23"/>
  <c r="B156" i="23"/>
  <c r="AB155" i="23"/>
  <c r="B155" i="23"/>
  <c r="AE154" i="23"/>
  <c r="F154" i="23"/>
  <c r="AE153" i="23"/>
  <c r="L153" i="23"/>
  <c r="AO152" i="23"/>
  <c r="R152" i="23"/>
  <c r="AX151" i="23"/>
  <c r="AB151" i="23"/>
  <c r="E151" i="23"/>
  <c r="AK150" i="23"/>
  <c r="O150" i="23"/>
  <c r="AQ149" i="23"/>
  <c r="X149" i="23"/>
  <c r="H149" i="23"/>
  <c r="AQ148" i="23"/>
  <c r="AD148" i="23"/>
  <c r="P148" i="23"/>
  <c r="E148" i="23"/>
  <c r="AP147" i="23"/>
  <c r="AD147" i="23"/>
  <c r="Q147" i="23"/>
  <c r="C147" i="23"/>
  <c r="AR146" i="23"/>
  <c r="AG146" i="23"/>
  <c r="V146" i="23"/>
  <c r="L146" i="23"/>
  <c r="AZ145" i="23"/>
  <c r="AO145" i="23"/>
  <c r="AE145" i="23"/>
  <c r="T145" i="23"/>
  <c r="I145" i="23"/>
  <c r="AX144" i="23"/>
  <c r="AM144" i="23"/>
  <c r="AB144" i="23"/>
  <c r="R144" i="23"/>
  <c r="G144" i="23"/>
  <c r="AU143" i="23"/>
  <c r="AK143" i="23"/>
  <c r="Z143" i="23"/>
  <c r="O143" i="23"/>
  <c r="E143" i="23"/>
  <c r="AS142" i="23"/>
  <c r="AH142" i="23"/>
  <c r="Y142" i="23"/>
  <c r="P142" i="23"/>
  <c r="G142" i="23"/>
  <c r="AW141" i="23"/>
  <c r="AN141" i="23"/>
  <c r="AE141" i="23"/>
  <c r="U141" i="23"/>
  <c r="L141" i="23"/>
  <c r="C141" i="23"/>
  <c r="AS140" i="23"/>
  <c r="AJ140" i="23"/>
  <c r="AA140" i="23"/>
  <c r="R140" i="23"/>
  <c r="H140" i="23"/>
  <c r="AX139" i="23"/>
  <c r="AO139" i="23"/>
  <c r="AF139" i="23"/>
  <c r="W139" i="23"/>
  <c r="N139" i="23"/>
  <c r="E139" i="23"/>
  <c r="AT138" i="23"/>
  <c r="AK138" i="23"/>
  <c r="AB138" i="23"/>
  <c r="S138" i="23"/>
  <c r="J138" i="23"/>
  <c r="AZ137" i="23"/>
  <c r="AQ137" i="23"/>
  <c r="AG137" i="23"/>
  <c r="X137" i="23"/>
  <c r="O137" i="23"/>
  <c r="F137" i="23"/>
  <c r="AV136" i="23"/>
  <c r="AM136" i="23"/>
  <c r="AD136" i="23"/>
  <c r="U136" i="23"/>
  <c r="M136" i="23"/>
  <c r="E136" i="23"/>
  <c r="AV135" i="23"/>
  <c r="AN135" i="23"/>
  <c r="AF135" i="23"/>
  <c r="X135" i="23"/>
  <c r="P135" i="23"/>
  <c r="H135" i="23"/>
  <c r="AY134" i="23"/>
  <c r="AQ134" i="23"/>
  <c r="AI134" i="23"/>
  <c r="AA134" i="23"/>
  <c r="S134" i="23"/>
  <c r="K134" i="23"/>
  <c r="C134" i="23"/>
  <c r="AT133" i="23"/>
  <c r="AL133" i="23"/>
  <c r="AD133" i="23"/>
  <c r="V133" i="23"/>
  <c r="N133" i="23"/>
  <c r="F133" i="23"/>
  <c r="AW132" i="23"/>
  <c r="AO132" i="23"/>
  <c r="AG132" i="23"/>
  <c r="Y132" i="23"/>
  <c r="Q132" i="23"/>
  <c r="I132" i="23"/>
  <c r="AZ131" i="23"/>
  <c r="AR131" i="23"/>
  <c r="AJ131" i="23"/>
  <c r="AB131" i="23"/>
  <c r="T131" i="23"/>
  <c r="L131" i="23"/>
  <c r="D131" i="23"/>
  <c r="AU130" i="23"/>
  <c r="AM130" i="23"/>
  <c r="AE130" i="23"/>
  <c r="W130" i="23"/>
  <c r="O130" i="23"/>
  <c r="G130" i="23"/>
  <c r="AX129" i="23"/>
  <c r="AP129" i="23"/>
  <c r="AH129" i="23"/>
  <c r="Z129" i="23"/>
  <c r="R129" i="23"/>
  <c r="J129" i="23"/>
  <c r="B129" i="23"/>
  <c r="AS128" i="23"/>
  <c r="AK128" i="23"/>
  <c r="AC128" i="23"/>
  <c r="U128" i="23"/>
  <c r="M128" i="23"/>
  <c r="E128" i="23"/>
  <c r="AV127" i="23"/>
  <c r="AN127" i="23"/>
  <c r="AF127" i="23"/>
  <c r="X127" i="23"/>
  <c r="P127" i="23"/>
  <c r="H127" i="23"/>
  <c r="AY126" i="23"/>
  <c r="AQ126" i="23"/>
  <c r="AI126" i="23"/>
  <c r="AA126" i="23"/>
  <c r="S126" i="23"/>
  <c r="K126" i="23"/>
  <c r="C126" i="23"/>
  <c r="AT125" i="23"/>
  <c r="AL125" i="23"/>
  <c r="AD125" i="23"/>
  <c r="V125" i="23"/>
  <c r="N125" i="23"/>
  <c r="F125" i="23"/>
  <c r="AW124" i="23"/>
  <c r="AO124" i="23"/>
  <c r="AG124" i="23"/>
  <c r="Y124" i="23"/>
  <c r="Q124" i="23"/>
  <c r="I124" i="23"/>
  <c r="AZ123" i="23"/>
  <c r="AR123" i="23"/>
  <c r="AJ123" i="23"/>
  <c r="AB123" i="23"/>
  <c r="T123" i="23"/>
  <c r="L123" i="23"/>
  <c r="D123" i="23"/>
  <c r="AU122" i="23"/>
  <c r="AM122" i="23"/>
  <c r="AE122" i="23"/>
  <c r="W122" i="23"/>
  <c r="AL185" i="23"/>
  <c r="AF179" i="23"/>
  <c r="V176" i="23"/>
  <c r="O174" i="23"/>
  <c r="AH172" i="23"/>
  <c r="AN170" i="23"/>
  <c r="AU168" i="23"/>
  <c r="AU167" i="23"/>
  <c r="S167" i="23"/>
  <c r="AR166" i="23"/>
  <c r="V166" i="23"/>
  <c r="AV165" i="23"/>
  <c r="V165" i="23"/>
  <c r="AY164" i="23"/>
  <c r="Z164" i="23"/>
  <c r="AY163" i="23"/>
  <c r="AC163" i="23"/>
  <c r="D163" i="23"/>
  <c r="AC162" i="23"/>
  <c r="G162" i="23"/>
  <c r="AG161" i="23"/>
  <c r="F161" i="23"/>
  <c r="AJ160" i="23"/>
  <c r="K160" i="23"/>
  <c r="AI159" i="23"/>
  <c r="N159" i="23"/>
  <c r="AM158" i="23"/>
  <c r="M158" i="23"/>
  <c r="AP157" i="23"/>
  <c r="Q157" i="23"/>
  <c r="AP156" i="23"/>
  <c r="T156" i="23"/>
  <c r="AT155" i="23"/>
  <c r="T155" i="23"/>
  <c r="AW154" i="23"/>
  <c r="X154" i="23"/>
  <c r="AW153" i="23"/>
  <c r="AB153" i="23"/>
  <c r="F153" i="23"/>
  <c r="AH152" i="23"/>
  <c r="O152" i="23"/>
  <c r="AR151" i="23"/>
  <c r="U151" i="23"/>
  <c r="B151" i="23"/>
  <c r="AE150" i="23"/>
  <c r="H150" i="23"/>
  <c r="AN149" i="23"/>
  <c r="S149" i="23"/>
  <c r="C149" i="23"/>
  <c r="AM148" i="23"/>
  <c r="AA148" i="23"/>
  <c r="N148" i="23"/>
  <c r="AY147" i="23"/>
  <c r="AN147" i="23"/>
  <c r="Z147" i="23"/>
  <c r="N147" i="23"/>
  <c r="AZ146" i="23"/>
  <c r="AO146" i="23"/>
  <c r="AD146" i="23"/>
  <c r="T146" i="23"/>
  <c r="I146" i="23"/>
  <c r="AW145" i="23"/>
  <c r="AM145" i="23"/>
  <c r="AB145" i="23"/>
  <c r="Q145" i="23"/>
  <c r="G145" i="23"/>
  <c r="AU144" i="23"/>
  <c r="AJ144" i="23"/>
  <c r="Z144" i="23"/>
  <c r="O144" i="23"/>
  <c r="D144" i="23"/>
  <c r="AS143" i="23"/>
  <c r="AH143" i="23"/>
  <c r="W143" i="23"/>
  <c r="M143" i="23"/>
  <c r="B143" i="23"/>
  <c r="AP142" i="23"/>
  <c r="AF142" i="23"/>
  <c r="W142" i="23"/>
  <c r="N142" i="23"/>
  <c r="E142" i="23"/>
  <c r="AU141" i="23"/>
  <c r="AK141" i="23"/>
  <c r="AB141" i="23"/>
  <c r="S141" i="23"/>
  <c r="J141" i="23"/>
  <c r="AZ140" i="23"/>
  <c r="AQ140" i="23"/>
  <c r="AH140" i="23"/>
  <c r="X140" i="23"/>
  <c r="O140" i="23"/>
  <c r="F140" i="23"/>
  <c r="AV139" i="23"/>
  <c r="AM139" i="23"/>
  <c r="AD139" i="23"/>
  <c r="U139" i="23"/>
  <c r="K139" i="23"/>
  <c r="B139" i="23"/>
  <c r="AR138" i="23"/>
  <c r="AI138" i="23"/>
  <c r="Z138" i="23"/>
  <c r="Q138" i="23"/>
  <c r="H138" i="23"/>
  <c r="AW137" i="23"/>
  <c r="AN137" i="23"/>
  <c r="AE137" i="23"/>
  <c r="V137" i="23"/>
  <c r="M137" i="23"/>
  <c r="D137" i="23"/>
  <c r="AT136" i="23"/>
  <c r="AJ136" i="23"/>
  <c r="AA136" i="23"/>
  <c r="S136" i="23"/>
  <c r="K136" i="23"/>
  <c r="C136" i="23"/>
  <c r="AT135" i="23"/>
  <c r="AL135" i="23"/>
  <c r="AD135" i="23"/>
  <c r="V135" i="23"/>
  <c r="N135" i="23"/>
  <c r="F135" i="23"/>
  <c r="AW134" i="23"/>
  <c r="AO134" i="23"/>
  <c r="AG134" i="23"/>
  <c r="Y134" i="23"/>
  <c r="Q134" i="23"/>
  <c r="I134" i="23"/>
  <c r="AZ133" i="23"/>
  <c r="AR133" i="23"/>
  <c r="AJ133" i="23"/>
  <c r="AB133" i="23"/>
  <c r="T133" i="23"/>
  <c r="L133" i="23"/>
  <c r="D133" i="23"/>
  <c r="AU132" i="23"/>
  <c r="AM132" i="23"/>
  <c r="AE132" i="23"/>
  <c r="W132" i="23"/>
  <c r="O132" i="23"/>
  <c r="G132" i="23"/>
  <c r="AX131" i="23"/>
  <c r="AP131" i="23"/>
  <c r="AH131" i="23"/>
  <c r="Z131" i="23"/>
  <c r="R131" i="23"/>
  <c r="J131" i="23"/>
  <c r="B131" i="23"/>
  <c r="AS130" i="23"/>
  <c r="AK130" i="23"/>
  <c r="AC130" i="23"/>
  <c r="U130" i="23"/>
  <c r="M130" i="23"/>
  <c r="E130" i="23"/>
  <c r="AV129" i="23"/>
  <c r="AN129" i="23"/>
  <c r="AF129" i="23"/>
  <c r="X129" i="23"/>
  <c r="P129" i="23"/>
  <c r="H129" i="23"/>
  <c r="AY128" i="23"/>
  <c r="AQ128" i="23"/>
  <c r="AI128" i="23"/>
  <c r="AA128" i="23"/>
  <c r="S128" i="23"/>
  <c r="K128" i="23"/>
  <c r="C128" i="23"/>
  <c r="AT127" i="23"/>
  <c r="AL127" i="23"/>
  <c r="AD127" i="23"/>
  <c r="V127" i="23"/>
  <c r="AI185" i="23"/>
  <c r="AE178" i="23"/>
  <c r="L176" i="23"/>
  <c r="N174" i="23"/>
  <c r="G172" i="23"/>
  <c r="AF170" i="23"/>
  <c r="AT168" i="23"/>
  <c r="AM167" i="23"/>
  <c r="Q167" i="23"/>
  <c r="AQ166" i="23"/>
  <c r="Q166" i="23"/>
  <c r="AT165" i="23"/>
  <c r="U165" i="23"/>
  <c r="AS164" i="23"/>
  <c r="X164" i="23"/>
  <c r="AX163" i="23"/>
  <c r="W163" i="23"/>
  <c r="B163" i="23"/>
  <c r="AA162" i="23"/>
  <c r="AZ161" i="23"/>
  <c r="AD161" i="23"/>
  <c r="E161" i="23"/>
  <c r="AD160" i="23"/>
  <c r="H160" i="23"/>
  <c r="AH159" i="23"/>
  <c r="H159" i="23"/>
  <c r="AK158" i="23"/>
  <c r="L158" i="23"/>
  <c r="AK157" i="23"/>
  <c r="O157" i="23"/>
  <c r="AO156" i="23"/>
  <c r="O156" i="23"/>
  <c r="AR155" i="23"/>
  <c r="S155" i="23"/>
  <c r="AQ154" i="23"/>
  <c r="V154" i="23"/>
  <c r="AV153" i="23"/>
  <c r="W153" i="23"/>
  <c r="D153" i="23"/>
  <c r="AG152" i="23"/>
  <c r="J152" i="23"/>
  <c r="AP151" i="23"/>
  <c r="T151" i="23"/>
  <c r="AV150" i="23"/>
  <c r="AC150" i="23"/>
  <c r="G150" i="23"/>
  <c r="AI149" i="23"/>
  <c r="R149" i="23"/>
  <c r="B149" i="23"/>
  <c r="AL148" i="23"/>
  <c r="X148" i="23"/>
  <c r="M148" i="23"/>
  <c r="AX147" i="23"/>
  <c r="AL147" i="23"/>
  <c r="Y147" i="23"/>
  <c r="K147" i="23"/>
  <c r="AY146" i="23"/>
  <c r="AN146" i="23"/>
  <c r="AC146" i="23"/>
  <c r="S146" i="23"/>
  <c r="H146" i="23"/>
  <c r="AV145" i="23"/>
  <c r="AL145" i="23"/>
  <c r="AA145" i="23"/>
  <c r="P145" i="23"/>
  <c r="F145" i="23"/>
  <c r="AT144" i="23"/>
  <c r="AI144" i="23"/>
  <c r="Y144" i="23"/>
  <c r="N144" i="23"/>
  <c r="C144" i="23"/>
  <c r="AR143" i="23"/>
  <c r="AG143" i="23"/>
  <c r="V143" i="23"/>
  <c r="L143" i="23"/>
  <c r="AZ142" i="23"/>
  <c r="AO142" i="23"/>
  <c r="AE142" i="23"/>
  <c r="V142" i="23"/>
  <c r="M142" i="23"/>
  <c r="D142" i="23"/>
  <c r="AS141" i="23"/>
  <c r="AJ141" i="23"/>
  <c r="AA141" i="23"/>
  <c r="R141" i="23"/>
  <c r="I141" i="23"/>
  <c r="AY140" i="23"/>
  <c r="AP140" i="23"/>
  <c r="AF140" i="23"/>
  <c r="W140" i="23"/>
  <c r="N140" i="23"/>
  <c r="E140" i="23"/>
  <c r="AU139" i="23"/>
  <c r="AL139" i="23"/>
  <c r="AC139" i="23"/>
  <c r="S139" i="23"/>
  <c r="J139" i="23"/>
  <c r="AZ138" i="23"/>
  <c r="AQ138" i="23"/>
  <c r="AH138" i="23"/>
  <c r="Y138" i="23"/>
  <c r="P138" i="23"/>
  <c r="F138" i="23"/>
  <c r="AV137" i="23"/>
  <c r="AM137" i="23"/>
  <c r="AD137" i="23"/>
  <c r="U137" i="23"/>
  <c r="L137" i="23"/>
  <c r="C137" i="23"/>
  <c r="AR136" i="23"/>
  <c r="AI136" i="23"/>
  <c r="Z136" i="23"/>
  <c r="R136" i="23"/>
  <c r="J136" i="23"/>
  <c r="B136" i="23"/>
  <c r="AS135" i="23"/>
  <c r="AK135" i="23"/>
  <c r="AC135" i="23"/>
  <c r="U135" i="23"/>
  <c r="M135" i="23"/>
  <c r="E135" i="23"/>
  <c r="AV134" i="23"/>
  <c r="AN134" i="23"/>
  <c r="AF134" i="23"/>
  <c r="X134" i="23"/>
  <c r="P134" i="23"/>
  <c r="H134" i="23"/>
  <c r="AY133" i="23"/>
  <c r="AQ133" i="23"/>
  <c r="AI133" i="23"/>
  <c r="AA133" i="23"/>
  <c r="S133" i="23"/>
  <c r="K133" i="23"/>
  <c r="C133" i="23"/>
  <c r="AT132" i="23"/>
  <c r="AL132" i="23"/>
  <c r="AD132" i="23"/>
  <c r="V132" i="23"/>
  <c r="N132" i="23"/>
  <c r="F132" i="23"/>
  <c r="AW131" i="23"/>
  <c r="AO131" i="23"/>
  <c r="AG131" i="23"/>
  <c r="Y131" i="23"/>
  <c r="Q131" i="23"/>
  <c r="I131" i="23"/>
  <c r="AZ130" i="23"/>
  <c r="AR130" i="23"/>
  <c r="AJ130" i="23"/>
  <c r="AB130" i="23"/>
  <c r="T130" i="23"/>
  <c r="L130" i="23"/>
  <c r="D130" i="23"/>
  <c r="AU129" i="23"/>
  <c r="AM129" i="23"/>
  <c r="AE129" i="23"/>
  <c r="W129" i="23"/>
  <c r="O129" i="23"/>
  <c r="G129" i="23"/>
  <c r="AX128" i="23"/>
  <c r="AP128" i="23"/>
  <c r="AH128" i="23"/>
  <c r="Z128" i="23"/>
  <c r="R128" i="23"/>
  <c r="J128" i="23"/>
  <c r="B128" i="23"/>
  <c r="AS127" i="23"/>
  <c r="AK127" i="23"/>
  <c r="AC127" i="23"/>
  <c r="U127" i="23"/>
  <c r="M127" i="23"/>
  <c r="E127" i="23"/>
  <c r="AV126" i="23"/>
  <c r="AN126" i="23"/>
  <c r="AF126" i="23"/>
  <c r="X126" i="23"/>
  <c r="P126" i="23"/>
  <c r="H126" i="23"/>
  <c r="AY125" i="23"/>
  <c r="AQ125" i="23"/>
  <c r="AI125" i="23"/>
  <c r="AA125" i="23"/>
  <c r="S125" i="23"/>
  <c r="K125" i="23"/>
  <c r="C125" i="23"/>
  <c r="AT124" i="23"/>
  <c r="AL124" i="23"/>
  <c r="AD124" i="23"/>
  <c r="V124" i="23"/>
  <c r="N124" i="23"/>
  <c r="F124" i="23"/>
  <c r="AW123" i="23"/>
  <c r="AO123" i="23"/>
  <c r="AG123" i="23"/>
  <c r="Y123" i="23"/>
  <c r="Q123" i="23"/>
  <c r="I123" i="23"/>
  <c r="X200" i="23"/>
  <c r="W176" i="23"/>
  <c r="U171" i="23"/>
  <c r="AD167" i="23"/>
  <c r="Y166" i="23"/>
  <c r="I165" i="23"/>
  <c r="AN163" i="23"/>
  <c r="AH162" i="23"/>
  <c r="P161" i="23"/>
  <c r="AX159" i="23"/>
  <c r="AO158" i="23"/>
  <c r="Z157" i="23"/>
  <c r="E156" i="23"/>
  <c r="AY154" i="23"/>
  <c r="AJ153" i="23"/>
  <c r="Y152" i="23"/>
  <c r="Z151" i="23"/>
  <c r="P150" i="23"/>
  <c r="K149" i="23"/>
  <c r="AC148" i="23"/>
  <c r="AQ147" i="23"/>
  <c r="H147" i="23"/>
  <c r="AF146" i="23"/>
  <c r="C146" i="23"/>
  <c r="W145" i="23"/>
  <c r="AW144" i="23"/>
  <c r="S144" i="23"/>
  <c r="AM143" i="23"/>
  <c r="N143" i="23"/>
  <c r="AJ142" i="23"/>
  <c r="I142" i="23"/>
  <c r="AM141" i="23"/>
  <c r="M141" i="23"/>
  <c r="AL140" i="23"/>
  <c r="P140" i="23"/>
  <c r="AP139" i="23"/>
  <c r="P139" i="23"/>
  <c r="AS138" i="23"/>
  <c r="T138" i="23"/>
  <c r="AS137" i="23"/>
  <c r="W137" i="23"/>
  <c r="AW136" i="23"/>
  <c r="W136" i="23"/>
  <c r="D136" i="23"/>
  <c r="AG135" i="23"/>
  <c r="J135" i="23"/>
  <c r="AP134" i="23"/>
  <c r="T134" i="23"/>
  <c r="AV133" i="23"/>
  <c r="AC133" i="23"/>
  <c r="G133" i="23"/>
  <c r="AI132" i="23"/>
  <c r="P132" i="23"/>
  <c r="AS131" i="23"/>
  <c r="V131" i="23"/>
  <c r="C131" i="23"/>
  <c r="AF130" i="23"/>
  <c r="J130" i="23"/>
  <c r="AW129" i="23"/>
  <c r="AJ129" i="23"/>
  <c r="V129" i="23"/>
  <c r="K129" i="23"/>
  <c r="AV128" i="23"/>
  <c r="AJ128" i="23"/>
  <c r="W128" i="23"/>
  <c r="I128" i="23"/>
  <c r="AW127" i="23"/>
  <c r="AI127" i="23"/>
  <c r="W127" i="23"/>
  <c r="K127" i="23"/>
  <c r="AZ126" i="23"/>
  <c r="AO126" i="23"/>
  <c r="AD126" i="23"/>
  <c r="T126" i="23"/>
  <c r="I126" i="23"/>
  <c r="AW125" i="23"/>
  <c r="AM125" i="23"/>
  <c r="AB125" i="23"/>
  <c r="Q125" i="23"/>
  <c r="G125" i="23"/>
  <c r="AU124" i="23"/>
  <c r="AJ124" i="23"/>
  <c r="Z124" i="23"/>
  <c r="O124" i="23"/>
  <c r="D124" i="23"/>
  <c r="AS123" i="23"/>
  <c r="AH123" i="23"/>
  <c r="W123" i="23"/>
  <c r="M123" i="23"/>
  <c r="B123" i="23"/>
  <c r="AR122" i="23"/>
  <c r="AI122" i="23"/>
  <c r="Z122" i="23"/>
  <c r="Q122" i="23"/>
  <c r="I122" i="23"/>
  <c r="AZ121" i="23"/>
  <c r="AR121" i="23"/>
  <c r="AJ121" i="23"/>
  <c r="AB121" i="23"/>
  <c r="T121" i="23"/>
  <c r="L121" i="23"/>
  <c r="D121" i="23"/>
  <c r="AU120" i="23"/>
  <c r="AM120" i="23"/>
  <c r="AE120" i="23"/>
  <c r="W120" i="23"/>
  <c r="O120" i="23"/>
  <c r="G120" i="23"/>
  <c r="AX119" i="23"/>
  <c r="AP119" i="23"/>
  <c r="AH119" i="23"/>
  <c r="Z119" i="23"/>
  <c r="R119" i="23"/>
  <c r="J119" i="23"/>
  <c r="B119" i="23"/>
  <c r="AS118" i="23"/>
  <c r="AK118" i="23"/>
  <c r="AC118" i="23"/>
  <c r="U118" i="23"/>
  <c r="M118" i="23"/>
  <c r="E118" i="23"/>
  <c r="AV117" i="23"/>
  <c r="AN117" i="23"/>
  <c r="AF117" i="23"/>
  <c r="X117" i="23"/>
  <c r="P117" i="23"/>
  <c r="H117" i="23"/>
  <c r="AY116" i="23"/>
  <c r="AQ116" i="23"/>
  <c r="AI116" i="23"/>
  <c r="AA116" i="23"/>
  <c r="S116" i="23"/>
  <c r="K116" i="23"/>
  <c r="C116" i="23"/>
  <c r="AT115" i="23"/>
  <c r="AL115" i="23"/>
  <c r="AD115" i="23"/>
  <c r="V115" i="23"/>
  <c r="N115" i="23"/>
  <c r="F115" i="23"/>
  <c r="AW114" i="23"/>
  <c r="AO114" i="23"/>
  <c r="AG114" i="23"/>
  <c r="Y114" i="23"/>
  <c r="Q114" i="23"/>
  <c r="I114" i="23"/>
  <c r="AZ113" i="23"/>
  <c r="AR113" i="23"/>
  <c r="AJ113" i="23"/>
  <c r="AB113" i="23"/>
  <c r="T113" i="23"/>
  <c r="L113" i="23"/>
  <c r="D113" i="23"/>
  <c r="AU112" i="23"/>
  <c r="AU190" i="23"/>
  <c r="AA175" i="23"/>
  <c r="AO170" i="23"/>
  <c r="AB167" i="23"/>
  <c r="G166" i="23"/>
  <c r="B165" i="23"/>
  <c r="AL163" i="23"/>
  <c r="R162" i="23"/>
  <c r="L161" i="23"/>
  <c r="AR159" i="23"/>
  <c r="AB158" i="23"/>
  <c r="R157" i="23"/>
  <c r="D156" i="23"/>
  <c r="AH154" i="23"/>
  <c r="AD153" i="23"/>
  <c r="W152" i="23"/>
  <c r="L151" i="23"/>
  <c r="M150" i="23"/>
  <c r="J149" i="23"/>
  <c r="U148" i="23"/>
  <c r="AO147" i="23"/>
  <c r="F147" i="23"/>
  <c r="Y146" i="23"/>
  <c r="AY145" i="23"/>
  <c r="V145" i="23"/>
  <c r="AP144" i="23"/>
  <c r="Q144" i="23"/>
  <c r="AL143" i="23"/>
  <c r="G143" i="23"/>
  <c r="AG142" i="23"/>
  <c r="H142" i="23"/>
  <c r="AG141" i="23"/>
  <c r="K141" i="23"/>
  <c r="AK140" i="23"/>
  <c r="K140" i="23"/>
  <c r="AN139" i="23"/>
  <c r="O139" i="23"/>
  <c r="AN138" i="23"/>
  <c r="R138" i="23"/>
  <c r="AR137" i="23"/>
  <c r="Q137" i="23"/>
  <c r="AU136" i="23"/>
  <c r="V136" i="23"/>
  <c r="AX135" i="23"/>
  <c r="AE135" i="23"/>
  <c r="I135" i="23"/>
  <c r="AK134" i="23"/>
  <c r="R134" i="23"/>
  <c r="AU133" i="23"/>
  <c r="X133" i="23"/>
  <c r="E133" i="23"/>
  <c r="AH132" i="23"/>
  <c r="K132" i="23"/>
  <c r="AQ131" i="23"/>
  <c r="U131" i="23"/>
  <c r="AW130" i="23"/>
  <c r="AD130" i="23"/>
  <c r="I130" i="23"/>
  <c r="AT129" i="23"/>
  <c r="AI129" i="23"/>
  <c r="U129" i="23"/>
  <c r="I129" i="23"/>
  <c r="AU128" i="23"/>
  <c r="AG128" i="23"/>
  <c r="V128" i="23"/>
  <c r="H128" i="23"/>
  <c r="AU127" i="23"/>
  <c r="AH127" i="23"/>
  <c r="T127" i="23"/>
  <c r="J127" i="23"/>
  <c r="AX126" i="23"/>
  <c r="AM126" i="23"/>
  <c r="AC126" i="23"/>
  <c r="R126" i="23"/>
  <c r="G126" i="23"/>
  <c r="AV125" i="23"/>
  <c r="AK125" i="23"/>
  <c r="Z125" i="23"/>
  <c r="P125" i="23"/>
  <c r="E125" i="23"/>
  <c r="AS124" i="23"/>
  <c r="AI124" i="23"/>
  <c r="X124" i="23"/>
  <c r="M124" i="23"/>
  <c r="C124" i="23"/>
  <c r="AQ123" i="23"/>
  <c r="AF123" i="23"/>
  <c r="V123" i="23"/>
  <c r="K123" i="23"/>
  <c r="AZ122" i="23"/>
  <c r="AQ122" i="23"/>
  <c r="AH122" i="23"/>
  <c r="Y122" i="23"/>
  <c r="P122" i="23"/>
  <c r="H122" i="23"/>
  <c r="AY121" i="23"/>
  <c r="AQ121" i="23"/>
  <c r="AI121" i="23"/>
  <c r="AA121" i="23"/>
  <c r="S121" i="23"/>
  <c r="K121" i="23"/>
  <c r="C121" i="23"/>
  <c r="AT120" i="23"/>
  <c r="AL120" i="23"/>
  <c r="AD120" i="23"/>
  <c r="V120" i="23"/>
  <c r="N120" i="23"/>
  <c r="F120" i="23"/>
  <c r="AW119" i="23"/>
  <c r="AO119" i="23"/>
  <c r="AG119" i="23"/>
  <c r="Y119" i="23"/>
  <c r="Q119" i="23"/>
  <c r="I119" i="23"/>
  <c r="AZ118" i="23"/>
  <c r="AR118" i="23"/>
  <c r="AJ118" i="23"/>
  <c r="AB118" i="23"/>
  <c r="T118" i="23"/>
  <c r="L118" i="23"/>
  <c r="D118" i="23"/>
  <c r="AU117" i="23"/>
  <c r="AM117" i="23"/>
  <c r="AE117" i="23"/>
  <c r="W117" i="23"/>
  <c r="O117" i="23"/>
  <c r="G117" i="23"/>
  <c r="AX116" i="23"/>
  <c r="AP116" i="23"/>
  <c r="AH116" i="23"/>
  <c r="Z116" i="23"/>
  <c r="R116" i="23"/>
  <c r="J116" i="23"/>
  <c r="B116" i="23"/>
  <c r="AS115" i="23"/>
  <c r="AK115" i="23"/>
  <c r="AC115" i="23"/>
  <c r="U115" i="23"/>
  <c r="M115" i="23"/>
  <c r="E115" i="23"/>
  <c r="AV114" i="23"/>
  <c r="AN114" i="23"/>
  <c r="AF114" i="23"/>
  <c r="X114" i="23"/>
  <c r="P114" i="23"/>
  <c r="H114" i="23"/>
  <c r="AY113" i="23"/>
  <c r="AV188" i="23"/>
  <c r="AZ174" i="23"/>
  <c r="AY169" i="23"/>
  <c r="T167" i="23"/>
  <c r="F166" i="23"/>
  <c r="AJ164" i="23"/>
  <c r="AE163" i="23"/>
  <c r="P162" i="23"/>
  <c r="AU160" i="23"/>
  <c r="AO159" i="23"/>
  <c r="V158" i="23"/>
  <c r="F157" i="23"/>
  <c r="AU155" i="23"/>
  <c r="AG154" i="23"/>
  <c r="O153" i="23"/>
  <c r="Q152" i="23"/>
  <c r="J151" i="23"/>
  <c r="AX149" i="23"/>
  <c r="E149" i="23"/>
  <c r="S148" i="23"/>
  <c r="AG147" i="23"/>
  <c r="B147" i="23"/>
  <c r="X146" i="23"/>
  <c r="AR145" i="23"/>
  <c r="S145" i="23"/>
  <c r="AO144" i="23"/>
  <c r="J144" i="23"/>
  <c r="AJ143" i="23"/>
  <c r="F143" i="23"/>
  <c r="AB142" i="23"/>
  <c r="F142" i="23"/>
  <c r="AF141" i="23"/>
  <c r="E141" i="23"/>
  <c r="AI140" i="23"/>
  <c r="J140" i="23"/>
  <c r="AH139" i="23"/>
  <c r="M139" i="23"/>
  <c r="AL138" i="23"/>
  <c r="L138" i="23"/>
  <c r="AO137" i="23"/>
  <c r="P137" i="23"/>
  <c r="AO136" i="23"/>
  <c r="T136" i="23"/>
  <c r="AW135" i="23"/>
  <c r="Z135" i="23"/>
  <c r="G135" i="23"/>
  <c r="AJ134" i="23"/>
  <c r="M134" i="23"/>
  <c r="AS133" i="23"/>
  <c r="W133" i="23"/>
  <c r="AY132" i="23"/>
  <c r="AF132" i="23"/>
  <c r="J132" i="23"/>
  <c r="AL131" i="23"/>
  <c r="S131" i="23"/>
  <c r="AV130" i="23"/>
  <c r="Y130" i="23"/>
  <c r="H130" i="23"/>
  <c r="AS129" i="23"/>
  <c r="AG129" i="23"/>
  <c r="T129" i="23"/>
  <c r="F129" i="23"/>
  <c r="AT128" i="23"/>
  <c r="AF128" i="23"/>
  <c r="T128" i="23"/>
  <c r="G128" i="23"/>
  <c r="AR127" i="23"/>
  <c r="AG127" i="23"/>
  <c r="S127" i="23"/>
  <c r="I127" i="23"/>
  <c r="AW126" i="23"/>
  <c r="AL126" i="23"/>
  <c r="AB126" i="23"/>
  <c r="Q126" i="23"/>
  <c r="F126" i="23"/>
  <c r="AU125" i="23"/>
  <c r="AJ125" i="23"/>
  <c r="Y125" i="23"/>
  <c r="O125" i="23"/>
  <c r="D125" i="23"/>
  <c r="AR124" i="23"/>
  <c r="AH124" i="23"/>
  <c r="W124" i="23"/>
  <c r="L124" i="23"/>
  <c r="B124" i="23"/>
  <c r="AP123" i="23"/>
  <c r="AE123" i="23"/>
  <c r="U123" i="23"/>
  <c r="J123" i="23"/>
  <c r="AY122" i="23"/>
  <c r="AP122" i="23"/>
  <c r="AG122" i="23"/>
  <c r="X122" i="23"/>
  <c r="O122" i="23"/>
  <c r="G122" i="23"/>
  <c r="AX121" i="23"/>
  <c r="AP121" i="23"/>
  <c r="AH121" i="23"/>
  <c r="Z121" i="23"/>
  <c r="R121" i="23"/>
  <c r="J121" i="23"/>
  <c r="B121" i="23"/>
  <c r="AS120" i="23"/>
  <c r="AK120" i="23"/>
  <c r="AC120" i="23"/>
  <c r="U120" i="23"/>
  <c r="M120" i="23"/>
  <c r="E120" i="23"/>
  <c r="AV119" i="23"/>
  <c r="AN119" i="23"/>
  <c r="AF119" i="23"/>
  <c r="X119" i="23"/>
  <c r="P119" i="23"/>
  <c r="H119" i="23"/>
  <c r="AY118" i="23"/>
  <c r="AQ118" i="23"/>
  <c r="AI118" i="23"/>
  <c r="AA118" i="23"/>
  <c r="S118" i="23"/>
  <c r="K118" i="23"/>
  <c r="C118" i="23"/>
  <c r="AT117" i="23"/>
  <c r="AL117" i="23"/>
  <c r="AD117" i="23"/>
  <c r="V117" i="23"/>
  <c r="N117" i="23"/>
  <c r="F117" i="23"/>
  <c r="AW116" i="23"/>
  <c r="AO116" i="23"/>
  <c r="AG116" i="23"/>
  <c r="Y116" i="23"/>
  <c r="Q116" i="23"/>
  <c r="I116" i="23"/>
  <c r="AZ115" i="23"/>
  <c r="AR115" i="23"/>
  <c r="AJ115" i="23"/>
  <c r="AB115" i="23"/>
  <c r="T115" i="23"/>
  <c r="L115" i="23"/>
  <c r="D115" i="23"/>
  <c r="AU114" i="23"/>
  <c r="AM114" i="23"/>
  <c r="AE114" i="23"/>
  <c r="W114" i="23"/>
  <c r="O114" i="23"/>
  <c r="G114" i="23"/>
  <c r="AX113" i="23"/>
  <c r="AP113" i="23"/>
  <c r="AH113" i="23"/>
  <c r="Z113" i="23"/>
  <c r="R113" i="23"/>
  <c r="J113" i="23"/>
  <c r="B113" i="23"/>
  <c r="AS112" i="23"/>
  <c r="AK112" i="23"/>
  <c r="AC112" i="23"/>
  <c r="U112" i="23"/>
  <c r="M112" i="23"/>
  <c r="E112" i="23"/>
  <c r="AV111" i="23"/>
  <c r="AN111" i="23"/>
  <c r="AF111" i="23"/>
  <c r="X111" i="23"/>
  <c r="P111" i="23"/>
  <c r="H111" i="23"/>
  <c r="AY110" i="23"/>
  <c r="AQ110" i="23"/>
  <c r="AI110" i="23"/>
  <c r="AA110" i="23"/>
  <c r="S110" i="23"/>
  <c r="B180" i="23"/>
  <c r="S173" i="23"/>
  <c r="N168" i="23"/>
  <c r="AX166" i="23"/>
  <c r="AE165" i="23"/>
  <c r="O164" i="23"/>
  <c r="E163" i="23"/>
  <c r="AP161" i="23"/>
  <c r="U160" i="23"/>
  <c r="P159" i="23"/>
  <c r="AZ157" i="23"/>
  <c r="AF156" i="23"/>
  <c r="Z155" i="23"/>
  <c r="G154" i="23"/>
  <c r="AU152" i="23"/>
  <c r="AS151" i="23"/>
  <c r="AM150" i="23"/>
  <c r="AA149" i="23"/>
  <c r="AN148" i="23"/>
  <c r="F148" i="23"/>
  <c r="S147" i="23"/>
  <c r="AQ146" i="23"/>
  <c r="M146" i="23"/>
  <c r="AG145" i="23"/>
  <c r="H145" i="23"/>
  <c r="AD144" i="23"/>
  <c r="AX143" i="23"/>
  <c r="Y143" i="23"/>
  <c r="AU142" i="23"/>
  <c r="R142" i="23"/>
  <c r="AV141" i="23"/>
  <c r="W141" i="23"/>
  <c r="AU140" i="23"/>
  <c r="Z140" i="23"/>
  <c r="AY139" i="23"/>
  <c r="Y139" i="23"/>
  <c r="C139" i="23"/>
  <c r="AC138" i="23"/>
  <c r="C138" i="23"/>
  <c r="AF137" i="23"/>
  <c r="G137" i="23"/>
  <c r="AF136" i="23"/>
  <c r="L136" i="23"/>
  <c r="AO135" i="23"/>
  <c r="R135" i="23"/>
  <c r="AX134" i="23"/>
  <c r="AB134" i="23"/>
  <c r="E134" i="23"/>
  <c r="AK133" i="23"/>
  <c r="O133" i="23"/>
  <c r="AQ132" i="23"/>
  <c r="X132" i="23"/>
  <c r="B132" i="23"/>
  <c r="AD131" i="23"/>
  <c r="K131" i="23"/>
  <c r="AN130" i="23"/>
  <c r="Q130" i="23"/>
  <c r="B130" i="23"/>
  <c r="AO129" i="23"/>
  <c r="AB129" i="23"/>
  <c r="N129" i="23"/>
  <c r="C129" i="23"/>
  <c r="AN128" i="23"/>
  <c r="AB128" i="23"/>
  <c r="O128" i="23"/>
  <c r="AZ127" i="23"/>
  <c r="AO127" i="23"/>
  <c r="AA127" i="23"/>
  <c r="O127" i="23"/>
  <c r="D127" i="23"/>
  <c r="AS126" i="23"/>
  <c r="AH126" i="23"/>
  <c r="W126" i="23"/>
  <c r="M126" i="23"/>
  <c r="B126" i="23"/>
  <c r="AP125" i="23"/>
  <c r="AF125" i="23"/>
  <c r="U125" i="23"/>
  <c r="J125" i="23"/>
  <c r="AY124" i="23"/>
  <c r="AN124" i="23"/>
  <c r="AC124" i="23"/>
  <c r="S124" i="23"/>
  <c r="H124" i="23"/>
  <c r="AV123" i="23"/>
  <c r="AL123" i="23"/>
  <c r="AA123" i="23"/>
  <c r="P123" i="23"/>
  <c r="F123" i="23"/>
  <c r="AV122" i="23"/>
  <c r="AL122" i="23"/>
  <c r="AC122" i="23"/>
  <c r="T122" i="23"/>
  <c r="L122" i="23"/>
  <c r="D122" i="23"/>
  <c r="AU121" i="23"/>
  <c r="AM121" i="23"/>
  <c r="AE121" i="23"/>
  <c r="W121" i="23"/>
  <c r="O121" i="23"/>
  <c r="G121" i="23"/>
  <c r="AX120" i="23"/>
  <c r="AP120" i="23"/>
  <c r="AH120" i="23"/>
  <c r="Z120" i="23"/>
  <c r="R120" i="23"/>
  <c r="J120" i="23"/>
  <c r="B120" i="23"/>
  <c r="AS119" i="23"/>
  <c r="AK119" i="23"/>
  <c r="AC119" i="23"/>
  <c r="U119" i="23"/>
  <c r="M119" i="23"/>
  <c r="E119" i="23"/>
  <c r="AV118" i="23"/>
  <c r="AN118" i="23"/>
  <c r="AF118" i="23"/>
  <c r="X118" i="23"/>
  <c r="P118" i="23"/>
  <c r="H118" i="23"/>
  <c r="AY117" i="23"/>
  <c r="AQ117" i="23"/>
  <c r="AI117" i="23"/>
  <c r="AA117" i="23"/>
  <c r="S117" i="23"/>
  <c r="K117" i="23"/>
  <c r="C117" i="23"/>
  <c r="AT116" i="23"/>
  <c r="AL116" i="23"/>
  <c r="AD116" i="23"/>
  <c r="V116" i="23"/>
  <c r="N116" i="23"/>
  <c r="F116" i="23"/>
  <c r="AW115" i="23"/>
  <c r="AO115" i="23"/>
  <c r="AG115" i="23"/>
  <c r="Y115" i="23"/>
  <c r="Q115" i="23"/>
  <c r="I115" i="23"/>
  <c r="AZ114" i="23"/>
  <c r="AR114" i="23"/>
  <c r="AJ114" i="23"/>
  <c r="AB114" i="23"/>
  <c r="T114" i="23"/>
  <c r="L114" i="23"/>
  <c r="D114" i="23"/>
  <c r="AU113" i="23"/>
  <c r="AM113" i="23"/>
  <c r="AE113" i="23"/>
  <c r="W113" i="23"/>
  <c r="O113" i="23"/>
  <c r="G113" i="23"/>
  <c r="AX112" i="23"/>
  <c r="AP112" i="23"/>
  <c r="AH112" i="23"/>
  <c r="Z112" i="23"/>
  <c r="R112" i="23"/>
  <c r="J112" i="23"/>
  <c r="B112" i="23"/>
  <c r="AS111" i="23"/>
  <c r="AK111" i="23"/>
  <c r="AC111" i="23"/>
  <c r="U111" i="23"/>
  <c r="M111" i="23"/>
  <c r="E111" i="23"/>
  <c r="AV110" i="23"/>
  <c r="AN110" i="23"/>
  <c r="AF110" i="23"/>
  <c r="X110" i="23"/>
  <c r="P110" i="23"/>
  <c r="H110" i="23"/>
  <c r="AY109" i="23"/>
  <c r="AQ109" i="23"/>
  <c r="AI109" i="23"/>
  <c r="AA109" i="23"/>
  <c r="S109" i="23"/>
  <c r="K109" i="23"/>
  <c r="C109" i="23"/>
  <c r="AT108" i="23"/>
  <c r="AL108" i="23"/>
  <c r="AD108" i="23"/>
  <c r="V108" i="23"/>
  <c r="N108" i="23"/>
  <c r="F108" i="23"/>
  <c r="AW107" i="23"/>
  <c r="AO107" i="23"/>
  <c r="AG107" i="23"/>
  <c r="Y107" i="23"/>
  <c r="Q107" i="23"/>
  <c r="I107" i="23"/>
  <c r="AZ106" i="23"/>
  <c r="AR106" i="23"/>
  <c r="AJ106" i="23"/>
  <c r="AB106" i="23"/>
  <c r="T106" i="23"/>
  <c r="L106" i="23"/>
  <c r="D106" i="23"/>
  <c r="AU105" i="23"/>
  <c r="AM105" i="23"/>
  <c r="AE105" i="23"/>
  <c r="W105" i="23"/>
  <c r="O105" i="23"/>
  <c r="G105" i="23"/>
  <c r="AX104" i="23"/>
  <c r="AP104" i="23"/>
  <c r="AH104" i="23"/>
  <c r="Z104" i="23"/>
  <c r="R104" i="23"/>
  <c r="J104" i="23"/>
  <c r="B104" i="23"/>
  <c r="AS103" i="23"/>
  <c r="AK103" i="23"/>
  <c r="AC103" i="23"/>
  <c r="U103" i="23"/>
  <c r="M103" i="23"/>
  <c r="E103" i="23"/>
  <c r="AV102" i="23"/>
  <c r="AN102" i="23"/>
  <c r="AF102" i="23"/>
  <c r="X102" i="23"/>
  <c r="P102" i="23"/>
  <c r="H102" i="23"/>
  <c r="AY101" i="23"/>
  <c r="AQ101" i="23"/>
  <c r="AI101" i="23"/>
  <c r="AA101" i="23"/>
  <c r="S101" i="23"/>
  <c r="K101" i="23"/>
  <c r="C101" i="23"/>
  <c r="AT100" i="23"/>
  <c r="AL100" i="23"/>
  <c r="AD100" i="23"/>
  <c r="V100" i="23"/>
  <c r="N100" i="23"/>
  <c r="F100" i="23"/>
  <c r="AW99" i="23"/>
  <c r="AO99" i="23"/>
  <c r="AG99" i="23"/>
  <c r="Y99" i="23"/>
  <c r="Q99" i="23"/>
  <c r="I99" i="23"/>
  <c r="AZ98" i="23"/>
  <c r="AR98" i="23"/>
  <c r="AJ98" i="23"/>
  <c r="AB98" i="23"/>
  <c r="T98" i="23"/>
  <c r="L98" i="23"/>
  <c r="D98" i="23"/>
  <c r="AU97" i="23"/>
  <c r="AM97" i="23"/>
  <c r="AE97" i="23"/>
  <c r="W97" i="23"/>
  <c r="O97" i="23"/>
  <c r="G97" i="23"/>
  <c r="AX96" i="23"/>
  <c r="AP96" i="23"/>
  <c r="AH96" i="23"/>
  <c r="Z96" i="23"/>
  <c r="R96" i="23"/>
  <c r="J96" i="23"/>
  <c r="B96" i="23"/>
  <c r="AS95" i="23"/>
  <c r="AK95" i="23"/>
  <c r="AC95" i="23"/>
  <c r="U95" i="23"/>
  <c r="M95" i="23"/>
  <c r="E95" i="23"/>
  <c r="AV94" i="23"/>
  <c r="AN94" i="23"/>
  <c r="AF94" i="23"/>
  <c r="X94" i="23"/>
  <c r="P94" i="23"/>
  <c r="H94" i="23"/>
  <c r="AY93" i="23"/>
  <c r="AQ93" i="23"/>
  <c r="AI93" i="23"/>
  <c r="AA93" i="23"/>
  <c r="S93" i="23"/>
  <c r="K93" i="23"/>
  <c r="C93" i="23"/>
  <c r="AT92" i="23"/>
  <c r="AL92" i="23"/>
  <c r="AD92" i="23"/>
  <c r="V92" i="23"/>
  <c r="N92" i="23"/>
  <c r="F92" i="23"/>
  <c r="V177" i="23"/>
  <c r="V171" i="23"/>
  <c r="AW167" i="23"/>
  <c r="AE166" i="23"/>
  <c r="L165" i="23"/>
  <c r="E164" i="23"/>
  <c r="AL162" i="23"/>
  <c r="U161" i="23"/>
  <c r="L160" i="23"/>
  <c r="AW158" i="23"/>
  <c r="AB157" i="23"/>
  <c r="W156" i="23"/>
  <c r="G155" i="23"/>
  <c r="AL153" i="23"/>
  <c r="AM152" i="23"/>
  <c r="AC151" i="23"/>
  <c r="U150" i="23"/>
  <c r="U149" i="23"/>
  <c r="AE148" i="23"/>
  <c r="AT147" i="23"/>
  <c r="P147" i="23"/>
  <c r="AI146" i="23"/>
  <c r="D146" i="23"/>
  <c r="AD145" i="23"/>
  <c r="AY144" i="23"/>
  <c r="T144" i="23"/>
  <c r="AT143" i="23"/>
  <c r="Q143" i="23"/>
  <c r="AK142" i="23"/>
  <c r="O142" i="23"/>
  <c r="AO141" i="23"/>
  <c r="O141" i="23"/>
  <c r="AR140" i="23"/>
  <c r="S140" i="23"/>
  <c r="AQ139" i="23"/>
  <c r="V139" i="23"/>
  <c r="AV138" i="23"/>
  <c r="U138" i="23"/>
  <c r="AY137" i="23"/>
  <c r="Y137" i="23"/>
  <c r="AX136" i="23"/>
  <c r="AB136" i="23"/>
  <c r="F136" i="23"/>
  <c r="AH135" i="23"/>
  <c r="O135" i="23"/>
  <c r="AR134" i="23"/>
  <c r="U134" i="23"/>
  <c r="B134" i="23"/>
  <c r="AE133" i="23"/>
  <c r="H133" i="23"/>
  <c r="AN132" i="23"/>
  <c r="R132" i="23"/>
  <c r="AT131" i="23"/>
  <c r="AA131" i="23"/>
  <c r="E131" i="23"/>
  <c r="AG130" i="23"/>
  <c r="N130" i="23"/>
  <c r="AY129" i="23"/>
  <c r="AK129" i="23"/>
  <c r="Y129" i="23"/>
  <c r="L129" i="23"/>
  <c r="AW128" i="23"/>
  <c r="AL128" i="23"/>
  <c r="X128" i="23"/>
  <c r="L128" i="23"/>
  <c r="AX127" i="23"/>
  <c r="AJ127" i="23"/>
  <c r="Y127" i="23"/>
  <c r="L127" i="23"/>
  <c r="B127" i="23"/>
  <c r="AP126" i="23"/>
  <c r="AE126" i="23"/>
  <c r="U126" i="23"/>
  <c r="J126" i="23"/>
  <c r="AX125" i="23"/>
  <c r="AN125" i="23"/>
  <c r="AC125" i="23"/>
  <c r="R125" i="23"/>
  <c r="H125" i="23"/>
  <c r="AV124" i="23"/>
  <c r="AK124" i="23"/>
  <c r="AA124" i="23"/>
  <c r="P124" i="23"/>
  <c r="E124" i="23"/>
  <c r="AT123" i="23"/>
  <c r="AI123" i="23"/>
  <c r="X123" i="23"/>
  <c r="N123" i="23"/>
  <c r="C123" i="23"/>
  <c r="AS122" i="23"/>
  <c r="AJ122" i="23"/>
  <c r="AA122" i="23"/>
  <c r="R122" i="23"/>
  <c r="J122" i="23"/>
  <c r="B122" i="23"/>
  <c r="AS121" i="23"/>
  <c r="AK121" i="23"/>
  <c r="AC121" i="23"/>
  <c r="U121" i="23"/>
  <c r="M121" i="23"/>
  <c r="E121" i="23"/>
  <c r="AV120" i="23"/>
  <c r="AN120" i="23"/>
  <c r="AF120" i="23"/>
  <c r="X120" i="23"/>
  <c r="P120" i="23"/>
  <c r="H120" i="23"/>
  <c r="AY119" i="23"/>
  <c r="AQ119" i="23"/>
  <c r="AI119" i="23"/>
  <c r="AA119" i="23"/>
  <c r="S119" i="23"/>
  <c r="K119" i="23"/>
  <c r="C119" i="23"/>
  <c r="AT118" i="23"/>
  <c r="AL118" i="23"/>
  <c r="AD118" i="23"/>
  <c r="V118" i="23"/>
  <c r="N118" i="23"/>
  <c r="F118" i="23"/>
  <c r="AW117" i="23"/>
  <c r="AO117" i="23"/>
  <c r="AG117" i="23"/>
  <c r="Y117" i="23"/>
  <c r="Q117" i="23"/>
  <c r="I117" i="23"/>
  <c r="AZ116" i="23"/>
  <c r="AR116" i="23"/>
  <c r="AJ116" i="23"/>
  <c r="AB116" i="23"/>
  <c r="T116" i="23"/>
  <c r="L116" i="23"/>
  <c r="D116" i="23"/>
  <c r="AU115" i="23"/>
  <c r="AM115" i="23"/>
  <c r="AE115" i="23"/>
  <c r="W115" i="23"/>
  <c r="O115" i="23"/>
  <c r="G115" i="23"/>
  <c r="AX114" i="23"/>
  <c r="AP114" i="23"/>
  <c r="AH114" i="23"/>
  <c r="Z114" i="23"/>
  <c r="R114" i="23"/>
  <c r="J114" i="23"/>
  <c r="B114" i="23"/>
  <c r="AS113" i="23"/>
  <c r="AK113" i="23"/>
  <c r="AC113" i="23"/>
  <c r="U113" i="23"/>
  <c r="M113" i="23"/>
  <c r="E113" i="23"/>
  <c r="AV112" i="23"/>
  <c r="AN112" i="23"/>
  <c r="AF112" i="23"/>
  <c r="X112" i="23"/>
  <c r="P112" i="23"/>
  <c r="H112" i="23"/>
  <c r="AY111" i="23"/>
  <c r="AQ111" i="23"/>
  <c r="AI111" i="23"/>
  <c r="AA111" i="23"/>
  <c r="S111" i="23"/>
  <c r="K111" i="23"/>
  <c r="C111" i="23"/>
  <c r="AT110" i="23"/>
  <c r="AL110" i="23"/>
  <c r="AD110" i="23"/>
  <c r="V110" i="23"/>
  <c r="N110" i="23"/>
  <c r="F110" i="23"/>
  <c r="AW109" i="23"/>
  <c r="AO109" i="23"/>
  <c r="AG109" i="23"/>
  <c r="Y109" i="23"/>
  <c r="Q109" i="23"/>
  <c r="I109" i="23"/>
  <c r="AZ108" i="23"/>
  <c r="AR108" i="23"/>
  <c r="AJ108" i="23"/>
  <c r="AB108" i="23"/>
  <c r="T108" i="23"/>
  <c r="L108" i="23"/>
  <c r="D108" i="23"/>
  <c r="AU107" i="23"/>
  <c r="AM107" i="23"/>
  <c r="AE107" i="23"/>
  <c r="W107" i="23"/>
  <c r="O107" i="23"/>
  <c r="G107" i="23"/>
  <c r="AX106" i="23"/>
  <c r="AP106" i="23"/>
  <c r="AH106" i="23"/>
  <c r="Z106" i="23"/>
  <c r="R106" i="23"/>
  <c r="J106" i="23"/>
  <c r="B106" i="23"/>
  <c r="AS105" i="23"/>
  <c r="AK105" i="23"/>
  <c r="R182" i="23"/>
  <c r="G168" i="23"/>
  <c r="AA164" i="23"/>
  <c r="AS160" i="23"/>
  <c r="AS157" i="23"/>
  <c r="M154" i="23"/>
  <c r="D151" i="23"/>
  <c r="AF148" i="23"/>
  <c r="AS146" i="23"/>
  <c r="L145" i="23"/>
  <c r="AW143" i="23"/>
  <c r="X142" i="23"/>
  <c r="D141" i="23"/>
  <c r="AW139" i="23"/>
  <c r="AD138" i="23"/>
  <c r="N137" i="23"/>
  <c r="G136" i="23"/>
  <c r="AZ134" i="23"/>
  <c r="AN133" i="23"/>
  <c r="AP132" i="23"/>
  <c r="AI131" i="23"/>
  <c r="X130" i="23"/>
  <c r="AL129" i="23"/>
  <c r="D129" i="23"/>
  <c r="Q128" i="23"/>
  <c r="AM127" i="23"/>
  <c r="F127" i="23"/>
  <c r="Z126" i="23"/>
  <c r="AZ125" i="23"/>
  <c r="W125" i="23"/>
  <c r="AQ124" i="23"/>
  <c r="R124" i="23"/>
  <c r="AM123" i="23"/>
  <c r="H123" i="23"/>
  <c r="AK122" i="23"/>
  <c r="M122" i="23"/>
  <c r="AO121" i="23"/>
  <c r="V121" i="23"/>
  <c r="AY120" i="23"/>
  <c r="AB120" i="23"/>
  <c r="I120" i="23"/>
  <c r="AL119" i="23"/>
  <c r="O119" i="23"/>
  <c r="AU118" i="23"/>
  <c r="Y118" i="23"/>
  <c r="B118" i="23"/>
  <c r="AH117" i="23"/>
  <c r="L117" i="23"/>
  <c r="AN116" i="23"/>
  <c r="U116" i="23"/>
  <c r="AX115" i="23"/>
  <c r="AA115" i="23"/>
  <c r="H115" i="23"/>
  <c r="AK114" i="23"/>
  <c r="N114" i="23"/>
  <c r="AT113" i="23"/>
  <c r="AD113" i="23"/>
  <c r="N113" i="23"/>
  <c r="AW112" i="23"/>
  <c r="AI112" i="23"/>
  <c r="V112" i="23"/>
  <c r="I112" i="23"/>
  <c r="AU111" i="23"/>
  <c r="AH111" i="23"/>
  <c r="V111" i="23"/>
  <c r="I111" i="23"/>
  <c r="AU110" i="23"/>
  <c r="AH110" i="23"/>
  <c r="U110" i="23"/>
  <c r="J110" i="23"/>
  <c r="AX109" i="23"/>
  <c r="AM109" i="23"/>
  <c r="AC109" i="23"/>
  <c r="R109" i="23"/>
  <c r="G109" i="23"/>
  <c r="AV108" i="23"/>
  <c r="AK108" i="23"/>
  <c r="Z108" i="23"/>
  <c r="P108" i="23"/>
  <c r="E108" i="23"/>
  <c r="AS107" i="23"/>
  <c r="AI107" i="23"/>
  <c r="X107" i="23"/>
  <c r="M107" i="23"/>
  <c r="C107" i="23"/>
  <c r="AQ106" i="23"/>
  <c r="AF106" i="23"/>
  <c r="V106" i="23"/>
  <c r="K106" i="23"/>
  <c r="AY105" i="23"/>
  <c r="AO105" i="23"/>
  <c r="AD105" i="23"/>
  <c r="U105" i="23"/>
  <c r="L105" i="23"/>
  <c r="C105" i="23"/>
  <c r="AS104" i="23"/>
  <c r="AJ104" i="23"/>
  <c r="AA104" i="23"/>
  <c r="Q104" i="23"/>
  <c r="H104" i="23"/>
  <c r="AX103" i="23"/>
  <c r="AO103" i="23"/>
  <c r="AF103" i="23"/>
  <c r="W103" i="23"/>
  <c r="N103" i="23"/>
  <c r="D103" i="23"/>
  <c r="AT102" i="23"/>
  <c r="AK102" i="23"/>
  <c r="AB102" i="23"/>
  <c r="S102" i="23"/>
  <c r="J102" i="23"/>
  <c r="AZ101" i="23"/>
  <c r="AP101" i="23"/>
  <c r="AG101" i="23"/>
  <c r="X101" i="23"/>
  <c r="O101" i="23"/>
  <c r="F101" i="23"/>
  <c r="AV100" i="23"/>
  <c r="AM100" i="23"/>
  <c r="AC100" i="23"/>
  <c r="T100" i="23"/>
  <c r="K100" i="23"/>
  <c r="B100" i="23"/>
  <c r="AR99" i="23"/>
  <c r="AI99" i="23"/>
  <c r="Z99" i="23"/>
  <c r="P99" i="23"/>
  <c r="G99" i="23"/>
  <c r="AW98" i="23"/>
  <c r="AN98" i="23"/>
  <c r="AE98" i="23"/>
  <c r="V98" i="23"/>
  <c r="M98" i="23"/>
  <c r="C98" i="23"/>
  <c r="AS97" i="23"/>
  <c r="AJ97" i="23"/>
  <c r="AA97" i="23"/>
  <c r="R97" i="23"/>
  <c r="I97" i="23"/>
  <c r="AY96" i="23"/>
  <c r="AO96" i="23"/>
  <c r="AF96" i="23"/>
  <c r="W96" i="23"/>
  <c r="N96" i="23"/>
  <c r="E96" i="23"/>
  <c r="AU95" i="23"/>
  <c r="AL95" i="23"/>
  <c r="AB95" i="23"/>
  <c r="S95" i="23"/>
  <c r="J95" i="23"/>
  <c r="AZ94" i="23"/>
  <c r="AQ94" i="23"/>
  <c r="AH94" i="23"/>
  <c r="Y94" i="23"/>
  <c r="O94" i="23"/>
  <c r="F94" i="23"/>
  <c r="AV93" i="23"/>
  <c r="AM93" i="23"/>
  <c r="AD93" i="23"/>
  <c r="U93" i="23"/>
  <c r="L93" i="23"/>
  <c r="B93" i="23"/>
  <c r="AR92" i="23"/>
  <c r="AI92" i="23"/>
  <c r="Z92" i="23"/>
  <c r="Q92" i="23"/>
  <c r="H92" i="23"/>
  <c r="AX91" i="23"/>
  <c r="AP91" i="23"/>
  <c r="AH91" i="23"/>
  <c r="AC181" i="23"/>
  <c r="H167" i="23"/>
  <c r="I164" i="23"/>
  <c r="AL160" i="23"/>
  <c r="AY156" i="23"/>
  <c r="C154" i="23"/>
  <c r="AN150" i="23"/>
  <c r="O148" i="23"/>
  <c r="AJ146" i="23"/>
  <c r="K145" i="23"/>
  <c r="AC143" i="23"/>
  <c r="Q142" i="23"/>
  <c r="B141" i="23"/>
  <c r="AG139" i="23"/>
  <c r="AA138" i="23"/>
  <c r="H137" i="23"/>
  <c r="AU135" i="23"/>
  <c r="AS134" i="23"/>
  <c r="AM133" i="23"/>
  <c r="AA132" i="23"/>
  <c r="AC131" i="23"/>
  <c r="V130" i="23"/>
  <c r="AD129" i="23"/>
  <c r="AZ128" i="23"/>
  <c r="P128" i="23"/>
  <c r="AE127" i="23"/>
  <c r="C127" i="23"/>
  <c r="Y126" i="23"/>
  <c r="AS125" i="23"/>
  <c r="T125" i="23"/>
  <c r="AP124" i="23"/>
  <c r="K124" i="23"/>
  <c r="AK123" i="23"/>
  <c r="G123" i="23"/>
  <c r="AF122" i="23"/>
  <c r="K122" i="23"/>
  <c r="AN121" i="23"/>
  <c r="Q121" i="23"/>
  <c r="AW120" i="23"/>
  <c r="AA120" i="23"/>
  <c r="D120" i="23"/>
  <c r="AJ119" i="23"/>
  <c r="N119" i="23"/>
  <c r="AP118" i="23"/>
  <c r="W118" i="23"/>
  <c r="AZ117" i="23"/>
  <c r="AC117" i="23"/>
  <c r="J117" i="23"/>
  <c r="AM116" i="23"/>
  <c r="P116" i="23"/>
  <c r="AV115" i="23"/>
  <c r="Z115" i="23"/>
  <c r="C115" i="23"/>
  <c r="AI114" i="23"/>
  <c r="M114" i="23"/>
  <c r="AQ113" i="23"/>
  <c r="AA113" i="23"/>
  <c r="K113" i="23"/>
  <c r="AT112" i="23"/>
  <c r="AG112" i="23"/>
  <c r="T112" i="23"/>
  <c r="G112" i="23"/>
  <c r="AT111" i="23"/>
  <c r="AG111" i="23"/>
  <c r="T111" i="23"/>
  <c r="G111" i="23"/>
  <c r="AS110" i="23"/>
  <c r="AG110" i="23"/>
  <c r="T110" i="23"/>
  <c r="I110" i="23"/>
  <c r="AV109" i="23"/>
  <c r="AL109" i="23"/>
  <c r="AB109" i="23"/>
  <c r="P109" i="23"/>
  <c r="F109" i="23"/>
  <c r="AU108" i="23"/>
  <c r="AI108" i="23"/>
  <c r="Y108" i="23"/>
  <c r="O108" i="23"/>
  <c r="C108" i="23"/>
  <c r="AR107" i="23"/>
  <c r="AH107" i="23"/>
  <c r="V107" i="23"/>
  <c r="L107" i="23"/>
  <c r="B107" i="23"/>
  <c r="AO106" i="23"/>
  <c r="AE106" i="23"/>
  <c r="U106" i="23"/>
  <c r="I106" i="23"/>
  <c r="AX105" i="23"/>
  <c r="AN105" i="23"/>
  <c r="AC105" i="23"/>
  <c r="T105" i="23"/>
  <c r="K105" i="23"/>
  <c r="B105" i="23"/>
  <c r="AR104" i="23"/>
  <c r="AI104" i="23"/>
  <c r="Y104" i="23"/>
  <c r="P104" i="23"/>
  <c r="G104" i="23"/>
  <c r="AW103" i="23"/>
  <c r="AN103" i="23"/>
  <c r="AE103" i="23"/>
  <c r="V103" i="23"/>
  <c r="L103" i="23"/>
  <c r="C103" i="23"/>
  <c r="AS102" i="23"/>
  <c r="AJ102" i="23"/>
  <c r="AA102" i="23"/>
  <c r="R102" i="23"/>
  <c r="I102" i="23"/>
  <c r="AX101" i="23"/>
  <c r="AO101" i="23"/>
  <c r="AF101" i="23"/>
  <c r="W101" i="23"/>
  <c r="N101" i="23"/>
  <c r="E101" i="23"/>
  <c r="AU100" i="23"/>
  <c r="AK100" i="23"/>
  <c r="AB100" i="23"/>
  <c r="S100" i="23"/>
  <c r="J100" i="23"/>
  <c r="AZ99" i="23"/>
  <c r="AQ99" i="23"/>
  <c r="AH99" i="23"/>
  <c r="X99" i="23"/>
  <c r="O99" i="23"/>
  <c r="F99" i="23"/>
  <c r="AV98" i="23"/>
  <c r="AM98" i="23"/>
  <c r="AD98" i="23"/>
  <c r="U98" i="23"/>
  <c r="K98" i="23"/>
  <c r="B98" i="23"/>
  <c r="AR97" i="23"/>
  <c r="AI97" i="23"/>
  <c r="Z97" i="23"/>
  <c r="Q97" i="23"/>
  <c r="H97" i="23"/>
  <c r="AW96" i="23"/>
  <c r="AN96" i="23"/>
  <c r="AE96" i="23"/>
  <c r="V96" i="23"/>
  <c r="M96" i="23"/>
  <c r="D96" i="23"/>
  <c r="AT95" i="23"/>
  <c r="AJ95" i="23"/>
  <c r="AA95" i="23"/>
  <c r="R95" i="23"/>
  <c r="I95" i="23"/>
  <c r="AY94" i="23"/>
  <c r="AP94" i="23"/>
  <c r="AG94" i="23"/>
  <c r="W94" i="23"/>
  <c r="N94" i="23"/>
  <c r="E94" i="23"/>
  <c r="AU93" i="23"/>
  <c r="AL93" i="23"/>
  <c r="AC93" i="23"/>
  <c r="T93" i="23"/>
  <c r="J93" i="23"/>
  <c r="AZ92" i="23"/>
  <c r="AQ92" i="23"/>
  <c r="AH92" i="23"/>
  <c r="Y92" i="23"/>
  <c r="P92" i="23"/>
  <c r="G92" i="23"/>
  <c r="AW91" i="23"/>
  <c r="AO91" i="23"/>
  <c r="AG91" i="23"/>
  <c r="Y91" i="23"/>
  <c r="Q91" i="23"/>
  <c r="I91" i="23"/>
  <c r="AZ90" i="23"/>
  <c r="AR90" i="23"/>
  <c r="AJ90" i="23"/>
  <c r="AB90" i="23"/>
  <c r="T90" i="23"/>
  <c r="L90" i="23"/>
  <c r="D90" i="23"/>
  <c r="AU89" i="23"/>
  <c r="AM89" i="23"/>
  <c r="AE89" i="23"/>
  <c r="W89" i="23"/>
  <c r="O89" i="23"/>
  <c r="G89" i="23"/>
  <c r="AX88" i="23"/>
  <c r="AP88" i="23"/>
  <c r="AH88" i="23"/>
  <c r="W177" i="23"/>
  <c r="B167" i="23"/>
  <c r="N163" i="23"/>
  <c r="T160" i="23"/>
  <c r="AV156" i="23"/>
  <c r="N153" i="23"/>
  <c r="AF150" i="23"/>
  <c r="G148" i="23"/>
  <c r="U146" i="23"/>
  <c r="AZ144" i="23"/>
  <c r="AB143" i="23"/>
  <c r="AY141" i="23"/>
  <c r="AT140" i="23"/>
  <c r="AE139" i="23"/>
  <c r="K138" i="23"/>
  <c r="E137" i="23"/>
  <c r="AP135" i="23"/>
  <c r="AH134" i="23"/>
  <c r="AF133" i="23"/>
  <c r="Z132" i="23"/>
  <c r="N131" i="23"/>
  <c r="P130" i="23"/>
  <c r="AC129" i="23"/>
  <c r="AR128" i="23"/>
  <c r="N128" i="23"/>
  <c r="AB127" i="23"/>
  <c r="AU126" i="23"/>
  <c r="V126" i="23"/>
  <c r="AR125" i="23"/>
  <c r="M125" i="23"/>
  <c r="AM124" i="23"/>
  <c r="J124" i="23"/>
  <c r="AD123" i="23"/>
  <c r="E123" i="23"/>
  <c r="AD122" i="23"/>
  <c r="F122" i="23"/>
  <c r="AL121" i="23"/>
  <c r="P121" i="23"/>
  <c r="AR120" i="23"/>
  <c r="Y120" i="23"/>
  <c r="C120" i="23"/>
  <c r="AE119" i="23"/>
  <c r="L119" i="23"/>
  <c r="AO118" i="23"/>
  <c r="R118" i="23"/>
  <c r="AX117" i="23"/>
  <c r="AB117" i="23"/>
  <c r="E117" i="23"/>
  <c r="AK116" i="23"/>
  <c r="O116" i="23"/>
  <c r="AQ115" i="23"/>
  <c r="X115" i="23"/>
  <c r="B115" i="23"/>
  <c r="AD114" i="23"/>
  <c r="K114" i="23"/>
  <c r="AO113" i="23"/>
  <c r="Y113" i="23"/>
  <c r="I113" i="23"/>
  <c r="AR112" i="23"/>
  <c r="AE112" i="23"/>
  <c r="S112" i="23"/>
  <c r="F112" i="23"/>
  <c r="AR111" i="23"/>
  <c r="AE111" i="23"/>
  <c r="R111" i="23"/>
  <c r="F111" i="23"/>
  <c r="AR110" i="23"/>
  <c r="AE110" i="23"/>
  <c r="R110" i="23"/>
  <c r="G110" i="23"/>
  <c r="AU109" i="23"/>
  <c r="AK109" i="23"/>
  <c r="Z109" i="23"/>
  <c r="O109" i="23"/>
  <c r="E109" i="23"/>
  <c r="AS108" i="23"/>
  <c r="AH108" i="23"/>
  <c r="X108" i="23"/>
  <c r="M108" i="23"/>
  <c r="B108" i="23"/>
  <c r="AQ107" i="23"/>
  <c r="AF107" i="23"/>
  <c r="U107" i="23"/>
  <c r="K107" i="23"/>
  <c r="AY106" i="23"/>
  <c r="AN106" i="23"/>
  <c r="AD106" i="23"/>
  <c r="S106" i="23"/>
  <c r="H106" i="23"/>
  <c r="AW105" i="23"/>
  <c r="AL105" i="23"/>
  <c r="AB105" i="23"/>
  <c r="S105" i="23"/>
  <c r="J105" i="23"/>
  <c r="AZ104" i="23"/>
  <c r="AQ104" i="23"/>
  <c r="AG104" i="23"/>
  <c r="X104" i="23"/>
  <c r="O104" i="23"/>
  <c r="F104" i="23"/>
  <c r="AV103" i="23"/>
  <c r="AM103" i="23"/>
  <c r="AD103" i="23"/>
  <c r="T103" i="23"/>
  <c r="K103" i="23"/>
  <c r="B103" i="23"/>
  <c r="AR102" i="23"/>
  <c r="AI102" i="23"/>
  <c r="Z102" i="23"/>
  <c r="Q102" i="23"/>
  <c r="G102" i="23"/>
  <c r="AW101" i="23"/>
  <c r="AN101" i="23"/>
  <c r="AE101" i="23"/>
  <c r="V101" i="23"/>
  <c r="M101" i="23"/>
  <c r="D101" i="23"/>
  <c r="AS100" i="23"/>
  <c r="AJ100" i="23"/>
  <c r="AA100" i="23"/>
  <c r="R100" i="23"/>
  <c r="I100" i="23"/>
  <c r="AY99" i="23"/>
  <c r="AP99" i="23"/>
  <c r="AF99" i="23"/>
  <c r="W99" i="23"/>
  <c r="N99" i="23"/>
  <c r="E99" i="23"/>
  <c r="AU98" i="23"/>
  <c r="AL98" i="23"/>
  <c r="AC98" i="23"/>
  <c r="S98" i="23"/>
  <c r="J98" i="23"/>
  <c r="AZ97" i="23"/>
  <c r="AQ97" i="23"/>
  <c r="AH97" i="23"/>
  <c r="Y97" i="23"/>
  <c r="P97" i="23"/>
  <c r="F97" i="23"/>
  <c r="AV96" i="23"/>
  <c r="AM96" i="23"/>
  <c r="AD96" i="23"/>
  <c r="U96" i="23"/>
  <c r="L96" i="23"/>
  <c r="C96" i="23"/>
  <c r="AR95" i="23"/>
  <c r="AI95" i="23"/>
  <c r="Z95" i="23"/>
  <c r="Q95" i="23"/>
  <c r="H95" i="23"/>
  <c r="AX94" i="23"/>
  <c r="AO94" i="23"/>
  <c r="AE94" i="23"/>
  <c r="V94" i="23"/>
  <c r="M94" i="23"/>
  <c r="D94" i="23"/>
  <c r="AT93" i="23"/>
  <c r="AK93" i="23"/>
  <c r="AB93" i="23"/>
  <c r="R93" i="23"/>
  <c r="I93" i="23"/>
  <c r="AY92" i="23"/>
  <c r="AP92" i="23"/>
  <c r="AG92" i="23"/>
  <c r="X92" i="23"/>
  <c r="O92" i="23"/>
  <c r="E92" i="23"/>
  <c r="AV91" i="23"/>
  <c r="AN91" i="23"/>
  <c r="AF91" i="23"/>
  <c r="X91" i="23"/>
  <c r="P91" i="23"/>
  <c r="H91" i="23"/>
  <c r="AY90" i="23"/>
  <c r="AQ90" i="23"/>
  <c r="AI90" i="23"/>
  <c r="AA90" i="23"/>
  <c r="S90" i="23"/>
  <c r="K90" i="23"/>
  <c r="C90" i="23"/>
  <c r="AT89" i="23"/>
  <c r="AL89" i="23"/>
  <c r="AD89" i="23"/>
  <c r="V89" i="23"/>
  <c r="N89" i="23"/>
  <c r="F89" i="23"/>
  <c r="AW88" i="23"/>
  <c r="AO88" i="23"/>
  <c r="AG88" i="23"/>
  <c r="Y88" i="23"/>
  <c r="Q88" i="23"/>
  <c r="I88" i="23"/>
  <c r="AZ87" i="23"/>
  <c r="AR87" i="23"/>
  <c r="AJ87" i="23"/>
  <c r="AB87" i="23"/>
  <c r="T87" i="23"/>
  <c r="L87" i="23"/>
  <c r="D87" i="23"/>
  <c r="AU86" i="23"/>
  <c r="AM86" i="23"/>
  <c r="AE86" i="23"/>
  <c r="W86" i="23"/>
  <c r="O86" i="23"/>
  <c r="G86" i="23"/>
  <c r="AX85" i="23"/>
  <c r="AP85" i="23"/>
  <c r="AH85" i="23"/>
  <c r="Z85" i="23"/>
  <c r="R85" i="23"/>
  <c r="J85" i="23"/>
  <c r="B85" i="23"/>
  <c r="AS84" i="23"/>
  <c r="AK84" i="23"/>
  <c r="AC84" i="23"/>
  <c r="U84" i="23"/>
  <c r="AB173" i="23"/>
  <c r="AW165" i="23"/>
  <c r="AQ162" i="23"/>
  <c r="W159" i="23"/>
  <c r="AI155" i="23"/>
  <c r="AP152" i="23"/>
  <c r="AP149" i="23"/>
  <c r="AF147" i="23"/>
  <c r="K146" i="23"/>
  <c r="AE144" i="23"/>
  <c r="D143" i="23"/>
  <c r="AP141" i="23"/>
  <c r="AB140" i="23"/>
  <c r="G139" i="23"/>
  <c r="B138" i="23"/>
  <c r="AL136" i="23"/>
  <c r="Y135" i="23"/>
  <c r="Z134" i="23"/>
  <c r="P133" i="23"/>
  <c r="H132" i="23"/>
  <c r="F131" i="23"/>
  <c r="C130" i="23"/>
  <c r="S129" i="23"/>
  <c r="AM128" i="23"/>
  <c r="D128" i="23"/>
  <c r="R127" i="23"/>
  <c r="AR126" i="23"/>
  <c r="N126" i="23"/>
  <c r="AH125" i="23"/>
  <c r="I125" i="23"/>
  <c r="AE124" i="23"/>
  <c r="AY123" i="23"/>
  <c r="Z123" i="23"/>
  <c r="AW122" i="23"/>
  <c r="V122" i="23"/>
  <c r="C122" i="23"/>
  <c r="AF121" i="23"/>
  <c r="I121" i="23"/>
  <c r="AO120" i="23"/>
  <c r="S120" i="23"/>
  <c r="AU119" i="23"/>
  <c r="AB119" i="23"/>
  <c r="F119" i="23"/>
  <c r="AH118" i="23"/>
  <c r="O118" i="23"/>
  <c r="AR117" i="23"/>
  <c r="U117" i="23"/>
  <c r="B117" i="23"/>
  <c r="AE116" i="23"/>
  <c r="H116" i="23"/>
  <c r="AN115" i="23"/>
  <c r="R115" i="23"/>
  <c r="AT114" i="23"/>
  <c r="AA114" i="23"/>
  <c r="E114" i="23"/>
  <c r="AL113" i="23"/>
  <c r="V113" i="23"/>
  <c r="F113" i="23"/>
  <c r="AO112" i="23"/>
  <c r="AB112" i="23"/>
  <c r="O112" i="23"/>
  <c r="C112" i="23"/>
  <c r="AO111" i="23"/>
  <c r="AB111" i="23"/>
  <c r="O111" i="23"/>
  <c r="B111" i="23"/>
  <c r="AO110" i="23"/>
  <c r="AB110" i="23"/>
  <c r="O110" i="23"/>
  <c r="D110" i="23"/>
  <c r="AS109" i="23"/>
  <c r="AH109" i="23"/>
  <c r="W109" i="23"/>
  <c r="M109" i="23"/>
  <c r="B109" i="23"/>
  <c r="AP108" i="23"/>
  <c r="AF108" i="23"/>
  <c r="U108" i="23"/>
  <c r="J108" i="23"/>
  <c r="AY107" i="23"/>
  <c r="AN107" i="23"/>
  <c r="AC107" i="23"/>
  <c r="S107" i="23"/>
  <c r="H107" i="23"/>
  <c r="AV106" i="23"/>
  <c r="AL106" i="23"/>
  <c r="AA106" i="23"/>
  <c r="P106" i="23"/>
  <c r="F106" i="23"/>
  <c r="AT105" i="23"/>
  <c r="AI105" i="23"/>
  <c r="Z105" i="23"/>
  <c r="Q105" i="23"/>
  <c r="H105" i="23"/>
  <c r="AW104" i="23"/>
  <c r="AN104" i="23"/>
  <c r="AE104" i="23"/>
  <c r="V104" i="23"/>
  <c r="M104" i="23"/>
  <c r="D104" i="23"/>
  <c r="AT103" i="23"/>
  <c r="AJ103" i="23"/>
  <c r="AA103" i="23"/>
  <c r="R103" i="23"/>
  <c r="I103" i="23"/>
  <c r="AY102" i="23"/>
  <c r="AP102" i="23"/>
  <c r="AG102" i="23"/>
  <c r="W102" i="23"/>
  <c r="N102" i="23"/>
  <c r="E102" i="23"/>
  <c r="AU101" i="23"/>
  <c r="AL101" i="23"/>
  <c r="AC101" i="23"/>
  <c r="T101" i="23"/>
  <c r="J101" i="23"/>
  <c r="AZ100" i="23"/>
  <c r="AQ100" i="23"/>
  <c r="AH100" i="23"/>
  <c r="Y100" i="23"/>
  <c r="P100" i="23"/>
  <c r="G100" i="23"/>
  <c r="AV99" i="23"/>
  <c r="AM99" i="23"/>
  <c r="AD99" i="23"/>
  <c r="U99" i="23"/>
  <c r="L99" i="23"/>
  <c r="C99" i="23"/>
  <c r="AS98" i="23"/>
  <c r="AI98" i="23"/>
  <c r="Z98" i="23"/>
  <c r="Q98" i="23"/>
  <c r="H98" i="23"/>
  <c r="AX97" i="23"/>
  <c r="AO97" i="23"/>
  <c r="AF97" i="23"/>
  <c r="V97" i="23"/>
  <c r="M97" i="23"/>
  <c r="D97" i="23"/>
  <c r="AT96" i="23"/>
  <c r="AK96" i="23"/>
  <c r="AB96" i="23"/>
  <c r="S96" i="23"/>
  <c r="I96" i="23"/>
  <c r="AY95" i="23"/>
  <c r="AP95" i="23"/>
  <c r="AG95" i="23"/>
  <c r="X95" i="23"/>
  <c r="O95" i="23"/>
  <c r="F95" i="23"/>
  <c r="AU94" i="23"/>
  <c r="AL94" i="23"/>
  <c r="AC94" i="23"/>
  <c r="T94" i="23"/>
  <c r="K94" i="23"/>
  <c r="B94" i="23"/>
  <c r="AR93" i="23"/>
  <c r="AH93" i="23"/>
  <c r="Y93" i="23"/>
  <c r="P93" i="23"/>
  <c r="G93" i="23"/>
  <c r="AW92" i="23"/>
  <c r="AN92" i="23"/>
  <c r="AE92" i="23"/>
  <c r="U92" i="23"/>
  <c r="L92" i="23"/>
  <c r="AB169" i="23"/>
  <c r="AB165" i="23"/>
  <c r="AQ161" i="23"/>
  <c r="S158" i="23"/>
  <c r="J155" i="23"/>
  <c r="AZ151" i="23"/>
  <c r="AT148" i="23"/>
  <c r="R147" i="23"/>
  <c r="AN145" i="23"/>
  <c r="I144" i="23"/>
  <c r="AR142" i="23"/>
  <c r="X141" i="23"/>
  <c r="G140" i="23"/>
  <c r="AW138" i="23"/>
  <c r="AI137" i="23"/>
  <c r="O136" i="23"/>
  <c r="Q135" i="23"/>
  <c r="J134" i="23"/>
  <c r="AX132" i="23"/>
  <c r="AY131" i="23"/>
  <c r="AO130" i="23"/>
  <c r="AR129" i="23"/>
  <c r="M129" i="23"/>
  <c r="AD128" i="23"/>
  <c r="AQ127" i="23"/>
  <c r="N127" i="23"/>
  <c r="AJ126" i="23"/>
  <c r="E126" i="23"/>
  <c r="AE125" i="23"/>
  <c r="AZ124" i="23"/>
  <c r="U124" i="23"/>
  <c r="AU123" i="23"/>
  <c r="R123" i="23"/>
  <c r="AO122" i="23"/>
  <c r="S122" i="23"/>
  <c r="AV121" i="23"/>
  <c r="Y121" i="23"/>
  <c r="F121" i="23"/>
  <c r="AI120" i="23"/>
  <c r="L120" i="23"/>
  <c r="AR119" i="23"/>
  <c r="V119" i="23"/>
  <c r="AX118" i="23"/>
  <c r="AE118" i="23"/>
  <c r="I118" i="23"/>
  <c r="AK117" i="23"/>
  <c r="R117" i="23"/>
  <c r="AU116" i="23"/>
  <c r="X116" i="23"/>
  <c r="E116" i="23"/>
  <c r="AH115" i="23"/>
  <c r="K115" i="23"/>
  <c r="AQ114" i="23"/>
  <c r="U114" i="23"/>
  <c r="AW113" i="23"/>
  <c r="AG113" i="23"/>
  <c r="Q113" i="23"/>
  <c r="AZ112" i="23"/>
  <c r="AL112" i="23"/>
  <c r="Y112" i="23"/>
  <c r="L112" i="23"/>
  <c r="AX111" i="23"/>
  <c r="AL111" i="23"/>
  <c r="Y111" i="23"/>
  <c r="L111" i="23"/>
  <c r="AX110" i="23"/>
  <c r="AK110" i="23"/>
  <c r="Y110" i="23"/>
  <c r="L110" i="23"/>
  <c r="B110" i="23"/>
  <c r="AP109" i="23"/>
  <c r="AE109" i="23"/>
  <c r="U109" i="23"/>
  <c r="J109" i="23"/>
  <c r="AX108" i="23"/>
  <c r="AN108" i="23"/>
  <c r="AC108" i="23"/>
  <c r="R108" i="23"/>
  <c r="H108" i="23"/>
  <c r="AV107" i="23"/>
  <c r="AK107" i="23"/>
  <c r="AA107" i="23"/>
  <c r="P107" i="23"/>
  <c r="E107" i="23"/>
  <c r="AT106" i="23"/>
  <c r="AI106" i="23"/>
  <c r="X106" i="23"/>
  <c r="N106" i="23"/>
  <c r="C106" i="23"/>
  <c r="AQ105" i="23"/>
  <c r="AG105" i="23"/>
  <c r="X105" i="23"/>
  <c r="N105" i="23"/>
  <c r="E105" i="23"/>
  <c r="AU104" i="23"/>
  <c r="AL104" i="23"/>
  <c r="AC104" i="23"/>
  <c r="T104" i="23"/>
  <c r="K104" i="23"/>
  <c r="AZ103" i="23"/>
  <c r="AQ103" i="23"/>
  <c r="AH103" i="23"/>
  <c r="Y103" i="23"/>
  <c r="P103" i="23"/>
  <c r="G103" i="23"/>
  <c r="AW102" i="23"/>
  <c r="AM102" i="23"/>
  <c r="AD102" i="23"/>
  <c r="U102" i="23"/>
  <c r="L102" i="23"/>
  <c r="C102" i="23"/>
  <c r="AS101" i="23"/>
  <c r="AJ101" i="23"/>
  <c r="Z101" i="23"/>
  <c r="Q101" i="23"/>
  <c r="H101" i="23"/>
  <c r="AX100" i="23"/>
  <c r="AO100" i="23"/>
  <c r="AF100" i="23"/>
  <c r="W100" i="23"/>
  <c r="M100" i="23"/>
  <c r="D100" i="23"/>
  <c r="AT99" i="23"/>
  <c r="AK99" i="23"/>
  <c r="AB99" i="23"/>
  <c r="S99" i="23"/>
  <c r="J99" i="23"/>
  <c r="AY98" i="23"/>
  <c r="AP98" i="23"/>
  <c r="AG98" i="23"/>
  <c r="X98" i="23"/>
  <c r="O98" i="23"/>
  <c r="F98" i="23"/>
  <c r="AV97" i="23"/>
  <c r="AL97" i="23"/>
  <c r="AC97" i="23"/>
  <c r="T97" i="23"/>
  <c r="K97" i="23"/>
  <c r="B97" i="23"/>
  <c r="AR96" i="23"/>
  <c r="AI96" i="23"/>
  <c r="Y96" i="23"/>
  <c r="P96" i="23"/>
  <c r="G96" i="23"/>
  <c r="AW95" i="23"/>
  <c r="AN95" i="23"/>
  <c r="AE95" i="23"/>
  <c r="V95" i="23"/>
  <c r="L95" i="23"/>
  <c r="C95" i="23"/>
  <c r="AS94" i="23"/>
  <c r="AJ94" i="23"/>
  <c r="AA94" i="23"/>
  <c r="R94" i="23"/>
  <c r="I94" i="23"/>
  <c r="AX93" i="23"/>
  <c r="AO93" i="23"/>
  <c r="AF93" i="23"/>
  <c r="W93" i="23"/>
  <c r="N93" i="23"/>
  <c r="E93" i="23"/>
  <c r="AU92" i="23"/>
  <c r="AK92" i="23"/>
  <c r="AB92" i="23"/>
  <c r="S92" i="23"/>
  <c r="J92" i="23"/>
  <c r="AZ91" i="23"/>
  <c r="AR91" i="23"/>
  <c r="AJ91" i="23"/>
  <c r="AB91" i="23"/>
  <c r="T91" i="23"/>
  <c r="L91" i="23"/>
  <c r="D91" i="23"/>
  <c r="AU90" i="23"/>
  <c r="AM90" i="23"/>
  <c r="AE90" i="23"/>
  <c r="W90" i="23"/>
  <c r="O90" i="23"/>
  <c r="G90" i="23"/>
  <c r="AX89" i="23"/>
  <c r="AP89" i="23"/>
  <c r="AH89" i="23"/>
  <c r="Z89" i="23"/>
  <c r="R89" i="23"/>
  <c r="J89" i="23"/>
  <c r="B89" i="23"/>
  <c r="S169" i="23"/>
  <c r="AI164" i="23"/>
  <c r="AH161" i="23"/>
  <c r="C158" i="23"/>
  <c r="Y154" i="23"/>
  <c r="AH151" i="23"/>
  <c r="AS148" i="23"/>
  <c r="AT146" i="23"/>
  <c r="AF145" i="23"/>
  <c r="F144" i="23"/>
  <c r="Z142" i="23"/>
  <c r="T141" i="23"/>
  <c r="B140" i="23"/>
  <c r="AJ138" i="23"/>
  <c r="AA137" i="23"/>
  <c r="N136" i="23"/>
  <c r="B135" i="23"/>
  <c r="D134" i="23"/>
  <c r="AV132" i="23"/>
  <c r="AK131" i="23"/>
  <c r="AL130" i="23"/>
  <c r="AQ129" i="23"/>
  <c r="E129" i="23"/>
  <c r="Y128" i="23"/>
  <c r="AP127" i="23"/>
  <c r="G127" i="23"/>
  <c r="AG126" i="23"/>
  <c r="D126" i="23"/>
  <c r="X125" i="23"/>
  <c r="AX124" i="23"/>
  <c r="T124" i="23"/>
  <c r="AN123" i="23"/>
  <c r="O123" i="23"/>
  <c r="AN122" i="23"/>
  <c r="N122" i="23"/>
  <c r="AT121" i="23"/>
  <c r="X121" i="23"/>
  <c r="AZ120" i="23"/>
  <c r="AG120" i="23"/>
  <c r="K120" i="23"/>
  <c r="AM119" i="23"/>
  <c r="T119" i="23"/>
  <c r="AW118" i="23"/>
  <c r="Z118" i="23"/>
  <c r="G118" i="23"/>
  <c r="AJ117" i="23"/>
  <c r="M117" i="23"/>
  <c r="AS116" i="23"/>
  <c r="W116" i="23"/>
  <c r="AY115" i="23"/>
  <c r="AF115" i="23"/>
  <c r="J115" i="23"/>
  <c r="AL114" i="23"/>
  <c r="S114" i="23"/>
  <c r="AV113" i="23"/>
  <c r="AF113" i="23"/>
  <c r="P113" i="23"/>
  <c r="AY112" i="23"/>
  <c r="AJ112" i="23"/>
  <c r="W112" i="23"/>
  <c r="K112" i="23"/>
  <c r="AW111" i="23"/>
  <c r="AJ111" i="23"/>
  <c r="W111" i="23"/>
  <c r="J111" i="23"/>
  <c r="AW110" i="23"/>
  <c r="AJ110" i="23"/>
  <c r="W110" i="23"/>
  <c r="K110" i="23"/>
  <c r="AZ109" i="23"/>
  <c r="AN109" i="23"/>
  <c r="AD109" i="23"/>
  <c r="T109" i="23"/>
  <c r="H109" i="23"/>
  <c r="AW108" i="23"/>
  <c r="AM108" i="23"/>
  <c r="AA108" i="23"/>
  <c r="Q108" i="23"/>
  <c r="G108" i="23"/>
  <c r="AT107" i="23"/>
  <c r="AJ107" i="23"/>
  <c r="Z107" i="23"/>
  <c r="N107" i="23"/>
  <c r="D107" i="23"/>
  <c r="AS106" i="23"/>
  <c r="AG106" i="23"/>
  <c r="W106" i="23"/>
  <c r="M106" i="23"/>
  <c r="AZ105" i="23"/>
  <c r="AP105" i="23"/>
  <c r="AF105" i="23"/>
  <c r="V105" i="23"/>
  <c r="M105" i="23"/>
  <c r="D105" i="23"/>
  <c r="AT104" i="23"/>
  <c r="AK104" i="23"/>
  <c r="AB104" i="23"/>
  <c r="S104" i="23"/>
  <c r="I104" i="23"/>
  <c r="AY103" i="23"/>
  <c r="AP103" i="23"/>
  <c r="AG103" i="23"/>
  <c r="X103" i="23"/>
  <c r="O103" i="23"/>
  <c r="F103" i="23"/>
  <c r="AU102" i="23"/>
  <c r="AL102" i="23"/>
  <c r="AC102" i="23"/>
  <c r="T102" i="23"/>
  <c r="K102" i="23"/>
  <c r="B102" i="23"/>
  <c r="AR101" i="23"/>
  <c r="AH101" i="23"/>
  <c r="Y101" i="23"/>
  <c r="P101" i="23"/>
  <c r="G101" i="23"/>
  <c r="AW100" i="23"/>
  <c r="AN100" i="23"/>
  <c r="AE100" i="23"/>
  <c r="U100" i="23"/>
  <c r="L100" i="23"/>
  <c r="C100" i="23"/>
  <c r="AS99" i="23"/>
  <c r="AJ99" i="23"/>
  <c r="AA99" i="23"/>
  <c r="R99" i="23"/>
  <c r="H99" i="23"/>
  <c r="AX98" i="23"/>
  <c r="AO98" i="23"/>
  <c r="AF98" i="23"/>
  <c r="W98" i="23"/>
  <c r="N98" i="23"/>
  <c r="E98" i="23"/>
  <c r="AT97" i="23"/>
  <c r="AK97" i="23"/>
  <c r="AB97" i="23"/>
  <c r="S97" i="23"/>
  <c r="J97" i="23"/>
  <c r="AZ96" i="23"/>
  <c r="AQ96" i="23"/>
  <c r="AG96" i="23"/>
  <c r="X96" i="23"/>
  <c r="O96" i="23"/>
  <c r="F96" i="23"/>
  <c r="AV95" i="23"/>
  <c r="AM95" i="23"/>
  <c r="AD95" i="23"/>
  <c r="T95" i="23"/>
  <c r="K95" i="23"/>
  <c r="B95" i="23"/>
  <c r="AR94" i="23"/>
  <c r="AI94" i="23"/>
  <c r="Z94" i="23"/>
  <c r="Q94" i="23"/>
  <c r="G94" i="23"/>
  <c r="AW93" i="23"/>
  <c r="AN93" i="23"/>
  <c r="AE93" i="23"/>
  <c r="V93" i="23"/>
  <c r="M93" i="23"/>
  <c r="D93" i="23"/>
  <c r="AS92" i="23"/>
  <c r="AJ92" i="23"/>
  <c r="AA92" i="23"/>
  <c r="R92" i="23"/>
  <c r="I92" i="23"/>
  <c r="AY91" i="23"/>
  <c r="AQ91" i="23"/>
  <c r="AI91" i="23"/>
  <c r="AA91" i="23"/>
  <c r="S91" i="23"/>
  <c r="K91" i="23"/>
  <c r="C91" i="23"/>
  <c r="AT90" i="23"/>
  <c r="AL90" i="23"/>
  <c r="AD90" i="23"/>
  <c r="V90" i="23"/>
  <c r="N90" i="23"/>
  <c r="F90" i="23"/>
  <c r="AW89" i="23"/>
  <c r="AO89" i="23"/>
  <c r="AG89" i="23"/>
  <c r="Y89" i="23"/>
  <c r="Q89" i="23"/>
  <c r="I89" i="23"/>
  <c r="AZ88" i="23"/>
  <c r="AR88" i="23"/>
  <c r="AJ88" i="23"/>
  <c r="AB88" i="23"/>
  <c r="T88" i="23"/>
  <c r="L88" i="23"/>
  <c r="D88" i="23"/>
  <c r="AU87" i="23"/>
  <c r="AM87" i="23"/>
  <c r="AE87" i="23"/>
  <c r="W87" i="23"/>
  <c r="O87" i="23"/>
  <c r="G87" i="23"/>
  <c r="AX86" i="23"/>
  <c r="AP86" i="23"/>
  <c r="AH86" i="23"/>
  <c r="Z86" i="23"/>
  <c r="AO174" i="23"/>
  <c r="AC156" i="23"/>
  <c r="N146" i="23"/>
  <c r="AC140" i="23"/>
  <c r="AM135" i="23"/>
  <c r="M131" i="23"/>
  <c r="F128" i="23"/>
  <c r="AO125" i="23"/>
  <c r="AC123" i="23"/>
  <c r="AG121" i="23"/>
  <c r="AZ119" i="23"/>
  <c r="Q118" i="23"/>
  <c r="AF116" i="23"/>
  <c r="AY114" i="23"/>
  <c r="X113" i="23"/>
  <c r="Q112" i="23"/>
  <c r="Q111" i="23"/>
  <c r="Q110" i="23"/>
  <c r="X109" i="23"/>
  <c r="AG108" i="23"/>
  <c r="AP107" i="23"/>
  <c r="AW106" i="23"/>
  <c r="G106" i="23"/>
  <c r="R105" i="23"/>
  <c r="AF104" i="23"/>
  <c r="AU103" i="23"/>
  <c r="J103" i="23"/>
  <c r="Y102" i="23"/>
  <c r="AM101" i="23"/>
  <c r="B101" i="23"/>
  <c r="Q100" i="23"/>
  <c r="AE99" i="23"/>
  <c r="AT98" i="23"/>
  <c r="I98" i="23"/>
  <c r="X97" i="23"/>
  <c r="AL96" i="23"/>
  <c r="AZ95" i="23"/>
  <c r="P95" i="23"/>
  <c r="AD94" i="23"/>
  <c r="AS93" i="23"/>
  <c r="H93" i="23"/>
  <c r="W92" i="23"/>
  <c r="AT91" i="23"/>
  <c r="Z91" i="23"/>
  <c r="J91" i="23"/>
  <c r="AS90" i="23"/>
  <c r="AC90" i="23"/>
  <c r="M90" i="23"/>
  <c r="AV89" i="23"/>
  <c r="AF89" i="23"/>
  <c r="P89" i="23"/>
  <c r="AY88" i="23"/>
  <c r="AL88" i="23"/>
  <c r="Z88" i="23"/>
  <c r="O88" i="23"/>
  <c r="E88" i="23"/>
  <c r="AS87" i="23"/>
  <c r="AH87" i="23"/>
  <c r="X87" i="23"/>
  <c r="M87" i="23"/>
  <c r="B87" i="23"/>
  <c r="AQ86" i="23"/>
  <c r="AF86" i="23"/>
  <c r="U86" i="23"/>
  <c r="L86" i="23"/>
  <c r="C86" i="23"/>
  <c r="AS85" i="23"/>
  <c r="AJ85" i="23"/>
  <c r="AA85" i="23"/>
  <c r="Q85" i="23"/>
  <c r="H85" i="23"/>
  <c r="AX84" i="23"/>
  <c r="AO84" i="23"/>
  <c r="AF84" i="23"/>
  <c r="W84" i="23"/>
  <c r="N84" i="23"/>
  <c r="F84" i="23"/>
  <c r="AW83" i="23"/>
  <c r="AO83" i="23"/>
  <c r="AG83" i="23"/>
  <c r="Y83" i="23"/>
  <c r="Q83" i="23"/>
  <c r="I83" i="23"/>
  <c r="AZ82" i="23"/>
  <c r="AR82" i="23"/>
  <c r="AJ82" i="23"/>
  <c r="AB82" i="23"/>
  <c r="T82" i="23"/>
  <c r="L82" i="23"/>
  <c r="D82" i="23"/>
  <c r="AU81" i="23"/>
  <c r="AM81" i="23"/>
  <c r="AE81" i="23"/>
  <c r="W81" i="23"/>
  <c r="O81" i="23"/>
  <c r="G81" i="23"/>
  <c r="AX80" i="23"/>
  <c r="AP80" i="23"/>
  <c r="AH80" i="23"/>
  <c r="Z80" i="23"/>
  <c r="R80" i="23"/>
  <c r="J80" i="23"/>
  <c r="B80" i="23"/>
  <c r="AS79" i="23"/>
  <c r="AK79" i="23"/>
  <c r="AC79" i="23"/>
  <c r="U79" i="23"/>
  <c r="M79" i="23"/>
  <c r="E79" i="23"/>
  <c r="AV78" i="23"/>
  <c r="AN78" i="23"/>
  <c r="AF78" i="23"/>
  <c r="X78" i="23"/>
  <c r="P78" i="23"/>
  <c r="H78" i="23"/>
  <c r="AY77" i="23"/>
  <c r="AQ77" i="23"/>
  <c r="AI77" i="23"/>
  <c r="AA77" i="23"/>
  <c r="S77" i="23"/>
  <c r="K77" i="23"/>
  <c r="C77" i="23"/>
  <c r="AT76" i="23"/>
  <c r="AL76" i="23"/>
  <c r="AD76" i="23"/>
  <c r="V76" i="23"/>
  <c r="N76" i="23"/>
  <c r="F76" i="23"/>
  <c r="AW75" i="23"/>
  <c r="AO75" i="23"/>
  <c r="AG75" i="23"/>
  <c r="Y75" i="23"/>
  <c r="Q75" i="23"/>
  <c r="I75" i="23"/>
  <c r="AZ74" i="23"/>
  <c r="AR74" i="23"/>
  <c r="AJ74" i="23"/>
  <c r="AB74" i="23"/>
  <c r="AQ172" i="23"/>
  <c r="AC155" i="23"/>
  <c r="AQ145" i="23"/>
  <c r="T140" i="23"/>
  <c r="W135" i="23"/>
  <c r="AT130" i="23"/>
  <c r="AY127" i="23"/>
  <c r="AG125" i="23"/>
  <c r="S123" i="23"/>
  <c r="AD121" i="23"/>
  <c r="AT119" i="23"/>
  <c r="J118" i="23"/>
  <c r="AC116" i="23"/>
  <c r="AS114" i="23"/>
  <c r="S113" i="23"/>
  <c r="N112" i="23"/>
  <c r="N111" i="23"/>
  <c r="M110" i="23"/>
  <c r="V109" i="23"/>
  <c r="AE108" i="23"/>
  <c r="AL107" i="23"/>
  <c r="AU106" i="23"/>
  <c r="E106" i="23"/>
  <c r="P105" i="23"/>
  <c r="AD104" i="23"/>
  <c r="AR103" i="23"/>
  <c r="H103" i="23"/>
  <c r="V102" i="23"/>
  <c r="AK101" i="23"/>
  <c r="AY100" i="23"/>
  <c r="O100" i="23"/>
  <c r="AC99" i="23"/>
  <c r="AQ98" i="23"/>
  <c r="G98" i="23"/>
  <c r="U97" i="23"/>
  <c r="AJ96" i="23"/>
  <c r="AX95" i="23"/>
  <c r="N95" i="23"/>
  <c r="AB94" i="23"/>
  <c r="AP93" i="23"/>
  <c r="F93" i="23"/>
  <c r="T92" i="23"/>
  <c r="AS91" i="23"/>
  <c r="W91" i="23"/>
  <c r="G91" i="23"/>
  <c r="AP90" i="23"/>
  <c r="Z90" i="23"/>
  <c r="J90" i="23"/>
  <c r="AS89" i="23"/>
  <c r="AC89" i="23"/>
  <c r="M89" i="23"/>
  <c r="AV88" i="23"/>
  <c r="AK88" i="23"/>
  <c r="X88" i="23"/>
  <c r="N88" i="23"/>
  <c r="C88" i="23"/>
  <c r="AQ87" i="23"/>
  <c r="AG87" i="23"/>
  <c r="V87" i="23"/>
  <c r="K87" i="23"/>
  <c r="AZ86" i="23"/>
  <c r="AO86" i="23"/>
  <c r="AD86" i="23"/>
  <c r="T86" i="23"/>
  <c r="K86" i="23"/>
  <c r="B86" i="23"/>
  <c r="AR85" i="23"/>
  <c r="AI85" i="23"/>
  <c r="Y85" i="23"/>
  <c r="P85" i="23"/>
  <c r="G85" i="23"/>
  <c r="AW84" i="23"/>
  <c r="AN84" i="23"/>
  <c r="AE84" i="23"/>
  <c r="V84" i="23"/>
  <c r="M84" i="23"/>
  <c r="E84" i="23"/>
  <c r="AV83" i="23"/>
  <c r="AN83" i="23"/>
  <c r="AF83" i="23"/>
  <c r="X83" i="23"/>
  <c r="P83" i="23"/>
  <c r="H83" i="23"/>
  <c r="AY82" i="23"/>
  <c r="AQ82" i="23"/>
  <c r="AI82" i="23"/>
  <c r="AA82" i="23"/>
  <c r="S82" i="23"/>
  <c r="K82" i="23"/>
  <c r="C82" i="23"/>
  <c r="AK165" i="23"/>
  <c r="B152" i="23"/>
  <c r="AA144" i="23"/>
  <c r="F139" i="23"/>
  <c r="L134" i="23"/>
  <c r="AZ129" i="23"/>
  <c r="Q127" i="23"/>
  <c r="B125" i="23"/>
  <c r="AT122" i="23"/>
  <c r="H121" i="23"/>
  <c r="W119" i="23"/>
  <c r="AP117" i="23"/>
  <c r="G116" i="23"/>
  <c r="V114" i="23"/>
  <c r="C113" i="23"/>
  <c r="AZ111" i="23"/>
  <c r="AZ110" i="23"/>
  <c r="C110" i="23"/>
  <c r="L109" i="23"/>
  <c r="S108" i="23"/>
  <c r="AB107" i="23"/>
  <c r="AK106" i="23"/>
  <c r="AR105" i="23"/>
  <c r="F105" i="23"/>
  <c r="U104" i="23"/>
  <c r="AI103" i="23"/>
  <c r="AX102" i="23"/>
  <c r="M102" i="23"/>
  <c r="AB101" i="23"/>
  <c r="AP100" i="23"/>
  <c r="E100" i="23"/>
  <c r="T99" i="23"/>
  <c r="AH98" i="23"/>
  <c r="AW97" i="23"/>
  <c r="L97" i="23"/>
  <c r="AA96" i="23"/>
  <c r="AO95" i="23"/>
  <c r="D95" i="23"/>
  <c r="S94" i="23"/>
  <c r="AG93" i="23"/>
  <c r="AV92" i="23"/>
  <c r="K92" i="23"/>
  <c r="AL91" i="23"/>
  <c r="U91" i="23"/>
  <c r="E91" i="23"/>
  <c r="AN90" i="23"/>
  <c r="X90" i="23"/>
  <c r="H90" i="23"/>
  <c r="AQ89" i="23"/>
  <c r="AA89" i="23"/>
  <c r="K89" i="23"/>
  <c r="AT88" i="23"/>
  <c r="AF88" i="23"/>
  <c r="V88" i="23"/>
  <c r="K88" i="23"/>
  <c r="AY87" i="23"/>
  <c r="AO87" i="23"/>
  <c r="AD87" i="23"/>
  <c r="S87" i="23"/>
  <c r="I87" i="23"/>
  <c r="AW86" i="23"/>
  <c r="AL86" i="23"/>
  <c r="AB86" i="23"/>
  <c r="R86" i="23"/>
  <c r="I86" i="23"/>
  <c r="AY85" i="23"/>
  <c r="AO85" i="23"/>
  <c r="AF85" i="23"/>
  <c r="W85" i="23"/>
  <c r="N85" i="23"/>
  <c r="E85" i="23"/>
  <c r="AU84" i="23"/>
  <c r="AL84" i="23"/>
  <c r="AB84" i="23"/>
  <c r="S84" i="23"/>
  <c r="K84" i="23"/>
  <c r="C84" i="23"/>
  <c r="AT83" i="23"/>
  <c r="AL83" i="23"/>
  <c r="AD83" i="23"/>
  <c r="V83" i="23"/>
  <c r="N83" i="23"/>
  <c r="F83" i="23"/>
  <c r="AW82" i="23"/>
  <c r="AO82" i="23"/>
  <c r="AG82" i="23"/>
  <c r="Y82" i="23"/>
  <c r="Q82" i="23"/>
  <c r="I82" i="23"/>
  <c r="AZ81" i="23"/>
  <c r="AR81" i="23"/>
  <c r="AJ81" i="23"/>
  <c r="AB81" i="23"/>
  <c r="T81" i="23"/>
  <c r="L81" i="23"/>
  <c r="D81" i="23"/>
  <c r="AU80" i="23"/>
  <c r="AM80" i="23"/>
  <c r="AE80" i="23"/>
  <c r="W80" i="23"/>
  <c r="O80" i="23"/>
  <c r="G80" i="23"/>
  <c r="AX79" i="23"/>
  <c r="AP79" i="23"/>
  <c r="AH79" i="23"/>
  <c r="Z79" i="23"/>
  <c r="R79" i="23"/>
  <c r="J79" i="23"/>
  <c r="B79" i="23"/>
  <c r="AS78" i="23"/>
  <c r="AK78" i="23"/>
  <c r="AC78" i="23"/>
  <c r="U78" i="23"/>
  <c r="M78" i="23"/>
  <c r="E78" i="23"/>
  <c r="AV77" i="23"/>
  <c r="AN77" i="23"/>
  <c r="AF77" i="23"/>
  <c r="X77" i="23"/>
  <c r="P77" i="23"/>
  <c r="H77" i="23"/>
  <c r="AY76" i="23"/>
  <c r="AQ76" i="23"/>
  <c r="AI76" i="23"/>
  <c r="AA76" i="23"/>
  <c r="S76" i="23"/>
  <c r="K76" i="23"/>
  <c r="C76" i="23"/>
  <c r="AT75" i="23"/>
  <c r="AL75" i="23"/>
  <c r="AD75" i="23"/>
  <c r="V75" i="23"/>
  <c r="N75" i="23"/>
  <c r="F75" i="23"/>
  <c r="AW74" i="23"/>
  <c r="AO74" i="23"/>
  <c r="AG74" i="23"/>
  <c r="Y74" i="23"/>
  <c r="Q74" i="23"/>
  <c r="I74" i="23"/>
  <c r="AZ73" i="23"/>
  <c r="AR73" i="23"/>
  <c r="AJ73" i="23"/>
  <c r="AB73" i="23"/>
  <c r="T73" i="23"/>
  <c r="L73" i="23"/>
  <c r="D73" i="23"/>
  <c r="AU72" i="23"/>
  <c r="AM72" i="23"/>
  <c r="AE72" i="23"/>
  <c r="W72" i="23"/>
  <c r="O72" i="23"/>
  <c r="G72" i="23"/>
  <c r="AX71" i="23"/>
  <c r="AP71" i="23"/>
  <c r="AH71" i="23"/>
  <c r="Z71" i="23"/>
  <c r="R71" i="23"/>
  <c r="J71" i="23"/>
  <c r="B71" i="23"/>
  <c r="AS70" i="23"/>
  <c r="AK70" i="23"/>
  <c r="AC70" i="23"/>
  <c r="U70" i="23"/>
  <c r="M70" i="23"/>
  <c r="E70" i="23"/>
  <c r="AV69" i="23"/>
  <c r="AN69" i="23"/>
  <c r="AF69" i="23"/>
  <c r="X69" i="23"/>
  <c r="M163" i="23"/>
  <c r="AV149" i="23"/>
  <c r="R143" i="23"/>
  <c r="I138" i="23"/>
  <c r="U133" i="23"/>
  <c r="AA129" i="23"/>
  <c r="AT126" i="23"/>
  <c r="AF124" i="23"/>
  <c r="AB122" i="23"/>
  <c r="AQ120" i="23"/>
  <c r="G119" i="23"/>
  <c r="Z117" i="23"/>
  <c r="AP115" i="23"/>
  <c r="F114" i="23"/>
  <c r="AQ112" i="23"/>
  <c r="AP111" i="23"/>
  <c r="AP110" i="23"/>
  <c r="AT109" i="23"/>
  <c r="D109" i="23"/>
  <c r="K108" i="23"/>
  <c r="T107" i="23"/>
  <c r="AC106" i="23"/>
  <c r="AJ105" i="23"/>
  <c r="AY104" i="23"/>
  <c r="N104" i="23"/>
  <c r="AB103" i="23"/>
  <c r="AQ102" i="23"/>
  <c r="F102" i="23"/>
  <c r="U101" i="23"/>
  <c r="AI100" i="23"/>
  <c r="AX99" i="23"/>
  <c r="M99" i="23"/>
  <c r="AA98" i="23"/>
  <c r="AP97" i="23"/>
  <c r="E97" i="23"/>
  <c r="T96" i="23"/>
  <c r="AH95" i="23"/>
  <c r="AW94" i="23"/>
  <c r="L94" i="23"/>
  <c r="Z93" i="23"/>
  <c r="AO92" i="23"/>
  <c r="D92" i="23"/>
  <c r="AK91" i="23"/>
  <c r="R91" i="23"/>
  <c r="B91" i="23"/>
  <c r="AK90" i="23"/>
  <c r="U90" i="23"/>
  <c r="E90" i="23"/>
  <c r="AN89" i="23"/>
  <c r="X89" i="23"/>
  <c r="H89" i="23"/>
  <c r="AS88" i="23"/>
  <c r="AE88" i="23"/>
  <c r="U88" i="23"/>
  <c r="J88" i="23"/>
  <c r="AX87" i="23"/>
  <c r="AN87" i="23"/>
  <c r="AC87" i="23"/>
  <c r="R87" i="23"/>
  <c r="H87" i="23"/>
  <c r="AV86" i="23"/>
  <c r="AK86" i="23"/>
  <c r="AA86" i="23"/>
  <c r="Q86" i="23"/>
  <c r="H86" i="23"/>
  <c r="AW85" i="23"/>
  <c r="AN85" i="23"/>
  <c r="AE85" i="23"/>
  <c r="V85" i="23"/>
  <c r="M85" i="23"/>
  <c r="D85" i="23"/>
  <c r="AT84" i="23"/>
  <c r="AJ84" i="23"/>
  <c r="AA84" i="23"/>
  <c r="R84" i="23"/>
  <c r="J84" i="23"/>
  <c r="B84" i="23"/>
  <c r="AS83" i="23"/>
  <c r="AK83" i="23"/>
  <c r="I162" i="23"/>
  <c r="Z149" i="23"/>
  <c r="AV142" i="23"/>
  <c r="AJ137" i="23"/>
  <c r="M133" i="23"/>
  <c r="Q129" i="23"/>
  <c r="AK126" i="23"/>
  <c r="AB124" i="23"/>
  <c r="U122" i="23"/>
  <c r="AJ120" i="23"/>
  <c r="D119" i="23"/>
  <c r="T117" i="23"/>
  <c r="AI115" i="23"/>
  <c r="C114" i="23"/>
  <c r="AM112" i="23"/>
  <c r="AM111" i="23"/>
  <c r="AM110" i="23"/>
  <c r="AR109" i="23"/>
  <c r="AY108" i="23"/>
  <c r="I108" i="23"/>
  <c r="R107" i="23"/>
  <c r="Y106" i="23"/>
  <c r="AH105" i="23"/>
  <c r="AV104" i="23"/>
  <c r="L104" i="23"/>
  <c r="Z103" i="23"/>
  <c r="AO102" i="23"/>
  <c r="D102" i="23"/>
  <c r="R101" i="23"/>
  <c r="AG100" i="23"/>
  <c r="AU99" i="23"/>
  <c r="K99" i="23"/>
  <c r="Y98" i="23"/>
  <c r="AN97" i="23"/>
  <c r="C97" i="23"/>
  <c r="Q96" i="23"/>
  <c r="AF95" i="23"/>
  <c r="AT94" i="23"/>
  <c r="J94" i="23"/>
  <c r="X93" i="23"/>
  <c r="AM92" i="23"/>
  <c r="C92" i="23"/>
  <c r="AE91" i="23"/>
  <c r="O91" i="23"/>
  <c r="AX90" i="23"/>
  <c r="AH90" i="23"/>
  <c r="R90" i="23"/>
  <c r="B90" i="23"/>
  <c r="AK89" i="23"/>
  <c r="U89" i="23"/>
  <c r="E89" i="23"/>
  <c r="AQ88" i="23"/>
  <c r="AD88" i="23"/>
  <c r="S88" i="23"/>
  <c r="H88" i="23"/>
  <c r="AW87" i="23"/>
  <c r="AL87" i="23"/>
  <c r="AA87" i="23"/>
  <c r="Q87" i="23"/>
  <c r="F87" i="23"/>
  <c r="AT86" i="23"/>
  <c r="AJ86" i="23"/>
  <c r="Y86" i="23"/>
  <c r="P86" i="23"/>
  <c r="F86" i="23"/>
  <c r="AV85" i="23"/>
  <c r="AM85" i="23"/>
  <c r="AD85" i="23"/>
  <c r="U85" i="23"/>
  <c r="L85" i="23"/>
  <c r="C85" i="23"/>
  <c r="AR84" i="23"/>
  <c r="AI84" i="23"/>
  <c r="Z84" i="23"/>
  <c r="Q84" i="23"/>
  <c r="I84" i="23"/>
  <c r="AZ83" i="23"/>
  <c r="AR83" i="23"/>
  <c r="AJ83" i="23"/>
  <c r="AB83" i="23"/>
  <c r="T83" i="23"/>
  <c r="L83" i="23"/>
  <c r="D83" i="23"/>
  <c r="AU82" i="23"/>
  <c r="AM82" i="23"/>
  <c r="AE82" i="23"/>
  <c r="W82" i="23"/>
  <c r="O82" i="23"/>
  <c r="G82" i="23"/>
  <c r="AX81" i="23"/>
  <c r="AP81" i="23"/>
  <c r="AH81" i="23"/>
  <c r="Z81" i="23"/>
  <c r="R81" i="23"/>
  <c r="J81" i="23"/>
  <c r="B81" i="23"/>
  <c r="AS80" i="23"/>
  <c r="AK80" i="23"/>
  <c r="AC80" i="23"/>
  <c r="U80" i="23"/>
  <c r="M80" i="23"/>
  <c r="E80" i="23"/>
  <c r="AV79" i="23"/>
  <c r="AN79" i="23"/>
  <c r="AF79" i="23"/>
  <c r="X79" i="23"/>
  <c r="P79" i="23"/>
  <c r="H79" i="23"/>
  <c r="AY78" i="23"/>
  <c r="AQ78" i="23"/>
  <c r="AI78" i="23"/>
  <c r="AA78" i="23"/>
  <c r="S78" i="23"/>
  <c r="K78" i="23"/>
  <c r="C78" i="23"/>
  <c r="AT77" i="23"/>
  <c r="AL77" i="23"/>
  <c r="AD77" i="23"/>
  <c r="V77" i="23"/>
  <c r="N77" i="23"/>
  <c r="F77" i="23"/>
  <c r="AW76" i="23"/>
  <c r="AO76" i="23"/>
  <c r="AG76" i="23"/>
  <c r="Y76" i="23"/>
  <c r="Q76" i="23"/>
  <c r="I76" i="23"/>
  <c r="AZ75" i="23"/>
  <c r="AR75" i="23"/>
  <c r="AJ75" i="23"/>
  <c r="AB75" i="23"/>
  <c r="T75" i="23"/>
  <c r="L75" i="23"/>
  <c r="D75" i="23"/>
  <c r="AU74" i="23"/>
  <c r="AM74" i="23"/>
  <c r="AE74" i="23"/>
  <c r="W74" i="23"/>
  <c r="O74" i="23"/>
  <c r="G74" i="23"/>
  <c r="AX73" i="23"/>
  <c r="AP73" i="23"/>
  <c r="AH73" i="23"/>
  <c r="Z73" i="23"/>
  <c r="R73" i="23"/>
  <c r="J73" i="23"/>
  <c r="B73" i="23"/>
  <c r="AS72" i="23"/>
  <c r="AK72" i="23"/>
  <c r="AC72" i="23"/>
  <c r="U72" i="23"/>
  <c r="M72" i="23"/>
  <c r="E72" i="23"/>
  <c r="AV71" i="23"/>
  <c r="AN71" i="23"/>
  <c r="AF71" i="23"/>
  <c r="X71" i="23"/>
  <c r="P71" i="23"/>
  <c r="H71" i="23"/>
  <c r="AY70" i="23"/>
  <c r="AQ70" i="23"/>
  <c r="AI70" i="23"/>
  <c r="AA70" i="23"/>
  <c r="S70" i="23"/>
  <c r="Y159" i="23"/>
  <c r="C148" i="23"/>
  <c r="AX141" i="23"/>
  <c r="AN136" i="23"/>
  <c r="S132" i="23"/>
  <c r="AO128" i="23"/>
  <c r="O126" i="23"/>
  <c r="G124" i="23"/>
  <c r="E122" i="23"/>
  <c r="T120" i="23"/>
  <c r="AM118" i="23"/>
  <c r="D117" i="23"/>
  <c r="S115" i="23"/>
  <c r="AN113" i="23"/>
  <c r="AD112" i="23"/>
  <c r="AD111" i="23"/>
  <c r="AC110" i="23"/>
  <c r="AJ109" i="23"/>
  <c r="AQ108" i="23"/>
  <c r="AZ107" i="23"/>
  <c r="J107" i="23"/>
  <c r="Q106" i="23"/>
  <c r="AA105" i="23"/>
  <c r="AO104" i="23"/>
  <c r="E104" i="23"/>
  <c r="S103" i="23"/>
  <c r="AH102" i="23"/>
  <c r="AV101" i="23"/>
  <c r="L101" i="23"/>
  <c r="Z100" i="23"/>
  <c r="AN99" i="23"/>
  <c r="D99" i="23"/>
  <c r="R98" i="23"/>
  <c r="AG97" i="23"/>
  <c r="AU96" i="23"/>
  <c r="K96" i="23"/>
  <c r="Y95" i="23"/>
  <c r="AM94" i="23"/>
  <c r="C94" i="23"/>
  <c r="Q93" i="23"/>
  <c r="AF92" i="23"/>
  <c r="B92" i="23"/>
  <c r="AD91" i="23"/>
  <c r="N91" i="23"/>
  <c r="AW90" i="23"/>
  <c r="AG90" i="23"/>
  <c r="Q90" i="23"/>
  <c r="AZ89" i="23"/>
  <c r="AJ89" i="23"/>
  <c r="T89" i="23"/>
  <c r="D89" i="23"/>
  <c r="AN88" i="23"/>
  <c r="AC88" i="23"/>
  <c r="R88" i="23"/>
  <c r="G88" i="23"/>
  <c r="AV87" i="23"/>
  <c r="AK87" i="23"/>
  <c r="Z87" i="23"/>
  <c r="P87" i="23"/>
  <c r="E87" i="23"/>
  <c r="AS86" i="23"/>
  <c r="AI86" i="23"/>
  <c r="X86" i="23"/>
  <c r="N86" i="23"/>
  <c r="E86" i="23"/>
  <c r="AU85" i="23"/>
  <c r="AL85" i="23"/>
  <c r="AC85" i="23"/>
  <c r="T85" i="23"/>
  <c r="K85" i="23"/>
  <c r="AZ84" i="23"/>
  <c r="AQ84" i="23"/>
  <c r="AH84" i="23"/>
  <c r="Y84" i="23"/>
  <c r="P84" i="23"/>
  <c r="H84" i="23"/>
  <c r="AY83" i="23"/>
  <c r="AQ83" i="23"/>
  <c r="AI83" i="23"/>
  <c r="AA83" i="23"/>
  <c r="S83" i="23"/>
  <c r="K83" i="23"/>
  <c r="C83" i="23"/>
  <c r="AT82" i="23"/>
  <c r="AL82" i="23"/>
  <c r="AD82" i="23"/>
  <c r="V82" i="23"/>
  <c r="N82" i="23"/>
  <c r="F82" i="23"/>
  <c r="AW81" i="23"/>
  <c r="AO81" i="23"/>
  <c r="AG81" i="23"/>
  <c r="Y81" i="23"/>
  <c r="Q81" i="23"/>
  <c r="I81" i="23"/>
  <c r="AZ80" i="23"/>
  <c r="AR80" i="23"/>
  <c r="AJ80" i="23"/>
  <c r="AB80" i="23"/>
  <c r="AX158" i="23"/>
  <c r="AA147" i="23"/>
  <c r="AC141" i="23"/>
  <c r="AE136" i="23"/>
  <c r="C132" i="23"/>
  <c r="AE128" i="23"/>
  <c r="L126" i="23"/>
  <c r="AX123" i="23"/>
  <c r="AW121" i="23"/>
  <c r="Q120" i="23"/>
  <c r="AG118" i="23"/>
  <c r="AV116" i="23"/>
  <c r="P115" i="23"/>
  <c r="AI113" i="23"/>
  <c r="AA112" i="23"/>
  <c r="Z111" i="23"/>
  <c r="Z110" i="23"/>
  <c r="AF109" i="23"/>
  <c r="AO108" i="23"/>
  <c r="AX107" i="23"/>
  <c r="F107" i="23"/>
  <c r="O106" i="23"/>
  <c r="Y105" i="23"/>
  <c r="AM104" i="23"/>
  <c r="C104" i="23"/>
  <c r="Q103" i="23"/>
  <c r="AE102" i="23"/>
  <c r="AT101" i="23"/>
  <c r="I101" i="23"/>
  <c r="X100" i="23"/>
  <c r="AL99" i="23"/>
  <c r="B99" i="23"/>
  <c r="P98" i="23"/>
  <c r="AD97" i="23"/>
  <c r="AS96" i="23"/>
  <c r="H96" i="23"/>
  <c r="W95" i="23"/>
  <c r="AK94" i="23"/>
  <c r="AZ93" i="23"/>
  <c r="O93" i="23"/>
  <c r="AC92" i="23"/>
  <c r="AU91" i="23"/>
  <c r="AC91" i="23"/>
  <c r="M91" i="23"/>
  <c r="AV90" i="23"/>
  <c r="AF90" i="23"/>
  <c r="P90" i="23"/>
  <c r="AY89" i="23"/>
  <c r="AI89" i="23"/>
  <c r="S89" i="23"/>
  <c r="C89" i="23"/>
  <c r="AM88" i="23"/>
  <c r="AA88" i="23"/>
  <c r="P88" i="23"/>
  <c r="F88" i="23"/>
  <c r="AT87" i="23"/>
  <c r="AI87" i="23"/>
  <c r="Y87" i="23"/>
  <c r="N87" i="23"/>
  <c r="C87" i="23"/>
  <c r="AR86" i="23"/>
  <c r="AG86" i="23"/>
  <c r="V86" i="23"/>
  <c r="M86" i="23"/>
  <c r="D86" i="23"/>
  <c r="AT85" i="23"/>
  <c r="AK85" i="23"/>
  <c r="AB85" i="23"/>
  <c r="S85" i="23"/>
  <c r="I85" i="23"/>
  <c r="AY84" i="23"/>
  <c r="AP84" i="23"/>
  <c r="AG84" i="23"/>
  <c r="X84" i="23"/>
  <c r="O84" i="23"/>
  <c r="G84" i="23"/>
  <c r="AX83" i="23"/>
  <c r="AP83" i="23"/>
  <c r="AH83" i="23"/>
  <c r="Z83" i="23"/>
  <c r="R83" i="23"/>
  <c r="J83" i="23"/>
  <c r="B83" i="23"/>
  <c r="AS82" i="23"/>
  <c r="AK82" i="23"/>
  <c r="AC82" i="23"/>
  <c r="U82" i="23"/>
  <c r="M82" i="23"/>
  <c r="E82" i="23"/>
  <c r="AV81" i="23"/>
  <c r="AN81" i="23"/>
  <c r="AF81" i="23"/>
  <c r="X81" i="23"/>
  <c r="P81" i="23"/>
  <c r="H81" i="23"/>
  <c r="AY80" i="23"/>
  <c r="AQ80" i="23"/>
  <c r="AI80" i="23"/>
  <c r="AA80" i="23"/>
  <c r="S80" i="23"/>
  <c r="K80" i="23"/>
  <c r="C80" i="23"/>
  <c r="AT79" i="23"/>
  <c r="AL79" i="23"/>
  <c r="AD79" i="23"/>
  <c r="V79" i="23"/>
  <c r="N79" i="23"/>
  <c r="F79" i="23"/>
  <c r="AW78" i="23"/>
  <c r="AO78" i="23"/>
  <c r="AG78" i="23"/>
  <c r="Y78" i="23"/>
  <c r="Q78" i="23"/>
  <c r="I78" i="23"/>
  <c r="AZ77" i="23"/>
  <c r="AR77" i="23"/>
  <c r="AJ77" i="23"/>
  <c r="AB77" i="23"/>
  <c r="T77" i="23"/>
  <c r="L77" i="23"/>
  <c r="D77" i="23"/>
  <c r="AU76" i="23"/>
  <c r="AM76" i="23"/>
  <c r="AE76" i="23"/>
  <c r="W76" i="23"/>
  <c r="O76" i="23"/>
  <c r="G76" i="23"/>
  <c r="AX75" i="23"/>
  <c r="AP75" i="23"/>
  <c r="AH75" i="23"/>
  <c r="Z75" i="23"/>
  <c r="R75" i="23"/>
  <c r="J75" i="23"/>
  <c r="B75" i="23"/>
  <c r="AS74" i="23"/>
  <c r="AK74" i="23"/>
  <c r="AH166" i="23"/>
  <c r="AX122" i="23"/>
  <c r="D111" i="23"/>
  <c r="W104" i="23"/>
  <c r="AK98" i="23"/>
  <c r="AX92" i="23"/>
  <c r="AR89" i="23"/>
  <c r="AP87" i="23"/>
  <c r="J86" i="23"/>
  <c r="AM84" i="23"/>
  <c r="AC83" i="23"/>
  <c r="AV82" i="23"/>
  <c r="P82" i="23"/>
  <c r="AL81" i="23"/>
  <c r="S81" i="23"/>
  <c r="AV80" i="23"/>
  <c r="Y80" i="23"/>
  <c r="I80" i="23"/>
  <c r="AR79" i="23"/>
  <c r="AB79" i="23"/>
  <c r="L79" i="23"/>
  <c r="AU78" i="23"/>
  <c r="AE78" i="23"/>
  <c r="O78" i="23"/>
  <c r="AX77" i="23"/>
  <c r="AH77" i="23"/>
  <c r="R77" i="23"/>
  <c r="B77" i="23"/>
  <c r="AK76" i="23"/>
  <c r="U76" i="23"/>
  <c r="E76" i="23"/>
  <c r="AN75" i="23"/>
  <c r="X75" i="23"/>
  <c r="H75" i="23"/>
  <c r="AQ74" i="23"/>
  <c r="AC74" i="23"/>
  <c r="R74" i="23"/>
  <c r="F74" i="23"/>
  <c r="AU73" i="23"/>
  <c r="AK73" i="23"/>
  <c r="Y73" i="23"/>
  <c r="O73" i="23"/>
  <c r="E73" i="23"/>
  <c r="AR72" i="23"/>
  <c r="AH72" i="23"/>
  <c r="X72" i="23"/>
  <c r="L72" i="23"/>
  <c r="B72" i="23"/>
  <c r="AQ71" i="23"/>
  <c r="AE71" i="23"/>
  <c r="U71" i="23"/>
  <c r="K71" i="23"/>
  <c r="AX70" i="23"/>
  <c r="AN70" i="23"/>
  <c r="AD70" i="23"/>
  <c r="R70" i="23"/>
  <c r="I70" i="23"/>
  <c r="AY69" i="23"/>
  <c r="AP69" i="23"/>
  <c r="AG69" i="23"/>
  <c r="W69" i="23"/>
  <c r="O69" i="23"/>
  <c r="G69" i="23"/>
  <c r="AX68" i="23"/>
  <c r="AP68" i="23"/>
  <c r="AH68" i="23"/>
  <c r="Z68" i="23"/>
  <c r="R68" i="23"/>
  <c r="J68" i="23"/>
  <c r="B68" i="23"/>
  <c r="AS67" i="23"/>
  <c r="AK67" i="23"/>
  <c r="AC67" i="23"/>
  <c r="U67" i="23"/>
  <c r="M67" i="23"/>
  <c r="E67" i="23"/>
  <c r="AV66" i="23"/>
  <c r="AN66" i="23"/>
  <c r="AF66" i="23"/>
  <c r="X66" i="23"/>
  <c r="P66" i="23"/>
  <c r="H66" i="23"/>
  <c r="AY65" i="23"/>
  <c r="AQ65" i="23"/>
  <c r="AI65" i="23"/>
  <c r="AA65" i="23"/>
  <c r="S65" i="23"/>
  <c r="K65" i="23"/>
  <c r="C65" i="23"/>
  <c r="AT64" i="23"/>
  <c r="AL64" i="23"/>
  <c r="AD64" i="23"/>
  <c r="V64" i="23"/>
  <c r="N64" i="23"/>
  <c r="F64" i="23"/>
  <c r="AW63" i="23"/>
  <c r="AO63" i="23"/>
  <c r="AG63" i="23"/>
  <c r="Y63" i="23"/>
  <c r="Q63" i="23"/>
  <c r="I63" i="23"/>
  <c r="AZ62" i="23"/>
  <c r="AR62" i="23"/>
  <c r="AJ62" i="23"/>
  <c r="AB62" i="23"/>
  <c r="T62" i="23"/>
  <c r="L62" i="23"/>
  <c r="D62" i="23"/>
  <c r="AU61" i="23"/>
  <c r="AM61" i="23"/>
  <c r="AE61" i="23"/>
  <c r="W61" i="23"/>
  <c r="O61" i="23"/>
  <c r="G61" i="23"/>
  <c r="AX60" i="23"/>
  <c r="AP60" i="23"/>
  <c r="AH60" i="23"/>
  <c r="Z60" i="23"/>
  <c r="R60" i="23"/>
  <c r="J60" i="23"/>
  <c r="B60" i="23"/>
  <c r="AS59" i="23"/>
  <c r="AK59" i="23"/>
  <c r="AC59" i="23"/>
  <c r="U59" i="23"/>
  <c r="M59" i="23"/>
  <c r="E59" i="23"/>
  <c r="AV58" i="23"/>
  <c r="AN58" i="23"/>
  <c r="AF58" i="23"/>
  <c r="X58" i="23"/>
  <c r="P58" i="23"/>
  <c r="H58" i="23"/>
  <c r="AY57" i="23"/>
  <c r="AQ57" i="23"/>
  <c r="AI57" i="23"/>
  <c r="AA57" i="23"/>
  <c r="S57" i="23"/>
  <c r="K57" i="23"/>
  <c r="C57" i="23"/>
  <c r="AT56" i="23"/>
  <c r="AL56" i="23"/>
  <c r="AD56" i="23"/>
  <c r="V56" i="23"/>
  <c r="N56" i="23"/>
  <c r="F56" i="23"/>
  <c r="AW55" i="23"/>
  <c r="AO55" i="23"/>
  <c r="AG55" i="23"/>
  <c r="Y55" i="23"/>
  <c r="Q55" i="23"/>
  <c r="I55" i="23"/>
  <c r="AZ54" i="23"/>
  <c r="AR54" i="23"/>
  <c r="AJ54" i="23"/>
  <c r="AB54" i="23"/>
  <c r="T54" i="23"/>
  <c r="L54" i="23"/>
  <c r="D54" i="23"/>
  <c r="AU53" i="23"/>
  <c r="AM53" i="23"/>
  <c r="AE53" i="23"/>
  <c r="W53" i="23"/>
  <c r="O53" i="23"/>
  <c r="G53" i="23"/>
  <c r="AX52" i="23"/>
  <c r="AP52" i="23"/>
  <c r="AH52" i="23"/>
  <c r="Z52" i="23"/>
  <c r="R52" i="23"/>
  <c r="J52" i="23"/>
  <c r="B52" i="23"/>
  <c r="AS51" i="23"/>
  <c r="AK51" i="23"/>
  <c r="AC51" i="23"/>
  <c r="U51" i="23"/>
  <c r="M51" i="23"/>
  <c r="E51" i="23"/>
  <c r="AV50" i="23"/>
  <c r="AN50" i="23"/>
  <c r="AF50" i="23"/>
  <c r="X50" i="23"/>
  <c r="P50" i="23"/>
  <c r="H50" i="23"/>
  <c r="AY49" i="23"/>
  <c r="G153" i="23"/>
  <c r="N121" i="23"/>
  <c r="E110" i="23"/>
  <c r="AL103" i="23"/>
  <c r="AY97" i="23"/>
  <c r="M92" i="23"/>
  <c r="AB89" i="23"/>
  <c r="AF87" i="23"/>
  <c r="AZ85" i="23"/>
  <c r="AD84" i="23"/>
  <c r="W83" i="23"/>
  <c r="AP82" i="23"/>
  <c r="J82" i="23"/>
  <c r="AK81" i="23"/>
  <c r="N81" i="23"/>
  <c r="AT80" i="23"/>
  <c r="X80" i="23"/>
  <c r="H80" i="23"/>
  <c r="AQ79" i="23"/>
  <c r="AA79" i="23"/>
  <c r="K79" i="23"/>
  <c r="AT78" i="23"/>
  <c r="AD78" i="23"/>
  <c r="N78" i="23"/>
  <c r="AW77" i="23"/>
  <c r="AG77" i="23"/>
  <c r="Q77" i="23"/>
  <c r="AZ76" i="23"/>
  <c r="AJ76" i="23"/>
  <c r="T76" i="23"/>
  <c r="D76" i="23"/>
  <c r="AM75" i="23"/>
  <c r="W75" i="23"/>
  <c r="G75" i="23"/>
  <c r="AP74" i="23"/>
  <c r="AA74" i="23"/>
  <c r="P74" i="23"/>
  <c r="E74" i="23"/>
  <c r="AT73" i="23"/>
  <c r="AI73" i="23"/>
  <c r="X73" i="23"/>
  <c r="N73" i="23"/>
  <c r="C73" i="23"/>
  <c r="AQ72" i="23"/>
  <c r="AG72" i="23"/>
  <c r="V72" i="23"/>
  <c r="K72" i="23"/>
  <c r="AZ71" i="23"/>
  <c r="AO71" i="23"/>
  <c r="AD71" i="23"/>
  <c r="T71" i="23"/>
  <c r="I71" i="23"/>
  <c r="AW70" i="23"/>
  <c r="AM70" i="23"/>
  <c r="AB70" i="23"/>
  <c r="Q70" i="23"/>
  <c r="H70" i="23"/>
  <c r="AX69" i="23"/>
  <c r="AO69" i="23"/>
  <c r="AE69" i="23"/>
  <c r="V69" i="23"/>
  <c r="N69" i="23"/>
  <c r="F69" i="23"/>
  <c r="AW68" i="23"/>
  <c r="AO68" i="23"/>
  <c r="AG68" i="23"/>
  <c r="Y68" i="23"/>
  <c r="Q68" i="23"/>
  <c r="I68" i="23"/>
  <c r="AZ67" i="23"/>
  <c r="AR67" i="23"/>
  <c r="AJ67" i="23"/>
  <c r="AB67" i="23"/>
  <c r="T67" i="23"/>
  <c r="L67" i="23"/>
  <c r="D67" i="23"/>
  <c r="AU66" i="23"/>
  <c r="AM66" i="23"/>
  <c r="AE66" i="23"/>
  <c r="W66" i="23"/>
  <c r="O66" i="23"/>
  <c r="G66" i="23"/>
  <c r="AX65" i="23"/>
  <c r="AP65" i="23"/>
  <c r="AH65" i="23"/>
  <c r="Z65" i="23"/>
  <c r="R65" i="23"/>
  <c r="J65" i="23"/>
  <c r="B65" i="23"/>
  <c r="AS64" i="23"/>
  <c r="AK64" i="23"/>
  <c r="AC64" i="23"/>
  <c r="U64" i="23"/>
  <c r="M64" i="23"/>
  <c r="E64" i="23"/>
  <c r="AV63" i="23"/>
  <c r="AN63" i="23"/>
  <c r="AF63" i="23"/>
  <c r="X63" i="23"/>
  <c r="P63" i="23"/>
  <c r="H63" i="23"/>
  <c r="AY62" i="23"/>
  <c r="AQ62" i="23"/>
  <c r="AI62" i="23"/>
  <c r="AA62" i="23"/>
  <c r="S62" i="23"/>
  <c r="K62" i="23"/>
  <c r="C62" i="23"/>
  <c r="AT61" i="23"/>
  <c r="AL61" i="23"/>
  <c r="AD61" i="23"/>
  <c r="V61" i="23"/>
  <c r="N61" i="23"/>
  <c r="F61" i="23"/>
  <c r="AW60" i="23"/>
  <c r="AO60" i="23"/>
  <c r="AG60" i="23"/>
  <c r="Y60" i="23"/>
  <c r="Q60" i="23"/>
  <c r="I60" i="23"/>
  <c r="AZ59" i="23"/>
  <c r="AR59" i="23"/>
  <c r="AJ59" i="23"/>
  <c r="AB59" i="23"/>
  <c r="T59" i="23"/>
  <c r="L59" i="23"/>
  <c r="D59" i="23"/>
  <c r="AU58" i="23"/>
  <c r="AM58" i="23"/>
  <c r="AE58" i="23"/>
  <c r="W58" i="23"/>
  <c r="O58" i="23"/>
  <c r="G58" i="23"/>
  <c r="AX57" i="23"/>
  <c r="AP57" i="23"/>
  <c r="AH57" i="23"/>
  <c r="Z57" i="23"/>
  <c r="R57" i="23"/>
  <c r="J57" i="23"/>
  <c r="B57" i="23"/>
  <c r="AS56" i="23"/>
  <c r="AK56" i="23"/>
  <c r="AC56" i="23"/>
  <c r="U56" i="23"/>
  <c r="M56" i="23"/>
  <c r="E56" i="23"/>
  <c r="AV55" i="23"/>
  <c r="AN55" i="23"/>
  <c r="AF55" i="23"/>
  <c r="X55" i="23"/>
  <c r="P55" i="23"/>
  <c r="H55" i="23"/>
  <c r="AY54" i="23"/>
  <c r="AQ54" i="23"/>
  <c r="AI54" i="23"/>
  <c r="AA54" i="23"/>
  <c r="S54" i="23"/>
  <c r="K54" i="23"/>
  <c r="C54" i="23"/>
  <c r="AT53" i="23"/>
  <c r="AL53" i="23"/>
  <c r="AD53" i="23"/>
  <c r="V53" i="23"/>
  <c r="N53" i="23"/>
  <c r="F53" i="23"/>
  <c r="AW52" i="23"/>
  <c r="AO52" i="23"/>
  <c r="AG52" i="23"/>
  <c r="Y52" i="23"/>
  <c r="Q52" i="23"/>
  <c r="I52" i="23"/>
  <c r="AZ51" i="23"/>
  <c r="AR51" i="23"/>
  <c r="AJ51" i="23"/>
  <c r="AB51" i="23"/>
  <c r="T51" i="23"/>
  <c r="L51" i="23"/>
  <c r="D51" i="23"/>
  <c r="AU50" i="23"/>
  <c r="AM50" i="23"/>
  <c r="AE50" i="23"/>
  <c r="W50" i="23"/>
  <c r="O50" i="23"/>
  <c r="G50" i="23"/>
  <c r="AX49" i="23"/>
  <c r="AP49" i="23"/>
  <c r="AH49" i="23"/>
  <c r="Z49" i="23"/>
  <c r="R49" i="23"/>
  <c r="J49" i="23"/>
  <c r="B49" i="23"/>
  <c r="AS48" i="23"/>
  <c r="AK48" i="23"/>
  <c r="X139" i="23"/>
  <c r="AS117" i="23"/>
  <c r="W108" i="23"/>
  <c r="O102" i="23"/>
  <c r="AC96" i="23"/>
  <c r="V91" i="23"/>
  <c r="AU88" i="23"/>
  <c r="J87" i="23"/>
  <c r="AG85" i="23"/>
  <c r="L84" i="23"/>
  <c r="O83" i="23"/>
  <c r="AH82" i="23"/>
  <c r="B82" i="23"/>
  <c r="AD81" i="23"/>
  <c r="K81" i="23"/>
  <c r="AN80" i="23"/>
  <c r="T80" i="23"/>
  <c r="D80" i="23"/>
  <c r="AM79" i="23"/>
  <c r="W79" i="23"/>
  <c r="G79" i="23"/>
  <c r="AP78" i="23"/>
  <c r="Z78" i="23"/>
  <c r="J78" i="23"/>
  <c r="AS77" i="23"/>
  <c r="AC77" i="23"/>
  <c r="M77" i="23"/>
  <c r="AV76" i="23"/>
  <c r="AF76" i="23"/>
  <c r="P76" i="23"/>
  <c r="AY75" i="23"/>
  <c r="AI75" i="23"/>
  <c r="S75" i="23"/>
  <c r="C75" i="23"/>
  <c r="AL74" i="23"/>
  <c r="X74" i="23"/>
  <c r="M74" i="23"/>
  <c r="C74" i="23"/>
  <c r="AQ73" i="23"/>
  <c r="AF73" i="23"/>
  <c r="V73" i="23"/>
  <c r="K73" i="23"/>
  <c r="AY72" i="23"/>
  <c r="AO72" i="23"/>
  <c r="AD72" i="23"/>
  <c r="S72" i="23"/>
  <c r="I72" i="23"/>
  <c r="AW71" i="23"/>
  <c r="AL71" i="23"/>
  <c r="AB71" i="23"/>
  <c r="Q71" i="23"/>
  <c r="F71" i="23"/>
  <c r="AU70" i="23"/>
  <c r="AJ70" i="23"/>
  <c r="Y70" i="23"/>
  <c r="O70" i="23"/>
  <c r="F70" i="23"/>
  <c r="AU69" i="23"/>
  <c r="AL69" i="23"/>
  <c r="AC69" i="23"/>
  <c r="T69" i="23"/>
  <c r="L69" i="23"/>
  <c r="D69" i="23"/>
  <c r="AU68" i="23"/>
  <c r="AM68" i="23"/>
  <c r="AE68" i="23"/>
  <c r="W68" i="23"/>
  <c r="O68" i="23"/>
  <c r="G68" i="23"/>
  <c r="AX67" i="23"/>
  <c r="AP67" i="23"/>
  <c r="AH67" i="23"/>
  <c r="Z67" i="23"/>
  <c r="R67" i="23"/>
  <c r="J67" i="23"/>
  <c r="B67" i="23"/>
  <c r="AS66" i="23"/>
  <c r="AK66" i="23"/>
  <c r="AC66" i="23"/>
  <c r="U66" i="23"/>
  <c r="M66" i="23"/>
  <c r="E66" i="23"/>
  <c r="AV65" i="23"/>
  <c r="AN65" i="23"/>
  <c r="AF65" i="23"/>
  <c r="X65" i="23"/>
  <c r="P65" i="23"/>
  <c r="H65" i="23"/>
  <c r="AY64" i="23"/>
  <c r="AQ64" i="23"/>
  <c r="AI64" i="23"/>
  <c r="AA64" i="23"/>
  <c r="S64" i="23"/>
  <c r="K64" i="23"/>
  <c r="C64" i="23"/>
  <c r="AT63" i="23"/>
  <c r="AL63" i="23"/>
  <c r="AD63" i="23"/>
  <c r="V63" i="23"/>
  <c r="N63" i="23"/>
  <c r="F63" i="23"/>
  <c r="AW62" i="23"/>
  <c r="AO62" i="23"/>
  <c r="AG62" i="23"/>
  <c r="Y62" i="23"/>
  <c r="Q62" i="23"/>
  <c r="I62" i="23"/>
  <c r="AZ61" i="23"/>
  <c r="AR61" i="23"/>
  <c r="AJ61" i="23"/>
  <c r="AB61" i="23"/>
  <c r="T61" i="23"/>
  <c r="L61" i="23"/>
  <c r="D61" i="23"/>
  <c r="AU60" i="23"/>
  <c r="AM60" i="23"/>
  <c r="AE60" i="23"/>
  <c r="W60" i="23"/>
  <c r="O60" i="23"/>
  <c r="G60" i="23"/>
  <c r="AX59" i="23"/>
  <c r="AP59" i="23"/>
  <c r="AH59" i="23"/>
  <c r="Z59" i="23"/>
  <c r="R59" i="23"/>
  <c r="J59" i="23"/>
  <c r="B59" i="23"/>
  <c r="AS58" i="23"/>
  <c r="AK58" i="23"/>
  <c r="AC58" i="23"/>
  <c r="U58" i="23"/>
  <c r="M58" i="23"/>
  <c r="E58" i="23"/>
  <c r="AV57" i="23"/>
  <c r="AN57" i="23"/>
  <c r="AF57" i="23"/>
  <c r="X57" i="23"/>
  <c r="P57" i="23"/>
  <c r="H57" i="23"/>
  <c r="AY56" i="23"/>
  <c r="AQ56" i="23"/>
  <c r="AI56" i="23"/>
  <c r="AA56" i="23"/>
  <c r="S56" i="23"/>
  <c r="K56" i="23"/>
  <c r="C56" i="23"/>
  <c r="AT55" i="23"/>
  <c r="AL55" i="23"/>
  <c r="AD55" i="23"/>
  <c r="V55" i="23"/>
  <c r="N55" i="23"/>
  <c r="F55" i="23"/>
  <c r="AW54" i="23"/>
  <c r="AO54" i="23"/>
  <c r="AG54" i="23"/>
  <c r="Y54" i="23"/>
  <c r="Q54" i="23"/>
  <c r="I54" i="23"/>
  <c r="AZ53" i="23"/>
  <c r="AR53" i="23"/>
  <c r="AJ53" i="23"/>
  <c r="AB53" i="23"/>
  <c r="T53" i="23"/>
  <c r="L53" i="23"/>
  <c r="D53" i="23"/>
  <c r="AU52" i="23"/>
  <c r="AM52" i="23"/>
  <c r="AE52" i="23"/>
  <c r="W52" i="23"/>
  <c r="O52" i="23"/>
  <c r="G52" i="23"/>
  <c r="AX51" i="23"/>
  <c r="AP51" i="23"/>
  <c r="AH51" i="23"/>
  <c r="Z51" i="23"/>
  <c r="R51" i="23"/>
  <c r="J51" i="23"/>
  <c r="B51" i="23"/>
  <c r="AS50" i="23"/>
  <c r="AK50" i="23"/>
  <c r="AC50" i="23"/>
  <c r="U50" i="23"/>
  <c r="M50" i="23"/>
  <c r="E50" i="23"/>
  <c r="AV49" i="23"/>
  <c r="AN49" i="23"/>
  <c r="AF49" i="23"/>
  <c r="X49" i="23"/>
  <c r="P49" i="23"/>
  <c r="H49" i="23"/>
  <c r="AY48" i="23"/>
  <c r="AQ48" i="23"/>
  <c r="AI48" i="23"/>
  <c r="AA48" i="23"/>
  <c r="S48" i="23"/>
  <c r="K48" i="23"/>
  <c r="C48" i="23"/>
  <c r="AT47" i="23"/>
  <c r="AL47" i="23"/>
  <c r="AD47" i="23"/>
  <c r="V47" i="23"/>
  <c r="N47" i="23"/>
  <c r="F47" i="23"/>
  <c r="AW46" i="23"/>
  <c r="AO46" i="23"/>
  <c r="AG46" i="23"/>
  <c r="Y46" i="23"/>
  <c r="Q46" i="23"/>
  <c r="I46" i="23"/>
  <c r="AZ45" i="23"/>
  <c r="AR45" i="23"/>
  <c r="AJ45" i="23"/>
  <c r="AB45" i="23"/>
  <c r="T45" i="23"/>
  <c r="L45" i="23"/>
  <c r="D45" i="23"/>
  <c r="AU44" i="23"/>
  <c r="AM44" i="23"/>
  <c r="AE44" i="23"/>
  <c r="W44" i="23"/>
  <c r="O44" i="23"/>
  <c r="G44" i="23"/>
  <c r="AX43" i="23"/>
  <c r="AP43" i="23"/>
  <c r="AH43" i="23"/>
  <c r="Z43" i="23"/>
  <c r="R43" i="23"/>
  <c r="J43" i="23"/>
  <c r="B43" i="23"/>
  <c r="AS42" i="23"/>
  <c r="AK42" i="23"/>
  <c r="AC42" i="23"/>
  <c r="U42" i="23"/>
  <c r="M42" i="23"/>
  <c r="E42" i="23"/>
  <c r="AV41" i="23"/>
  <c r="AN41" i="23"/>
  <c r="AF41" i="23"/>
  <c r="X41" i="23"/>
  <c r="P41" i="23"/>
  <c r="H41" i="23"/>
  <c r="AY40" i="23"/>
  <c r="AQ40" i="23"/>
  <c r="AI40" i="23"/>
  <c r="AA40" i="23"/>
  <c r="S40" i="23"/>
  <c r="K40" i="23"/>
  <c r="C40" i="23"/>
  <c r="AT39" i="23"/>
  <c r="AL39" i="23"/>
  <c r="AD39" i="23"/>
  <c r="V39" i="23"/>
  <c r="N39" i="23"/>
  <c r="F39" i="23"/>
  <c r="AW38" i="23"/>
  <c r="AO38" i="23"/>
  <c r="AG38" i="23"/>
  <c r="Y38" i="23"/>
  <c r="Q38" i="23"/>
  <c r="I38" i="23"/>
  <c r="AZ37" i="23"/>
  <c r="AR37" i="23"/>
  <c r="AJ37" i="23"/>
  <c r="AB37" i="23"/>
  <c r="T37" i="23"/>
  <c r="L37" i="23"/>
  <c r="D37" i="23"/>
  <c r="AU36" i="23"/>
  <c r="AM36" i="23"/>
  <c r="AE36" i="23"/>
  <c r="W36" i="23"/>
  <c r="O36" i="23"/>
  <c r="G36" i="23"/>
  <c r="AX35" i="23"/>
  <c r="AP35" i="23"/>
  <c r="AH35" i="23"/>
  <c r="Z35" i="23"/>
  <c r="R35" i="23"/>
  <c r="J35" i="23"/>
  <c r="B35" i="23"/>
  <c r="AS34" i="23"/>
  <c r="AK34" i="23"/>
  <c r="AC34" i="23"/>
  <c r="U34" i="23"/>
  <c r="M34" i="23"/>
  <c r="E34" i="23"/>
  <c r="AV33" i="23"/>
  <c r="AN33" i="23"/>
  <c r="AF33" i="23"/>
  <c r="X33" i="23"/>
  <c r="P33" i="23"/>
  <c r="H33" i="23"/>
  <c r="AY32" i="23"/>
  <c r="AQ32" i="23"/>
  <c r="AI32" i="23"/>
  <c r="AA32" i="23"/>
  <c r="S32" i="23"/>
  <c r="K32" i="23"/>
  <c r="C32" i="23"/>
  <c r="AT31" i="23"/>
  <c r="AL31" i="23"/>
  <c r="AD31" i="23"/>
  <c r="V31" i="23"/>
  <c r="N31" i="23"/>
  <c r="F31" i="23"/>
  <c r="AW30" i="23"/>
  <c r="AO30" i="23"/>
  <c r="AG30" i="23"/>
  <c r="Y30" i="23"/>
  <c r="Q30" i="23"/>
  <c r="I30" i="23"/>
  <c r="AZ29" i="23"/>
  <c r="AR29" i="23"/>
  <c r="AJ29" i="23"/>
  <c r="AB29" i="23"/>
  <c r="T29" i="23"/>
  <c r="L29" i="23"/>
  <c r="D29" i="23"/>
  <c r="AU28" i="23"/>
  <c r="AM28" i="23"/>
  <c r="AE28" i="23"/>
  <c r="W28" i="23"/>
  <c r="O28" i="23"/>
  <c r="G28" i="23"/>
  <c r="AX27" i="23"/>
  <c r="AP27" i="23"/>
  <c r="AH27" i="23"/>
  <c r="Z27" i="23"/>
  <c r="R27" i="23"/>
  <c r="J27" i="23"/>
  <c r="B27" i="23"/>
  <c r="AS26" i="23"/>
  <c r="AK26" i="23"/>
  <c r="AC26" i="23"/>
  <c r="U26" i="23"/>
  <c r="M26" i="23"/>
  <c r="E26" i="23"/>
  <c r="AV25" i="23"/>
  <c r="F130" i="23"/>
  <c r="AC114" i="23"/>
  <c r="AM106" i="23"/>
  <c r="AR100" i="23"/>
  <c r="G95" i="23"/>
  <c r="AO90" i="23"/>
  <c r="W88" i="23"/>
  <c r="AN86" i="23"/>
  <c r="O85" i="23"/>
  <c r="AU83" i="23"/>
  <c r="G83" i="23"/>
  <c r="Z82" i="23"/>
  <c r="AT81" i="23"/>
  <c r="AA81" i="23"/>
  <c r="E81" i="23"/>
  <c r="AG80" i="23"/>
  <c r="P80" i="23"/>
  <c r="AY79" i="23"/>
  <c r="AI79" i="23"/>
  <c r="S79" i="23"/>
  <c r="C79" i="23"/>
  <c r="AL78" i="23"/>
  <c r="V78" i="23"/>
  <c r="F78" i="23"/>
  <c r="AO77" i="23"/>
  <c r="Y77" i="23"/>
  <c r="I77" i="23"/>
  <c r="AR76" i="23"/>
  <c r="AB76" i="23"/>
  <c r="L76" i="23"/>
  <c r="AU75" i="23"/>
  <c r="AE75" i="23"/>
  <c r="O75" i="23"/>
  <c r="AX74" i="23"/>
  <c r="AH74" i="23"/>
  <c r="U74" i="23"/>
  <c r="K74" i="23"/>
  <c r="AY73" i="23"/>
  <c r="AN73" i="23"/>
  <c r="AD73" i="23"/>
  <c r="S73" i="23"/>
  <c r="H73" i="23"/>
  <c r="AW72" i="23"/>
  <c r="AL72" i="23"/>
  <c r="AA72" i="23"/>
  <c r="Q72" i="23"/>
  <c r="F72" i="23"/>
  <c r="AT71" i="23"/>
  <c r="AJ71" i="23"/>
  <c r="Y71" i="23"/>
  <c r="N71" i="23"/>
  <c r="D71" i="23"/>
  <c r="AR70" i="23"/>
  <c r="AG70" i="23"/>
  <c r="W70" i="23"/>
  <c r="L70" i="23"/>
  <c r="C70" i="23"/>
  <c r="AS69" i="23"/>
  <c r="AJ69" i="23"/>
  <c r="AA69" i="23"/>
  <c r="R69" i="23"/>
  <c r="J69" i="23"/>
  <c r="B69" i="23"/>
  <c r="AS68" i="23"/>
  <c r="AK68" i="23"/>
  <c r="AC68" i="23"/>
  <c r="U68" i="23"/>
  <c r="M68" i="23"/>
  <c r="E68" i="23"/>
  <c r="AV67" i="23"/>
  <c r="AN67" i="23"/>
  <c r="AF67" i="23"/>
  <c r="X67" i="23"/>
  <c r="P67" i="23"/>
  <c r="H67" i="23"/>
  <c r="AY66" i="23"/>
  <c r="AQ66" i="23"/>
  <c r="AI66" i="23"/>
  <c r="AA66" i="23"/>
  <c r="S66" i="23"/>
  <c r="K66" i="23"/>
  <c r="C66" i="23"/>
  <c r="AT65" i="23"/>
  <c r="AL65" i="23"/>
  <c r="AD65" i="23"/>
  <c r="V65" i="23"/>
  <c r="N65" i="23"/>
  <c r="F65" i="23"/>
  <c r="AW64" i="23"/>
  <c r="AO64" i="23"/>
  <c r="AG64" i="23"/>
  <c r="Y64" i="23"/>
  <c r="Q64" i="23"/>
  <c r="I64" i="23"/>
  <c r="AZ63" i="23"/>
  <c r="AR63" i="23"/>
  <c r="AJ63" i="23"/>
  <c r="AB63" i="23"/>
  <c r="T63" i="23"/>
  <c r="L63" i="23"/>
  <c r="D63" i="23"/>
  <c r="AU62" i="23"/>
  <c r="AM62" i="23"/>
  <c r="AE62" i="23"/>
  <c r="W62" i="23"/>
  <c r="O62" i="23"/>
  <c r="G62" i="23"/>
  <c r="AX61" i="23"/>
  <c r="AP61" i="23"/>
  <c r="AH61" i="23"/>
  <c r="Z61" i="23"/>
  <c r="R61" i="23"/>
  <c r="J61" i="23"/>
  <c r="B61" i="23"/>
  <c r="AS60" i="23"/>
  <c r="AK60" i="23"/>
  <c r="AC60" i="23"/>
  <c r="U60" i="23"/>
  <c r="M60" i="23"/>
  <c r="E60" i="23"/>
  <c r="AV59" i="23"/>
  <c r="AN59" i="23"/>
  <c r="AF59" i="23"/>
  <c r="X59" i="23"/>
  <c r="P59" i="23"/>
  <c r="H59" i="23"/>
  <c r="AY58" i="23"/>
  <c r="AQ58" i="23"/>
  <c r="AI58" i="23"/>
  <c r="AA58" i="23"/>
  <c r="S58" i="23"/>
  <c r="K58" i="23"/>
  <c r="C58" i="23"/>
  <c r="AT57" i="23"/>
  <c r="AL57" i="23"/>
  <c r="AD57" i="23"/>
  <c r="V57" i="23"/>
  <c r="N57" i="23"/>
  <c r="F57" i="23"/>
  <c r="AW56" i="23"/>
  <c r="AO56" i="23"/>
  <c r="AG56" i="23"/>
  <c r="Y56" i="23"/>
  <c r="Q56" i="23"/>
  <c r="I56" i="23"/>
  <c r="AZ55" i="23"/>
  <c r="AR55" i="23"/>
  <c r="AJ55" i="23"/>
  <c r="AB55" i="23"/>
  <c r="T55" i="23"/>
  <c r="L55" i="23"/>
  <c r="D55" i="23"/>
  <c r="AU54" i="23"/>
  <c r="AM54" i="23"/>
  <c r="AE54" i="23"/>
  <c r="W54" i="23"/>
  <c r="O54" i="23"/>
  <c r="G54" i="23"/>
  <c r="AX53" i="23"/>
  <c r="AP53" i="23"/>
  <c r="AH53" i="23"/>
  <c r="Z53" i="23"/>
  <c r="R53" i="23"/>
  <c r="J53" i="23"/>
  <c r="B53" i="23"/>
  <c r="AS52" i="23"/>
  <c r="AK52" i="23"/>
  <c r="AC52" i="23"/>
  <c r="U52" i="23"/>
  <c r="M52" i="23"/>
  <c r="E52" i="23"/>
  <c r="AV51" i="23"/>
  <c r="AN51" i="23"/>
  <c r="AF51" i="23"/>
  <c r="X51" i="23"/>
  <c r="P51" i="23"/>
  <c r="H51" i="23"/>
  <c r="AY50" i="23"/>
  <c r="AQ50" i="23"/>
  <c r="AI50" i="23"/>
  <c r="AA50" i="23"/>
  <c r="S50" i="23"/>
  <c r="K50" i="23"/>
  <c r="C50" i="23"/>
  <c r="AT49" i="23"/>
  <c r="AL49" i="23"/>
  <c r="AD49" i="23"/>
  <c r="V49" i="23"/>
  <c r="N49" i="23"/>
  <c r="F49" i="23"/>
  <c r="AW48" i="23"/>
  <c r="AO48" i="23"/>
  <c r="AG48" i="23"/>
  <c r="Y48" i="23"/>
  <c r="Q48" i="23"/>
  <c r="I48" i="23"/>
  <c r="AZ47" i="23"/>
  <c r="AR47" i="23"/>
  <c r="AJ47" i="23"/>
  <c r="AB47" i="23"/>
  <c r="T47" i="23"/>
  <c r="L47" i="23"/>
  <c r="D47" i="23"/>
  <c r="AU46" i="23"/>
  <c r="AM46" i="23"/>
  <c r="AE46" i="23"/>
  <c r="W46" i="23"/>
  <c r="O46" i="23"/>
  <c r="G46" i="23"/>
  <c r="AX45" i="23"/>
  <c r="AP45" i="23"/>
  <c r="AH45" i="23"/>
  <c r="Z45" i="23"/>
  <c r="R45" i="23"/>
  <c r="J45" i="23"/>
  <c r="B45" i="23"/>
  <c r="AS44" i="23"/>
  <c r="AK44" i="23"/>
  <c r="AC44" i="23"/>
  <c r="U44" i="23"/>
  <c r="M44" i="23"/>
  <c r="E44" i="23"/>
  <c r="AV43" i="23"/>
  <c r="AN43" i="23"/>
  <c r="AF43" i="23"/>
  <c r="X43" i="23"/>
  <c r="P43" i="23"/>
  <c r="H43" i="23"/>
  <c r="AY42" i="23"/>
  <c r="AQ42" i="23"/>
  <c r="AI42" i="23"/>
  <c r="AA42" i="23"/>
  <c r="S42" i="23"/>
  <c r="K42" i="23"/>
  <c r="C42" i="23"/>
  <c r="AT41" i="23"/>
  <c r="AL41" i="23"/>
  <c r="AD41" i="23"/>
  <c r="V41" i="23"/>
  <c r="N41" i="23"/>
  <c r="F41" i="23"/>
  <c r="AW40" i="23"/>
  <c r="AO40" i="23"/>
  <c r="AG40" i="23"/>
  <c r="Y40" i="23"/>
  <c r="Q40" i="23"/>
  <c r="I40" i="23"/>
  <c r="AZ39" i="23"/>
  <c r="AR39" i="23"/>
  <c r="AJ39" i="23"/>
  <c r="AB39" i="23"/>
  <c r="T39" i="23"/>
  <c r="L39" i="23"/>
  <c r="D39" i="23"/>
  <c r="AU38" i="23"/>
  <c r="AM38" i="23"/>
  <c r="AE38" i="23"/>
  <c r="W38" i="23"/>
  <c r="O38" i="23"/>
  <c r="G38" i="23"/>
  <c r="AX37" i="23"/>
  <c r="AP37" i="23"/>
  <c r="AH37" i="23"/>
  <c r="Z37" i="23"/>
  <c r="R37" i="23"/>
  <c r="J37" i="23"/>
  <c r="B37" i="23"/>
  <c r="AS36" i="23"/>
  <c r="AK36" i="23"/>
  <c r="AC36" i="23"/>
  <c r="U36" i="23"/>
  <c r="M36" i="23"/>
  <c r="E36" i="23"/>
  <c r="AV35" i="23"/>
  <c r="AN35" i="23"/>
  <c r="AF35" i="23"/>
  <c r="X35" i="23"/>
  <c r="P35" i="23"/>
  <c r="H35" i="23"/>
  <c r="AY34" i="23"/>
  <c r="AQ34" i="23"/>
  <c r="AI34" i="23"/>
  <c r="AA34" i="23"/>
  <c r="S34" i="23"/>
  <c r="K34" i="23"/>
  <c r="C34" i="23"/>
  <c r="AT33" i="23"/>
  <c r="AL33" i="23"/>
  <c r="AD33" i="23"/>
  <c r="V33" i="23"/>
  <c r="N33" i="23"/>
  <c r="F33" i="23"/>
  <c r="AW32" i="23"/>
  <c r="AO32" i="23"/>
  <c r="AG32" i="23"/>
  <c r="Y32" i="23"/>
  <c r="Q32" i="23"/>
  <c r="I32" i="23"/>
  <c r="AZ31" i="23"/>
  <c r="AR31" i="23"/>
  <c r="AJ31" i="23"/>
  <c r="AB31" i="23"/>
  <c r="T31" i="23"/>
  <c r="L31" i="23"/>
  <c r="D31" i="23"/>
  <c r="AU30" i="23"/>
  <c r="AM30" i="23"/>
  <c r="AE30" i="23"/>
  <c r="W30" i="23"/>
  <c r="O30" i="23"/>
  <c r="G30" i="23"/>
  <c r="AX29" i="23"/>
  <c r="AP29" i="23"/>
  <c r="AH29" i="23"/>
  <c r="Z29" i="23"/>
  <c r="R29" i="23"/>
  <c r="J29" i="23"/>
  <c r="B29" i="23"/>
  <c r="AS28" i="23"/>
  <c r="AK28" i="23"/>
  <c r="AC28" i="23"/>
  <c r="U28" i="23"/>
  <c r="M28" i="23"/>
  <c r="E28" i="23"/>
  <c r="AV27" i="23"/>
  <c r="AN27" i="23"/>
  <c r="AF27" i="23"/>
  <c r="X27" i="23"/>
  <c r="P27" i="23"/>
  <c r="H27" i="23"/>
  <c r="AY26" i="23"/>
  <c r="AQ26" i="23"/>
  <c r="AI26" i="23"/>
  <c r="AA26" i="23"/>
  <c r="S26" i="23"/>
  <c r="K26" i="23"/>
  <c r="C26" i="23"/>
  <c r="AT25" i="23"/>
  <c r="AL25" i="23"/>
  <c r="AD25" i="23"/>
  <c r="V25" i="23"/>
  <c r="Z127" i="23"/>
  <c r="H113" i="23"/>
  <c r="AV105" i="23"/>
  <c r="H100" i="23"/>
  <c r="U94" i="23"/>
  <c r="Y90" i="23"/>
  <c r="M88" i="23"/>
  <c r="AC86" i="23"/>
  <c r="F85" i="23"/>
  <c r="AM83" i="23"/>
  <c r="E83" i="23"/>
  <c r="X82" i="23"/>
  <c r="AS81" i="23"/>
  <c r="V81" i="23"/>
  <c r="C81" i="23"/>
  <c r="AF80" i="23"/>
  <c r="N80" i="23"/>
  <c r="AW79" i="23"/>
  <c r="AG79" i="23"/>
  <c r="Q79" i="23"/>
  <c r="AZ78" i="23"/>
  <c r="AJ78" i="23"/>
  <c r="T78" i="23"/>
  <c r="D78" i="23"/>
  <c r="AM77" i="23"/>
  <c r="W77" i="23"/>
  <c r="G77" i="23"/>
  <c r="AP76" i="23"/>
  <c r="Z76" i="23"/>
  <c r="J76" i="23"/>
  <c r="AS75" i="23"/>
  <c r="AC75" i="23"/>
  <c r="M75" i="23"/>
  <c r="AV74" i="23"/>
  <c r="AF74" i="23"/>
  <c r="T74" i="23"/>
  <c r="J74" i="23"/>
  <c r="AW73" i="23"/>
  <c r="AM73" i="23"/>
  <c r="AC73" i="23"/>
  <c r="Q73" i="23"/>
  <c r="G73" i="23"/>
  <c r="AV72" i="23"/>
  <c r="AJ72" i="23"/>
  <c r="Z72" i="23"/>
  <c r="P72" i="23"/>
  <c r="D72" i="23"/>
  <c r="AS71" i="23"/>
  <c r="AI71" i="23"/>
  <c r="W71" i="23"/>
  <c r="M71" i="23"/>
  <c r="C71" i="23"/>
  <c r="AP70" i="23"/>
  <c r="AF70" i="23"/>
  <c r="V70" i="23"/>
  <c r="K70" i="23"/>
  <c r="B70" i="23"/>
  <c r="AR69" i="23"/>
  <c r="AI69" i="23"/>
  <c r="Z69" i="23"/>
  <c r="Q69" i="23"/>
  <c r="I69" i="23"/>
  <c r="AZ68" i="23"/>
  <c r="AR68" i="23"/>
  <c r="AJ68" i="23"/>
  <c r="AB68" i="23"/>
  <c r="T68" i="23"/>
  <c r="L68" i="23"/>
  <c r="D68" i="23"/>
  <c r="AU67" i="23"/>
  <c r="AM67" i="23"/>
  <c r="AE67" i="23"/>
  <c r="W67" i="23"/>
  <c r="O67" i="23"/>
  <c r="G67" i="23"/>
  <c r="AX66" i="23"/>
  <c r="AP66" i="23"/>
  <c r="AH66" i="23"/>
  <c r="Z66" i="23"/>
  <c r="R66" i="23"/>
  <c r="J66" i="23"/>
  <c r="B66" i="23"/>
  <c r="AS65" i="23"/>
  <c r="AK65" i="23"/>
  <c r="AC65" i="23"/>
  <c r="U65" i="23"/>
  <c r="M65" i="23"/>
  <c r="E65" i="23"/>
  <c r="AV64" i="23"/>
  <c r="AN64" i="23"/>
  <c r="AF64" i="23"/>
  <c r="X64" i="23"/>
  <c r="P64" i="23"/>
  <c r="H64" i="23"/>
  <c r="AY63" i="23"/>
  <c r="AQ63" i="23"/>
  <c r="AI63" i="23"/>
  <c r="AA63" i="23"/>
  <c r="S63" i="23"/>
  <c r="K63" i="23"/>
  <c r="C63" i="23"/>
  <c r="AT62" i="23"/>
  <c r="AL62" i="23"/>
  <c r="AD62" i="23"/>
  <c r="V62" i="23"/>
  <c r="N62" i="23"/>
  <c r="F62" i="23"/>
  <c r="AW61" i="23"/>
  <c r="AO61" i="23"/>
  <c r="AG61" i="23"/>
  <c r="Y61" i="23"/>
  <c r="Q61" i="23"/>
  <c r="I61" i="23"/>
  <c r="AZ60" i="23"/>
  <c r="AR60" i="23"/>
  <c r="AJ60" i="23"/>
  <c r="AB60" i="23"/>
  <c r="T60" i="23"/>
  <c r="L60" i="23"/>
  <c r="D60" i="23"/>
  <c r="AU59" i="23"/>
  <c r="AM59" i="23"/>
  <c r="AE59" i="23"/>
  <c r="W59" i="23"/>
  <c r="O59" i="23"/>
  <c r="G59" i="23"/>
  <c r="AX58" i="23"/>
  <c r="AP58" i="23"/>
  <c r="AH58" i="23"/>
  <c r="Z58" i="23"/>
  <c r="R58" i="23"/>
  <c r="J58" i="23"/>
  <c r="B58" i="23"/>
  <c r="AS57" i="23"/>
  <c r="AK57" i="23"/>
  <c r="AC57" i="23"/>
  <c r="U57" i="23"/>
  <c r="M57" i="23"/>
  <c r="E57" i="23"/>
  <c r="AV56" i="23"/>
  <c r="AN56" i="23"/>
  <c r="AF56" i="23"/>
  <c r="X56" i="23"/>
  <c r="P56" i="23"/>
  <c r="H56" i="23"/>
  <c r="AY55" i="23"/>
  <c r="AQ55" i="23"/>
  <c r="AI55" i="23"/>
  <c r="AA55" i="23"/>
  <c r="S55" i="23"/>
  <c r="K55" i="23"/>
  <c r="C55" i="23"/>
  <c r="AT54" i="23"/>
  <c r="AL54" i="23"/>
  <c r="AD54" i="23"/>
  <c r="V54" i="23"/>
  <c r="N54" i="23"/>
  <c r="F54" i="23"/>
  <c r="AW53" i="23"/>
  <c r="AO53" i="23"/>
  <c r="AG53" i="23"/>
  <c r="Y53" i="23"/>
  <c r="Q53" i="23"/>
  <c r="I53" i="23"/>
  <c r="AZ52" i="23"/>
  <c r="AR52" i="23"/>
  <c r="AJ52" i="23"/>
  <c r="AB52" i="23"/>
  <c r="T52" i="23"/>
  <c r="L52" i="23"/>
  <c r="D52" i="23"/>
  <c r="AU51" i="23"/>
  <c r="AM51" i="23"/>
  <c r="AE51" i="23"/>
  <c r="W51" i="23"/>
  <c r="O51" i="23"/>
  <c r="G51" i="23"/>
  <c r="AX50" i="23"/>
  <c r="AP50" i="23"/>
  <c r="AH50" i="23"/>
  <c r="Z50" i="23"/>
  <c r="R50" i="23"/>
  <c r="J50" i="23"/>
  <c r="B50" i="23"/>
  <c r="AS49" i="23"/>
  <c r="AK49" i="23"/>
  <c r="AC49" i="23"/>
  <c r="U49" i="23"/>
  <c r="M49" i="23"/>
  <c r="E49" i="23"/>
  <c r="AV48" i="23"/>
  <c r="AN48" i="23"/>
  <c r="AF48" i="23"/>
  <c r="X48" i="23"/>
  <c r="P48" i="23"/>
  <c r="H48" i="23"/>
  <c r="AY47" i="23"/>
  <c r="AQ47" i="23"/>
  <c r="AI47" i="23"/>
  <c r="AA47" i="23"/>
  <c r="S47" i="23"/>
  <c r="K47" i="23"/>
  <c r="C47" i="23"/>
  <c r="AT46" i="23"/>
  <c r="AL46" i="23"/>
  <c r="L125" i="23"/>
  <c r="D112" i="23"/>
  <c r="I105" i="23"/>
  <c r="V99" i="23"/>
  <c r="AJ93" i="23"/>
  <c r="I90" i="23"/>
  <c r="B88" i="23"/>
  <c r="S86" i="23"/>
  <c r="AV84" i="23"/>
  <c r="AE83" i="23"/>
  <c r="AX82" i="23"/>
  <c r="R82" i="23"/>
  <c r="AQ81" i="23"/>
  <c r="U81" i="23"/>
  <c r="AW80" i="23"/>
  <c r="AD80" i="23"/>
  <c r="L80" i="23"/>
  <c r="AU79" i="23"/>
  <c r="AE79" i="23"/>
  <c r="O79" i="23"/>
  <c r="AX78" i="23"/>
  <c r="AH78" i="23"/>
  <c r="R78" i="23"/>
  <c r="B78" i="23"/>
  <c r="AK77" i="23"/>
  <c r="U77" i="23"/>
  <c r="E77" i="23"/>
  <c r="AN76" i="23"/>
  <c r="X76" i="23"/>
  <c r="H76" i="23"/>
  <c r="AQ75" i="23"/>
  <c r="AA75" i="23"/>
  <c r="K75" i="23"/>
  <c r="AT74" i="23"/>
  <c r="AD74" i="23"/>
  <c r="S74" i="23"/>
  <c r="H74" i="23"/>
  <c r="AV73" i="23"/>
  <c r="AL73" i="23"/>
  <c r="AA73" i="23"/>
  <c r="P73" i="23"/>
  <c r="F73" i="23"/>
  <c r="AT72" i="23"/>
  <c r="AI72" i="23"/>
  <c r="Y72" i="23"/>
  <c r="N72" i="23"/>
  <c r="C72" i="23"/>
  <c r="AR71" i="23"/>
  <c r="AG71" i="23"/>
  <c r="V71" i="23"/>
  <c r="L71" i="23"/>
  <c r="AZ70" i="23"/>
  <c r="AO70" i="23"/>
  <c r="AE70" i="23"/>
  <c r="T70" i="23"/>
  <c r="J70" i="23"/>
  <c r="AZ69" i="23"/>
  <c r="AQ69" i="23"/>
  <c r="AH69" i="23"/>
  <c r="Y69" i="23"/>
  <c r="P69" i="23"/>
  <c r="H69" i="23"/>
  <c r="AY68" i="23"/>
  <c r="AQ68" i="23"/>
  <c r="AI68" i="23"/>
  <c r="AA68" i="23"/>
  <c r="S68" i="23"/>
  <c r="K68" i="23"/>
  <c r="C68" i="23"/>
  <c r="AT67" i="23"/>
  <c r="AL67" i="23"/>
  <c r="AD67" i="23"/>
  <c r="V67" i="23"/>
  <c r="N67" i="23"/>
  <c r="F67" i="23"/>
  <c r="AW66" i="23"/>
  <c r="AO66" i="23"/>
  <c r="AG66" i="23"/>
  <c r="Y66" i="23"/>
  <c r="Q66" i="23"/>
  <c r="I66" i="23"/>
  <c r="AZ65" i="23"/>
  <c r="AR65" i="23"/>
  <c r="AJ65" i="23"/>
  <c r="AB65" i="23"/>
  <c r="T65" i="23"/>
  <c r="L65" i="23"/>
  <c r="D65" i="23"/>
  <c r="AU64" i="23"/>
  <c r="AM64" i="23"/>
  <c r="AE64" i="23"/>
  <c r="W64" i="23"/>
  <c r="O64" i="23"/>
  <c r="G64" i="23"/>
  <c r="AX63" i="23"/>
  <c r="AP63" i="23"/>
  <c r="AH63" i="23"/>
  <c r="Z63" i="23"/>
  <c r="R63" i="23"/>
  <c r="J63" i="23"/>
  <c r="B63" i="23"/>
  <c r="AS62" i="23"/>
  <c r="AK62" i="23"/>
  <c r="AC62" i="23"/>
  <c r="U62" i="23"/>
  <c r="M62" i="23"/>
  <c r="E62" i="23"/>
  <c r="AV61" i="23"/>
  <c r="AN61" i="23"/>
  <c r="AF61" i="23"/>
  <c r="X61" i="23"/>
  <c r="P61" i="23"/>
  <c r="H61" i="23"/>
  <c r="AY60" i="23"/>
  <c r="AQ60" i="23"/>
  <c r="AI60" i="23"/>
  <c r="AA60" i="23"/>
  <c r="S60" i="23"/>
  <c r="K60" i="23"/>
  <c r="C60" i="23"/>
  <c r="AT59" i="23"/>
  <c r="AL59" i="23"/>
  <c r="AD59" i="23"/>
  <c r="V59" i="23"/>
  <c r="N59" i="23"/>
  <c r="F59" i="23"/>
  <c r="AW58" i="23"/>
  <c r="AO58" i="23"/>
  <c r="AG58" i="23"/>
  <c r="Y58" i="23"/>
  <c r="Q58" i="23"/>
  <c r="I58" i="23"/>
  <c r="AZ57" i="23"/>
  <c r="AR57" i="23"/>
  <c r="AJ57" i="23"/>
  <c r="AB57" i="23"/>
  <c r="T57" i="23"/>
  <c r="L57" i="23"/>
  <c r="D57" i="23"/>
  <c r="AU56" i="23"/>
  <c r="AM56" i="23"/>
  <c r="AE56" i="23"/>
  <c r="W56" i="23"/>
  <c r="O56" i="23"/>
  <c r="G56" i="23"/>
  <c r="AX55" i="23"/>
  <c r="AP55" i="23"/>
  <c r="AH55" i="23"/>
  <c r="Z55" i="23"/>
  <c r="R55" i="23"/>
  <c r="J55" i="23"/>
  <c r="B55" i="23"/>
  <c r="AS54" i="23"/>
  <c r="AK54" i="23"/>
  <c r="AC54" i="23"/>
  <c r="U54" i="23"/>
  <c r="M54" i="23"/>
  <c r="E54" i="23"/>
  <c r="AV53" i="23"/>
  <c r="AN53" i="23"/>
  <c r="AF53" i="23"/>
  <c r="X53" i="23"/>
  <c r="P53" i="23"/>
  <c r="H53" i="23"/>
  <c r="AY52" i="23"/>
  <c r="AQ52" i="23"/>
  <c r="AI52" i="23"/>
  <c r="AA52" i="23"/>
  <c r="S52" i="23"/>
  <c r="K52" i="23"/>
  <c r="C52" i="23"/>
  <c r="AT51" i="23"/>
  <c r="AL51" i="23"/>
  <c r="AD51" i="23"/>
  <c r="V51" i="23"/>
  <c r="N51" i="23"/>
  <c r="F51" i="23"/>
  <c r="AW50" i="23"/>
  <c r="AO50" i="23"/>
  <c r="AG50" i="23"/>
  <c r="Y50" i="23"/>
  <c r="Q50" i="23"/>
  <c r="I50" i="23"/>
  <c r="AZ49" i="23"/>
  <c r="AR49" i="23"/>
  <c r="AJ49" i="23"/>
  <c r="AB49" i="23"/>
  <c r="T49" i="23"/>
  <c r="L49" i="23"/>
  <c r="D49" i="23"/>
  <c r="AU48" i="23"/>
  <c r="AM48" i="23"/>
  <c r="AE48" i="23"/>
  <c r="W48" i="23"/>
  <c r="O48" i="23"/>
  <c r="G48" i="23"/>
  <c r="AX47" i="23"/>
  <c r="AP47" i="23"/>
  <c r="AH47" i="23"/>
  <c r="Z47" i="23"/>
  <c r="R47" i="23"/>
  <c r="J47" i="23"/>
  <c r="B47" i="23"/>
  <c r="AS46" i="23"/>
  <c r="AK46" i="23"/>
  <c r="AC46" i="23"/>
  <c r="U46" i="23"/>
  <c r="M46" i="23"/>
  <c r="E46" i="23"/>
  <c r="AV45" i="23"/>
  <c r="AN45" i="23"/>
  <c r="AF45" i="23"/>
  <c r="X45" i="23"/>
  <c r="P45" i="23"/>
  <c r="H45" i="23"/>
  <c r="AY44" i="23"/>
  <c r="AQ44" i="23"/>
  <c r="AI44" i="23"/>
  <c r="AA44" i="23"/>
  <c r="S44" i="23"/>
  <c r="K44" i="23"/>
  <c r="C44" i="23"/>
  <c r="AT43" i="23"/>
  <c r="AL43" i="23"/>
  <c r="AD43" i="23"/>
  <c r="V43" i="23"/>
  <c r="N43" i="23"/>
  <c r="F43" i="23"/>
  <c r="AW42" i="23"/>
  <c r="AO42" i="23"/>
  <c r="AG42" i="23"/>
  <c r="Y42" i="23"/>
  <c r="Q42" i="23"/>
  <c r="I42" i="23"/>
  <c r="AZ41" i="23"/>
  <c r="AR41" i="23"/>
  <c r="AJ41" i="23"/>
  <c r="AB41" i="23"/>
  <c r="T41" i="23"/>
  <c r="L41" i="23"/>
  <c r="D41" i="23"/>
  <c r="AU40" i="23"/>
  <c r="AM40" i="23"/>
  <c r="AE40" i="23"/>
  <c r="W40" i="23"/>
  <c r="O40" i="23"/>
  <c r="G40" i="23"/>
  <c r="AX39" i="23"/>
  <c r="AP39" i="23"/>
  <c r="AH39" i="23"/>
  <c r="Z39" i="23"/>
  <c r="R39" i="23"/>
  <c r="J39" i="23"/>
  <c r="B39" i="23"/>
  <c r="AS38" i="23"/>
  <c r="AK38" i="23"/>
  <c r="AC38" i="23"/>
  <c r="U38" i="23"/>
  <c r="M38" i="23"/>
  <c r="E38" i="23"/>
  <c r="AV37" i="23"/>
  <c r="AN37" i="23"/>
  <c r="AF37" i="23"/>
  <c r="X37" i="23"/>
  <c r="P37" i="23"/>
  <c r="H37" i="23"/>
  <c r="AY36" i="23"/>
  <c r="AQ36" i="23"/>
  <c r="AI36" i="23"/>
  <c r="AA36" i="23"/>
  <c r="S36" i="23"/>
  <c r="K36" i="23"/>
  <c r="C36" i="23"/>
  <c r="AL144" i="23"/>
  <c r="N97" i="23"/>
  <c r="AQ85" i="23"/>
  <c r="H82" i="23"/>
  <c r="V80" i="23"/>
  <c r="I79" i="23"/>
  <c r="AU77" i="23"/>
  <c r="AH76" i="23"/>
  <c r="U75" i="23"/>
  <c r="N74" i="23"/>
  <c r="W73" i="23"/>
  <c r="AF72" i="23"/>
  <c r="AM71" i="23"/>
  <c r="AV70" i="23"/>
  <c r="G70" i="23"/>
  <c r="U69" i="23"/>
  <c r="AN68" i="23"/>
  <c r="H68" i="23"/>
  <c r="AA67" i="23"/>
  <c r="AT66" i="23"/>
  <c r="N66" i="23"/>
  <c r="AG65" i="23"/>
  <c r="AZ64" i="23"/>
  <c r="T64" i="23"/>
  <c r="AM63" i="23"/>
  <c r="G63" i="23"/>
  <c r="Z62" i="23"/>
  <c r="AS61" i="23"/>
  <c r="M61" i="23"/>
  <c r="AF60" i="23"/>
  <c r="AY59" i="23"/>
  <c r="S59" i="23"/>
  <c r="AL58" i="23"/>
  <c r="F58" i="23"/>
  <c r="Y57" i="23"/>
  <c r="AR56" i="23"/>
  <c r="L56" i="23"/>
  <c r="AE55" i="23"/>
  <c r="AX54" i="23"/>
  <c r="R54" i="23"/>
  <c r="AK53" i="23"/>
  <c r="E53" i="23"/>
  <c r="X52" i="23"/>
  <c r="AQ51" i="23"/>
  <c r="K51" i="23"/>
  <c r="AD50" i="23"/>
  <c r="AW49" i="23"/>
  <c r="AA49" i="23"/>
  <c r="G49" i="23"/>
  <c r="AJ48" i="23"/>
  <c r="T48" i="23"/>
  <c r="D48" i="23"/>
  <c r="AM47" i="23"/>
  <c r="W47" i="23"/>
  <c r="G47" i="23"/>
  <c r="AP46" i="23"/>
  <c r="AA46" i="23"/>
  <c r="N46" i="23"/>
  <c r="B46" i="23"/>
  <c r="AM45" i="23"/>
  <c r="AA45" i="23"/>
  <c r="N45" i="23"/>
  <c r="AZ44" i="23"/>
  <c r="AN44" i="23"/>
  <c r="Z44" i="23"/>
  <c r="N44" i="23"/>
  <c r="AZ43" i="23"/>
  <c r="AM43" i="23"/>
  <c r="AA43" i="23"/>
  <c r="M43" i="23"/>
  <c r="AZ42" i="23"/>
  <c r="AM42" i="23"/>
  <c r="Z42" i="23"/>
  <c r="N42" i="23"/>
  <c r="AY41" i="23"/>
  <c r="AM41" i="23"/>
  <c r="Z41" i="23"/>
  <c r="M41" i="23"/>
  <c r="AZ40" i="23"/>
  <c r="AL40" i="23"/>
  <c r="Z40" i="23"/>
  <c r="M40" i="23"/>
  <c r="AY39" i="23"/>
  <c r="AM39" i="23"/>
  <c r="Y39" i="23"/>
  <c r="M39" i="23"/>
  <c r="AY38" i="23"/>
  <c r="AL38" i="23"/>
  <c r="Z38" i="23"/>
  <c r="L38" i="23"/>
  <c r="AY37" i="23"/>
  <c r="AL37" i="23"/>
  <c r="Y37" i="23"/>
  <c r="M37" i="23"/>
  <c r="AX36" i="23"/>
  <c r="AL36" i="23"/>
  <c r="Y36" i="23"/>
  <c r="L36" i="23"/>
  <c r="AY35" i="23"/>
  <c r="AM35" i="23"/>
  <c r="AC35" i="23"/>
  <c r="S35" i="23"/>
  <c r="G35" i="23"/>
  <c r="AV34" i="23"/>
  <c r="AL34" i="23"/>
  <c r="Z34" i="23"/>
  <c r="P34" i="23"/>
  <c r="F34" i="23"/>
  <c r="AS33" i="23"/>
  <c r="AI33" i="23"/>
  <c r="Y33" i="23"/>
  <c r="M33" i="23"/>
  <c r="C33" i="23"/>
  <c r="AR32" i="23"/>
  <c r="AF32" i="23"/>
  <c r="V32" i="23"/>
  <c r="L32" i="23"/>
  <c r="AY31" i="23"/>
  <c r="AO31" i="23"/>
  <c r="AE31" i="23"/>
  <c r="S31" i="23"/>
  <c r="I31" i="23"/>
  <c r="AX30" i="23"/>
  <c r="AL30" i="23"/>
  <c r="AB30" i="23"/>
  <c r="R30" i="23"/>
  <c r="F30" i="23"/>
  <c r="AU29" i="23"/>
  <c r="AK29" i="23"/>
  <c r="Y29" i="23"/>
  <c r="O29" i="23"/>
  <c r="E29" i="23"/>
  <c r="AR28" i="23"/>
  <c r="AH28" i="23"/>
  <c r="X28" i="23"/>
  <c r="L28" i="23"/>
  <c r="B28" i="23"/>
  <c r="AQ27" i="23"/>
  <c r="AE27" i="23"/>
  <c r="U27" i="23"/>
  <c r="K27" i="23"/>
  <c r="AX26" i="23"/>
  <c r="AN26" i="23"/>
  <c r="AD26" i="23"/>
  <c r="R26" i="23"/>
  <c r="H26" i="23"/>
  <c r="AW25" i="23"/>
  <c r="AM25" i="23"/>
  <c r="AC25" i="23"/>
  <c r="T25" i="23"/>
  <c r="L25" i="23"/>
  <c r="D25" i="23"/>
  <c r="AU24" i="23"/>
  <c r="AM24" i="23"/>
  <c r="AE24" i="23"/>
  <c r="W24" i="23"/>
  <c r="O24" i="23"/>
  <c r="G24" i="23"/>
  <c r="AX23" i="23"/>
  <c r="AP23" i="23"/>
  <c r="AH23" i="23"/>
  <c r="Z23" i="23"/>
  <c r="R23" i="23"/>
  <c r="J23" i="23"/>
  <c r="B23" i="23"/>
  <c r="AS22" i="23"/>
  <c r="AK22" i="23"/>
  <c r="AC22" i="23"/>
  <c r="U22" i="23"/>
  <c r="M22" i="23"/>
  <c r="E22" i="23"/>
  <c r="AV21" i="23"/>
  <c r="AN21" i="23"/>
  <c r="AF21" i="23"/>
  <c r="X21" i="23"/>
  <c r="P21" i="23"/>
  <c r="AY20" i="23"/>
  <c r="AQ20" i="23"/>
  <c r="AA20" i="23"/>
  <c r="C20" i="23"/>
  <c r="AL19" i="23"/>
  <c r="N19" i="23"/>
  <c r="AW18" i="23"/>
  <c r="Y18" i="23"/>
  <c r="AZ17" i="23"/>
  <c r="AJ17" i="23"/>
  <c r="L17" i="23"/>
  <c r="AU16" i="23"/>
  <c r="W16" i="23"/>
  <c r="AX15" i="23"/>
  <c r="Z15" i="23"/>
  <c r="R15" i="23"/>
  <c r="B15" i="23"/>
  <c r="AK14" i="23"/>
  <c r="M14" i="23"/>
  <c r="AV13" i="23"/>
  <c r="AF13" i="23"/>
  <c r="H13" i="23"/>
  <c r="AQ12" i="23"/>
  <c r="AA12" i="23"/>
  <c r="C12" i="23"/>
  <c r="AL11" i="23"/>
  <c r="V11" i="23"/>
  <c r="AW10" i="23"/>
  <c r="AG10" i="23"/>
  <c r="AI17" i="23"/>
  <c r="N16" i="23"/>
  <c r="Y15" i="23"/>
  <c r="AJ14" i="23"/>
  <c r="AU13" i="23"/>
  <c r="AP12" i="23"/>
  <c r="U11" i="23"/>
  <c r="T84" i="23"/>
  <c r="AW69" i="23"/>
  <c r="Y65" i="23"/>
  <c r="K59" i="23"/>
  <c r="J54" i="23"/>
  <c r="AW47" i="23"/>
  <c r="W45" i="23"/>
  <c r="K43" i="23"/>
  <c r="AJ40" i="23"/>
  <c r="V38" i="23"/>
  <c r="I36" i="23"/>
  <c r="X34" i="23"/>
  <c r="T32" i="23"/>
  <c r="AT30" i="23"/>
  <c r="AZ28" i="23"/>
  <c r="G27" i="23"/>
  <c r="R25" i="23"/>
  <c r="AN23" i="23"/>
  <c r="S22" i="23"/>
  <c r="Q20" i="23"/>
  <c r="AM18" i="23"/>
  <c r="J17" i="23"/>
  <c r="AN15" i="23"/>
  <c r="AI14" i="23"/>
  <c r="F13" i="23"/>
  <c r="AJ11" i="23"/>
  <c r="AC134" i="23"/>
  <c r="AQ95" i="23"/>
  <c r="X85" i="23"/>
  <c r="AY81" i="23"/>
  <c r="Q80" i="23"/>
  <c r="D79" i="23"/>
  <c r="AP77" i="23"/>
  <c r="AC76" i="23"/>
  <c r="P75" i="23"/>
  <c r="L74" i="23"/>
  <c r="U73" i="23"/>
  <c r="AB72" i="23"/>
  <c r="AK71" i="23"/>
  <c r="AT70" i="23"/>
  <c r="D70" i="23"/>
  <c r="S69" i="23"/>
  <c r="AL68" i="23"/>
  <c r="F68" i="23"/>
  <c r="Y67" i="23"/>
  <c r="AR66" i="23"/>
  <c r="L66" i="23"/>
  <c r="AE65" i="23"/>
  <c r="AX64" i="23"/>
  <c r="R64" i="23"/>
  <c r="AK63" i="23"/>
  <c r="E63" i="23"/>
  <c r="X62" i="23"/>
  <c r="AQ61" i="23"/>
  <c r="K61" i="23"/>
  <c r="AD60" i="23"/>
  <c r="AW59" i="23"/>
  <c r="Q59" i="23"/>
  <c r="AJ58" i="23"/>
  <c r="D58" i="23"/>
  <c r="W57" i="23"/>
  <c r="AP56" i="23"/>
  <c r="J56" i="23"/>
  <c r="AC55" i="23"/>
  <c r="AV54" i="23"/>
  <c r="P54" i="23"/>
  <c r="AI53" i="23"/>
  <c r="C53" i="23"/>
  <c r="V52" i="23"/>
  <c r="AO51" i="23"/>
  <c r="I51" i="23"/>
  <c r="AB50" i="23"/>
  <c r="AU49" i="23"/>
  <c r="Y49" i="23"/>
  <c r="C49" i="23"/>
  <c r="AH48" i="23"/>
  <c r="R48" i="23"/>
  <c r="B48" i="23"/>
  <c r="AK47" i="23"/>
  <c r="U47" i="23"/>
  <c r="E47" i="23"/>
  <c r="AN46" i="23"/>
  <c r="Z46" i="23"/>
  <c r="L46" i="23"/>
  <c r="AY45" i="23"/>
  <c r="AL45" i="23"/>
  <c r="Y45" i="23"/>
  <c r="M45" i="23"/>
  <c r="AX44" i="23"/>
  <c r="AL44" i="23"/>
  <c r="Y44" i="23"/>
  <c r="L44" i="23"/>
  <c r="AY43" i="23"/>
  <c r="AK43" i="23"/>
  <c r="Y43" i="23"/>
  <c r="L43" i="23"/>
  <c r="AX42" i="23"/>
  <c r="AL42" i="23"/>
  <c r="X42" i="23"/>
  <c r="L42" i="23"/>
  <c r="AX41" i="23"/>
  <c r="AK41" i="23"/>
  <c r="Y41" i="23"/>
  <c r="K41" i="23"/>
  <c r="AX40" i="23"/>
  <c r="AK40" i="23"/>
  <c r="X40" i="23"/>
  <c r="L40" i="23"/>
  <c r="AW39" i="23"/>
  <c r="AK39" i="23"/>
  <c r="X39" i="23"/>
  <c r="K39" i="23"/>
  <c r="AX38" i="23"/>
  <c r="AJ38" i="23"/>
  <c r="X38" i="23"/>
  <c r="K38" i="23"/>
  <c r="AW37" i="23"/>
  <c r="AK37" i="23"/>
  <c r="W37" i="23"/>
  <c r="K37" i="23"/>
  <c r="AW36" i="23"/>
  <c r="AJ36" i="23"/>
  <c r="X36" i="23"/>
  <c r="J36" i="23"/>
  <c r="AW35" i="23"/>
  <c r="AL35" i="23"/>
  <c r="AB35" i="23"/>
  <c r="Q35" i="23"/>
  <c r="F35" i="23"/>
  <c r="AU34" i="23"/>
  <c r="AJ34" i="23"/>
  <c r="Y34" i="23"/>
  <c r="O34" i="23"/>
  <c r="D34" i="23"/>
  <c r="AR33" i="23"/>
  <c r="AH33" i="23"/>
  <c r="W33" i="23"/>
  <c r="L33" i="23"/>
  <c r="B33" i="23"/>
  <c r="AP32" i="23"/>
  <c r="AE32" i="23"/>
  <c r="U32" i="23"/>
  <c r="J32" i="23"/>
  <c r="AX31" i="23"/>
  <c r="AN31" i="23"/>
  <c r="AC31" i="23"/>
  <c r="R31" i="23"/>
  <c r="H31" i="23"/>
  <c r="AV30" i="23"/>
  <c r="AK30" i="23"/>
  <c r="AA30" i="23"/>
  <c r="P30" i="23"/>
  <c r="E30" i="23"/>
  <c r="AT29" i="23"/>
  <c r="AI29" i="23"/>
  <c r="X29" i="23"/>
  <c r="N29" i="23"/>
  <c r="C29" i="23"/>
  <c r="AQ28" i="23"/>
  <c r="AG28" i="23"/>
  <c r="V28" i="23"/>
  <c r="K28" i="23"/>
  <c r="AZ27" i="23"/>
  <c r="AO27" i="23"/>
  <c r="AD27" i="23"/>
  <c r="T27" i="23"/>
  <c r="I27" i="23"/>
  <c r="AW26" i="23"/>
  <c r="AM26" i="23"/>
  <c r="AB26" i="23"/>
  <c r="Q26" i="23"/>
  <c r="G26" i="23"/>
  <c r="AU25" i="23"/>
  <c r="AK25" i="23"/>
  <c r="AB25" i="23"/>
  <c r="S25" i="23"/>
  <c r="K25" i="23"/>
  <c r="C25" i="23"/>
  <c r="AT24" i="23"/>
  <c r="AL24" i="23"/>
  <c r="AD24" i="23"/>
  <c r="V24" i="23"/>
  <c r="N24" i="23"/>
  <c r="F24" i="23"/>
  <c r="AW23" i="23"/>
  <c r="AO23" i="23"/>
  <c r="AG23" i="23"/>
  <c r="Y23" i="23"/>
  <c r="Q23" i="23"/>
  <c r="I23" i="23"/>
  <c r="AZ22" i="23"/>
  <c r="AR22" i="23"/>
  <c r="AJ22" i="23"/>
  <c r="AB22" i="23"/>
  <c r="T22" i="23"/>
  <c r="L22" i="23"/>
  <c r="D22" i="23"/>
  <c r="AU21" i="23"/>
  <c r="AM21" i="23"/>
  <c r="AE21" i="23"/>
  <c r="W21" i="23"/>
  <c r="O21" i="23"/>
  <c r="G21" i="23"/>
  <c r="AX20" i="23"/>
  <c r="AP20" i="23"/>
  <c r="AH20" i="23"/>
  <c r="Z20" i="23"/>
  <c r="R20" i="23"/>
  <c r="J20" i="23"/>
  <c r="B20" i="23"/>
  <c r="AS19" i="23"/>
  <c r="AK19" i="23"/>
  <c r="AC19" i="23"/>
  <c r="U19" i="23"/>
  <c r="M19" i="23"/>
  <c r="E19" i="23"/>
  <c r="AV18" i="23"/>
  <c r="AN18" i="23"/>
  <c r="AF18" i="23"/>
  <c r="X18" i="23"/>
  <c r="P18" i="23"/>
  <c r="H18" i="23"/>
  <c r="AQ17" i="23"/>
  <c r="K17" i="23"/>
  <c r="V16" i="23"/>
  <c r="AG15" i="23"/>
  <c r="T14" i="23"/>
  <c r="G13" i="23"/>
  <c r="AK11" i="23"/>
  <c r="AD119" i="23"/>
  <c r="M69" i="23"/>
  <c r="AE63" i="23"/>
  <c r="AD58" i="23"/>
  <c r="AV52" i="23"/>
  <c r="AD48" i="23"/>
  <c r="AK45" i="23"/>
  <c r="AJ43" i="23"/>
  <c r="AI41" i="23"/>
  <c r="W39" i="23"/>
  <c r="AI37" i="23"/>
  <c r="AK35" i="23"/>
  <c r="AG33" i="23"/>
  <c r="AW31" i="23"/>
  <c r="D30" i="23"/>
  <c r="J28" i="23"/>
  <c r="F26" i="23"/>
  <c r="AC24" i="23"/>
  <c r="P23" i="23"/>
  <c r="AT21" i="23"/>
  <c r="AG20" i="23"/>
  <c r="D19" i="23"/>
  <c r="AP17" i="23"/>
  <c r="AC16" i="23"/>
  <c r="X15" i="23"/>
  <c r="C14" i="23"/>
  <c r="Y12" i="23"/>
  <c r="D11" i="23"/>
  <c r="M116" i="23"/>
  <c r="F91" i="23"/>
  <c r="D84" i="23"/>
  <c r="AC81" i="23"/>
  <c r="AZ79" i="23"/>
  <c r="AM78" i="23"/>
  <c r="Z77" i="23"/>
  <c r="M76" i="23"/>
  <c r="AY74" i="23"/>
  <c r="B74" i="23"/>
  <c r="I73" i="23"/>
  <c r="R72" i="23"/>
  <c r="AA71" i="23"/>
  <c r="AH70" i="23"/>
  <c r="AT69" i="23"/>
  <c r="K69" i="23"/>
  <c r="AD68" i="23"/>
  <c r="AW67" i="23"/>
  <c r="Q67" i="23"/>
  <c r="AJ66" i="23"/>
  <c r="D66" i="23"/>
  <c r="W65" i="23"/>
  <c r="AP64" i="23"/>
  <c r="J64" i="23"/>
  <c r="AC63" i="23"/>
  <c r="AV62" i="23"/>
  <c r="P62" i="23"/>
  <c r="AI61" i="23"/>
  <c r="C61" i="23"/>
  <c r="V60" i="23"/>
  <c r="AO59" i="23"/>
  <c r="I59" i="23"/>
  <c r="AB58" i="23"/>
  <c r="AU57" i="23"/>
  <c r="O57" i="23"/>
  <c r="AH56" i="23"/>
  <c r="B56" i="23"/>
  <c r="U55" i="23"/>
  <c r="AN54" i="23"/>
  <c r="H54" i="23"/>
  <c r="AA53" i="23"/>
  <c r="AT52" i="23"/>
  <c r="N52" i="23"/>
  <c r="AG51" i="23"/>
  <c r="AZ50" i="23"/>
  <c r="T50" i="23"/>
  <c r="AO49" i="23"/>
  <c r="S49" i="23"/>
  <c r="AX48" i="23"/>
  <c r="AC48" i="23"/>
  <c r="M48" i="23"/>
  <c r="AV47" i="23"/>
  <c r="AF47" i="23"/>
  <c r="P47" i="23"/>
  <c r="AY46" i="23"/>
  <c r="AI46" i="23"/>
  <c r="V46" i="23"/>
  <c r="J46" i="23"/>
  <c r="AU45" i="23"/>
  <c r="AI45" i="23"/>
  <c r="V45" i="23"/>
  <c r="I45" i="23"/>
  <c r="AV44" i="23"/>
  <c r="AH44" i="23"/>
  <c r="V44" i="23"/>
  <c r="I44" i="23"/>
  <c r="AU43" i="23"/>
  <c r="AI43" i="23"/>
  <c r="U43" i="23"/>
  <c r="I43" i="23"/>
  <c r="AU42" i="23"/>
  <c r="AH42" i="23"/>
  <c r="V42" i="23"/>
  <c r="H42" i="23"/>
  <c r="AU41" i="23"/>
  <c r="AH41" i="23"/>
  <c r="U41" i="23"/>
  <c r="I41" i="23"/>
  <c r="AT40" i="23"/>
  <c r="AH40" i="23"/>
  <c r="U40" i="23"/>
  <c r="H40" i="23"/>
  <c r="AU39" i="23"/>
  <c r="AG39" i="23"/>
  <c r="U39" i="23"/>
  <c r="H39" i="23"/>
  <c r="AT38" i="23"/>
  <c r="AH38" i="23"/>
  <c r="T38" i="23"/>
  <c r="H38" i="23"/>
  <c r="AT37" i="23"/>
  <c r="AG37" i="23"/>
  <c r="U37" i="23"/>
  <c r="G37" i="23"/>
  <c r="AT36" i="23"/>
  <c r="AG36" i="23"/>
  <c r="T36" i="23"/>
  <c r="H36" i="23"/>
  <c r="AT35" i="23"/>
  <c r="AJ35" i="23"/>
  <c r="Y35" i="23"/>
  <c r="N35" i="23"/>
  <c r="D35" i="23"/>
  <c r="AR34" i="23"/>
  <c r="AG34" i="23"/>
  <c r="W34" i="23"/>
  <c r="L34" i="23"/>
  <c r="AZ33" i="23"/>
  <c r="AP33" i="23"/>
  <c r="AE33" i="23"/>
  <c r="T33" i="23"/>
  <c r="J33" i="23"/>
  <c r="AX32" i="23"/>
  <c r="AM32" i="23"/>
  <c r="AC32" i="23"/>
  <c r="R32" i="23"/>
  <c r="G32" i="23"/>
  <c r="AV31" i="23"/>
  <c r="AK31" i="23"/>
  <c r="Z31" i="23"/>
  <c r="P31" i="23"/>
  <c r="E31" i="23"/>
  <c r="AS30" i="23"/>
  <c r="AI30" i="23"/>
  <c r="X30" i="23"/>
  <c r="M30" i="23"/>
  <c r="C30" i="23"/>
  <c r="AQ29" i="23"/>
  <c r="AF29" i="23"/>
  <c r="V29" i="23"/>
  <c r="K29" i="23"/>
  <c r="AY28" i="23"/>
  <c r="AO28" i="23"/>
  <c r="AD28" i="23"/>
  <c r="S28" i="23"/>
  <c r="I28" i="23"/>
  <c r="AW27" i="23"/>
  <c r="AL27" i="23"/>
  <c r="AB27" i="23"/>
  <c r="Q27" i="23"/>
  <c r="F27" i="23"/>
  <c r="AU26" i="23"/>
  <c r="AJ26" i="23"/>
  <c r="Y26" i="23"/>
  <c r="O26" i="23"/>
  <c r="D26" i="23"/>
  <c r="AR25" i="23"/>
  <c r="AI25" i="23"/>
  <c r="Z25" i="23"/>
  <c r="Q25" i="23"/>
  <c r="I25" i="23"/>
  <c r="AZ24" i="23"/>
  <c r="AR24" i="23"/>
  <c r="AJ24" i="23"/>
  <c r="AB24" i="23"/>
  <c r="T24" i="23"/>
  <c r="L24" i="23"/>
  <c r="D24" i="23"/>
  <c r="AU23" i="23"/>
  <c r="AM23" i="23"/>
  <c r="AE23" i="23"/>
  <c r="W23" i="23"/>
  <c r="O23" i="23"/>
  <c r="G23" i="23"/>
  <c r="AX22" i="23"/>
  <c r="AP22" i="23"/>
  <c r="AH22" i="23"/>
  <c r="Z22" i="23"/>
  <c r="R22" i="23"/>
  <c r="J22" i="23"/>
  <c r="B22" i="23"/>
  <c r="AS21" i="23"/>
  <c r="AK21" i="23"/>
  <c r="AC21" i="23"/>
  <c r="U21" i="23"/>
  <c r="M21" i="23"/>
  <c r="E21" i="23"/>
  <c r="AV20" i="23"/>
  <c r="AN20" i="23"/>
  <c r="AF20" i="23"/>
  <c r="X20" i="23"/>
  <c r="P20" i="23"/>
  <c r="H20" i="23"/>
  <c r="AY19" i="23"/>
  <c r="AQ19" i="23"/>
  <c r="AI19" i="23"/>
  <c r="AA19" i="23"/>
  <c r="S19" i="23"/>
  <c r="K19" i="23"/>
  <c r="C19" i="23"/>
  <c r="AT18" i="23"/>
  <c r="AL18" i="23"/>
  <c r="AD18" i="23"/>
  <c r="V18" i="23"/>
  <c r="N18" i="23"/>
  <c r="F18" i="23"/>
  <c r="AW17" i="23"/>
  <c r="AO17" i="23"/>
  <c r="AG17" i="23"/>
  <c r="Y17" i="23"/>
  <c r="Q17" i="23"/>
  <c r="I17" i="23"/>
  <c r="AZ16" i="23"/>
  <c r="AR16" i="23"/>
  <c r="AJ16" i="23"/>
  <c r="AB16" i="23"/>
  <c r="T16" i="23"/>
  <c r="L16" i="23"/>
  <c r="D16" i="23"/>
  <c r="AU15" i="23"/>
  <c r="AM15" i="23"/>
  <c r="AE15" i="23"/>
  <c r="W15" i="23"/>
  <c r="O15" i="23"/>
  <c r="G15" i="23"/>
  <c r="AX14" i="23"/>
  <c r="AP14" i="23"/>
  <c r="AH14" i="23"/>
  <c r="Z14" i="23"/>
  <c r="R14" i="23"/>
  <c r="J14" i="23"/>
  <c r="B14" i="23"/>
  <c r="AS13" i="23"/>
  <c r="AK13" i="23"/>
  <c r="AC13" i="23"/>
  <c r="U13" i="23"/>
  <c r="M13" i="23"/>
  <c r="E13" i="23"/>
  <c r="AV12" i="23"/>
  <c r="AN12" i="23"/>
  <c r="AF12" i="23"/>
  <c r="X12" i="23"/>
  <c r="P12" i="23"/>
  <c r="H12" i="23"/>
  <c r="AY11" i="23"/>
  <c r="AQ11" i="23"/>
  <c r="AI11" i="23"/>
  <c r="AA11" i="23"/>
  <c r="S11" i="23"/>
  <c r="K11" i="23"/>
  <c r="C11" i="23"/>
  <c r="AT10" i="23"/>
  <c r="AL10" i="23"/>
  <c r="AD10" i="23"/>
  <c r="V10" i="23"/>
  <c r="N10" i="23"/>
  <c r="F10" i="23"/>
  <c r="AM20" i="23"/>
  <c r="O20" i="23"/>
  <c r="AX19" i="23"/>
  <c r="AH19" i="23"/>
  <c r="Z19" i="23"/>
  <c r="J19" i="23"/>
  <c r="AS18" i="23"/>
  <c r="AK18" i="23"/>
  <c r="AC18" i="23"/>
  <c r="M18" i="23"/>
  <c r="E18" i="23"/>
  <c r="AN17" i="23"/>
  <c r="AF17" i="23"/>
  <c r="P17" i="23"/>
  <c r="AY16" i="23"/>
  <c r="AI16" i="23"/>
  <c r="AA16" i="23"/>
  <c r="K16" i="23"/>
  <c r="C16" i="23"/>
  <c r="AL15" i="23"/>
  <c r="V15" i="23"/>
  <c r="N15" i="23"/>
  <c r="AW14" i="23"/>
  <c r="AO14" i="23"/>
  <c r="Y14" i="23"/>
  <c r="I14" i="23"/>
  <c r="AR13" i="23"/>
  <c r="AJ13" i="23"/>
  <c r="T13" i="23"/>
  <c r="D13" i="23"/>
  <c r="AM12" i="23"/>
  <c r="AE12" i="23"/>
  <c r="O12" i="23"/>
  <c r="AX11" i="23"/>
  <c r="AH11" i="23"/>
  <c r="Z11" i="23"/>
  <c r="J11" i="23"/>
  <c r="AS10" i="23"/>
  <c r="AK10" i="23"/>
  <c r="U10" i="23"/>
  <c r="E10" i="23"/>
  <c r="AM13" i="23"/>
  <c r="AH12" i="23"/>
  <c r="AS11" i="23"/>
  <c r="AV10" i="23"/>
  <c r="X10" i="23"/>
  <c r="AI81" i="23"/>
  <c r="E75" i="23"/>
  <c r="AL70" i="23"/>
  <c r="AL66" i="23"/>
  <c r="AX62" i="23"/>
  <c r="E61" i="23"/>
  <c r="AW57" i="23"/>
  <c r="AP54" i="23"/>
  <c r="AI51" i="23"/>
  <c r="W49" i="23"/>
  <c r="AG47" i="23"/>
  <c r="X46" i="23"/>
  <c r="AW44" i="23"/>
  <c r="AW43" i="23"/>
  <c r="W42" i="23"/>
  <c r="J41" i="23"/>
  <c r="AI39" i="23"/>
  <c r="AV38" i="23"/>
  <c r="I37" i="23"/>
  <c r="V36" i="23"/>
  <c r="O35" i="23"/>
  <c r="B34" i="23"/>
  <c r="AN32" i="23"/>
  <c r="AM31" i="23"/>
  <c r="AJ30" i="23"/>
  <c r="AS29" i="23"/>
  <c r="AF28" i="23"/>
  <c r="S27" i="23"/>
  <c r="AL26" i="23"/>
  <c r="AJ25" i="23"/>
  <c r="AS24" i="23"/>
  <c r="AV23" i="23"/>
  <c r="AY22" i="23"/>
  <c r="K22" i="23"/>
  <c r="N21" i="23"/>
  <c r="AO20" i="23"/>
  <c r="AZ19" i="23"/>
  <c r="T19" i="23"/>
  <c r="W18" i="23"/>
  <c r="AH17" i="23"/>
  <c r="AK16" i="23"/>
  <c r="U16" i="23"/>
  <c r="H15" i="23"/>
  <c r="S14" i="23"/>
  <c r="AD13" i="23"/>
  <c r="AW12" i="23"/>
  <c r="AZ11" i="23"/>
  <c r="T11" i="23"/>
  <c r="N109" i="23"/>
  <c r="L89" i="23"/>
  <c r="U83" i="23"/>
  <c r="M81" i="23"/>
  <c r="AO79" i="23"/>
  <c r="AB78" i="23"/>
  <c r="O77" i="23"/>
  <c r="B76" i="23"/>
  <c r="AN74" i="23"/>
  <c r="AS73" i="23"/>
  <c r="AZ72" i="23"/>
  <c r="J72" i="23"/>
  <c r="S71" i="23"/>
  <c r="Z70" i="23"/>
  <c r="AM69" i="23"/>
  <c r="E69" i="23"/>
  <c r="X68" i="23"/>
  <c r="AQ67" i="23"/>
  <c r="K67" i="23"/>
  <c r="AD66" i="23"/>
  <c r="AW65" i="23"/>
  <c r="Q65" i="23"/>
  <c r="AJ64" i="23"/>
  <c r="D64" i="23"/>
  <c r="W63" i="23"/>
  <c r="AP62" i="23"/>
  <c r="J62" i="23"/>
  <c r="AC61" i="23"/>
  <c r="AV60" i="23"/>
  <c r="P60" i="23"/>
  <c r="AI59" i="23"/>
  <c r="C59" i="23"/>
  <c r="V58" i="23"/>
  <c r="AO57" i="23"/>
  <c r="I57" i="23"/>
  <c r="AB56" i="23"/>
  <c r="AU55" i="23"/>
  <c r="O55" i="23"/>
  <c r="AH54" i="23"/>
  <c r="B54" i="23"/>
  <c r="U53" i="23"/>
  <c r="AN52" i="23"/>
  <c r="H52" i="23"/>
  <c r="AA51" i="23"/>
  <c r="AT50" i="23"/>
  <c r="N50" i="23"/>
  <c r="AM49" i="23"/>
  <c r="Q49" i="23"/>
  <c r="AT48" i="23"/>
  <c r="AB48" i="23"/>
  <c r="L48" i="23"/>
  <c r="AU47" i="23"/>
  <c r="AE47" i="23"/>
  <c r="O47" i="23"/>
  <c r="AX46" i="23"/>
  <c r="AH46" i="23"/>
  <c r="T46" i="23"/>
  <c r="H46" i="23"/>
  <c r="AT45" i="23"/>
  <c r="AG45" i="23"/>
  <c r="U45" i="23"/>
  <c r="G45" i="23"/>
  <c r="AT44" i="23"/>
  <c r="AG44" i="23"/>
  <c r="T44" i="23"/>
  <c r="H44" i="23"/>
  <c r="AS43" i="23"/>
  <c r="AG43" i="23"/>
  <c r="T43" i="23"/>
  <c r="G43" i="23"/>
  <c r="AT42" i="23"/>
  <c r="AF42" i="23"/>
  <c r="T42" i="23"/>
  <c r="G42" i="23"/>
  <c r="AS41" i="23"/>
  <c r="AG41" i="23"/>
  <c r="S41" i="23"/>
  <c r="G41" i="23"/>
  <c r="AS40" i="23"/>
  <c r="AF40" i="23"/>
  <c r="T40" i="23"/>
  <c r="F40" i="23"/>
  <c r="AS39" i="23"/>
  <c r="AF39" i="23"/>
  <c r="S39" i="23"/>
  <c r="G39" i="23"/>
  <c r="AR38" i="23"/>
  <c r="AF38" i="23"/>
  <c r="S38" i="23"/>
  <c r="F38" i="23"/>
  <c r="AS37" i="23"/>
  <c r="AE37" i="23"/>
  <c r="S37" i="23"/>
  <c r="F37" i="23"/>
  <c r="AR36" i="23"/>
  <c r="AF36" i="23"/>
  <c r="R36" i="23"/>
  <c r="F36" i="23"/>
  <c r="AS35" i="23"/>
  <c r="AI35" i="23"/>
  <c r="W35" i="23"/>
  <c r="M35" i="23"/>
  <c r="C35" i="23"/>
  <c r="AP34" i="23"/>
  <c r="AF34" i="23"/>
  <c r="V34" i="23"/>
  <c r="J34" i="23"/>
  <c r="AY33" i="23"/>
  <c r="AO33" i="23"/>
  <c r="AC33" i="23"/>
  <c r="S33" i="23"/>
  <c r="I33" i="23"/>
  <c r="AV32" i="23"/>
  <c r="AL32" i="23"/>
  <c r="AB32" i="23"/>
  <c r="P32" i="23"/>
  <c r="F32" i="23"/>
  <c r="AU31" i="23"/>
  <c r="AI31" i="23"/>
  <c r="Y31" i="23"/>
  <c r="O31" i="23"/>
  <c r="C31" i="23"/>
  <c r="AR30" i="23"/>
  <c r="AH30" i="23"/>
  <c r="V30" i="23"/>
  <c r="L30" i="23"/>
  <c r="B30" i="23"/>
  <c r="AO29" i="23"/>
  <c r="AE29" i="23"/>
  <c r="U29" i="23"/>
  <c r="I29" i="23"/>
  <c r="AX28" i="23"/>
  <c r="AN28" i="23"/>
  <c r="AB28" i="23"/>
  <c r="R28" i="23"/>
  <c r="H28" i="23"/>
  <c r="AU27" i="23"/>
  <c r="AK27" i="23"/>
  <c r="AA27" i="23"/>
  <c r="O27" i="23"/>
  <c r="E27" i="23"/>
  <c r="AT26" i="23"/>
  <c r="AH26" i="23"/>
  <c r="X26" i="23"/>
  <c r="N26" i="23"/>
  <c r="B26" i="23"/>
  <c r="AQ25" i="23"/>
  <c r="AH25" i="23"/>
  <c r="Y25" i="23"/>
  <c r="P25" i="23"/>
  <c r="H25" i="23"/>
  <c r="AY24" i="23"/>
  <c r="AQ24" i="23"/>
  <c r="AI24" i="23"/>
  <c r="AA24" i="23"/>
  <c r="S24" i="23"/>
  <c r="K24" i="23"/>
  <c r="C24" i="23"/>
  <c r="AT23" i="23"/>
  <c r="AL23" i="23"/>
  <c r="AD23" i="23"/>
  <c r="V23" i="23"/>
  <c r="N23" i="23"/>
  <c r="F23" i="23"/>
  <c r="AW22" i="23"/>
  <c r="AO22" i="23"/>
  <c r="AG22" i="23"/>
  <c r="Y22" i="23"/>
  <c r="Q22" i="23"/>
  <c r="I22" i="23"/>
  <c r="AZ21" i="23"/>
  <c r="AR21" i="23"/>
  <c r="AJ21" i="23"/>
  <c r="AB21" i="23"/>
  <c r="T21" i="23"/>
  <c r="L21" i="23"/>
  <c r="D21" i="23"/>
  <c r="AU20" i="23"/>
  <c r="AE20" i="23"/>
  <c r="W20" i="23"/>
  <c r="G20" i="23"/>
  <c r="AP19" i="23"/>
  <c r="R19" i="23"/>
  <c r="B19" i="23"/>
  <c r="U18" i="23"/>
  <c r="AV17" i="23"/>
  <c r="X17" i="23"/>
  <c r="H17" i="23"/>
  <c r="AQ16" i="23"/>
  <c r="S16" i="23"/>
  <c r="AT15" i="23"/>
  <c r="AD15" i="23"/>
  <c r="F15" i="23"/>
  <c r="AG14" i="23"/>
  <c r="Q14" i="23"/>
  <c r="AZ13" i="23"/>
  <c r="AB13" i="23"/>
  <c r="L13" i="23"/>
  <c r="AU12" i="23"/>
  <c r="W12" i="23"/>
  <c r="G12" i="23"/>
  <c r="AP11" i="23"/>
  <c r="R11" i="23"/>
  <c r="B11" i="23"/>
  <c r="AC10" i="23"/>
  <c r="M10" i="23"/>
  <c r="AE13" i="23"/>
  <c r="R12" i="23"/>
  <c r="M11" i="23"/>
  <c r="P10" i="23"/>
  <c r="F80" i="23"/>
  <c r="R76" i="23"/>
  <c r="AC71" i="23"/>
  <c r="F66" i="23"/>
  <c r="R62" i="23"/>
  <c r="Q57" i="23"/>
  <c r="P52" i="23"/>
  <c r="AZ48" i="23"/>
  <c r="AJ46" i="23"/>
  <c r="K45" i="23"/>
  <c r="W43" i="23"/>
  <c r="AW41" i="23"/>
  <c r="V40" i="23"/>
  <c r="AI38" i="23"/>
  <c r="AV36" i="23"/>
  <c r="AA35" i="23"/>
  <c r="N34" i="23"/>
  <c r="AZ32" i="23"/>
  <c r="Q31" i="23"/>
  <c r="AG29" i="23"/>
  <c r="AY27" i="23"/>
  <c r="P26" i="23"/>
  <c r="B25" i="23"/>
  <c r="E24" i="23"/>
  <c r="AQ22" i="23"/>
  <c r="C22" i="23"/>
  <c r="F21" i="23"/>
  <c r="I20" i="23"/>
  <c r="L19" i="23"/>
  <c r="G18" i="23"/>
  <c r="B17" i="23"/>
  <c r="AV15" i="23"/>
  <c r="AY14" i="23"/>
  <c r="AT13" i="23"/>
  <c r="AO12" i="23"/>
  <c r="AR11" i="23"/>
  <c r="AD107" i="23"/>
  <c r="AI88" i="23"/>
  <c r="M83" i="23"/>
  <c r="F81" i="23"/>
  <c r="AJ79" i="23"/>
  <c r="W78" i="23"/>
  <c r="J77" i="23"/>
  <c r="AV75" i="23"/>
  <c r="AI74" i="23"/>
  <c r="AO73" i="23"/>
  <c r="AX72" i="23"/>
  <c r="H72" i="23"/>
  <c r="O71" i="23"/>
  <c r="X70" i="23"/>
  <c r="AK69" i="23"/>
  <c r="C69" i="23"/>
  <c r="V68" i="23"/>
  <c r="AO67" i="23"/>
  <c r="I67" i="23"/>
  <c r="AB66" i="23"/>
  <c r="AU65" i="23"/>
  <c r="O65" i="23"/>
  <c r="AH64" i="23"/>
  <c r="B64" i="23"/>
  <c r="U63" i="23"/>
  <c r="AN62" i="23"/>
  <c r="H62" i="23"/>
  <c r="AA61" i="23"/>
  <c r="AT60" i="23"/>
  <c r="N60" i="23"/>
  <c r="AG59" i="23"/>
  <c r="AZ58" i="23"/>
  <c r="T58" i="23"/>
  <c r="AM57" i="23"/>
  <c r="G57" i="23"/>
  <c r="Z56" i="23"/>
  <c r="AS55" i="23"/>
  <c r="M55" i="23"/>
  <c r="AF54" i="23"/>
  <c r="AY53" i="23"/>
  <c r="S53" i="23"/>
  <c r="AL52" i="23"/>
  <c r="F52" i="23"/>
  <c r="Y51" i="23"/>
  <c r="AR50" i="23"/>
  <c r="L50" i="23"/>
  <c r="AI49" i="23"/>
  <c r="O49" i="23"/>
  <c r="AR48" i="23"/>
  <c r="Z48" i="23"/>
  <c r="J48" i="23"/>
  <c r="AS47" i="23"/>
  <c r="AC47" i="23"/>
  <c r="M47" i="23"/>
  <c r="AV46" i="23"/>
  <c r="AF46" i="23"/>
  <c r="S46" i="23"/>
  <c r="F46" i="23"/>
  <c r="AS45" i="23"/>
  <c r="AE45" i="23"/>
  <c r="S45" i="23"/>
  <c r="F45" i="23"/>
  <c r="AR44" i="23"/>
  <c r="AF44" i="23"/>
  <c r="R44" i="23"/>
  <c r="F44" i="23"/>
  <c r="AR43" i="23"/>
  <c r="AE43" i="23"/>
  <c r="S43" i="23"/>
  <c r="E43" i="23"/>
  <c r="AR42" i="23"/>
  <c r="AE42" i="23"/>
  <c r="R42" i="23"/>
  <c r="F42" i="23"/>
  <c r="AQ41" i="23"/>
  <c r="AE41" i="23"/>
  <c r="R41" i="23"/>
  <c r="E41" i="23"/>
  <c r="AR40" i="23"/>
  <c r="AD40" i="23"/>
  <c r="R40" i="23"/>
  <c r="E40" i="23"/>
  <c r="AQ39" i="23"/>
  <c r="AE39" i="23"/>
  <c r="Q39" i="23"/>
  <c r="E39" i="23"/>
  <c r="AQ38" i="23"/>
  <c r="AD38" i="23"/>
  <c r="R38" i="23"/>
  <c r="D38" i="23"/>
  <c r="AQ37" i="23"/>
  <c r="AD37" i="23"/>
  <c r="Q37" i="23"/>
  <c r="E37" i="23"/>
  <c r="AP36" i="23"/>
  <c r="AD36" i="23"/>
  <c r="Q36" i="23"/>
  <c r="D36" i="23"/>
  <c r="AR35" i="23"/>
  <c r="AG35" i="23"/>
  <c r="V35" i="23"/>
  <c r="L35" i="23"/>
  <c r="AZ34" i="23"/>
  <c r="AO34" i="23"/>
  <c r="AE34" i="23"/>
  <c r="T34" i="23"/>
  <c r="I34" i="23"/>
  <c r="AX33" i="23"/>
  <c r="AM33" i="23"/>
  <c r="AB33" i="23"/>
  <c r="R33" i="23"/>
  <c r="G33" i="23"/>
  <c r="AU32" i="23"/>
  <c r="AK32" i="23"/>
  <c r="Z32" i="23"/>
  <c r="O32" i="23"/>
  <c r="E32" i="23"/>
  <c r="AS31" i="23"/>
  <c r="AH31" i="23"/>
  <c r="X31" i="23"/>
  <c r="M31" i="23"/>
  <c r="B31" i="23"/>
  <c r="AQ30" i="23"/>
  <c r="AF30" i="23"/>
  <c r="U30" i="23"/>
  <c r="K30" i="23"/>
  <c r="AY29" i="23"/>
  <c r="AN29" i="23"/>
  <c r="AD29" i="23"/>
  <c r="S29" i="23"/>
  <c r="H29" i="23"/>
  <c r="AW28" i="23"/>
  <c r="AL28" i="23"/>
  <c r="AA28" i="23"/>
  <c r="Q28" i="23"/>
  <c r="F28" i="23"/>
  <c r="AT27" i="23"/>
  <c r="AJ27" i="23"/>
  <c r="Y27" i="23"/>
  <c r="N27" i="23"/>
  <c r="D27" i="23"/>
  <c r="AR26" i="23"/>
  <c r="AG26" i="23"/>
  <c r="W26" i="23"/>
  <c r="L26" i="23"/>
  <c r="AZ25" i="23"/>
  <c r="AP25" i="23"/>
  <c r="AG25" i="23"/>
  <c r="X25" i="23"/>
  <c r="O25" i="23"/>
  <c r="G25" i="23"/>
  <c r="AX24" i="23"/>
  <c r="AP24" i="23"/>
  <c r="AH24" i="23"/>
  <c r="Z24" i="23"/>
  <c r="R24" i="23"/>
  <c r="J24" i="23"/>
  <c r="B24" i="23"/>
  <c r="AS23" i="23"/>
  <c r="AK23" i="23"/>
  <c r="AC23" i="23"/>
  <c r="U23" i="23"/>
  <c r="M23" i="23"/>
  <c r="E23" i="23"/>
  <c r="AV22" i="23"/>
  <c r="AN22" i="23"/>
  <c r="AF22" i="23"/>
  <c r="X22" i="23"/>
  <c r="P22" i="23"/>
  <c r="H22" i="23"/>
  <c r="AY21" i="23"/>
  <c r="AQ21" i="23"/>
  <c r="AI21" i="23"/>
  <c r="AA21" i="23"/>
  <c r="S21" i="23"/>
  <c r="K21" i="23"/>
  <c r="C21" i="23"/>
  <c r="AT20" i="23"/>
  <c r="AL20" i="23"/>
  <c r="AD20" i="23"/>
  <c r="V20" i="23"/>
  <c r="N20" i="23"/>
  <c r="F20" i="23"/>
  <c r="AW19" i="23"/>
  <c r="AO19" i="23"/>
  <c r="AG19" i="23"/>
  <c r="Y19" i="23"/>
  <c r="Q19" i="23"/>
  <c r="I19" i="23"/>
  <c r="AZ18" i="23"/>
  <c r="AR18" i="23"/>
  <c r="AJ18" i="23"/>
  <c r="AB18" i="23"/>
  <c r="T18" i="23"/>
  <c r="L18" i="23"/>
  <c r="D18" i="23"/>
  <c r="AU17" i="23"/>
  <c r="AM17" i="23"/>
  <c r="AE17" i="23"/>
  <c r="W17" i="23"/>
  <c r="O17" i="23"/>
  <c r="G17" i="23"/>
  <c r="AX16" i="23"/>
  <c r="AP16" i="23"/>
  <c r="AH16" i="23"/>
  <c r="Z16" i="23"/>
  <c r="R16" i="23"/>
  <c r="J16" i="23"/>
  <c r="B16" i="23"/>
  <c r="AS15" i="23"/>
  <c r="AK15" i="23"/>
  <c r="AC15" i="23"/>
  <c r="U15" i="23"/>
  <c r="M15" i="23"/>
  <c r="E15" i="23"/>
  <c r="AV14" i="23"/>
  <c r="AN14" i="23"/>
  <c r="AF14" i="23"/>
  <c r="X14" i="23"/>
  <c r="P14" i="23"/>
  <c r="H14" i="23"/>
  <c r="AY13" i="23"/>
  <c r="AQ13" i="23"/>
  <c r="AI13" i="23"/>
  <c r="AA13" i="23"/>
  <c r="S13" i="23"/>
  <c r="K13" i="23"/>
  <c r="C13" i="23"/>
  <c r="AT12" i="23"/>
  <c r="AL12" i="23"/>
  <c r="AD12" i="23"/>
  <c r="V12" i="23"/>
  <c r="N12" i="23"/>
  <c r="F12" i="23"/>
  <c r="AW11" i="23"/>
  <c r="AO11" i="23"/>
  <c r="AG11" i="23"/>
  <c r="Y11" i="23"/>
  <c r="Q11" i="23"/>
  <c r="I11" i="23"/>
  <c r="AZ10" i="23"/>
  <c r="AR10" i="23"/>
  <c r="AJ10" i="23"/>
  <c r="AB10" i="23"/>
  <c r="T10" i="23"/>
  <c r="L10" i="23"/>
  <c r="D10" i="23"/>
  <c r="D23" i="23"/>
  <c r="W22" i="23"/>
  <c r="G22" i="23"/>
  <c r="AX21" i="23"/>
  <c r="AH21" i="23"/>
  <c r="R21" i="23"/>
  <c r="J21" i="23"/>
  <c r="AS20" i="23"/>
  <c r="AK20" i="23"/>
  <c r="U20" i="23"/>
  <c r="M20" i="23"/>
  <c r="AV19" i="23"/>
  <c r="AF19" i="23"/>
  <c r="X19" i="23"/>
  <c r="H19" i="23"/>
  <c r="AY18" i="23"/>
  <c r="AI18" i="23"/>
  <c r="S18" i="23"/>
  <c r="K18" i="23"/>
  <c r="AT17" i="23"/>
  <c r="AL17" i="23"/>
  <c r="V17" i="23"/>
  <c r="N17" i="23"/>
  <c r="AW16" i="23"/>
  <c r="AG16" i="23"/>
  <c r="Y16" i="23"/>
  <c r="I16" i="23"/>
  <c r="AZ15" i="23"/>
  <c r="AJ15" i="23"/>
  <c r="T15" i="23"/>
  <c r="L15" i="23"/>
  <c r="AU14" i="23"/>
  <c r="AM14" i="23"/>
  <c r="W14" i="23"/>
  <c r="O14" i="23"/>
  <c r="AX13" i="23"/>
  <c r="AH13" i="23"/>
  <c r="Z13" i="23"/>
  <c r="J13" i="23"/>
  <c r="B13" i="23"/>
  <c r="AK12" i="23"/>
  <c r="AC12" i="23"/>
  <c r="M12" i="23"/>
  <c r="AV11" i="23"/>
  <c r="AN11" i="23"/>
  <c r="X11" i="23"/>
  <c r="H11" i="23"/>
  <c r="AY10" i="23"/>
  <c r="AI10" i="23"/>
  <c r="AA10" i="23"/>
  <c r="K10" i="23"/>
  <c r="Q10" i="23"/>
  <c r="AY17" i="23"/>
  <c r="C17" i="23"/>
  <c r="AL16" i="23"/>
  <c r="AW15" i="23"/>
  <c r="I15" i="23"/>
  <c r="AR14" i="23"/>
  <c r="L14" i="23"/>
  <c r="W13" i="23"/>
  <c r="Z12" i="23"/>
  <c r="AC11" i="23"/>
  <c r="AN10" i="23"/>
  <c r="AM91" i="23"/>
  <c r="T72" i="23"/>
  <c r="AY67" i="23"/>
  <c r="L64" i="23"/>
  <c r="X60" i="23"/>
  <c r="AJ56" i="23"/>
  <c r="AC53" i="23"/>
  <c r="AQ49" i="23"/>
  <c r="Q47" i="23"/>
  <c r="AW45" i="23"/>
  <c r="J44" i="23"/>
  <c r="AJ42" i="23"/>
  <c r="W41" i="23"/>
  <c r="J40" i="23"/>
  <c r="J38" i="23"/>
  <c r="AH36" i="23"/>
  <c r="AT34" i="23"/>
  <c r="AQ33" i="23"/>
  <c r="AD32" i="23"/>
  <c r="G31" i="23"/>
  <c r="N30" i="23"/>
  <c r="AP28" i="23"/>
  <c r="AM27" i="23"/>
  <c r="Z26" i="23"/>
  <c r="J25" i="23"/>
  <c r="U24" i="23"/>
  <c r="AF23" i="23"/>
  <c r="AI22" i="23"/>
  <c r="AL21" i="23"/>
  <c r="AW20" i="23"/>
  <c r="AJ19" i="23"/>
  <c r="AU18" i="23"/>
  <c r="AX17" i="23"/>
  <c r="AS16" i="23"/>
  <c r="M16" i="23"/>
  <c r="P15" i="23"/>
  <c r="AA14" i="23"/>
  <c r="V13" i="23"/>
  <c r="Q12" i="23"/>
  <c r="AB11" i="23"/>
  <c r="AM10" i="23"/>
  <c r="AZ102" i="23"/>
  <c r="U87" i="23"/>
  <c r="AN82" i="23"/>
  <c r="AO80" i="23"/>
  <c r="Y79" i="23"/>
  <c r="L78" i="23"/>
  <c r="AX76" i="23"/>
  <c r="AK75" i="23"/>
  <c r="Z74" i="23"/>
  <c r="AG73" i="23"/>
  <c r="AP72" i="23"/>
  <c r="AY71" i="23"/>
  <c r="G71" i="23"/>
  <c r="P70" i="23"/>
  <c r="AD69" i="23"/>
  <c r="AV68" i="23"/>
  <c r="P68" i="23"/>
  <c r="AI67" i="23"/>
  <c r="C67" i="23"/>
  <c r="V66" i="23"/>
  <c r="AO65" i="23"/>
  <c r="I65" i="23"/>
  <c r="AB64" i="23"/>
  <c r="AU63" i="23"/>
  <c r="O63" i="23"/>
  <c r="AH62" i="23"/>
  <c r="B62" i="23"/>
  <c r="U61" i="23"/>
  <c r="AN60" i="23"/>
  <c r="H60" i="23"/>
  <c r="AA59" i="23"/>
  <c r="AT58" i="23"/>
  <c r="N58" i="23"/>
  <c r="AG57" i="23"/>
  <c r="AZ56" i="23"/>
  <c r="T56" i="23"/>
  <c r="AM55" i="23"/>
  <c r="G55" i="23"/>
  <c r="Z54" i="23"/>
  <c r="AS53" i="23"/>
  <c r="M53" i="23"/>
  <c r="AF52" i="23"/>
  <c r="AY51" i="23"/>
  <c r="S51" i="23"/>
  <c r="AL50" i="23"/>
  <c r="F50" i="23"/>
  <c r="AG49" i="23"/>
  <c r="K49" i="23"/>
  <c r="AP48" i="23"/>
  <c r="V48" i="23"/>
  <c r="F48" i="23"/>
  <c r="AO47" i="23"/>
  <c r="Y47" i="23"/>
  <c r="I47" i="23"/>
  <c r="AR46" i="23"/>
  <c r="AD46" i="23"/>
  <c r="R46" i="23"/>
  <c r="D46" i="23"/>
  <c r="AQ45" i="23"/>
  <c r="AD45" i="23"/>
  <c r="Q45" i="23"/>
  <c r="E45" i="23"/>
  <c r="AP44" i="23"/>
  <c r="AD44" i="23"/>
  <c r="Q44" i="23"/>
  <c r="D44" i="23"/>
  <c r="AQ43" i="23"/>
  <c r="AC43" i="23"/>
  <c r="Q43" i="23"/>
  <c r="D43" i="23"/>
  <c r="AP42" i="23"/>
  <c r="AD42" i="23"/>
  <c r="P42" i="23"/>
  <c r="D42" i="23"/>
  <c r="AP41" i="23"/>
  <c r="AC41" i="23"/>
  <c r="Q41" i="23"/>
  <c r="C41" i="23"/>
  <c r="AP40" i="23"/>
  <c r="AC40" i="23"/>
  <c r="P40" i="23"/>
  <c r="D40" i="23"/>
  <c r="AO39" i="23"/>
  <c r="AC39" i="23"/>
  <c r="P39" i="23"/>
  <c r="C39" i="23"/>
  <c r="AP38" i="23"/>
  <c r="AB38" i="23"/>
  <c r="P38" i="23"/>
  <c r="C38" i="23"/>
  <c r="AO37" i="23"/>
  <c r="AC37" i="23"/>
  <c r="O37" i="23"/>
  <c r="C37" i="23"/>
  <c r="AO36" i="23"/>
  <c r="AB36" i="23"/>
  <c r="P36" i="23"/>
  <c r="B36" i="23"/>
  <c r="AQ35" i="23"/>
  <c r="AE35" i="23"/>
  <c r="U35" i="23"/>
  <c r="K35" i="23"/>
  <c r="AX34" i="23"/>
  <c r="AN34" i="23"/>
  <c r="AD34" i="23"/>
  <c r="R34" i="23"/>
  <c r="H34" i="23"/>
  <c r="AW33" i="23"/>
  <c r="AK33" i="23"/>
  <c r="AA33" i="23"/>
  <c r="Q33" i="23"/>
  <c r="E33" i="23"/>
  <c r="AT32" i="23"/>
  <c r="AJ32" i="23"/>
  <c r="X32" i="23"/>
  <c r="N32" i="23"/>
  <c r="D32" i="23"/>
  <c r="AQ31" i="23"/>
  <c r="AG31" i="23"/>
  <c r="W31" i="23"/>
  <c r="K31" i="23"/>
  <c r="AZ30" i="23"/>
  <c r="AP30" i="23"/>
  <c r="AD30" i="23"/>
  <c r="T30" i="23"/>
  <c r="J30" i="23"/>
  <c r="AW29" i="23"/>
  <c r="AM29" i="23"/>
  <c r="AC29" i="23"/>
  <c r="Q29" i="23"/>
  <c r="G29" i="23"/>
  <c r="AV28" i="23"/>
  <c r="AJ28" i="23"/>
  <c r="Z28" i="23"/>
  <c r="P28" i="23"/>
  <c r="D28" i="23"/>
  <c r="AS27" i="23"/>
  <c r="AI27" i="23"/>
  <c r="W27" i="23"/>
  <c r="M27" i="23"/>
  <c r="C27" i="23"/>
  <c r="AP26" i="23"/>
  <c r="AF26" i="23"/>
  <c r="V26" i="23"/>
  <c r="J26" i="23"/>
  <c r="AY25" i="23"/>
  <c r="AO25" i="23"/>
  <c r="AF25" i="23"/>
  <c r="W25" i="23"/>
  <c r="N25" i="23"/>
  <c r="F25" i="23"/>
  <c r="AW24" i="23"/>
  <c r="AO24" i="23"/>
  <c r="AG24" i="23"/>
  <c r="Y24" i="23"/>
  <c r="Q24" i="23"/>
  <c r="I24" i="23"/>
  <c r="AZ23" i="23"/>
  <c r="AR23" i="23"/>
  <c r="AJ23" i="23"/>
  <c r="AB23" i="23"/>
  <c r="T23" i="23"/>
  <c r="L23" i="23"/>
  <c r="AU22" i="23"/>
  <c r="AM22" i="23"/>
  <c r="AE22" i="23"/>
  <c r="O22" i="23"/>
  <c r="AP21" i="23"/>
  <c r="Z21" i="23"/>
  <c r="B21" i="23"/>
  <c r="AC20" i="23"/>
  <c r="E20" i="23"/>
  <c r="AN19" i="23"/>
  <c r="P19" i="23"/>
  <c r="AQ18" i="23"/>
  <c r="AA18" i="23"/>
  <c r="C18" i="23"/>
  <c r="AD17" i="23"/>
  <c r="F17" i="23"/>
  <c r="AO16" i="23"/>
  <c r="Q16" i="23"/>
  <c r="AR15" i="23"/>
  <c r="AB15" i="23"/>
  <c r="D15" i="23"/>
  <c r="AE14" i="23"/>
  <c r="G14" i="23"/>
  <c r="AP13" i="23"/>
  <c r="R13" i="23"/>
  <c r="AS12" i="23"/>
  <c r="U12" i="23"/>
  <c r="E12" i="23"/>
  <c r="AF11" i="23"/>
  <c r="P11" i="23"/>
  <c r="AQ10" i="23"/>
  <c r="S10" i="23"/>
  <c r="C10" i="23"/>
  <c r="AA17" i="23"/>
  <c r="AD16" i="23"/>
  <c r="AO15" i="23"/>
  <c r="AB14" i="23"/>
  <c r="O13" i="23"/>
  <c r="B12" i="23"/>
  <c r="AF10" i="23"/>
  <c r="AE77" i="23"/>
  <c r="M73" i="23"/>
  <c r="S67" i="23"/>
  <c r="AK61" i="23"/>
  <c r="D56" i="23"/>
  <c r="V50" i="23"/>
  <c r="AZ46" i="23"/>
  <c r="AJ44" i="23"/>
  <c r="J42" i="23"/>
  <c r="AV39" i="23"/>
  <c r="V37" i="23"/>
  <c r="E35" i="23"/>
  <c r="K33" i="23"/>
  <c r="AA31" i="23"/>
  <c r="W29" i="23"/>
  <c r="AC27" i="23"/>
  <c r="AS25" i="23"/>
  <c r="AK24" i="23"/>
  <c r="H23" i="23"/>
  <c r="AD21" i="23"/>
  <c r="AR19" i="23"/>
  <c r="AE18" i="23"/>
  <c r="Z17" i="23"/>
  <c r="AF15" i="23"/>
  <c r="K14" i="23"/>
  <c r="AG12" i="23"/>
  <c r="L11" i="23"/>
  <c r="AD101" i="23"/>
  <c r="AY86" i="23"/>
  <c r="AF82" i="23"/>
  <c r="AL80" i="23"/>
  <c r="T79" i="23"/>
  <c r="G78" i="23"/>
  <c r="AS76" i="23"/>
  <c r="AF75" i="23"/>
  <c r="V74" i="23"/>
  <c r="AE73" i="23"/>
  <c r="AN72" i="23"/>
  <c r="AU71" i="23"/>
  <c r="E71" i="23"/>
  <c r="N70" i="23"/>
  <c r="AB69" i="23"/>
  <c r="AT68" i="23"/>
  <c r="N68" i="23"/>
  <c r="AG67" i="23"/>
  <c r="AZ66" i="23"/>
  <c r="T66" i="23"/>
  <c r="AM65" i="23"/>
  <c r="G65" i="23"/>
  <c r="Z64" i="23"/>
  <c r="AS63" i="23"/>
  <c r="M63" i="23"/>
  <c r="AF62" i="23"/>
  <c r="AY61" i="23"/>
  <c r="S61" i="23"/>
  <c r="AL60" i="23"/>
  <c r="F60" i="23"/>
  <c r="Y59" i="23"/>
  <c r="AR58" i="23"/>
  <c r="L58" i="23"/>
  <c r="AE57" i="23"/>
  <c r="AX56" i="23"/>
  <c r="R56" i="23"/>
  <c r="AK55" i="23"/>
  <c r="E55" i="23"/>
  <c r="X54" i="23"/>
  <c r="AQ53" i="23"/>
  <c r="K53" i="23"/>
  <c r="AD52" i="23"/>
  <c r="AW51" i="23"/>
  <c r="Q51" i="23"/>
  <c r="AJ50" i="23"/>
  <c r="D50" i="23"/>
  <c r="AE49" i="23"/>
  <c r="I49" i="23"/>
  <c r="AL48" i="23"/>
  <c r="U48" i="23"/>
  <c r="E48" i="23"/>
  <c r="AN47" i="23"/>
  <c r="X47" i="23"/>
  <c r="H47" i="23"/>
  <c r="AQ46" i="23"/>
  <c r="AB46" i="23"/>
  <c r="P46" i="23"/>
  <c r="C46" i="23"/>
  <c r="AO45" i="23"/>
  <c r="AC45" i="23"/>
  <c r="O45" i="23"/>
  <c r="C45" i="23"/>
  <c r="AO44" i="23"/>
  <c r="AB44" i="23"/>
  <c r="P44" i="23"/>
  <c r="B44" i="23"/>
  <c r="AO43" i="23"/>
  <c r="AB43" i="23"/>
  <c r="O43" i="23"/>
  <c r="C43" i="23"/>
  <c r="AN42" i="23"/>
  <c r="AB42" i="23"/>
  <c r="O42" i="23"/>
  <c r="B42" i="23"/>
  <c r="AO41" i="23"/>
  <c r="AA41" i="23"/>
  <c r="O41" i="23"/>
  <c r="B41" i="23"/>
  <c r="AN40" i="23"/>
  <c r="AB40" i="23"/>
  <c r="N40" i="23"/>
  <c r="B40" i="23"/>
  <c r="AN39" i="23"/>
  <c r="AA39" i="23"/>
  <c r="O39" i="23"/>
  <c r="AZ38" i="23"/>
  <c r="AN38" i="23"/>
  <c r="AA38" i="23"/>
  <c r="N38" i="23"/>
  <c r="B38" i="23"/>
  <c r="AM37" i="23"/>
  <c r="AA37" i="23"/>
  <c r="N37" i="23"/>
  <c r="AZ36" i="23"/>
  <c r="AN36" i="23"/>
  <c r="Z36" i="23"/>
  <c r="N36" i="23"/>
  <c r="AZ35" i="23"/>
  <c r="AO35" i="23"/>
  <c r="AD35" i="23"/>
  <c r="T35" i="23"/>
  <c r="I35" i="23"/>
  <c r="AW34" i="23"/>
  <c r="AM34" i="23"/>
  <c r="AB34" i="23"/>
  <c r="Q34" i="23"/>
  <c r="G34" i="23"/>
  <c r="AU33" i="23"/>
  <c r="AJ33" i="23"/>
  <c r="Z33" i="23"/>
  <c r="O33" i="23"/>
  <c r="D33" i="23"/>
  <c r="AS32" i="23"/>
  <c r="AH32" i="23"/>
  <c r="W32" i="23"/>
  <c r="M32" i="23"/>
  <c r="B32" i="23"/>
  <c r="AP31" i="23"/>
  <c r="AF31" i="23"/>
  <c r="U31" i="23"/>
  <c r="J31" i="23"/>
  <c r="AY30" i="23"/>
  <c r="AN30" i="23"/>
  <c r="AC30" i="23"/>
  <c r="S30" i="23"/>
  <c r="H30" i="23"/>
  <c r="AV29" i="23"/>
  <c r="AL29" i="23"/>
  <c r="AA29" i="23"/>
  <c r="P29" i="23"/>
  <c r="F29" i="23"/>
  <c r="AT28" i="23"/>
  <c r="AI28" i="23"/>
  <c r="Y28" i="23"/>
  <c r="N28" i="23"/>
  <c r="C28" i="23"/>
  <c r="AR27" i="23"/>
  <c r="AG27" i="23"/>
  <c r="V27" i="23"/>
  <c r="L27" i="23"/>
  <c r="AZ26" i="23"/>
  <c r="AO26" i="23"/>
  <c r="AE26" i="23"/>
  <c r="T26" i="23"/>
  <c r="I26" i="23"/>
  <c r="AX25" i="23"/>
  <c r="AN25" i="23"/>
  <c r="AE25" i="23"/>
  <c r="U25" i="23"/>
  <c r="M25" i="23"/>
  <c r="E25" i="23"/>
  <c r="AV24" i="23"/>
  <c r="AN24" i="23"/>
  <c r="AF24" i="23"/>
  <c r="X24" i="23"/>
  <c r="P24" i="23"/>
  <c r="H24" i="23"/>
  <c r="AY23" i="23"/>
  <c r="AQ23" i="23"/>
  <c r="AI23" i="23"/>
  <c r="AA23" i="23"/>
  <c r="S23" i="23"/>
  <c r="K23" i="23"/>
  <c r="C23" i="23"/>
  <c r="AT22" i="23"/>
  <c r="AL22" i="23"/>
  <c r="AD22" i="23"/>
  <c r="V22" i="23"/>
  <c r="N22" i="23"/>
  <c r="F22" i="23"/>
  <c r="AW21" i="23"/>
  <c r="AO21" i="23"/>
  <c r="AG21" i="23"/>
  <c r="Y21" i="23"/>
  <c r="Q21" i="23"/>
  <c r="I21" i="23"/>
  <c r="AZ20" i="23"/>
  <c r="AR20" i="23"/>
  <c r="AJ20" i="23"/>
  <c r="AB20" i="23"/>
  <c r="T20" i="23"/>
  <c r="L20" i="23"/>
  <c r="D20" i="23"/>
  <c r="AU19" i="23"/>
  <c r="AM19" i="23"/>
  <c r="AE19" i="23"/>
  <c r="W19" i="23"/>
  <c r="O19" i="23"/>
  <c r="G19" i="23"/>
  <c r="AX18" i="23"/>
  <c r="AP18" i="23"/>
  <c r="AH18" i="23"/>
  <c r="Z18" i="23"/>
  <c r="R18" i="23"/>
  <c r="J18" i="23"/>
  <c r="B18" i="23"/>
  <c r="AS17" i="23"/>
  <c r="AK17" i="23"/>
  <c r="AC17" i="23"/>
  <c r="U17" i="23"/>
  <c r="M17" i="23"/>
  <c r="E17" i="23"/>
  <c r="AV16" i="23"/>
  <c r="AN16" i="23"/>
  <c r="AF16" i="23"/>
  <c r="X16" i="23"/>
  <c r="P16" i="23"/>
  <c r="H16" i="23"/>
  <c r="AY15" i="23"/>
  <c r="AQ15" i="23"/>
  <c r="AI15" i="23"/>
  <c r="AA15" i="23"/>
  <c r="S15" i="23"/>
  <c r="K15" i="23"/>
  <c r="C15" i="23"/>
  <c r="AT14" i="23"/>
  <c r="AL14" i="23"/>
  <c r="AD14" i="23"/>
  <c r="V14" i="23"/>
  <c r="N14" i="23"/>
  <c r="F14" i="23"/>
  <c r="AW13" i="23"/>
  <c r="AO13" i="23"/>
  <c r="AG13" i="23"/>
  <c r="Y13" i="23"/>
  <c r="Q13" i="23"/>
  <c r="I13" i="23"/>
  <c r="AZ12" i="23"/>
  <c r="AR12" i="23"/>
  <c r="AJ12" i="23"/>
  <c r="AB12" i="23"/>
  <c r="T12" i="23"/>
  <c r="L12" i="23"/>
  <c r="D12" i="23"/>
  <c r="AU11" i="23"/>
  <c r="AM11" i="23"/>
  <c r="AE11" i="23"/>
  <c r="W11" i="23"/>
  <c r="O11" i="23"/>
  <c r="G11" i="23"/>
  <c r="AX10" i="23"/>
  <c r="AP10" i="23"/>
  <c r="AH10" i="23"/>
  <c r="Z10" i="23"/>
  <c r="R10" i="23"/>
  <c r="J10" i="23"/>
  <c r="H21" i="23"/>
  <c r="AI20" i="23"/>
  <c r="S20" i="23"/>
  <c r="K20" i="23"/>
  <c r="AT19" i="23"/>
  <c r="AD19" i="23"/>
  <c r="V19" i="23"/>
  <c r="F19" i="23"/>
  <c r="AO18" i="23"/>
  <c r="AG18" i="23"/>
  <c r="Q18" i="23"/>
  <c r="I18" i="23"/>
  <c r="AR17" i="23"/>
  <c r="AB17" i="23"/>
  <c r="T17" i="23"/>
  <c r="D17" i="23"/>
  <c r="AM16" i="23"/>
  <c r="AE16" i="23"/>
  <c r="O16" i="23"/>
  <c r="G16" i="23"/>
  <c r="AP15" i="23"/>
  <c r="AH15" i="23"/>
  <c r="J15" i="23"/>
  <c r="AS14" i="23"/>
  <c r="AC14" i="23"/>
  <c r="U14" i="23"/>
  <c r="E14" i="23"/>
  <c r="AN13" i="23"/>
  <c r="X13" i="23"/>
  <c r="P13" i="23"/>
  <c r="AY12" i="23"/>
  <c r="AI12" i="23"/>
  <c r="S12" i="23"/>
  <c r="K12" i="23"/>
  <c r="AT11" i="23"/>
  <c r="AD11" i="23"/>
  <c r="N11" i="23"/>
  <c r="F11" i="23"/>
  <c r="AO10" i="23"/>
  <c r="Y10" i="23"/>
  <c r="I10" i="23"/>
  <c r="S17" i="23"/>
  <c r="AT16" i="23"/>
  <c r="F16" i="23"/>
  <c r="Q15" i="23"/>
  <c r="AZ14" i="23"/>
  <c r="D14" i="23"/>
  <c r="AX12" i="23"/>
  <c r="J12" i="23"/>
  <c r="E11" i="23"/>
  <c r="H10" i="23"/>
  <c r="AR78" i="23"/>
  <c r="D74" i="23"/>
  <c r="AF68" i="23"/>
  <c r="AR64" i="23"/>
  <c r="AQ59" i="23"/>
  <c r="W55" i="23"/>
  <c r="C51" i="23"/>
  <c r="N48" i="23"/>
  <c r="K46" i="23"/>
  <c r="X44" i="23"/>
  <c r="AV42" i="23"/>
  <c r="AV40" i="23"/>
  <c r="I39" i="23"/>
  <c r="AU37" i="23"/>
  <c r="AU35" i="23"/>
  <c r="AH34" i="23"/>
  <c r="U33" i="23"/>
  <c r="H32" i="23"/>
  <c r="Z30" i="23"/>
  <c r="M29" i="23"/>
  <c r="T28" i="23"/>
  <c r="AV26" i="23"/>
  <c r="AA25" i="23"/>
  <c r="M24" i="23"/>
  <c r="X23" i="23"/>
  <c r="AA22" i="23"/>
  <c r="V21" i="23"/>
  <c r="Y20" i="23"/>
  <c r="AB19" i="23"/>
  <c r="O18" i="23"/>
  <c r="R17" i="23"/>
  <c r="E16" i="23"/>
  <c r="AQ14" i="23"/>
  <c r="AL13" i="23"/>
  <c r="N13" i="23"/>
  <c r="I12" i="23"/>
  <c r="AU10" i="23"/>
  <c r="AE10" i="23"/>
  <c r="W10" i="23"/>
  <c r="O10" i="23"/>
  <c r="G10" i="23"/>
  <c r="AS10" i="24"/>
  <c r="G12" i="24"/>
  <c r="T13" i="24"/>
  <c r="AG14" i="24"/>
  <c r="AT15" i="24"/>
  <c r="H17" i="24"/>
  <c r="U18" i="24"/>
  <c r="AH19" i="24"/>
  <c r="AU20" i="24"/>
  <c r="I22" i="24"/>
  <c r="V23" i="24"/>
  <c r="AI24" i="24"/>
  <c r="AV25" i="24"/>
  <c r="J27" i="24"/>
  <c r="W28" i="24"/>
  <c r="D30" i="24"/>
  <c r="P32" i="24"/>
  <c r="T36" i="24"/>
  <c r="F10" i="24"/>
  <c r="S11" i="24"/>
  <c r="AF12" i="24"/>
  <c r="AS13" i="24"/>
  <c r="G15" i="24"/>
  <c r="T16" i="24"/>
  <c r="AG17" i="24"/>
  <c r="AT18" i="24"/>
  <c r="H20" i="24"/>
  <c r="U21" i="24"/>
  <c r="AH22" i="24"/>
  <c r="AU23" i="24"/>
  <c r="I25" i="24"/>
  <c r="V26" i="24"/>
  <c r="AI27" i="24"/>
  <c r="AY28" i="24"/>
  <c r="AR30" i="24"/>
  <c r="AF33" i="24"/>
  <c r="C39" i="24"/>
  <c r="T264" i="24"/>
  <c r="G263" i="24"/>
  <c r="AS261" i="24"/>
  <c r="AF260" i="24"/>
  <c r="S259" i="24"/>
  <c r="F258" i="24"/>
  <c r="AR256" i="24"/>
  <c r="AE255" i="24"/>
  <c r="R254" i="24"/>
  <c r="E253" i="24"/>
  <c r="AQ251" i="24"/>
  <c r="AT263" i="24"/>
  <c r="AG262" i="24"/>
  <c r="T261" i="24"/>
  <c r="G260" i="24"/>
  <c r="AS258" i="24"/>
  <c r="AF257" i="24"/>
  <c r="S256" i="24"/>
  <c r="AS263" i="24"/>
  <c r="AF262" i="24"/>
  <c r="S261" i="24"/>
  <c r="F260" i="24"/>
  <c r="AR258" i="24"/>
  <c r="AE257" i="24"/>
  <c r="R256" i="24"/>
  <c r="E255" i="24"/>
  <c r="I264" i="24"/>
  <c r="AU262" i="24"/>
  <c r="AH261" i="24"/>
  <c r="U260" i="24"/>
  <c r="H259" i="24"/>
  <c r="AT257" i="24"/>
  <c r="AG256" i="24"/>
  <c r="T255" i="24"/>
  <c r="AN264" i="24"/>
  <c r="AA263" i="24"/>
  <c r="N262" i="24"/>
  <c r="AZ260" i="24"/>
  <c r="AM259" i="24"/>
  <c r="Z258" i="24"/>
  <c r="G264" i="24"/>
  <c r="AS262" i="24"/>
  <c r="AF261" i="24"/>
  <c r="S260" i="24"/>
  <c r="F259" i="24"/>
  <c r="AW263" i="24"/>
  <c r="AJ262" i="24"/>
  <c r="W261" i="24"/>
  <c r="J260" i="24"/>
  <c r="AV258" i="24"/>
  <c r="AK264" i="24"/>
  <c r="X263" i="24"/>
  <c r="K262" i="24"/>
  <c r="AW260" i="24"/>
  <c r="AJ259" i="24"/>
  <c r="W258" i="24"/>
  <c r="AR257" i="24"/>
  <c r="X255" i="24"/>
  <c r="AM253" i="24"/>
  <c r="Q252" i="24"/>
  <c r="AY250" i="24"/>
  <c r="AL249" i="24"/>
  <c r="Y248" i="24"/>
  <c r="L247" i="24"/>
  <c r="AX245" i="24"/>
  <c r="AK244" i="24"/>
  <c r="X243" i="24"/>
  <c r="K242" i="24"/>
  <c r="T257" i="24"/>
  <c r="I255" i="24"/>
  <c r="AB253" i="24"/>
  <c r="F252" i="24"/>
  <c r="AP250" i="24"/>
  <c r="AC249" i="24"/>
  <c r="P248" i="24"/>
  <c r="C247" i="24"/>
  <c r="S257" i="24"/>
  <c r="H255" i="24"/>
  <c r="AA253" i="24"/>
  <c r="E252" i="24"/>
  <c r="AO250" i="24"/>
  <c r="AB249" i="24"/>
  <c r="O248" i="24"/>
  <c r="B247" i="24"/>
  <c r="AN245" i="24"/>
  <c r="AA244" i="24"/>
  <c r="AJ257" i="24"/>
  <c r="R255" i="24"/>
  <c r="AI253" i="24"/>
  <c r="M252" i="24"/>
  <c r="AV250" i="24"/>
  <c r="AI249" i="24"/>
  <c r="V248" i="24"/>
  <c r="I247" i="24"/>
  <c r="AU245" i="24"/>
  <c r="AH244" i="24"/>
  <c r="U243" i="24"/>
  <c r="AF256" i="24"/>
  <c r="AD254" i="24"/>
  <c r="G253" i="24"/>
  <c r="AJ251" i="24"/>
  <c r="W250" i="24"/>
  <c r="J249" i="24"/>
  <c r="AV247" i="24"/>
  <c r="AI246" i="24"/>
  <c r="V245" i="24"/>
  <c r="B258" i="24"/>
  <c r="AN255" i="24"/>
  <c r="AX253" i="24"/>
  <c r="AB252" i="24"/>
  <c r="J251" i="24"/>
  <c r="AV249" i="24"/>
  <c r="AI248" i="24"/>
  <c r="V247" i="24"/>
  <c r="I246" i="24"/>
  <c r="AL255" i="24"/>
  <c r="AW253" i="24"/>
  <c r="AA252" i="24"/>
  <c r="I251" i="24"/>
  <c r="AU249" i="24"/>
  <c r="AH248" i="24"/>
  <c r="U247" i="24"/>
  <c r="H246" i="24"/>
  <c r="G247" i="24"/>
  <c r="AW243" i="24"/>
  <c r="O242" i="24"/>
  <c r="AU240" i="24"/>
  <c r="AH239" i="24"/>
  <c r="U238" i="24"/>
  <c r="H237" i="24"/>
  <c r="AT235" i="24"/>
  <c r="AG234" i="24"/>
  <c r="T233" i="24"/>
  <c r="G232" i="24"/>
  <c r="AS230" i="24"/>
  <c r="AF229" i="24"/>
  <c r="L248" i="24"/>
  <c r="H244" i="24"/>
  <c r="W242" i="24"/>
  <c r="C241" i="24"/>
  <c r="AO239" i="24"/>
  <c r="AB238" i="24"/>
  <c r="O237" i="24"/>
  <c r="B236" i="24"/>
  <c r="AN234" i="24"/>
  <c r="AP246" i="24"/>
  <c r="AR243" i="24"/>
  <c r="M242" i="24"/>
  <c r="AS240" i="24"/>
  <c r="AF239" i="24"/>
  <c r="S238" i="24"/>
  <c r="F237" i="24"/>
  <c r="AR235" i="24"/>
  <c r="AE234" i="24"/>
  <c r="R233" i="24"/>
  <c r="F253" i="24"/>
  <c r="Q245" i="24"/>
  <c r="I243" i="24"/>
  <c r="AI241" i="24"/>
  <c r="T240" i="24"/>
  <c r="G239" i="24"/>
  <c r="AS237" i="24"/>
  <c r="AF236" i="24"/>
  <c r="S235" i="24"/>
  <c r="F234" i="24"/>
  <c r="AR232" i="24"/>
  <c r="AE231" i="24"/>
  <c r="S254" i="24"/>
  <c r="AC245" i="24"/>
  <c r="R243" i="24"/>
  <c r="AQ241" i="24"/>
  <c r="AA240" i="24"/>
  <c r="N239" i="24"/>
  <c r="AZ237" i="24"/>
  <c r="AM236" i="24"/>
  <c r="Z235" i="24"/>
  <c r="M234" i="24"/>
  <c r="AO255" i="24"/>
  <c r="AQ245" i="24"/>
  <c r="Z243" i="24"/>
  <c r="AX241" i="24"/>
  <c r="AG240" i="24"/>
  <c r="T239" i="24"/>
  <c r="G238" i="24"/>
  <c r="AS236" i="24"/>
  <c r="AF235" i="24"/>
  <c r="S234" i="24"/>
  <c r="AO249" i="24"/>
  <c r="AB244" i="24"/>
  <c r="AH242" i="24"/>
  <c r="B11" i="24"/>
  <c r="O12" i="24"/>
  <c r="AB13" i="24"/>
  <c r="AO14" i="24"/>
  <c r="C16" i="24"/>
  <c r="P17" i="24"/>
  <c r="AC18" i="24"/>
  <c r="AP19" i="24"/>
  <c r="D21" i="24"/>
  <c r="Q22" i="24"/>
  <c r="AD23" i="24"/>
  <c r="AQ24" i="24"/>
  <c r="E26" i="24"/>
  <c r="R27" i="24"/>
  <c r="AE28" i="24"/>
  <c r="Q30" i="24"/>
  <c r="AJ32" i="24"/>
  <c r="AZ36" i="24"/>
  <c r="N10" i="24"/>
  <c r="AA11" i="24"/>
  <c r="AN12" i="24"/>
  <c r="B14" i="24"/>
  <c r="O15" i="24"/>
  <c r="AB16" i="24"/>
  <c r="AO17" i="24"/>
  <c r="C19" i="24"/>
  <c r="P20" i="24"/>
  <c r="AC21" i="24"/>
  <c r="AP22" i="24"/>
  <c r="D24" i="24"/>
  <c r="Q25" i="24"/>
  <c r="AD26" i="24"/>
  <c r="AQ27" i="24"/>
  <c r="I29" i="24"/>
  <c r="F31" i="24"/>
  <c r="B34" i="24"/>
  <c r="P40" i="24"/>
  <c r="L264" i="24"/>
  <c r="AX262" i="24"/>
  <c r="AK261" i="24"/>
  <c r="X260" i="24"/>
  <c r="K259" i="24"/>
  <c r="AW257" i="24"/>
  <c r="AJ256" i="24"/>
  <c r="W255" i="24"/>
  <c r="J254" i="24"/>
  <c r="AV252" i="24"/>
  <c r="AY264" i="24"/>
  <c r="AL263" i="24"/>
  <c r="Y262" i="24"/>
  <c r="L261" i="24"/>
  <c r="AX259" i="24"/>
  <c r="AK258" i="24"/>
  <c r="X257" i="24"/>
  <c r="AX264" i="24"/>
  <c r="AK263" i="24"/>
  <c r="X262" i="24"/>
  <c r="K261" i="24"/>
  <c r="AW259" i="24"/>
  <c r="AJ258" i="24"/>
  <c r="W257" i="24"/>
  <c r="J256" i="24"/>
  <c r="AV254" i="24"/>
  <c r="AZ263" i="24"/>
  <c r="AM262" i="24"/>
  <c r="Z261" i="24"/>
  <c r="M260" i="24"/>
  <c r="AY258" i="24"/>
  <c r="AL257" i="24"/>
  <c r="Y256" i="24"/>
  <c r="L255" i="24"/>
  <c r="AF264" i="24"/>
  <c r="S263" i="24"/>
  <c r="F262" i="24"/>
  <c r="AR260" i="24"/>
  <c r="AE259" i="24"/>
  <c r="R258" i="24"/>
  <c r="AX263" i="24"/>
  <c r="AK262" i="24"/>
  <c r="X261" i="24"/>
  <c r="K260" i="24"/>
  <c r="AW258" i="24"/>
  <c r="AO263" i="24"/>
  <c r="AB262" i="24"/>
  <c r="O261" i="24"/>
  <c r="B260" i="24"/>
  <c r="AN258" i="24"/>
  <c r="AC264" i="24"/>
  <c r="P263" i="24"/>
  <c r="C262" i="24"/>
  <c r="AO260" i="24"/>
  <c r="AB259" i="24"/>
  <c r="O258" i="24"/>
  <c r="U257" i="24"/>
  <c r="J255" i="24"/>
  <c r="AD253" i="24"/>
  <c r="G252" i="24"/>
  <c r="AQ250" i="24"/>
  <c r="AD249" i="24"/>
  <c r="Q248" i="24"/>
  <c r="D247" i="24"/>
  <c r="AP245" i="24"/>
  <c r="AC244" i="24"/>
  <c r="P243" i="24"/>
  <c r="C242" i="24"/>
  <c r="D257" i="24"/>
  <c r="AT254" i="24"/>
  <c r="S253" i="24"/>
  <c r="AV251" i="24"/>
  <c r="AH250" i="24"/>
  <c r="U249" i="24"/>
  <c r="H248" i="24"/>
  <c r="AT246" i="24"/>
  <c r="C257" i="24"/>
  <c r="AS254" i="24"/>
  <c r="R253" i="24"/>
  <c r="AU251" i="24"/>
  <c r="AG250" i="24"/>
  <c r="T249" i="24"/>
  <c r="G248" i="24"/>
  <c r="AS246" i="24"/>
  <c r="AF245" i="24"/>
  <c r="S244" i="24"/>
  <c r="R257" i="24"/>
  <c r="F255" i="24"/>
  <c r="Z253" i="24"/>
  <c r="D252" i="24"/>
  <c r="AN250" i="24"/>
  <c r="AA249" i="24"/>
  <c r="N248" i="24"/>
  <c r="AZ246" i="24"/>
  <c r="AM245" i="24"/>
  <c r="Z244" i="24"/>
  <c r="M243" i="24"/>
  <c r="P256" i="24"/>
  <c r="T254" i="24"/>
  <c r="AW252" i="24"/>
  <c r="AB251" i="24"/>
  <c r="O250" i="24"/>
  <c r="B249" i="24"/>
  <c r="AN247" i="24"/>
  <c r="AA246" i="24"/>
  <c r="N245" i="24"/>
  <c r="AZ257" i="24"/>
  <c r="Z255" i="24"/>
  <c r="AO253" i="24"/>
  <c r="S252" i="24"/>
  <c r="B251" i="24"/>
  <c r="AN249" i="24"/>
  <c r="AA248" i="24"/>
  <c r="N247" i="24"/>
  <c r="AS257" i="24"/>
  <c r="Y255" i="24"/>
  <c r="AN253" i="24"/>
  <c r="R252" i="24"/>
  <c r="AZ250" i="24"/>
  <c r="AM249" i="24"/>
  <c r="Z248" i="24"/>
  <c r="M247" i="24"/>
  <c r="AC257" i="24"/>
  <c r="B246" i="24"/>
  <c r="AI243" i="24"/>
  <c r="F242" i="24"/>
  <c r="AM240" i="24"/>
  <c r="Z239" i="24"/>
  <c r="M238" i="24"/>
  <c r="AY236" i="24"/>
  <c r="AL235" i="24"/>
  <c r="Y234" i="24"/>
  <c r="L233" i="24"/>
  <c r="AX231" i="24"/>
  <c r="AK230" i="24"/>
  <c r="X229" i="24"/>
  <c r="AX246" i="24"/>
  <c r="AU243" i="24"/>
  <c r="N242" i="24"/>
  <c r="AT240" i="24"/>
  <c r="AG239" i="24"/>
  <c r="T238" i="24"/>
  <c r="G237" i="24"/>
  <c r="AS235" i="24"/>
  <c r="AU256" i="24"/>
  <c r="AY245" i="24"/>
  <c r="AG243" i="24"/>
  <c r="D242" i="24"/>
  <c r="AK240" i="24"/>
  <c r="X239" i="24"/>
  <c r="K238" i="24"/>
  <c r="AW236" i="24"/>
  <c r="AJ235" i="24"/>
  <c r="W234" i="24"/>
  <c r="J233" i="24"/>
  <c r="AI251" i="24"/>
  <c r="AZ244" i="24"/>
  <c r="AW242" i="24"/>
  <c r="Z241" i="24"/>
  <c r="L240" i="24"/>
  <c r="AX238" i="24"/>
  <c r="AK237" i="24"/>
  <c r="X236" i="24"/>
  <c r="K235" i="24"/>
  <c r="AW233" i="24"/>
  <c r="AJ232" i="24"/>
  <c r="W231" i="24"/>
  <c r="AU252" i="24"/>
  <c r="M245" i="24"/>
  <c r="G243" i="24"/>
  <c r="AH241" i="24"/>
  <c r="S240" i="24"/>
  <c r="F239" i="24"/>
  <c r="AR237" i="24"/>
  <c r="AE236" i="24"/>
  <c r="R235" i="24"/>
  <c r="E234" i="24"/>
  <c r="AY253" i="24"/>
  <c r="AA245" i="24"/>
  <c r="O243" i="24"/>
  <c r="AO241" i="24"/>
  <c r="Y240" i="24"/>
  <c r="L239" i="24"/>
  <c r="AX237" i="24"/>
  <c r="AK236" i="24"/>
  <c r="X235" i="24"/>
  <c r="K234" i="24"/>
  <c r="AB248" i="24"/>
  <c r="L244" i="24"/>
  <c r="Y242" i="24"/>
  <c r="E241" i="24"/>
  <c r="AQ239" i="24"/>
  <c r="AD238" i="24"/>
  <c r="Q237" i="24"/>
  <c r="D236" i="24"/>
  <c r="AP234" i="24"/>
  <c r="AC233" i="24"/>
  <c r="U239" i="24"/>
  <c r="AP232" i="24"/>
  <c r="E231" i="24"/>
  <c r="AD229" i="24"/>
  <c r="P228" i="24"/>
  <c r="C227" i="24"/>
  <c r="AO225" i="24"/>
  <c r="AB224" i="24"/>
  <c r="O223" i="24"/>
  <c r="B222" i="24"/>
  <c r="AN220" i="24"/>
  <c r="AA219" i="24"/>
  <c r="N218" i="24"/>
  <c r="AZ216" i="24"/>
  <c r="Z240" i="24"/>
  <c r="C233" i="24"/>
  <c r="N231" i="24"/>
  <c r="AL229" i="24"/>
  <c r="W228" i="24"/>
  <c r="J227" i="24"/>
  <c r="AV225" i="24"/>
  <c r="AI224" i="24"/>
  <c r="V223" i="24"/>
  <c r="L245" i="24"/>
  <c r="T234" i="24"/>
  <c r="AS231" i="24"/>
  <c r="N230" i="24"/>
  <c r="AT228" i="24"/>
  <c r="AG227" i="24"/>
  <c r="T226" i="24"/>
  <c r="G225" i="24"/>
  <c r="AS223" i="24"/>
  <c r="AF222" i="24"/>
  <c r="S221" i="24"/>
  <c r="F220" i="24"/>
  <c r="AT242" i="24"/>
  <c r="AL233" i="24"/>
  <c r="AG231" i="24"/>
  <c r="C230" i="24"/>
  <c r="AK228" i="24"/>
  <c r="X227" i="24"/>
  <c r="K226" i="24"/>
  <c r="AW224" i="24"/>
  <c r="AJ223" i="24"/>
  <c r="W222" i="24"/>
  <c r="J221" i="24"/>
  <c r="B240" i="24"/>
  <c r="AW232" i="24"/>
  <c r="K231" i="24"/>
  <c r="AI229" i="24"/>
  <c r="T228" i="24"/>
  <c r="G227" i="24"/>
  <c r="AS225" i="24"/>
  <c r="AF224" i="24"/>
  <c r="S223" i="24"/>
  <c r="F236" i="24"/>
  <c r="K232" i="24"/>
  <c r="AB230" i="24"/>
  <c r="H229" i="24"/>
  <c r="AT227" i="24"/>
  <c r="AG226" i="24"/>
  <c r="T225" i="24"/>
  <c r="G224" i="24"/>
  <c r="AS222" i="24"/>
  <c r="K237" i="24"/>
  <c r="U232" i="24"/>
  <c r="AL230" i="24"/>
  <c r="O229" i="24"/>
  <c r="B228" i="24"/>
  <c r="AN226" i="24"/>
  <c r="AA225" i="24"/>
  <c r="N224" i="24"/>
  <c r="AZ222" i="24"/>
  <c r="AM221" i="24"/>
  <c r="AO243" i="24"/>
  <c r="AY233" i="24"/>
  <c r="AL231" i="24"/>
  <c r="H230" i="24"/>
  <c r="AO228" i="24"/>
  <c r="AB227" i="24"/>
  <c r="O226" i="24"/>
  <c r="B225" i="24"/>
  <c r="AN223" i="24"/>
  <c r="AA222" i="24"/>
  <c r="N221" i="24"/>
  <c r="D221" i="24"/>
  <c r="L219" i="24"/>
  <c r="AN217" i="24"/>
  <c r="S216" i="24"/>
  <c r="F215" i="24"/>
  <c r="AR213" i="24"/>
  <c r="AE212" i="24"/>
  <c r="R211" i="24"/>
  <c r="E210" i="24"/>
  <c r="AQ208" i="24"/>
  <c r="AD207" i="24"/>
  <c r="Q206" i="24"/>
  <c r="D205" i="24"/>
  <c r="AP203" i="24"/>
  <c r="AC202" i="24"/>
  <c r="J11" i="24"/>
  <c r="W12" i="24"/>
  <c r="AJ13" i="24"/>
  <c r="AW14" i="24"/>
  <c r="K16" i="24"/>
  <c r="X17" i="24"/>
  <c r="AK18" i="24"/>
  <c r="AX19" i="24"/>
  <c r="L21" i="24"/>
  <c r="Y22" i="24"/>
  <c r="AL23" i="24"/>
  <c r="AY24" i="24"/>
  <c r="M26" i="24"/>
  <c r="Z27" i="24"/>
  <c r="AN28" i="24"/>
  <c r="AD30" i="24"/>
  <c r="H33" i="24"/>
  <c r="AG37" i="24"/>
  <c r="V10" i="24"/>
  <c r="AI11" i="24"/>
  <c r="AV12" i="24"/>
  <c r="J14" i="24"/>
  <c r="W15" i="24"/>
  <c r="AJ16" i="24"/>
  <c r="AW17" i="24"/>
  <c r="K19" i="24"/>
  <c r="X20" i="24"/>
  <c r="AK21" i="24"/>
  <c r="AX22" i="24"/>
  <c r="L24" i="24"/>
  <c r="Y25" i="24"/>
  <c r="AL26" i="24"/>
  <c r="AY27" i="24"/>
  <c r="S29" i="24"/>
  <c r="T31" i="24"/>
  <c r="AD34" i="24"/>
  <c r="AC41" i="24"/>
  <c r="D264" i="24"/>
  <c r="AP262" i="24"/>
  <c r="AC261" i="24"/>
  <c r="P260" i="24"/>
  <c r="C259" i="24"/>
  <c r="AO257" i="24"/>
  <c r="AB256" i="24"/>
  <c r="O255" i="24"/>
  <c r="B254" i="24"/>
  <c r="AN252" i="24"/>
  <c r="AQ264" i="24"/>
  <c r="AD263" i="24"/>
  <c r="Q262" i="24"/>
  <c r="D261" i="24"/>
  <c r="AP259" i="24"/>
  <c r="AC258" i="24"/>
  <c r="P257" i="24"/>
  <c r="AP264" i="24"/>
  <c r="AC263" i="24"/>
  <c r="P262" i="24"/>
  <c r="C261" i="24"/>
  <c r="AO259" i="24"/>
  <c r="AB258" i="24"/>
  <c r="O257" i="24"/>
  <c r="B256" i="24"/>
  <c r="AN254" i="24"/>
  <c r="AR263" i="24"/>
  <c r="AE262" i="24"/>
  <c r="R261" i="24"/>
  <c r="E260" i="24"/>
  <c r="AQ258" i="24"/>
  <c r="AD257" i="24"/>
  <c r="Q256" i="24"/>
  <c r="D255" i="24"/>
  <c r="X264" i="24"/>
  <c r="K263" i="24"/>
  <c r="AW261" i="24"/>
  <c r="AJ260" i="24"/>
  <c r="W259" i="24"/>
  <c r="J258" i="24"/>
  <c r="AP263" i="24"/>
  <c r="AC262" i="24"/>
  <c r="P261" i="24"/>
  <c r="C260" i="24"/>
  <c r="AT264" i="24"/>
  <c r="AG263" i="24"/>
  <c r="T262" i="24"/>
  <c r="G261" i="24"/>
  <c r="AS259" i="24"/>
  <c r="AF258" i="24"/>
  <c r="U264" i="24"/>
  <c r="H263" i="24"/>
  <c r="AT261" i="24"/>
  <c r="AG260" i="24"/>
  <c r="T259" i="24"/>
  <c r="G258" i="24"/>
  <c r="E257" i="24"/>
  <c r="AW254" i="24"/>
  <c r="T253" i="24"/>
  <c r="AW251" i="24"/>
  <c r="AI250" i="24"/>
  <c r="V249" i="24"/>
  <c r="I248" i="24"/>
  <c r="AU246" i="24"/>
  <c r="AH245" i="24"/>
  <c r="U244" i="24"/>
  <c r="H243" i="24"/>
  <c r="AT241" i="24"/>
  <c r="AM256" i="24"/>
  <c r="AI254" i="24"/>
  <c r="J253" i="24"/>
  <c r="AM251" i="24"/>
  <c r="Z250" i="24"/>
  <c r="M249" i="24"/>
  <c r="AY247" i="24"/>
  <c r="AL246" i="24"/>
  <c r="AL256" i="24"/>
  <c r="AG254" i="24"/>
  <c r="I253" i="24"/>
  <c r="AL251" i="24"/>
  <c r="Y250" i="24"/>
  <c r="L249" i="24"/>
  <c r="AX247" i="24"/>
  <c r="AK246" i="24"/>
  <c r="X245" i="24"/>
  <c r="K244" i="24"/>
  <c r="B257" i="24"/>
  <c r="AR254" i="24"/>
  <c r="Q253" i="24"/>
  <c r="AT251" i="24"/>
  <c r="AF250" i="24"/>
  <c r="S249" i="24"/>
  <c r="F248" i="24"/>
  <c r="AR246" i="24"/>
  <c r="AE245" i="24"/>
  <c r="R244" i="24"/>
  <c r="E243" i="24"/>
  <c r="E256" i="24"/>
  <c r="K254" i="24"/>
  <c r="AM252" i="24"/>
  <c r="T251" i="24"/>
  <c r="G250" i="24"/>
  <c r="AS248" i="24"/>
  <c r="AF247" i="24"/>
  <c r="S246" i="24"/>
  <c r="F245" i="24"/>
  <c r="AB257" i="24"/>
  <c r="N255" i="24"/>
  <c r="AF253" i="24"/>
  <c r="J252" i="24"/>
  <c r="AS250" i="24"/>
  <c r="AF249" i="24"/>
  <c r="S248" i="24"/>
  <c r="F247" i="24"/>
  <c r="AA257" i="24"/>
  <c r="K255" i="24"/>
  <c r="AE253" i="24"/>
  <c r="I252" i="24"/>
  <c r="AR250" i="24"/>
  <c r="AE249" i="24"/>
  <c r="R248" i="24"/>
  <c r="E247" i="24"/>
  <c r="P255" i="24"/>
  <c r="AK245" i="24"/>
  <c r="W243" i="24"/>
  <c r="AV241" i="24"/>
  <c r="AE240" i="24"/>
  <c r="R239" i="24"/>
  <c r="E238" i="24"/>
  <c r="AQ236" i="24"/>
  <c r="AD235" i="24"/>
  <c r="Q234" i="24"/>
  <c r="D233" i="24"/>
  <c r="AP231" i="24"/>
  <c r="AC230" i="24"/>
  <c r="L257" i="24"/>
  <c r="AZ245" i="24"/>
  <c r="AH243" i="24"/>
  <c r="E242" i="24"/>
  <c r="AL240" i="24"/>
  <c r="Y239" i="24"/>
  <c r="L238" i="24"/>
  <c r="AX236" i="24"/>
  <c r="AK235" i="24"/>
  <c r="AO254" i="24"/>
  <c r="AI245" i="24"/>
  <c r="T243" i="24"/>
  <c r="AS241" i="24"/>
  <c r="AC240" i="24"/>
  <c r="P239" i="24"/>
  <c r="C238" i="24"/>
  <c r="AO236" i="24"/>
  <c r="AB235" i="24"/>
  <c r="O234" i="24"/>
  <c r="B233" i="24"/>
  <c r="V250" i="24"/>
  <c r="AJ244" i="24"/>
  <c r="AM242" i="24"/>
  <c r="Q241" i="24"/>
  <c r="D240" i="24"/>
  <c r="AP238" i="24"/>
  <c r="AC237" i="24"/>
  <c r="P236" i="24"/>
  <c r="C235" i="24"/>
  <c r="AO233" i="24"/>
  <c r="AB232" i="24"/>
  <c r="O231" i="24"/>
  <c r="AA251" i="24"/>
  <c r="AV244" i="24"/>
  <c r="AU242" i="24"/>
  <c r="Y241" i="24"/>
  <c r="K240" i="24"/>
  <c r="AW238" i="24"/>
  <c r="AJ237" i="24"/>
  <c r="W236" i="24"/>
  <c r="J235" i="24"/>
  <c r="AV233" i="24"/>
  <c r="AC252" i="24"/>
  <c r="K245" i="24"/>
  <c r="D243" i="24"/>
  <c r="AF241" i="24"/>
  <c r="Q240" i="24"/>
  <c r="D239" i="24"/>
  <c r="AP237" i="24"/>
  <c r="AC236" i="24"/>
  <c r="P235" i="24"/>
  <c r="C234" i="24"/>
  <c r="O247" i="24"/>
  <c r="AX243" i="24"/>
  <c r="P242" i="24"/>
  <c r="AV240" i="24"/>
  <c r="AI239" i="24"/>
  <c r="V238" i="24"/>
  <c r="I237" i="24"/>
  <c r="AU235" i="24"/>
  <c r="AH234" i="24"/>
  <c r="U233" i="24"/>
  <c r="H238" i="24"/>
  <c r="AD232" i="24"/>
  <c r="AT230" i="24"/>
  <c r="U229" i="24"/>
  <c r="M10" i="24"/>
  <c r="Z11" i="24"/>
  <c r="AM12" i="24"/>
  <c r="AZ13" i="24"/>
  <c r="N15" i="24"/>
  <c r="AA16" i="24"/>
  <c r="AN17" i="24"/>
  <c r="B19" i="24"/>
  <c r="O20" i="24"/>
  <c r="AB21" i="24"/>
  <c r="AO22" i="24"/>
  <c r="C24" i="24"/>
  <c r="P25" i="24"/>
  <c r="AC26" i="24"/>
  <c r="AP27" i="24"/>
  <c r="H29" i="24"/>
  <c r="D31" i="24"/>
  <c r="AW33" i="24"/>
  <c r="H40" i="24"/>
  <c r="AL10" i="24"/>
  <c r="AY11" i="24"/>
  <c r="M13" i="24"/>
  <c r="Z14" i="24"/>
  <c r="AM15" i="24"/>
  <c r="AZ16" i="24"/>
  <c r="N18" i="24"/>
  <c r="AA19" i="24"/>
  <c r="AN20" i="24"/>
  <c r="B22" i="24"/>
  <c r="O23" i="24"/>
  <c r="AB24" i="24"/>
  <c r="AO25" i="24"/>
  <c r="C27" i="24"/>
  <c r="P28" i="24"/>
  <c r="AR29" i="24"/>
  <c r="AZ31" i="24"/>
  <c r="AQ35" i="24"/>
  <c r="AZ264" i="24"/>
  <c r="AM263" i="24"/>
  <c r="Z262" i="24"/>
  <c r="M261" i="24"/>
  <c r="AY259" i="24"/>
  <c r="AL258" i="24"/>
  <c r="Y257" i="24"/>
  <c r="L256" i="24"/>
  <c r="AX254" i="24"/>
  <c r="AK253" i="24"/>
  <c r="X252" i="24"/>
  <c r="AA264" i="24"/>
  <c r="N263" i="24"/>
  <c r="AZ261" i="24"/>
  <c r="AM260" i="24"/>
  <c r="Z259" i="24"/>
  <c r="M258" i="24"/>
  <c r="AY256" i="24"/>
  <c r="Z264" i="24"/>
  <c r="M263" i="24"/>
  <c r="AY261" i="24"/>
  <c r="AL260" i="24"/>
  <c r="Y259" i="24"/>
  <c r="L258" i="24"/>
  <c r="AX256" i="24"/>
  <c r="AK255" i="24"/>
  <c r="AO264" i="24"/>
  <c r="AB263" i="24"/>
  <c r="O262" i="24"/>
  <c r="B261" i="24"/>
  <c r="AN259" i="24"/>
  <c r="AA258" i="24"/>
  <c r="N257" i="24"/>
  <c r="AZ255" i="24"/>
  <c r="AM254" i="24"/>
  <c r="H264" i="24"/>
  <c r="AT262" i="24"/>
  <c r="AG261" i="24"/>
  <c r="T260" i="24"/>
  <c r="G259" i="24"/>
  <c r="AM264" i="24"/>
  <c r="Z263" i="24"/>
  <c r="M262" i="24"/>
  <c r="AY260" i="24"/>
  <c r="AL259" i="24"/>
  <c r="AD264" i="24"/>
  <c r="Q263" i="24"/>
  <c r="D262" i="24"/>
  <c r="AP260" i="24"/>
  <c r="AC259" i="24"/>
  <c r="P258" i="24"/>
  <c r="E264" i="24"/>
  <c r="AQ262" i="24"/>
  <c r="AD261" i="24"/>
  <c r="Q260" i="24"/>
  <c r="D259" i="24"/>
  <c r="AP257" i="24"/>
  <c r="X256" i="24"/>
  <c r="Y254" i="24"/>
  <c r="B253" i="24"/>
  <c r="AF251" i="24"/>
  <c r="S250" i="24"/>
  <c r="F249" i="24"/>
  <c r="AR247" i="24"/>
  <c r="AE246" i="24"/>
  <c r="R245" i="24"/>
  <c r="E244" i="24"/>
  <c r="AQ242" i="24"/>
  <c r="AD241" i="24"/>
  <c r="H256" i="24"/>
  <c r="N254" i="24"/>
  <c r="AQ252" i="24"/>
  <c r="W251" i="24"/>
  <c r="J250" i="24"/>
  <c r="AV248" i="24"/>
  <c r="AI247" i="24"/>
  <c r="V246" i="24"/>
  <c r="G256" i="24"/>
  <c r="M254" i="24"/>
  <c r="AP252" i="24"/>
  <c r="V251" i="24"/>
  <c r="I250" i="24"/>
  <c r="AU248" i="24"/>
  <c r="AH247" i="24"/>
  <c r="U246" i="24"/>
  <c r="H245" i="24"/>
  <c r="AT243" i="24"/>
  <c r="U256" i="24"/>
  <c r="U254" i="24"/>
  <c r="AX252" i="24"/>
  <c r="AC251" i="24"/>
  <c r="P250" i="24"/>
  <c r="C249" i="24"/>
  <c r="AO247" i="24"/>
  <c r="AB246" i="24"/>
  <c r="O245" i="24"/>
  <c r="B244" i="24"/>
  <c r="I258" i="24"/>
  <c r="AD255" i="24"/>
  <c r="AQ253" i="24"/>
  <c r="U252" i="24"/>
  <c r="D251" i="24"/>
  <c r="AP249" i="24"/>
  <c r="AC248" i="24"/>
  <c r="P247" i="24"/>
  <c r="C246" i="24"/>
  <c r="AO244" i="24"/>
  <c r="AT256" i="24"/>
  <c r="AL254" i="24"/>
  <c r="N253" i="24"/>
  <c r="AP251" i="24"/>
  <c r="AC250" i="24"/>
  <c r="P249" i="24"/>
  <c r="C248" i="24"/>
  <c r="AO246" i="24"/>
  <c r="AS256" i="24"/>
  <c r="AK254" i="24"/>
  <c r="L253" i="24"/>
  <c r="AO251" i="24"/>
  <c r="AB250" i="24"/>
  <c r="O249" i="24"/>
  <c r="B248" i="24"/>
  <c r="AN246" i="24"/>
  <c r="K252" i="24"/>
  <c r="E245" i="24"/>
  <c r="B243" i="24"/>
  <c r="AC241" i="24"/>
  <c r="O240" i="24"/>
  <c r="B239" i="24"/>
  <c r="AN237" i="24"/>
  <c r="AA236" i="24"/>
  <c r="N235" i="24"/>
  <c r="AZ233" i="24"/>
  <c r="AM232" i="24"/>
  <c r="Z231" i="24"/>
  <c r="M230" i="24"/>
  <c r="X253" i="24"/>
  <c r="T245" i="24"/>
  <c r="K243" i="24"/>
  <c r="AK241" i="24"/>
  <c r="V240" i="24"/>
  <c r="I239" i="24"/>
  <c r="AU237" i="24"/>
  <c r="AH236" i="24"/>
  <c r="U235" i="24"/>
  <c r="AR251" i="24"/>
  <c r="C245" i="24"/>
  <c r="AX242" i="24"/>
  <c r="AA241" i="24"/>
  <c r="M240" i="24"/>
  <c r="AY238" i="24"/>
  <c r="AL237" i="24"/>
  <c r="Y236" i="24"/>
  <c r="L235" i="24"/>
  <c r="AX233" i="24"/>
  <c r="AK232" i="24"/>
  <c r="AU247" i="24"/>
  <c r="F244" i="24"/>
  <c r="U242" i="24"/>
  <c r="AZ240" i="24"/>
  <c r="AM239" i="24"/>
  <c r="Z238" i="24"/>
  <c r="M237" i="24"/>
  <c r="AY235" i="24"/>
  <c r="AL234" i="24"/>
  <c r="Y233" i="24"/>
  <c r="L232" i="24"/>
  <c r="AX230" i="24"/>
  <c r="AZ248" i="24"/>
  <c r="P244" i="24"/>
  <c r="AC242" i="24"/>
  <c r="H241" i="24"/>
  <c r="AT239" i="24"/>
  <c r="AG238" i="24"/>
  <c r="T237" i="24"/>
  <c r="G236" i="24"/>
  <c r="AS234" i="24"/>
  <c r="AF233" i="24"/>
  <c r="AW249" i="24"/>
  <c r="AD244" i="24"/>
  <c r="AJ242" i="24"/>
  <c r="N241" i="24"/>
  <c r="AZ239" i="24"/>
  <c r="AM238" i="24"/>
  <c r="Z237" i="24"/>
  <c r="M236" i="24"/>
  <c r="AY234" i="24"/>
  <c r="AA255" i="24"/>
  <c r="AO245" i="24"/>
  <c r="Y243" i="24"/>
  <c r="AW241" i="24"/>
  <c r="AF240" i="24"/>
  <c r="S239" i="24"/>
  <c r="F238" i="24"/>
  <c r="AR236" i="24"/>
  <c r="AE235" i="24"/>
  <c r="R234" i="24"/>
  <c r="C256" i="24"/>
  <c r="AG235" i="24"/>
  <c r="H232" i="24"/>
  <c r="Y230" i="24"/>
  <c r="E229" i="24"/>
  <c r="AQ227" i="24"/>
  <c r="AD226" i="24"/>
  <c r="Q225" i="24"/>
  <c r="D224" i="24"/>
  <c r="AP222" i="24"/>
  <c r="AC221" i="24"/>
  <c r="P220" i="24"/>
  <c r="C219" i="24"/>
  <c r="AO217" i="24"/>
  <c r="AB216" i="24"/>
  <c r="AL236" i="24"/>
  <c r="Q232" i="24"/>
  <c r="AG230" i="24"/>
  <c r="L229" i="24"/>
  <c r="AX227" i="24"/>
  <c r="AK226" i="24"/>
  <c r="X225" i="24"/>
  <c r="K224" i="24"/>
  <c r="AW222" i="24"/>
  <c r="R240" i="24"/>
  <c r="AY232" i="24"/>
  <c r="M231" i="24"/>
  <c r="AK229" i="24"/>
  <c r="V228" i="24"/>
  <c r="I227" i="24"/>
  <c r="AU225" i="24"/>
  <c r="AH224" i="24"/>
  <c r="U223" i="24"/>
  <c r="H222" i="24"/>
  <c r="AT220" i="24"/>
  <c r="AG219" i="24"/>
  <c r="AV238" i="24"/>
  <c r="AL232" i="24"/>
  <c r="AZ230" i="24"/>
  <c r="AA229" i="24"/>
  <c r="M228" i="24"/>
  <c r="AY226" i="24"/>
  <c r="AL225" i="24"/>
  <c r="Y224" i="24"/>
  <c r="L223" i="24"/>
  <c r="AX221" i="24"/>
  <c r="AK220" i="24"/>
  <c r="N236" i="24"/>
  <c r="M232" i="24"/>
  <c r="AD230" i="24"/>
  <c r="I229" i="24"/>
  <c r="AU227" i="24"/>
  <c r="AH226" i="24"/>
  <c r="U225" i="24"/>
  <c r="H224" i="24"/>
  <c r="AB242" i="24"/>
  <c r="AE233" i="24"/>
  <c r="AD231" i="24"/>
  <c r="AZ229" i="24"/>
  <c r="AI228" i="24"/>
  <c r="V227" i="24"/>
  <c r="I226" i="24"/>
  <c r="AU224" i="24"/>
  <c r="AH223" i="24"/>
  <c r="AZ243" i="24"/>
  <c r="D234" i="24"/>
  <c r="AN231" i="24"/>
  <c r="U10" i="24"/>
  <c r="AH11" i="24"/>
  <c r="AU12" i="24"/>
  <c r="I14" i="24"/>
  <c r="V15" i="24"/>
  <c r="AI16" i="24"/>
  <c r="AV17" i="24"/>
  <c r="J19" i="24"/>
  <c r="W20" i="24"/>
  <c r="AJ21" i="24"/>
  <c r="AW22" i="24"/>
  <c r="K24" i="24"/>
  <c r="X25" i="24"/>
  <c r="AK26" i="24"/>
  <c r="AX27" i="24"/>
  <c r="R29" i="24"/>
  <c r="S31" i="24"/>
  <c r="Z34" i="24"/>
  <c r="U41" i="24"/>
  <c r="AT10" i="24"/>
  <c r="H12" i="24"/>
  <c r="U13" i="24"/>
  <c r="AH14" i="24"/>
  <c r="AU15" i="24"/>
  <c r="I17" i="24"/>
  <c r="V18" i="24"/>
  <c r="AI19" i="24"/>
  <c r="AV20" i="24"/>
  <c r="J22" i="24"/>
  <c r="W23" i="24"/>
  <c r="AJ24" i="24"/>
  <c r="AW25" i="24"/>
  <c r="K27" i="24"/>
  <c r="X28" i="24"/>
  <c r="F30" i="24"/>
  <c r="S32" i="24"/>
  <c r="X36" i="24"/>
  <c r="AR264" i="24"/>
  <c r="AE263" i="24"/>
  <c r="R262" i="24"/>
  <c r="E261" i="24"/>
  <c r="AQ259" i="24"/>
  <c r="AD258" i="24"/>
  <c r="Q257" i="24"/>
  <c r="D256" i="24"/>
  <c r="AP254" i="24"/>
  <c r="AC253" i="24"/>
  <c r="P252" i="24"/>
  <c r="S264" i="24"/>
  <c r="F263" i="24"/>
  <c r="AR261" i="24"/>
  <c r="AE260" i="24"/>
  <c r="R259" i="24"/>
  <c r="E258" i="24"/>
  <c r="AQ256" i="24"/>
  <c r="R264" i="24"/>
  <c r="E263" i="24"/>
  <c r="AQ261" i="24"/>
  <c r="AD260" i="24"/>
  <c r="Q259" i="24"/>
  <c r="D258" i="24"/>
  <c r="AP256" i="24"/>
  <c r="AC255" i="24"/>
  <c r="AG264" i="24"/>
  <c r="T263" i="24"/>
  <c r="G262" i="24"/>
  <c r="AS260" i="24"/>
  <c r="AF259" i="24"/>
  <c r="S258" i="24"/>
  <c r="F257" i="24"/>
  <c r="AR255" i="24"/>
  <c r="AE254" i="24"/>
  <c r="AY263" i="24"/>
  <c r="AL262" i="24"/>
  <c r="Y261" i="24"/>
  <c r="L260" i="24"/>
  <c r="AX258" i="24"/>
  <c r="AE264" i="24"/>
  <c r="R263" i="24"/>
  <c r="E262" i="24"/>
  <c r="AQ260" i="24"/>
  <c r="AD259" i="24"/>
  <c r="V264" i="24"/>
  <c r="I263" i="24"/>
  <c r="AU261" i="24"/>
  <c r="AH260" i="24"/>
  <c r="U259" i="24"/>
  <c r="H258" i="24"/>
  <c r="AV263" i="24"/>
  <c r="AI262" i="24"/>
  <c r="V261" i="24"/>
  <c r="I260" i="24"/>
  <c r="AU258" i="24"/>
  <c r="AH257" i="24"/>
  <c r="K256" i="24"/>
  <c r="O254" i="24"/>
  <c r="AR252" i="24"/>
  <c r="X251" i="24"/>
  <c r="K250" i="24"/>
  <c r="AW248" i="24"/>
  <c r="AJ247" i="24"/>
  <c r="W246" i="24"/>
  <c r="J245" i="24"/>
  <c r="AV243" i="24"/>
  <c r="AI242" i="24"/>
  <c r="V241" i="24"/>
  <c r="AV255" i="24"/>
  <c r="E254" i="24"/>
  <c r="AH252" i="24"/>
  <c r="O251" i="24"/>
  <c r="B250" i="24"/>
  <c r="AN248" i="24"/>
  <c r="AA247" i="24"/>
  <c r="N246" i="24"/>
  <c r="AT255" i="24"/>
  <c r="D254" i="24"/>
  <c r="AG252" i="24"/>
  <c r="N251" i="24"/>
  <c r="AZ249" i="24"/>
  <c r="AM248" i="24"/>
  <c r="Z247" i="24"/>
  <c r="M246" i="24"/>
  <c r="AY244" i="24"/>
  <c r="AL243" i="24"/>
  <c r="F256" i="24"/>
  <c r="L254" i="24"/>
  <c r="AO252" i="24"/>
  <c r="U251" i="24"/>
  <c r="H250" i="24"/>
  <c r="AT248" i="24"/>
  <c r="AG247" i="24"/>
  <c r="T246" i="24"/>
  <c r="G245" i="24"/>
  <c r="AS243" i="24"/>
  <c r="AI257" i="24"/>
  <c r="Q255" i="24"/>
  <c r="AH253" i="24"/>
  <c r="L252" i="24"/>
  <c r="AU250" i="24"/>
  <c r="AH249" i="24"/>
  <c r="U248" i="24"/>
  <c r="H247" i="24"/>
  <c r="AT245" i="24"/>
  <c r="AG244" i="24"/>
  <c r="AD256" i="24"/>
  <c r="AB254" i="24"/>
  <c r="D253" i="24"/>
  <c r="AH251" i="24"/>
  <c r="U250" i="24"/>
  <c r="H249" i="24"/>
  <c r="AT247" i="24"/>
  <c r="AG246" i="24"/>
  <c r="AC256" i="24"/>
  <c r="AA254" i="24"/>
  <c r="C253" i="24"/>
  <c r="AG251" i="24"/>
  <c r="T250" i="24"/>
  <c r="G249" i="24"/>
  <c r="AS247" i="24"/>
  <c r="AF246" i="24"/>
  <c r="AT250" i="24"/>
  <c r="AN244" i="24"/>
  <c r="AP242" i="24"/>
  <c r="T241" i="24"/>
  <c r="G240" i="24"/>
  <c r="AS238" i="24"/>
  <c r="AF237" i="24"/>
  <c r="S236" i="24"/>
  <c r="F235" i="24"/>
  <c r="AR233" i="24"/>
  <c r="AE232" i="24"/>
  <c r="R231" i="24"/>
  <c r="E230" i="24"/>
  <c r="B252" i="24"/>
  <c r="D245" i="24"/>
  <c r="AZ242" i="24"/>
  <c r="AB241" i="24"/>
  <c r="N240" i="24"/>
  <c r="AZ238" i="24"/>
  <c r="AM237" i="24"/>
  <c r="Z236" i="24"/>
  <c r="M235" i="24"/>
  <c r="AD250" i="24"/>
  <c r="AL244" i="24"/>
  <c r="AN242" i="24"/>
  <c r="R241" i="24"/>
  <c r="E240" i="24"/>
  <c r="AQ238" i="24"/>
  <c r="AD237" i="24"/>
  <c r="Q236" i="24"/>
  <c r="D235" i="24"/>
  <c r="AP233" i="24"/>
  <c r="AC232" i="24"/>
  <c r="AH246" i="24"/>
  <c r="AQ243" i="24"/>
  <c r="L242" i="24"/>
  <c r="AR240" i="24"/>
  <c r="AE239" i="24"/>
  <c r="R238" i="24"/>
  <c r="E237" i="24"/>
  <c r="AQ235" i="24"/>
  <c r="AD234" i="24"/>
  <c r="Q233" i="24"/>
  <c r="D232" i="24"/>
  <c r="AP230" i="24"/>
  <c r="AM247" i="24"/>
  <c r="D244" i="24"/>
  <c r="T242" i="24"/>
  <c r="AY240" i="24"/>
  <c r="AL239" i="24"/>
  <c r="Y238" i="24"/>
  <c r="L237" i="24"/>
  <c r="AX235" i="24"/>
  <c r="AK234" i="24"/>
  <c r="X233" i="24"/>
  <c r="AJ248" i="24"/>
  <c r="N244" i="24"/>
  <c r="Z242" i="24"/>
  <c r="F241" i="24"/>
  <c r="AR239" i="24"/>
  <c r="AE238" i="24"/>
  <c r="R237" i="24"/>
  <c r="E236" i="24"/>
  <c r="AQ234" i="24"/>
  <c r="AP253" i="24"/>
  <c r="Y245" i="24"/>
  <c r="N243" i="24"/>
  <c r="AN241" i="24"/>
  <c r="X240" i="24"/>
  <c r="K239" i="24"/>
  <c r="AW237" i="24"/>
  <c r="AJ236" i="24"/>
  <c r="W235" i="24"/>
  <c r="J234" i="24"/>
  <c r="AR245" i="24"/>
  <c r="AB234" i="24"/>
  <c r="AV231" i="24"/>
  <c r="P230" i="24"/>
  <c r="AV228" i="24"/>
  <c r="AI227" i="24"/>
  <c r="V226" i="24"/>
  <c r="I225" i="24"/>
  <c r="AU223" i="24"/>
  <c r="AH222" i="24"/>
  <c r="U221" i="24"/>
  <c r="H220" i="24"/>
  <c r="AT218" i="24"/>
  <c r="AG217" i="24"/>
  <c r="I254" i="24"/>
  <c r="Y235" i="24"/>
  <c r="F232" i="24"/>
  <c r="X230" i="24"/>
  <c r="D229" i="24"/>
  <c r="AP227" i="24"/>
  <c r="AC226" i="24"/>
  <c r="P225" i="24"/>
  <c r="C224" i="24"/>
  <c r="AO222" i="24"/>
  <c r="E239" i="24"/>
  <c r="AN232" i="24"/>
  <c r="C231" i="24"/>
  <c r="AB229" i="24"/>
  <c r="N228" i="24"/>
  <c r="AZ226" i="24"/>
  <c r="AM225" i="24"/>
  <c r="Z224" i="24"/>
  <c r="M223" i="24"/>
  <c r="AY221" i="24"/>
  <c r="AL220" i="24"/>
  <c r="Y219" i="24"/>
  <c r="AI237" i="24"/>
  <c r="Y232" i="24"/>
  <c r="AO230" i="24"/>
  <c r="R229" i="24"/>
  <c r="E228" i="24"/>
  <c r="AQ226" i="24"/>
  <c r="AD225" i="24"/>
  <c r="Q224" i="24"/>
  <c r="D223" i="24"/>
  <c r="AP221" i="24"/>
  <c r="F250" i="24"/>
  <c r="AZ234" i="24"/>
  <c r="B232" i="24"/>
  <c r="T230" i="24"/>
  <c r="AZ228" i="24"/>
  <c r="AM227" i="24"/>
  <c r="Z226" i="24"/>
  <c r="M225" i="24"/>
  <c r="AY223" i="24"/>
  <c r="G241" i="24"/>
  <c r="K233" i="24"/>
  <c r="T231" i="24"/>
  <c r="AQ229" i="24"/>
  <c r="AA228" i="24"/>
  <c r="N227" i="24"/>
  <c r="AZ225" i="24"/>
  <c r="AM224" i="24"/>
  <c r="Z223" i="24"/>
  <c r="R242" i="24"/>
  <c r="AD233" i="24"/>
  <c r="AC231" i="24"/>
  <c r="AY229" i="24"/>
  <c r="AH228" i="24"/>
  <c r="U227" i="24"/>
  <c r="H226" i="24"/>
  <c r="AT224" i="24"/>
  <c r="AG223" i="24"/>
  <c r="T222" i="24"/>
  <c r="G221" i="24"/>
  <c r="P238" i="24"/>
  <c r="AF232" i="24"/>
  <c r="AU230" i="24"/>
  <c r="V229" i="24"/>
  <c r="I228" i="24"/>
  <c r="AU226" i="24"/>
  <c r="AH225" i="24"/>
  <c r="U224" i="24"/>
  <c r="H223" i="24"/>
  <c r="AT221" i="24"/>
  <c r="K223" i="24"/>
  <c r="C220" i="24"/>
  <c r="AC10" i="24"/>
  <c r="AP11" i="24"/>
  <c r="D13" i="24"/>
  <c r="Q14" i="24"/>
  <c r="AD15" i="24"/>
  <c r="AQ16" i="24"/>
  <c r="E18" i="24"/>
  <c r="R19" i="24"/>
  <c r="AE20" i="24"/>
  <c r="AR21" i="24"/>
  <c r="F23" i="24"/>
  <c r="S24" i="24"/>
  <c r="AF25" i="24"/>
  <c r="AS26" i="24"/>
  <c r="G28" i="24"/>
  <c r="AC29" i="24"/>
  <c r="AI31" i="24"/>
  <c r="G35" i="24"/>
  <c r="AH42" i="24"/>
  <c r="C11" i="24"/>
  <c r="P12" i="24"/>
  <c r="AC13" i="24"/>
  <c r="AP14" i="24"/>
  <c r="D16" i="24"/>
  <c r="Q17" i="24"/>
  <c r="AD18" i="24"/>
  <c r="AQ19" i="24"/>
  <c r="E21" i="24"/>
  <c r="R22" i="24"/>
  <c r="AE23" i="24"/>
  <c r="AR24" i="24"/>
  <c r="F26" i="24"/>
  <c r="S27" i="24"/>
  <c r="AF28" i="24"/>
  <c r="R30" i="24"/>
  <c r="AN32" i="24"/>
  <c r="E37" i="24"/>
  <c r="AJ264" i="24"/>
  <c r="W263" i="24"/>
  <c r="J262" i="24"/>
  <c r="AV260" i="24"/>
  <c r="AI259" i="24"/>
  <c r="V258" i="24"/>
  <c r="I257" i="24"/>
  <c r="AU255" i="24"/>
  <c r="AH254" i="24"/>
  <c r="U253" i="24"/>
  <c r="H252" i="24"/>
  <c r="K264" i="24"/>
  <c r="AW262" i="24"/>
  <c r="AJ261" i="24"/>
  <c r="W260" i="24"/>
  <c r="J259" i="24"/>
  <c r="AV257" i="24"/>
  <c r="AI256" i="24"/>
  <c r="J264" i="24"/>
  <c r="AV262" i="24"/>
  <c r="AI261" i="24"/>
  <c r="V260" i="24"/>
  <c r="I259" i="24"/>
  <c r="AU257" i="24"/>
  <c r="AH256" i="24"/>
  <c r="U255" i="24"/>
  <c r="Y264" i="24"/>
  <c r="L263" i="24"/>
  <c r="AX261" i="24"/>
  <c r="AK260" i="24"/>
  <c r="X259" i="24"/>
  <c r="K258" i="24"/>
  <c r="AW256" i="24"/>
  <c r="AJ255" i="24"/>
  <c r="W254" i="24"/>
  <c r="AQ263" i="24"/>
  <c r="AD262" i="24"/>
  <c r="Q261" i="24"/>
  <c r="D260" i="24"/>
  <c r="AP258" i="24"/>
  <c r="W264" i="24"/>
  <c r="J263" i="24"/>
  <c r="AV261" i="24"/>
  <c r="AI260" i="24"/>
  <c r="V259" i="24"/>
  <c r="N264" i="24"/>
  <c r="AZ262" i="24"/>
  <c r="AM261" i="24"/>
  <c r="Z260" i="24"/>
  <c r="M259" i="24"/>
  <c r="AY257" i="24"/>
  <c r="AN263" i="24"/>
  <c r="AA262" i="24"/>
  <c r="N261" i="24"/>
  <c r="AZ259" i="24"/>
  <c r="AM258" i="24"/>
  <c r="Z257" i="24"/>
  <c r="AW255" i="24"/>
  <c r="F254" i="24"/>
  <c r="AI252" i="24"/>
  <c r="P251" i="24"/>
  <c r="C250" i="24"/>
  <c r="AO248" i="24"/>
  <c r="AB247" i="24"/>
  <c r="O246" i="24"/>
  <c r="B245" i="24"/>
  <c r="AN243" i="24"/>
  <c r="AA242" i="24"/>
  <c r="AG258" i="24"/>
  <c r="AH255" i="24"/>
  <c r="AU253" i="24"/>
  <c r="Y252" i="24"/>
  <c r="G251" i="24"/>
  <c r="AS249" i="24"/>
  <c r="AF248" i="24"/>
  <c r="S247" i="24"/>
  <c r="Y258" i="24"/>
  <c r="AG255" i="24"/>
  <c r="AT253" i="24"/>
  <c r="W252" i="24"/>
  <c r="F251" i="24"/>
  <c r="AR249" i="24"/>
  <c r="AE248" i="24"/>
  <c r="R247" i="24"/>
  <c r="E246" i="24"/>
  <c r="AQ244" i="24"/>
  <c r="AD243" i="24"/>
  <c r="AQ255" i="24"/>
  <c r="C254" i="24"/>
  <c r="AE252" i="24"/>
  <c r="M251" i="24"/>
  <c r="AY249" i="24"/>
  <c r="AL248" i="24"/>
  <c r="Y247" i="24"/>
  <c r="L246" i="24"/>
  <c r="AX244" i="24"/>
  <c r="AK243" i="24"/>
  <c r="M257" i="24"/>
  <c r="C255" i="24"/>
  <c r="Y253" i="24"/>
  <c r="C252" i="24"/>
  <c r="AM250" i="24"/>
  <c r="Z249" i="24"/>
  <c r="M248" i="24"/>
  <c r="AY246" i="24"/>
  <c r="AL245" i="24"/>
  <c r="Y244" i="24"/>
  <c r="N256" i="24"/>
  <c r="Q254" i="24"/>
  <c r="AT252" i="24"/>
  <c r="Z251" i="24"/>
  <c r="M250" i="24"/>
  <c r="AY248" i="24"/>
  <c r="AL247" i="24"/>
  <c r="Y246" i="24"/>
  <c r="M256" i="24"/>
  <c r="P254" i="24"/>
  <c r="AS252" i="24"/>
  <c r="Y251" i="24"/>
  <c r="L250" i="24"/>
  <c r="AX248" i="24"/>
  <c r="AK247" i="24"/>
  <c r="X246" i="24"/>
  <c r="AG249" i="24"/>
  <c r="X244" i="24"/>
  <c r="AG242" i="24"/>
  <c r="L241" i="24"/>
  <c r="AX239" i="24"/>
  <c r="AK238" i="24"/>
  <c r="X237" i="24"/>
  <c r="K236" i="24"/>
  <c r="AW234" i="24"/>
  <c r="AJ233" i="24"/>
  <c r="W232" i="24"/>
  <c r="J231" i="24"/>
  <c r="AV229" i="24"/>
  <c r="AL250" i="24"/>
  <c r="AM244" i="24"/>
  <c r="AO242" i="24"/>
  <c r="S241" i="24"/>
  <c r="F240" i="24"/>
  <c r="AR238" i="24"/>
  <c r="AE237" i="24"/>
  <c r="R236" i="24"/>
  <c r="E235" i="24"/>
  <c r="Q249" i="24"/>
  <c r="V244" i="24"/>
  <c r="AE242" i="24"/>
  <c r="J241" i="24"/>
  <c r="AV239" i="24"/>
  <c r="AI238" i="24"/>
  <c r="V237" i="24"/>
  <c r="I236" i="24"/>
  <c r="AU234" i="24"/>
  <c r="AH233" i="24"/>
  <c r="AE256" i="24"/>
  <c r="AW245" i="24"/>
  <c r="AE243" i="24"/>
  <c r="B242" i="24"/>
  <c r="AJ240" i="24"/>
  <c r="W239" i="24"/>
  <c r="J238" i="24"/>
  <c r="AV236" i="24"/>
  <c r="AI235" i="24"/>
  <c r="V234" i="24"/>
  <c r="I233" i="24"/>
  <c r="AU231" i="24"/>
  <c r="AH230" i="24"/>
  <c r="Z246" i="24"/>
  <c r="AP243" i="24"/>
  <c r="J242" i="24"/>
  <c r="AQ240" i="24"/>
  <c r="AD239" i="24"/>
  <c r="Q238" i="24"/>
  <c r="D237" i="24"/>
  <c r="AP235" i="24"/>
  <c r="AC234" i="24"/>
  <c r="P233" i="24"/>
  <c r="W247" i="24"/>
  <c r="AY243" i="24"/>
  <c r="Q242" i="24"/>
  <c r="AW240" i="24"/>
  <c r="AJ239" i="24"/>
  <c r="W238" i="24"/>
  <c r="J237" i="24"/>
  <c r="AV235" i="24"/>
  <c r="AI234" i="24"/>
  <c r="T252" i="24"/>
  <c r="I245" i="24"/>
  <c r="C243" i="24"/>
  <c r="L13" i="24"/>
  <c r="M18" i="24"/>
  <c r="N23" i="24"/>
  <c r="O28" i="24"/>
  <c r="AU43" i="24"/>
  <c r="AX14" i="24"/>
  <c r="AY19" i="24"/>
  <c r="AZ24" i="24"/>
  <c r="AE30" i="24"/>
  <c r="O263" i="24"/>
  <c r="N258" i="24"/>
  <c r="M253" i="24"/>
  <c r="AB261" i="24"/>
  <c r="AA256" i="24"/>
  <c r="N260" i="24"/>
  <c r="M255" i="24"/>
  <c r="AC260" i="24"/>
  <c r="AB255" i="24"/>
  <c r="I261" i="24"/>
  <c r="B263" i="24"/>
  <c r="F264" i="24"/>
  <c r="E259" i="24"/>
  <c r="F261" i="24"/>
  <c r="AI255" i="24"/>
  <c r="AT249" i="24"/>
  <c r="AS244" i="24"/>
  <c r="V255" i="24"/>
  <c r="AK249" i="24"/>
  <c r="S255" i="24"/>
  <c r="AJ249" i="24"/>
  <c r="AI244" i="24"/>
  <c r="V252" i="24"/>
  <c r="Q247" i="24"/>
  <c r="AV256" i="24"/>
  <c r="AE250" i="24"/>
  <c r="AD245" i="24"/>
  <c r="AK252" i="24"/>
  <c r="AD247" i="24"/>
  <c r="AJ252" i="24"/>
  <c r="AC247" i="24"/>
  <c r="X242" i="24"/>
  <c r="P237" i="24"/>
  <c r="O232" i="24"/>
  <c r="W244" i="24"/>
  <c r="AJ238" i="24"/>
  <c r="D248" i="24"/>
  <c r="AN239" i="24"/>
  <c r="AM234" i="24"/>
  <c r="S243" i="24"/>
  <c r="B238" i="24"/>
  <c r="AZ232" i="24"/>
  <c r="AB243" i="24"/>
  <c r="I238" i="24"/>
  <c r="H233" i="24"/>
  <c r="AO240" i="24"/>
  <c r="AN235" i="24"/>
  <c r="AR242" i="24"/>
  <c r="AY239" i="24"/>
  <c r="Y237" i="24"/>
  <c r="AX234" i="24"/>
  <c r="AH240" i="24"/>
  <c r="P231" i="24"/>
  <c r="X228" i="24"/>
  <c r="N226" i="24"/>
  <c r="T224" i="24"/>
  <c r="R222" i="24"/>
  <c r="X220" i="24"/>
  <c r="V218" i="24"/>
  <c r="AB245" i="24"/>
  <c r="AO232" i="24"/>
  <c r="F230" i="24"/>
  <c r="G228" i="24"/>
  <c r="E226" i="24"/>
  <c r="AT223" i="24"/>
  <c r="F243" i="24"/>
  <c r="P232" i="24"/>
  <c r="AT229" i="24"/>
  <c r="AO227" i="24"/>
  <c r="AE225" i="24"/>
  <c r="AK223" i="24"/>
  <c r="AI221" i="24"/>
  <c r="AO219" i="24"/>
  <c r="P234" i="24"/>
  <c r="AE230" i="24"/>
  <c r="AC228" i="24"/>
  <c r="AA226" i="24"/>
  <c r="AG224" i="24"/>
  <c r="AE222" i="24"/>
  <c r="AE244" i="24"/>
  <c r="AI232" i="24"/>
  <c r="B230" i="24"/>
  <c r="D228" i="24"/>
  <c r="B226" i="24"/>
  <c r="AQ223" i="24"/>
  <c r="AR234" i="24"/>
  <c r="AW230" i="24"/>
  <c r="AQ228" i="24"/>
  <c r="AO226" i="24"/>
  <c r="AE224" i="24"/>
  <c r="AK222" i="24"/>
  <c r="AT232" i="24"/>
  <c r="R230" i="24"/>
  <c r="Z228" i="24"/>
  <c r="AV226" i="24"/>
  <c r="K225" i="24"/>
  <c r="Y223" i="24"/>
  <c r="AU221" i="24"/>
  <c r="AP240" i="24"/>
  <c r="S232" i="24"/>
  <c r="Q230" i="24"/>
  <c r="Y228" i="24"/>
  <c r="AM226" i="24"/>
  <c r="J225" i="24"/>
  <c r="X223" i="24"/>
  <c r="AL221" i="24"/>
  <c r="Y221" i="24"/>
  <c r="AR218" i="24"/>
  <c r="M217" i="24"/>
  <c r="AL215" i="24"/>
  <c r="Q214" i="24"/>
  <c r="AU212" i="24"/>
  <c r="Z211" i="24"/>
  <c r="AV209" i="24"/>
  <c r="AA208" i="24"/>
  <c r="F207" i="24"/>
  <c r="AJ205" i="24"/>
  <c r="O204" i="24"/>
  <c r="AS202" i="24"/>
  <c r="X201" i="24"/>
  <c r="W220" i="24"/>
  <c r="AQ218" i="24"/>
  <c r="U217" i="24"/>
  <c r="B216" i="24"/>
  <c r="AN214" i="24"/>
  <c r="AA213" i="24"/>
  <c r="N212" i="24"/>
  <c r="AZ210" i="24"/>
  <c r="AM209" i="24"/>
  <c r="Z208" i="24"/>
  <c r="T221" i="24"/>
  <c r="T219" i="24"/>
  <c r="AU217" i="24"/>
  <c r="Y216" i="24"/>
  <c r="L215" i="24"/>
  <c r="AX213" i="24"/>
  <c r="AK212" i="24"/>
  <c r="X211" i="24"/>
  <c r="K210" i="24"/>
  <c r="AW208" i="24"/>
  <c r="AJ207" i="24"/>
  <c r="W206" i="24"/>
  <c r="J205" i="24"/>
  <c r="AN221" i="24"/>
  <c r="AC219" i="24"/>
  <c r="D218" i="24"/>
  <c r="AG216" i="24"/>
  <c r="S215" i="24"/>
  <c r="F214" i="24"/>
  <c r="AR212" i="24"/>
  <c r="AE211" i="24"/>
  <c r="R210" i="24"/>
  <c r="E209" i="24"/>
  <c r="AQ207" i="24"/>
  <c r="AD206" i="24"/>
  <c r="Q205" i="24"/>
  <c r="AR220" i="24"/>
  <c r="G219" i="24"/>
  <c r="AJ217" i="24"/>
  <c r="O216" i="24"/>
  <c r="B215" i="24"/>
  <c r="AN213" i="24"/>
  <c r="AA212" i="24"/>
  <c r="N211" i="24"/>
  <c r="AZ209" i="24"/>
  <c r="AM208" i="24"/>
  <c r="G220" i="24"/>
  <c r="AC218" i="24"/>
  <c r="G217" i="24"/>
  <c r="AO215" i="24"/>
  <c r="AB214" i="24"/>
  <c r="O213" i="24"/>
  <c r="B212" i="24"/>
  <c r="AN210" i="24"/>
  <c r="AA209" i="24"/>
  <c r="N208" i="24"/>
  <c r="AF221" i="24"/>
  <c r="X219" i="24"/>
  <c r="AZ217" i="24"/>
  <c r="AD216" i="24"/>
  <c r="P215" i="24"/>
  <c r="C214" i="24"/>
  <c r="AO212" i="24"/>
  <c r="AB211" i="24"/>
  <c r="O210" i="24"/>
  <c r="U222" i="24"/>
  <c r="AS219" i="24"/>
  <c r="R218" i="24"/>
  <c r="AU216" i="24"/>
  <c r="AE215" i="24"/>
  <c r="R214" i="24"/>
  <c r="E213" i="24"/>
  <c r="AQ211" i="24"/>
  <c r="AD210" i="24"/>
  <c r="Q209" i="24"/>
  <c r="M208" i="24"/>
  <c r="AY205" i="24"/>
  <c r="H204" i="24"/>
  <c r="AJ202" i="24"/>
  <c r="N201" i="24"/>
  <c r="AZ199" i="24"/>
  <c r="AM198" i="24"/>
  <c r="Z197" i="24"/>
  <c r="M196" i="24"/>
  <c r="AY194" i="24"/>
  <c r="AL193" i="24"/>
  <c r="Y192" i="24"/>
  <c r="L191" i="24"/>
  <c r="AX189" i="24"/>
  <c r="AK188" i="24"/>
  <c r="X187" i="24"/>
  <c r="L208" i="24"/>
  <c r="AV205" i="24"/>
  <c r="F204" i="24"/>
  <c r="AI202" i="24"/>
  <c r="M201" i="24"/>
  <c r="AY199" i="24"/>
  <c r="AL198" i="24"/>
  <c r="Y197" i="24"/>
  <c r="L196" i="24"/>
  <c r="AX194" i="24"/>
  <c r="AK193" i="24"/>
  <c r="AI206" i="24"/>
  <c r="AI204" i="24"/>
  <c r="K203" i="24"/>
  <c r="AM201" i="24"/>
  <c r="W200" i="24"/>
  <c r="J199" i="24"/>
  <c r="AV197" i="24"/>
  <c r="AI196" i="24"/>
  <c r="V195" i="24"/>
  <c r="I194" i="24"/>
  <c r="AU192" i="24"/>
  <c r="AH191" i="24"/>
  <c r="U190" i="24"/>
  <c r="AK207" i="24"/>
  <c r="AF205" i="24"/>
  <c r="AT203" i="24"/>
  <c r="X202" i="24"/>
  <c r="C201" i="24"/>
  <c r="AO199" i="24"/>
  <c r="AB198" i="24"/>
  <c r="O197" i="24"/>
  <c r="B196" i="24"/>
  <c r="AN194" i="24"/>
  <c r="AA193" i="24"/>
  <c r="N192" i="24"/>
  <c r="AZ190" i="24"/>
  <c r="AM189" i="24"/>
  <c r="S206" i="24"/>
  <c r="V204" i="24"/>
  <c r="AX202" i="24"/>
  <c r="AB201" i="24"/>
  <c r="M200" i="24"/>
  <c r="AY198" i="24"/>
  <c r="AL197" i="24"/>
  <c r="Y196" i="24"/>
  <c r="L195" i="24"/>
  <c r="AX193" i="24"/>
  <c r="AF207" i="24"/>
  <c r="AD205" i="24"/>
  <c r="AR203" i="24"/>
  <c r="V202" i="24"/>
  <c r="AZ200" i="24"/>
  <c r="AM199" i="24"/>
  <c r="Z198" i="24"/>
  <c r="M197" i="24"/>
  <c r="AY195" i="24"/>
  <c r="U208" i="24"/>
  <c r="C206" i="24"/>
  <c r="J204" i="24"/>
  <c r="AM202" i="24"/>
  <c r="Q201" i="24"/>
  <c r="C200" i="24"/>
  <c r="AO198" i="24"/>
  <c r="AB197" i="24"/>
  <c r="O196" i="24"/>
  <c r="B195" i="24"/>
  <c r="AN193" i="24"/>
  <c r="AA192" i="24"/>
  <c r="N191" i="24"/>
  <c r="O207" i="24"/>
  <c r="N205" i="24"/>
  <c r="AF203" i="24"/>
  <c r="J202" i="24"/>
  <c r="AP200" i="24"/>
  <c r="AC199" i="24"/>
  <c r="P198" i="24"/>
  <c r="C197" i="24"/>
  <c r="AO195" i="24"/>
  <c r="AB194" i="24"/>
  <c r="O193" i="24"/>
  <c r="B192" i="24"/>
  <c r="U191" i="24"/>
  <c r="Q189" i="24"/>
  <c r="AT187" i="24"/>
  <c r="X186" i="24"/>
  <c r="K185" i="24"/>
  <c r="AW183" i="24"/>
  <c r="AJ182" i="24"/>
  <c r="W181" i="24"/>
  <c r="J180" i="24"/>
  <c r="AV178" i="24"/>
  <c r="AI177" i="24"/>
  <c r="V176" i="24"/>
  <c r="I175" i="24"/>
  <c r="AU173" i="24"/>
  <c r="AH172" i="24"/>
  <c r="U171" i="24"/>
  <c r="H170" i="24"/>
  <c r="AT168" i="24"/>
  <c r="C191" i="24"/>
  <c r="G189" i="24"/>
  <c r="AJ187" i="24"/>
  <c r="O186" i="24"/>
  <c r="B185" i="24"/>
  <c r="AN183" i="24"/>
  <c r="AA182" i="24"/>
  <c r="N181" i="24"/>
  <c r="AZ179" i="24"/>
  <c r="AM178" i="24"/>
  <c r="AR192" i="24"/>
  <c r="I190" i="24"/>
  <c r="AD188" i="24"/>
  <c r="G187" i="24"/>
  <c r="AO185" i="24"/>
  <c r="AB184" i="24"/>
  <c r="O183" i="24"/>
  <c r="B182" i="24"/>
  <c r="AN180" i="24"/>
  <c r="AR13" i="24"/>
  <c r="AS18" i="24"/>
  <c r="AT23" i="24"/>
  <c r="AX28" i="24"/>
  <c r="AD10" i="24"/>
  <c r="AE15" i="24"/>
  <c r="AF20" i="24"/>
  <c r="AG25" i="24"/>
  <c r="AJ31" i="24"/>
  <c r="AH262" i="24"/>
  <c r="AG257" i="24"/>
  <c r="AF252" i="24"/>
  <c r="AU260" i="24"/>
  <c r="AH264" i="24"/>
  <c r="AG259" i="24"/>
  <c r="AW264" i="24"/>
  <c r="AV259" i="24"/>
  <c r="AU254" i="24"/>
  <c r="AB260" i="24"/>
  <c r="U262" i="24"/>
  <c r="Y263" i="24"/>
  <c r="X258" i="24"/>
  <c r="Y260" i="24"/>
  <c r="AJ254" i="24"/>
  <c r="N249" i="24"/>
  <c r="M244" i="24"/>
  <c r="X254" i="24"/>
  <c r="E249" i="24"/>
  <c r="V254" i="24"/>
  <c r="D249" i="24"/>
  <c r="C244" i="24"/>
  <c r="AK251" i="24"/>
  <c r="AJ246" i="24"/>
  <c r="AP255" i="24"/>
  <c r="AX249" i="24"/>
  <c r="AW244" i="24"/>
  <c r="AZ251" i="24"/>
  <c r="AW246" i="24"/>
  <c r="AX251" i="24"/>
  <c r="AV246" i="24"/>
  <c r="AM241" i="24"/>
  <c r="AI236" i="24"/>
  <c r="AH231" i="24"/>
  <c r="V243" i="24"/>
  <c r="D238" i="24"/>
  <c r="S245" i="24"/>
  <c r="H239" i="24"/>
  <c r="G234" i="24"/>
  <c r="AD242" i="24"/>
  <c r="U237" i="24"/>
  <c r="T232" i="24"/>
  <c r="AL242" i="24"/>
  <c r="AB237" i="24"/>
  <c r="K251" i="24"/>
  <c r="I240" i="24"/>
  <c r="H235" i="24"/>
  <c r="G242" i="24"/>
  <c r="AA239" i="24"/>
  <c r="AZ236" i="24"/>
  <c r="Z234" i="24"/>
  <c r="AT236" i="24"/>
  <c r="AI230" i="24"/>
  <c r="H228" i="24"/>
  <c r="F226" i="24"/>
  <c r="L224" i="24"/>
  <c r="J222" i="24"/>
  <c r="AY219" i="24"/>
  <c r="F218" i="24"/>
  <c r="Q243" i="24"/>
  <c r="AA232" i="24"/>
  <c r="AU229" i="24"/>
  <c r="AH227" i="24"/>
  <c r="AN225" i="24"/>
  <c r="AL223" i="24"/>
  <c r="AG241" i="24"/>
  <c r="E232" i="24"/>
  <c r="S229" i="24"/>
  <c r="Y227" i="24"/>
  <c r="W225" i="24"/>
  <c r="AC223" i="24"/>
  <c r="AA221" i="24"/>
  <c r="Q219" i="24"/>
  <c r="O233" i="24"/>
  <c r="V230" i="24"/>
  <c r="U228" i="24"/>
  <c r="S226" i="24"/>
  <c r="I224" i="24"/>
  <c r="O222" i="24"/>
  <c r="AK242" i="24"/>
  <c r="X232" i="24"/>
  <c r="AR229" i="24"/>
  <c r="AE227" i="24"/>
  <c r="AK225" i="24"/>
  <c r="AI223" i="24"/>
  <c r="H234" i="24"/>
  <c r="AM230" i="24"/>
  <c r="S228" i="24"/>
  <c r="Y226" i="24"/>
  <c r="W224" i="24"/>
  <c r="AE247" i="24"/>
  <c r="AG232" i="24"/>
  <c r="I230" i="24"/>
  <c r="R228" i="24"/>
  <c r="AF226" i="24"/>
  <c r="C225" i="24"/>
  <c r="Q223" i="24"/>
  <c r="AE221" i="24"/>
  <c r="AC239" i="24"/>
  <c r="I232" i="24"/>
  <c r="AX229" i="24"/>
  <c r="Q228" i="24"/>
  <c r="AE226" i="24"/>
  <c r="AS224" i="24"/>
  <c r="P223" i="24"/>
  <c r="AD221" i="24"/>
  <c r="AI220" i="24"/>
  <c r="AI218" i="24"/>
  <c r="D217" i="24"/>
  <c r="AD215" i="24"/>
  <c r="I214" i="24"/>
  <c r="AM212" i="24"/>
  <c r="J211" i="24"/>
  <c r="AN209" i="24"/>
  <c r="S208" i="24"/>
  <c r="AW206" i="24"/>
  <c r="AB205" i="24"/>
  <c r="G204" i="24"/>
  <c r="AK202" i="24"/>
  <c r="P201" i="24"/>
  <c r="L220" i="24"/>
  <c r="AH218" i="24"/>
  <c r="L217" i="24"/>
  <c r="AS215" i="24"/>
  <c r="AF214" i="24"/>
  <c r="S213" i="24"/>
  <c r="F212" i="24"/>
  <c r="AR210" i="24"/>
  <c r="AE209" i="24"/>
  <c r="R208" i="24"/>
  <c r="AY220" i="24"/>
  <c r="I219" i="24"/>
  <c r="AL217" i="24"/>
  <c r="Q216" i="24"/>
  <c r="D215" i="24"/>
  <c r="AP213" i="24"/>
  <c r="AC212" i="24"/>
  <c r="P211" i="24"/>
  <c r="C210" i="24"/>
  <c r="AO208" i="24"/>
  <c r="AB207" i="24"/>
  <c r="O206" i="24"/>
  <c r="B205" i="24"/>
  <c r="Q221" i="24"/>
  <c r="R219" i="24"/>
  <c r="AT217" i="24"/>
  <c r="X216" i="24"/>
  <c r="K215" i="24"/>
  <c r="AW213" i="24"/>
  <c r="AJ212" i="24"/>
  <c r="W211" i="24"/>
  <c r="J210" i="24"/>
  <c r="AV208" i="24"/>
  <c r="AI207" i="24"/>
  <c r="V206" i="24"/>
  <c r="I205" i="24"/>
  <c r="AC220" i="24"/>
  <c r="AW218" i="24"/>
  <c r="AA217" i="24"/>
  <c r="G216" i="24"/>
  <c r="AS214" i="24"/>
  <c r="AF213" i="24"/>
  <c r="S212" i="24"/>
  <c r="F211" i="24"/>
  <c r="AR209" i="24"/>
  <c r="AC222" i="24"/>
  <c r="AU219" i="24"/>
  <c r="T218" i="24"/>
  <c r="AW216" i="24"/>
  <c r="AG215" i="24"/>
  <c r="T214" i="24"/>
  <c r="G213" i="24"/>
  <c r="AS211" i="24"/>
  <c r="AF210" i="24"/>
  <c r="S209" i="24"/>
  <c r="F208" i="24"/>
  <c r="I221" i="24"/>
  <c r="N219" i="24"/>
  <c r="AQ217" i="24"/>
  <c r="U216" i="24"/>
  <c r="H215" i="24"/>
  <c r="AT213" i="24"/>
  <c r="AG212" i="24"/>
  <c r="T211" i="24"/>
  <c r="G210" i="24"/>
  <c r="AW221" i="24"/>
  <c r="AH219" i="24"/>
  <c r="I218" i="24"/>
  <c r="AL216" i="24"/>
  <c r="W215" i="24"/>
  <c r="J214" i="24"/>
  <c r="AV212" i="24"/>
  <c r="AI211" i="24"/>
  <c r="V210" i="24"/>
  <c r="I209" i="24"/>
  <c r="AP207" i="24"/>
  <c r="AL205" i="24"/>
  <c r="AW203" i="24"/>
  <c r="AA202" i="24"/>
  <c r="F201" i="24"/>
  <c r="AR199" i="24"/>
  <c r="AE198" i="24"/>
  <c r="R197" i="24"/>
  <c r="E196" i="24"/>
  <c r="AQ194" i="24"/>
  <c r="AD193" i="24"/>
  <c r="Q192" i="24"/>
  <c r="D191" i="24"/>
  <c r="AP189" i="24"/>
  <c r="AC188" i="24"/>
  <c r="P187" i="24"/>
  <c r="AN207" i="24"/>
  <c r="AK205" i="24"/>
  <c r="AV203" i="24"/>
  <c r="Z202" i="24"/>
  <c r="E201" i="24"/>
  <c r="AQ199" i="24"/>
  <c r="AD198" i="24"/>
  <c r="Q197" i="24"/>
  <c r="D196" i="24"/>
  <c r="AP194" i="24"/>
  <c r="AC193" i="24"/>
  <c r="U206" i="24"/>
  <c r="Y204" i="24"/>
  <c r="AZ202" i="24"/>
  <c r="AD201" i="24"/>
  <c r="O200" i="24"/>
  <c r="B199" i="24"/>
  <c r="AN197" i="24"/>
  <c r="AA196" i="24"/>
  <c r="N195" i="24"/>
  <c r="AZ193" i="24"/>
  <c r="AM192" i="24"/>
  <c r="Z191" i="24"/>
  <c r="M190" i="24"/>
  <c r="U207" i="24"/>
  <c r="U205" i="24"/>
  <c r="AK203" i="24"/>
  <c r="O202" i="24"/>
  <c r="AT200" i="24"/>
  <c r="AG199" i="24"/>
  <c r="T198" i="24"/>
  <c r="G197" i="24"/>
  <c r="AS195" i="24"/>
  <c r="AF194" i="24"/>
  <c r="S193" i="24"/>
  <c r="F192" i="24"/>
  <c r="AR190" i="24"/>
  <c r="AC208" i="24"/>
  <c r="E206" i="24"/>
  <c r="L204" i="24"/>
  <c r="AO202" i="24"/>
  <c r="S201" i="24"/>
  <c r="E200" i="24"/>
  <c r="AQ198" i="24"/>
  <c r="AD197" i="24"/>
  <c r="Q196" i="24"/>
  <c r="D195" i="24"/>
  <c r="AP193" i="24"/>
  <c r="Q207" i="24"/>
  <c r="P205" i="24"/>
  <c r="AI203" i="24"/>
  <c r="L202" i="24"/>
  <c r="AR200" i="24"/>
  <c r="AE199" i="24"/>
  <c r="R198" i="24"/>
  <c r="E197" i="24"/>
  <c r="AQ195" i="24"/>
  <c r="AV207" i="24"/>
  <c r="AN205" i="24"/>
  <c r="AZ203" i="24"/>
  <c r="AD202" i="24"/>
  <c r="H201" i="24"/>
  <c r="AT199" i="24"/>
  <c r="AG198" i="24"/>
  <c r="T197" i="24"/>
  <c r="G196" i="24"/>
  <c r="AS194" i="24"/>
  <c r="AF193" i="24"/>
  <c r="S192" i="24"/>
  <c r="F191" i="24"/>
  <c r="AZ206" i="24"/>
  <c r="AY204" i="24"/>
  <c r="W203" i="24"/>
  <c r="AZ201" i="24"/>
  <c r="AH200" i="24"/>
  <c r="U199" i="24"/>
  <c r="H198" i="24"/>
  <c r="AT196" i="24"/>
  <c r="AG195" i="24"/>
  <c r="T194" i="24"/>
  <c r="G193" i="24"/>
  <c r="AS191" i="24"/>
  <c r="E191" i="24"/>
  <c r="H189" i="24"/>
  <c r="AK187" i="24"/>
  <c r="P186" i="24"/>
  <c r="C185" i="24"/>
  <c r="AO183" i="24"/>
  <c r="AB182" i="24"/>
  <c r="O181" i="24"/>
  <c r="B180" i="24"/>
  <c r="AN178" i="24"/>
  <c r="AA177" i="24"/>
  <c r="N176" i="24"/>
  <c r="AZ174" i="24"/>
  <c r="AM173" i="24"/>
  <c r="Z172" i="24"/>
  <c r="M171" i="24"/>
  <c r="AY169" i="24"/>
  <c r="AD194" i="24"/>
  <c r="AL190" i="24"/>
  <c r="AW188" i="24"/>
  <c r="AA187" i="24"/>
  <c r="G186" i="24"/>
  <c r="AS184" i="24"/>
  <c r="AF183" i="24"/>
  <c r="S182" i="24"/>
  <c r="F181" i="24"/>
  <c r="AR179" i="24"/>
  <c r="AE178" i="24"/>
  <c r="U192" i="24"/>
  <c r="AT189" i="24"/>
  <c r="T188" i="24"/>
  <c r="AW186" i="24"/>
  <c r="AG185" i="24"/>
  <c r="T184" i="24"/>
  <c r="G183" i="24"/>
  <c r="AS181" i="24"/>
  <c r="AF180" i="24"/>
  <c r="E10" i="24"/>
  <c r="F15" i="24"/>
  <c r="G20" i="24"/>
  <c r="H25" i="24"/>
  <c r="AP30" i="24"/>
  <c r="AQ11" i="24"/>
  <c r="AR16" i="24"/>
  <c r="AS21" i="24"/>
  <c r="AT26" i="24"/>
  <c r="K35" i="24"/>
  <c r="U261" i="24"/>
  <c r="T256" i="24"/>
  <c r="AI264" i="24"/>
  <c r="AH259" i="24"/>
  <c r="U263" i="24"/>
  <c r="T258" i="24"/>
  <c r="AJ263" i="24"/>
  <c r="AI258" i="24"/>
  <c r="P264" i="24"/>
  <c r="O259" i="24"/>
  <c r="H261" i="24"/>
  <c r="L262" i="24"/>
  <c r="M264" i="24"/>
  <c r="L259" i="24"/>
  <c r="K253" i="24"/>
  <c r="AZ247" i="24"/>
  <c r="AY242" i="24"/>
  <c r="AZ252" i="24"/>
  <c r="AQ247" i="24"/>
  <c r="AY252" i="24"/>
  <c r="AP247" i="24"/>
  <c r="AK256" i="24"/>
  <c r="X250" i="24"/>
  <c r="W245" i="24"/>
  <c r="AZ253" i="24"/>
  <c r="AK248" i="24"/>
  <c r="K257" i="24"/>
  <c r="AK250" i="24"/>
  <c r="J257" i="24"/>
  <c r="AJ250" i="24"/>
  <c r="AG253" i="24"/>
  <c r="W240" i="24"/>
  <c r="V235" i="24"/>
  <c r="U230" i="24"/>
  <c r="AU241" i="24"/>
  <c r="AP236" i="24"/>
  <c r="J243" i="24"/>
  <c r="AT237" i="24"/>
  <c r="AS232" i="24"/>
  <c r="I241" i="24"/>
  <c r="H236" i="24"/>
  <c r="G231" i="24"/>
  <c r="P241" i="24"/>
  <c r="O236" i="24"/>
  <c r="AT244" i="24"/>
  <c r="AU238" i="24"/>
  <c r="AT233" i="24"/>
  <c r="U241" i="24"/>
  <c r="AT238" i="24"/>
  <c r="T236" i="24"/>
  <c r="AS233" i="24"/>
  <c r="W233" i="24"/>
  <c r="AW229" i="24"/>
  <c r="AA227" i="24"/>
  <c r="AG225" i="24"/>
  <c r="AE223" i="24"/>
  <c r="AK221" i="24"/>
  <c r="AI219" i="24"/>
  <c r="Y217" i="24"/>
  <c r="M239" i="24"/>
  <c r="AJ231" i="24"/>
  <c r="T229" i="24"/>
  <c r="R227" i="24"/>
  <c r="H225" i="24"/>
  <c r="N223" i="24"/>
  <c r="AD236" i="24"/>
  <c r="X231" i="24"/>
  <c r="C229" i="24"/>
  <c r="AR226" i="24"/>
  <c r="AX224" i="24"/>
  <c r="AV222" i="24"/>
  <c r="C221" i="24"/>
  <c r="AU244" i="24"/>
  <c r="N232" i="24"/>
  <c r="AS229" i="24"/>
  <c r="AN227" i="24"/>
  <c r="AT225" i="24"/>
  <c r="AR223" i="24"/>
  <c r="AH221" i="24"/>
  <c r="AN238" i="24"/>
  <c r="AF231" i="24"/>
  <c r="Q229" i="24"/>
  <c r="O227" i="24"/>
  <c r="E225" i="24"/>
  <c r="AR248" i="24"/>
  <c r="AH232" i="24"/>
  <c r="J230" i="24"/>
  <c r="C228" i="24"/>
  <c r="AR225" i="24"/>
  <c r="AX223" i="24"/>
  <c r="AK239" i="24"/>
  <c r="AY231" i="24"/>
  <c r="AG229" i="24"/>
  <c r="AS227" i="24"/>
  <c r="P226" i="24"/>
  <c r="AD224" i="24"/>
  <c r="AR222" i="24"/>
  <c r="O221" i="24"/>
  <c r="AO235" i="24"/>
  <c r="AB231" i="24"/>
  <c r="AE229" i="24"/>
  <c r="AR227" i="24"/>
  <c r="G226" i="24"/>
  <c r="AC224" i="24"/>
  <c r="AQ222" i="24"/>
  <c r="F221" i="24"/>
  <c r="M220" i="24"/>
  <c r="Q218" i="24"/>
  <c r="AK216" i="24"/>
  <c r="N215" i="24"/>
  <c r="AJ213" i="24"/>
  <c r="O212" i="24"/>
  <c r="AS210" i="24"/>
  <c r="X209" i="24"/>
  <c r="C208" i="24"/>
  <c r="AG206" i="24"/>
  <c r="L205" i="24"/>
  <c r="AK10" i="24"/>
  <c r="AL15" i="24"/>
  <c r="AM20" i="24"/>
  <c r="AN25" i="24"/>
  <c r="AY31" i="24"/>
  <c r="X12" i="24"/>
  <c r="Y17" i="24"/>
  <c r="Z22" i="24"/>
  <c r="AA27" i="24"/>
  <c r="AO37" i="24"/>
  <c r="AN260" i="24"/>
  <c r="AM255" i="24"/>
  <c r="C264" i="24"/>
  <c r="B259" i="24"/>
  <c r="AN262" i="24"/>
  <c r="AM257" i="24"/>
  <c r="D263" i="24"/>
  <c r="C258" i="24"/>
  <c r="AI263" i="24"/>
  <c r="AH258" i="24"/>
  <c r="AA260" i="24"/>
  <c r="AE261" i="24"/>
  <c r="AF263" i="24"/>
  <c r="AE258" i="24"/>
  <c r="Z252" i="24"/>
  <c r="T247" i="24"/>
  <c r="S242" i="24"/>
  <c r="O252" i="24"/>
  <c r="K247" i="24"/>
  <c r="N252" i="24"/>
  <c r="J247" i="24"/>
  <c r="AF255" i="24"/>
  <c r="AQ249" i="24"/>
  <c r="AP244" i="24"/>
  <c r="P253" i="24"/>
  <c r="E248" i="24"/>
  <c r="AY255" i="24"/>
  <c r="E250" i="24"/>
  <c r="AX255" i="24"/>
  <c r="D250" i="24"/>
  <c r="T248" i="24"/>
  <c r="AP239" i="24"/>
  <c r="AO234" i="24"/>
  <c r="AN229" i="24"/>
  <c r="K241" i="24"/>
  <c r="J236" i="24"/>
  <c r="V242" i="24"/>
  <c r="N237" i="24"/>
  <c r="AC254" i="24"/>
  <c r="AB240" i="24"/>
  <c r="AA235" i="24"/>
  <c r="O256" i="24"/>
  <c r="AI240" i="24"/>
  <c r="AH235" i="24"/>
  <c r="AM243" i="24"/>
  <c r="O238" i="24"/>
  <c r="C251" i="24"/>
  <c r="M241" i="24"/>
  <c r="AL238" i="24"/>
  <c r="L236" i="24"/>
  <c r="AK233" i="24"/>
  <c r="E233" i="24"/>
  <c r="AM229" i="24"/>
  <c r="S227" i="24"/>
  <c r="Y225" i="24"/>
  <c r="W223" i="24"/>
  <c r="M221" i="24"/>
  <c r="S219" i="24"/>
  <c r="Q217" i="24"/>
  <c r="AY237" i="24"/>
  <c r="Y231" i="24"/>
  <c r="AU228" i="24"/>
  <c r="B227" i="24"/>
  <c r="AY224" i="24"/>
  <c r="F223" i="24"/>
  <c r="Q235" i="24"/>
  <c r="AQ230" i="24"/>
  <c r="AL228" i="24"/>
  <c r="AJ226" i="24"/>
  <c r="AP224" i="24"/>
  <c r="AN222" i="24"/>
  <c r="AD220" i="24"/>
  <c r="X241" i="24"/>
  <c r="C232" i="24"/>
  <c r="AJ229" i="24"/>
  <c r="AF227" i="24"/>
  <c r="V225" i="24"/>
  <c r="AB223" i="24"/>
  <c r="Z221" i="24"/>
  <c r="AA237" i="24"/>
  <c r="U231" i="24"/>
  <c r="AR228" i="24"/>
  <c r="AX226" i="24"/>
  <c r="AV224" i="24"/>
  <c r="O244" i="24"/>
  <c r="V232" i="24"/>
  <c r="AH229" i="24"/>
  <c r="R11" i="24"/>
  <c r="S16" i="24"/>
  <c r="T21" i="24"/>
  <c r="U26" i="24"/>
  <c r="AC33" i="24"/>
  <c r="E13" i="24"/>
  <c r="F18" i="24"/>
  <c r="G23" i="24"/>
  <c r="H28" i="24"/>
  <c r="AP42" i="24"/>
  <c r="H260" i="24"/>
  <c r="G255" i="24"/>
  <c r="V263" i="24"/>
  <c r="U258" i="24"/>
  <c r="H262" i="24"/>
  <c r="G257" i="24"/>
  <c r="W262" i="24"/>
  <c r="V257" i="24"/>
  <c r="C263" i="24"/>
  <c r="AU264" i="24"/>
  <c r="AT259" i="24"/>
  <c r="AX260" i="24"/>
  <c r="AY262" i="24"/>
  <c r="AX257" i="24"/>
  <c r="AN251" i="24"/>
  <c r="AM246" i="24"/>
  <c r="AL241" i="24"/>
  <c r="AE251" i="24"/>
  <c r="AD246" i="24"/>
  <c r="AD251" i="24"/>
  <c r="AC246" i="24"/>
  <c r="AF254" i="24"/>
  <c r="K249" i="24"/>
  <c r="J244" i="24"/>
  <c r="AD252" i="24"/>
  <c r="X247" i="24"/>
  <c r="AZ254" i="24"/>
  <c r="X249" i="24"/>
  <c r="AY254" i="24"/>
  <c r="W249" i="24"/>
  <c r="U245" i="24"/>
  <c r="J239" i="24"/>
  <c r="I234" i="24"/>
  <c r="B255" i="24"/>
  <c r="AD240" i="24"/>
  <c r="AC235" i="24"/>
  <c r="AJ241" i="24"/>
  <c r="AG236" i="24"/>
  <c r="I249" i="24"/>
  <c r="AU239" i="24"/>
  <c r="AT234" i="24"/>
  <c r="N250" i="24"/>
  <c r="C240" i="24"/>
  <c r="B235" i="24"/>
  <c r="AS242" i="24"/>
  <c r="AH237" i="24"/>
  <c r="F246" i="24"/>
  <c r="AN240" i="24"/>
  <c r="N238" i="24"/>
  <c r="AM235" i="24"/>
  <c r="M233" i="24"/>
  <c r="R232" i="24"/>
  <c r="M229" i="24"/>
  <c r="K227" i="24"/>
  <c r="AZ224" i="24"/>
  <c r="G223" i="24"/>
  <c r="E221" i="24"/>
  <c r="K219" i="24"/>
  <c r="I217" i="24"/>
  <c r="X234" i="24"/>
  <c r="D231" i="24"/>
  <c r="AM228" i="24"/>
  <c r="AS226" i="24"/>
  <c r="AQ224" i="24"/>
  <c r="AG222" i="24"/>
  <c r="AM233" i="24"/>
  <c r="AF230" i="24"/>
  <c r="AD228" i="24"/>
  <c r="AB226" i="24"/>
  <c r="R224" i="24"/>
  <c r="X222" i="24"/>
  <c r="V220" i="24"/>
  <c r="J240" i="24"/>
  <c r="AR231" i="24"/>
  <c r="J229" i="24"/>
  <c r="P227" i="24"/>
  <c r="N225" i="24"/>
  <c r="T223" i="24"/>
  <c r="R221" i="24"/>
  <c r="L234" i="24"/>
  <c r="AY230" i="24"/>
  <c r="AJ228" i="24"/>
  <c r="AP226" i="24"/>
  <c r="AN224" i="24"/>
  <c r="AS239" i="24"/>
  <c r="AZ231" i="24"/>
  <c r="Y229" i="24"/>
  <c r="AD227" i="24"/>
  <c r="AB225" i="24"/>
  <c r="R223" i="24"/>
  <c r="AW235" i="24"/>
  <c r="H231" i="24"/>
  <c r="G229" i="24"/>
  <c r="AC227" i="24"/>
  <c r="AQ225" i="24"/>
  <c r="F224" i="24"/>
  <c r="AB222" i="24"/>
  <c r="AP220" i="24"/>
  <c r="AA233" i="24"/>
  <c r="F231" i="24"/>
  <c r="F229" i="24"/>
  <c r="T227" i="24"/>
  <c r="AP225" i="24"/>
  <c r="E224" i="24"/>
  <c r="S222" i="24"/>
  <c r="AO220" i="24"/>
  <c r="AF219" i="24"/>
  <c r="AX217" i="24"/>
  <c r="K216" i="24"/>
  <c r="AO214" i="24"/>
  <c r="T213" i="24"/>
  <c r="AX211" i="24"/>
  <c r="AC210" i="24"/>
  <c r="H209" i="24"/>
  <c r="AL207" i="24"/>
  <c r="I206" i="24"/>
  <c r="AM204" i="24"/>
  <c r="R203" i="24"/>
  <c r="AV201" i="24"/>
  <c r="X221" i="24"/>
  <c r="U219" i="24"/>
  <c r="AV217" i="24"/>
  <c r="Z216" i="24"/>
  <c r="M215" i="24"/>
  <c r="AY213" i="24"/>
  <c r="AL212" i="24"/>
  <c r="Y211" i="24"/>
  <c r="L210" i="24"/>
  <c r="AX208" i="24"/>
  <c r="AT222" i="24"/>
  <c r="AZ219" i="24"/>
  <c r="X218" i="24"/>
  <c r="B217" i="24"/>
  <c r="AJ215" i="24"/>
  <c r="W214" i="24"/>
  <c r="J213" i="24"/>
  <c r="AV211" i="24"/>
  <c r="AI210" i="24"/>
  <c r="V209" i="24"/>
  <c r="I208" i="24"/>
  <c r="AU206" i="24"/>
  <c r="AH205" i="24"/>
  <c r="U204" i="24"/>
  <c r="J220" i="24"/>
  <c r="AF218" i="24"/>
  <c r="J217" i="24"/>
  <c r="AQ215" i="24"/>
  <c r="AD214" i="24"/>
  <c r="Q213" i="24"/>
  <c r="D212" i="24"/>
  <c r="AP210" i="24"/>
  <c r="AC209" i="24"/>
  <c r="P208" i="24"/>
  <c r="C207" i="24"/>
  <c r="AO205" i="24"/>
  <c r="F222" i="24"/>
  <c r="AL219" i="24"/>
  <c r="L218" i="24"/>
  <c r="AO216" i="24"/>
  <c r="Z215" i="24"/>
  <c r="M214" i="24"/>
  <c r="AY212" i="24"/>
  <c r="AL211" i="24"/>
  <c r="Y210" i="24"/>
  <c r="L209" i="24"/>
  <c r="AQ220" i="24"/>
  <c r="F219" i="24"/>
  <c r="AI217" i="24"/>
  <c r="N216" i="24"/>
  <c r="AZ214" i="24"/>
  <c r="AM213" i="24"/>
  <c r="Z212" i="24"/>
  <c r="M211" i="24"/>
  <c r="AY209" i="24"/>
  <c r="AL208" i="24"/>
  <c r="Y207" i="24"/>
  <c r="E220" i="24"/>
  <c r="AB218" i="24"/>
  <c r="F217" i="24"/>
  <c r="AN215" i="24"/>
  <c r="AA214" i="24"/>
  <c r="N213" i="24"/>
  <c r="AZ211" i="24"/>
  <c r="AM210" i="24"/>
  <c r="Z209" i="24"/>
  <c r="Z220" i="24"/>
  <c r="AS218" i="24"/>
  <c r="W217" i="24"/>
  <c r="D216" i="24"/>
  <c r="AP214" i="24"/>
  <c r="AC213" i="24"/>
  <c r="P212" i="24"/>
  <c r="C211" i="24"/>
  <c r="AO209" i="24"/>
  <c r="AB208" i="24"/>
  <c r="AK206" i="24"/>
  <c r="AL204" i="24"/>
  <c r="M203" i="24"/>
  <c r="AP201" i="24"/>
  <c r="Y200" i="24"/>
  <c r="L199" i="24"/>
  <c r="AX197" i="24"/>
  <c r="AK196" i="24"/>
  <c r="X195" i="24"/>
  <c r="K194" i="24"/>
  <c r="AW192" i="24"/>
  <c r="AJ191" i="24"/>
  <c r="W190" i="24"/>
  <c r="J189" i="24"/>
  <c r="AV187" i="24"/>
  <c r="AI186" i="24"/>
  <c r="AJ206" i="24"/>
  <c r="AJ204" i="24"/>
  <c r="L203" i="24"/>
  <c r="AO201" i="24"/>
  <c r="X200" i="24"/>
  <c r="K199" i="24"/>
  <c r="AW197" i="24"/>
  <c r="AJ196" i="24"/>
  <c r="W195" i="24"/>
  <c r="J194" i="24"/>
  <c r="W207" i="24"/>
  <c r="V205" i="24"/>
  <c r="AL203" i="24"/>
  <c r="P202" i="24"/>
  <c r="AU200" i="24"/>
  <c r="AH199" i="24"/>
  <c r="U198" i="24"/>
  <c r="H197" i="24"/>
  <c r="AT195" i="24"/>
  <c r="AG194" i="24"/>
  <c r="T193" i="24"/>
  <c r="G192" i="24"/>
  <c r="AS190" i="24"/>
  <c r="AF189" i="24"/>
  <c r="T206" i="24"/>
  <c r="X204" i="24"/>
  <c r="AY202" i="24"/>
  <c r="AC201" i="24"/>
  <c r="N200" i="24"/>
  <c r="AZ198" i="24"/>
  <c r="AM197" i="24"/>
  <c r="Z196" i="24"/>
  <c r="M195" i="24"/>
  <c r="AY193" i="24"/>
  <c r="AL192" i="24"/>
  <c r="Y191" i="24"/>
  <c r="L190" i="24"/>
  <c r="G207" i="24"/>
  <c r="F205" i="24"/>
  <c r="AA203" i="24"/>
  <c r="D202" i="24"/>
  <c r="AK200" i="24"/>
  <c r="X199" i="24"/>
  <c r="K198" i="24"/>
  <c r="AW196" i="24"/>
  <c r="AJ195" i="24"/>
  <c r="W194" i="24"/>
  <c r="J193" i="24"/>
  <c r="R206" i="24"/>
  <c r="T204" i="24"/>
  <c r="AG22" i="24"/>
  <c r="AK13" i="24"/>
  <c r="N26" i="24"/>
  <c r="AT258" i="24"/>
  <c r="AN257" i="24"/>
  <c r="Q264" i="24"/>
  <c r="AO261" i="24"/>
  <c r="R260" i="24"/>
  <c r="AV253" i="24"/>
  <c r="W256" i="24"/>
  <c r="AW250" i="24"/>
  <c r="E251" i="24"/>
  <c r="L251" i="24"/>
  <c r="AQ248" i="24"/>
  <c r="P246" i="24"/>
  <c r="AU232" i="24"/>
  <c r="AV234" i="24"/>
  <c r="Z233" i="24"/>
  <c r="AG233" i="24"/>
  <c r="U234" i="24"/>
  <c r="AA234" i="24"/>
  <c r="AG237" i="24"/>
  <c r="AK231" i="24"/>
  <c r="AW225" i="24"/>
  <c r="AF220" i="24"/>
  <c r="AQ233" i="24"/>
  <c r="Z227" i="24"/>
  <c r="AL252" i="24"/>
  <c r="F228" i="24"/>
  <c r="E223" i="24"/>
  <c r="I235" i="24"/>
  <c r="H227" i="24"/>
  <c r="G222" i="24"/>
  <c r="K230" i="24"/>
  <c r="X224" i="24"/>
  <c r="S230" i="24"/>
  <c r="AJ225" i="24"/>
  <c r="X238" i="24"/>
  <c r="W229" i="24"/>
  <c r="AY225" i="24"/>
  <c r="AJ222" i="24"/>
  <c r="AF234" i="24"/>
  <c r="N229" i="24"/>
  <c r="AX225" i="24"/>
  <c r="AI222" i="24"/>
  <c r="AR219" i="24"/>
  <c r="AA216" i="24"/>
  <c r="AB213" i="24"/>
  <c r="AK210" i="24"/>
  <c r="AT207" i="24"/>
  <c r="AU204" i="24"/>
  <c r="U202" i="24"/>
  <c r="AZ220" i="24"/>
  <c r="P218" i="24"/>
  <c r="J216" i="24"/>
  <c r="H214" i="24"/>
  <c r="AW211" i="24"/>
  <c r="D210" i="24"/>
  <c r="B208" i="24"/>
  <c r="AD219" i="24"/>
  <c r="K217" i="24"/>
  <c r="AU214" i="24"/>
  <c r="B213" i="24"/>
  <c r="AY210" i="24"/>
  <c r="F209" i="24"/>
  <c r="D207" i="24"/>
  <c r="AS204" i="24"/>
  <c r="AX219" i="24"/>
  <c r="AB217" i="24"/>
  <c r="AA215" i="24"/>
  <c r="Y213" i="24"/>
  <c r="O211" i="24"/>
  <c r="U209" i="24"/>
  <c r="S207" i="24"/>
  <c r="Y205" i="24"/>
  <c r="AV219" i="24"/>
  <c r="R217" i="24"/>
  <c r="R215" i="24"/>
  <c r="P213" i="24"/>
  <c r="V211" i="24"/>
  <c r="T209" i="24"/>
  <c r="AK219" i="24"/>
  <c r="Z217" i="24"/>
  <c r="Q215" i="24"/>
  <c r="W213" i="24"/>
  <c r="U211" i="24"/>
  <c r="K209" i="24"/>
  <c r="V222" i="24"/>
  <c r="AU218" i="24"/>
  <c r="AM216" i="24"/>
  <c r="AI214" i="24"/>
  <c r="Y212" i="24"/>
  <c r="AE210" i="24"/>
  <c r="H221" i="24"/>
  <c r="AA218" i="24"/>
  <c r="L216" i="24"/>
  <c r="B214" i="24"/>
  <c r="H212" i="24"/>
  <c r="F210" i="24"/>
  <c r="B209" i="24"/>
  <c r="AX204" i="24"/>
  <c r="R202" i="24"/>
  <c r="Q200" i="24"/>
  <c r="O198" i="24"/>
  <c r="U196" i="24"/>
  <c r="S194" i="24"/>
  <c r="I192" i="24"/>
  <c r="O190" i="24"/>
  <c r="M188" i="24"/>
  <c r="AS208" i="24"/>
  <c r="AW204" i="24"/>
  <c r="Q202" i="24"/>
  <c r="P200" i="24"/>
  <c r="N198" i="24"/>
  <c r="T196" i="24"/>
  <c r="R194" i="24"/>
  <c r="J206" i="24"/>
  <c r="AC203" i="24"/>
  <c r="L201" i="24"/>
  <c r="R199" i="24"/>
  <c r="P197" i="24"/>
  <c r="F195" i="24"/>
  <c r="L193" i="24"/>
  <c r="J191" i="24"/>
  <c r="E208" i="24"/>
  <c r="AH204" i="24"/>
  <c r="F202" i="24"/>
  <c r="F200" i="24"/>
  <c r="D198" i="24"/>
  <c r="J196" i="24"/>
  <c r="H194" i="24"/>
  <c r="AW191" i="24"/>
  <c r="D190" i="24"/>
  <c r="AE205" i="24"/>
  <c r="H203" i="24"/>
  <c r="AS200" i="24"/>
  <c r="AI198" i="24"/>
  <c r="AO196" i="24"/>
  <c r="AM194" i="24"/>
  <c r="AX207" i="24"/>
  <c r="AF204" i="24"/>
  <c r="AE202" i="24"/>
  <c r="AB200" i="24"/>
  <c r="AX198" i="24"/>
  <c r="U197" i="24"/>
  <c r="AA195" i="24"/>
  <c r="AP206" i="24"/>
  <c r="S204" i="24"/>
  <c r="K202" i="24"/>
  <c r="AA200" i="24"/>
  <c r="AW198" i="24"/>
  <c r="D197" i="24"/>
  <c r="Z195" i="24"/>
  <c r="AV193" i="24"/>
  <c r="C192" i="24"/>
  <c r="O208" i="24"/>
  <c r="AA205" i="24"/>
  <c r="E203" i="24"/>
  <c r="O201" i="24"/>
  <c r="AK199" i="24"/>
  <c r="AQ197" i="24"/>
  <c r="N196" i="24"/>
  <c r="AJ194" i="24"/>
  <c r="AP192" i="24"/>
  <c r="AB192" i="24"/>
  <c r="AA189" i="24"/>
  <c r="S187" i="24"/>
  <c r="AI185" i="24"/>
  <c r="F184" i="24"/>
  <c r="L182" i="24"/>
  <c r="AH180" i="24"/>
  <c r="E179" i="24"/>
  <c r="K177" i="24"/>
  <c r="AG175" i="24"/>
  <c r="D174" i="24"/>
  <c r="J172" i="24"/>
  <c r="AF170" i="24"/>
  <c r="C169" i="24"/>
  <c r="J190" i="24"/>
  <c r="L188" i="24"/>
  <c r="W186" i="24"/>
  <c r="AC184" i="24"/>
  <c r="AY182" i="24"/>
  <c r="V181" i="24"/>
  <c r="AB179" i="24"/>
  <c r="AX177" i="24"/>
  <c r="V190" i="24"/>
  <c r="B188" i="24"/>
  <c r="N186" i="24"/>
  <c r="AJ184" i="24"/>
  <c r="AP182" i="24"/>
  <c r="M181" i="24"/>
  <c r="AI179" i="24"/>
  <c r="V178" i="24"/>
  <c r="I177" i="24"/>
  <c r="AU175" i="24"/>
  <c r="AH174" i="24"/>
  <c r="U173" i="24"/>
  <c r="AV191" i="24"/>
  <c r="AG189" i="24"/>
  <c r="J188" i="24"/>
  <c r="AM186" i="24"/>
  <c r="X185" i="24"/>
  <c r="K184" i="24"/>
  <c r="AW182" i="24"/>
  <c r="AJ181" i="24"/>
  <c r="W180" i="24"/>
  <c r="J179" i="24"/>
  <c r="AV177" i="24"/>
  <c r="AI176" i="24"/>
  <c r="V175" i="24"/>
  <c r="I174" i="24"/>
  <c r="AU172" i="24"/>
  <c r="AH171" i="24"/>
  <c r="U170" i="24"/>
  <c r="H169" i="24"/>
  <c r="AT167" i="24"/>
  <c r="M191" i="24"/>
  <c r="M189" i="24"/>
  <c r="AP187" i="24"/>
  <c r="T186" i="24"/>
  <c r="G185" i="24"/>
  <c r="AS183" i="24"/>
  <c r="AF182" i="24"/>
  <c r="S181" i="24"/>
  <c r="F180" i="24"/>
  <c r="AR178" i="24"/>
  <c r="AE177" i="24"/>
  <c r="R176" i="24"/>
  <c r="E175" i="24"/>
  <c r="H191" i="24"/>
  <c r="K189" i="24"/>
  <c r="AM187" i="24"/>
  <c r="R186" i="24"/>
  <c r="E185" i="24"/>
  <c r="AQ183" i="24"/>
  <c r="AD182" i="24"/>
  <c r="Q181" i="24"/>
  <c r="D180" i="24"/>
  <c r="AP178" i="24"/>
  <c r="AC177" i="24"/>
  <c r="P176" i="24"/>
  <c r="C175" i="24"/>
  <c r="AO173" i="24"/>
  <c r="AB172" i="24"/>
  <c r="AM191" i="24"/>
  <c r="AB189" i="24"/>
  <c r="F188" i="24"/>
  <c r="AH186" i="24"/>
  <c r="T185" i="24"/>
  <c r="G184" i="24"/>
  <c r="AS182" i="24"/>
  <c r="AF181" i="24"/>
  <c r="S180" i="24"/>
  <c r="AX11" i="24"/>
  <c r="AA24" i="24"/>
  <c r="R14" i="24"/>
  <c r="AP28" i="24"/>
  <c r="AZ256" i="24"/>
  <c r="H257" i="24"/>
  <c r="AP261" i="24"/>
  <c r="AU259" i="24"/>
  <c r="AK259" i="24"/>
  <c r="H251" i="24"/>
  <c r="AL253" i="24"/>
  <c r="Q250" i="24"/>
  <c r="AD248" i="24"/>
  <c r="R249" i="24"/>
  <c r="K248" i="24"/>
  <c r="I244" i="24"/>
  <c r="B231" i="24"/>
  <c r="O253" i="24"/>
  <c r="AG245" i="24"/>
  <c r="AM231" i="24"/>
  <c r="AN233" i="24"/>
  <c r="AR244" i="24"/>
  <c r="AB236" i="24"/>
  <c r="AA231" i="24"/>
  <c r="AR224" i="24"/>
  <c r="AQ219" i="24"/>
  <c r="V233" i="24"/>
  <c r="U226" i="24"/>
  <c r="AQ237" i="24"/>
  <c r="AW227" i="24"/>
  <c r="P222" i="24"/>
  <c r="AX232" i="24"/>
  <c r="AI226" i="24"/>
  <c r="B221" i="24"/>
  <c r="Z229" i="24"/>
  <c r="P224" i="24"/>
  <c r="P229" i="24"/>
  <c r="L225" i="24"/>
  <c r="AJ234" i="24"/>
  <c r="AX228" i="24"/>
  <c r="AI225" i="24"/>
  <c r="L222" i="24"/>
  <c r="F233" i="24"/>
  <c r="AW228" i="24"/>
  <c r="Z225" i="24"/>
  <c r="K222" i="24"/>
  <c r="V219" i="24"/>
  <c r="C216" i="24"/>
  <c r="L213" i="24"/>
  <c r="U210" i="24"/>
  <c r="V207" i="24"/>
  <c r="AE204" i="24"/>
  <c r="M202" i="24"/>
  <c r="AH220" i="24"/>
  <c r="G218" i="24"/>
  <c r="AK215" i="24"/>
  <c r="AQ213" i="24"/>
  <c r="AO211" i="24"/>
  <c r="AU209" i="24"/>
  <c r="AS207" i="24"/>
  <c r="AY218" i="24"/>
  <c r="AQ216" i="24"/>
  <c r="AM214" i="24"/>
  <c r="AS212" i="24"/>
  <c r="AQ210" i="24"/>
  <c r="AG208" i="24"/>
  <c r="AM206" i="24"/>
  <c r="AK204" i="24"/>
  <c r="AM219" i="24"/>
  <c r="S217" i="24"/>
  <c r="C215" i="24"/>
  <c r="I213" i="24"/>
  <c r="G211" i="24"/>
  <c r="M209" i="24"/>
  <c r="K207" i="24"/>
  <c r="AZ204" i="24"/>
  <c r="AB219" i="24"/>
  <c r="H217" i="24"/>
  <c r="J215" i="24"/>
  <c r="H213" i="24"/>
  <c r="AW210" i="24"/>
  <c r="D209" i="24"/>
  <c r="Z219" i="24"/>
  <c r="P217" i="24"/>
  <c r="I215" i="24"/>
  <c r="AX212" i="24"/>
  <c r="E211" i="24"/>
  <c r="C209" i="24"/>
  <c r="AZ221" i="24"/>
  <c r="AK218" i="24"/>
  <c r="M216" i="24"/>
  <c r="S214" i="24"/>
  <c r="Q212" i="24"/>
  <c r="W210" i="24"/>
  <c r="AJ220" i="24"/>
  <c r="AY217" i="24"/>
  <c r="AU215" i="24"/>
  <c r="AS213" i="24"/>
  <c r="AY211" i="24"/>
  <c r="AW209" i="24"/>
  <c r="Z207" i="24"/>
  <c r="AA204" i="24"/>
  <c r="I202" i="24"/>
  <c r="I200" i="24"/>
  <c r="G198" i="24"/>
  <c r="AV195" i="24"/>
  <c r="C194" i="24"/>
  <c r="AZ191" i="24"/>
  <c r="G190" i="24"/>
  <c r="E188" i="24"/>
  <c r="X207" i="24"/>
  <c r="Z204" i="24"/>
  <c r="H202" i="24"/>
  <c r="H200" i="24"/>
  <c r="F198" i="24"/>
  <c r="AU195" i="24"/>
  <c r="B194" i="24"/>
  <c r="AU205" i="24"/>
  <c r="T203" i="24"/>
  <c r="D201" i="24"/>
  <c r="AS198" i="24"/>
  <c r="AY196" i="24"/>
  <c r="AW194" i="24"/>
  <c r="D193" i="24"/>
  <c r="B191" i="24"/>
  <c r="H207" i="24"/>
  <c r="M204" i="24"/>
  <c r="AU201" i="24"/>
  <c r="AW199" i="24"/>
  <c r="AU197" i="24"/>
  <c r="AK195" i="24"/>
  <c r="AQ193" i="24"/>
  <c r="AO191" i="24"/>
  <c r="AU189" i="24"/>
  <c r="S205" i="24"/>
  <c r="AF202" i="24"/>
  <c r="AC200" i="24"/>
  <c r="AA198" i="24"/>
  <c r="AG196" i="24"/>
  <c r="AE194" i="24"/>
  <c r="E207" i="24"/>
  <c r="K204" i="24"/>
  <c r="C202" i="24"/>
  <c r="T200" i="24"/>
  <c r="AP198" i="24"/>
  <c r="AV196" i="24"/>
  <c r="S195" i="24"/>
  <c r="AB206" i="24"/>
  <c r="AE12" i="24"/>
  <c r="B27" i="24"/>
  <c r="L16" i="24"/>
  <c r="AE29" i="24"/>
  <c r="Z254" i="24"/>
  <c r="B264" i="24"/>
  <c r="J261" i="24"/>
  <c r="O264" i="24"/>
  <c r="AS264" i="24"/>
  <c r="AA250" i="24"/>
  <c r="AX250" i="24"/>
  <c r="W248" i="24"/>
  <c r="AW247" i="24"/>
  <c r="AQ246" i="24"/>
  <c r="Q246" i="24"/>
  <c r="L243" i="24"/>
  <c r="Y249" i="24"/>
  <c r="G244" i="24"/>
  <c r="T244" i="24"/>
  <c r="AS245" i="24"/>
  <c r="J246" i="24"/>
  <c r="AJ243" i="24"/>
  <c r="O235" i="24"/>
  <c r="G230" i="24"/>
  <c r="AJ224" i="24"/>
  <c r="AL218" i="24"/>
  <c r="AT231" i="24"/>
  <c r="M226" i="24"/>
  <c r="S233" i="24"/>
  <c r="Q227" i="24"/>
  <c r="AQ221" i="24"/>
  <c r="V231" i="24"/>
  <c r="C226" i="24"/>
  <c r="AS220" i="24"/>
  <c r="AB228" i="24"/>
  <c r="AA223" i="24"/>
  <c r="AY228" i="24"/>
  <c r="D225" i="24"/>
  <c r="G233" i="24"/>
  <c r="AP228" i="24"/>
  <c r="S225" i="24"/>
  <c r="D222" i="24"/>
  <c r="AQ232" i="24"/>
  <c r="AG228" i="24"/>
  <c r="R225" i="24"/>
  <c r="C222" i="24"/>
  <c r="B219" i="24"/>
  <c r="AT215" i="24"/>
  <c r="D213" i="24"/>
  <c r="M210" i="24"/>
  <c r="N207" i="24"/>
  <c r="W204" i="24"/>
  <c r="E202" i="24"/>
  <c r="B220" i="24"/>
  <c r="AM217" i="24"/>
  <c r="AC215" i="24"/>
  <c r="AI213" i="24"/>
  <c r="AG211" i="24"/>
  <c r="W209" i="24"/>
  <c r="M222" i="24"/>
  <c r="AP218" i="24"/>
  <c r="AH216" i="24"/>
  <c r="AE214" i="24"/>
  <c r="U212" i="24"/>
  <c r="AA210" i="24"/>
  <c r="Y208" i="24"/>
  <c r="AE206" i="24"/>
  <c r="AC204" i="24"/>
  <c r="H219" i="24"/>
  <c r="AY216" i="24"/>
  <c r="AT214" i="24"/>
  <c r="AZ212" i="24"/>
  <c r="AX210" i="24"/>
  <c r="AN208" i="24"/>
  <c r="AT206" i="24"/>
  <c r="AR204" i="24"/>
  <c r="P219" i="24"/>
  <c r="AX216" i="24"/>
  <c r="AK214" i="24"/>
  <c r="AQ212" i="24"/>
  <c r="AO210" i="24"/>
  <c r="AU208" i="24"/>
  <c r="O219" i="24"/>
  <c r="AN216" i="24"/>
  <c r="AR214" i="24"/>
  <c r="AP212" i="24"/>
  <c r="AV210" i="24"/>
  <c r="AT208" i="24"/>
  <c r="AM220" i="24"/>
  <c r="S218" i="24"/>
  <c r="E216" i="24"/>
  <c r="K214" i="24"/>
  <c r="I212" i="24"/>
  <c r="AX209" i="24"/>
  <c r="O220" i="24"/>
  <c r="AP217" i="24"/>
  <c r="AM215" i="24"/>
  <c r="AK213" i="24"/>
  <c r="AA211" i="24"/>
  <c r="AG209" i="24"/>
  <c r="M207" i="24"/>
  <c r="Q204" i="24"/>
  <c r="AY201" i="24"/>
  <c r="AJ199" i="24"/>
  <c r="AP197" i="24"/>
  <c r="AN195" i="24"/>
  <c r="AT193" i="24"/>
  <c r="AR191" i="24"/>
  <c r="AH189" i="24"/>
  <c r="AN187" i="24"/>
  <c r="J207" i="24"/>
  <c r="P204" i="24"/>
  <c r="AX201" i="24"/>
  <c r="AI199" i="24"/>
  <c r="AO197" i="24"/>
  <c r="AM195" i="24"/>
  <c r="AS193" i="24"/>
  <c r="AI205" i="24"/>
  <c r="AQ202" i="24"/>
  <c r="AM200" i="24"/>
  <c r="AK198" i="24"/>
  <c r="AQ196" i="24"/>
  <c r="AO194" i="24"/>
  <c r="AE192" i="24"/>
  <c r="AK190" i="24"/>
  <c r="AS206" i="24"/>
  <c r="D204" i="24"/>
  <c r="AL201" i="24"/>
  <c r="Y199" i="24"/>
  <c r="AE197" i="24"/>
  <c r="AC195" i="24"/>
  <c r="AI193" i="24"/>
  <c r="AG191" i="24"/>
  <c r="D208" i="24"/>
  <c r="AQ204" i="24"/>
  <c r="W202" i="24"/>
  <c r="U200" i="24"/>
  <c r="S198" i="24"/>
  <c r="I196" i="24"/>
  <c r="O194" i="24"/>
  <c r="AQ206" i="24"/>
  <c r="B204" i="24"/>
  <c r="AS201" i="24"/>
  <c r="L200" i="24"/>
  <c r="AH198" i="24"/>
  <c r="AN196" i="24"/>
  <c r="K195" i="24"/>
  <c r="P206" i="24"/>
  <c r="AG203" i="24"/>
  <c r="AR201" i="24"/>
  <c r="K200" i="24"/>
  <c r="Q198" i="24"/>
  <c r="AM196" i="24"/>
  <c r="J195" i="24"/>
  <c r="P193" i="24"/>
  <c r="AL191" i="24"/>
  <c r="AC207" i="24"/>
  <c r="AB204" i="24"/>
  <c r="AL202" i="24"/>
  <c r="AX200" i="24"/>
  <c r="E199" i="24"/>
  <c r="AA197" i="24"/>
  <c r="AW195" i="24"/>
  <c r="D194" i="24"/>
  <c r="Z192" i="24"/>
  <c r="AK191" i="24"/>
  <c r="AO188" i="24"/>
  <c r="AZ186" i="24"/>
  <c r="S185" i="24"/>
  <c r="Y183" i="24"/>
  <c r="AU181" i="24"/>
  <c r="R180" i="24"/>
  <c r="X178" i="24"/>
  <c r="AT176" i="24"/>
  <c r="Q175" i="24"/>
  <c r="W173" i="24"/>
  <c r="AS171" i="24"/>
  <c r="P170" i="24"/>
  <c r="AS192" i="24"/>
  <c r="AJ189" i="24"/>
  <c r="AS187" i="24"/>
  <c r="AP185" i="24"/>
  <c r="M184" i="24"/>
  <c r="AI182" i="24"/>
  <c r="AO180" i="24"/>
  <c r="L179" i="24"/>
  <c r="Q193" i="24"/>
  <c r="X189" i="24"/>
  <c r="AI187" i="24"/>
  <c r="AW185" i="24"/>
  <c r="D184" i="24"/>
  <c r="Z182" i="24"/>
  <c r="AV180" i="24"/>
  <c r="S179" i="24"/>
  <c r="F178" i="24"/>
  <c r="AR176" i="24"/>
  <c r="AE175" i="24"/>
  <c r="R174" i="24"/>
  <c r="E173" i="24"/>
  <c r="O191" i="24"/>
  <c r="N189" i="24"/>
  <c r="AQ187" i="24"/>
  <c r="U186" i="24"/>
  <c r="H185" i="24"/>
  <c r="AT183" i="24"/>
  <c r="AG182" i="24"/>
  <c r="T181" i="24"/>
  <c r="G180" i="24"/>
  <c r="AS178" i="24"/>
  <c r="AF177" i="24"/>
  <c r="S176" i="24"/>
  <c r="F175" i="24"/>
  <c r="AR173" i="24"/>
  <c r="AE172" i="24"/>
  <c r="R171" i="24"/>
  <c r="E170" i="24"/>
  <c r="AQ168" i="24"/>
  <c r="F194" i="24"/>
  <c r="AF190" i="24"/>
  <c r="AT188" i="24"/>
  <c r="W187" i="24"/>
  <c r="D186" i="24"/>
  <c r="AP184" i="24"/>
  <c r="AC183" i="24"/>
  <c r="P182" i="24"/>
  <c r="C181" i="24"/>
  <c r="AO179" i="24"/>
  <c r="AB178" i="24"/>
  <c r="O177" i="24"/>
  <c r="B176" i="24"/>
  <c r="AO193" i="24"/>
  <c r="AA190" i="24"/>
  <c r="AQ188" i="24"/>
  <c r="U187" i="24"/>
  <c r="B186" i="24"/>
  <c r="AN184" i="24"/>
  <c r="AA183" i="24"/>
  <c r="N182" i="24"/>
  <c r="AZ180" i="24"/>
  <c r="AM179" i="24"/>
  <c r="Z178" i="24"/>
  <c r="M177" i="24"/>
  <c r="AY175" i="24"/>
  <c r="AL174" i="24"/>
  <c r="Y173" i="24"/>
  <c r="L172" i="24"/>
  <c r="G191" i="24"/>
  <c r="Y14" i="24"/>
  <c r="AH27" i="24"/>
  <c r="AL18" i="24"/>
  <c r="I33" i="24"/>
  <c r="AS253" i="24"/>
  <c r="AA261" i="24"/>
  <c r="P259" i="24"/>
  <c r="AH263" i="24"/>
  <c r="S262" i="24"/>
  <c r="AG248" i="24"/>
  <c r="R250" i="24"/>
  <c r="AV245" i="24"/>
  <c r="D246" i="24"/>
  <c r="K246" i="24"/>
  <c r="G254" i="24"/>
  <c r="D241" i="24"/>
  <c r="AJ245" i="24"/>
  <c r="B241" i="24"/>
  <c r="AR241" i="24"/>
  <c r="AF244" i="24"/>
  <c r="H242" i="24"/>
  <c r="AE241" i="24"/>
  <c r="G235" i="24"/>
  <c r="AN228" i="24"/>
  <c r="AM223" i="24"/>
  <c r="AD218" i="24"/>
  <c r="AR230" i="24"/>
  <c r="AF225" i="24"/>
  <c r="Z232" i="24"/>
  <c r="L226" i="24"/>
  <c r="K221" i="24"/>
  <c r="L231" i="24"/>
  <c r="F225" i="24"/>
  <c r="O241" i="24"/>
  <c r="L228" i="24"/>
  <c r="AF238" i="24"/>
  <c r="K228" i="24"/>
  <c r="O224" i="24"/>
  <c r="J232" i="24"/>
  <c r="J228" i="24"/>
  <c r="AL224" i="24"/>
  <c r="W221" i="24"/>
  <c r="AW231" i="24"/>
  <c r="AZ227" i="24"/>
  <c r="AK224" i="24"/>
  <c r="V221" i="24"/>
  <c r="Z218" i="24"/>
  <c r="V215" i="24"/>
  <c r="W212" i="24"/>
  <c r="AF209" i="24"/>
  <c r="AO206" i="24"/>
  <c r="AX203" i="24"/>
  <c r="AN201" i="24"/>
  <c r="AP219" i="24"/>
  <c r="AD217" i="24"/>
  <c r="U215" i="24"/>
  <c r="K213" i="24"/>
  <c r="Q211" i="24"/>
  <c r="O209" i="24"/>
  <c r="AO221" i="24"/>
  <c r="AG218" i="24"/>
  <c r="I216" i="24"/>
  <c r="O214" i="24"/>
  <c r="M212" i="24"/>
  <c r="S210" i="24"/>
  <c r="Q208" i="24"/>
  <c r="G206" i="24"/>
  <c r="AL222" i="24"/>
  <c r="AX218" i="24"/>
  <c r="AP216" i="24"/>
  <c r="AL214" i="24"/>
  <c r="AB212" i="24"/>
  <c r="AH210" i="24"/>
  <c r="AF208" i="24"/>
  <c r="AL206" i="24"/>
  <c r="AD222" i="24"/>
  <c r="AN218" i="24"/>
  <c r="AF216" i="24"/>
  <c r="AC214" i="24"/>
  <c r="AI212" i="24"/>
  <c r="AG210" i="24"/>
  <c r="E222" i="24"/>
  <c r="AV218" i="24"/>
  <c r="AE216" i="24"/>
  <c r="AJ214" i="24"/>
  <c r="AH212" i="24"/>
  <c r="X210" i="24"/>
  <c r="AD208" i="24"/>
  <c r="AA220" i="24"/>
  <c r="J218" i="24"/>
  <c r="AV215" i="24"/>
  <c r="AL213" i="24"/>
  <c r="AR211" i="24"/>
  <c r="AP209" i="24"/>
  <c r="D220" i="24"/>
  <c r="AF217" i="24"/>
  <c r="O215" i="24"/>
  <c r="U213" i="24"/>
  <c r="S211" i="24"/>
  <c r="Y209" i="24"/>
  <c r="AY206" i="24"/>
  <c r="AN203" i="24"/>
  <c r="AG201" i="24"/>
  <c r="AB199" i="24"/>
  <c r="AH197" i="24"/>
  <c r="AF195" i="24"/>
  <c r="V193" i="24"/>
  <c r="AB191" i="24"/>
  <c r="Z189" i="24"/>
  <c r="AF187" i="24"/>
  <c r="AX206" i="24"/>
  <c r="AM203" i="24"/>
  <c r="AE201" i="24"/>
  <c r="AA199" i="24"/>
  <c r="AG197" i="24"/>
  <c r="AE195" i="24"/>
  <c r="AK208" i="24"/>
  <c r="H205" i="24"/>
  <c r="AH202" i="24"/>
  <c r="AE200" i="24"/>
  <c r="AC198" i="24"/>
  <c r="S196" i="24"/>
  <c r="Y194" i="24"/>
  <c r="W192" i="24"/>
  <c r="AC190" i="24"/>
  <c r="AH206" i="24"/>
  <c r="AB203" i="24"/>
  <c r="T201" i="24"/>
  <c r="Q199" i="24"/>
  <c r="W197" i="24"/>
  <c r="U195" i="24"/>
  <c r="K193" i="24"/>
  <c r="Q191" i="24"/>
  <c r="AH207" i="24"/>
  <c r="AG204" i="24"/>
  <c r="N202" i="24"/>
  <c r="AV199" i="24"/>
  <c r="C198" i="24"/>
  <c r="AZ195" i="24"/>
  <c r="G194" i="24"/>
  <c r="AC206" i="24"/>
  <c r="Y203" i="24"/>
  <c r="AJ201" i="24"/>
  <c r="D200" i="24"/>
  <c r="J198" i="24"/>
  <c r="AF196" i="24"/>
  <c r="C195" i="24"/>
  <c r="AC205" i="24"/>
  <c r="X203" i="24"/>
  <c r="AI201" i="24"/>
  <c r="AL199" i="24"/>
  <c r="I198" i="24"/>
  <c r="AE196" i="24"/>
  <c r="AK194" i="24"/>
  <c r="H193" i="24"/>
  <c r="AY16" i="24"/>
  <c r="AP29" i="24"/>
  <c r="S19" i="24"/>
  <c r="AB264" i="24"/>
  <c r="AY251" i="24"/>
  <c r="AT260" i="24"/>
  <c r="AO256" i="24"/>
  <c r="AN261" i="24"/>
  <c r="AL261" i="24"/>
  <c r="G246" i="24"/>
  <c r="X248" i="24"/>
  <c r="P245" i="24"/>
  <c r="AC243" i="24"/>
  <c r="Q244" i="24"/>
  <c r="V253" i="24"/>
  <c r="AC238" i="24"/>
  <c r="AF242" i="24"/>
  <c r="U240" i="24"/>
  <c r="O239" i="24"/>
  <c r="AZ241" i="24"/>
  <c r="W241" i="24"/>
  <c r="P240" i="24"/>
  <c r="B234" i="24"/>
  <c r="AF228" i="24"/>
  <c r="AX222" i="24"/>
  <c r="AW217" i="24"/>
  <c r="O230" i="24"/>
  <c r="AA224" i="24"/>
  <c r="AI231" i="24"/>
  <c r="D226" i="24"/>
  <c r="N220" i="24"/>
  <c r="L230" i="24"/>
  <c r="AO224" i="24"/>
  <c r="AI233" i="24"/>
  <c r="W227" i="24"/>
  <c r="S237" i="24"/>
  <c r="AL227" i="24"/>
  <c r="AP223" i="24"/>
  <c r="S231" i="24"/>
  <c r="AK227" i="24"/>
  <c r="V224" i="24"/>
  <c r="AX220" i="24"/>
  <c r="Q231" i="24"/>
  <c r="AJ227" i="24"/>
  <c r="M224" i="24"/>
  <c r="AW220" i="24"/>
  <c r="H218" i="24"/>
  <c r="AW214" i="24"/>
  <c r="G212" i="24"/>
  <c r="P209" i="24"/>
  <c r="Y206" i="24"/>
  <c r="AH203" i="24"/>
  <c r="AF201" i="24"/>
  <c r="AE219" i="24"/>
  <c r="C217" i="24"/>
  <c r="E215" i="24"/>
  <c r="C213" i="24"/>
  <c r="I211" i="24"/>
  <c r="G209" i="24"/>
  <c r="AG220" i="24"/>
  <c r="O218" i="24"/>
  <c r="AZ215" i="24"/>
  <c r="G214" i="24"/>
  <c r="E212" i="24"/>
  <c r="AT209" i="24"/>
  <c r="AZ207" i="24"/>
  <c r="AX205" i="24"/>
  <c r="I222" i="24"/>
  <c r="AO218" i="24"/>
  <c r="P216" i="24"/>
  <c r="V214" i="24"/>
  <c r="T212" i="24"/>
  <c r="Z210" i="24"/>
  <c r="X208" i="24"/>
  <c r="N206" i="24"/>
  <c r="AJ221" i="24"/>
  <c r="AE218" i="24"/>
  <c r="W216" i="24"/>
  <c r="U214" i="24"/>
  <c r="K212" i="24"/>
  <c r="Q210" i="24"/>
  <c r="AG221" i="24"/>
  <c r="AM218" i="24"/>
  <c r="V216" i="24"/>
  <c r="L214" i="24"/>
  <c r="R212" i="24"/>
  <c r="P210" i="24"/>
  <c r="V208" i="24"/>
  <c r="Q220" i="24"/>
  <c r="AH217" i="24"/>
  <c r="AF215" i="24"/>
  <c r="AD213" i="24"/>
  <c r="AJ211" i="24"/>
  <c r="AH209" i="24"/>
  <c r="W219" i="24"/>
  <c r="N217" i="24"/>
  <c r="G215" i="24"/>
  <c r="M213" i="24"/>
  <c r="K211" i="24"/>
  <c r="AZ208" i="24"/>
  <c r="Z206" i="24"/>
  <c r="AE203" i="24"/>
  <c r="W201" i="24"/>
  <c r="T199" i="24"/>
  <c r="J197" i="24"/>
  <c r="P195" i="24"/>
  <c r="N193" i="24"/>
  <c r="T191" i="24"/>
  <c r="R189" i="24"/>
  <c r="H187" i="24"/>
  <c r="X206" i="24"/>
  <c r="AD203" i="24"/>
  <c r="V201" i="24"/>
  <c r="S199" i="24"/>
  <c r="I197" i="24"/>
  <c r="O195" i="24"/>
  <c r="G208" i="24"/>
  <c r="AV204" i="24"/>
  <c r="Y202" i="24"/>
  <c r="G200" i="24"/>
  <c r="M198" i="24"/>
  <c r="K196" i="24"/>
  <c r="Q194" i="24"/>
  <c r="O192" i="24"/>
  <c r="E190" i="24"/>
  <c r="H206" i="24"/>
  <c r="S203" i="24"/>
  <c r="K201" i="24"/>
  <c r="I199" i="24"/>
  <c r="AX196" i="24"/>
  <c r="E195" i="24"/>
  <c r="C193" i="24"/>
  <c r="I191" i="24"/>
  <c r="R207" i="24"/>
  <c r="C204" i="24"/>
  <c r="AT201" i="24"/>
  <c r="AN199" i="24"/>
  <c r="AT197" i="24"/>
  <c r="AR195" i="24"/>
  <c r="AH193" i="24"/>
  <c r="D206" i="24"/>
  <c r="P203" i="24"/>
  <c r="AA201" i="24"/>
  <c r="AU199" i="24"/>
  <c r="B198" i="24"/>
  <c r="X196" i="24"/>
  <c r="AT194" i="24"/>
  <c r="O205" i="24"/>
  <c r="O203" i="24"/>
  <c r="Z201" i="24"/>
  <c r="AD199" i="24"/>
  <c r="AZ197" i="24"/>
  <c r="W196" i="24"/>
  <c r="AC194" i="24"/>
  <c r="AY192" i="24"/>
  <c r="V191" i="24"/>
  <c r="AA206" i="24"/>
  <c r="I204" i="24"/>
  <c r="S202" i="24"/>
  <c r="R200" i="24"/>
  <c r="AN198" i="24"/>
  <c r="K197" i="24"/>
  <c r="Q195" i="24"/>
  <c r="AM193" i="24"/>
  <c r="J192" i="24"/>
  <c r="Y190" i="24"/>
  <c r="W188" i="24"/>
  <c r="AG186" i="24"/>
  <c r="AL184" i="24"/>
  <c r="I183" i="24"/>
  <c r="AE181" i="24"/>
  <c r="AK179" i="24"/>
  <c r="H178" i="24"/>
  <c r="AD176" i="24"/>
  <c r="AJ174" i="24"/>
  <c r="G173" i="24"/>
  <c r="AC171" i="24"/>
  <c r="AI169" i="24"/>
  <c r="D192" i="24"/>
  <c r="P189" i="24"/>
  <c r="I187" i="24"/>
  <c r="Z185" i="24"/>
  <c r="AV183" i="24"/>
  <c r="C182" i="24"/>
  <c r="Y180" i="24"/>
  <c r="AU178" i="24"/>
  <c r="AF191" i="24"/>
  <c r="F189" i="24"/>
  <c r="Q187" i="24"/>
  <c r="Q185" i="24"/>
  <c r="AM183" i="24"/>
  <c r="J182" i="24"/>
  <c r="P180" i="24"/>
  <c r="C179" i="24"/>
  <c r="AO177" i="24"/>
  <c r="AB176" i="24"/>
  <c r="O175" i="24"/>
  <c r="B174" i="24"/>
  <c r="N194" i="24"/>
  <c r="AH190" i="24"/>
  <c r="AU188" i="24"/>
  <c r="Y187" i="24"/>
  <c r="E186" i="24"/>
  <c r="AQ184" i="24"/>
  <c r="AD183" i="24"/>
  <c r="Q182" i="24"/>
  <c r="D181" i="24"/>
  <c r="AP179" i="24"/>
  <c r="AC178" i="24"/>
  <c r="P177" i="24"/>
  <c r="C176" i="24"/>
  <c r="AO174" i="24"/>
  <c r="AB173" i="24"/>
  <c r="O172" i="24"/>
  <c r="B171" i="24"/>
  <c r="AN169" i="24"/>
  <c r="AA168" i="24"/>
  <c r="AK192" i="24"/>
  <c r="F190" i="24"/>
  <c r="AA188" i="24"/>
  <c r="E187" i="24"/>
  <c r="AM185" i="24"/>
  <c r="Z184" i="24"/>
  <c r="M183" i="24"/>
  <c r="AY181" i="24"/>
  <c r="AL180" i="24"/>
  <c r="Y179" i="24"/>
  <c r="L178" i="24"/>
  <c r="AX176" i="24"/>
  <c r="AK175" i="24"/>
  <c r="AF192" i="24"/>
  <c r="B190" i="24"/>
  <c r="Y188" i="24"/>
  <c r="C187" i="24"/>
  <c r="AK185" i="24"/>
  <c r="X184" i="24"/>
  <c r="K183" i="24"/>
  <c r="AW181" i="24"/>
  <c r="AJ180" i="24"/>
  <c r="W179" i="24"/>
  <c r="J178" i="24"/>
  <c r="AV176" i="24"/>
  <c r="AI175" i="24"/>
  <c r="V174" i="24"/>
  <c r="I173" i="24"/>
  <c r="AG193" i="24"/>
  <c r="Z190" i="24"/>
  <c r="AP188" i="24"/>
  <c r="T187" i="24"/>
  <c r="AZ185" i="24"/>
  <c r="AM184" i="24"/>
  <c r="Z183" i="24"/>
  <c r="M182" i="24"/>
  <c r="AY180" i="24"/>
  <c r="AL179" i="24"/>
  <c r="Y178" i="24"/>
  <c r="L177" i="24"/>
  <c r="AX175" i="24"/>
  <c r="AK174" i="24"/>
  <c r="AD190" i="24"/>
  <c r="AN179" i="24"/>
  <c r="H174" i="24"/>
  <c r="AQ171" i="24"/>
  <c r="I170" i="24"/>
  <c r="AB168" i="24"/>
  <c r="I167" i="24"/>
  <c r="AU165" i="24"/>
  <c r="AH164" i="24"/>
  <c r="U163" i="24"/>
  <c r="H162" i="24"/>
  <c r="AT160" i="24"/>
  <c r="AG159" i="24"/>
  <c r="T158" i="24"/>
  <c r="G157" i="24"/>
  <c r="AS155" i="24"/>
  <c r="AF154" i="24"/>
  <c r="S153" i="24"/>
  <c r="F152" i="24"/>
  <c r="AR150" i="24"/>
  <c r="AE149" i="24"/>
  <c r="R148" i="24"/>
  <c r="G182" i="24"/>
  <c r="AY174" i="24"/>
  <c r="N172" i="24"/>
  <c r="AB170" i="24"/>
  <c r="AS168" i="24"/>
  <c r="X167" i="24"/>
  <c r="K166" i="24"/>
  <c r="AW164" i="24"/>
  <c r="AJ163" i="24"/>
  <c r="W162" i="24"/>
  <c r="J161" i="24"/>
  <c r="AV159" i="24"/>
  <c r="AI158" i="24"/>
  <c r="V157" i="24"/>
  <c r="AX181" i="24"/>
  <c r="AU174" i="24"/>
  <c r="M172" i="24"/>
  <c r="AA170" i="24"/>
  <c r="AR168" i="24"/>
  <c r="W167" i="24"/>
  <c r="J166" i="24"/>
  <c r="AV164" i="24"/>
  <c r="AI163" i="24"/>
  <c r="V162" i="24"/>
  <c r="I161" i="24"/>
  <c r="AU159" i="24"/>
  <c r="AH158" i="24"/>
  <c r="U157" i="24"/>
  <c r="H156" i="24"/>
  <c r="AT154" i="24"/>
  <c r="AG153" i="24"/>
  <c r="T152" i="24"/>
  <c r="D183" i="24"/>
  <c r="X175" i="24"/>
  <c r="X172" i="24"/>
  <c r="AJ170" i="24"/>
  <c r="B169" i="24"/>
  <c r="AD167" i="24"/>
  <c r="Q166" i="24"/>
  <c r="D165" i="24"/>
  <c r="AP163" i="24"/>
  <c r="AC162" i="24"/>
  <c r="P161" i="24"/>
  <c r="C160" i="24"/>
  <c r="AO158" i="24"/>
  <c r="AB157" i="24"/>
  <c r="O156" i="24"/>
  <c r="B155" i="24"/>
  <c r="AN153" i="24"/>
  <c r="AA152" i="24"/>
  <c r="N151" i="24"/>
  <c r="AK186" i="24"/>
  <c r="N177" i="24"/>
  <c r="N173" i="24"/>
  <c r="P171" i="24"/>
  <c r="AG169" i="24"/>
  <c r="E168" i="24"/>
  <c r="AN166" i="24"/>
  <c r="AA165" i="24"/>
  <c r="N164" i="24"/>
  <c r="M21" i="24"/>
  <c r="O260" i="24"/>
  <c r="AL264" i="24"/>
  <c r="AK257" i="24"/>
  <c r="AS251" i="24"/>
  <c r="C236" i="24"/>
  <c r="AH238" i="24"/>
  <c r="U236" i="24"/>
  <c r="AT226" i="24"/>
  <c r="AC229" i="24"/>
  <c r="K229" i="24"/>
  <c r="AS228" i="24"/>
  <c r="R226" i="24"/>
  <c r="Q226" i="24"/>
  <c r="E227" i="24"/>
  <c r="AJ230" i="24"/>
  <c r="AY222" i="24"/>
  <c r="Y214" i="24"/>
  <c r="AZ205" i="24"/>
  <c r="AR221" i="24"/>
  <c r="X214" i="24"/>
  <c r="AP208" i="24"/>
  <c r="T217" i="24"/>
  <c r="AF211" i="24"/>
  <c r="AP205" i="24"/>
  <c r="AK217" i="24"/>
  <c r="AU211" i="24"/>
  <c r="F206" i="24"/>
  <c r="AS217" i="24"/>
  <c r="AT211" i="24"/>
  <c r="K218" i="24"/>
  <c r="AE213" i="24"/>
  <c r="AO207" i="24"/>
  <c r="X215" i="24"/>
  <c r="AU210" i="24"/>
  <c r="AC216" i="24"/>
  <c r="AT210" i="24"/>
  <c r="M205" i="24"/>
  <c r="AU198" i="24"/>
  <c r="F193" i="24"/>
  <c r="U188" i="24"/>
  <c r="C203" i="24"/>
  <c r="AZ196" i="24"/>
  <c r="AV206" i="24"/>
  <c r="AP199" i="24"/>
  <c r="AR193" i="24"/>
  <c r="AE208" i="24"/>
  <c r="AD200" i="24"/>
  <c r="AV194" i="24"/>
  <c r="T190" i="24"/>
  <c r="J201" i="24"/>
  <c r="AB195" i="24"/>
  <c r="AP204" i="24"/>
  <c r="O199" i="24"/>
  <c r="AE207" i="24"/>
  <c r="AV202" i="24"/>
  <c r="N199" i="24"/>
  <c r="AP195" i="24"/>
  <c r="AI192" i="24"/>
  <c r="AN206" i="24"/>
  <c r="N203" i="24"/>
  <c r="J200" i="24"/>
  <c r="AI197" i="24"/>
  <c r="AZ194" i="24"/>
  <c r="R192" i="24"/>
  <c r="AK189" i="24"/>
  <c r="H186" i="24"/>
  <c r="AG183" i="24"/>
  <c r="AX180" i="24"/>
  <c r="P178" i="24"/>
  <c r="AO175" i="24"/>
  <c r="AX172" i="24"/>
  <c r="X170" i="24"/>
  <c r="S191" i="24"/>
  <c r="R187" i="24"/>
  <c r="AK184" i="24"/>
  <c r="AT181" i="24"/>
  <c r="T179" i="24"/>
  <c r="AY190" i="24"/>
  <c r="Z187" i="24"/>
  <c r="AR184" i="24"/>
  <c r="AK181" i="24"/>
  <c r="AA179" i="24"/>
  <c r="Y177" i="24"/>
  <c r="W175" i="24"/>
  <c r="AC173" i="24"/>
  <c r="S190" i="24"/>
  <c r="AZ187" i="24"/>
  <c r="AN185" i="24"/>
  <c r="AL183" i="24"/>
  <c r="AR181" i="24"/>
  <c r="AH179" i="24"/>
  <c r="AN177" i="24"/>
  <c r="AL175" i="24"/>
  <c r="AJ173" i="24"/>
  <c r="AP171" i="24"/>
  <c r="AF169" i="24"/>
  <c r="AL167" i="24"/>
  <c r="AE189" i="24"/>
  <c r="N187" i="24"/>
  <c r="O185" i="24"/>
  <c r="E183" i="24"/>
  <c r="K181" i="24"/>
  <c r="I179" i="24"/>
  <c r="G177" i="24"/>
  <c r="M175" i="24"/>
  <c r="AO189" i="24"/>
  <c r="AD187" i="24"/>
  <c r="U185" i="24"/>
  <c r="S183" i="24"/>
  <c r="Y181" i="24"/>
  <c r="O179" i="24"/>
  <c r="U177" i="24"/>
  <c r="S175" i="24"/>
  <c r="Q173" i="24"/>
  <c r="H192" i="24"/>
  <c r="AY188" i="24"/>
  <c r="B187" i="24"/>
  <c r="L185" i="24"/>
  <c r="AH183" i="24"/>
  <c r="AV181" i="24"/>
  <c r="K180" i="24"/>
  <c r="AO178" i="24"/>
  <c r="T177" i="24"/>
  <c r="AP175" i="24"/>
  <c r="U174" i="24"/>
  <c r="C186" i="24"/>
  <c r="Q176" i="24"/>
  <c r="AC172" i="24"/>
  <c r="AD170" i="24"/>
  <c r="AK168" i="24"/>
  <c r="AZ166" i="24"/>
  <c r="AE165" i="24"/>
  <c r="J164" i="24"/>
  <c r="AN162" i="24"/>
  <c r="S161" i="24"/>
  <c r="AW159" i="24"/>
  <c r="AB158" i="24"/>
  <c r="AX156" i="24"/>
  <c r="AC155" i="24"/>
  <c r="H154" i="24"/>
  <c r="AL152" i="24"/>
  <c r="Q151" i="24"/>
  <c r="AU149" i="24"/>
  <c r="Z148" i="24"/>
  <c r="AS180" i="24"/>
  <c r="G174" i="24"/>
  <c r="AE171" i="24"/>
  <c r="AK169" i="24"/>
  <c r="AX167" i="24"/>
  <c r="AA166" i="24"/>
  <c r="F165" i="24"/>
  <c r="AB163" i="24"/>
  <c r="G162" i="24"/>
  <c r="AK160" i="24"/>
  <c r="P159" i="24"/>
  <c r="AT157" i="24"/>
  <c r="Y184" i="24"/>
  <c r="AB175" i="24"/>
  <c r="AY171" i="24"/>
  <c r="F170" i="24"/>
  <c r="P168" i="24"/>
  <c r="AP166" i="24"/>
  <c r="U165" i="24"/>
  <c r="AY163" i="24"/>
  <c r="AD162" i="24"/>
  <c r="AZ160" i="24"/>
  <c r="AE159" i="24"/>
  <c r="J158" i="24"/>
  <c r="AN156" i="24"/>
  <c r="S155" i="24"/>
  <c r="AW153" i="24"/>
  <c r="AB152" i="24"/>
  <c r="AP181" i="24"/>
  <c r="W174" i="24"/>
  <c r="AM171" i="24"/>
  <c r="AS169" i="24"/>
  <c r="F168" i="24"/>
  <c r="AG166" i="24"/>
  <c r="L165" i="24"/>
  <c r="AH163" i="24"/>
  <c r="M162" i="24"/>
  <c r="AQ160" i="24"/>
  <c r="V159" i="24"/>
  <c r="AZ157" i="24"/>
  <c r="AE156" i="24"/>
  <c r="J155" i="24"/>
  <c r="AF153" i="24"/>
  <c r="K152" i="24"/>
  <c r="AO150" i="24"/>
  <c r="AH181" i="24"/>
  <c r="S174" i="24"/>
  <c r="AL171" i="24"/>
  <c r="AR169" i="24"/>
  <c r="AU167" i="24"/>
  <c r="X166" i="24"/>
  <c r="C165" i="24"/>
  <c r="AG163" i="24"/>
  <c r="T162" i="24"/>
  <c r="G161" i="24"/>
  <c r="AS159" i="24"/>
  <c r="AF158" i="24"/>
  <c r="S157" i="24"/>
  <c r="F156" i="24"/>
  <c r="AB186" i="24"/>
  <c r="J177" i="24"/>
  <c r="K173" i="24"/>
  <c r="O171" i="24"/>
  <c r="AE169" i="24"/>
  <c r="D168" i="24"/>
  <c r="AM166" i="24"/>
  <c r="Z165" i="24"/>
  <c r="M164" i="24"/>
  <c r="AY162" i="24"/>
  <c r="AL161" i="24"/>
  <c r="Y160" i="24"/>
  <c r="L159" i="24"/>
  <c r="AX157" i="24"/>
  <c r="AK156" i="24"/>
  <c r="X155" i="24"/>
  <c r="K154" i="24"/>
  <c r="AO187" i="24"/>
  <c r="AL177" i="24"/>
  <c r="Z173" i="24"/>
  <c r="X171" i="24"/>
  <c r="AO169" i="24"/>
  <c r="L168" i="24"/>
  <c r="AT166" i="24"/>
  <c r="AG165" i="24"/>
  <c r="T164" i="24"/>
  <c r="G163" i="24"/>
  <c r="AS161" i="24"/>
  <c r="AF160" i="24"/>
  <c r="S159" i="24"/>
  <c r="F158" i="24"/>
  <c r="AR156" i="24"/>
  <c r="AE155" i="24"/>
  <c r="R154" i="24"/>
  <c r="E153" i="24"/>
  <c r="AQ151" i="24"/>
  <c r="AD150" i="24"/>
  <c r="C189" i="24"/>
  <c r="AI178" i="24"/>
  <c r="AP173" i="24"/>
  <c r="AG171" i="24"/>
  <c r="AX169" i="24"/>
  <c r="T168" i="24"/>
  <c r="B167" i="24"/>
  <c r="AN165" i="24"/>
  <c r="AA164" i="24"/>
  <c r="N163" i="24"/>
  <c r="AZ161" i="24"/>
  <c r="AM160" i="24"/>
  <c r="Z159" i="24"/>
  <c r="M158" i="24"/>
  <c r="AY156" i="24"/>
  <c r="AL155" i="24"/>
  <c r="Y154" i="24"/>
  <c r="L153" i="24"/>
  <c r="AX151" i="24"/>
  <c r="AK150" i="24"/>
  <c r="AP152" i="24"/>
  <c r="O150" i="24"/>
  <c r="AL148" i="24"/>
  <c r="V147" i="24"/>
  <c r="I146" i="24"/>
  <c r="AU144" i="24"/>
  <c r="AH143" i="24"/>
  <c r="U142" i="24"/>
  <c r="H141" i="24"/>
  <c r="AT139" i="24"/>
  <c r="AG138" i="24"/>
  <c r="T137" i="24"/>
  <c r="G136" i="24"/>
  <c r="AS134" i="24"/>
  <c r="AF133" i="24"/>
  <c r="S132" i="24"/>
  <c r="F131" i="24"/>
  <c r="AR129" i="24"/>
  <c r="AE128" i="24"/>
  <c r="R127" i="24"/>
  <c r="E126" i="24"/>
  <c r="AQ124" i="24"/>
  <c r="R152" i="24"/>
  <c r="B150" i="24"/>
  <c r="AB148" i="24"/>
  <c r="M147" i="24"/>
  <c r="AY145" i="24"/>
  <c r="AL144" i="24"/>
  <c r="Y143" i="24"/>
  <c r="L142" i="24"/>
  <c r="AX140" i="24"/>
  <c r="AK139" i="24"/>
  <c r="X138" i="24"/>
  <c r="K137" i="24"/>
  <c r="AW135" i="24"/>
  <c r="AJ134" i="24"/>
  <c r="AW156" i="24"/>
  <c r="AV151" i="24"/>
  <c r="AP149" i="24"/>
  <c r="Q148" i="24"/>
  <c r="D147" i="24"/>
  <c r="AP145" i="24"/>
  <c r="AC144" i="24"/>
  <c r="P143" i="24"/>
  <c r="C142" i="24"/>
  <c r="AO140" i="24"/>
  <c r="AB139" i="24"/>
  <c r="O138" i="24"/>
  <c r="AM23" i="24"/>
  <c r="AZ258" i="24"/>
  <c r="AR262" i="24"/>
  <c r="V256" i="24"/>
  <c r="H254" i="24"/>
  <c r="AB233" i="24"/>
  <c r="AN236" i="24"/>
  <c r="H240" i="24"/>
  <c r="AL226" i="24"/>
  <c r="AE228" i="24"/>
  <c r="O225" i="24"/>
  <c r="AV227" i="24"/>
  <c r="J226" i="24"/>
  <c r="J223" i="24"/>
  <c r="X226" i="24"/>
  <c r="Z230" i="24"/>
  <c r="Q222" i="24"/>
  <c r="AZ213" i="24"/>
  <c r="AR205" i="24"/>
  <c r="J219" i="24"/>
  <c r="P214" i="24"/>
  <c r="AH208" i="24"/>
  <c r="AR215" i="24"/>
  <c r="H211" i="24"/>
  <c r="Z205" i="24"/>
  <c r="H216" i="24"/>
  <c r="AM211" i="24"/>
  <c r="AW205" i="24"/>
  <c r="AX215" i="24"/>
  <c r="AD211" i="24"/>
  <c r="B218" i="24"/>
  <c r="J212" i="24"/>
  <c r="AG207" i="24"/>
  <c r="AY214" i="24"/>
  <c r="R209" i="24"/>
  <c r="T216" i="24"/>
  <c r="AL210" i="24"/>
  <c r="V203" i="24"/>
  <c r="W198" i="24"/>
  <c r="AO192" i="24"/>
  <c r="AY186" i="24"/>
  <c r="AR202" i="24"/>
  <c r="AR196" i="24"/>
  <c r="N204" i="24"/>
  <c r="Z199" i="24"/>
  <c r="AJ193" i="24"/>
  <c r="AT205" i="24"/>
  <c r="V200" i="24"/>
  <c r="X194" i="24"/>
  <c r="AR206" i="24"/>
  <c r="B201" i="24"/>
  <c r="T195" i="24"/>
  <c r="G203" i="24"/>
  <c r="G199" i="24"/>
  <c r="P207" i="24"/>
  <c r="T202" i="24"/>
  <c r="F199" i="24"/>
  <c r="AH195" i="24"/>
  <c r="K192" i="24"/>
  <c r="M206" i="24"/>
  <c r="AU202" i="24"/>
  <c r="B200" i="24"/>
  <c r="S197" i="24"/>
  <c r="AR194" i="24"/>
  <c r="AL194" i="24"/>
  <c r="AX188" i="24"/>
  <c r="AY185" i="24"/>
  <c r="Q183" i="24"/>
  <c r="AP180" i="24"/>
  <c r="AY177" i="24"/>
  <c r="Y175" i="24"/>
  <c r="AP172" i="24"/>
  <c r="AQ169" i="24"/>
  <c r="X190" i="24"/>
  <c r="AX186" i="24"/>
  <c r="U184" i="24"/>
  <c r="AL181" i="24"/>
  <c r="D179" i="24"/>
  <c r="AI190" i="24"/>
  <c r="AN186" i="24"/>
  <c r="L184" i="24"/>
  <c r="AC181" i="24"/>
  <c r="K179" i="24"/>
  <c r="Q177" i="24"/>
  <c r="G175" i="24"/>
  <c r="M173" i="24"/>
  <c r="H190" i="24"/>
  <c r="AH187" i="24"/>
  <c r="AF185" i="24"/>
  <c r="V183" i="24"/>
  <c r="AB181" i="24"/>
  <c r="Z179" i="24"/>
  <c r="X177" i="24"/>
  <c r="AD175" i="24"/>
  <c r="T173" i="24"/>
  <c r="Z171" i="24"/>
  <c r="X169" i="24"/>
  <c r="I193" i="24"/>
  <c r="V189" i="24"/>
  <c r="AU186" i="24"/>
  <c r="AX184" i="24"/>
  <c r="AV182" i="24"/>
  <c r="AT180" i="24"/>
  <c r="AZ178" i="24"/>
  <c r="AP176" i="24"/>
  <c r="AV174" i="24"/>
  <c r="AC189" i="24"/>
  <c r="L187" i="24"/>
  <c r="M185" i="24"/>
  <c r="C183" i="24"/>
  <c r="I181" i="24"/>
  <c r="G179" i="24"/>
  <c r="E177" i="24"/>
  <c r="K175" i="24"/>
  <c r="AZ172" i="24"/>
  <c r="W191" i="24"/>
  <c r="AG188" i="24"/>
  <c r="AR186" i="24"/>
  <c r="D185" i="24"/>
  <c r="R183" i="24"/>
  <c r="AN181" i="24"/>
  <c r="C180" i="24"/>
  <c r="AG178" i="24"/>
  <c r="D177" i="24"/>
  <c r="AH175" i="24"/>
  <c r="M174" i="24"/>
  <c r="AO184" i="24"/>
  <c r="AJ175" i="24"/>
  <c r="P172" i="24"/>
  <c r="S170" i="24"/>
  <c r="R168" i="24"/>
  <c r="AR166" i="24"/>
  <c r="W165" i="24"/>
  <c r="B164" i="24"/>
  <c r="AF162" i="24"/>
  <c r="K161" i="24"/>
  <c r="AO159" i="24"/>
  <c r="L158" i="24"/>
  <c r="AP156" i="24"/>
  <c r="U155" i="24"/>
  <c r="AY153" i="24"/>
  <c r="AD152" i="24"/>
  <c r="I151" i="24"/>
  <c r="AM149" i="24"/>
  <c r="E193" i="24"/>
  <c r="AF179" i="24"/>
  <c r="AI173" i="24"/>
  <c r="T171" i="24"/>
  <c r="Z169" i="24"/>
  <c r="AO167" i="24"/>
  <c r="S166" i="24"/>
  <c r="AO164" i="24"/>
  <c r="T163" i="24"/>
  <c r="AX161" i="24"/>
  <c r="AC160" i="24"/>
  <c r="H159" i="24"/>
  <c r="AL157" i="24"/>
  <c r="L183" i="24"/>
  <c r="X174" i="24"/>
  <c r="AN171" i="24"/>
  <c r="AT169" i="24"/>
  <c r="G168" i="24"/>
  <c r="AH166" i="24"/>
  <c r="M165" i="24"/>
  <c r="AQ163" i="24"/>
  <c r="N162" i="24"/>
  <c r="AR160" i="24"/>
  <c r="W159" i="24"/>
  <c r="B158" i="24"/>
  <c r="AF156" i="24"/>
  <c r="K155" i="24"/>
  <c r="AO153" i="24"/>
  <c r="L152" i="24"/>
  <c r="AC180" i="24"/>
  <c r="AY173" i="24"/>
  <c r="AB171" i="24"/>
  <c r="AH169" i="24"/>
  <c r="AV167" i="24"/>
  <c r="Y166" i="24"/>
  <c r="AU164" i="24"/>
  <c r="Z163" i="24"/>
  <c r="E162" i="24"/>
  <c r="AI160" i="24"/>
  <c r="N159" i="24"/>
  <c r="AR157" i="24"/>
  <c r="W156" i="24"/>
  <c r="AS154" i="24"/>
  <c r="X153" i="24"/>
  <c r="C152" i="24"/>
  <c r="AG150" i="24"/>
  <c r="U180" i="24"/>
  <c r="AX173" i="24"/>
  <c r="AA171" i="24"/>
  <c r="V169" i="24"/>
  <c r="AK167" i="24"/>
  <c r="P166" i="24"/>
  <c r="AT164" i="24"/>
  <c r="Y163" i="24"/>
  <c r="L162" i="24"/>
  <c r="AX160" i="24"/>
  <c r="AK159" i="24"/>
  <c r="X158" i="24"/>
  <c r="K157" i="24"/>
  <c r="AW155" i="24"/>
  <c r="N185" i="24"/>
  <c r="AC176" i="24"/>
  <c r="AT172" i="24"/>
  <c r="D171" i="24"/>
  <c r="U169" i="24"/>
  <c r="AS167" i="24"/>
  <c r="AE166" i="24"/>
  <c r="R165" i="24"/>
  <c r="E164" i="24"/>
  <c r="AQ162" i="24"/>
  <c r="AD161" i="24"/>
  <c r="Q160" i="24"/>
  <c r="D159" i="24"/>
  <c r="AP157" i="24"/>
  <c r="AC156" i="24"/>
  <c r="P155" i="24"/>
  <c r="C154" i="24"/>
  <c r="S186" i="24"/>
  <c r="F177" i="24"/>
  <c r="J173" i="24"/>
  <c r="N171" i="24"/>
  <c r="AD169" i="24"/>
  <c r="B168" i="24"/>
  <c r="AL166" i="24"/>
  <c r="Y165" i="24"/>
  <c r="L164" i="24"/>
  <c r="AX162" i="24"/>
  <c r="AK161" i="24"/>
  <c r="X160" i="24"/>
  <c r="K159" i="24"/>
  <c r="AW157" i="24"/>
  <c r="AJ156" i="24"/>
  <c r="W155" i="24"/>
  <c r="J154" i="24"/>
  <c r="AV152" i="24"/>
  <c r="AI151" i="24"/>
  <c r="V150" i="24"/>
  <c r="AE187" i="24"/>
  <c r="AH177" i="24"/>
  <c r="X173" i="24"/>
  <c r="W171" i="24"/>
  <c r="AM169" i="24"/>
  <c r="J168" i="24"/>
  <c r="AS166" i="24"/>
  <c r="AF165" i="24"/>
  <c r="S164" i="24"/>
  <c r="F163" i="24"/>
  <c r="AR161" i="24"/>
  <c r="AE160" i="24"/>
  <c r="R159" i="24"/>
  <c r="E158" i="24"/>
  <c r="AQ156" i="24"/>
  <c r="AD155" i="24"/>
  <c r="Q154" i="24"/>
  <c r="D153" i="24"/>
  <c r="AP151" i="24"/>
  <c r="AC150" i="24"/>
  <c r="U152" i="24"/>
  <c r="Z19" i="24"/>
  <c r="AU263" i="24"/>
  <c r="AS255" i="24"/>
  <c r="AO258" i="24"/>
  <c r="Q258" i="24"/>
  <c r="R251" i="24"/>
  <c r="Q239" i="24"/>
  <c r="V239" i="24"/>
  <c r="AO237" i="24"/>
  <c r="AS221" i="24"/>
  <c r="S224" i="24"/>
  <c r="B224" i="24"/>
  <c r="AU222" i="24"/>
  <c r="AV232" i="24"/>
  <c r="AX240" i="24"/>
  <c r="AO223" i="24"/>
  <c r="L227" i="24"/>
  <c r="Y220" i="24"/>
  <c r="AH211" i="24"/>
  <c r="Z203" i="24"/>
  <c r="Y218" i="24"/>
  <c r="AD212" i="24"/>
  <c r="U220" i="24"/>
  <c r="T215" i="24"/>
  <c r="AD209" i="24"/>
  <c r="AU220" i="24"/>
  <c r="AI215" i="24"/>
  <c r="AS209" i="24"/>
  <c r="P221" i="24"/>
  <c r="AH215" i="24"/>
  <c r="AJ209" i="24"/>
  <c r="F216" i="24"/>
  <c r="AC211" i="24"/>
  <c r="AJ219" i="24"/>
  <c r="V213" i="24"/>
  <c r="AB221" i="24"/>
  <c r="AH214" i="24"/>
  <c r="AR208" i="24"/>
  <c r="AT202" i="24"/>
  <c r="AS196" i="24"/>
  <c r="AU190" i="24"/>
  <c r="AA186" i="24"/>
  <c r="AN200" i="24"/>
  <c r="G195" i="24"/>
  <c r="AU203" i="24"/>
  <c r="AF197" i="24"/>
  <c r="AX191" i="24"/>
  <c r="AT204" i="24"/>
  <c r="AJ198" i="24"/>
  <c r="AT192" i="24"/>
  <c r="AS205" i="24"/>
  <c r="P199" i="24"/>
  <c r="Z193" i="24"/>
  <c r="AN202" i="24"/>
  <c r="AK197" i="24"/>
  <c r="C205" i="24"/>
  <c r="AY200" i="24"/>
  <c r="AR197" i="24"/>
  <c r="U194" i="24"/>
  <c r="AD191" i="24"/>
  <c r="AM205" i="24"/>
  <c r="AQ201" i="24"/>
  <c r="M199" i="24"/>
  <c r="AD196" i="24"/>
  <c r="AU193" i="24"/>
  <c r="AV192" i="24"/>
  <c r="N188" i="24"/>
  <c r="AA185" i="24"/>
  <c r="AR182" i="24"/>
  <c r="AS179" i="24"/>
  <c r="S177" i="24"/>
  <c r="AB174" i="24"/>
  <c r="B172" i="24"/>
  <c r="S169" i="24"/>
  <c r="Y189" i="24"/>
  <c r="AF186" i="24"/>
  <c r="X183" i="24"/>
  <c r="AW180" i="24"/>
  <c r="O178" i="24"/>
  <c r="O189" i="24"/>
  <c r="V186" i="24"/>
  <c r="AE183" i="24"/>
  <c r="E181" i="24"/>
  <c r="AL178" i="24"/>
  <c r="AJ176" i="24"/>
  <c r="AP174" i="24"/>
  <c r="M193" i="24"/>
  <c r="W189" i="24"/>
  <c r="F187" i="24"/>
  <c r="AY184" i="24"/>
  <c r="F183" i="24"/>
  <c r="AU180" i="24"/>
  <c r="B179" i="24"/>
  <c r="AY176" i="24"/>
  <c r="AW174" i="24"/>
  <c r="D173" i="24"/>
  <c r="AS170" i="24"/>
  <c r="AY168" i="24"/>
  <c r="AU191" i="24"/>
  <c r="AJ188" i="24"/>
  <c r="AC186" i="24"/>
  <c r="R184" i="24"/>
  <c r="X182" i="24"/>
  <c r="V180" i="24"/>
  <c r="T178" i="24"/>
  <c r="Z176" i="24"/>
  <c r="L192" i="24"/>
  <c r="AZ188" i="24"/>
  <c r="AJ186" i="24"/>
  <c r="AF184" i="24"/>
  <c r="AL182" i="24"/>
  <c r="AB180" i="24"/>
  <c r="AH178" i="24"/>
  <c r="AF176" i="24"/>
  <c r="AD174" i="24"/>
  <c r="AJ172" i="24"/>
  <c r="N190" i="24"/>
  <c r="O188" i="24"/>
  <c r="Q186" i="24"/>
  <c r="AE184" i="24"/>
  <c r="B183" i="24"/>
  <c r="P181" i="24"/>
  <c r="AD179" i="24"/>
  <c r="I178" i="24"/>
  <c r="AM176" i="24"/>
  <c r="R175" i="24"/>
  <c r="AV173" i="24"/>
  <c r="O182" i="24"/>
  <c r="AE174" i="24"/>
  <c r="AF171" i="24"/>
  <c r="AL169" i="24"/>
  <c r="AY167" i="24"/>
  <c r="AB166" i="24"/>
  <c r="G165" i="24"/>
  <c r="AK163" i="24"/>
  <c r="P162" i="24"/>
  <c r="AL160" i="24"/>
  <c r="Q159" i="24"/>
  <c r="AU157" i="24"/>
  <c r="Z156" i="24"/>
  <c r="E155" i="24"/>
  <c r="AI153" i="24"/>
  <c r="N152" i="24"/>
  <c r="AJ150" i="24"/>
  <c r="O149" i="24"/>
  <c r="AI188" i="24"/>
  <c r="Z177" i="24"/>
  <c r="C173" i="24"/>
  <c r="AX170" i="24"/>
  <c r="E169" i="24"/>
  <c r="P167" i="24"/>
  <c r="AT165" i="24"/>
  <c r="Y164" i="24"/>
  <c r="D163" i="24"/>
  <c r="AH161" i="24"/>
  <c r="M160" i="24"/>
  <c r="AQ158" i="24"/>
  <c r="AJ192" i="24"/>
  <c r="X179" i="24"/>
  <c r="AH173" i="24"/>
  <c r="S171" i="24"/>
  <c r="Y169" i="24"/>
  <c r="AN167" i="24"/>
  <c r="R166" i="24"/>
  <c r="AN164" i="24"/>
  <c r="S163" i="24"/>
  <c r="AW161" i="24"/>
  <c r="AB160" i="24"/>
  <c r="G159" i="24"/>
  <c r="AK157" i="24"/>
  <c r="P156" i="24"/>
  <c r="AL154" i="24"/>
  <c r="Q153" i="24"/>
  <c r="AQ189" i="24"/>
  <c r="C178" i="24"/>
  <c r="P173" i="24"/>
  <c r="G171" i="24"/>
  <c r="M169" i="24"/>
  <c r="V167" i="24"/>
  <c r="AZ165" i="24"/>
  <c r="AE164" i="24"/>
  <c r="J163" i="24"/>
  <c r="AN161" i="24"/>
  <c r="S160" i="24"/>
  <c r="AW158" i="24"/>
  <c r="T157" i="24"/>
  <c r="AX155" i="24"/>
  <c r="AC154" i="24"/>
  <c r="H153" i="24"/>
  <c r="AL151" i="24"/>
  <c r="AD189" i="24"/>
  <c r="AT177" i="24"/>
  <c r="AW172" i="24"/>
  <c r="AT170" i="24"/>
  <c r="AZ168" i="24"/>
  <c r="U167" i="24"/>
  <c r="AY165" i="24"/>
  <c r="AD164" i="24"/>
  <c r="I163" i="24"/>
  <c r="AU161" i="24"/>
  <c r="AH160" i="24"/>
  <c r="U159" i="24"/>
  <c r="H158" i="24"/>
  <c r="AT156" i="24"/>
  <c r="AG155" i="24"/>
  <c r="AM182" i="24"/>
  <c r="P175" i="24"/>
  <c r="U172" i="24"/>
  <c r="AH170" i="24"/>
  <c r="AX168" i="24"/>
  <c r="AB167" i="24"/>
  <c r="O166" i="24"/>
  <c r="B165" i="24"/>
  <c r="AN163" i="24"/>
  <c r="AA162" i="24"/>
  <c r="N161" i="24"/>
  <c r="AZ159" i="24"/>
  <c r="AM158" i="24"/>
  <c r="Z157" i="24"/>
  <c r="M156" i="24"/>
  <c r="AY154" i="24"/>
  <c r="AL153" i="24"/>
  <c r="AR183" i="24"/>
  <c r="AR175" i="24"/>
  <c r="AF172" i="24"/>
  <c r="AQ170" i="24"/>
  <c r="I169" i="24"/>
  <c r="AI167" i="24"/>
  <c r="V166" i="24"/>
  <c r="I165" i="24"/>
  <c r="AU163" i="24"/>
  <c r="AH162" i="24"/>
  <c r="U161" i="24"/>
  <c r="H160" i="24"/>
  <c r="AT158" i="24"/>
  <c r="AG157" i="24"/>
  <c r="T156" i="24"/>
  <c r="G155" i="24"/>
  <c r="AS153" i="24"/>
  <c r="AF152" i="24"/>
  <c r="S151" i="24"/>
  <c r="F150" i="24"/>
  <c r="AW184" i="24"/>
  <c r="U176" i="24"/>
  <c r="AQ172" i="24"/>
  <c r="AZ170" i="24"/>
  <c r="R169" i="24"/>
  <c r="AQ167" i="24"/>
  <c r="AC166" i="24"/>
  <c r="P165" i="24"/>
  <c r="C164" i="24"/>
  <c r="AO162" i="24"/>
  <c r="AB161" i="24"/>
  <c r="O160" i="24"/>
  <c r="B159" i="24"/>
  <c r="AN157" i="24"/>
  <c r="AA156" i="24"/>
  <c r="N155" i="24"/>
  <c r="AZ153" i="24"/>
  <c r="AM152" i="24"/>
  <c r="Z151" i="24"/>
  <c r="AZ155" i="24"/>
  <c r="AK151" i="24"/>
  <c r="AH149" i="24"/>
  <c r="K148" i="24"/>
  <c r="AW146" i="24"/>
  <c r="AJ145" i="24"/>
  <c r="W144" i="24"/>
  <c r="J143" i="24"/>
  <c r="AV141" i="24"/>
  <c r="AI140" i="24"/>
  <c r="V139" i="24"/>
  <c r="I138" i="24"/>
  <c r="AU136" i="24"/>
  <c r="AH135" i="24"/>
  <c r="U134" i="24"/>
  <c r="H133" i="24"/>
  <c r="AT131" i="24"/>
  <c r="AG130" i="24"/>
  <c r="T129" i="24"/>
  <c r="G128" i="24"/>
  <c r="AS126" i="24"/>
  <c r="AF125" i="24"/>
  <c r="AZ154" i="24"/>
  <c r="T151" i="24"/>
  <c r="V149" i="24"/>
  <c r="B148" i="24"/>
  <c r="AN146" i="24"/>
  <c r="AA145" i="24"/>
  <c r="N144" i="24"/>
  <c r="AZ142" i="24"/>
  <c r="AM141" i="24"/>
  <c r="Z140" i="24"/>
  <c r="M139" i="24"/>
  <c r="AY137" i="24"/>
  <c r="AL136" i="24"/>
  <c r="Y135" i="24"/>
  <c r="L134" i="24"/>
  <c r="O154" i="24"/>
  <c r="AY150" i="24"/>
  <c r="L149" i="24"/>
  <c r="AR147" i="24"/>
  <c r="AE146" i="24"/>
  <c r="R145" i="24"/>
  <c r="E144" i="24"/>
  <c r="AQ142" i="24"/>
  <c r="AD141" i="24"/>
  <c r="Q140" i="24"/>
  <c r="D139" i="24"/>
  <c r="AP137" i="24"/>
  <c r="AC136" i="24"/>
  <c r="P135" i="24"/>
  <c r="C134" i="24"/>
  <c r="AO132" i="24"/>
  <c r="AB131" i="24"/>
  <c r="O130" i="24"/>
  <c r="B129" i="24"/>
  <c r="AE153" i="24"/>
  <c r="AH150" i="24"/>
  <c r="B149" i="24"/>
  <c r="AI147" i="24"/>
  <c r="V146" i="24"/>
  <c r="I145" i="24"/>
  <c r="AU143" i="24"/>
  <c r="AH142" i="24"/>
  <c r="U141" i="24"/>
  <c r="H140" i="24"/>
  <c r="AT138" i="24"/>
  <c r="AG137" i="24"/>
  <c r="T136" i="24"/>
  <c r="G135" i="24"/>
  <c r="AS133" i="24"/>
  <c r="AF132" i="24"/>
  <c r="S131" i="24"/>
  <c r="F130" i="24"/>
  <c r="AR128" i="24"/>
  <c r="AE127" i="24"/>
  <c r="R126" i="24"/>
  <c r="AM154" i="24"/>
  <c r="M151" i="24"/>
  <c r="S149" i="24"/>
  <c r="AX147" i="24"/>
  <c r="AK146" i="24"/>
  <c r="X145" i="24"/>
  <c r="K144" i="24"/>
  <c r="AW142" i="24"/>
  <c r="AJ141" i="24"/>
  <c r="W140" i="24"/>
  <c r="J139" i="24"/>
  <c r="AV137" i="24"/>
  <c r="AI136" i="24"/>
  <c r="V135" i="24"/>
  <c r="I134" i="24"/>
  <c r="AU132" i="24"/>
  <c r="AH131" i="24"/>
  <c r="U130" i="24"/>
  <c r="H129" i="24"/>
  <c r="AJ154" i="24"/>
  <c r="L151" i="24"/>
  <c r="R149" i="24"/>
  <c r="AW147" i="24"/>
  <c r="AJ146" i="24"/>
  <c r="W145" i="24"/>
  <c r="J144" i="24"/>
  <c r="AV142" i="24"/>
  <c r="Z152" i="24"/>
  <c r="G150" i="24"/>
  <c r="AE148" i="24"/>
  <c r="P147" i="24"/>
  <c r="C146" i="24"/>
  <c r="AO144" i="24"/>
  <c r="AB143" i="24"/>
  <c r="O142" i="24"/>
  <c r="B141" i="24"/>
  <c r="AN139" i="24"/>
  <c r="AA138" i="24"/>
  <c r="N137" i="24"/>
  <c r="AZ135" i="24"/>
  <c r="AM134" i="24"/>
  <c r="Z133" i="24"/>
  <c r="M132" i="24"/>
  <c r="AY130" i="24"/>
  <c r="AL129" i="24"/>
  <c r="Y128" i="24"/>
  <c r="L127" i="24"/>
  <c r="AX125" i="24"/>
  <c r="Y152" i="24"/>
  <c r="E150" i="24"/>
  <c r="AD148" i="24"/>
  <c r="O147" i="24"/>
  <c r="B146" i="24"/>
  <c r="AN144" i="24"/>
  <c r="AA143" i="24"/>
  <c r="N142" i="24"/>
  <c r="AZ140" i="24"/>
  <c r="AM139" i="24"/>
  <c r="Z138" i="24"/>
  <c r="M137" i="24"/>
  <c r="AY135" i="24"/>
  <c r="AL134" i="24"/>
  <c r="Y133" i="24"/>
  <c r="L132" i="24"/>
  <c r="AX130" i="24"/>
  <c r="AK129" i="24"/>
  <c r="X128" i="24"/>
  <c r="AE137" i="24"/>
  <c r="AB130" i="24"/>
  <c r="H127" i="24"/>
  <c r="N125" i="24"/>
  <c r="AW123" i="24"/>
  <c r="AJ122" i="24"/>
  <c r="W121" i="24"/>
  <c r="J120" i="24"/>
  <c r="AV118" i="24"/>
  <c r="AI117" i="24"/>
  <c r="V116" i="24"/>
  <c r="I115" i="24"/>
  <c r="AU113" i="24"/>
  <c r="AH112" i="24"/>
  <c r="U111" i="24"/>
  <c r="H110" i="24"/>
  <c r="AT108" i="24"/>
  <c r="AG107" i="24"/>
  <c r="T106" i="24"/>
  <c r="G105" i="24"/>
  <c r="AS103" i="24"/>
  <c r="AI133" i="24"/>
  <c r="AD128" i="24"/>
  <c r="S126" i="24"/>
  <c r="AK124" i="24"/>
  <c r="X123" i="24"/>
  <c r="K122" i="24"/>
  <c r="AW120" i="24"/>
  <c r="AJ119" i="24"/>
  <c r="W118" i="24"/>
  <c r="J117" i="24"/>
  <c r="AV115" i="24"/>
  <c r="AI114" i="24"/>
  <c r="V113" i="24"/>
  <c r="I112" i="24"/>
  <c r="O137" i="24"/>
  <c r="T130" i="24"/>
  <c r="AM35" i="24"/>
  <c r="AA259" i="24"/>
  <c r="AV264" i="24"/>
  <c r="Z245" i="24"/>
  <c r="H253" i="24"/>
  <c r="AP248" i="24"/>
  <c r="AA238" i="24"/>
  <c r="AU236" i="24"/>
  <c r="AY241" i="24"/>
  <c r="AR216" i="24"/>
  <c r="Y222" i="24"/>
  <c r="S251" i="24"/>
  <c r="N233" i="24"/>
  <c r="I231" i="24"/>
  <c r="AA230" i="24"/>
  <c r="R246" i="24"/>
  <c r="W226" i="24"/>
  <c r="V217" i="24"/>
  <c r="AY208" i="24"/>
  <c r="B203" i="24"/>
  <c r="AI216" i="24"/>
  <c r="AJ210" i="24"/>
  <c r="AN219" i="24"/>
  <c r="Z213" i="24"/>
  <c r="AR207" i="24"/>
  <c r="T220" i="24"/>
  <c r="AO213" i="24"/>
  <c r="H208" i="24"/>
  <c r="I220" i="24"/>
  <c r="AV213" i="24"/>
  <c r="L221" i="24"/>
  <c r="Y215" i="24"/>
  <c r="AQ209" i="24"/>
  <c r="X217" i="24"/>
  <c r="AW212" i="24"/>
  <c r="D219" i="24"/>
  <c r="AN212" i="24"/>
  <c r="T208" i="24"/>
  <c r="AO200" i="24"/>
  <c r="H195" i="24"/>
  <c r="AE190" i="24"/>
  <c r="W205" i="24"/>
  <c r="C199" i="24"/>
  <c r="Z194" i="24"/>
  <c r="AW201" i="24"/>
  <c r="C196" i="24"/>
  <c r="R191" i="24"/>
  <c r="AP202" i="24"/>
  <c r="AP196" i="24"/>
  <c r="V192" i="24"/>
  <c r="AJ203" i="24"/>
  <c r="V197" i="24"/>
  <c r="W208" i="24"/>
  <c r="I201" i="24"/>
  <c r="P196" i="24"/>
  <c r="AD204" i="24"/>
  <c r="AI200" i="24"/>
  <c r="L197" i="24"/>
  <c r="E194" i="24"/>
  <c r="AO190" i="24"/>
  <c r="R204" i="24"/>
  <c r="Y201" i="24"/>
  <c r="AF198" i="24"/>
  <c r="F196" i="24"/>
  <c r="W193" i="24"/>
  <c r="AN190" i="24"/>
  <c r="AB187" i="24"/>
  <c r="AD184" i="24"/>
  <c r="D182" i="24"/>
  <c r="U179" i="24"/>
  <c r="AL176" i="24"/>
  <c r="L174" i="24"/>
  <c r="E171" i="24"/>
  <c r="U193" i="24"/>
  <c r="AE188" i="24"/>
  <c r="AH185" i="24"/>
  <c r="H183" i="24"/>
  <c r="Q180" i="24"/>
  <c r="V194" i="24"/>
  <c r="AM188" i="24"/>
  <c r="Y185" i="24"/>
  <c r="AX182" i="24"/>
  <c r="H180" i="24"/>
  <c r="N178" i="24"/>
  <c r="L176" i="24"/>
  <c r="J174" i="24"/>
  <c r="T192" i="24"/>
  <c r="AL188" i="24"/>
  <c r="AD186" i="24"/>
  <c r="AA184" i="24"/>
  <c r="Y182" i="24"/>
  <c r="AE180" i="24"/>
  <c r="U178" i="24"/>
  <c r="AA176" i="24"/>
  <c r="Y174" i="24"/>
  <c r="W172" i="24"/>
  <c r="AC170" i="24"/>
  <c r="S168" i="24"/>
  <c r="AV190" i="24"/>
  <c r="I188" i="24"/>
  <c r="AU185" i="24"/>
  <c r="B184" i="24"/>
  <c r="AQ181" i="24"/>
  <c r="AW179" i="24"/>
  <c r="AU177" i="24"/>
  <c r="AS175" i="24"/>
  <c r="X191" i="24"/>
  <c r="P188" i="24"/>
  <c r="J186" i="24"/>
  <c r="H184" i="24"/>
  <c r="F182" i="24"/>
  <c r="L180" i="24"/>
  <c r="B178" i="24"/>
  <c r="H176" i="24"/>
  <c r="F174" i="24"/>
  <c r="D172" i="24"/>
  <c r="AL189" i="24"/>
  <c r="AL187" i="24"/>
  <c r="AR185" i="24"/>
  <c r="O184" i="24"/>
  <c r="AC182" i="24"/>
  <c r="AQ180" i="24"/>
  <c r="N179" i="24"/>
  <c r="AR177" i="24"/>
  <c r="W176" i="24"/>
  <c r="B175" i="24"/>
  <c r="AW193" i="24"/>
  <c r="AA178" i="24"/>
  <c r="V173" i="24"/>
  <c r="K171" i="24"/>
  <c r="Q169" i="24"/>
  <c r="AG167" i="24"/>
  <c r="L166" i="24"/>
  <c r="AP164" i="24"/>
  <c r="M163" i="24"/>
  <c r="AQ161" i="24"/>
  <c r="V160" i="24"/>
  <c r="AZ158" i="24"/>
  <c r="AE157" i="24"/>
  <c r="J156" i="24"/>
  <c r="AN154" i="24"/>
  <c r="K153" i="24"/>
  <c r="AO151" i="24"/>
  <c r="T150" i="24"/>
  <c r="AX148" i="24"/>
  <c r="AT185" i="24"/>
  <c r="M176" i="24"/>
  <c r="AA172" i="24"/>
  <c r="R170" i="24"/>
  <c r="Z168" i="24"/>
  <c r="AY166" i="24"/>
  <c r="AD165" i="24"/>
  <c r="I164" i="24"/>
  <c r="AM162" i="24"/>
  <c r="R161" i="24"/>
  <c r="AN159" i="24"/>
  <c r="S158" i="24"/>
  <c r="Z188" i="24"/>
  <c r="V177" i="24"/>
  <c r="B173" i="24"/>
  <c r="AW170" i="24"/>
  <c r="D169" i="24"/>
  <c r="O167" i="24"/>
  <c r="AS165" i="24"/>
  <c r="X164" i="24"/>
  <c r="C163" i="24"/>
  <c r="AG161" i="24"/>
  <c r="L160" i="24"/>
  <c r="AP158" i="24"/>
  <c r="M157" i="24"/>
  <c r="AQ155" i="24"/>
  <c r="V154" i="24"/>
  <c r="AZ152" i="24"/>
  <c r="AT186" i="24"/>
  <c r="AK176" i="24"/>
  <c r="AK172" i="24"/>
  <c r="Z170" i="24"/>
  <c r="AG168" i="24"/>
  <c r="F167" i="24"/>
  <c r="AJ165" i="24"/>
  <c r="O164" i="24"/>
  <c r="AS162" i="24"/>
  <c r="X161" i="24"/>
  <c r="AT159" i="24"/>
  <c r="Y158" i="24"/>
  <c r="D157" i="24"/>
  <c r="AH155" i="24"/>
  <c r="M154" i="24"/>
  <c r="AQ152" i="24"/>
  <c r="V151" i="24"/>
  <c r="V185" i="24"/>
  <c r="AZ175" i="24"/>
  <c r="V172" i="24"/>
  <c r="Y170" i="24"/>
  <c r="AF168" i="24"/>
  <c r="E167" i="24"/>
  <c r="AI165" i="24"/>
  <c r="F164" i="24"/>
  <c r="AR162" i="24"/>
  <c r="AE161" i="24"/>
  <c r="R160" i="24"/>
  <c r="E159" i="24"/>
  <c r="AQ157" i="24"/>
  <c r="AD156" i="24"/>
  <c r="AA191" i="24"/>
  <c r="M180" i="24"/>
  <c r="P174" i="24"/>
  <c r="AU171" i="24"/>
  <c r="L170" i="24"/>
  <c r="AE168" i="24"/>
  <c r="L167" i="24"/>
  <c r="AX165" i="24"/>
  <c r="AK164" i="24"/>
  <c r="X163" i="24"/>
  <c r="K162" i="24"/>
  <c r="AW160" i="24"/>
  <c r="AJ159" i="24"/>
  <c r="W158" i="24"/>
  <c r="J157" i="24"/>
  <c r="AV155" i="24"/>
  <c r="AI154" i="24"/>
  <c r="V153" i="24"/>
  <c r="R181" i="24"/>
  <c r="AI174" i="24"/>
  <c r="F172" i="24"/>
  <c r="V170" i="24"/>
  <c r="AM168" i="24"/>
  <c r="S167" i="24"/>
  <c r="F166" i="24"/>
  <c r="AR164" i="24"/>
  <c r="AE163" i="24"/>
  <c r="R162" i="24"/>
  <c r="E161" i="24"/>
  <c r="AQ159" i="24"/>
  <c r="AD158" i="24"/>
  <c r="Q157" i="24"/>
  <c r="D156" i="24"/>
  <c r="AP154" i="24"/>
  <c r="AC153" i="24"/>
  <c r="P152" i="24"/>
  <c r="C151" i="24"/>
  <c r="AO149" i="24"/>
  <c r="W182" i="24"/>
  <c r="H175" i="24"/>
  <c r="Q172" i="24"/>
  <c r="AE170" i="24"/>
  <c r="AV168" i="24"/>
  <c r="Z167" i="24"/>
  <c r="M166" i="24"/>
  <c r="AY164" i="24"/>
  <c r="AL163" i="24"/>
  <c r="Y162" i="24"/>
  <c r="L161" i="24"/>
  <c r="AX159" i="24"/>
  <c r="AK158" i="24"/>
  <c r="X157" i="24"/>
  <c r="K156" i="24"/>
  <c r="AW154" i="24"/>
  <c r="AJ153" i="24"/>
  <c r="W152" i="24"/>
  <c r="J151" i="24"/>
  <c r="W154" i="24"/>
  <c r="E151" i="24"/>
  <c r="N149" i="24"/>
  <c r="AT147" i="24"/>
  <c r="AG146" i="24"/>
  <c r="T145" i="24"/>
  <c r="G144" i="24"/>
  <c r="AS142" i="24"/>
  <c r="AF141" i="24"/>
  <c r="S140" i="24"/>
  <c r="F139" i="24"/>
  <c r="AR137" i="24"/>
  <c r="AE136" i="24"/>
  <c r="R135" i="24"/>
  <c r="E134" i="24"/>
  <c r="AQ132" i="24"/>
  <c r="AD131" i="24"/>
  <c r="Q130" i="24"/>
  <c r="D129" i="24"/>
  <c r="AP127" i="24"/>
  <c r="AC126" i="24"/>
  <c r="P125" i="24"/>
  <c r="AM153" i="24"/>
  <c r="AM150" i="24"/>
  <c r="D149" i="24"/>
  <c r="AK147" i="24"/>
  <c r="X146" i="24"/>
  <c r="K145" i="24"/>
  <c r="AW143" i="24"/>
  <c r="AJ142" i="24"/>
  <c r="W141" i="24"/>
  <c r="J140" i="24"/>
  <c r="AV138" i="24"/>
  <c r="AI137" i="24"/>
  <c r="V136" i="24"/>
  <c r="I135" i="24"/>
  <c r="AU133" i="24"/>
  <c r="G153" i="24"/>
  <c r="W150" i="24"/>
  <c r="AS148" i="24"/>
  <c r="AB147" i="24"/>
  <c r="O146" i="24"/>
  <c r="B145" i="24"/>
  <c r="AN143" i="24"/>
  <c r="AA142" i="24"/>
  <c r="N141" i="24"/>
  <c r="AZ139" i="24"/>
  <c r="AM138" i="24"/>
  <c r="Z137" i="24"/>
  <c r="M136" i="24"/>
  <c r="AY134" i="24"/>
  <c r="AL133" i="24"/>
  <c r="Y132" i="24"/>
  <c r="L131" i="24"/>
  <c r="AX129" i="24"/>
  <c r="AK128" i="24"/>
  <c r="AH152" i="24"/>
  <c r="J150" i="24"/>
  <c r="AI148" i="24"/>
  <c r="S147" i="24"/>
  <c r="F146" i="24"/>
  <c r="AR144" i="24"/>
  <c r="AE143" i="24"/>
  <c r="R142" i="24"/>
  <c r="E141" i="24"/>
  <c r="AQ139" i="24"/>
  <c r="AD138" i="24"/>
  <c r="Q137" i="24"/>
  <c r="D136" i="24"/>
  <c r="AP134" i="24"/>
  <c r="AC133" i="24"/>
  <c r="P132" i="24"/>
  <c r="C131" i="24"/>
  <c r="AO129" i="24"/>
  <c r="AB128" i="24"/>
  <c r="O127" i="24"/>
  <c r="B126" i="24"/>
  <c r="Z153" i="24"/>
  <c r="AF150" i="24"/>
  <c r="AZ148" i="24"/>
  <c r="AH147" i="24"/>
  <c r="U146" i="24"/>
  <c r="H145" i="24"/>
  <c r="AT143" i="24"/>
  <c r="AG142" i="24"/>
  <c r="T141" i="24"/>
  <c r="G140" i="24"/>
  <c r="AS138" i="24"/>
  <c r="AF137" i="24"/>
  <c r="S136" i="24"/>
  <c r="F135" i="24"/>
  <c r="AR133" i="24"/>
  <c r="AE132" i="24"/>
  <c r="R131" i="24"/>
  <c r="E130" i="24"/>
  <c r="AQ128" i="24"/>
  <c r="W153" i="24"/>
  <c r="AE150" i="24"/>
  <c r="AY148" i="24"/>
  <c r="AG147" i="24"/>
  <c r="T146" i="24"/>
  <c r="G145" i="24"/>
  <c r="AS143" i="24"/>
  <c r="Q156" i="24"/>
  <c r="AN151" i="24"/>
  <c r="AJ149" i="24"/>
  <c r="M148" i="24"/>
  <c r="AY146" i="24"/>
  <c r="AL145" i="24"/>
  <c r="Y144" i="24"/>
  <c r="L143" i="24"/>
  <c r="AX141" i="24"/>
  <c r="AK140" i="24"/>
  <c r="X139" i="24"/>
  <c r="K138" i="24"/>
  <c r="AW136" i="24"/>
  <c r="AJ135" i="24"/>
  <c r="W134" i="24"/>
  <c r="J133" i="24"/>
  <c r="AV131" i="24"/>
  <c r="AI130" i="24"/>
  <c r="V129" i="24"/>
  <c r="I128" i="24"/>
  <c r="AU126" i="24"/>
  <c r="I156" i="24"/>
  <c r="AM151" i="24"/>
  <c r="AI149" i="24"/>
  <c r="L148" i="24"/>
  <c r="AX146" i="24"/>
  <c r="AK145" i="24"/>
  <c r="X144" i="24"/>
  <c r="K143" i="24"/>
  <c r="AW141" i="24"/>
  <c r="AJ140" i="24"/>
  <c r="W139" i="24"/>
  <c r="J138" i="24"/>
  <c r="AV136" i="24"/>
  <c r="AI135" i="24"/>
  <c r="V134" i="24"/>
  <c r="I133" i="24"/>
  <c r="AU131" i="24"/>
  <c r="AH130" i="24"/>
  <c r="U129" i="24"/>
  <c r="H128" i="24"/>
  <c r="E135" i="24"/>
  <c r="O129" i="24"/>
  <c r="AG126" i="24"/>
  <c r="AU124" i="24"/>
  <c r="AG123" i="24"/>
  <c r="T122" i="24"/>
  <c r="G121" i="24"/>
  <c r="AS119" i="24"/>
  <c r="AF118" i="24"/>
  <c r="S117" i="24"/>
  <c r="F116" i="24"/>
  <c r="AR114" i="24"/>
  <c r="AE113" i="24"/>
  <c r="R112" i="24"/>
  <c r="E111" i="24"/>
  <c r="AQ109" i="24"/>
  <c r="AD108" i="24"/>
  <c r="Q107" i="24"/>
  <c r="D106" i="24"/>
  <c r="AP104" i="24"/>
  <c r="K141" i="24"/>
  <c r="R132" i="24"/>
  <c r="AS127" i="24"/>
  <c r="AR125" i="24"/>
  <c r="U124" i="24"/>
  <c r="H123" i="24"/>
  <c r="AT121" i="24"/>
  <c r="AG120" i="24"/>
  <c r="T119" i="24"/>
  <c r="G118" i="24"/>
  <c r="AS116" i="24"/>
  <c r="AF115" i="24"/>
  <c r="S114" i="24"/>
  <c r="F113" i="24"/>
  <c r="AR111" i="24"/>
  <c r="AN134" i="24"/>
  <c r="G129" i="24"/>
  <c r="AD126" i="24"/>
  <c r="AT38" i="24"/>
  <c r="AO262" i="24"/>
  <c r="V262" i="24"/>
  <c r="AF243" i="24"/>
  <c r="AV242" i="24"/>
  <c r="J248" i="24"/>
  <c r="AZ235" i="24"/>
  <c r="AB239" i="24"/>
  <c r="AU233" i="24"/>
  <c r="AJ216" i="24"/>
  <c r="W230" i="24"/>
  <c r="V236" i="24"/>
  <c r="AQ231" i="24"/>
  <c r="F227" i="24"/>
  <c r="AP229" i="24"/>
  <c r="I242" i="24"/>
  <c r="AV223" i="24"/>
  <c r="AT216" i="24"/>
  <c r="AI208" i="24"/>
  <c r="C223" i="24"/>
  <c r="R216" i="24"/>
  <c r="AB210" i="24"/>
  <c r="E218" i="24"/>
  <c r="R213" i="24"/>
  <c r="T207" i="24"/>
  <c r="W218" i="24"/>
  <c r="AG213" i="24"/>
  <c r="AY207" i="24"/>
  <c r="U218" i="24"/>
  <c r="X213" i="24"/>
  <c r="AB220" i="24"/>
  <c r="D214" i="24"/>
  <c r="AI209" i="24"/>
  <c r="O217" i="24"/>
  <c r="L211" i="24"/>
  <c r="AJ218" i="24"/>
  <c r="AF212" i="24"/>
  <c r="L206" i="24"/>
  <c r="AG200" i="24"/>
  <c r="AI194" i="24"/>
  <c r="B189" i="24"/>
  <c r="K205" i="24"/>
  <c r="AT198" i="24"/>
  <c r="AM207" i="24"/>
  <c r="U201" i="24"/>
  <c r="AL195" i="24"/>
  <c r="AV189" i="24"/>
  <c r="AG202" i="24"/>
  <c r="AH196" i="24"/>
  <c r="AJ190" i="24"/>
  <c r="Q203" i="24"/>
  <c r="N197" i="24"/>
  <c r="AQ205" i="24"/>
  <c r="AJ200" i="24"/>
  <c r="H196" i="24"/>
  <c r="AQ203" i="24"/>
  <c r="S200" i="24"/>
  <c r="AU196" i="24"/>
  <c r="X193" i="24"/>
  <c r="AG190" i="24"/>
  <c r="AY203" i="24"/>
  <c r="G201" i="24"/>
  <c r="X198" i="24"/>
  <c r="Y195" i="24"/>
  <c r="AX192" i="24"/>
  <c r="K190" i="24"/>
  <c r="J187" i="24"/>
  <c r="V184" i="24"/>
  <c r="AM181" i="24"/>
  <c r="M179" i="24"/>
  <c r="F176" i="24"/>
  <c r="AE173" i="24"/>
  <c r="AV170" i="24"/>
  <c r="X192" i="24"/>
  <c r="V188" i="24"/>
  <c r="R185" i="24"/>
  <c r="AQ182" i="24"/>
  <c r="I180" i="24"/>
  <c r="AY191" i="24"/>
  <c r="K188" i="24"/>
  <c r="I185" i="24"/>
  <c r="AH182" i="24"/>
  <c r="AY179" i="24"/>
  <c r="AW177" i="24"/>
  <c r="D176" i="24"/>
  <c r="AS173" i="24"/>
  <c r="AE191" i="24"/>
  <c r="AB188" i="24"/>
  <c r="M186" i="24"/>
  <c r="S184" i="24"/>
  <c r="I182" i="24"/>
  <c r="O180" i="24"/>
  <c r="M178" i="24"/>
  <c r="K176" i="24"/>
  <c r="Q174" i="24"/>
  <c r="G172" i="24"/>
  <c r="M170" i="24"/>
  <c r="K168" i="24"/>
  <c r="R190" i="24"/>
  <c r="AY187" i="24"/>
  <c r="AE185" i="24"/>
  <c r="AK183" i="24"/>
  <c r="AI181" i="24"/>
  <c r="AG179" i="24"/>
  <c r="AM177" i="24"/>
  <c r="AC175" i="24"/>
  <c r="AQ190" i="24"/>
  <c r="G188" i="24"/>
  <c r="AS185" i="24"/>
  <c r="AY183" i="24"/>
  <c r="AO181" i="24"/>
  <c r="AU179" i="24"/>
  <c r="AS177" i="24"/>
  <c r="AQ175" i="24"/>
  <c r="AW173" i="24"/>
  <c r="AZ192" i="24"/>
  <c r="S189" i="24"/>
  <c r="AC187" i="24"/>
  <c r="AJ185" i="24"/>
  <c r="AX183" i="24"/>
  <c r="U182" i="24"/>
  <c r="AI180" i="24"/>
  <c r="F179" i="24"/>
  <c r="AJ177" i="24"/>
  <c r="O176" i="24"/>
  <c r="AS174" i="24"/>
  <c r="AR188" i="24"/>
  <c r="AD177" i="24"/>
  <c r="F173" i="24"/>
  <c r="AY170" i="24"/>
  <c r="F169" i="24"/>
  <c r="Y167" i="24"/>
  <c r="D166" i="24"/>
  <c r="Z164" i="24"/>
  <c r="E163" i="24"/>
  <c r="AI161" i="24"/>
  <c r="N160" i="24"/>
  <c r="AR158" i="24"/>
  <c r="W157" i="24"/>
  <c r="B156" i="24"/>
  <c r="X154" i="24"/>
  <c r="C153" i="24"/>
  <c r="AG151" i="24"/>
  <c r="L150" i="24"/>
  <c r="AP148" i="24"/>
  <c r="AG184" i="24"/>
  <c r="AF175" i="24"/>
  <c r="AZ171" i="24"/>
  <c r="G170" i="24"/>
  <c r="Q168" i="24"/>
  <c r="AQ166" i="24"/>
  <c r="V165" i="24"/>
  <c r="AZ163" i="24"/>
  <c r="AE162" i="24"/>
  <c r="B161" i="24"/>
  <c r="AF159" i="24"/>
  <c r="K158" i="24"/>
  <c r="D187" i="24"/>
  <c r="AO176" i="24"/>
  <c r="AL172" i="24"/>
  <c r="AL170" i="24"/>
  <c r="AH168" i="24"/>
  <c r="G167" i="24"/>
  <c r="AK165" i="24"/>
  <c r="P164" i="24"/>
  <c r="AT162" i="24"/>
  <c r="Y161" i="24"/>
  <c r="D160" i="24"/>
  <c r="Z158" i="24"/>
  <c r="E157" i="24"/>
  <c r="AI155" i="24"/>
  <c r="N154" i="24"/>
  <c r="AR152" i="24"/>
  <c r="AD185" i="24"/>
  <c r="E176" i="24"/>
  <c r="K172" i="24"/>
  <c r="O170" i="24"/>
  <c r="X168" i="24"/>
  <c r="AW166" i="24"/>
  <c r="AB165" i="24"/>
  <c r="G164" i="24"/>
  <c r="AK162" i="24"/>
  <c r="H161" i="24"/>
  <c r="AL159" i="24"/>
  <c r="Q158" i="24"/>
  <c r="AU156" i="24"/>
  <c r="Z155" i="24"/>
  <c r="E154" i="24"/>
  <c r="AI152" i="24"/>
  <c r="F151" i="24"/>
  <c r="I184" i="24"/>
  <c r="T175" i="24"/>
  <c r="I172" i="24"/>
  <c r="N170" i="24"/>
  <c r="W168" i="24"/>
  <c r="AV166" i="24"/>
  <c r="S165" i="24"/>
  <c r="AW163" i="24"/>
  <c r="AJ162" i="24"/>
  <c r="W161" i="24"/>
  <c r="J160" i="24"/>
  <c r="AV158" i="24"/>
  <c r="AI157" i="24"/>
  <c r="V156" i="24"/>
  <c r="U189" i="24"/>
  <c r="AY178" i="24"/>
  <c r="AT173" i="24"/>
  <c r="AJ171" i="24"/>
  <c r="B170" i="24"/>
  <c r="V168" i="24"/>
  <c r="D167" i="24"/>
  <c r="AP165" i="24"/>
  <c r="AC164" i="24"/>
  <c r="P163" i="24"/>
  <c r="C162" i="24"/>
  <c r="AO160" i="24"/>
  <c r="AB159" i="24"/>
  <c r="O158" i="24"/>
  <c r="B157" i="24"/>
  <c r="AN155" i="24"/>
  <c r="AA154" i="24"/>
  <c r="K191" i="24"/>
  <c r="E180" i="24"/>
  <c r="O174" i="24"/>
  <c r="AT171" i="24"/>
  <c r="K170" i="24"/>
  <c r="AD168" i="24"/>
  <c r="K167" i="24"/>
  <c r="AW165" i="24"/>
  <c r="AJ164" i="24"/>
  <c r="W163" i="24"/>
  <c r="J162" i="24"/>
  <c r="AV160" i="24"/>
  <c r="AI159" i="24"/>
  <c r="V158" i="24"/>
  <c r="I157" i="24"/>
  <c r="AU155" i="24"/>
  <c r="AH154" i="24"/>
  <c r="U153" i="24"/>
  <c r="H152" i="24"/>
  <c r="AT150" i="24"/>
  <c r="AG149" i="24"/>
  <c r="J181" i="24"/>
  <c r="AF174" i="24"/>
  <c r="E172" i="24"/>
  <c r="T170" i="24"/>
  <c r="AL168" i="24"/>
  <c r="R167" i="24"/>
  <c r="E166" i="24"/>
  <c r="AQ164" i="24"/>
  <c r="AD163" i="24"/>
  <c r="Q162" i="24"/>
  <c r="D161" i="24"/>
  <c r="AP159" i="24"/>
  <c r="AC158" i="24"/>
  <c r="P157" i="24"/>
  <c r="C156" i="24"/>
  <c r="AO154" i="24"/>
  <c r="AB153" i="24"/>
  <c r="O152" i="24"/>
  <c r="B151" i="24"/>
  <c r="AP153" i="24"/>
  <c r="AN150" i="24"/>
  <c r="E149" i="24"/>
  <c r="AL147" i="24"/>
  <c r="Y146" i="24"/>
  <c r="L145" i="24"/>
  <c r="AX143" i="24"/>
  <c r="AK142" i="24"/>
  <c r="X141" i="24"/>
  <c r="K140" i="24"/>
  <c r="AW138" i="24"/>
  <c r="AJ137" i="24"/>
  <c r="W136" i="24"/>
  <c r="J135" i="24"/>
  <c r="AV133" i="24"/>
  <c r="AI132" i="24"/>
  <c r="V131" i="24"/>
  <c r="I130" i="24"/>
  <c r="AU128" i="24"/>
  <c r="AH127" i="24"/>
  <c r="U126" i="24"/>
  <c r="H125" i="24"/>
  <c r="J153" i="24"/>
  <c r="X150" i="24"/>
  <c r="AT148" i="24"/>
  <c r="AC147" i="24"/>
  <c r="P146" i="24"/>
  <c r="C145" i="24"/>
  <c r="AO143" i="24"/>
  <c r="AB142" i="24"/>
  <c r="O141" i="24"/>
  <c r="B140" i="24"/>
  <c r="AN138" i="24"/>
  <c r="AA137" i="24"/>
  <c r="N136" i="24"/>
  <c r="AZ134" i="24"/>
  <c r="AM133" i="24"/>
  <c r="AK152" i="24"/>
  <c r="K150" i="24"/>
  <c r="AJ148" i="24"/>
  <c r="T147" i="24"/>
  <c r="G146" i="24"/>
  <c r="AS144" i="24"/>
  <c r="AF143" i="24"/>
  <c r="S142" i="24"/>
  <c r="F141" i="24"/>
  <c r="AR139" i="24"/>
  <c r="AE138" i="24"/>
  <c r="R137" i="24"/>
  <c r="E136" i="24"/>
  <c r="AQ134" i="24"/>
  <c r="AD133" i="24"/>
  <c r="Q132" i="24"/>
  <c r="D131" i="24"/>
  <c r="AP129" i="24"/>
  <c r="AC128" i="24"/>
  <c r="M152" i="24"/>
  <c r="AY149" i="24"/>
  <c r="Y148" i="24"/>
  <c r="K147" i="24"/>
  <c r="AW145" i="24"/>
  <c r="AJ144" i="24"/>
  <c r="W143" i="24"/>
  <c r="J142" i="24"/>
  <c r="AV140" i="24"/>
  <c r="AI139" i="24"/>
  <c r="V138" i="24"/>
  <c r="I137" i="24"/>
  <c r="AU135" i="24"/>
  <c r="AH134" i="24"/>
  <c r="U133" i="24"/>
  <c r="H132" i="24"/>
  <c r="AT130" i="24"/>
  <c r="AG129" i="24"/>
  <c r="T128" i="24"/>
  <c r="G127" i="24"/>
  <c r="K11" i="24"/>
  <c r="I262" i="24"/>
  <c r="N259" i="24"/>
  <c r="AQ257" i="24"/>
  <c r="AQ254" i="24"/>
  <c r="AV237" i="24"/>
  <c r="T235" i="24"/>
  <c r="B237" i="24"/>
  <c r="AY227" i="24"/>
  <c r="AP241" i="24"/>
  <c r="D230" i="24"/>
  <c r="B229" i="24"/>
  <c r="AN230" i="24"/>
  <c r="AW226" i="24"/>
  <c r="M227" i="24"/>
  <c r="C237" i="24"/>
  <c r="AF223" i="24"/>
  <c r="AG214" i="24"/>
  <c r="K208" i="24"/>
  <c r="N222" i="24"/>
  <c r="AV214" i="24"/>
  <c r="T210" i="24"/>
  <c r="AC217" i="24"/>
  <c r="AN211" i="24"/>
  <c r="L207" i="24"/>
  <c r="M218" i="24"/>
  <c r="L212" i="24"/>
  <c r="AA207" i="24"/>
  <c r="C218" i="24"/>
  <c r="C212" i="24"/>
  <c r="R220" i="24"/>
  <c r="AU213" i="24"/>
  <c r="AW207" i="24"/>
  <c r="AV216" i="24"/>
  <c r="D211" i="24"/>
  <c r="E217" i="24"/>
  <c r="X212" i="24"/>
  <c r="X205" i="24"/>
  <c r="D199" i="24"/>
  <c r="AA194" i="24"/>
  <c r="AS188" i="24"/>
  <c r="U203" i="24"/>
  <c r="V198" i="24"/>
  <c r="I207" i="24"/>
  <c r="AX199" i="24"/>
  <c r="AD195" i="24"/>
  <c r="AN189" i="24"/>
  <c r="AL200" i="24"/>
  <c r="R196" i="24"/>
  <c r="AB190" i="24"/>
  <c r="AK201" i="24"/>
  <c r="F197" i="24"/>
  <c r="E205" i="24"/>
  <c r="W199" i="24"/>
  <c r="AI195" i="24"/>
  <c r="F203" i="24"/>
  <c r="V199" i="24"/>
  <c r="AX195" i="24"/>
  <c r="AQ192" i="24"/>
  <c r="AU207" i="24"/>
  <c r="AO203" i="24"/>
  <c r="Z200" i="24"/>
  <c r="AY197" i="24"/>
  <c r="I195" i="24"/>
  <c r="AH192" i="24"/>
  <c r="AY189" i="24"/>
  <c r="AP186" i="24"/>
  <c r="N184" i="24"/>
  <c r="G181" i="24"/>
  <c r="AF178" i="24"/>
  <c r="AW175" i="24"/>
  <c r="O173" i="24"/>
  <c r="AN170" i="24"/>
  <c r="AI191" i="24"/>
  <c r="C188" i="24"/>
  <c r="J185" i="24"/>
  <c r="K182" i="24"/>
  <c r="AJ179" i="24"/>
  <c r="P191" i="24"/>
  <c r="AR187" i="24"/>
  <c r="AZ184" i="24"/>
  <c r="R182" i="24"/>
  <c r="AQ179" i="24"/>
  <c r="AG177" i="24"/>
  <c r="AM175" i="24"/>
  <c r="AK173" i="24"/>
  <c r="AX190" i="24"/>
  <c r="S188" i="24"/>
  <c r="AV185" i="24"/>
  <c r="C184" i="24"/>
  <c r="AZ181" i="24"/>
  <c r="AX179" i="24"/>
  <c r="E178" i="24"/>
  <c r="AT175" i="24"/>
  <c r="AZ173" i="24"/>
  <c r="AX171" i="24"/>
  <c r="AV169" i="24"/>
  <c r="C168" i="24"/>
  <c r="AR189" i="24"/>
  <c r="AG187" i="24"/>
  <c r="W185" i="24"/>
  <c r="U183" i="24"/>
  <c r="AA181" i="24"/>
  <c r="Q179" i="24"/>
  <c r="W177" i="24"/>
  <c r="U175" i="24"/>
  <c r="P190" i="24"/>
  <c r="AW187" i="24"/>
  <c r="AC185" i="24"/>
  <c r="AI183" i="24"/>
  <c r="AG181" i="24"/>
  <c r="AE179" i="24"/>
  <c r="AK177" i="24"/>
  <c r="AA175" i="24"/>
  <c r="AG173" i="24"/>
  <c r="AC192" i="24"/>
  <c r="I189" i="24"/>
  <c r="K187" i="24"/>
  <c r="AB185" i="24"/>
  <c r="AP183" i="24"/>
  <c r="E182" i="24"/>
  <c r="AA180" i="24"/>
  <c r="AW178" i="24"/>
  <c r="AB177" i="24"/>
  <c r="G176" i="24"/>
  <c r="AC174" i="24"/>
  <c r="V187" i="24"/>
  <c r="AW176" i="24"/>
  <c r="AO172" i="24"/>
  <c r="AO170" i="24"/>
  <c r="AU168" i="24"/>
  <c r="Q167" i="24"/>
  <c r="AM165" i="24"/>
  <c r="R164" i="24"/>
  <c r="AV162" i="24"/>
  <c r="AA161" i="24"/>
  <c r="F160" i="24"/>
  <c r="AJ158" i="24"/>
  <c r="O157" i="24"/>
  <c r="AK155" i="24"/>
  <c r="P154" i="24"/>
  <c r="AT152" i="24"/>
  <c r="Y151" i="24"/>
  <c r="D150" i="24"/>
  <c r="AH148" i="24"/>
  <c r="T183" i="24"/>
  <c r="AA174" i="24"/>
  <c r="AO171" i="24"/>
  <c r="AU169" i="24"/>
  <c r="H168" i="24"/>
  <c r="AI166" i="24"/>
  <c r="N165" i="24"/>
  <c r="AR163" i="24"/>
  <c r="O162" i="24"/>
  <c r="AS160" i="24"/>
  <c r="X159" i="24"/>
  <c r="C158" i="24"/>
  <c r="AL185" i="24"/>
  <c r="I176" i="24"/>
  <c r="Y172" i="24"/>
  <c r="Q170" i="24"/>
  <c r="Y168" i="24"/>
  <c r="AX166" i="24"/>
  <c r="AC165" i="24"/>
  <c r="H164" i="24"/>
  <c r="AL162" i="24"/>
  <c r="Q161" i="24"/>
  <c r="AM159" i="24"/>
  <c r="R158" i="24"/>
  <c r="AV156" i="24"/>
  <c r="AA155" i="24"/>
  <c r="F154" i="24"/>
  <c r="AJ152" i="24"/>
  <c r="Q184" i="24"/>
  <c r="AQ174" i="24"/>
  <c r="AW171" i="24"/>
  <c r="D170" i="24"/>
  <c r="O168" i="24"/>
  <c r="AO166" i="24"/>
  <c r="T165" i="24"/>
  <c r="AX163" i="24"/>
  <c r="U162" i="24"/>
  <c r="AY160" i="24"/>
  <c r="AD159" i="24"/>
  <c r="I158" i="24"/>
  <c r="AM156" i="24"/>
  <c r="R155" i="24"/>
  <c r="AV153" i="24"/>
  <c r="S152" i="24"/>
  <c r="AW150" i="24"/>
  <c r="AU182" i="24"/>
  <c r="AN174" i="24"/>
  <c r="AV171" i="24"/>
  <c r="C170" i="24"/>
  <c r="N168" i="24"/>
  <c r="AF166" i="24"/>
  <c r="K165" i="24"/>
  <c r="AO163" i="24"/>
  <c r="AB162" i="24"/>
  <c r="O161" i="24"/>
  <c r="B160" i="24"/>
  <c r="AN158" i="24"/>
  <c r="AA157" i="24"/>
  <c r="N156" i="24"/>
  <c r="AX187" i="24"/>
  <c r="AP177" i="24"/>
  <c r="AA173" i="24"/>
  <c r="Y171" i="24"/>
  <c r="AP169" i="24"/>
  <c r="M168" i="24"/>
  <c r="AU166" i="24"/>
  <c r="AH165" i="24"/>
  <c r="U164" i="24"/>
  <c r="H163" i="24"/>
  <c r="AT161" i="24"/>
  <c r="AG160" i="24"/>
  <c r="T159" i="24"/>
  <c r="G158" i="24"/>
  <c r="AS156" i="24"/>
  <c r="AF155" i="24"/>
  <c r="S154" i="24"/>
  <c r="L189" i="24"/>
  <c r="AQ178" i="24"/>
  <c r="AQ173" i="24"/>
  <c r="AI171" i="24"/>
  <c r="AZ169" i="24"/>
  <c r="U168" i="24"/>
  <c r="C167" i="24"/>
  <c r="AO165" i="24"/>
  <c r="AB164" i="24"/>
  <c r="O163" i="24"/>
  <c r="B162" i="24"/>
  <c r="AN160" i="24"/>
  <c r="AA159" i="24"/>
  <c r="N158" i="24"/>
  <c r="AZ156" i="24"/>
  <c r="AM155" i="24"/>
  <c r="Z154" i="24"/>
  <c r="M153" i="24"/>
  <c r="AY151" i="24"/>
  <c r="AL150" i="24"/>
  <c r="AT190" i="24"/>
  <c r="AV179" i="24"/>
  <c r="K174" i="24"/>
  <c r="AR171" i="24"/>
  <c r="J170" i="24"/>
  <c r="AC168" i="24"/>
  <c r="J167" i="24"/>
  <c r="AV165" i="24"/>
  <c r="AI164" i="24"/>
  <c r="V163" i="24"/>
  <c r="I162" i="24"/>
  <c r="AU160" i="24"/>
  <c r="AH159" i="24"/>
  <c r="U158" i="24"/>
  <c r="H157" i="24"/>
  <c r="AT155" i="24"/>
  <c r="AG154" i="24"/>
  <c r="T153" i="24"/>
  <c r="G152" i="24"/>
  <c r="AS150" i="24"/>
  <c r="N153" i="24"/>
  <c r="Y150" i="24"/>
  <c r="AU148" i="24"/>
  <c r="AD147" i="24"/>
  <c r="Q146" i="24"/>
  <c r="D145" i="24"/>
  <c r="AP143" i="24"/>
  <c r="AC142" i="24"/>
  <c r="P141" i="24"/>
  <c r="C140" i="24"/>
  <c r="AO138" i="24"/>
  <c r="AB137" i="24"/>
  <c r="O136" i="24"/>
  <c r="B135" i="24"/>
  <c r="AN133" i="24"/>
  <c r="AA132" i="24"/>
  <c r="N131" i="24"/>
  <c r="AZ129" i="24"/>
  <c r="AM128" i="24"/>
  <c r="Z127" i="24"/>
  <c r="M126" i="24"/>
  <c r="AY124" i="24"/>
  <c r="AO152" i="24"/>
  <c r="M150" i="24"/>
  <c r="AK148" i="24"/>
  <c r="U147" i="24"/>
  <c r="H146" i="24"/>
  <c r="AT144" i="24"/>
  <c r="AG143" i="24"/>
  <c r="T142" i="24"/>
  <c r="G141" i="24"/>
  <c r="AS139" i="24"/>
  <c r="AF138" i="24"/>
  <c r="S137" i="24"/>
  <c r="F136" i="24"/>
  <c r="AR134" i="24"/>
  <c r="AE133" i="24"/>
  <c r="Q152" i="24"/>
  <c r="AZ149" i="24"/>
  <c r="AA148" i="24"/>
  <c r="L147" i="24"/>
  <c r="AX145" i="24"/>
  <c r="AK144" i="24"/>
  <c r="X143" i="24"/>
  <c r="K142" i="24"/>
  <c r="AW140" i="24"/>
  <c r="AJ139" i="24"/>
  <c r="W138" i="24"/>
  <c r="J137" i="24"/>
  <c r="AV135" i="24"/>
  <c r="AI134" i="24"/>
  <c r="V133" i="24"/>
  <c r="I132" i="24"/>
  <c r="AU130" i="24"/>
  <c r="AH129" i="24"/>
  <c r="AO156" i="24"/>
  <c r="AU151" i="24"/>
  <c r="AN149" i="24"/>
  <c r="P148" i="24"/>
  <c r="C147" i="24"/>
  <c r="AO145" i="24"/>
  <c r="AB144" i="24"/>
  <c r="O143" i="24"/>
  <c r="B142" i="24"/>
  <c r="AN140" i="24"/>
  <c r="AA139" i="24"/>
  <c r="N138" i="24"/>
  <c r="AZ136" i="24"/>
  <c r="AM135" i="24"/>
  <c r="Z134" i="24"/>
  <c r="M133" i="24"/>
  <c r="AY131" i="24"/>
  <c r="AL130" i="24"/>
  <c r="Y129" i="24"/>
  <c r="L128" i="24"/>
  <c r="AX126" i="24"/>
  <c r="AK125" i="24"/>
  <c r="AG152" i="24"/>
  <c r="I150" i="24"/>
  <c r="AG148" i="24"/>
  <c r="R147" i="24"/>
  <c r="E146" i="24"/>
  <c r="AQ144" i="24"/>
  <c r="AD143" i="24"/>
  <c r="Q142" i="24"/>
  <c r="D141" i="24"/>
  <c r="AP139" i="24"/>
  <c r="AC138" i="24"/>
  <c r="P137" i="24"/>
  <c r="C136" i="24"/>
  <c r="AO134" i="24"/>
  <c r="AB133" i="24"/>
  <c r="O132" i="24"/>
  <c r="B131" i="24"/>
  <c r="AN129" i="24"/>
  <c r="AA128" i="24"/>
  <c r="AC152" i="24"/>
  <c r="H150" i="24"/>
  <c r="AF148" i="24"/>
  <c r="Q147" i="24"/>
  <c r="D146" i="24"/>
  <c r="AP144" i="24"/>
  <c r="AC143" i="24"/>
  <c r="AE154" i="24"/>
  <c r="H151" i="24"/>
  <c r="Q149" i="24"/>
  <c r="AV147" i="24"/>
  <c r="AI146" i="24"/>
  <c r="V145" i="24"/>
  <c r="I144" i="24"/>
  <c r="AU142" i="24"/>
  <c r="AH141" i="24"/>
  <c r="U140" i="24"/>
  <c r="H139" i="24"/>
  <c r="AT137" i="24"/>
  <c r="AG136" i="24"/>
  <c r="T135" i="24"/>
  <c r="G134" i="24"/>
  <c r="AS132" i="24"/>
  <c r="AF131" i="24"/>
  <c r="S130" i="24"/>
  <c r="F129" i="24"/>
  <c r="AR127" i="24"/>
  <c r="AE126" i="24"/>
  <c r="AB154" i="24"/>
  <c r="G151" i="24"/>
  <c r="P149" i="24"/>
  <c r="AU147" i="24"/>
  <c r="AH146" i="24"/>
  <c r="U145" i="24"/>
  <c r="H144" i="24"/>
  <c r="AT142" i="24"/>
  <c r="AG141" i="24"/>
  <c r="T140" i="24"/>
  <c r="G139" i="24"/>
  <c r="AS137" i="24"/>
  <c r="AF136" i="24"/>
  <c r="S135" i="24"/>
  <c r="F134" i="24"/>
  <c r="AR132" i="24"/>
  <c r="AE131" i="24"/>
  <c r="R130" i="24"/>
  <c r="E129" i="24"/>
  <c r="AF142" i="24"/>
  <c r="C133" i="24"/>
  <c r="K128" i="24"/>
  <c r="H126" i="24"/>
  <c r="AD124" i="24"/>
  <c r="Q123" i="24"/>
  <c r="D122" i="24"/>
  <c r="AP120" i="24"/>
  <c r="AC119" i="24"/>
  <c r="P118" i="24"/>
  <c r="C117" i="24"/>
  <c r="AO115" i="24"/>
  <c r="AB114" i="24"/>
  <c r="O113" i="24"/>
  <c r="B112" i="24"/>
  <c r="AN110" i="24"/>
  <c r="AA109" i="24"/>
  <c r="N108" i="24"/>
  <c r="AZ106" i="24"/>
  <c r="AM105" i="24"/>
  <c r="Z104" i="24"/>
  <c r="AJ138" i="24"/>
  <c r="E131" i="24"/>
  <c r="S127" i="24"/>
  <c r="V125" i="24"/>
  <c r="E124" i="24"/>
  <c r="AQ122" i="24"/>
  <c r="AD121" i="24"/>
  <c r="Q120" i="24"/>
  <c r="D119" i="24"/>
  <c r="AP117" i="24"/>
  <c r="AC116" i="24"/>
  <c r="P115" i="24"/>
  <c r="C114" i="24"/>
  <c r="AO112" i="24"/>
  <c r="P142" i="24"/>
  <c r="AT132" i="24"/>
  <c r="F128" i="24"/>
  <c r="D126" i="24"/>
  <c r="AB124" i="24"/>
  <c r="O123" i="24"/>
  <c r="B122" i="24"/>
  <c r="AN120" i="24"/>
  <c r="AA119" i="24"/>
  <c r="N118" i="24"/>
  <c r="AZ116" i="24"/>
  <c r="AM115" i="24"/>
  <c r="Z114" i="24"/>
  <c r="M113" i="24"/>
  <c r="AY111" i="24"/>
  <c r="AL110" i="24"/>
  <c r="Y109" i="24"/>
  <c r="L108" i="24"/>
  <c r="AX106" i="24"/>
  <c r="AK105" i="24"/>
  <c r="AF134" i="24"/>
  <c r="C129" i="24"/>
  <c r="AB126" i="24"/>
  <c r="AR124" i="24"/>
  <c r="AD123" i="24"/>
  <c r="Q122" i="24"/>
  <c r="D121" i="24"/>
  <c r="AP119" i="24"/>
  <c r="AC118" i="24"/>
  <c r="P117" i="24"/>
  <c r="C116" i="24"/>
  <c r="AO114" i="24"/>
  <c r="AB113" i="24"/>
  <c r="O112" i="24"/>
  <c r="B111" i="24"/>
  <c r="AN109" i="24"/>
  <c r="AA108" i="24"/>
  <c r="N107" i="24"/>
  <c r="AZ105" i="24"/>
  <c r="S133" i="24"/>
  <c r="U128" i="24"/>
  <c r="N126" i="24"/>
  <c r="AH124" i="24"/>
  <c r="U123" i="24"/>
  <c r="H122" i="24"/>
  <c r="AT120" i="24"/>
  <c r="AG119" i="24"/>
  <c r="T118" i="24"/>
  <c r="G117" i="24"/>
  <c r="AS115" i="24"/>
  <c r="AF114" i="24"/>
  <c r="S113" i="24"/>
  <c r="F112" i="24"/>
  <c r="AQ141" i="24"/>
  <c r="AH132" i="24"/>
  <c r="B128" i="24"/>
  <c r="AY125" i="24"/>
  <c r="Y124" i="24"/>
  <c r="L123" i="24"/>
  <c r="AX121" i="24"/>
  <c r="AK120" i="24"/>
  <c r="X119" i="24"/>
  <c r="K118" i="24"/>
  <c r="AW116" i="24"/>
  <c r="AJ115" i="24"/>
  <c r="W114" i="24"/>
  <c r="J113" i="24"/>
  <c r="AV111" i="24"/>
  <c r="AI110" i="24"/>
  <c r="V109" i="24"/>
  <c r="I108" i="24"/>
  <c r="K133" i="24"/>
  <c r="N128" i="24"/>
  <c r="K126" i="24"/>
  <c r="AF124" i="24"/>
  <c r="S123" i="24"/>
  <c r="F122" i="24"/>
  <c r="AR120" i="24"/>
  <c r="AE119" i="24"/>
  <c r="R118" i="24"/>
  <c r="E117" i="24"/>
  <c r="AQ115" i="24"/>
  <c r="AD114" i="24"/>
  <c r="Q113" i="24"/>
  <c r="D112" i="24"/>
  <c r="AP110" i="24"/>
  <c r="AC109" i="24"/>
  <c r="P108" i="24"/>
  <c r="C107" i="24"/>
  <c r="AO105" i="24"/>
  <c r="AB104" i="24"/>
  <c r="O103" i="24"/>
  <c r="M135" i="24"/>
  <c r="S129" i="24"/>
  <c r="AI126" i="24"/>
  <c r="AV124" i="24"/>
  <c r="AH123" i="24"/>
  <c r="U122" i="24"/>
  <c r="H121" i="24"/>
  <c r="AT119" i="24"/>
  <c r="AG118" i="24"/>
  <c r="T117" i="24"/>
  <c r="G116" i="24"/>
  <c r="AS114" i="24"/>
  <c r="AF113" i="24"/>
  <c r="S112" i="24"/>
  <c r="F111" i="24"/>
  <c r="AR109" i="24"/>
  <c r="AE108" i="24"/>
  <c r="R107" i="24"/>
  <c r="E106" i="24"/>
  <c r="AQ104" i="24"/>
  <c r="M107" i="24"/>
  <c r="AG104" i="24"/>
  <c r="E103" i="24"/>
  <c r="AP101" i="24"/>
  <c r="AC100" i="24"/>
  <c r="P99" i="24"/>
  <c r="C98" i="24"/>
  <c r="AO96" i="24"/>
  <c r="AB95" i="24"/>
  <c r="O94" i="24"/>
  <c r="B93" i="24"/>
  <c r="AN91" i="24"/>
  <c r="AA90" i="24"/>
  <c r="N89" i="24"/>
  <c r="AZ87" i="24"/>
  <c r="AM86" i="24"/>
  <c r="Z85" i="24"/>
  <c r="M84" i="24"/>
  <c r="AY82" i="24"/>
  <c r="AL81" i="24"/>
  <c r="Y80" i="24"/>
  <c r="AH108" i="24"/>
  <c r="S105" i="24"/>
  <c r="AF103" i="24"/>
  <c r="N102" i="24"/>
  <c r="AZ100" i="24"/>
  <c r="AM99" i="24"/>
  <c r="Z98" i="24"/>
  <c r="M97" i="24"/>
  <c r="AY95" i="24"/>
  <c r="AL94" i="24"/>
  <c r="Y93" i="24"/>
  <c r="L92" i="24"/>
  <c r="AX90" i="24"/>
  <c r="AK89" i="24"/>
  <c r="X88" i="24"/>
  <c r="H107" i="24"/>
  <c r="AE104" i="24"/>
  <c r="C103" i="24"/>
  <c r="AN101" i="24"/>
  <c r="AA100" i="24"/>
  <c r="N99" i="24"/>
  <c r="AZ97" i="24"/>
  <c r="AM96" i="24"/>
  <c r="Z95" i="24"/>
  <c r="M94" i="24"/>
  <c r="AY92" i="24"/>
  <c r="AL91" i="24"/>
  <c r="Y90" i="24"/>
  <c r="L89" i="24"/>
  <c r="AX87" i="24"/>
  <c r="AK86" i="24"/>
  <c r="X85" i="24"/>
  <c r="K84" i="24"/>
  <c r="AW82" i="24"/>
  <c r="AB107" i="24"/>
  <c r="AN104" i="24"/>
  <c r="K103" i="24"/>
  <c r="AU101" i="24"/>
  <c r="AH100" i="24"/>
  <c r="U99" i="24"/>
  <c r="H98" i="24"/>
  <c r="AT96" i="24"/>
  <c r="AG95" i="24"/>
  <c r="T94" i="24"/>
  <c r="G93" i="24"/>
  <c r="AS91" i="24"/>
  <c r="AF90" i="24"/>
  <c r="S89" i="24"/>
  <c r="F88" i="24"/>
  <c r="AR86" i="24"/>
  <c r="AE85" i="24"/>
  <c r="R84" i="24"/>
  <c r="AU110" i="24"/>
  <c r="AF106" i="24"/>
  <c r="Q104" i="24"/>
  <c r="AQ102" i="24"/>
  <c r="AD101" i="24"/>
  <c r="Q100" i="24"/>
  <c r="D99" i="24"/>
  <c r="AP97" i="24"/>
  <c r="AC96" i="24"/>
  <c r="P95" i="24"/>
  <c r="C94" i="24"/>
  <c r="AO92" i="24"/>
  <c r="AB91" i="24"/>
  <c r="O90" i="24"/>
  <c r="B89" i="24"/>
  <c r="AN87" i="24"/>
  <c r="U107" i="24"/>
  <c r="AL104" i="24"/>
  <c r="I103" i="24"/>
  <c r="AS101" i="24"/>
  <c r="AF100" i="24"/>
  <c r="S99" i="24"/>
  <c r="F98" i="24"/>
  <c r="AR96" i="24"/>
  <c r="AE95" i="24"/>
  <c r="R94" i="24"/>
  <c r="E93" i="24"/>
  <c r="AQ91" i="24"/>
  <c r="AD90" i="24"/>
  <c r="Q89" i="24"/>
  <c r="D88" i="24"/>
  <c r="AP86" i="24"/>
  <c r="AC85" i="24"/>
  <c r="M108" i="24"/>
  <c r="K105" i="24"/>
  <c r="Z103" i="24"/>
  <c r="I102" i="24"/>
  <c r="AU100" i="24"/>
  <c r="AH99" i="24"/>
  <c r="U98" i="24"/>
  <c r="H97" i="24"/>
  <c r="AT95" i="24"/>
  <c r="AG94" i="24"/>
  <c r="T93" i="24"/>
  <c r="G92" i="24"/>
  <c r="AS90" i="24"/>
  <c r="AF89" i="24"/>
  <c r="S88" i="24"/>
  <c r="F87" i="24"/>
  <c r="AR85" i="24"/>
  <c r="AE84" i="24"/>
  <c r="AP108" i="24"/>
  <c r="U105" i="24"/>
  <c r="AH103" i="24"/>
  <c r="P102" i="24"/>
  <c r="C101" i="24"/>
  <c r="AO99" i="24"/>
  <c r="AB98" i="24"/>
  <c r="AF17" i="24"/>
  <c r="AJ253" i="24"/>
  <c r="C239" i="24"/>
  <c r="AZ223" i="24"/>
  <c r="AO229" i="24"/>
  <c r="AZ218" i="24"/>
  <c r="AL209" i="24"/>
  <c r="AG205" i="24"/>
  <c r="AK211" i="24"/>
  <c r="AX214" i="24"/>
  <c r="AG192" i="24"/>
  <c r="E204" i="24"/>
  <c r="AR198" i="24"/>
  <c r="AU194" i="24"/>
  <c r="B202" i="24"/>
  <c r="B206" i="24"/>
  <c r="L194" i="24"/>
  <c r="AZ182" i="24"/>
  <c r="R172" i="24"/>
  <c r="E184" i="24"/>
  <c r="AE186" i="24"/>
  <c r="AZ176" i="24"/>
  <c r="O187" i="24"/>
  <c r="R179" i="24"/>
  <c r="J171" i="24"/>
  <c r="AL186" i="24"/>
  <c r="AJ178" i="24"/>
  <c r="AS186" i="24"/>
  <c r="AX178" i="24"/>
  <c r="AP190" i="24"/>
  <c r="J183" i="24"/>
  <c r="AU176" i="24"/>
  <c r="D175" i="24"/>
  <c r="AJ166" i="24"/>
  <c r="C161" i="24"/>
  <c r="M155" i="24"/>
  <c r="W149" i="24"/>
  <c r="I171" i="24"/>
  <c r="AG164" i="24"/>
  <c r="AY158" i="24"/>
  <c r="AZ21" i="24"/>
  <c r="AR253" i="24"/>
  <c r="AA243" i="24"/>
  <c r="AM222" i="24"/>
  <c r="D227" i="24"/>
  <c r="AS216" i="24"/>
  <c r="N209" i="24"/>
  <c r="S220" i="24"/>
  <c r="H210" i="24"/>
  <c r="Z214" i="24"/>
  <c r="AM190" i="24"/>
  <c r="G202" i="24"/>
  <c r="L198" i="24"/>
  <c r="R193" i="24"/>
  <c r="AQ200" i="24"/>
  <c r="AN204" i="24"/>
  <c r="AE193" i="24"/>
  <c r="T182" i="24"/>
  <c r="AK171" i="24"/>
  <c r="P183" i="24"/>
  <c r="F186" i="24"/>
  <c r="T176" i="24"/>
  <c r="AV186" i="24"/>
  <c r="AK178" i="24"/>
  <c r="AK170" i="24"/>
  <c r="L186" i="24"/>
  <c r="D178" i="24"/>
  <c r="Z186" i="24"/>
  <c r="R178" i="24"/>
  <c r="AZ189" i="24"/>
  <c r="AK182" i="24"/>
  <c r="AE176" i="24"/>
  <c r="AL173" i="24"/>
  <c r="T166" i="24"/>
  <c r="AD160" i="24"/>
  <c r="AV154" i="24"/>
  <c r="G149" i="24"/>
  <c r="AM170" i="24"/>
  <c r="Q164" i="24"/>
  <c r="AA158" i="24"/>
  <c r="H171" i="24"/>
  <c r="AF164" i="24"/>
  <c r="AX158" i="24"/>
  <c r="I153" i="24"/>
  <c r="AU170" i="24"/>
  <c r="W164" i="24"/>
  <c r="AG158" i="24"/>
  <c r="AY152" i="24"/>
  <c r="AI172" i="24"/>
  <c r="AQ165" i="24"/>
  <c r="Z160" i="24"/>
  <c r="Y155" i="24"/>
  <c r="W170" i="24"/>
  <c r="AS164" i="24"/>
  <c r="AR159" i="24"/>
  <c r="AQ154" i="24"/>
  <c r="S172" i="24"/>
  <c r="N166" i="24"/>
  <c r="M161" i="24"/>
  <c r="L156" i="24"/>
  <c r="K151" i="24"/>
  <c r="AD172" i="24"/>
  <c r="U166" i="24"/>
  <c r="T161" i="24"/>
  <c r="S156" i="24"/>
  <c r="R151" i="24"/>
  <c r="AC148" i="24"/>
  <c r="AB145" i="24"/>
  <c r="E142" i="24"/>
  <c r="Y138" i="24"/>
  <c r="Z135" i="24"/>
  <c r="C132" i="24"/>
  <c r="W128" i="24"/>
  <c r="X125" i="24"/>
  <c r="AF149" i="24"/>
  <c r="AQ145" i="24"/>
  <c r="AR142" i="24"/>
  <c r="U139" i="24"/>
  <c r="AO135" i="24"/>
  <c r="AH153" i="24"/>
  <c r="AZ147" i="24"/>
  <c r="U144" i="24"/>
  <c r="V141" i="24"/>
  <c r="AX137" i="24"/>
  <c r="X135" i="24"/>
  <c r="AW132" i="24"/>
  <c r="W130" i="24"/>
  <c r="L154" i="24"/>
  <c r="K149" i="24"/>
  <c r="AD146" i="24"/>
  <c r="D144" i="24"/>
  <c r="AC141" i="24"/>
  <c r="C139" i="24"/>
  <c r="AB136" i="24"/>
  <c r="B134" i="24"/>
  <c r="AA131" i="24"/>
  <c r="AZ128" i="24"/>
  <c r="Z126" i="24"/>
  <c r="J152" i="24"/>
  <c r="J149" i="24"/>
  <c r="B147" i="24"/>
  <c r="AY144" i="24"/>
  <c r="F143" i="24"/>
  <c r="AU140" i="24"/>
  <c r="B139" i="24"/>
  <c r="AY136" i="24"/>
  <c r="AW134" i="24"/>
  <c r="D133" i="24"/>
  <c r="AS130" i="24"/>
  <c r="AY128" i="24"/>
  <c r="AR151" i="24"/>
  <c r="AO148" i="24"/>
  <c r="AR146" i="24"/>
  <c r="AH144" i="24"/>
  <c r="AN142" i="24"/>
  <c r="AA150" i="24"/>
  <c r="E148" i="24"/>
  <c r="K146" i="24"/>
  <c r="AZ143" i="24"/>
  <c r="G142" i="24"/>
  <c r="E140" i="24"/>
  <c r="C138" i="24"/>
  <c r="I136" i="24"/>
  <c r="AX133" i="24"/>
  <c r="E132" i="24"/>
  <c r="C130" i="24"/>
  <c r="AZ127" i="24"/>
  <c r="G126" i="24"/>
  <c r="AP150" i="24"/>
  <c r="U148" i="24"/>
  <c r="R146" i="24"/>
  <c r="P144" i="24"/>
  <c r="V142" i="24"/>
  <c r="L140" i="24"/>
  <c r="R138" i="24"/>
  <c r="P136" i="24"/>
  <c r="N134" i="24"/>
  <c r="T132" i="24"/>
  <c r="J130" i="24"/>
  <c r="P128" i="24"/>
  <c r="AO131" i="24"/>
  <c r="T126" i="24"/>
  <c r="F124" i="24"/>
  <c r="AU121" i="24"/>
  <c r="B120" i="24"/>
  <c r="AY117" i="24"/>
  <c r="AW115" i="24"/>
  <c r="D114" i="24"/>
  <c r="AS111" i="24"/>
  <c r="AY109" i="24"/>
  <c r="AW107" i="24"/>
  <c r="AU105" i="24"/>
  <c r="B104" i="24"/>
  <c r="X130" i="24"/>
  <c r="F126" i="24"/>
  <c r="AN123" i="24"/>
  <c r="AL121" i="24"/>
  <c r="AR119" i="24"/>
  <c r="AH117" i="24"/>
  <c r="AN115" i="24"/>
  <c r="AL113" i="24"/>
  <c r="AJ111" i="24"/>
  <c r="AZ130" i="24"/>
  <c r="Q126" i="24"/>
  <c r="T124" i="24"/>
  <c r="AX122" i="24"/>
  <c r="AC121" i="24"/>
  <c r="H120" i="24"/>
  <c r="AL118" i="24"/>
  <c r="Q117" i="24"/>
  <c r="AU115" i="24"/>
  <c r="R114" i="24"/>
  <c r="AV112" i="24"/>
  <c r="AA111" i="24"/>
  <c r="F110" i="24"/>
  <c r="AJ108" i="24"/>
  <c r="O107" i="24"/>
  <c r="AS105" i="24"/>
  <c r="W133" i="24"/>
  <c r="E128" i="24"/>
  <c r="AO125" i="24"/>
  <c r="K124" i="24"/>
  <c r="AO122" i="24"/>
  <c r="T121" i="24"/>
  <c r="AX119" i="24"/>
  <c r="U118" i="24"/>
  <c r="AY116" i="24"/>
  <c r="AD115" i="24"/>
  <c r="I114" i="24"/>
  <c r="AM112" i="24"/>
  <c r="R111" i="24"/>
  <c r="AV109" i="24"/>
  <c r="S108" i="24"/>
  <c r="AW106" i="24"/>
  <c r="Y139" i="24"/>
  <c r="AR130" i="24"/>
  <c r="AZ126" i="24"/>
  <c r="AZ124" i="24"/>
  <c r="AC123" i="24"/>
  <c r="AY121" i="24"/>
  <c r="AD120" i="24"/>
  <c r="I119" i="24"/>
  <c r="AM117" i="24"/>
  <c r="R116" i="24"/>
  <c r="AV114" i="24"/>
  <c r="AA113" i="24"/>
  <c r="AW111" i="24"/>
  <c r="Q139" i="24"/>
  <c r="AN130" i="24"/>
  <c r="AY126" i="24"/>
  <c r="AX124" i="24"/>
  <c r="AB123" i="24"/>
  <c r="G122" i="24"/>
  <c r="AC120" i="24"/>
  <c r="H119" i="24"/>
  <c r="AL117" i="24"/>
  <c r="Q116" i="24"/>
  <c r="AU114" i="24"/>
  <c r="Z113" i="24"/>
  <c r="E112" i="24"/>
  <c r="AA110" i="24"/>
  <c r="F109" i="24"/>
  <c r="I139" i="24"/>
  <c r="AJ130" i="24"/>
  <c r="AW126" i="24"/>
  <c r="AW124" i="24"/>
  <c r="AA123" i="24"/>
  <c r="AW121" i="24"/>
  <c r="AB120" i="24"/>
  <c r="G119" i="24"/>
  <c r="AK117" i="24"/>
  <c r="P116" i="24"/>
  <c r="AT114" i="24"/>
  <c r="Y113" i="24"/>
  <c r="AU111" i="24"/>
  <c r="Z110" i="24"/>
  <c r="E109" i="24"/>
  <c r="AI107" i="24"/>
  <c r="N106" i="24"/>
  <c r="AR104" i="24"/>
  <c r="W103" i="24"/>
  <c r="AY133" i="24"/>
  <c r="M128" i="24"/>
  <c r="AU125" i="24"/>
  <c r="O124" i="24"/>
  <c r="AS122" i="24"/>
  <c r="X121" i="24"/>
  <c r="C120" i="24"/>
  <c r="Y118" i="24"/>
  <c r="D117" i="24"/>
  <c r="AH115" i="24"/>
  <c r="M114" i="24"/>
  <c r="AQ112" i="24"/>
  <c r="V111" i="24"/>
  <c r="AZ109" i="24"/>
  <c r="W108" i="24"/>
  <c r="B107" i="24"/>
  <c r="AF105" i="24"/>
  <c r="R109" i="24"/>
  <c r="T105" i="24"/>
  <c r="X103" i="24"/>
  <c r="AX101" i="24"/>
  <c r="U100" i="24"/>
  <c r="AY98" i="24"/>
  <c r="AD97" i="24"/>
  <c r="I96" i="24"/>
  <c r="AM94" i="24"/>
  <c r="R93" i="24"/>
  <c r="AV91" i="24"/>
  <c r="S90" i="24"/>
  <c r="AW88" i="24"/>
  <c r="AB87" i="24"/>
  <c r="G86" i="24"/>
  <c r="AK84" i="24"/>
  <c r="P83" i="24"/>
  <c r="AT81" i="24"/>
  <c r="Q80" i="24"/>
  <c r="AF107" i="24"/>
  <c r="AF104" i="24"/>
  <c r="AT102" i="24"/>
  <c r="Y101" i="24"/>
  <c r="D100" i="24"/>
  <c r="AH98" i="24"/>
  <c r="E97" i="24"/>
  <c r="AI95" i="24"/>
  <c r="N94" i="24"/>
  <c r="AR92" i="24"/>
  <c r="W91" i="24"/>
  <c r="B90" i="24"/>
  <c r="AF88" i="24"/>
  <c r="AM106" i="24"/>
  <c r="I104" i="24"/>
  <c r="AC102" i="24"/>
  <c r="H101" i="24"/>
  <c r="AL99" i="24"/>
  <c r="Q98" i="24"/>
  <c r="AU96" i="24"/>
  <c r="R95" i="24"/>
  <c r="AV93" i="24"/>
  <c r="AA92" i="24"/>
  <c r="F91" i="24"/>
  <c r="AJ89" i="24"/>
  <c r="O88" i="24"/>
  <c r="AS86" i="24"/>
  <c r="P85" i="24"/>
  <c r="AT83" i="24"/>
  <c r="T110" i="24"/>
  <c r="AR105" i="24"/>
  <c r="AL103" i="24"/>
  <c r="L102" i="24"/>
  <c r="AP100" i="24"/>
  <c r="M99" i="24"/>
  <c r="AQ97" i="24"/>
  <c r="V96" i="24"/>
  <c r="AZ94" i="24"/>
  <c r="AE93" i="24"/>
  <c r="J92" i="24"/>
  <c r="AN90" i="24"/>
  <c r="K89" i="24"/>
  <c r="AO87" i="24"/>
  <c r="T86" i="24"/>
  <c r="AX84" i="24"/>
  <c r="AC83" i="24"/>
  <c r="X107" i="24"/>
  <c r="T24" i="24"/>
  <c r="W253" i="24"/>
  <c r="Z222" i="24"/>
  <c r="AC225" i="24"/>
  <c r="AV221" i="24"/>
  <c r="AT212" i="24"/>
  <c r="R205" i="24"/>
  <c r="AP215" i="24"/>
  <c r="AT219" i="24"/>
  <c r="N210" i="24"/>
  <c r="AQ186" i="24"/>
  <c r="E198" i="24"/>
  <c r="P194" i="24"/>
  <c r="AW202" i="24"/>
  <c r="Y198" i="24"/>
  <c r="AB202" i="24"/>
  <c r="Y193" i="24"/>
  <c r="Z180" i="24"/>
  <c r="AA169" i="24"/>
  <c r="AD181" i="24"/>
  <c r="AU183" i="24"/>
  <c r="AX174" i="24"/>
  <c r="P185" i="24"/>
  <c r="H177" i="24"/>
  <c r="P169" i="24"/>
  <c r="AH184" i="24"/>
  <c r="AH176" i="24"/>
  <c r="AV184" i="24"/>
  <c r="AN176" i="24"/>
  <c r="X188" i="24"/>
  <c r="X181" i="24"/>
  <c r="Z175" i="24"/>
  <c r="C172" i="24"/>
  <c r="O165" i="24"/>
  <c r="Y159" i="24"/>
  <c r="AQ153" i="24"/>
  <c r="Q190" i="24"/>
  <c r="O169" i="24"/>
  <c r="L163" i="24"/>
  <c r="AD157" i="24"/>
  <c r="AJ169" i="24"/>
  <c r="AA163" i="24"/>
  <c r="AS157" i="24"/>
  <c r="M192" i="24"/>
  <c r="W169" i="24"/>
  <c r="R163" i="24"/>
  <c r="AJ157" i="24"/>
  <c r="AT151" i="24"/>
  <c r="F171" i="24"/>
  <c r="AL164" i="24"/>
  <c r="AC159" i="24"/>
  <c r="AZ183" i="24"/>
  <c r="J169" i="24"/>
  <c r="AV163" i="24"/>
  <c r="AU158" i="24"/>
  <c r="AT153" i="24"/>
  <c r="C171" i="24"/>
  <c r="Q165" i="24"/>
  <c r="P160" i="24"/>
  <c r="O155" i="24"/>
  <c r="N150" i="24"/>
  <c r="L171" i="24"/>
  <c r="X165" i="24"/>
  <c r="W160" i="24"/>
  <c r="V155" i="24"/>
  <c r="N157" i="24"/>
  <c r="T148" i="24"/>
  <c r="AM144" i="24"/>
  <c r="AN141" i="24"/>
  <c r="Q138" i="24"/>
  <c r="AK134" i="24"/>
  <c r="AL131" i="24"/>
  <c r="O128" i="24"/>
  <c r="F157" i="24"/>
  <c r="M149" i="24"/>
  <c r="AI145" i="24"/>
  <c r="D142" i="24"/>
  <c r="E139" i="24"/>
  <c r="AG135" i="24"/>
  <c r="AF151" i="24"/>
  <c r="AJ147" i="24"/>
  <c r="M144" i="24"/>
  <c r="AG140" i="24"/>
  <c r="AH137" i="24"/>
  <c r="H135" i="24"/>
  <c r="AG132" i="24"/>
  <c r="G130" i="24"/>
  <c r="F153" i="24"/>
  <c r="AR148" i="24"/>
  <c r="N146" i="24"/>
  <c r="AM143" i="24"/>
  <c r="M141" i="24"/>
  <c r="AL138" i="24"/>
  <c r="L136" i="24"/>
  <c r="AK133" i="24"/>
  <c r="K131" i="24"/>
  <c r="AJ128" i="24"/>
  <c r="J126" i="24"/>
  <c r="AS151" i="24"/>
  <c r="AQ148" i="24"/>
  <c r="AS146" i="24"/>
  <c r="AI144" i="24"/>
  <c r="AO142" i="24"/>
  <c r="AM140" i="24"/>
  <c r="AK138" i="24"/>
  <c r="AQ136" i="24"/>
  <c r="AG134" i="24"/>
  <c r="AM132" i="24"/>
  <c r="AK130" i="24"/>
  <c r="AI128" i="24"/>
  <c r="AB151" i="24"/>
  <c r="W148" i="24"/>
  <c r="AB146" i="24"/>
  <c r="Z144" i="24"/>
  <c r="L155" i="24"/>
  <c r="Q150" i="24"/>
  <c r="AN147" i="24"/>
  <c r="AT145" i="24"/>
  <c r="AR143" i="24"/>
  <c r="AP141" i="24"/>
  <c r="AV139" i="24"/>
  <c r="AL137" i="24"/>
  <c r="AR135" i="24"/>
  <c r="AP133" i="24"/>
  <c r="AN131" i="24"/>
  <c r="AT129" i="24"/>
  <c r="AJ127" i="24"/>
  <c r="AP125" i="24"/>
  <c r="Z150" i="24"/>
  <c r="D148" i="24"/>
  <c r="J146" i="24"/>
  <c r="AY143" i="24"/>
  <c r="F142" i="24"/>
  <c r="D140" i="24"/>
  <c r="B138" i="24"/>
  <c r="H136" i="24"/>
  <c r="AW133" i="24"/>
  <c r="D132" i="24"/>
  <c r="B130" i="24"/>
  <c r="AY127" i="24"/>
  <c r="I131" i="24"/>
  <c r="AT125" i="24"/>
  <c r="AO123" i="24"/>
  <c r="AM121" i="24"/>
  <c r="AK119" i="24"/>
  <c r="AQ117" i="24"/>
  <c r="AG115" i="24"/>
  <c r="AM113" i="24"/>
  <c r="AK111" i="24"/>
  <c r="AI109" i="24"/>
  <c r="AO107" i="24"/>
  <c r="AE105" i="24"/>
  <c r="X142" i="24"/>
  <c r="AQ129" i="24"/>
  <c r="AG125" i="24"/>
  <c r="AF123" i="24"/>
  <c r="V121" i="24"/>
  <c r="AB119" i="24"/>
  <c r="Z117" i="24"/>
  <c r="X115" i="24"/>
  <c r="AD113" i="24"/>
  <c r="C141" i="24"/>
  <c r="AM129" i="24"/>
  <c r="AQ125" i="24"/>
  <c r="L124" i="24"/>
  <c r="AP122" i="24"/>
  <c r="U121" i="24"/>
  <c r="AY119" i="24"/>
  <c r="AD118" i="24"/>
  <c r="I117" i="24"/>
  <c r="AE115" i="24"/>
  <c r="J114" i="24"/>
  <c r="AN112" i="24"/>
  <c r="S111" i="24"/>
  <c r="AW109" i="24"/>
  <c r="AB108" i="24"/>
  <c r="G107" i="24"/>
  <c r="AC105" i="24"/>
  <c r="AP132" i="24"/>
  <c r="AO127" i="24"/>
  <c r="AD125" i="24"/>
  <c r="C124" i="24"/>
  <c r="AG122" i="24"/>
  <c r="L121" i="24"/>
  <c r="AH119" i="24"/>
  <c r="M118" i="24"/>
  <c r="AQ116" i="24"/>
  <c r="V115" i="24"/>
  <c r="AZ113" i="24"/>
  <c r="AE112" i="24"/>
  <c r="J111" i="24"/>
  <c r="AF109" i="24"/>
  <c r="K108" i="24"/>
  <c r="AO106" i="24"/>
  <c r="L138" i="24"/>
  <c r="L130" i="24"/>
  <c r="AN126" i="24"/>
  <c r="AP124" i="24"/>
  <c r="M123" i="24"/>
  <c r="AQ121" i="24"/>
  <c r="V120" i="24"/>
  <c r="AZ118" i="24"/>
  <c r="AE117" i="24"/>
  <c r="J116" i="24"/>
  <c r="AN114" i="24"/>
  <c r="K113" i="24"/>
  <c r="AO111" i="24"/>
  <c r="D138" i="24"/>
  <c r="H130" i="24"/>
  <c r="AL126" i="24"/>
  <c r="AO124" i="24"/>
  <c r="T123" i="24"/>
  <c r="AP121" i="24"/>
  <c r="U120" i="24"/>
  <c r="AY118" i="24"/>
  <c r="AD117" i="24"/>
  <c r="I116" i="24"/>
  <c r="AM114" i="24"/>
  <c r="R113" i="24"/>
  <c r="AN111" i="24"/>
  <c r="S110" i="24"/>
  <c r="AW108" i="24"/>
  <c r="AU137" i="24"/>
  <c r="D130" i="24"/>
  <c r="AJ126" i="24"/>
  <c r="AN124" i="24"/>
  <c r="K123" i="24"/>
  <c r="AO121" i="24"/>
  <c r="T120" i="24"/>
  <c r="AX118" i="24"/>
  <c r="AC117" i="24"/>
  <c r="H116" i="24"/>
  <c r="AL114" i="24"/>
  <c r="I113" i="24"/>
  <c r="AM111" i="24"/>
  <c r="R110" i="24"/>
  <c r="AV108" i="24"/>
  <c r="AA107" i="24"/>
  <c r="F106" i="24"/>
  <c r="AJ104" i="24"/>
  <c r="G103" i="24"/>
  <c r="G133" i="24"/>
  <c r="AV127" i="24"/>
  <c r="AI125" i="24"/>
  <c r="G124" i="24"/>
  <c r="AK122" i="24"/>
  <c r="P121" i="24"/>
  <c r="AL119" i="24"/>
  <c r="Q118" i="24"/>
  <c r="AU116" i="24"/>
  <c r="Z115" i="24"/>
  <c r="E114" i="24"/>
  <c r="AI112" i="24"/>
  <c r="N111" i="24"/>
  <c r="AJ109" i="24"/>
  <c r="O108" i="24"/>
  <c r="AS106" i="24"/>
  <c r="X105" i="24"/>
  <c r="AK108" i="24"/>
  <c r="F105" i="24"/>
  <c r="N103" i="24"/>
  <c r="AH101" i="24"/>
  <c r="M100" i="24"/>
  <c r="AQ98" i="24"/>
  <c r="V97" i="24"/>
  <c r="AZ95" i="24"/>
  <c r="AE94" i="24"/>
  <c r="J93" i="24"/>
  <c r="AF91" i="24"/>
  <c r="K90" i="24"/>
  <c r="AO88" i="24"/>
  <c r="T87" i="24"/>
  <c r="AX85" i="24"/>
  <c r="AC84" i="24"/>
  <c r="H83" i="24"/>
  <c r="AD81" i="24"/>
  <c r="I80" i="24"/>
  <c r="L107" i="24"/>
  <c r="V104" i="24"/>
  <c r="AL102" i="24"/>
  <c r="Q101" i="24"/>
  <c r="AU99" i="24"/>
  <c r="R98" i="24"/>
  <c r="AV96" i="24"/>
  <c r="AA95" i="24"/>
  <c r="F94" i="24"/>
  <c r="AJ92" i="24"/>
  <c r="O91" i="24"/>
  <c r="AS89" i="24"/>
  <c r="L111" i="24"/>
  <c r="P106" i="24"/>
  <c r="AX103" i="24"/>
  <c r="U102" i="24"/>
  <c r="AY100" i="24"/>
  <c r="AD99" i="24"/>
  <c r="I98" i="24"/>
  <c r="AE96" i="24"/>
  <c r="J95" i="24"/>
  <c r="AN93" i="24"/>
  <c r="S92" i="24"/>
  <c r="AW90" i="24"/>
  <c r="AB89" i="24"/>
  <c r="G88" i="24"/>
  <c r="AC86" i="24"/>
  <c r="H85" i="24"/>
  <c r="AL83" i="24"/>
  <c r="AM109" i="24"/>
  <c r="AB105" i="24"/>
  <c r="AC103" i="24"/>
  <c r="D102" i="24"/>
  <c r="Z100" i="24"/>
  <c r="E99" i="24"/>
  <c r="AI97" i="24"/>
  <c r="N96" i="24"/>
  <c r="AR94" i="24"/>
  <c r="W93" i="24"/>
  <c r="B92" i="24"/>
  <c r="X90" i="24"/>
  <c r="C89" i="24"/>
  <c r="AG87" i="24"/>
  <c r="L86" i="24"/>
  <c r="AP84" i="24"/>
  <c r="U83" i="24"/>
  <c r="D107" i="24"/>
  <c r="G104" i="24"/>
  <c r="AA102" i="24"/>
  <c r="F101" i="24"/>
  <c r="AJ99" i="24"/>
  <c r="O98" i="24"/>
  <c r="AS96" i="24"/>
  <c r="X95" i="24"/>
  <c r="AT93" i="24"/>
  <c r="Y92" i="24"/>
  <c r="D91" i="24"/>
  <c r="AH89" i="24"/>
  <c r="M88" i="24"/>
  <c r="R108" i="24"/>
  <c r="AW104" i="24"/>
  <c r="AY102" i="24"/>
  <c r="AC101" i="24"/>
  <c r="H100" i="24"/>
  <c r="AL98" i="24"/>
  <c r="Q97" i="24"/>
  <c r="AU95" i="24"/>
  <c r="Z94" i="24"/>
  <c r="AV92" i="24"/>
  <c r="AA91" i="24"/>
  <c r="F90" i="24"/>
  <c r="AJ88" i="24"/>
  <c r="O87" i="24"/>
  <c r="AS85" i="24"/>
  <c r="AS108" i="24"/>
  <c r="AV104" i="24"/>
  <c r="H103" i="24"/>
  <c r="AJ101" i="24"/>
  <c r="O100" i="24"/>
  <c r="B262" i="24"/>
  <c r="Q251" i="24"/>
  <c r="AV220" i="24"/>
  <c r="AO231" i="24"/>
  <c r="AE217" i="24"/>
  <c r="V212" i="24"/>
  <c r="AE220" i="24"/>
  <c r="E214" i="24"/>
  <c r="E219" i="24"/>
  <c r="AJ208" i="24"/>
  <c r="K206" i="24"/>
  <c r="X197" i="24"/>
  <c r="AD192" i="24"/>
  <c r="R201" i="24"/>
  <c r="AJ197" i="24"/>
  <c r="AH201" i="24"/>
  <c r="E192" i="24"/>
  <c r="AC179" i="24"/>
  <c r="K169" i="24"/>
  <c r="AG180" i="24"/>
  <c r="W183" i="24"/>
  <c r="Z174" i="24"/>
  <c r="AI184" i="24"/>
  <c r="AQ176" i="24"/>
  <c r="AI168" i="24"/>
  <c r="J184" i="24"/>
  <c r="J176" i="24"/>
  <c r="P184" i="24"/>
  <c r="X176" i="24"/>
  <c r="AU187" i="24"/>
  <c r="H181" i="24"/>
  <c r="J175" i="24"/>
  <c r="V171" i="24"/>
  <c r="AX164" i="24"/>
  <c r="I159" i="24"/>
  <c r="AA153" i="24"/>
  <c r="M187" i="24"/>
  <c r="AJ168" i="24"/>
  <c r="AU162" i="24"/>
  <c r="C190" i="24"/>
  <c r="N169" i="24"/>
  <c r="K163" i="24"/>
  <c r="AC157" i="24"/>
  <c r="Q188" i="24"/>
  <c r="AP168" i="24"/>
  <c r="B163" i="24"/>
  <c r="L157" i="24"/>
  <c r="AD151" i="24"/>
  <c r="AI170" i="24"/>
  <c r="V164" i="24"/>
  <c r="M159" i="24"/>
  <c r="Z181" i="24"/>
  <c r="AN168" i="24"/>
  <c r="AF163" i="24"/>
  <c r="AE158" i="24"/>
  <c r="AD153" i="24"/>
  <c r="AG170" i="24"/>
  <c r="AZ164" i="24"/>
  <c r="AY159" i="24"/>
  <c r="AX154" i="24"/>
  <c r="AW149" i="24"/>
  <c r="AP170" i="24"/>
  <c r="H165" i="24"/>
  <c r="G160" i="24"/>
  <c r="F155" i="24"/>
  <c r="D155" i="24"/>
  <c r="C148" i="24"/>
  <c r="AE144" i="24"/>
  <c r="AY140" i="24"/>
  <c r="AZ137" i="24"/>
  <c r="AC134" i="24"/>
  <c r="AW130" i="24"/>
  <c r="AX127" i="24"/>
  <c r="AR155" i="24"/>
  <c r="S148" i="24"/>
  <c r="S145" i="24"/>
  <c r="AU141" i="24"/>
  <c r="P138" i="24"/>
  <c r="Q135" i="24"/>
  <c r="P151" i="24"/>
  <c r="AU146" i="24"/>
  <c r="AV143" i="24"/>
  <c r="Y140" i="24"/>
  <c r="B137" i="24"/>
  <c r="AA134" i="24"/>
  <c r="AZ131" i="24"/>
  <c r="Z129" i="24"/>
  <c r="AE151" i="24"/>
  <c r="H148" i="24"/>
  <c r="AG145" i="24"/>
  <c r="G143" i="24"/>
  <c r="AF140" i="24"/>
  <c r="F138" i="24"/>
  <c r="AE135" i="24"/>
  <c r="E133" i="24"/>
  <c r="AD130" i="24"/>
  <c r="D128" i="24"/>
  <c r="AS125" i="24"/>
  <c r="AC151" i="24"/>
  <c r="X148" i="24"/>
  <c r="AC146" i="24"/>
  <c r="AA144" i="24"/>
  <c r="Y142" i="24"/>
  <c r="AE140" i="24"/>
  <c r="U138" i="24"/>
  <c r="AA136" i="24"/>
  <c r="Y134" i="24"/>
  <c r="W132" i="24"/>
  <c r="AC130" i="24"/>
  <c r="S128" i="24"/>
  <c r="AU150" i="24"/>
  <c r="N148" i="24"/>
  <c r="L146" i="24"/>
  <c r="R144" i="24"/>
  <c r="AX153" i="24"/>
  <c r="AT149" i="24"/>
  <c r="AF147" i="24"/>
  <c r="AD145" i="24"/>
  <c r="AJ143" i="24"/>
  <c r="Z141" i="24"/>
  <c r="AF139" i="24"/>
  <c r="AD137" i="24"/>
  <c r="AB135" i="24"/>
  <c r="AH133" i="24"/>
  <c r="X131" i="24"/>
  <c r="AD129" i="24"/>
  <c r="AB127" i="24"/>
  <c r="I155" i="24"/>
  <c r="P150" i="24"/>
  <c r="AM147" i="24"/>
  <c r="AS145" i="24"/>
  <c r="AQ143" i="24"/>
  <c r="AO141" i="24"/>
  <c r="AU139" i="24"/>
  <c r="AK137" i="24"/>
  <c r="AQ135" i="24"/>
  <c r="AO133" i="24"/>
  <c r="AM131" i="24"/>
  <c r="AS129" i="24"/>
  <c r="S141" i="24"/>
  <c r="AU129" i="24"/>
  <c r="AH125" i="24"/>
  <c r="Y123" i="24"/>
  <c r="AE121" i="24"/>
  <c r="U119" i="24"/>
  <c r="AA117" i="24"/>
  <c r="Y115" i="24"/>
  <c r="W113" i="24"/>
  <c r="AC111" i="24"/>
  <c r="S109" i="24"/>
  <c r="Y107" i="24"/>
  <c r="W105" i="24"/>
  <c r="AW139" i="24"/>
  <c r="K129" i="24"/>
  <c r="M125" i="24"/>
  <c r="P123" i="24"/>
  <c r="N121" i="24"/>
  <c r="L119" i="24"/>
  <c r="R117" i="24"/>
  <c r="H115" i="24"/>
  <c r="N113" i="24"/>
  <c r="AO139" i="24"/>
  <c r="Z128" i="24"/>
  <c r="AE125" i="24"/>
  <c r="D124" i="24"/>
  <c r="AH122" i="24"/>
  <c r="M121" i="24"/>
  <c r="AQ119" i="24"/>
  <c r="V118" i="24"/>
  <c r="AR116" i="24"/>
  <c r="W115" i="24"/>
  <c r="B114" i="24"/>
  <c r="AF112" i="24"/>
  <c r="K111" i="24"/>
  <c r="AO109" i="24"/>
  <c r="T108" i="24"/>
  <c r="AP106" i="24"/>
  <c r="H142" i="24"/>
  <c r="J132" i="24"/>
  <c r="AC127" i="24"/>
  <c r="T125" i="24"/>
  <c r="AT123" i="24"/>
  <c r="Y122" i="24"/>
  <c r="AU120" i="24"/>
  <c r="Z119" i="24"/>
  <c r="E118" i="24"/>
  <c r="AI116" i="24"/>
  <c r="N115" i="24"/>
  <c r="AR113" i="24"/>
  <c r="W112" i="24"/>
  <c r="AS110" i="24"/>
  <c r="X109" i="24"/>
  <c r="C108" i="24"/>
  <c r="AG106" i="24"/>
  <c r="AX136" i="24"/>
  <c r="AE129" i="24"/>
  <c r="AA126" i="24"/>
  <c r="Z124" i="24"/>
  <c r="E123" i="24"/>
  <c r="AI121" i="24"/>
  <c r="N120" i="24"/>
  <c r="AR118" i="24"/>
  <c r="W117" i="24"/>
  <c r="B116" i="24"/>
  <c r="X114" i="24"/>
  <c r="C113" i="24"/>
  <c r="AG111" i="24"/>
  <c r="AP136" i="24"/>
  <c r="AA129" i="24"/>
  <c r="Y126" i="24"/>
  <c r="AG124" i="24"/>
  <c r="D123" i="24"/>
  <c r="AH121" i="24"/>
  <c r="M120" i="24"/>
  <c r="AQ118" i="24"/>
  <c r="V117" i="24"/>
  <c r="AZ115" i="24"/>
  <c r="AE114" i="24"/>
  <c r="B113" i="24"/>
  <c r="AF111" i="24"/>
  <c r="K110" i="24"/>
  <c r="AO108" i="24"/>
  <c r="AH136" i="24"/>
  <c r="W129" i="24"/>
  <c r="X126" i="24"/>
  <c r="X124" i="24"/>
  <c r="C123" i="24"/>
  <c r="AG121" i="24"/>
  <c r="L120" i="24"/>
  <c r="AP118" i="24"/>
  <c r="U117" i="24"/>
  <c r="AY115" i="24"/>
  <c r="V114" i="24"/>
  <c r="AZ112" i="24"/>
  <c r="AE111" i="24"/>
  <c r="J110" i="24"/>
  <c r="AN108" i="24"/>
  <c r="S107" i="24"/>
  <c r="AW105" i="24"/>
  <c r="T104" i="24"/>
  <c r="AX102" i="24"/>
  <c r="Z132" i="24"/>
  <c r="AI127" i="24"/>
  <c r="Y125" i="24"/>
  <c r="AX123" i="24"/>
  <c r="AC122" i="24"/>
  <c r="AY120" i="24"/>
  <c r="AD119" i="24"/>
  <c r="I118" i="24"/>
  <c r="AM116" i="24"/>
  <c r="R115" i="24"/>
  <c r="AV113" i="24"/>
  <c r="AA112" i="24"/>
  <c r="AW110" i="24"/>
  <c r="AB109" i="24"/>
  <c r="G108" i="24"/>
  <c r="AK106" i="24"/>
  <c r="P105" i="24"/>
  <c r="E108" i="24"/>
  <c r="AT104" i="24"/>
  <c r="AU102" i="24"/>
  <c r="Z101" i="24"/>
  <c r="E100" i="24"/>
  <c r="AI98" i="24"/>
  <c r="N97" i="24"/>
  <c r="AR95" i="24"/>
  <c r="W94" i="24"/>
  <c r="AS92" i="24"/>
  <c r="X91" i="24"/>
  <c r="C90" i="24"/>
  <c r="AG88" i="24"/>
  <c r="L87" i="24"/>
  <c r="AP85" i="24"/>
  <c r="U84" i="24"/>
  <c r="AQ82" i="24"/>
  <c r="V81" i="24"/>
  <c r="AZ79" i="24"/>
  <c r="AN106" i="24"/>
  <c r="K104" i="24"/>
  <c r="AD102" i="24"/>
  <c r="I101" i="24"/>
  <c r="AE99" i="24"/>
  <c r="J98" i="24"/>
  <c r="AN96" i="24"/>
  <c r="S95" i="24"/>
  <c r="AW93" i="24"/>
  <c r="AB92" i="24"/>
  <c r="G91" i="24"/>
  <c r="AC89" i="24"/>
  <c r="W110" i="24"/>
  <c r="AT105" i="24"/>
  <c r="AN103" i="24"/>
  <c r="M102" i="24"/>
  <c r="AQ100" i="24"/>
  <c r="V99" i="24"/>
  <c r="AR97" i="24"/>
  <c r="W96" i="24"/>
  <c r="B95" i="24"/>
  <c r="AF93" i="24"/>
  <c r="K92" i="24"/>
  <c r="AO90" i="24"/>
  <c r="T89" i="24"/>
  <c r="AP87" i="24"/>
  <c r="U86" i="24"/>
  <c r="AY84" i="24"/>
  <c r="AD83" i="24"/>
  <c r="G109" i="24"/>
  <c r="N105" i="24"/>
  <c r="T103" i="24"/>
  <c r="AM101" i="24"/>
  <c r="R100" i="24"/>
  <c r="AV98" i="24"/>
  <c r="AA97" i="24"/>
  <c r="F96" i="24"/>
  <c r="AJ94" i="24"/>
  <c r="O93" i="24"/>
  <c r="AK91" i="24"/>
  <c r="P90" i="24"/>
  <c r="AT88" i="24"/>
  <c r="Y87" i="24"/>
  <c r="D86" i="24"/>
  <c r="AH84" i="24"/>
  <c r="M83" i="24"/>
  <c r="K106" i="24"/>
  <c r="AV103" i="24"/>
  <c r="S102" i="24"/>
  <c r="AW100" i="24"/>
  <c r="AB99" i="24"/>
  <c r="G98" i="24"/>
  <c r="AK96" i="24"/>
  <c r="H95" i="24"/>
  <c r="AL93" i="24"/>
  <c r="Q92" i="24"/>
  <c r="AU90" i="24"/>
  <c r="Z89" i="24"/>
  <c r="E88" i="24"/>
  <c r="AR107" i="24"/>
  <c r="AA104" i="24"/>
  <c r="AP102" i="24"/>
  <c r="U101" i="24"/>
  <c r="AY99" i="24"/>
  <c r="AD98" i="24"/>
  <c r="I97" i="24"/>
  <c r="AM95" i="24"/>
  <c r="J94" i="24"/>
  <c r="AN92" i="24"/>
  <c r="S91" i="24"/>
  <c r="AW89" i="24"/>
  <c r="AB88" i="24"/>
  <c r="G87" i="24"/>
  <c r="AK85" i="24"/>
  <c r="AN107" i="24"/>
  <c r="AK104" i="24"/>
  <c r="AW102" i="24"/>
  <c r="AB101" i="24"/>
  <c r="G100" i="24"/>
  <c r="AK98" i="24"/>
  <c r="P97" i="24"/>
  <c r="AL95" i="24"/>
  <c r="Q94" i="24"/>
  <c r="AU92" i="24"/>
  <c r="Z91" i="24"/>
  <c r="E90" i="24"/>
  <c r="AI88" i="24"/>
  <c r="N87" i="24"/>
  <c r="AJ85" i="24"/>
  <c r="O84" i="24"/>
  <c r="P107" i="24"/>
  <c r="X104" i="24"/>
  <c r="AN102" i="24"/>
  <c r="S101" i="24"/>
  <c r="AW99" i="24"/>
  <c r="T98" i="24"/>
  <c r="G97" i="24"/>
  <c r="AS95" i="24"/>
  <c r="AF94" i="24"/>
  <c r="S93" i="24"/>
  <c r="F92" i="24"/>
  <c r="AR90" i="24"/>
  <c r="AE89" i="24"/>
  <c r="R88" i="24"/>
  <c r="E87" i="24"/>
  <c r="AQ85" i="24"/>
  <c r="AD84" i="24"/>
  <c r="Q83" i="24"/>
  <c r="D82" i="24"/>
  <c r="AP80" i="24"/>
  <c r="AI86" i="24"/>
  <c r="D83" i="24"/>
  <c r="R81" i="24"/>
  <c r="AL79" i="24"/>
  <c r="Y78" i="24"/>
  <c r="L77" i="24"/>
  <c r="AX75" i="24"/>
  <c r="AK74" i="24"/>
  <c r="X73" i="24"/>
  <c r="K72" i="24"/>
  <c r="AW70" i="24"/>
  <c r="AJ69" i="24"/>
  <c r="W68" i="24"/>
  <c r="J67" i="24"/>
  <c r="AV65" i="24"/>
  <c r="AI64" i="24"/>
  <c r="V63" i="24"/>
  <c r="I62" i="24"/>
  <c r="AU60" i="24"/>
  <c r="AH59" i="24"/>
  <c r="U58" i="24"/>
  <c r="H57" i="24"/>
  <c r="AT55" i="24"/>
  <c r="AG54" i="24"/>
  <c r="T53" i="24"/>
  <c r="Q85" i="24"/>
  <c r="AD82" i="24"/>
  <c r="AT80" i="24"/>
  <c r="U79" i="24"/>
  <c r="H78" i="24"/>
  <c r="AT76" i="24"/>
  <c r="AG75" i="24"/>
  <c r="T74" i="24"/>
  <c r="G73" i="24"/>
  <c r="AS71" i="24"/>
  <c r="AF70" i="24"/>
  <c r="S69" i="24"/>
  <c r="F68" i="24"/>
  <c r="AR66" i="24"/>
  <c r="AE65" i="24"/>
  <c r="R64" i="24"/>
  <c r="N85" i="24"/>
  <c r="AC82" i="24"/>
  <c r="AS80" i="24"/>
  <c r="T79" i="24"/>
  <c r="G78" i="24"/>
  <c r="AS76" i="24"/>
  <c r="AF75" i="24"/>
  <c r="S74" i="24"/>
  <c r="F73" i="24"/>
  <c r="AR71" i="24"/>
  <c r="AE70" i="24"/>
  <c r="R69" i="24"/>
  <c r="E68" i="24"/>
  <c r="AQ66" i="24"/>
  <c r="AD65" i="24"/>
  <c r="Q64" i="24"/>
  <c r="D63" i="24"/>
  <c r="AP61" i="24"/>
  <c r="AC60" i="24"/>
  <c r="P59" i="24"/>
  <c r="C58" i="24"/>
  <c r="V86" i="24"/>
  <c r="AX82" i="24"/>
  <c r="M81" i="24"/>
  <c r="AI79" i="24"/>
  <c r="V78" i="24"/>
  <c r="I77" i="24"/>
  <c r="AU75" i="24"/>
  <c r="AH74" i="24"/>
  <c r="U73" i="24"/>
  <c r="H72" i="24"/>
  <c r="AT70" i="24"/>
  <c r="AG69" i="24"/>
  <c r="T68" i="24"/>
  <c r="G67" i="24"/>
  <c r="AS65" i="24"/>
  <c r="AF64" i="24"/>
  <c r="S63" i="24"/>
  <c r="F62" i="24"/>
  <c r="AR60" i="24"/>
  <c r="AE59" i="24"/>
  <c r="AY86" i="24"/>
  <c r="K83" i="24"/>
  <c r="X81" i="24"/>
  <c r="AP79" i="24"/>
  <c r="AC78" i="24"/>
  <c r="P77" i="24"/>
  <c r="C76" i="24"/>
  <c r="AO74" i="24"/>
  <c r="AB73" i="24"/>
  <c r="O72" i="24"/>
  <c r="B71" i="24"/>
  <c r="AN69" i="24"/>
  <c r="AA68" i="24"/>
  <c r="N67" i="24"/>
  <c r="AZ65" i="24"/>
  <c r="AM64" i="24"/>
  <c r="Z63" i="24"/>
  <c r="AZ84" i="24"/>
  <c r="X82" i="24"/>
  <c r="AN80" i="24"/>
  <c r="Q79" i="24"/>
  <c r="D78" i="24"/>
  <c r="AP76" i="24"/>
  <c r="AC75" i="24"/>
  <c r="P74" i="24"/>
  <c r="C73" i="24"/>
  <c r="AO71" i="24"/>
  <c r="AB70" i="24"/>
  <c r="O69" i="24"/>
  <c r="B68" i="24"/>
  <c r="AN66" i="24"/>
  <c r="AA65" i="24"/>
  <c r="N64" i="24"/>
  <c r="AZ62" i="24"/>
  <c r="AM61" i="24"/>
  <c r="Z60" i="24"/>
  <c r="K86" i="24"/>
  <c r="AT82" i="24"/>
  <c r="J81" i="24"/>
  <c r="AF79" i="24"/>
  <c r="S78" i="24"/>
  <c r="F77" i="24"/>
  <c r="AR75" i="24"/>
  <c r="AE74" i="24"/>
  <c r="R73" i="24"/>
  <c r="E72" i="24"/>
  <c r="AQ70" i="24"/>
  <c r="AD69" i="24"/>
  <c r="Q68" i="24"/>
  <c r="D67" i="24"/>
  <c r="AP65" i="24"/>
  <c r="AC64" i="24"/>
  <c r="P63" i="24"/>
  <c r="C62" i="24"/>
  <c r="AO60" i="24"/>
  <c r="AB59" i="24"/>
  <c r="O58" i="24"/>
  <c r="B57" i="24"/>
  <c r="AN55" i="24"/>
  <c r="AA54" i="24"/>
  <c r="Y84" i="24"/>
  <c r="J82" i="24"/>
  <c r="AB80" i="24"/>
  <c r="G79" i="24"/>
  <c r="AS77" i="24"/>
  <c r="AF76" i="24"/>
  <c r="S75" i="24"/>
  <c r="F74" i="24"/>
  <c r="AR72" i="24"/>
  <c r="AE71" i="24"/>
  <c r="R70" i="24"/>
  <c r="E69" i="24"/>
  <c r="AQ67" i="24"/>
  <c r="AD66" i="24"/>
  <c r="Q65" i="24"/>
  <c r="D64" i="24"/>
  <c r="AP62" i="24"/>
  <c r="P61" i="24"/>
  <c r="V58" i="24"/>
  <c r="AB56" i="24"/>
  <c r="AS54" i="24"/>
  <c r="Q53" i="24"/>
  <c r="AZ51" i="24"/>
  <c r="AM50" i="24"/>
  <c r="Z49" i="24"/>
  <c r="M48" i="24"/>
  <c r="AY46" i="24"/>
  <c r="AL45" i="24"/>
  <c r="Y44" i="24"/>
  <c r="L43" i="24"/>
  <c r="AX41" i="24"/>
  <c r="I256" i="24"/>
  <c r="W237" i="24"/>
  <c r="AD223" i="24"/>
  <c r="AV230" i="24"/>
  <c r="B211" i="24"/>
  <c r="K220" i="24"/>
  <c r="N214" i="24"/>
  <c r="AB209" i="24"/>
  <c r="F213" i="24"/>
  <c r="AW200" i="24"/>
  <c r="AF200" i="24"/>
  <c r="AP191" i="24"/>
  <c r="AS203" i="24"/>
  <c r="AC197" i="24"/>
  <c r="M194" i="24"/>
  <c r="AV198" i="24"/>
  <c r="D188" i="24"/>
  <c r="C177" i="24"/>
  <c r="AN188" i="24"/>
  <c r="G178" i="24"/>
  <c r="X180" i="24"/>
  <c r="AN192" i="24"/>
  <c r="AO182" i="24"/>
  <c r="AG174" i="24"/>
  <c r="AC191" i="24"/>
  <c r="H182" i="24"/>
  <c r="AN191" i="24"/>
  <c r="V182" i="24"/>
  <c r="N174" i="24"/>
  <c r="I186" i="24"/>
  <c r="V179" i="24"/>
  <c r="AN173" i="24"/>
  <c r="AB169" i="24"/>
  <c r="AC163" i="24"/>
  <c r="AM157" i="24"/>
  <c r="AW151" i="24"/>
  <c r="AS176" i="24"/>
  <c r="H167" i="24"/>
  <c r="Z161" i="24"/>
  <c r="K178" i="24"/>
  <c r="AE167" i="24"/>
  <c r="AO161" i="24"/>
  <c r="AY155" i="24"/>
  <c r="R177" i="24"/>
  <c r="N167" i="24"/>
  <c r="AF161" i="24"/>
  <c r="AP155" i="24"/>
  <c r="H188" i="24"/>
  <c r="AO168" i="24"/>
  <c r="AZ162" i="24"/>
  <c r="AY157" i="24"/>
  <c r="AM174" i="24"/>
  <c r="T167" i="24"/>
  <c r="S162" i="24"/>
  <c r="R157" i="24"/>
  <c r="AE182" i="24"/>
  <c r="AW168" i="24"/>
  <c r="AM163" i="24"/>
  <c r="AL158" i="24"/>
  <c r="AK153" i="24"/>
  <c r="AJ183" i="24"/>
  <c r="G169" i="24"/>
  <c r="AT163" i="24"/>
  <c r="AS158" i="24"/>
  <c r="AR153" i="24"/>
  <c r="U151" i="24"/>
  <c r="F147" i="24"/>
  <c r="Z143" i="24"/>
  <c r="AA140" i="24"/>
  <c r="D137" i="24"/>
  <c r="X133" i="24"/>
  <c r="Y130" i="24"/>
  <c r="B127" i="24"/>
  <c r="AZ151" i="24"/>
  <c r="AS147" i="24"/>
  <c r="V144" i="24"/>
  <c r="AP140" i="24"/>
  <c r="AQ137" i="24"/>
  <c r="T134" i="24"/>
  <c r="AD149" i="24"/>
  <c r="W146" i="24"/>
  <c r="AY142" i="24"/>
  <c r="T139" i="24"/>
  <c r="AK136" i="24"/>
  <c r="K134" i="24"/>
  <c r="AJ131" i="24"/>
  <c r="J129" i="24"/>
  <c r="AX150" i="24"/>
  <c r="AQ147" i="24"/>
  <c r="Q145" i="24"/>
  <c r="AP142" i="24"/>
  <c r="P140" i="24"/>
  <c r="AO137" i="24"/>
  <c r="O135" i="24"/>
  <c r="AN132" i="24"/>
  <c r="N130" i="24"/>
  <c r="AM127" i="24"/>
  <c r="AG156" i="24"/>
  <c r="S150" i="24"/>
  <c r="G148" i="24"/>
  <c r="AV145" i="24"/>
  <c r="C144" i="24"/>
  <c r="AZ141" i="24"/>
  <c r="AX139" i="24"/>
  <c r="E138" i="24"/>
  <c r="AT135" i="24"/>
  <c r="AZ133" i="24"/>
  <c r="AX131" i="24"/>
  <c r="AV129" i="24"/>
  <c r="Q155" i="24"/>
  <c r="AV149" i="24"/>
  <c r="AO147" i="24"/>
  <c r="AM145" i="24"/>
  <c r="AK143" i="24"/>
  <c r="AW152" i="24"/>
  <c r="H149" i="24"/>
  <c r="H147" i="24"/>
  <c r="F145" i="24"/>
  <c r="D143" i="24"/>
  <c r="J141" i="24"/>
  <c r="AY138" i="24"/>
  <c r="F137" i="24"/>
  <c r="D135" i="24"/>
  <c r="B133" i="24"/>
  <c r="H131" i="24"/>
  <c r="AW128" i="24"/>
  <c r="D127" i="24"/>
  <c r="O153" i="24"/>
  <c r="Y149" i="24"/>
  <c r="W147" i="24"/>
  <c r="M145" i="24"/>
  <c r="S143" i="24"/>
  <c r="Q141" i="24"/>
  <c r="O139" i="24"/>
  <c r="U137" i="24"/>
  <c r="K135" i="24"/>
  <c r="Q133" i="24"/>
  <c r="O131" i="24"/>
  <c r="M129" i="24"/>
  <c r="AR138" i="24"/>
  <c r="AT127" i="24"/>
  <c r="E125" i="24"/>
  <c r="AZ122" i="24"/>
  <c r="AX120" i="24"/>
  <c r="E119" i="24"/>
  <c r="AT116" i="24"/>
  <c r="AZ114" i="24"/>
  <c r="AX112" i="24"/>
  <c r="AV110" i="24"/>
  <c r="C109" i="24"/>
  <c r="AR106" i="24"/>
  <c r="AX104" i="24"/>
  <c r="J136" i="24"/>
  <c r="AF127" i="24"/>
  <c r="AT124" i="24"/>
  <c r="AI122" i="24"/>
  <c r="AO120" i="24"/>
  <c r="AM118" i="24"/>
  <c r="AK116" i="24"/>
  <c r="AQ114" i="24"/>
  <c r="AG112" i="24"/>
  <c r="B136" i="24"/>
  <c r="AD127" i="24"/>
  <c r="L125" i="24"/>
  <c r="AM123" i="24"/>
  <c r="R122" i="24"/>
  <c r="AV120" i="24"/>
  <c r="S119" i="24"/>
  <c r="AW117" i="24"/>
  <c r="AB116" i="24"/>
  <c r="G115" i="24"/>
  <c r="AK113" i="24"/>
  <c r="P112" i="24"/>
  <c r="AT110" i="24"/>
  <c r="Q109" i="24"/>
  <c r="AU107" i="24"/>
  <c r="Z106" i="24"/>
  <c r="AG139" i="24"/>
  <c r="AV130" i="24"/>
  <c r="C127" i="24"/>
  <c r="B125" i="24"/>
  <c r="V123" i="24"/>
  <c r="AZ121" i="24"/>
  <c r="AE120" i="24"/>
  <c r="J119" i="24"/>
  <c r="AN117" i="24"/>
  <c r="S116" i="24"/>
  <c r="AW114" i="24"/>
  <c r="T113" i="24"/>
  <c r="AX111" i="24"/>
  <c r="AC110" i="24"/>
  <c r="H109" i="24"/>
  <c r="AL107" i="24"/>
  <c r="Q106" i="24"/>
  <c r="X134" i="24"/>
  <c r="C128" i="24"/>
  <c r="AM125" i="24"/>
  <c r="J124" i="24"/>
  <c r="AN122" i="24"/>
  <c r="S121" i="24"/>
  <c r="AW119" i="24"/>
  <c r="AB118" i="24"/>
  <c r="AX116" i="24"/>
  <c r="AC115" i="24"/>
  <c r="H114" i="24"/>
  <c r="AL112" i="24"/>
  <c r="Q111" i="24"/>
  <c r="P134" i="24"/>
  <c r="R128" i="24"/>
  <c r="AL125" i="24"/>
  <c r="I124" i="24"/>
  <c r="AM122" i="24"/>
  <c r="R121" i="24"/>
  <c r="AV119" i="24"/>
  <c r="AA118" i="24"/>
  <c r="F117" i="24"/>
  <c r="AB115" i="24"/>
  <c r="G114" i="24"/>
  <c r="AK112" i="24"/>
  <c r="P111" i="24"/>
  <c r="AT109" i="24"/>
  <c r="Y108" i="24"/>
  <c r="H134" i="24"/>
  <c r="AW127" i="24"/>
  <c r="AJ125" i="24"/>
  <c r="H124" i="24"/>
  <c r="AL122" i="24"/>
  <c r="Q121" i="24"/>
  <c r="AU119" i="24"/>
  <c r="Z118" i="24"/>
  <c r="AV116" i="24"/>
  <c r="AA115" i="24"/>
  <c r="F114" i="24"/>
  <c r="AJ112" i="24"/>
  <c r="O111" i="24"/>
  <c r="AS109" i="24"/>
  <c r="X108" i="24"/>
  <c r="AT106" i="24"/>
  <c r="Y105" i="24"/>
  <c r="D104" i="24"/>
  <c r="N140" i="24"/>
  <c r="M131" i="24"/>
  <c r="I127" i="24"/>
  <c r="F125" i="24"/>
  <c r="Z123" i="24"/>
  <c r="E122" i="24"/>
  <c r="AI120" i="24"/>
  <c r="N119" i="24"/>
  <c r="AR117" i="24"/>
  <c r="W116" i="24"/>
  <c r="B115" i="24"/>
  <c r="X113" i="24"/>
  <c r="C112" i="24"/>
  <c r="AG110" i="24"/>
  <c r="L109" i="24"/>
  <c r="AP107" i="24"/>
  <c r="U106" i="24"/>
  <c r="AY104" i="24"/>
  <c r="AQ106" i="24"/>
  <c r="M104" i="24"/>
  <c r="AE102" i="24"/>
  <c r="J101" i="24"/>
  <c r="AN99" i="24"/>
  <c r="S98" i="24"/>
  <c r="AW96" i="24"/>
  <c r="T95" i="24"/>
  <c r="AX93" i="24"/>
  <c r="AC92" i="24"/>
  <c r="H91" i="24"/>
  <c r="AL89" i="24"/>
  <c r="Q88" i="24"/>
  <c r="AU86" i="24"/>
  <c r="R85" i="24"/>
  <c r="AV83" i="24"/>
  <c r="AA82" i="24"/>
  <c r="F81" i="24"/>
  <c r="AB110" i="24"/>
  <c r="AX105" i="24"/>
  <c r="AO103" i="24"/>
  <c r="F102" i="24"/>
  <c r="AJ100" i="24"/>
  <c r="O99" i="24"/>
  <c r="AS97" i="24"/>
  <c r="X96" i="24"/>
  <c r="C95" i="24"/>
  <c r="AG93" i="24"/>
  <c r="D92" i="24"/>
  <c r="AH90" i="24"/>
  <c r="M89" i="24"/>
  <c r="J109" i="24"/>
  <c r="R105" i="24"/>
  <c r="U103" i="24"/>
  <c r="AV101" i="24"/>
  <c r="S100" i="24"/>
  <c r="AW98" i="24"/>
  <c r="AB97" i="24"/>
  <c r="G96" i="24"/>
  <c r="AK94" i="24"/>
  <c r="P93" i="24"/>
  <c r="AT91" i="24"/>
  <c r="Q90" i="24"/>
  <c r="AU88" i="24"/>
  <c r="Z87" i="24"/>
  <c r="E86" i="24"/>
  <c r="AI84" i="24"/>
  <c r="N83" i="24"/>
  <c r="AV107" i="24"/>
  <c r="AD104" i="24"/>
  <c r="AR102" i="24"/>
  <c r="W101" i="24"/>
  <c r="B100" i="24"/>
  <c r="AF98" i="24"/>
  <c r="K97" i="24"/>
  <c r="AO95" i="24"/>
  <c r="L94" i="24"/>
  <c r="AP92" i="24"/>
  <c r="U91" i="24"/>
  <c r="AY89" i="24"/>
  <c r="AD88" i="24"/>
  <c r="I87" i="24"/>
  <c r="AM85" i="24"/>
  <c r="J84" i="24"/>
  <c r="AH109" i="24"/>
  <c r="AA105" i="24"/>
  <c r="AB103" i="24"/>
  <c r="C102" i="24"/>
  <c r="AG100" i="24"/>
  <c r="L99" i="24"/>
  <c r="AH97" i="24"/>
  <c r="M96" i="24"/>
  <c r="AQ94" i="24"/>
  <c r="V93" i="24"/>
  <c r="AZ91" i="24"/>
  <c r="AE90" i="24"/>
  <c r="J89" i="24"/>
  <c r="AF87" i="24"/>
  <c r="AE106" i="24"/>
  <c r="F104" i="24"/>
  <c r="Z102" i="24"/>
  <c r="E101" i="24"/>
  <c r="AI99" i="24"/>
  <c r="N98" i="24"/>
  <c r="AJ96" i="24"/>
  <c r="O95" i="24"/>
  <c r="AS93" i="24"/>
  <c r="X92" i="24"/>
  <c r="C91" i="24"/>
  <c r="AG89" i="24"/>
  <c r="L88" i="24"/>
  <c r="AH86" i="24"/>
  <c r="M85" i="24"/>
  <c r="AV106" i="24"/>
  <c r="O104" i="24"/>
  <c r="AG102" i="24"/>
  <c r="L101" i="24"/>
  <c r="AP99" i="24"/>
  <c r="M98" i="24"/>
  <c r="AQ96" i="24"/>
  <c r="V95" i="24"/>
  <c r="AZ93" i="24"/>
  <c r="AE92" i="24"/>
  <c r="J91" i="24"/>
  <c r="AN89" i="24"/>
  <c r="K88" i="24"/>
  <c r="AO86" i="24"/>
  <c r="T85" i="24"/>
  <c r="AX83" i="24"/>
  <c r="X106" i="24"/>
  <c r="C104" i="24"/>
  <c r="X102" i="24"/>
  <c r="AT100" i="24"/>
  <c r="Y99" i="24"/>
  <c r="D98" i="24"/>
  <c r="AP96" i="24"/>
  <c r="AC95" i="24"/>
  <c r="P94" i="24"/>
  <c r="C93" i="24"/>
  <c r="AO91" i="24"/>
  <c r="AB90" i="24"/>
  <c r="O89" i="24"/>
  <c r="B88" i="24"/>
  <c r="AN86" i="24"/>
  <c r="AA85" i="24"/>
  <c r="N84" i="24"/>
  <c r="AZ82" i="24"/>
  <c r="AM81" i="24"/>
  <c r="Z80" i="24"/>
  <c r="V85" i="24"/>
  <c r="AE82" i="24"/>
  <c r="AU80" i="24"/>
  <c r="V79" i="24"/>
  <c r="I78" i="24"/>
  <c r="AU76" i="24"/>
  <c r="AH75" i="24"/>
  <c r="U74" i="24"/>
  <c r="H73" i="24"/>
  <c r="AT71" i="24"/>
  <c r="AG70" i="24"/>
  <c r="T69" i="24"/>
  <c r="G68" i="24"/>
  <c r="AS66" i="24"/>
  <c r="AF65" i="24"/>
  <c r="S64" i="24"/>
  <c r="F63" i="24"/>
  <c r="AR61" i="24"/>
  <c r="AE60" i="24"/>
  <c r="R59" i="24"/>
  <c r="E58" i="24"/>
  <c r="AQ56" i="24"/>
  <c r="AD55" i="24"/>
  <c r="Q54" i="24"/>
  <c r="D53" i="24"/>
  <c r="T84" i="24"/>
  <c r="H82" i="24"/>
  <c r="X80" i="24"/>
  <c r="E79" i="24"/>
  <c r="AQ77" i="24"/>
  <c r="AD76" i="24"/>
  <c r="Q75" i="24"/>
  <c r="D74" i="24"/>
  <c r="AP72" i="24"/>
  <c r="AC71" i="24"/>
  <c r="P70" i="24"/>
  <c r="C69" i="24"/>
  <c r="AO67" i="24"/>
  <c r="AB66" i="24"/>
  <c r="O65" i="24"/>
  <c r="B64" i="24"/>
  <c r="Q84" i="24"/>
  <c r="G82" i="24"/>
  <c r="W80" i="24"/>
  <c r="D79" i="24"/>
  <c r="AP77" i="24"/>
  <c r="AC76" i="24"/>
  <c r="P75" i="24"/>
  <c r="C74" i="24"/>
  <c r="AO72" i="24"/>
  <c r="AB71" i="24"/>
  <c r="O70" i="24"/>
  <c r="B69" i="24"/>
  <c r="AN67" i="24"/>
  <c r="AA66" i="24"/>
  <c r="N65" i="24"/>
  <c r="AZ63" i="24"/>
  <c r="AM62" i="24"/>
  <c r="Z61" i="24"/>
  <c r="M60" i="24"/>
  <c r="AY58" i="24"/>
  <c r="AL57" i="24"/>
  <c r="I85" i="24"/>
  <c r="Z82" i="24"/>
  <c r="AR80" i="24"/>
  <c r="S79" i="24"/>
  <c r="F78" i="24"/>
  <c r="AR76" i="24"/>
  <c r="AE75" i="24"/>
  <c r="R74" i="24"/>
  <c r="E73" i="24"/>
  <c r="AQ71" i="24"/>
  <c r="AD70" i="24"/>
  <c r="Q69" i="24"/>
  <c r="D68" i="24"/>
  <c r="AP66" i="24"/>
  <c r="AC65" i="24"/>
  <c r="P64" i="24"/>
  <c r="C63" i="24"/>
  <c r="AO61" i="24"/>
  <c r="AB60" i="24"/>
  <c r="O59" i="24"/>
  <c r="AL85" i="24"/>
  <c r="AK82" i="24"/>
  <c r="B81" i="24"/>
  <c r="Z79" i="24"/>
  <c r="M78" i="24"/>
  <c r="AY76" i="24"/>
  <c r="AL75" i="24"/>
  <c r="Y74" i="24"/>
  <c r="L73" i="24"/>
  <c r="AX71" i="24"/>
  <c r="AK70" i="24"/>
  <c r="X69" i="24"/>
  <c r="K68" i="24"/>
  <c r="AW66" i="24"/>
  <c r="AJ65" i="24"/>
  <c r="W64" i="24"/>
  <c r="J63" i="24"/>
  <c r="I84" i="24"/>
  <c r="B82" i="24"/>
  <c r="T80" i="24"/>
  <c r="AZ78" i="24"/>
  <c r="AM77" i="24"/>
  <c r="Z76" i="24"/>
  <c r="M75" i="24"/>
  <c r="AY73" i="24"/>
  <c r="AL72" i="24"/>
  <c r="Y71" i="24"/>
  <c r="L70" i="24"/>
  <c r="AX68" i="24"/>
  <c r="AK67" i="24"/>
  <c r="X66" i="24"/>
  <c r="K65" i="24"/>
  <c r="AW63" i="24"/>
  <c r="AJ62" i="24"/>
  <c r="W61" i="24"/>
  <c r="J60" i="24"/>
  <c r="AW84" i="24"/>
  <c r="W82" i="24"/>
  <c r="AM80" i="24"/>
  <c r="P79" i="24"/>
  <c r="C78" i="24"/>
  <c r="AO76" i="24"/>
  <c r="AB75" i="24"/>
  <c r="O74" i="24"/>
  <c r="B73" i="24"/>
  <c r="AN71" i="24"/>
  <c r="AA70" i="24"/>
  <c r="N69" i="24"/>
  <c r="AZ67" i="24"/>
  <c r="AM66" i="24"/>
  <c r="Z65" i="24"/>
  <c r="M64" i="24"/>
  <c r="AY62" i="24"/>
  <c r="AL61" i="24"/>
  <c r="Y60" i="24"/>
  <c r="L59" i="24"/>
  <c r="AX57" i="24"/>
  <c r="AK56" i="24"/>
  <c r="X55" i="24"/>
  <c r="K54" i="24"/>
  <c r="AJ83" i="24"/>
  <c r="AO81" i="24"/>
  <c r="F80" i="24"/>
  <c r="AR259" i="24"/>
  <c r="N234" i="24"/>
  <c r="J224" i="24"/>
  <c r="AW223" i="24"/>
  <c r="T205" i="24"/>
  <c r="AB215" i="24"/>
  <c r="B210" i="24"/>
  <c r="AR217" i="24"/>
  <c r="J209" i="24"/>
  <c r="B197" i="24"/>
  <c r="AB196" i="24"/>
  <c r="G205" i="24"/>
  <c r="AF199" i="24"/>
  <c r="B207" i="24"/>
  <c r="AT191" i="24"/>
  <c r="AL196" i="24"/>
  <c r="AQ185" i="24"/>
  <c r="AR174" i="24"/>
  <c r="AO186" i="24"/>
  <c r="AI189" i="24"/>
  <c r="AT178" i="24"/>
  <c r="AS189" i="24"/>
  <c r="L181" i="24"/>
  <c r="L173" i="24"/>
  <c r="D189" i="24"/>
  <c r="AD180" i="24"/>
  <c r="T189" i="24"/>
  <c r="AR180" i="24"/>
  <c r="AR172" i="24"/>
  <c r="AU184" i="24"/>
  <c r="Q178" i="24"/>
  <c r="AB183" i="24"/>
  <c r="I168" i="24"/>
  <c r="X162" i="24"/>
  <c r="AH156" i="24"/>
  <c r="AZ150" i="24"/>
  <c r="S173" i="24"/>
  <c r="C166" i="24"/>
  <c r="U160" i="24"/>
  <c r="C174" i="24"/>
  <c r="Z166" i="24"/>
  <c r="AJ160" i="24"/>
  <c r="C155" i="24"/>
  <c r="AF173" i="24"/>
  <c r="I166" i="24"/>
  <c r="AA160" i="24"/>
  <c r="AK154" i="24"/>
  <c r="H179" i="24"/>
  <c r="AC167" i="24"/>
  <c r="D162" i="24"/>
  <c r="C157" i="24"/>
  <c r="AG172" i="24"/>
  <c r="W166" i="24"/>
  <c r="V161" i="24"/>
  <c r="U156" i="24"/>
  <c r="Y176" i="24"/>
  <c r="AR167" i="24"/>
  <c r="AP162" i="24"/>
  <c r="AO157" i="24"/>
  <c r="AN152" i="24"/>
  <c r="B177" i="24"/>
  <c r="AZ167" i="24"/>
  <c r="AW162" i="24"/>
  <c r="AV157" i="24"/>
  <c r="AU152" i="24"/>
  <c r="C150" i="24"/>
  <c r="AO146" i="24"/>
  <c r="R143" i="24"/>
  <c r="AL139" i="24"/>
  <c r="AM136" i="24"/>
  <c r="P133" i="24"/>
  <c r="AJ129" i="24"/>
  <c r="AK126" i="24"/>
  <c r="AJ151" i="24"/>
  <c r="E147" i="24"/>
  <c r="F144" i="24"/>
  <c r="AH140" i="24"/>
  <c r="C137" i="24"/>
  <c r="D134" i="24"/>
  <c r="U149" i="24"/>
  <c r="AH145" i="24"/>
  <c r="AI142" i="24"/>
  <c r="L139" i="24"/>
  <c r="U136" i="24"/>
  <c r="AT133" i="24"/>
  <c r="T131" i="24"/>
  <c r="AS128" i="24"/>
  <c r="U150" i="24"/>
  <c r="AA147" i="24"/>
  <c r="AZ144" i="24"/>
  <c r="Z142" i="24"/>
  <c r="AY139" i="24"/>
  <c r="Y137" i="24"/>
  <c r="AX134" i="24"/>
  <c r="X132" i="24"/>
  <c r="AW129" i="24"/>
  <c r="W127" i="24"/>
  <c r="T155" i="24"/>
  <c r="AX149" i="24"/>
  <c r="AP147" i="24"/>
  <c r="AN145" i="24"/>
  <c r="AL143" i="24"/>
  <c r="AR141" i="24"/>
  <c r="AH139" i="24"/>
  <c r="AN137" i="24"/>
  <c r="AL135" i="24"/>
  <c r="AJ133" i="24"/>
  <c r="AP131" i="24"/>
  <c r="AF129" i="24"/>
  <c r="D154" i="24"/>
  <c r="AK149" i="24"/>
  <c r="Y147" i="24"/>
  <c r="AE145" i="24"/>
  <c r="U143" i="24"/>
  <c r="E152" i="24"/>
  <c r="AW148" i="24"/>
  <c r="AQ146" i="24"/>
  <c r="AW144" i="24"/>
  <c r="AM142" i="24"/>
  <c r="AS140" i="24"/>
  <c r="AQ138" i="24"/>
  <c r="AO136" i="24"/>
  <c r="AU134" i="24"/>
  <c r="AK132" i="24"/>
  <c r="AQ130" i="24"/>
  <c r="AO128" i="24"/>
  <c r="AM126" i="24"/>
  <c r="AS152" i="24"/>
  <c r="F149" i="24"/>
  <c r="G147" i="24"/>
  <c r="E145" i="24"/>
  <c r="C143" i="24"/>
  <c r="I141" i="24"/>
  <c r="AX138" i="24"/>
  <c r="E137" i="24"/>
  <c r="C135" i="24"/>
  <c r="AZ132" i="24"/>
  <c r="G131" i="24"/>
  <c r="AV128" i="24"/>
  <c r="R136" i="24"/>
  <c r="AG127" i="24"/>
  <c r="AL124" i="24"/>
  <c r="AR122" i="24"/>
  <c r="AH120" i="24"/>
  <c r="AN118" i="24"/>
  <c r="AL116" i="24"/>
  <c r="AJ114" i="24"/>
  <c r="AP112" i="24"/>
  <c r="AF110" i="24"/>
  <c r="AL108" i="24"/>
  <c r="AJ106" i="24"/>
  <c r="AH104" i="24"/>
  <c r="AV134" i="24"/>
  <c r="F127" i="24"/>
  <c r="AC124" i="24"/>
  <c r="AA122" i="24"/>
  <c r="Y120" i="24"/>
  <c r="AE118" i="24"/>
  <c r="U116" i="24"/>
  <c r="AA114" i="24"/>
  <c r="Y112" i="24"/>
  <c r="AA133" i="24"/>
  <c r="Q127" i="24"/>
  <c r="C125" i="24"/>
  <c r="AE123" i="24"/>
  <c r="J122" i="24"/>
  <c r="AF120" i="24"/>
  <c r="K119" i="24"/>
  <c r="AO117" i="24"/>
  <c r="T116" i="24"/>
  <c r="AX114" i="24"/>
  <c r="AC113" i="24"/>
  <c r="H112" i="24"/>
  <c r="AD110" i="24"/>
  <c r="I109" i="24"/>
  <c r="AM107" i="24"/>
  <c r="R106" i="24"/>
  <c r="T138" i="24"/>
  <c r="P130" i="24"/>
  <c r="AO126" i="24"/>
  <c r="AI124" i="24"/>
  <c r="N123" i="24"/>
  <c r="AR121" i="24"/>
  <c r="W120" i="24"/>
  <c r="B119" i="24"/>
  <c r="AF117" i="24"/>
  <c r="K116" i="24"/>
  <c r="AG114" i="24"/>
  <c r="L113" i="24"/>
  <c r="AP111" i="24"/>
  <c r="U110" i="24"/>
  <c r="AY108" i="24"/>
  <c r="AD107" i="24"/>
  <c r="I106" i="24"/>
  <c r="AL132" i="24"/>
  <c r="AN127" i="24"/>
  <c r="AB125" i="24"/>
  <c r="B124" i="24"/>
  <c r="AF122" i="24"/>
  <c r="K121" i="24"/>
  <c r="AO119" i="24"/>
  <c r="L118" i="24"/>
  <c r="AP116" i="24"/>
  <c r="U115" i="24"/>
  <c r="AY113" i="24"/>
  <c r="AD112" i="24"/>
  <c r="I111" i="24"/>
  <c r="O133" i="24"/>
  <c r="AL127" i="24"/>
  <c r="AA125" i="24"/>
  <c r="AZ123" i="24"/>
  <c r="AE122" i="24"/>
  <c r="J121" i="24"/>
  <c r="AN119" i="24"/>
  <c r="S118" i="24"/>
  <c r="AO116" i="24"/>
  <c r="T115" i="24"/>
  <c r="AX113" i="24"/>
  <c r="AC112" i="24"/>
  <c r="H111" i="24"/>
  <c r="AL109" i="24"/>
  <c r="Q108" i="24"/>
  <c r="AD132" i="24"/>
  <c r="AK127" i="24"/>
  <c r="Z125" i="24"/>
  <c r="AY123" i="24"/>
  <c r="AD122" i="24"/>
  <c r="I121" i="24"/>
  <c r="AM119" i="24"/>
  <c r="J118" i="24"/>
  <c r="AN116" i="24"/>
  <c r="S115" i="24"/>
  <c r="AW113" i="24"/>
  <c r="AB112" i="24"/>
  <c r="G111" i="24"/>
  <c r="AK109" i="24"/>
  <c r="H108" i="24"/>
  <c r="AL106" i="24"/>
  <c r="Q105" i="24"/>
  <c r="AU103" i="24"/>
  <c r="AZ138" i="24"/>
  <c r="AF130" i="24"/>
  <c r="AV126" i="24"/>
  <c r="AM124" i="24"/>
  <c r="R123" i="24"/>
  <c r="AV121" i="24"/>
  <c r="AA120" i="24"/>
  <c r="F119" i="24"/>
  <c r="AJ117" i="24"/>
  <c r="O116" i="24"/>
  <c r="AK114" i="24"/>
  <c r="P113" i="24"/>
  <c r="AT111" i="24"/>
  <c r="Y110" i="24"/>
  <c r="D109" i="24"/>
  <c r="AH107" i="24"/>
  <c r="M106" i="24"/>
  <c r="AB111" i="24"/>
  <c r="W106" i="24"/>
  <c r="AZ103" i="24"/>
  <c r="W102" i="24"/>
  <c r="B101" i="24"/>
  <c r="AF99" i="24"/>
  <c r="K98" i="24"/>
  <c r="AG96" i="24"/>
  <c r="L95" i="24"/>
  <c r="AP93" i="24"/>
  <c r="U92" i="24"/>
  <c r="AY90" i="24"/>
  <c r="AD89" i="24"/>
  <c r="I88" i="24"/>
  <c r="AE86" i="24"/>
  <c r="J85" i="24"/>
  <c r="AN83" i="24"/>
  <c r="S82" i="24"/>
  <c r="AW80" i="24"/>
  <c r="AU109" i="24"/>
  <c r="AH105" i="24"/>
  <c r="V103" i="24"/>
  <c r="AW101" i="24"/>
  <c r="AB100" i="24"/>
  <c r="G99" i="24"/>
  <c r="AK97" i="24"/>
  <c r="P96" i="24"/>
  <c r="AT94" i="24"/>
  <c r="Q93" i="24"/>
  <c r="AU91" i="24"/>
  <c r="Z90" i="24"/>
  <c r="E89" i="24"/>
  <c r="AC108" i="24"/>
  <c r="D105" i="24"/>
  <c r="L103" i="24"/>
  <c r="AF101" i="24"/>
  <c r="K100" i="24"/>
  <c r="AO98" i="24"/>
  <c r="T97" i="24"/>
  <c r="AX95" i="24"/>
  <c r="AC94" i="24"/>
  <c r="H93" i="24"/>
  <c r="AD91" i="24"/>
  <c r="I90" i="24"/>
  <c r="AM88" i="24"/>
  <c r="R87" i="24"/>
  <c r="AV85" i="24"/>
  <c r="AA84" i="24"/>
  <c r="F83" i="24"/>
  <c r="E107" i="24"/>
  <c r="S104" i="24"/>
  <c r="AJ102" i="24"/>
  <c r="O101" i="24"/>
  <c r="AS99" i="24"/>
  <c r="X98" i="24"/>
  <c r="C97" i="24"/>
  <c r="Y95" i="24"/>
  <c r="D94" i="24"/>
  <c r="AH92" i="24"/>
  <c r="M91" i="24"/>
  <c r="AQ89" i="24"/>
  <c r="V88" i="24"/>
  <c r="AZ86" i="24"/>
  <c r="W85" i="24"/>
  <c r="B84" i="24"/>
  <c r="B109" i="24"/>
  <c r="M105" i="24"/>
  <c r="S103" i="24"/>
  <c r="AT101" i="24"/>
  <c r="Y100" i="24"/>
  <c r="AU98" i="24"/>
  <c r="Z97" i="24"/>
  <c r="E96" i="24"/>
  <c r="AI94" i="24"/>
  <c r="N93" i="24"/>
  <c r="AR91" i="24"/>
  <c r="W90" i="24"/>
  <c r="AS88" i="24"/>
  <c r="AR110" i="24"/>
  <c r="H106" i="24"/>
  <c r="AT103" i="24"/>
  <c r="R102" i="24"/>
  <c r="AV100" i="24"/>
  <c r="AA99" i="24"/>
  <c r="Z256" i="24"/>
  <c r="AP211" i="24"/>
  <c r="AQ214" i="24"/>
  <c r="AF206" i="24"/>
  <c r="AF188" i="24"/>
  <c r="U181" i="24"/>
  <c r="P192" i="24"/>
  <c r="AT174" i="24"/>
  <c r="AW169" i="24"/>
  <c r="S178" i="24"/>
  <c r="AD171" i="24"/>
  <c r="AD154" i="24"/>
  <c r="AV161" i="24"/>
  <c r="AD173" i="24"/>
  <c r="AL156" i="24"/>
  <c r="AI162" i="24"/>
  <c r="AS172" i="24"/>
  <c r="Y157" i="24"/>
  <c r="AC169" i="24"/>
  <c r="AI156" i="24"/>
  <c r="AZ145" i="24"/>
  <c r="L137" i="24"/>
  <c r="L129" i="24"/>
  <c r="AV146" i="24"/>
  <c r="H138" i="24"/>
  <c r="I148" i="24"/>
  <c r="AU138" i="24"/>
  <c r="AR131" i="24"/>
  <c r="T149" i="24"/>
  <c r="AS141" i="24"/>
  <c r="W135" i="24"/>
  <c r="I129" i="24"/>
  <c r="AL149" i="24"/>
  <c r="S144" i="24"/>
  <c r="R139" i="24"/>
  <c r="T133" i="24"/>
  <c r="Y156" i="24"/>
  <c r="AZ146" i="24"/>
  <c r="X151" i="24"/>
  <c r="N145" i="24"/>
  <c r="M140" i="24"/>
  <c r="AE134" i="24"/>
  <c r="N129" i="24"/>
  <c r="W151" i="24"/>
  <c r="AV144" i="24"/>
  <c r="AE139" i="24"/>
  <c r="AD134" i="24"/>
  <c r="AN128" i="24"/>
  <c r="W125" i="24"/>
  <c r="R120" i="24"/>
  <c r="T114" i="24"/>
  <c r="K109" i="24"/>
  <c r="J104" i="24"/>
  <c r="M124" i="24"/>
  <c r="AU118" i="24"/>
  <c r="AT113" i="24"/>
  <c r="E127" i="24"/>
  <c r="Z122" i="24"/>
  <c r="AT118" i="24"/>
  <c r="AP114" i="24"/>
  <c r="C111" i="24"/>
  <c r="W107" i="24"/>
  <c r="AI129" i="24"/>
  <c r="AL123" i="24"/>
  <c r="G120" i="24"/>
  <c r="AT115" i="24"/>
  <c r="G112" i="24"/>
  <c r="AI108" i="24"/>
  <c r="F132" i="24"/>
  <c r="R124" i="24"/>
  <c r="AL120" i="24"/>
  <c r="AH116" i="24"/>
  <c r="AT112" i="24"/>
  <c r="U131" i="24"/>
  <c r="AR123" i="24"/>
  <c r="E120" i="24"/>
  <c r="Y116" i="24"/>
  <c r="U112" i="24"/>
  <c r="AG108" i="24"/>
  <c r="K127" i="24"/>
  <c r="V122" i="24"/>
  <c r="AH118" i="24"/>
  <c r="C115" i="24"/>
  <c r="AX110" i="24"/>
  <c r="K107" i="24"/>
  <c r="AE103" i="24"/>
  <c r="V126" i="24"/>
  <c r="M122" i="24"/>
  <c r="AO118" i="24"/>
  <c r="AC114" i="24"/>
  <c r="AO110" i="24"/>
  <c r="J107" i="24"/>
  <c r="AY105" i="24"/>
  <c r="R101" i="24"/>
  <c r="AL97" i="24"/>
  <c r="AH93" i="24"/>
  <c r="AT89" i="24"/>
  <c r="O86" i="24"/>
  <c r="K82" i="24"/>
  <c r="S106" i="24"/>
  <c r="AG101" i="24"/>
  <c r="AC97" i="24"/>
  <c r="AO93" i="24"/>
  <c r="J90" i="24"/>
  <c r="AO104" i="24"/>
  <c r="AI100" i="24"/>
  <c r="D97" i="24"/>
  <c r="AQ92" i="24"/>
  <c r="D89" i="24"/>
  <c r="AF85" i="24"/>
  <c r="AI106" i="24"/>
  <c r="AE101" i="24"/>
  <c r="AY97" i="24"/>
  <c r="AU93" i="24"/>
  <c r="H90" i="24"/>
  <c r="AB86" i="24"/>
  <c r="U108" i="24"/>
  <c r="AZ102" i="24"/>
  <c r="AZ99" i="24"/>
  <c r="J97" i="24"/>
  <c r="S94" i="24"/>
  <c r="T91" i="24"/>
  <c r="AC88" i="24"/>
  <c r="Z105" i="24"/>
  <c r="B102" i="24"/>
  <c r="C99" i="24"/>
  <c r="AB96" i="24"/>
  <c r="AH94" i="24"/>
  <c r="H92" i="24"/>
  <c r="AO89" i="24"/>
  <c r="AE87" i="24"/>
  <c r="E85" i="24"/>
  <c r="V105" i="24"/>
  <c r="Q102" i="24"/>
  <c r="AX99" i="24"/>
  <c r="AV97" i="24"/>
  <c r="K96" i="24"/>
  <c r="I94" i="24"/>
  <c r="O92" i="24"/>
  <c r="U90" i="24"/>
  <c r="AA88" i="24"/>
  <c r="Y86" i="24"/>
  <c r="AM84" i="24"/>
  <c r="AU106" i="24"/>
  <c r="Y103" i="24"/>
  <c r="AI101" i="24"/>
  <c r="AG99" i="24"/>
  <c r="AM97" i="24"/>
  <c r="J96" i="24"/>
  <c r="X94" i="24"/>
  <c r="AL92" i="24"/>
  <c r="I91" i="24"/>
  <c r="W89" i="24"/>
  <c r="AK87" i="24"/>
  <c r="H86" i="24"/>
  <c r="V84" i="24"/>
  <c r="AJ82" i="24"/>
  <c r="G81" i="24"/>
  <c r="C86" i="24"/>
  <c r="I82" i="24"/>
  <c r="E80" i="24"/>
  <c r="Q78" i="24"/>
  <c r="AE76" i="24"/>
  <c r="B75" i="24"/>
  <c r="P73" i="24"/>
  <c r="AD71" i="24"/>
  <c r="AZ69" i="24"/>
  <c r="O68" i="24"/>
  <c r="AC66" i="24"/>
  <c r="AY64" i="24"/>
  <c r="N63" i="24"/>
  <c r="AB61" i="24"/>
  <c r="AX59" i="24"/>
  <c r="M58" i="24"/>
  <c r="AA56" i="24"/>
  <c r="AW54" i="24"/>
  <c r="L53" i="24"/>
  <c r="AH83" i="24"/>
  <c r="Q81" i="24"/>
  <c r="M79" i="24"/>
  <c r="AA77" i="24"/>
  <c r="AW75" i="24"/>
  <c r="L74" i="24"/>
  <c r="Z72" i="24"/>
  <c r="AV70" i="24"/>
  <c r="K69" i="24"/>
  <c r="Y67" i="24"/>
  <c r="AU65" i="24"/>
  <c r="J64" i="24"/>
  <c r="AE83" i="24"/>
  <c r="P81" i="24"/>
  <c r="L79" i="24"/>
  <c r="Z77" i="24"/>
  <c r="AV75" i="24"/>
  <c r="K74" i="24"/>
  <c r="Y72" i="24"/>
  <c r="AU70" i="24"/>
  <c r="J69" i="24"/>
  <c r="X67" i="24"/>
  <c r="AT65" i="24"/>
  <c r="I64" i="24"/>
  <c r="W62" i="24"/>
  <c r="AS60" i="24"/>
  <c r="H59" i="24"/>
  <c r="V57" i="24"/>
  <c r="AB83" i="24"/>
  <c r="C81" i="24"/>
  <c r="C79" i="24"/>
  <c r="Y77" i="24"/>
  <c r="AM75" i="24"/>
  <c r="B74" i="24"/>
  <c r="X72" i="24"/>
  <c r="AL70" i="24"/>
  <c r="AZ68" i="24"/>
  <c r="W67" i="24"/>
  <c r="AK65" i="24"/>
  <c r="AY63" i="24"/>
  <c r="V62" i="24"/>
  <c r="AJ60" i="24"/>
  <c r="AX58" i="24"/>
  <c r="AQ83" i="24"/>
  <c r="L81" i="24"/>
  <c r="J79" i="24"/>
  <c r="AF77" i="24"/>
  <c r="AT75" i="24"/>
  <c r="I74" i="24"/>
  <c r="AE72" i="24"/>
  <c r="AS70" i="24"/>
  <c r="H69" i="24"/>
  <c r="AD67" i="24"/>
  <c r="AR65" i="24"/>
  <c r="G64" i="24"/>
  <c r="N86" i="24"/>
  <c r="N82" i="24"/>
  <c r="AW79" i="24"/>
  <c r="T78" i="24"/>
  <c r="AH76" i="24"/>
  <c r="AV74" i="24"/>
  <c r="S73" i="24"/>
  <c r="AG71" i="24"/>
  <c r="AU69" i="24"/>
  <c r="R68" i="24"/>
  <c r="AF66" i="24"/>
  <c r="AT64" i="24"/>
  <c r="Q63" i="24"/>
  <c r="AE61" i="24"/>
  <c r="AS59" i="24"/>
  <c r="W83" i="24"/>
  <c r="AY80" i="24"/>
  <c r="AY78" i="24"/>
  <c r="V77" i="24"/>
  <c r="AJ75" i="24"/>
  <c r="AX73" i="24"/>
  <c r="U72" i="24"/>
  <c r="AI70" i="24"/>
  <c r="AW68" i="24"/>
  <c r="T67" i="24"/>
  <c r="AH65" i="24"/>
  <c r="AV63" i="24"/>
  <c r="S62" i="24"/>
  <c r="AG60" i="24"/>
  <c r="AU58" i="24"/>
  <c r="R57" i="24"/>
  <c r="AF55" i="24"/>
  <c r="AL86" i="24"/>
  <c r="AF82" i="24"/>
  <c r="P80" i="24"/>
  <c r="AH78" i="24"/>
  <c r="M77" i="24"/>
  <c r="AQ75" i="24"/>
  <c r="V74" i="24"/>
  <c r="AZ72" i="24"/>
  <c r="W71" i="24"/>
  <c r="B70" i="24"/>
  <c r="AF68" i="24"/>
  <c r="K67" i="24"/>
  <c r="AO65" i="24"/>
  <c r="T64" i="24"/>
  <c r="AX62" i="24"/>
  <c r="AT60" i="24"/>
  <c r="AU57" i="24"/>
  <c r="AU55" i="24"/>
  <c r="C54" i="24"/>
  <c r="Y52" i="24"/>
  <c r="D51" i="24"/>
  <c r="AH49" i="24"/>
  <c r="E48" i="24"/>
  <c r="AI46" i="24"/>
  <c r="N45" i="24"/>
  <c r="AR43" i="24"/>
  <c r="W42" i="24"/>
  <c r="B41" i="24"/>
  <c r="AN39" i="24"/>
  <c r="AA38" i="24"/>
  <c r="N37" i="24"/>
  <c r="AZ35" i="24"/>
  <c r="AM34" i="24"/>
  <c r="Z33" i="24"/>
  <c r="M32" i="24"/>
  <c r="AY30" i="24"/>
  <c r="AL29" i="24"/>
  <c r="AC63" i="24"/>
  <c r="AD59" i="24"/>
  <c r="T57" i="24"/>
  <c r="AI55" i="24"/>
  <c r="B54" i="24"/>
  <c r="AF52" i="24"/>
  <c r="S51" i="24"/>
  <c r="F50" i="24"/>
  <c r="AR48" i="24"/>
  <c r="AE47" i="24"/>
  <c r="R46" i="24"/>
  <c r="E45" i="24"/>
  <c r="AQ43" i="24"/>
  <c r="AD42" i="24"/>
  <c r="Q41" i="24"/>
  <c r="D40" i="24"/>
  <c r="AP38" i="24"/>
  <c r="U63" i="24"/>
  <c r="AC59" i="24"/>
  <c r="S57" i="24"/>
  <c r="AH55" i="24"/>
  <c r="AY53" i="24"/>
  <c r="AE52" i="24"/>
  <c r="R51" i="24"/>
  <c r="E50" i="24"/>
  <c r="AQ48" i="24"/>
  <c r="AD47" i="24"/>
  <c r="Q46" i="24"/>
  <c r="D45" i="24"/>
  <c r="AP43" i="24"/>
  <c r="AC42" i="24"/>
  <c r="P41" i="24"/>
  <c r="C40" i="24"/>
  <c r="AO38" i="24"/>
  <c r="AB37" i="24"/>
  <c r="O36" i="24"/>
  <c r="B35" i="24"/>
  <c r="AY61" i="24"/>
  <c r="AT58" i="24"/>
  <c r="AT56" i="24"/>
  <c r="AN256" i="24"/>
  <c r="J203" i="24"/>
  <c r="M219" i="24"/>
  <c r="H199" i="24"/>
  <c r="AT184" i="24"/>
  <c r="AD178" i="24"/>
  <c r="R188" i="24"/>
  <c r="T172" i="24"/>
  <c r="AP167" i="24"/>
  <c r="AN172" i="24"/>
  <c r="AW167" i="24"/>
  <c r="Y153" i="24"/>
  <c r="K160" i="24"/>
  <c r="L169" i="24"/>
  <c r="AO155" i="24"/>
  <c r="F161" i="24"/>
  <c r="T169" i="24"/>
  <c r="AB156" i="24"/>
  <c r="AH167" i="24"/>
  <c r="I154" i="24"/>
  <c r="AR145" i="24"/>
  <c r="AX135" i="24"/>
  <c r="J127" i="24"/>
  <c r="AF146" i="24"/>
  <c r="AT136" i="24"/>
  <c r="AM146" i="24"/>
  <c r="G138" i="24"/>
  <c r="AM130" i="24"/>
  <c r="AY147" i="24"/>
  <c r="AK141" i="24"/>
  <c r="R134" i="24"/>
  <c r="AU127" i="24"/>
  <c r="AB149" i="24"/>
  <c r="V143" i="24"/>
  <c r="M138" i="24"/>
  <c r="L133" i="24"/>
  <c r="AX152" i="24"/>
  <c r="AU145" i="24"/>
  <c r="AQ150" i="24"/>
  <c r="AG144" i="24"/>
  <c r="P139" i="24"/>
  <c r="O134" i="24"/>
  <c r="AG128" i="24"/>
  <c r="AS149" i="24"/>
  <c r="AF144" i="24"/>
  <c r="AP138" i="24"/>
  <c r="AG133" i="24"/>
  <c r="AF128" i="24"/>
  <c r="V124" i="24"/>
  <c r="M119" i="24"/>
  <c r="L114" i="24"/>
  <c r="V108" i="24"/>
  <c r="W137" i="24"/>
  <c r="AV123" i="24"/>
  <c r="O118" i="24"/>
  <c r="AW112" i="24"/>
  <c r="AQ126" i="24"/>
  <c r="AS121" i="24"/>
  <c r="F118" i="24"/>
  <c r="AH114" i="24"/>
  <c r="V110" i="24"/>
  <c r="AH106" i="24"/>
  <c r="V128" i="24"/>
  <c r="F123" i="24"/>
  <c r="R119" i="24"/>
  <c r="AL115" i="24"/>
  <c r="AH111" i="24"/>
  <c r="AT107" i="24"/>
  <c r="Y131" i="24"/>
  <c r="AS123" i="24"/>
  <c r="F120" i="24"/>
  <c r="Z116" i="24"/>
  <c r="V112" i="24"/>
  <c r="AT128" i="24"/>
  <c r="AJ123" i="24"/>
  <c r="AF119" i="24"/>
  <c r="AR115" i="24"/>
  <c r="M112" i="24"/>
  <c r="AI141" i="24"/>
  <c r="AW125" i="24"/>
  <c r="N122" i="24"/>
  <c r="B118" i="24"/>
  <c r="N114" i="24"/>
  <c r="AH110" i="24"/>
  <c r="AD106" i="24"/>
  <c r="AA141" i="24"/>
  <c r="I126" i="24"/>
  <c r="AN121" i="24"/>
  <c r="AZ117" i="24"/>
  <c r="U114" i="24"/>
  <c r="Q110" i="24"/>
  <c r="AC106" i="24"/>
  <c r="AI105" i="24"/>
  <c r="AS100" i="24"/>
  <c r="F97" i="24"/>
  <c r="Z93" i="24"/>
  <c r="V89" i="24"/>
  <c r="AH85" i="24"/>
  <c r="C82" i="24"/>
  <c r="E105" i="24"/>
  <c r="AR100" i="24"/>
  <c r="U97" i="24"/>
  <c r="I93" i="24"/>
  <c r="U89" i="24"/>
  <c r="U104" i="24"/>
  <c r="C100" i="24"/>
  <c r="O96" i="24"/>
  <c r="AI92" i="24"/>
  <c r="AE88" i="24"/>
  <c r="AQ84" i="24"/>
  <c r="O106" i="24"/>
  <c r="G101" i="24"/>
  <c r="S97" i="24"/>
  <c r="AM93" i="24"/>
  <c r="AI89" i="24"/>
  <c r="AU85" i="24"/>
  <c r="AS107" i="24"/>
  <c r="AI102" i="24"/>
  <c r="AR99" i="24"/>
  <c r="B97" i="24"/>
  <c r="K94" i="24"/>
  <c r="L91" i="24"/>
  <c r="U88" i="24"/>
  <c r="L105" i="24"/>
  <c r="AK101" i="24"/>
  <c r="AT98" i="24"/>
  <c r="T96" i="24"/>
  <c r="B94" i="24"/>
  <c r="AY91" i="24"/>
  <c r="Y89" i="24"/>
  <c r="W87" i="24"/>
  <c r="AM110" i="24"/>
  <c r="Y104" i="24"/>
  <c r="AZ101" i="24"/>
  <c r="Z99" i="24"/>
  <c r="AN97" i="24"/>
  <c r="C96" i="24"/>
  <c r="AR93" i="24"/>
  <c r="AX91" i="24"/>
  <c r="M90" i="24"/>
  <c r="C88" i="24"/>
  <c r="Q86" i="24"/>
  <c r="W84" i="24"/>
  <c r="C106" i="24"/>
  <c r="P103" i="24"/>
  <c r="AA101" i="24"/>
  <c r="Q99" i="24"/>
  <c r="AE97" i="24"/>
  <c r="B96" i="24"/>
  <c r="H94" i="24"/>
  <c r="AD92" i="24"/>
  <c r="AZ90" i="24"/>
  <c r="G89" i="24"/>
  <c r="AC87" i="24"/>
  <c r="AY85" i="24"/>
  <c r="F84" i="24"/>
  <c r="AB82" i="24"/>
  <c r="AX80" i="24"/>
  <c r="AR84" i="24"/>
  <c r="AX81" i="24"/>
  <c r="AT79" i="24"/>
  <c r="AZ77" i="24"/>
  <c r="W76" i="24"/>
  <c r="AS74" i="24"/>
  <c r="AY72" i="24"/>
  <c r="V71" i="24"/>
  <c r="AR69" i="24"/>
  <c r="AX67" i="24"/>
  <c r="U66" i="24"/>
  <c r="AQ64" i="24"/>
  <c r="AW62" i="24"/>
  <c r="T61" i="24"/>
  <c r="AP59" i="24"/>
  <c r="AV57" i="24"/>
  <c r="S56" i="24"/>
  <c r="AO54" i="24"/>
  <c r="AU52" i="24"/>
  <c r="R83" i="24"/>
  <c r="E81" i="24"/>
  <c r="AV78" i="24"/>
  <c r="S77" i="24"/>
  <c r="AO75" i="24"/>
  <c r="AU73" i="24"/>
  <c r="R72" i="24"/>
  <c r="AN70" i="24"/>
  <c r="AT68" i="24"/>
  <c r="Q67" i="24"/>
  <c r="AM65" i="24"/>
  <c r="AS63" i="24"/>
  <c r="O83" i="24"/>
  <c r="D81" i="24"/>
  <c r="AU78" i="24"/>
  <c r="R77" i="24"/>
  <c r="AN75" i="24"/>
  <c r="AT73" i="24"/>
  <c r="Q72" i="24"/>
  <c r="AM70" i="24"/>
  <c r="AS68" i="24"/>
  <c r="P67" i="24"/>
  <c r="AL65" i="24"/>
  <c r="AR63" i="24"/>
  <c r="O62" i="24"/>
  <c r="AK60" i="24"/>
  <c r="AQ58" i="24"/>
  <c r="N57" i="24"/>
  <c r="L83" i="24"/>
  <c r="AF80" i="24"/>
  <c r="AT78" i="24"/>
  <c r="Q77" i="24"/>
  <c r="W75" i="24"/>
  <c r="AS73" i="24"/>
  <c r="P72" i="24"/>
  <c r="V70" i="24"/>
  <c r="AR68" i="24"/>
  <c r="O67" i="24"/>
  <c r="U65" i="24"/>
  <c r="AQ63" i="24"/>
  <c r="N62" i="24"/>
  <c r="T60" i="24"/>
  <c r="AP58" i="24"/>
  <c r="AA83" i="24"/>
  <c r="AQ80" i="24"/>
  <c r="B79" i="24"/>
  <c r="X77" i="24"/>
  <c r="AD75" i="24"/>
  <c r="AZ73" i="24"/>
  <c r="W72" i="24"/>
  <c r="AC70" i="24"/>
  <c r="AY68" i="24"/>
  <c r="V67" i="24"/>
  <c r="AB65" i="24"/>
  <c r="AX63" i="24"/>
  <c r="AG85" i="24"/>
  <c r="AQ81" i="24"/>
  <c r="AO79" i="24"/>
  <c r="L78" i="24"/>
  <c r="R76" i="24"/>
  <c r="AN74" i="24"/>
  <c r="K73" i="24"/>
  <c r="Q71" i="24"/>
  <c r="AM69" i="24"/>
  <c r="J68" i="24"/>
  <c r="P66" i="24"/>
  <c r="AL64" i="24"/>
  <c r="I63" i="24"/>
  <c r="O61" i="24"/>
  <c r="AK59" i="24"/>
  <c r="G83" i="24"/>
  <c r="AC80" i="24"/>
  <c r="AQ78" i="24"/>
  <c r="N77" i="24"/>
  <c r="T75" i="24"/>
  <c r="AP73" i="24"/>
  <c r="M72" i="24"/>
  <c r="S70" i="24"/>
  <c r="AO68" i="24"/>
  <c r="L67" i="24"/>
  <c r="R65" i="24"/>
  <c r="AN63" i="24"/>
  <c r="K62" i="24"/>
  <c r="Q60" i="24"/>
  <c r="AM58" i="24"/>
  <c r="J57" i="24"/>
  <c r="P55" i="24"/>
  <c r="F86" i="24"/>
  <c r="V82" i="24"/>
  <c r="AU79" i="24"/>
  <c r="Z78" i="24"/>
  <c r="E77" i="24"/>
  <c r="AI75" i="24"/>
  <c r="N74" i="24"/>
  <c r="AJ72" i="24"/>
  <c r="O71" i="24"/>
  <c r="AS69" i="24"/>
  <c r="X68" i="24"/>
  <c r="C67" i="24"/>
  <c r="AG65" i="24"/>
  <c r="L64" i="24"/>
  <c r="AH62" i="24"/>
  <c r="X60" i="24"/>
  <c r="AI57" i="24"/>
  <c r="AJ55" i="24"/>
  <c r="AS53" i="24"/>
  <c r="Q52" i="24"/>
  <c r="AU50" i="24"/>
  <c r="R49" i="24"/>
  <c r="AV47" i="24"/>
  <c r="AA46" i="24"/>
  <c r="F45" i="24"/>
  <c r="AJ43" i="24"/>
  <c r="O42" i="24"/>
  <c r="AS40" i="24"/>
  <c r="AF39" i="24"/>
  <c r="S38" i="24"/>
  <c r="F37" i="24"/>
  <c r="AR35" i="24"/>
  <c r="AE34" i="24"/>
  <c r="R33" i="24"/>
  <c r="E32" i="24"/>
  <c r="AQ30" i="24"/>
  <c r="AD29" i="24"/>
  <c r="AF62" i="24"/>
  <c r="N59" i="24"/>
  <c r="G57" i="24"/>
  <c r="Y55" i="24"/>
  <c r="AQ53" i="24"/>
  <c r="X52" i="24"/>
  <c r="K51" i="24"/>
  <c r="AW49" i="24"/>
  <c r="AJ48" i="24"/>
  <c r="W47" i="24"/>
  <c r="AW239" i="24"/>
  <c r="J208" i="24"/>
  <c r="D203" i="24"/>
  <c r="AS197" i="24"/>
  <c r="AQ177" i="24"/>
  <c r="AV172" i="24"/>
  <c r="AN182" i="24"/>
  <c r="Y186" i="24"/>
  <c r="AS163" i="24"/>
  <c r="AF167" i="24"/>
  <c r="B166" i="24"/>
  <c r="P179" i="24"/>
  <c r="F159" i="24"/>
  <c r="M167" i="24"/>
  <c r="AV175" i="24"/>
  <c r="I160" i="24"/>
  <c r="AA167" i="24"/>
  <c r="B154" i="24"/>
  <c r="AK166" i="24"/>
  <c r="AE152" i="24"/>
  <c r="O144" i="24"/>
  <c r="AP135" i="24"/>
  <c r="AV125" i="24"/>
  <c r="AD144" i="24"/>
  <c r="AD136" i="24"/>
  <c r="Z145" i="24"/>
  <c r="AS136" i="24"/>
  <c r="AE130" i="24"/>
  <c r="AT146" i="24"/>
  <c r="X140" i="24"/>
  <c r="J134" i="24"/>
  <c r="AP126" i="24"/>
  <c r="O148" i="24"/>
  <c r="N143" i="24"/>
  <c r="X137" i="24"/>
  <c r="G132" i="24"/>
  <c r="I152" i="24"/>
  <c r="O145" i="24"/>
  <c r="Z149" i="24"/>
  <c r="Q144" i="24"/>
  <c r="AI138" i="24"/>
  <c r="R133" i="24"/>
  <c r="Q128" i="24"/>
  <c r="AV148" i="24"/>
  <c r="AI143" i="24"/>
  <c r="AH138" i="24"/>
  <c r="AJ132" i="24"/>
  <c r="F140" i="24"/>
  <c r="N124" i="24"/>
  <c r="X118" i="24"/>
  <c r="G113" i="24"/>
  <c r="F108" i="24"/>
  <c r="AX132" i="24"/>
  <c r="AY122" i="24"/>
  <c r="AX117" i="24"/>
  <c r="Q112" i="24"/>
  <c r="U125" i="24"/>
  <c r="AK121" i="24"/>
  <c r="AG117" i="24"/>
  <c r="AS113" i="24"/>
  <c r="N110" i="24"/>
  <c r="J106" i="24"/>
  <c r="P127" i="24"/>
  <c r="AW122" i="24"/>
  <c r="AS118" i="24"/>
  <c r="F115" i="24"/>
  <c r="Z111" i="24"/>
  <c r="V107" i="24"/>
  <c r="AX128" i="24"/>
  <c r="AK123" i="24"/>
  <c r="Y119" i="24"/>
  <c r="AK115" i="24"/>
  <c r="N112" i="24"/>
  <c r="Y127" i="24"/>
  <c r="AU122" i="24"/>
  <c r="P119" i="24"/>
  <c r="L115" i="24"/>
  <c r="X111" i="24"/>
  <c r="V140" i="24"/>
  <c r="Q125" i="24"/>
  <c r="Y121" i="24"/>
  <c r="AS117" i="24"/>
  <c r="AO113" i="24"/>
  <c r="B110" i="24"/>
  <c r="V106" i="24"/>
  <c r="AM137" i="24"/>
  <c r="O125" i="24"/>
  <c r="AF121" i="24"/>
  <c r="AB117" i="24"/>
  <c r="AN113" i="24"/>
  <c r="I110" i="24"/>
  <c r="AV105" i="24"/>
  <c r="W104" i="24"/>
  <c r="AK100" i="24"/>
  <c r="Y96" i="24"/>
  <c r="AK92" i="24"/>
  <c r="F89" i="24"/>
  <c r="B85" i="24"/>
  <c r="N81" i="24"/>
  <c r="AS104" i="24"/>
  <c r="T100" i="24"/>
  <c r="AF96" i="24"/>
  <c r="AZ92" i="24"/>
  <c r="AV88" i="24"/>
  <c r="AD103" i="24"/>
  <c r="AT99" i="24"/>
  <c r="AP95" i="24"/>
  <c r="C92" i="24"/>
  <c r="W88" i="24"/>
  <c r="S84" i="24"/>
  <c r="C105" i="24"/>
  <c r="AX100" i="24"/>
  <c r="AL96" i="24"/>
  <c r="AX92" i="24"/>
  <c r="AA89" i="24"/>
  <c r="O85" i="24"/>
  <c r="AQ105" i="24"/>
  <c r="K102" i="24"/>
  <c r="T99" i="24"/>
  <c r="U96" i="24"/>
  <c r="AD93" i="24"/>
  <c r="AM90" i="24"/>
  <c r="AV87" i="24"/>
  <c r="P104" i="24"/>
  <c r="M101" i="24"/>
  <c r="V98" i="24"/>
  <c r="L96" i="24"/>
  <c r="AK93" i="24"/>
  <c r="AI91" i="24"/>
  <c r="I89" i="24"/>
  <c r="AX86" i="24"/>
  <c r="G110" i="24"/>
  <c r="E104" i="24"/>
  <c r="AR101" i="24"/>
  <c r="R99" i="24"/>
  <c r="AF97" i="24"/>
  <c r="AD95" i="24"/>
  <c r="AJ93" i="24"/>
  <c r="AP91" i="24"/>
  <c r="AV89" i="24"/>
  <c r="AT87" i="24"/>
  <c r="I86" i="24"/>
  <c r="G84" i="24"/>
  <c r="AJ105" i="24"/>
  <c r="F103" i="24"/>
  <c r="K101" i="24"/>
  <c r="I99" i="24"/>
  <c r="W97" i="24"/>
  <c r="AK95" i="24"/>
  <c r="AY93" i="24"/>
  <c r="V92" i="24"/>
  <c r="AJ90" i="24"/>
  <c r="AX88" i="24"/>
  <c r="U87" i="24"/>
  <c r="AI85" i="24"/>
  <c r="AW83" i="24"/>
  <c r="T82" i="24"/>
  <c r="AH80" i="24"/>
  <c r="X84" i="24"/>
  <c r="AN81" i="24"/>
  <c r="AD79" i="24"/>
  <c r="AR77" i="24"/>
  <c r="O76" i="24"/>
  <c r="AC74" i="24"/>
  <c r="AQ72" i="24"/>
  <c r="N71" i="24"/>
  <c r="AB69" i="24"/>
  <c r="AP67" i="24"/>
  <c r="M66" i="24"/>
  <c r="AA64" i="24"/>
  <c r="AO62" i="24"/>
  <c r="L61" i="24"/>
  <c r="Z59" i="24"/>
  <c r="AN57" i="24"/>
  <c r="K56" i="24"/>
  <c r="Y54" i="24"/>
  <c r="H88" i="24"/>
  <c r="C83" i="24"/>
  <c r="AJ80" i="24"/>
  <c r="AN78" i="24"/>
  <c r="K77" i="24"/>
  <c r="Y75" i="24"/>
  <c r="AM73" i="24"/>
  <c r="J72" i="24"/>
  <c r="X70" i="24"/>
  <c r="AL68" i="24"/>
  <c r="I67" i="24"/>
  <c r="W65" i="24"/>
  <c r="AY87" i="24"/>
  <c r="B83" i="24"/>
  <c r="AI80" i="24"/>
  <c r="AM78" i="24"/>
  <c r="J77" i="24"/>
  <c r="X75" i="24"/>
  <c r="AL73" i="24"/>
  <c r="I72" i="24"/>
  <c r="W70" i="24"/>
  <c r="AK68" i="24"/>
  <c r="H67" i="24"/>
  <c r="V65" i="24"/>
  <c r="AJ63" i="24"/>
  <c r="G62" i="24"/>
  <c r="U60" i="24"/>
  <c r="AI58" i="24"/>
  <c r="AQ87" i="24"/>
  <c r="AL82" i="24"/>
  <c r="V80" i="24"/>
  <c r="AL78" i="24"/>
  <c r="AZ76" i="24"/>
  <c r="O75" i="24"/>
  <c r="AK73" i="24"/>
  <c r="AY71" i="24"/>
  <c r="N70" i="24"/>
  <c r="AJ68" i="24"/>
  <c r="AX66" i="24"/>
  <c r="M65" i="24"/>
  <c r="AI63" i="24"/>
  <c r="AW61" i="24"/>
  <c r="L60" i="24"/>
  <c r="AH58" i="24"/>
  <c r="AV82" i="24"/>
  <c r="AE80" i="24"/>
  <c r="AS78" i="24"/>
  <c r="H77" i="24"/>
  <c r="V75" i="24"/>
  <c r="AR73" i="24"/>
  <c r="G72" i="24"/>
  <c r="U70" i="24"/>
  <c r="AQ68" i="24"/>
  <c r="F67" i="24"/>
  <c r="T65" i="24"/>
  <c r="AP63" i="24"/>
  <c r="AF84" i="24"/>
  <c r="AG81" i="24"/>
  <c r="AG79" i="24"/>
  <c r="AU77" i="24"/>
  <c r="J76" i="24"/>
  <c r="AF74" i="24"/>
  <c r="AT72" i="24"/>
  <c r="I71" i="24"/>
  <c r="AE69" i="24"/>
  <c r="AS67" i="24"/>
  <c r="H66" i="24"/>
  <c r="AD64" i="24"/>
  <c r="AR62" i="24"/>
  <c r="G61" i="24"/>
  <c r="X87" i="24"/>
  <c r="AG82" i="24"/>
  <c r="S80" i="24"/>
  <c r="AI78" i="24"/>
  <c r="AW76" i="24"/>
  <c r="L75" i="24"/>
  <c r="AH73" i="24"/>
  <c r="AV71" i="24"/>
  <c r="K70" i="24"/>
  <c r="AG68" i="24"/>
  <c r="AU66" i="24"/>
  <c r="J65" i="24"/>
  <c r="AF63" i="24"/>
  <c r="AT61" i="24"/>
  <c r="I60" i="24"/>
  <c r="AE58" i="24"/>
  <c r="AS56" i="24"/>
  <c r="H55" i="24"/>
  <c r="Y85" i="24"/>
  <c r="AY81" i="24"/>
  <c r="AM79" i="24"/>
  <c r="R78" i="24"/>
  <c r="AV76" i="24"/>
  <c r="AA75" i="24"/>
  <c r="AW73" i="24"/>
  <c r="AB72" i="24"/>
  <c r="G71" i="24"/>
  <c r="AK69" i="24"/>
  <c r="P68" i="24"/>
  <c r="AT66" i="24"/>
  <c r="Y65" i="24"/>
  <c r="AU63" i="24"/>
  <c r="Z62" i="24"/>
  <c r="C60" i="24"/>
  <c r="U57" i="24"/>
  <c r="Z55" i="24"/>
  <c r="AI53" i="24"/>
  <c r="I52" i="24"/>
  <c r="AE50" i="24"/>
  <c r="J49" i="24"/>
  <c r="AN47" i="24"/>
  <c r="S46" i="24"/>
  <c r="AW44" i="24"/>
  <c r="AB43" i="24"/>
  <c r="G42" i="24"/>
  <c r="AK40" i="24"/>
  <c r="X39" i="24"/>
  <c r="K38" i="24"/>
  <c r="AW36" i="24"/>
  <c r="AJ35" i="24"/>
  <c r="W34" i="24"/>
  <c r="J33" i="24"/>
  <c r="AV31" i="24"/>
  <c r="AI30" i="24"/>
  <c r="V29" i="24"/>
  <c r="E62" i="24"/>
  <c r="AW58" i="24"/>
  <c r="AV56" i="24"/>
  <c r="M55" i="24"/>
  <c r="AH53" i="24"/>
  <c r="P52" i="24"/>
  <c r="C51" i="24"/>
  <c r="AO49" i="24"/>
  <c r="AB48" i="24"/>
  <c r="O47" i="24"/>
  <c r="B46" i="24"/>
  <c r="AN44" i="24"/>
  <c r="AA43" i="24"/>
  <c r="N42" i="24"/>
  <c r="AZ40" i="24"/>
  <c r="AM39" i="24"/>
  <c r="Z38" i="24"/>
  <c r="B62" i="24"/>
  <c r="AV58" i="24"/>
  <c r="AU56" i="24"/>
  <c r="L55" i="24"/>
  <c r="AG53" i="24"/>
  <c r="O52" i="24"/>
  <c r="B51" i="24"/>
  <c r="AN49" i="24"/>
  <c r="AA48" i="24"/>
  <c r="N47" i="24"/>
  <c r="AZ45" i="24"/>
  <c r="AM44" i="24"/>
  <c r="Z43" i="24"/>
  <c r="M42" i="24"/>
  <c r="AY40" i="24"/>
  <c r="AL39" i="24"/>
  <c r="Y38" i="24"/>
  <c r="L37" i="24"/>
  <c r="AX35" i="24"/>
  <c r="AK34" i="24"/>
  <c r="H61" i="24"/>
  <c r="Q58" i="24"/>
  <c r="X56" i="24"/>
  <c r="AN54" i="24"/>
  <c r="N53" i="24"/>
  <c r="AW51" i="24"/>
  <c r="AJ50" i="24"/>
  <c r="W49" i="24"/>
  <c r="J48" i="24"/>
  <c r="AV46" i="24"/>
  <c r="AI45" i="24"/>
  <c r="V44" i="24"/>
  <c r="I43" i="24"/>
  <c r="AU41" i="24"/>
  <c r="AH40" i="24"/>
  <c r="U39" i="24"/>
  <c r="H38" i="24"/>
  <c r="AT36" i="24"/>
  <c r="AG35" i="24"/>
  <c r="T34" i="24"/>
  <c r="G33" i="24"/>
  <c r="AS31" i="24"/>
  <c r="AF30" i="24"/>
  <c r="E63" i="24"/>
  <c r="Y59" i="24"/>
  <c r="O57" i="24"/>
  <c r="AE55" i="24"/>
  <c r="AW53" i="24"/>
  <c r="AC52" i="24"/>
  <c r="P51" i="24"/>
  <c r="C50" i="24"/>
  <c r="AO48" i="24"/>
  <c r="AB47" i="24"/>
  <c r="O46" i="24"/>
  <c r="B45" i="24"/>
  <c r="AN43" i="24"/>
  <c r="AA42" i="24"/>
  <c r="N41" i="24"/>
  <c r="AZ39" i="24"/>
  <c r="AM38" i="24"/>
  <c r="Z37" i="24"/>
  <c r="M36" i="24"/>
  <c r="AY34" i="24"/>
  <c r="AL33" i="24"/>
  <c r="Y32" i="24"/>
  <c r="K60" i="24"/>
  <c r="AM57" i="24"/>
  <c r="AY55" i="24"/>
  <c r="P54" i="24"/>
  <c r="AR52" i="24"/>
  <c r="AE51" i="24"/>
  <c r="R50" i="24"/>
  <c r="E49" i="24"/>
  <c r="AQ47" i="24"/>
  <c r="AD46" i="24"/>
  <c r="Q45" i="24"/>
  <c r="H60" i="24"/>
  <c r="AK57" i="24"/>
  <c r="AX55" i="24"/>
  <c r="O54" i="24"/>
  <c r="AQ52" i="24"/>
  <c r="AD51" i="24"/>
  <c r="Q50" i="24"/>
  <c r="D49" i="24"/>
  <c r="AP47" i="24"/>
  <c r="AC46" i="24"/>
  <c r="P45" i="24"/>
  <c r="C44" i="24"/>
  <c r="AO42" i="24"/>
  <c r="AB41" i="24"/>
  <c r="O40" i="24"/>
  <c r="B39" i="24"/>
  <c r="AN37" i="24"/>
  <c r="AA36" i="24"/>
  <c r="N35" i="24"/>
  <c r="AZ33" i="24"/>
  <c r="AM32" i="24"/>
  <c r="Z31" i="24"/>
  <c r="M30" i="24"/>
  <c r="J62" i="24"/>
  <c r="C59" i="24"/>
  <c r="AX56" i="24"/>
  <c r="Q55" i="24"/>
  <c r="AK53" i="24"/>
  <c r="R52" i="24"/>
  <c r="E51" i="24"/>
  <c r="AQ49" i="24"/>
  <c r="AD48" i="24"/>
  <c r="Q47" i="24"/>
  <c r="D46" i="24"/>
  <c r="AP44" i="24"/>
  <c r="AC43" i="24"/>
  <c r="P42" i="24"/>
  <c r="C41" i="24"/>
  <c r="AO39" i="24"/>
  <c r="AB38" i="24"/>
  <c r="O37" i="24"/>
  <c r="B36" i="24"/>
  <c r="AN34" i="24"/>
  <c r="AA33" i="24"/>
  <c r="N32" i="24"/>
  <c r="O10" i="24"/>
  <c r="AB11" i="24"/>
  <c r="AO12" i="24"/>
  <c r="C14" i="24"/>
  <c r="P15" i="24"/>
  <c r="AC16" i="24"/>
  <c r="AP17" i="24"/>
  <c r="D19" i="24"/>
  <c r="Q20" i="24"/>
  <c r="AD21" i="24"/>
  <c r="AQ22" i="24"/>
  <c r="E24" i="24"/>
  <c r="R25" i="24"/>
  <c r="AE26" i="24"/>
  <c r="AR27" i="24"/>
  <c r="J29" i="24"/>
  <c r="G31" i="24"/>
  <c r="E34" i="24"/>
  <c r="X40" i="24"/>
  <c r="AN10" i="24"/>
  <c r="B12" i="24"/>
  <c r="O13" i="24"/>
  <c r="AB14" i="24"/>
  <c r="AO15" i="24"/>
  <c r="C17" i="24"/>
  <c r="P18" i="24"/>
  <c r="AC19" i="24"/>
  <c r="AP20" i="24"/>
  <c r="D22" i="24"/>
  <c r="Q23" i="24"/>
  <c r="AD24" i="24"/>
  <c r="AQ25" i="24"/>
  <c r="E27" i="24"/>
  <c r="R28" i="24"/>
  <c r="AU29" i="24"/>
  <c r="D32" i="24"/>
  <c r="AY35" i="24"/>
  <c r="T44" i="24"/>
  <c r="N11" i="24"/>
  <c r="AA12" i="24"/>
  <c r="AN13" i="24"/>
  <c r="B15" i="24"/>
  <c r="O16" i="24"/>
  <c r="AB17" i="24"/>
  <c r="AO238" i="24"/>
  <c r="AH213" i="24"/>
  <c r="AC196" i="24"/>
  <c r="AO204" i="24"/>
  <c r="T174" i="24"/>
  <c r="E189" i="24"/>
  <c r="N180" i="24"/>
  <c r="W184" i="24"/>
  <c r="AY161" i="24"/>
  <c r="AL165" i="24"/>
  <c r="E165" i="24"/>
  <c r="AY172" i="24"/>
  <c r="G156" i="24"/>
  <c r="H166" i="24"/>
  <c r="H172" i="24"/>
  <c r="AH157" i="24"/>
  <c r="AD166" i="24"/>
  <c r="X152" i="24"/>
  <c r="K164" i="24"/>
  <c r="AH151" i="24"/>
  <c r="B143" i="24"/>
  <c r="M134" i="24"/>
  <c r="AN125" i="24"/>
  <c r="Q143" i="24"/>
  <c r="AB134" i="24"/>
  <c r="J145" i="24"/>
  <c r="AN135" i="24"/>
  <c r="R129" i="24"/>
  <c r="AL146" i="24"/>
  <c r="S139" i="24"/>
  <c r="AV132" i="24"/>
  <c r="AH126" i="24"/>
  <c r="Z147" i="24"/>
  <c r="I142" i="24"/>
  <c r="H137" i="24"/>
  <c r="Z131" i="24"/>
  <c r="R150" i="24"/>
  <c r="AX144" i="24"/>
  <c r="AN148" i="24"/>
  <c r="T143" i="24"/>
  <c r="S138" i="24"/>
  <c r="AC132" i="24"/>
  <c r="T127" i="24"/>
  <c r="AM148" i="24"/>
  <c r="AL142" i="24"/>
  <c r="AC137" i="24"/>
  <c r="AB132" i="24"/>
  <c r="AQ133" i="24"/>
  <c r="I123" i="24"/>
  <c r="H118" i="24"/>
  <c r="Z112" i="24"/>
  <c r="I107" i="24"/>
  <c r="AK131" i="24"/>
  <c r="S122" i="24"/>
  <c r="B117" i="24"/>
  <c r="AZ111" i="24"/>
  <c r="AS124" i="24"/>
  <c r="E121" i="24"/>
  <c r="Y117" i="24"/>
  <c r="U113" i="24"/>
  <c r="AG109" i="24"/>
  <c r="B106" i="24"/>
  <c r="P126" i="24"/>
  <c r="I122" i="24"/>
  <c r="AK118" i="24"/>
  <c r="Y114" i="24"/>
  <c r="AK110" i="24"/>
  <c r="F107" i="24"/>
  <c r="AA127" i="24"/>
  <c r="AV122" i="24"/>
  <c r="Q119" i="24"/>
  <c r="M115" i="24"/>
  <c r="Y111" i="24"/>
  <c r="M127" i="24"/>
  <c r="W122" i="24"/>
  <c r="AI118" i="24"/>
  <c r="D115" i="24"/>
  <c r="AY110" i="24"/>
  <c r="U135" i="24"/>
  <c r="G125" i="24"/>
  <c r="AZ120" i="24"/>
  <c r="M117" i="24"/>
  <c r="AG113" i="24"/>
  <c r="U109" i="24"/>
  <c r="AG105" i="24"/>
  <c r="Z136" i="24"/>
  <c r="AE124" i="24"/>
  <c r="AQ120" i="24"/>
  <c r="L117" i="24"/>
  <c r="H113" i="24"/>
  <c r="T109" i="24"/>
  <c r="AN105" i="24"/>
  <c r="AP103" i="24"/>
  <c r="AV99" i="24"/>
  <c r="Q96" i="24"/>
  <c r="M92" i="24"/>
  <c r="Y88" i="24"/>
  <c r="AS84" i="24"/>
  <c r="AO80" i="24"/>
  <c r="AY103" i="24"/>
  <c r="L100" i="24"/>
  <c r="H96" i="24"/>
  <c r="T92" i="24"/>
  <c r="AN88" i="24"/>
  <c r="AS102" i="24"/>
  <c r="F99" i="24"/>
  <c r="AH95" i="24"/>
  <c r="V91" i="24"/>
  <c r="AH87" i="24"/>
  <c r="C84" i="24"/>
  <c r="H104" i="24"/>
  <c r="J100" i="24"/>
  <c r="AD96" i="24"/>
  <c r="Z92" i="24"/>
  <c r="AL88" i="24"/>
  <c r="G85" i="24"/>
  <c r="B105" i="24"/>
  <c r="AL101" i="24"/>
  <c r="AM98" i="24"/>
  <c r="AV95" i="24"/>
  <c r="F93" i="24"/>
  <c r="G90" i="24"/>
  <c r="L110" i="24"/>
  <c r="AJ103" i="24"/>
  <c r="AN100" i="24"/>
  <c r="AW97" i="24"/>
  <c r="D96" i="24"/>
  <c r="AC93" i="24"/>
  <c r="K91" i="24"/>
  <c r="AZ88" i="24"/>
  <c r="Z86" i="24"/>
  <c r="Z109" i="24"/>
  <c r="AR103" i="24"/>
  <c r="T101" i="24"/>
  <c r="J99" i="24"/>
  <c r="X97" i="24"/>
  <c r="N95" i="24"/>
  <c r="AB93" i="24"/>
  <c r="AH91" i="24"/>
  <c r="X89" i="24"/>
  <c r="AL87" i="24"/>
  <c r="AZ85" i="24"/>
  <c r="AJ110" i="24"/>
  <c r="J105" i="24"/>
  <c r="AV102" i="24"/>
  <c r="AL100" i="24"/>
  <c r="AZ98" i="24"/>
  <c r="O97" i="24"/>
  <c r="U95" i="24"/>
  <c r="AQ93" i="24"/>
  <c r="N92" i="24"/>
  <c r="T90" i="24"/>
  <c r="AP88" i="24"/>
  <c r="M87" i="24"/>
  <c r="S85" i="24"/>
  <c r="AO83" i="24"/>
  <c r="L82" i="24"/>
  <c r="R80" i="24"/>
  <c r="AZ83" i="24"/>
  <c r="AB81" i="24"/>
  <c r="N79" i="24"/>
  <c r="AJ77" i="24"/>
  <c r="G76" i="24"/>
  <c r="M74" i="24"/>
  <c r="AI72" i="24"/>
  <c r="F71" i="24"/>
  <c r="L69" i="24"/>
  <c r="AH67" i="24"/>
  <c r="E66" i="24"/>
  <c r="K64" i="24"/>
  <c r="AG62" i="24"/>
  <c r="D61" i="24"/>
  <c r="J59" i="24"/>
  <c r="AF57" i="24"/>
  <c r="C56" i="24"/>
  <c r="I54" i="24"/>
  <c r="K87" i="24"/>
  <c r="AN82" i="24"/>
  <c r="N80" i="24"/>
  <c r="AF78" i="24"/>
  <c r="C77" i="24"/>
  <c r="I75" i="24"/>
  <c r="AE73" i="24"/>
  <c r="B72" i="24"/>
  <c r="H70" i="24"/>
  <c r="AD68" i="24"/>
  <c r="AZ66" i="24"/>
  <c r="G65" i="24"/>
  <c r="H87" i="24"/>
  <c r="AM82" i="24"/>
  <c r="M80" i="24"/>
  <c r="AE78" i="24"/>
  <c r="B77" i="24"/>
  <c r="H75" i="24"/>
  <c r="AD73" i="24"/>
  <c r="AZ71" i="24"/>
  <c r="G70" i="24"/>
  <c r="AC68" i="24"/>
  <c r="AY66" i="24"/>
  <c r="F65" i="24"/>
  <c r="AB63" i="24"/>
  <c r="AX61" i="24"/>
  <c r="E60" i="24"/>
  <c r="AA58" i="24"/>
  <c r="C87" i="24"/>
  <c r="P82" i="24"/>
  <c r="L80" i="24"/>
  <c r="AD78" i="24"/>
  <c r="AJ76" i="24"/>
  <c r="G75" i="24"/>
  <c r="AC73" i="24"/>
  <c r="AI71" i="24"/>
  <c r="F70" i="24"/>
  <c r="AB68" i="24"/>
  <c r="AH66" i="24"/>
  <c r="E65" i="24"/>
  <c r="AA63" i="24"/>
  <c r="AG61" i="24"/>
  <c r="D60" i="24"/>
  <c r="AI87" i="24"/>
  <c r="Y82" i="24"/>
  <c r="U80" i="24"/>
  <c r="AK78" i="24"/>
  <c r="AQ76" i="24"/>
  <c r="N75" i="24"/>
  <c r="AJ73" i="24"/>
  <c r="AP71" i="24"/>
  <c r="M70" i="24"/>
  <c r="AI68" i="24"/>
  <c r="AO66" i="24"/>
  <c r="L65" i="24"/>
  <c r="AH63" i="24"/>
  <c r="AP83" i="24"/>
  <c r="U81" i="24"/>
  <c r="Y79" i="24"/>
  <c r="AE77" i="24"/>
  <c r="B76" i="24"/>
  <c r="X74" i="24"/>
  <c r="AD72" i="24"/>
  <c r="AZ70" i="24"/>
  <c r="W69" i="24"/>
  <c r="AC67" i="24"/>
  <c r="AY65" i="24"/>
  <c r="V64" i="24"/>
  <c r="AB62" i="24"/>
  <c r="AX60" i="24"/>
  <c r="AQ86" i="24"/>
  <c r="M82" i="24"/>
  <c r="G80" i="24"/>
  <c r="AA78" i="24"/>
  <c r="AG76" i="24"/>
  <c r="D75" i="24"/>
  <c r="Z73" i="24"/>
  <c r="AF71" i="24"/>
  <c r="C70" i="24"/>
  <c r="Y68" i="24"/>
  <c r="AE66" i="24"/>
  <c r="B65" i="24"/>
  <c r="X63" i="24"/>
  <c r="AD61" i="24"/>
  <c r="AZ59" i="24"/>
  <c r="W58" i="24"/>
  <c r="AC56" i="24"/>
  <c r="AY54" i="24"/>
  <c r="AV84" i="24"/>
  <c r="AC81" i="24"/>
  <c r="AE79" i="24"/>
  <c r="J78" i="24"/>
  <c r="AN76" i="24"/>
  <c r="K75" i="24"/>
  <c r="AO73" i="24"/>
  <c r="T72" i="24"/>
  <c r="AX70" i="24"/>
  <c r="AC69" i="24"/>
  <c r="H68" i="24"/>
  <c r="AL66" i="24"/>
  <c r="I65" i="24"/>
  <c r="AM63" i="24"/>
  <c r="R62" i="24"/>
  <c r="AG59" i="24"/>
  <c r="I57" i="24"/>
  <c r="O55" i="24"/>
  <c r="Z53" i="24"/>
  <c r="AR51" i="24"/>
  <c r="W50" i="24"/>
  <c r="B49" i="24"/>
  <c r="AF47" i="24"/>
  <c r="K46" i="24"/>
  <c r="AO44" i="24"/>
  <c r="T43" i="24"/>
  <c r="AP41" i="24"/>
  <c r="AC40" i="24"/>
  <c r="P39" i="24"/>
  <c r="C38" i="24"/>
  <c r="AO36" i="24"/>
  <c r="AB35" i="24"/>
  <c r="O34" i="24"/>
  <c r="B33" i="24"/>
  <c r="AN31" i="24"/>
  <c r="AA30" i="24"/>
  <c r="N29" i="24"/>
  <c r="AI61" i="24"/>
  <c r="AG58" i="24"/>
  <c r="AL56" i="24"/>
  <c r="C55" i="24"/>
  <c r="Y53" i="24"/>
  <c r="H52" i="24"/>
  <c r="AT50" i="24"/>
  <c r="AG49" i="24"/>
  <c r="T48" i="24"/>
  <c r="G47" i="24"/>
  <c r="AS45" i="24"/>
  <c r="AF44" i="24"/>
  <c r="S43" i="24"/>
  <c r="F42" i="24"/>
  <c r="AR40" i="24"/>
  <c r="AE39" i="24"/>
  <c r="R38" i="24"/>
  <c r="AF61" i="24"/>
  <c r="AF58" i="24"/>
  <c r="AJ56" i="24"/>
  <c r="B55" i="24"/>
  <c r="X53" i="24"/>
  <c r="G52" i="24"/>
  <c r="AS50" i="24"/>
  <c r="AF49" i="24"/>
  <c r="S48" i="24"/>
  <c r="F47" i="24"/>
  <c r="AR45" i="24"/>
  <c r="AE44" i="24"/>
  <c r="R43" i="24"/>
  <c r="E42" i="24"/>
  <c r="AQ40" i="24"/>
  <c r="AD39" i="24"/>
  <c r="Q38" i="24"/>
  <c r="D37" i="24"/>
  <c r="AP35" i="24"/>
  <c r="AC34" i="24"/>
  <c r="AL60" i="24"/>
  <c r="D58" i="24"/>
  <c r="N56" i="24"/>
  <c r="AD54" i="24"/>
  <c r="E53" i="24"/>
  <c r="AO51" i="24"/>
  <c r="AB50" i="24"/>
  <c r="O49" i="24"/>
  <c r="B48" i="24"/>
  <c r="AN46" i="24"/>
  <c r="AA45" i="24"/>
  <c r="N44" i="24"/>
  <c r="AZ42" i="24"/>
  <c r="AM41" i="24"/>
  <c r="Z40" i="24"/>
  <c r="M39" i="24"/>
  <c r="AY37" i="24"/>
  <c r="AL36" i="24"/>
  <c r="Y35" i="24"/>
  <c r="L34" i="24"/>
  <c r="AX32" i="24"/>
  <c r="AK31" i="24"/>
  <c r="X30" i="24"/>
  <c r="U62" i="24"/>
  <c r="I59" i="24"/>
  <c r="D57" i="24"/>
  <c r="T55" i="24"/>
  <c r="AN53" i="24"/>
  <c r="U52" i="24"/>
  <c r="H51" i="24"/>
  <c r="AT49" i="24"/>
  <c r="AG48" i="24"/>
  <c r="T47" i="24"/>
  <c r="G46" i="24"/>
  <c r="AS44" i="24"/>
  <c r="AF43" i="24"/>
  <c r="S42" i="24"/>
  <c r="F41" i="24"/>
  <c r="AR39" i="24"/>
  <c r="AE38" i="24"/>
  <c r="R37" i="24"/>
  <c r="E36" i="24"/>
  <c r="AQ34" i="24"/>
  <c r="AD33" i="24"/>
  <c r="Q32" i="24"/>
  <c r="AO59" i="24"/>
  <c r="AA57" i="24"/>
  <c r="AO55" i="24"/>
  <c r="F54" i="24"/>
  <c r="AJ52" i="24"/>
  <c r="W51" i="24"/>
  <c r="J50" i="24"/>
  <c r="AV48" i="24"/>
  <c r="AI47" i="24"/>
  <c r="V46" i="24"/>
  <c r="I45" i="24"/>
  <c r="AL59" i="24"/>
  <c r="Y57" i="24"/>
  <c r="AM55" i="24"/>
  <c r="E54" i="24"/>
  <c r="AI52" i="24"/>
  <c r="V51" i="24"/>
  <c r="I50" i="24"/>
  <c r="AU48" i="24"/>
  <c r="AH47" i="24"/>
  <c r="U46" i="24"/>
  <c r="H45" i="24"/>
  <c r="AT43" i="24"/>
  <c r="AG42" i="24"/>
  <c r="T41" i="24"/>
  <c r="G40" i="24"/>
  <c r="AS38" i="24"/>
  <c r="AF37" i="24"/>
  <c r="S36" i="24"/>
  <c r="F35" i="24"/>
  <c r="AR33" i="24"/>
  <c r="AE32" i="24"/>
  <c r="R31" i="24"/>
  <c r="E30" i="24"/>
  <c r="AN61" i="24"/>
  <c r="AL58" i="24"/>
  <c r="AN56" i="24"/>
  <c r="E55" i="24"/>
  <c r="AA53" i="24"/>
  <c r="J52" i="24"/>
  <c r="AV50" i="24"/>
  <c r="AI49" i="24"/>
  <c r="V48" i="24"/>
  <c r="I47" i="24"/>
  <c r="AU45" i="24"/>
  <c r="AH44" i="24"/>
  <c r="U43" i="24"/>
  <c r="H42" i="24"/>
  <c r="AT40" i="24"/>
  <c r="AG39" i="24"/>
  <c r="T38" i="24"/>
  <c r="G37" i="24"/>
  <c r="AS35" i="24"/>
  <c r="AF34" i="24"/>
  <c r="S33" i="24"/>
  <c r="F32" i="24"/>
  <c r="W10" i="24"/>
  <c r="AJ11" i="24"/>
  <c r="AW12" i="24"/>
  <c r="K14" i="24"/>
  <c r="X15" i="24"/>
  <c r="AK16" i="24"/>
  <c r="AX17" i="24"/>
  <c r="L19" i="24"/>
  <c r="Y20" i="24"/>
  <c r="AL21" i="24"/>
  <c r="AY22" i="24"/>
  <c r="M24" i="24"/>
  <c r="Z25" i="24"/>
  <c r="AM26" i="24"/>
  <c r="AZ27" i="24"/>
  <c r="T29" i="24"/>
  <c r="V31" i="24"/>
  <c r="AH34" i="24"/>
  <c r="AK41" i="24"/>
  <c r="AV10" i="24"/>
  <c r="J12" i="24"/>
  <c r="W13" i="24"/>
  <c r="AJ14" i="24"/>
  <c r="AW15" i="24"/>
  <c r="K17" i="24"/>
  <c r="X18" i="24"/>
  <c r="AK19" i="24"/>
  <c r="AX20" i="24"/>
  <c r="L22" i="24"/>
  <c r="Y23" i="24"/>
  <c r="AL24" i="24"/>
  <c r="AY25" i="24"/>
  <c r="M27" i="24"/>
  <c r="Z28" i="24"/>
  <c r="I30" i="24"/>
  <c r="X32" i="24"/>
  <c r="AF36" i="24"/>
  <c r="I10" i="24"/>
  <c r="V11" i="24"/>
  <c r="AI12" i="24"/>
  <c r="AV13" i="24"/>
  <c r="O228" i="24"/>
  <c r="AY215" i="24"/>
  <c r="AV200" i="24"/>
  <c r="R195" i="24"/>
  <c r="AW189" i="24"/>
  <c r="N183" i="24"/>
  <c r="B193" i="24"/>
  <c r="AT179" i="24"/>
  <c r="D158" i="24"/>
  <c r="AP161" i="24"/>
  <c r="F162" i="24"/>
  <c r="Q171" i="24"/>
  <c r="U154" i="24"/>
  <c r="Q163" i="24"/>
  <c r="AR170" i="24"/>
  <c r="E156" i="24"/>
  <c r="D164" i="24"/>
  <c r="AA151" i="24"/>
  <c r="AG162" i="24"/>
  <c r="B152" i="24"/>
  <c r="M142" i="24"/>
  <c r="AY132" i="24"/>
  <c r="T154" i="24"/>
  <c r="I143" i="24"/>
  <c r="AJ155" i="24"/>
  <c r="H143" i="24"/>
  <c r="AF135" i="24"/>
  <c r="AB155" i="24"/>
  <c r="Y145" i="24"/>
  <c r="K139" i="24"/>
  <c r="AQ131" i="24"/>
  <c r="AC125" i="24"/>
  <c r="J147" i="24"/>
  <c r="AB141" i="24"/>
  <c r="K136" i="24"/>
  <c r="J131" i="24"/>
  <c r="AA149" i="24"/>
  <c r="B144" i="24"/>
  <c r="V148" i="24"/>
  <c r="AE142" i="24"/>
  <c r="V137" i="24"/>
  <c r="U132" i="24"/>
  <c r="W126" i="24"/>
  <c r="AE147" i="24"/>
  <c r="AD142" i="24"/>
  <c r="AN136" i="24"/>
  <c r="W131" i="24"/>
  <c r="V132" i="24"/>
  <c r="AB122" i="24"/>
  <c r="K117" i="24"/>
  <c r="J112" i="24"/>
  <c r="AB106" i="24"/>
  <c r="J128" i="24"/>
  <c r="C122" i="24"/>
  <c r="M116" i="24"/>
  <c r="AB138" i="24"/>
  <c r="AJ124" i="24"/>
  <c r="X120" i="24"/>
  <c r="AJ116" i="24"/>
  <c r="E113" i="24"/>
  <c r="AZ108" i="24"/>
  <c r="AT140" i="24"/>
  <c r="C126" i="24"/>
  <c r="AJ121" i="24"/>
  <c r="AV117" i="24"/>
  <c r="Q114" i="24"/>
  <c r="M110" i="24"/>
  <c r="Y106" i="24"/>
  <c r="N127" i="24"/>
  <c r="X122" i="24"/>
  <c r="AJ118" i="24"/>
  <c r="E115" i="24"/>
  <c r="AZ110" i="24"/>
  <c r="L126" i="24"/>
  <c r="O122" i="24"/>
  <c r="C118" i="24"/>
  <c r="O114" i="24"/>
  <c r="AQ110" i="24"/>
  <c r="AW131" i="24"/>
  <c r="P124" i="24"/>
  <c r="AJ120" i="24"/>
  <c r="AF116" i="24"/>
  <c r="AR112" i="24"/>
  <c r="M109" i="24"/>
  <c r="I105" i="24"/>
  <c r="AS131" i="24"/>
  <c r="W124" i="24"/>
  <c r="S120" i="24"/>
  <c r="AE116" i="24"/>
  <c r="AY112" i="24"/>
  <c r="AU108" i="24"/>
  <c r="H105" i="24"/>
  <c r="AG103" i="24"/>
  <c r="X99" i="24"/>
  <c r="AJ95" i="24"/>
  <c r="E92" i="24"/>
  <c r="AR87" i="24"/>
  <c r="E84" i="24"/>
  <c r="AG80" i="24"/>
  <c r="M103" i="24"/>
  <c r="W99" i="24"/>
  <c r="AQ95" i="24"/>
  <c r="AM91" i="24"/>
  <c r="AP109" i="24"/>
  <c r="AK102" i="24"/>
  <c r="AG98" i="24"/>
  <c r="AS94" i="24"/>
  <c r="N91" i="24"/>
  <c r="J87" i="24"/>
  <c r="V83" i="24"/>
  <c r="AW103" i="24"/>
  <c r="AK99" i="24"/>
  <c r="AW95" i="24"/>
  <c r="R92" i="24"/>
  <c r="N88" i="24"/>
  <c r="Z84" i="24"/>
  <c r="AM104" i="24"/>
  <c r="V101" i="24"/>
  <c r="AE98" i="24"/>
  <c r="AN95" i="24"/>
  <c r="AW92" i="24"/>
  <c r="AX89" i="24"/>
  <c r="AE109" i="24"/>
  <c r="AA103" i="24"/>
  <c r="X100" i="24"/>
  <c r="AO97" i="24"/>
  <c r="W95" i="24"/>
  <c r="U93" i="24"/>
  <c r="AT90" i="24"/>
  <c r="AR88" i="24"/>
  <c r="R86" i="24"/>
  <c r="T107" i="24"/>
  <c r="AI103" i="24"/>
  <c r="D101" i="24"/>
  <c r="B99" i="24"/>
  <c r="AY96" i="24"/>
  <c r="F95" i="24"/>
  <c r="L93" i="24"/>
  <c r="R91" i="24"/>
  <c r="P89" i="24"/>
  <c r="AD87" i="24"/>
  <c r="AB85" i="24"/>
  <c r="D110" i="24"/>
  <c r="AU104" i="24"/>
  <c r="AF102" i="24"/>
  <c r="AD100" i="24"/>
  <c r="AR98" i="24"/>
  <c r="AX96" i="24"/>
  <c r="M95" i="24"/>
  <c r="AI93" i="24"/>
  <c r="AW91" i="24"/>
  <c r="L90" i="24"/>
  <c r="AH88" i="24"/>
  <c r="AV86" i="24"/>
  <c r="K85" i="24"/>
  <c r="AG83" i="24"/>
  <c r="AU81" i="24"/>
  <c r="J80" i="24"/>
  <c r="AI83" i="24"/>
  <c r="H81" i="24"/>
  <c r="F79" i="24"/>
  <c r="AB77" i="24"/>
  <c r="AP75" i="24"/>
  <c r="E74" i="24"/>
  <c r="AA72" i="24"/>
  <c r="AO70" i="24"/>
  <c r="D69" i="24"/>
  <c r="Z67" i="24"/>
  <c r="AN65" i="24"/>
  <c r="C64" i="24"/>
  <c r="Y62" i="24"/>
  <c r="AM60" i="24"/>
  <c r="B59" i="24"/>
  <c r="X57" i="24"/>
  <c r="AL55" i="24"/>
  <c r="AZ53" i="24"/>
  <c r="AD86" i="24"/>
  <c r="R82" i="24"/>
  <c r="D80" i="24"/>
  <c r="X78" i="24"/>
  <c r="AL76" i="24"/>
  <c r="AZ74" i="24"/>
  <c r="W73" i="24"/>
  <c r="AK71" i="24"/>
  <c r="AY69" i="24"/>
  <c r="V68" i="24"/>
  <c r="AJ66" i="24"/>
  <c r="AX64" i="24"/>
  <c r="AA86" i="24"/>
  <c r="Q82" i="24"/>
  <c r="C80" i="24"/>
  <c r="W78" i="24"/>
  <c r="AK76" i="24"/>
  <c r="AY74" i="24"/>
  <c r="V73" i="24"/>
  <c r="AJ71" i="24"/>
  <c r="AX69" i="24"/>
  <c r="U68" i="24"/>
  <c r="AI66" i="24"/>
  <c r="AW64" i="24"/>
  <c r="T63" i="24"/>
  <c r="AH61" i="24"/>
  <c r="AV59" i="24"/>
  <c r="S58" i="24"/>
  <c r="AO85" i="24"/>
  <c r="F82" i="24"/>
  <c r="AY79" i="24"/>
  <c r="N78" i="24"/>
  <c r="AB76" i="24"/>
  <c r="AX74" i="24"/>
  <c r="M73" i="24"/>
  <c r="AA71" i="24"/>
  <c r="AW69" i="24"/>
  <c r="L68" i="24"/>
  <c r="Z66" i="24"/>
  <c r="AV64" i="24"/>
  <c r="K63" i="24"/>
  <c r="Y61" i="24"/>
  <c r="AU59" i="24"/>
  <c r="S86" i="24"/>
  <c r="O82" i="24"/>
  <c r="K80" i="24"/>
  <c r="U78" i="24"/>
  <c r="AI76" i="24"/>
  <c r="F75" i="24"/>
  <c r="T73" i="24"/>
  <c r="AH71" i="24"/>
  <c r="E70" i="24"/>
  <c r="S68" i="24"/>
  <c r="AG66" i="24"/>
  <c r="D65" i="24"/>
  <c r="R63" i="24"/>
  <c r="Z83" i="24"/>
  <c r="K81" i="24"/>
  <c r="I79" i="24"/>
  <c r="W77" i="24"/>
  <c r="AS75" i="24"/>
  <c r="H74" i="24"/>
  <c r="V72" i="24"/>
  <c r="AR70" i="24"/>
  <c r="G69" i="24"/>
  <c r="U67" i="24"/>
  <c r="AQ65" i="24"/>
  <c r="F64" i="24"/>
  <c r="T62" i="24"/>
  <c r="AP60" i="24"/>
  <c r="AD85" i="24"/>
  <c r="AZ81" i="24"/>
  <c r="AV79" i="24"/>
  <c r="K78" i="24"/>
  <c r="Y76" i="24"/>
  <c r="AU74" i="24"/>
  <c r="J73" i="24"/>
  <c r="X71" i="24"/>
  <c r="AT69" i="24"/>
  <c r="I68" i="24"/>
  <c r="W66" i="24"/>
  <c r="AS64" i="24"/>
  <c r="H63" i="24"/>
  <c r="V61" i="24"/>
  <c r="AR59" i="24"/>
  <c r="G58" i="24"/>
  <c r="U56" i="24"/>
  <c r="AQ54" i="24"/>
  <c r="D84" i="24"/>
  <c r="S81" i="24"/>
  <c r="W79" i="24"/>
  <c r="B78" i="24"/>
  <c r="X76" i="24"/>
  <c r="C75" i="24"/>
  <c r="AG73" i="24"/>
  <c r="L72" i="24"/>
  <c r="AP70" i="24"/>
  <c r="U69" i="24"/>
  <c r="AY67" i="24"/>
  <c r="V66" i="24"/>
  <c r="AZ64" i="24"/>
  <c r="AE63" i="24"/>
  <c r="AK63" i="24"/>
  <c r="Q59" i="24"/>
  <c r="AW56" i="24"/>
  <c r="D55" i="24"/>
  <c r="H53" i="24"/>
  <c r="AJ51" i="24"/>
  <c r="AW219" i="24"/>
  <c r="AK209" i="24"/>
  <c r="AH194" i="24"/>
  <c r="AW190" i="24"/>
  <c r="AX185" i="24"/>
  <c r="AM180" i="24"/>
  <c r="AH188" i="24"/>
  <c r="AZ177" i="24"/>
  <c r="R156" i="24"/>
  <c r="E160" i="24"/>
  <c r="T160" i="24"/>
  <c r="AM167" i="24"/>
  <c r="P153" i="24"/>
  <c r="AM161" i="24"/>
  <c r="AJ167" i="24"/>
  <c r="H155" i="24"/>
  <c r="Z162" i="24"/>
  <c r="K186" i="24"/>
  <c r="AJ161" i="24"/>
  <c r="AR149" i="24"/>
  <c r="AQ140" i="24"/>
  <c r="K132" i="24"/>
  <c r="D151" i="24"/>
  <c r="AE141" i="24"/>
  <c r="AU154" i="24"/>
  <c r="AT141" i="24"/>
  <c r="S134" i="24"/>
  <c r="AR154" i="24"/>
  <c r="T144" i="24"/>
  <c r="AW137" i="24"/>
  <c r="AI131" i="24"/>
  <c r="G154" i="24"/>
  <c r="M146" i="24"/>
  <c r="L141" i="24"/>
  <c r="AD135" i="24"/>
  <c r="M130" i="24"/>
  <c r="I149" i="24"/>
  <c r="M143" i="24"/>
  <c r="X147" i="24"/>
  <c r="W142" i="24"/>
  <c r="Y136" i="24"/>
  <c r="P131" i="24"/>
  <c r="O126" i="24"/>
  <c r="AP146" i="24"/>
  <c r="Y141" i="24"/>
  <c r="X136" i="24"/>
  <c r="AP130" i="24"/>
  <c r="AH128" i="24"/>
  <c r="L122" i="24"/>
  <c r="AD116" i="24"/>
  <c r="M111" i="24"/>
  <c r="L106" i="24"/>
  <c r="AR126" i="24"/>
  <c r="F121" i="24"/>
  <c r="E116" i="24"/>
  <c r="N132" i="24"/>
  <c r="AU123" i="24"/>
  <c r="P120" i="24"/>
  <c r="L116" i="24"/>
  <c r="X112" i="24"/>
  <c r="AR108" i="24"/>
  <c r="G137" i="24"/>
  <c r="K125" i="24"/>
  <c r="AB121" i="24"/>
  <c r="X117" i="24"/>
  <c r="AJ113" i="24"/>
  <c r="E110" i="24"/>
  <c r="AY141" i="24"/>
  <c r="AZ125" i="24"/>
  <c r="P122" i="24"/>
  <c r="D118" i="24"/>
  <c r="P114" i="24"/>
  <c r="AD140" i="24"/>
  <c r="R125" i="24"/>
  <c r="Z121" i="24"/>
  <c r="AT117" i="24"/>
  <c r="AP113" i="24"/>
  <c r="C110" i="24"/>
  <c r="Q131" i="24"/>
  <c r="AQ123" i="24"/>
  <c r="D120" i="24"/>
  <c r="X116" i="24"/>
  <c r="T112" i="24"/>
  <c r="AF108" i="24"/>
  <c r="AZ104" i="24"/>
  <c r="AY129" i="24"/>
  <c r="AP123" i="24"/>
  <c r="K120" i="24"/>
  <c r="AX115" i="24"/>
  <c r="K112" i="24"/>
  <c r="AM108" i="24"/>
  <c r="AE110" i="24"/>
  <c r="AM102" i="24"/>
  <c r="H99" i="24"/>
  <c r="D95" i="24"/>
  <c r="P91" i="24"/>
  <c r="AJ87" i="24"/>
  <c r="AF83" i="24"/>
  <c r="T111" i="24"/>
  <c r="D103" i="24"/>
  <c r="AX98" i="24"/>
  <c r="K95" i="24"/>
  <c r="AE91" i="24"/>
  <c r="AZ107" i="24"/>
  <c r="E102" i="24"/>
  <c r="Y98" i="24"/>
  <c r="U94" i="24"/>
  <c r="AG90" i="24"/>
  <c r="B87" i="24"/>
  <c r="AO82" i="24"/>
  <c r="B103" i="24"/>
  <c r="AC99" i="24"/>
  <c r="Q95" i="24"/>
  <c r="AC91" i="24"/>
  <c r="AW87" i="24"/>
  <c r="AS83" i="24"/>
  <c r="AC104" i="24"/>
  <c r="N101" i="24"/>
  <c r="W98" i="24"/>
  <c r="AF95" i="24"/>
  <c r="AG92" i="24"/>
  <c r="AP89" i="24"/>
  <c r="AX108" i="24"/>
  <c r="R103" i="24"/>
  <c r="P100" i="24"/>
  <c r="AG97" i="24"/>
  <c r="G95" i="24"/>
  <c r="M93" i="24"/>
  <c r="AL90" i="24"/>
  <c r="T88" i="24"/>
  <c r="J86" i="24"/>
  <c r="AA106" i="24"/>
  <c r="Q103" i="24"/>
  <c r="AM100" i="24"/>
  <c r="AS98" i="24"/>
  <c r="AI96" i="24"/>
  <c r="AW94" i="24"/>
  <c r="D93" i="24"/>
  <c r="B91" i="24"/>
  <c r="H89" i="24"/>
  <c r="V87" i="24"/>
  <c r="L85" i="24"/>
  <c r="W109" i="24"/>
  <c r="AI104" i="24"/>
  <c r="H102" i="24"/>
  <c r="V100" i="24"/>
  <c r="AJ98" i="24"/>
  <c r="AH96" i="24"/>
  <c r="E95" i="24"/>
  <c r="AA93" i="24"/>
  <c r="AG91" i="24"/>
  <c r="D90" i="24"/>
  <c r="Z88" i="24"/>
  <c r="AF86" i="24"/>
  <c r="C85" i="24"/>
  <c r="Y83" i="24"/>
  <c r="AE81" i="24"/>
  <c r="B80" i="24"/>
  <c r="S83" i="24"/>
  <c r="AK80" i="24"/>
  <c r="AW78" i="24"/>
  <c r="T77" i="24"/>
  <c r="Z75" i="24"/>
  <c r="AV73" i="24"/>
  <c r="S72" i="24"/>
  <c r="Y70" i="24"/>
  <c r="AU68" i="24"/>
  <c r="R67" i="24"/>
  <c r="X65" i="24"/>
  <c r="AT63" i="24"/>
  <c r="Q62" i="24"/>
  <c r="W60" i="24"/>
  <c r="AS58" i="24"/>
  <c r="P57" i="24"/>
  <c r="V55" i="24"/>
  <c r="AR53" i="24"/>
  <c r="AW85" i="24"/>
  <c r="AW81" i="24"/>
  <c r="AS79" i="24"/>
  <c r="P78" i="24"/>
  <c r="V76" i="24"/>
  <c r="AR74" i="24"/>
  <c r="O73" i="24"/>
  <c r="U71" i="24"/>
  <c r="AQ69" i="24"/>
  <c r="N68" i="24"/>
  <c r="T66" i="24"/>
  <c r="AP64" i="24"/>
  <c r="AT85" i="24"/>
  <c r="AV81" i="24"/>
  <c r="AR79" i="24"/>
  <c r="O78" i="24"/>
  <c r="U76" i="24"/>
  <c r="AQ74" i="24"/>
  <c r="N73" i="24"/>
  <c r="T71" i="24"/>
  <c r="AP69" i="24"/>
  <c r="M68" i="24"/>
  <c r="S66" i="24"/>
  <c r="AO64" i="24"/>
  <c r="L63" i="24"/>
  <c r="R61" i="24"/>
  <c r="AN59" i="24"/>
  <c r="K58" i="24"/>
  <c r="AJ84" i="24"/>
  <c r="AS81" i="24"/>
  <c r="AQ79" i="24"/>
  <c r="AW77" i="24"/>
  <c r="T76" i="24"/>
  <c r="AP74" i="24"/>
  <c r="AV72" i="24"/>
  <c r="S71" i="24"/>
  <c r="AO69" i="24"/>
  <c r="AU67" i="24"/>
  <c r="R66" i="24"/>
  <c r="AN64" i="24"/>
  <c r="AT62" i="24"/>
  <c r="Q61" i="24"/>
  <c r="AM59" i="24"/>
  <c r="F85" i="24"/>
  <c r="E82" i="24"/>
  <c r="AX79" i="24"/>
  <c r="E78" i="24"/>
  <c r="AA76" i="24"/>
  <c r="AW74" i="24"/>
  <c r="D73" i="24"/>
  <c r="Z71" i="24"/>
  <c r="AV69" i="24"/>
  <c r="C68" i="24"/>
  <c r="Y66" i="24"/>
  <c r="AU64" i="24"/>
  <c r="B63" i="24"/>
  <c r="J83" i="24"/>
  <c r="AZ80" i="24"/>
  <c r="AR78" i="24"/>
  <c r="O77" i="24"/>
  <c r="AK75" i="24"/>
  <c r="AQ73" i="24"/>
  <c r="N72" i="24"/>
  <c r="AJ70" i="24"/>
  <c r="AP68" i="24"/>
  <c r="M67" i="24"/>
  <c r="AI65" i="24"/>
  <c r="AO63" i="24"/>
  <c r="L62" i="24"/>
  <c r="AH60" i="24"/>
  <c r="AB84" i="24"/>
  <c r="AP81" i="24"/>
  <c r="AN79" i="24"/>
  <c r="AT77" i="24"/>
  <c r="Q76" i="24"/>
  <c r="AM74" i="24"/>
  <c r="AS72" i="24"/>
  <c r="P71" i="24"/>
  <c r="AL69" i="24"/>
  <c r="AR67" i="24"/>
  <c r="O66" i="24"/>
  <c r="AK64" i="24"/>
  <c r="AQ62" i="24"/>
  <c r="N61" i="24"/>
  <c r="AJ59" i="24"/>
  <c r="AP57" i="24"/>
  <c r="M56" i="24"/>
  <c r="AI54" i="24"/>
  <c r="T83" i="24"/>
  <c r="I81" i="24"/>
  <c r="O79" i="24"/>
  <c r="AK77" i="24"/>
  <c r="P76" i="24"/>
  <c r="AT74" i="24"/>
  <c r="Y73" i="24"/>
  <c r="D72" i="24"/>
  <c r="AH70" i="24"/>
  <c r="M69" i="24"/>
  <c r="AI67" i="24"/>
  <c r="N66" i="24"/>
  <c r="AR64" i="24"/>
  <c r="W63" i="24"/>
  <c r="AK62" i="24"/>
  <c r="AZ58" i="24"/>
  <c r="AM56" i="24"/>
  <c r="AH54" i="24"/>
  <c r="AX52" i="24"/>
  <c r="AB51" i="24"/>
  <c r="G50" i="24"/>
  <c r="AK48" i="24"/>
  <c r="P47" i="24"/>
  <c r="AT45" i="24"/>
  <c r="Q44" i="24"/>
  <c r="AU42" i="24"/>
  <c r="Z41" i="24"/>
  <c r="M40" i="24"/>
  <c r="AY38" i="24"/>
  <c r="AL37" i="24"/>
  <c r="Y36" i="24"/>
  <c r="L35" i="24"/>
  <c r="AX33" i="24"/>
  <c r="AK32" i="24"/>
  <c r="X31" i="24"/>
  <c r="K30" i="24"/>
  <c r="AW28" i="24"/>
  <c r="AQ60" i="24"/>
  <c r="H58" i="24"/>
  <c r="P56" i="24"/>
  <c r="AF54" i="24"/>
  <c r="G53" i="24"/>
  <c r="AQ51" i="24"/>
  <c r="AD50" i="24"/>
  <c r="Q49" i="24"/>
  <c r="D48" i="24"/>
  <c r="AP46" i="24"/>
  <c r="AC45" i="24"/>
  <c r="P44" i="24"/>
  <c r="C43" i="24"/>
  <c r="AO41" i="24"/>
  <c r="AB40" i="24"/>
  <c r="O39" i="24"/>
  <c r="B38" i="24"/>
  <c r="AN60" i="24"/>
  <c r="F58" i="24"/>
  <c r="O56" i="24"/>
  <c r="AE54" i="24"/>
  <c r="F53" i="24"/>
  <c r="AP51" i="24"/>
  <c r="AC50" i="24"/>
  <c r="P49" i="24"/>
  <c r="C48" i="24"/>
  <c r="AO46" i="24"/>
  <c r="AB45" i="24"/>
  <c r="O44" i="24"/>
  <c r="B43" i="24"/>
  <c r="AN41" i="24"/>
  <c r="AA40" i="24"/>
  <c r="N39" i="24"/>
  <c r="AZ37" i="24"/>
  <c r="AM36" i="24"/>
  <c r="Z35" i="24"/>
  <c r="M34" i="24"/>
  <c r="AT59" i="24"/>
  <c r="AC57" i="24"/>
  <c r="AQ55" i="24"/>
  <c r="H54" i="24"/>
  <c r="AL52" i="24"/>
  <c r="Y51" i="24"/>
  <c r="L50" i="24"/>
  <c r="AX48" i="24"/>
  <c r="AK47" i="24"/>
  <c r="X46" i="24"/>
  <c r="K45" i="24"/>
  <c r="AW43" i="24"/>
  <c r="AJ42" i="24"/>
  <c r="W41" i="24"/>
  <c r="J40" i="24"/>
  <c r="AV38" i="24"/>
  <c r="AI37" i="24"/>
  <c r="V36" i="24"/>
  <c r="I35" i="24"/>
  <c r="AU33" i="24"/>
  <c r="AH32" i="24"/>
  <c r="U31" i="24"/>
  <c r="H30" i="24"/>
  <c r="AA61" i="24"/>
  <c r="AB58" i="24"/>
  <c r="AG56" i="24"/>
  <c r="AX54" i="24"/>
  <c r="V53" i="24"/>
  <c r="E52" i="24"/>
  <c r="AQ50" i="24"/>
  <c r="AD49" i="24"/>
  <c r="Q48" i="24"/>
  <c r="D47" i="24"/>
  <c r="AP45" i="24"/>
  <c r="AC44" i="24"/>
  <c r="P43" i="24"/>
  <c r="C42" i="24"/>
  <c r="AO40" i="24"/>
  <c r="AB39" i="24"/>
  <c r="O38" i="24"/>
  <c r="B37" i="24"/>
  <c r="AN35" i="24"/>
  <c r="AA34" i="24"/>
  <c r="N33" i="24"/>
  <c r="P62" i="24"/>
  <c r="F59" i="24"/>
  <c r="C57" i="24"/>
  <c r="S55" i="24"/>
  <c r="AM53" i="24"/>
  <c r="T52" i="24"/>
  <c r="G51" i="24"/>
  <c r="AS49" i="24"/>
  <c r="AF48" i="24"/>
  <c r="S47" i="24"/>
  <c r="F46" i="24"/>
  <c r="M62" i="24"/>
  <c r="E59" i="24"/>
  <c r="AZ56" i="24"/>
  <c r="R55" i="24"/>
  <c r="AL53" i="24"/>
  <c r="S52" i="24"/>
  <c r="F51" i="24"/>
  <c r="AR49" i="24"/>
  <c r="AE48" i="24"/>
  <c r="R47" i="24"/>
  <c r="E46" i="24"/>
  <c r="AQ44" i="24"/>
  <c r="AD43" i="24"/>
  <c r="Q42" i="24"/>
  <c r="D41" i="24"/>
  <c r="AP39" i="24"/>
  <c r="AC38" i="24"/>
  <c r="P37" i="24"/>
  <c r="C36" i="24"/>
  <c r="AO34" i="24"/>
  <c r="AB33" i="24"/>
  <c r="O32" i="24"/>
  <c r="B31" i="24"/>
  <c r="AN29" i="24"/>
  <c r="AV60" i="24"/>
  <c r="J58" i="24"/>
  <c r="R56" i="24"/>
  <c r="AJ54" i="24"/>
  <c r="I53" i="24"/>
  <c r="AS51" i="24"/>
  <c r="AF50" i="24"/>
  <c r="S49" i="24"/>
  <c r="F48" i="24"/>
  <c r="AR46" i="24"/>
  <c r="AE45" i="24"/>
  <c r="R44" i="24"/>
  <c r="E43" i="24"/>
  <c r="AQ41" i="24"/>
  <c r="AD40" i="24"/>
  <c r="Q39" i="24"/>
  <c r="D38" i="24"/>
  <c r="AP36" i="24"/>
  <c r="AC35" i="24"/>
  <c r="P34" i="24"/>
  <c r="C33" i="24"/>
  <c r="AO31" i="24"/>
  <c r="AM10" i="24"/>
  <c r="AZ11" i="24"/>
  <c r="N13" i="24"/>
  <c r="AA14" i="24"/>
  <c r="AN15" i="24"/>
  <c r="B17" i="24"/>
  <c r="O18" i="24"/>
  <c r="AB19" i="24"/>
  <c r="AO20" i="24"/>
  <c r="C22" i="24"/>
  <c r="P23" i="24"/>
  <c r="AC24" i="24"/>
  <c r="AP25" i="24"/>
  <c r="D27" i="24"/>
  <c r="Q28" i="24"/>
  <c r="AS29" i="24"/>
  <c r="C32" i="24"/>
  <c r="AU35" i="24"/>
  <c r="L44" i="24"/>
  <c r="M11" i="24"/>
  <c r="Z12" i="24"/>
  <c r="AM13" i="24"/>
  <c r="AZ14" i="24"/>
  <c r="N16" i="24"/>
  <c r="AA17" i="24"/>
  <c r="AN18" i="24"/>
  <c r="B20" i="24"/>
  <c r="O21" i="24"/>
  <c r="AB22" i="24"/>
  <c r="AO23" i="24"/>
  <c r="C25" i="24"/>
  <c r="P26" i="24"/>
  <c r="AC27" i="24"/>
  <c r="AR28" i="24"/>
  <c r="AH30" i="24"/>
  <c r="P33" i="24"/>
  <c r="F38" i="24"/>
  <c r="Y10" i="24"/>
  <c r="AL11" i="24"/>
  <c r="AY12" i="24"/>
  <c r="M14" i="24"/>
  <c r="Z15" i="24"/>
  <c r="AM16" i="24"/>
  <c r="AZ17" i="24"/>
  <c r="N19" i="24"/>
  <c r="AA20" i="24"/>
  <c r="AN21" i="24"/>
  <c r="B23" i="24"/>
  <c r="O24" i="24"/>
  <c r="AB25" i="24"/>
  <c r="AO26" i="24"/>
  <c r="C28" i="24"/>
  <c r="W29" i="24"/>
  <c r="AA31" i="24"/>
  <c r="AP34" i="24"/>
  <c r="B42" i="24"/>
  <c r="AP10" i="24"/>
  <c r="D12" i="24"/>
  <c r="Q13" i="24"/>
  <c r="AD14" i="24"/>
  <c r="AQ15" i="24"/>
  <c r="E17" i="24"/>
  <c r="R18" i="24"/>
  <c r="AE19" i="24"/>
  <c r="AR20" i="24"/>
  <c r="F22" i="24"/>
  <c r="S23" i="24"/>
  <c r="AF24" i="24"/>
  <c r="AS25" i="24"/>
  <c r="G27" i="24"/>
  <c r="T28" i="24"/>
  <c r="AX29" i="24"/>
  <c r="I32" i="24"/>
  <c r="H36" i="24"/>
  <c r="AJ44" i="24"/>
  <c r="H11" i="24"/>
  <c r="U12" i="24"/>
  <c r="AH13" i="24"/>
  <c r="AU14" i="24"/>
  <c r="I16" i="24"/>
  <c r="V17" i="24"/>
  <c r="AI18" i="24"/>
  <c r="AV19" i="24"/>
  <c r="J21" i="24"/>
  <c r="W22" i="24"/>
  <c r="AJ23" i="24"/>
  <c r="AW24" i="24"/>
  <c r="K26" i="24"/>
  <c r="X27" i="24"/>
  <c r="AL28" i="24"/>
  <c r="Z30" i="24"/>
  <c r="AZ32" i="24"/>
  <c r="Y37" i="24"/>
  <c r="L10" i="24"/>
  <c r="Y11" i="24"/>
  <c r="AL12" i="24"/>
  <c r="AY13" i="24"/>
  <c r="M15" i="24"/>
  <c r="Z16" i="24"/>
  <c r="AM17" i="24"/>
  <c r="AZ18" i="24"/>
  <c r="N20" i="24"/>
  <c r="AA21" i="24"/>
  <c r="AN22" i="24"/>
  <c r="B24" i="24"/>
  <c r="B223" i="24"/>
  <c r="I210" i="24"/>
  <c r="AB193" i="24"/>
  <c r="AS199" i="24"/>
  <c r="W178" i="24"/>
  <c r="N175" i="24"/>
  <c r="AT182" i="24"/>
  <c r="E174" i="24"/>
  <c r="V152" i="24"/>
  <c r="AK180" i="24"/>
  <c r="O159" i="24"/>
  <c r="AR165" i="24"/>
  <c r="AQ191" i="24"/>
  <c r="AP160" i="24"/>
  <c r="G166" i="24"/>
  <c r="F185" i="24"/>
  <c r="AC161" i="24"/>
  <c r="AN175" i="24"/>
  <c r="J159" i="24"/>
  <c r="X149" i="24"/>
  <c r="AD139" i="24"/>
  <c r="AO130" i="24"/>
  <c r="AQ149" i="24"/>
  <c r="R140" i="24"/>
  <c r="AI150" i="24"/>
  <c r="AL141" i="24"/>
  <c r="N133" i="24"/>
  <c r="O151" i="24"/>
  <c r="L144" i="24"/>
  <c r="AR136" i="24"/>
  <c r="V130" i="24"/>
  <c r="B153" i="24"/>
  <c r="AF145" i="24"/>
  <c r="O140" i="24"/>
  <c r="N135" i="24"/>
  <c r="X129" i="24"/>
  <c r="F148" i="24"/>
  <c r="E143" i="24"/>
  <c r="AA146" i="24"/>
  <c r="R141" i="24"/>
  <c r="Q136" i="24"/>
  <c r="AA130" i="24"/>
  <c r="AU153" i="24"/>
  <c r="Z146" i="24"/>
  <c r="AR140" i="24"/>
  <c r="AA135" i="24"/>
  <c r="Z130" i="24"/>
  <c r="U127" i="24"/>
  <c r="O121" i="24"/>
  <c r="N116" i="24"/>
  <c r="X110" i="24"/>
  <c r="O105" i="24"/>
  <c r="AF126" i="24"/>
  <c r="I120" i="24"/>
  <c r="AY114" i="24"/>
  <c r="AG131" i="24"/>
  <c r="W123" i="24"/>
  <c r="AI119" i="24"/>
  <c r="D116" i="24"/>
  <c r="AQ111" i="24"/>
  <c r="D108" i="24"/>
  <c r="AS135" i="24"/>
  <c r="AA124" i="24"/>
  <c r="AM120" i="24"/>
  <c r="H117" i="24"/>
  <c r="D113" i="24"/>
  <c r="P109" i="24"/>
  <c r="AL140" i="24"/>
  <c r="S125" i="24"/>
  <c r="AA121" i="24"/>
  <c r="AU117" i="24"/>
  <c r="AQ113" i="24"/>
  <c r="AC135" i="24"/>
  <c r="I125" i="24"/>
  <c r="B121" i="24"/>
  <c r="N117" i="24"/>
  <c r="AH113" i="24"/>
  <c r="AD109" i="24"/>
  <c r="AP128" i="24"/>
  <c r="AI123" i="24"/>
  <c r="W119" i="24"/>
  <c r="AI115" i="24"/>
  <c r="L112" i="24"/>
  <c r="AY107" i="24"/>
  <c r="L104" i="24"/>
  <c r="AL128" i="24"/>
  <c r="J123" i="24"/>
  <c r="V119" i="24"/>
  <c r="AP115" i="24"/>
  <c r="AL111" i="24"/>
  <c r="AX107" i="24"/>
  <c r="AX109" i="24"/>
  <c r="O102" i="24"/>
  <c r="AA98" i="24"/>
  <c r="AU94" i="24"/>
  <c r="AQ90" i="24"/>
  <c r="D87" i="24"/>
  <c r="X83" i="24"/>
  <c r="O109" i="24"/>
  <c r="V102" i="24"/>
  <c r="AP98" i="24"/>
  <c r="AD94" i="24"/>
  <c r="AP90" i="24"/>
  <c r="AC107" i="24"/>
  <c r="X101" i="24"/>
  <c r="AJ97" i="24"/>
  <c r="E94" i="24"/>
  <c r="AZ89" i="24"/>
  <c r="M86" i="24"/>
  <c r="D111" i="24"/>
  <c r="AB102" i="24"/>
  <c r="AN98" i="24"/>
  <c r="I95" i="24"/>
  <c r="E91" i="24"/>
  <c r="Q87" i="24"/>
  <c r="AK83" i="24"/>
  <c r="AK103" i="24"/>
  <c r="AO100" i="24"/>
  <c r="AX97" i="24"/>
  <c r="AY94" i="24"/>
  <c r="I92" i="24"/>
  <c r="R89" i="24"/>
  <c r="AY106" i="24"/>
  <c r="AH102" i="24"/>
  <c r="AQ99" i="24"/>
  <c r="Y97" i="24"/>
  <c r="AX94" i="24"/>
  <c r="AF92" i="24"/>
  <c r="V90" i="24"/>
  <c r="AU87" i="24"/>
  <c r="B86" i="24"/>
  <c r="G106" i="24"/>
  <c r="AO102" i="24"/>
  <c r="AE100" i="24"/>
  <c r="AC98" i="24"/>
  <c r="AA96" i="24"/>
  <c r="AO94" i="24"/>
  <c r="AM92" i="24"/>
  <c r="AK90" i="24"/>
  <c r="AY88" i="24"/>
  <c r="AW86" i="24"/>
  <c r="D85" i="24"/>
  <c r="J108" i="24"/>
  <c r="N104" i="24"/>
  <c r="AY101" i="24"/>
  <c r="N100" i="24"/>
  <c r="L98" i="24"/>
  <c r="Z96" i="24"/>
  <c r="AV94" i="24"/>
  <c r="K93" i="24"/>
  <c r="Y91" i="24"/>
  <c r="AU89" i="24"/>
  <c r="J88" i="24"/>
  <c r="X86" i="24"/>
  <c r="AT84" i="24"/>
  <c r="I83" i="24"/>
  <c r="W81" i="24"/>
  <c r="P88" i="24"/>
  <c r="AP82" i="24"/>
  <c r="AA80" i="24"/>
  <c r="AO78" i="24"/>
  <c r="D77" i="24"/>
  <c r="R75" i="24"/>
  <c r="AN73" i="24"/>
  <c r="C72" i="24"/>
  <c r="Q70" i="24"/>
  <c r="AM68" i="24"/>
  <c r="B67" i="24"/>
  <c r="P65" i="24"/>
  <c r="AL63" i="24"/>
  <c r="AZ61" i="24"/>
  <c r="O60" i="24"/>
  <c r="AK58" i="24"/>
  <c r="AY56" i="24"/>
  <c r="N55" i="24"/>
  <c r="AJ53" i="24"/>
  <c r="AO84" i="24"/>
  <c r="AK81" i="24"/>
  <c r="AK79" i="24"/>
  <c r="AY77" i="24"/>
  <c r="N76" i="24"/>
  <c r="AJ74" i="24"/>
  <c r="AX72" i="24"/>
  <c r="M71" i="24"/>
  <c r="AI69" i="24"/>
  <c r="AW67" i="24"/>
  <c r="L66" i="24"/>
  <c r="AH64" i="24"/>
  <c r="AN84" i="24"/>
  <c r="AJ81" i="24"/>
  <c r="AJ79" i="24"/>
  <c r="AX77" i="24"/>
  <c r="M76" i="24"/>
  <c r="AI74" i="24"/>
  <c r="AW72" i="24"/>
  <c r="L71" i="24"/>
  <c r="AH69" i="24"/>
  <c r="AV67" i="24"/>
  <c r="K66" i="24"/>
  <c r="AG64" i="24"/>
  <c r="AU62" i="24"/>
  <c r="J61" i="24"/>
  <c r="AF59" i="24"/>
  <c r="AT57" i="24"/>
  <c r="P84" i="24"/>
  <c r="AI81" i="24"/>
  <c r="AA79" i="24"/>
  <c r="AO77" i="24"/>
  <c r="L76" i="24"/>
  <c r="Z74" i="24"/>
  <c r="AN72" i="24"/>
  <c r="K71" i="24"/>
  <c r="Y69" i="24"/>
  <c r="AM67" i="24"/>
  <c r="J66" i="24"/>
  <c r="X64" i="24"/>
  <c r="AL62" i="24"/>
  <c r="I61" i="24"/>
  <c r="W59" i="24"/>
  <c r="AG84" i="24"/>
  <c r="AR81" i="24"/>
  <c r="AH79" i="24"/>
  <c r="AV77" i="24"/>
  <c r="S76" i="24"/>
  <c r="AG74" i="24"/>
  <c r="AU72" i="24"/>
  <c r="R71" i="24"/>
  <c r="AF69" i="24"/>
  <c r="AT67" i="24"/>
  <c r="Q66" i="24"/>
  <c r="AE64" i="24"/>
  <c r="AA87" i="24"/>
  <c r="AU82" i="24"/>
  <c r="AD80" i="24"/>
  <c r="AJ78" i="24"/>
  <c r="G77" i="24"/>
  <c r="U75" i="24"/>
  <c r="AI73" i="24"/>
  <c r="F72" i="24"/>
  <c r="T70" i="24"/>
  <c r="AH68" i="24"/>
  <c r="E67" i="24"/>
  <c r="S65" i="24"/>
  <c r="AG63" i="24"/>
  <c r="D62" i="24"/>
  <c r="R60" i="24"/>
  <c r="H84" i="24"/>
  <c r="AF81" i="24"/>
  <c r="X79" i="24"/>
  <c r="AL77" i="24"/>
  <c r="I76" i="24"/>
  <c r="W74" i="24"/>
  <c r="AK72" i="24"/>
  <c r="H71" i="24"/>
  <c r="V69" i="24"/>
  <c r="AJ67" i="24"/>
  <c r="G66" i="24"/>
  <c r="U64" i="24"/>
  <c r="AI62" i="24"/>
  <c r="F61" i="24"/>
  <c r="T59" i="24"/>
  <c r="AH57" i="24"/>
  <c r="E56" i="24"/>
  <c r="S54" i="24"/>
  <c r="E83" i="24"/>
  <c r="AV80" i="24"/>
  <c r="AX78" i="24"/>
  <c r="AC77" i="24"/>
  <c r="H76" i="24"/>
  <c r="AL74" i="24"/>
  <c r="Q73" i="24"/>
  <c r="AU71" i="24"/>
  <c r="Z70" i="24"/>
  <c r="AV68" i="24"/>
  <c r="AA67" i="24"/>
  <c r="F66" i="24"/>
  <c r="AJ64" i="24"/>
  <c r="O63" i="24"/>
  <c r="H62" i="24"/>
  <c r="AJ58" i="24"/>
  <c r="Q56" i="24"/>
  <c r="W54" i="24"/>
  <c r="AO52" i="24"/>
  <c r="T51" i="24"/>
  <c r="AX49" i="24"/>
  <c r="AC48" i="24"/>
  <c r="H47" i="24"/>
  <c r="AD45" i="24"/>
  <c r="I44" i="24"/>
  <c r="AM42" i="24"/>
  <c r="R41" i="24"/>
  <c r="E40" i="24"/>
  <c r="AQ38" i="24"/>
  <c r="AD37" i="24"/>
  <c r="Q36" i="24"/>
  <c r="D35" i="24"/>
  <c r="AP33" i="24"/>
  <c r="AC32" i="24"/>
  <c r="P31" i="24"/>
  <c r="C30" i="24"/>
  <c r="AO28" i="24"/>
  <c r="V60" i="24"/>
  <c r="AS57" i="24"/>
  <c r="F56" i="24"/>
  <c r="V54" i="24"/>
  <c r="AW52" i="24"/>
  <c r="AI51" i="24"/>
  <c r="V50" i="24"/>
  <c r="I49" i="24"/>
  <c r="AU47" i="24"/>
  <c r="AH46" i="24"/>
  <c r="U45" i="24"/>
  <c r="H44" i="24"/>
  <c r="AT42" i="24"/>
  <c r="AG41" i="24"/>
  <c r="T40" i="24"/>
  <c r="G39" i="24"/>
  <c r="AS37" i="24"/>
  <c r="S60" i="24"/>
  <c r="AR57" i="24"/>
  <c r="D56" i="24"/>
  <c r="U54" i="24"/>
  <c r="AV52" i="24"/>
  <c r="AH51" i="24"/>
  <c r="U50" i="24"/>
  <c r="H49" i="24"/>
  <c r="AT47" i="24"/>
  <c r="AG46" i="24"/>
  <c r="T45" i="24"/>
  <c r="G44" i="24"/>
  <c r="AS42" i="24"/>
  <c r="AF41" i="24"/>
  <c r="S40" i="24"/>
  <c r="F39" i="24"/>
  <c r="AR37" i="24"/>
  <c r="AE36" i="24"/>
  <c r="R35" i="24"/>
  <c r="M63" i="24"/>
  <c r="AA59" i="24"/>
  <c r="Q57" i="24"/>
  <c r="AG55" i="24"/>
  <c r="AX53" i="24"/>
  <c r="I223" i="24"/>
  <c r="AW215" i="24"/>
  <c r="I203" i="24"/>
  <c r="V196" i="24"/>
  <c r="AV188" i="24"/>
  <c r="AM172" i="24"/>
  <c r="T180" i="24"/>
  <c r="B181" i="24"/>
  <c r="AB150" i="24"/>
  <c r="R173" i="24"/>
  <c r="X156" i="24"/>
  <c r="AM164" i="24"/>
  <c r="AG176" i="24"/>
  <c r="P158" i="24"/>
  <c r="J165" i="24"/>
  <c r="L175" i="24"/>
  <c r="C159" i="24"/>
  <c r="H173" i="24"/>
  <c r="AF157" i="24"/>
  <c r="N147" i="24"/>
  <c r="N139" i="24"/>
  <c r="AB129" i="24"/>
  <c r="J148" i="24"/>
  <c r="AC139" i="24"/>
  <c r="C149" i="24"/>
  <c r="I140" i="24"/>
  <c r="F133" i="24"/>
  <c r="AC149" i="24"/>
  <c r="AX142" i="24"/>
  <c r="AJ136" i="24"/>
  <c r="Q129" i="24"/>
  <c r="AV150" i="24"/>
  <c r="P145" i="24"/>
  <c r="Z139" i="24"/>
  <c r="Q134" i="24"/>
  <c r="P129" i="24"/>
  <c r="I147" i="24"/>
  <c r="R153" i="24"/>
  <c r="S146" i="24"/>
  <c r="AC140" i="24"/>
  <c r="L135" i="24"/>
  <c r="K130" i="24"/>
  <c r="D152" i="24"/>
  <c r="AC145" i="24"/>
  <c r="AB140" i="24"/>
  <c r="AT134" i="24"/>
  <c r="AC129" i="24"/>
  <c r="AT126" i="24"/>
  <c r="Z120" i="24"/>
  <c r="Q115" i="24"/>
  <c r="P110" i="24"/>
  <c r="R104" i="24"/>
  <c r="D125" i="24"/>
  <c r="AZ119" i="24"/>
  <c r="K114" i="24"/>
  <c r="AQ127" i="24"/>
  <c r="G123" i="24"/>
  <c r="C119" i="24"/>
  <c r="O115" i="24"/>
  <c r="AI111" i="24"/>
  <c r="AE107" i="24"/>
  <c r="AC131" i="24"/>
  <c r="S124" i="24"/>
  <c r="O120" i="24"/>
  <c r="AA116" i="24"/>
  <c r="AU112" i="24"/>
  <c r="AQ108" i="24"/>
  <c r="AK135" i="24"/>
  <c r="J125" i="24"/>
  <c r="C121" i="24"/>
  <c r="O117" i="24"/>
  <c r="AI113" i="24"/>
  <c r="B132" i="24"/>
  <c r="Q124" i="24"/>
  <c r="AS120" i="24"/>
  <c r="AG116" i="24"/>
  <c r="AS112" i="24"/>
  <c r="N109" i="24"/>
  <c r="X127" i="24"/>
  <c r="AT122" i="24"/>
  <c r="O119" i="24"/>
  <c r="K115" i="24"/>
  <c r="W111" i="24"/>
  <c r="AQ107" i="24"/>
  <c r="AM103" i="24"/>
  <c r="V127" i="24"/>
  <c r="B123" i="24"/>
  <c r="AW118" i="24"/>
  <c r="J115" i="24"/>
  <c r="AD111" i="24"/>
  <c r="Z107" i="24"/>
  <c r="AJ107" i="24"/>
  <c r="G102" i="24"/>
  <c r="AT97" i="24"/>
  <c r="G94" i="24"/>
  <c r="AI90" i="24"/>
  <c r="W86" i="24"/>
  <c r="AI82" i="24"/>
  <c r="B108" i="24"/>
  <c r="AO101" i="24"/>
  <c r="B98" i="24"/>
  <c r="V94" i="24"/>
  <c r="R90" i="24"/>
  <c r="AD105" i="24"/>
  <c r="P101" i="24"/>
  <c r="L97" i="24"/>
  <c r="X93" i="24"/>
  <c r="AR89" i="24"/>
  <c r="AN85" i="24"/>
  <c r="Z108" i="24"/>
  <c r="T102" i="24"/>
  <c r="P98" i="24"/>
  <c r="AB94" i="24"/>
  <c r="AV90" i="24"/>
  <c r="AJ86" i="24"/>
  <c r="O110" i="24"/>
  <c r="J103" i="24"/>
  <c r="I100" i="24"/>
  <c r="R97" i="24"/>
  <c r="AA94" i="24"/>
  <c r="AJ91" i="24"/>
  <c r="AK88" i="24"/>
  <c r="AP105" i="24"/>
  <c r="J102" i="24"/>
  <c r="K99" i="24"/>
  <c r="AZ96" i="24"/>
  <c r="AP94" i="24"/>
  <c r="P92" i="24"/>
  <c r="N90" i="24"/>
  <c r="AM87" i="24"/>
  <c r="U85" i="24"/>
  <c r="AL105" i="24"/>
  <c r="Y102" i="24"/>
  <c r="W100" i="24"/>
  <c r="E98" i="24"/>
  <c r="S96" i="24"/>
  <c r="Y94" i="24"/>
  <c r="W92" i="24"/>
  <c r="AC90" i="24"/>
  <c r="AQ88" i="24"/>
  <c r="AG86" i="24"/>
  <c r="AU84" i="24"/>
  <c r="AK107" i="24"/>
  <c r="AQ103" i="24"/>
  <c r="AQ101" i="24"/>
  <c r="F100" i="24"/>
  <c r="AU97" i="24"/>
  <c r="R96" i="24"/>
  <c r="AN94" i="24"/>
  <c r="AT92" i="24"/>
  <c r="Q91" i="24"/>
  <c r="AM89" i="24"/>
  <c r="AS87" i="24"/>
  <c r="P86" i="24"/>
  <c r="AL84" i="24"/>
  <c r="AR82" i="24"/>
  <c r="O81" i="24"/>
  <c r="P87" i="24"/>
  <c r="U82" i="24"/>
  <c r="O80" i="24"/>
  <c r="AG78" i="24"/>
  <c r="AM76" i="24"/>
  <c r="J75" i="24"/>
  <c r="AF73" i="24"/>
  <c r="AL71" i="24"/>
  <c r="I70" i="24"/>
  <c r="AE68" i="24"/>
  <c r="AK66" i="24"/>
  <c r="H65" i="24"/>
  <c r="AD63" i="24"/>
  <c r="AJ61" i="24"/>
  <c r="G60" i="24"/>
  <c r="AC58" i="24"/>
  <c r="AI56" i="24"/>
  <c r="F55" i="24"/>
  <c r="AB53" i="24"/>
  <c r="AY83" i="24"/>
  <c r="AA81" i="24"/>
  <c r="AC79" i="24"/>
  <c r="AI77" i="24"/>
  <c r="F76" i="24"/>
  <c r="AB74" i="24"/>
  <c r="AH72" i="24"/>
  <c r="E71" i="24"/>
  <c r="AA69" i="24"/>
  <c r="AG67" i="24"/>
  <c r="D66" i="24"/>
  <c r="Z64" i="24"/>
  <c r="AU83" i="24"/>
  <c r="Z81" i="24"/>
  <c r="AB79" i="24"/>
  <c r="AH77" i="24"/>
  <c r="E76" i="24"/>
  <c r="AA74" i="24"/>
  <c r="AG72" i="24"/>
  <c r="D71" i="24"/>
  <c r="Z69" i="24"/>
  <c r="AF67" i="24"/>
  <c r="C66" i="24"/>
  <c r="Y64" i="24"/>
  <c r="AE62" i="24"/>
  <c r="B61" i="24"/>
  <c r="X59" i="24"/>
  <c r="AD57" i="24"/>
  <c r="AR83" i="24"/>
  <c r="Y81" i="24"/>
  <c r="K79" i="24"/>
  <c r="AG77" i="24"/>
  <c r="D76" i="24"/>
  <c r="J74" i="24"/>
  <c r="AF72" i="24"/>
  <c r="C71" i="24"/>
  <c r="I69" i="24"/>
  <c r="AE67" i="24"/>
  <c r="B66" i="24"/>
  <c r="H64" i="24"/>
  <c r="AD62" i="24"/>
  <c r="AZ60" i="24"/>
  <c r="G59" i="24"/>
  <c r="L84" i="24"/>
  <c r="AH81" i="24"/>
  <c r="R79" i="24"/>
  <c r="AN77" i="24"/>
  <c r="K76" i="24"/>
  <c r="Q74" i="24"/>
  <c r="AM72" i="24"/>
  <c r="J71" i="24"/>
  <c r="P69" i="24"/>
  <c r="AL67" i="24"/>
  <c r="I66" i="24"/>
  <c r="O64" i="24"/>
  <c r="AT86" i="24"/>
  <c r="AH82" i="24"/>
  <c r="H80" i="24"/>
  <c r="AB78" i="24"/>
  <c r="AX76" i="24"/>
  <c r="E75" i="24"/>
  <c r="AA73" i="24"/>
  <c r="AW71" i="24"/>
  <c r="D70" i="24"/>
  <c r="Z68" i="24"/>
  <c r="AV66" i="24"/>
  <c r="C65" i="24"/>
  <c r="Y63" i="24"/>
  <c r="AU61" i="24"/>
  <c r="B60" i="24"/>
  <c r="AM83" i="24"/>
  <c r="T81" i="24"/>
  <c r="H79" i="24"/>
  <c r="AD77" i="24"/>
  <c r="AZ75" i="24"/>
  <c r="G74" i="24"/>
  <c r="AC72" i="24"/>
  <c r="AY70" i="24"/>
  <c r="F69" i="24"/>
  <c r="AB67" i="24"/>
  <c r="AX65" i="24"/>
  <c r="E64" i="24"/>
  <c r="AA62" i="24"/>
  <c r="AW60" i="24"/>
  <c r="D59" i="24"/>
  <c r="Z57" i="24"/>
  <c r="AV55" i="24"/>
  <c r="S87" i="24"/>
  <c r="AS82" i="24"/>
  <c r="AL80" i="24"/>
  <c r="AP78" i="24"/>
  <c r="U77" i="24"/>
  <c r="AY75" i="24"/>
  <c r="AD74" i="24"/>
  <c r="I73" i="24"/>
  <c r="AM71" i="24"/>
  <c r="J70" i="24"/>
  <c r="AN68" i="24"/>
  <c r="S67" i="24"/>
  <c r="AW65" i="24"/>
  <c r="AB64" i="24"/>
  <c r="G63" i="24"/>
  <c r="AK61" i="24"/>
  <c r="I58" i="24"/>
  <c r="G56" i="24"/>
  <c r="M54" i="24"/>
  <c r="AG52" i="24"/>
  <c r="L51" i="24"/>
  <c r="AP49" i="24"/>
  <c r="U48" i="24"/>
  <c r="AQ46" i="24"/>
  <c r="V45" i="24"/>
  <c r="AZ43" i="24"/>
  <c r="AE42" i="24"/>
  <c r="J41" i="24"/>
  <c r="AV39" i="24"/>
  <c r="AI38" i="24"/>
  <c r="V37" i="24"/>
  <c r="I36" i="24"/>
  <c r="AU34" i="24"/>
  <c r="AH33" i="24"/>
  <c r="U32" i="24"/>
  <c r="H31" i="24"/>
  <c r="AT29" i="24"/>
  <c r="AG28" i="24"/>
  <c r="AY59" i="24"/>
  <c r="AG57" i="24"/>
  <c r="AS55" i="24"/>
  <c r="L54" i="24"/>
  <c r="AN52" i="24"/>
  <c r="AA51" i="24"/>
  <c r="N50" i="24"/>
  <c r="AZ48" i="24"/>
  <c r="AM47" i="24"/>
  <c r="Z46" i="24"/>
  <c r="M45" i="24"/>
  <c r="AY43" i="24"/>
  <c r="AL42" i="24"/>
  <c r="Y41" i="24"/>
  <c r="L40" i="24"/>
  <c r="AX38" i="24"/>
  <c r="AK37" i="24"/>
  <c r="AW59" i="24"/>
  <c r="AE57" i="24"/>
  <c r="AR55" i="24"/>
  <c r="J54" i="24"/>
  <c r="AM52" i="24"/>
  <c r="Z51" i="24"/>
  <c r="M50" i="24"/>
  <c r="AY48" i="24"/>
  <c r="AL47" i="24"/>
  <c r="Y46" i="24"/>
  <c r="L45" i="24"/>
  <c r="AX43" i="24"/>
  <c r="AK42" i="24"/>
  <c r="X41" i="24"/>
  <c r="K40" i="24"/>
  <c r="AW38" i="24"/>
  <c r="AJ37" i="24"/>
  <c r="W36" i="24"/>
  <c r="J35" i="24"/>
  <c r="X62" i="24"/>
  <c r="K59" i="24"/>
  <c r="E57" i="24"/>
  <c r="U55" i="24"/>
  <c r="AO53" i="24"/>
  <c r="V52" i="24"/>
  <c r="I51" i="24"/>
  <c r="AU49" i="24"/>
  <c r="AH48" i="24"/>
  <c r="U47" i="24"/>
  <c r="H46" i="24"/>
  <c r="AT44" i="24"/>
  <c r="AG43" i="24"/>
  <c r="T42" i="24"/>
  <c r="G41" i="24"/>
  <c r="AS39" i="24"/>
  <c r="AF38" i="24"/>
  <c r="S37" i="24"/>
  <c r="F36" i="24"/>
  <c r="AR34" i="24"/>
  <c r="AE33" i="24"/>
  <c r="R32" i="24"/>
  <c r="E31" i="24"/>
  <c r="AQ29" i="24"/>
  <c r="AI60" i="24"/>
  <c r="B58" i="24"/>
  <c r="L56" i="24"/>
  <c r="AC54" i="24"/>
  <c r="C53" i="24"/>
  <c r="AN51" i="24"/>
  <c r="AA50" i="24"/>
  <c r="N49" i="24"/>
  <c r="AZ47" i="24"/>
  <c r="AM46" i="24"/>
  <c r="Z45" i="24"/>
  <c r="M44" i="24"/>
  <c r="AY42" i="24"/>
  <c r="AL41" i="24"/>
  <c r="Y40" i="24"/>
  <c r="L39" i="24"/>
  <c r="AX37" i="24"/>
  <c r="AK36" i="24"/>
  <c r="X35" i="24"/>
  <c r="K34" i="24"/>
  <c r="AW32" i="24"/>
  <c r="X61" i="24"/>
  <c r="Z58" i="24"/>
  <c r="AF56" i="24"/>
  <c r="AV54" i="24"/>
  <c r="U53" i="24"/>
  <c r="D52" i="24"/>
  <c r="AP50" i="24"/>
  <c r="AC49" i="24"/>
  <c r="P48" i="24"/>
  <c r="C47" i="24"/>
  <c r="AO45" i="24"/>
  <c r="U61" i="24"/>
  <c r="Y58" i="24"/>
  <c r="AE56" i="24"/>
  <c r="AU54" i="24"/>
  <c r="S53" i="24"/>
  <c r="C52" i="24"/>
  <c r="AO50" i="24"/>
  <c r="AB49" i="24"/>
  <c r="O48" i="24"/>
  <c r="B47" i="24"/>
  <c r="AN45" i="24"/>
  <c r="AA44" i="24"/>
  <c r="N43" i="24"/>
  <c r="AZ41" i="24"/>
  <c r="AM40" i="24"/>
  <c r="Z39" i="24"/>
  <c r="M38" i="24"/>
  <c r="AY36" i="24"/>
  <c r="AL35" i="24"/>
  <c r="Y34" i="24"/>
  <c r="L33" i="24"/>
  <c r="AX31" i="24"/>
  <c r="AK30" i="24"/>
  <c r="X29" i="24"/>
  <c r="F60" i="24"/>
  <c r="AJ57" i="24"/>
  <c r="AW55" i="24"/>
  <c r="N54" i="24"/>
  <c r="AP52" i="24"/>
  <c r="AC51" i="24"/>
  <c r="P50" i="24"/>
  <c r="C49" i="24"/>
  <c r="AO47" i="24"/>
  <c r="AB46" i="24"/>
  <c r="O45" i="24"/>
  <c r="B44" i="24"/>
  <c r="AN42" i="24"/>
  <c r="AA41" i="24"/>
  <c r="N40" i="24"/>
  <c r="AZ38" i="24"/>
  <c r="AM37" i="24"/>
  <c r="Z36" i="24"/>
  <c r="M35" i="24"/>
  <c r="AY33" i="24"/>
  <c r="AL32" i="24"/>
  <c r="Y31" i="24"/>
  <c r="D11" i="24"/>
  <c r="Q12" i="24"/>
  <c r="AD13" i="24"/>
  <c r="AQ14" i="24"/>
  <c r="E16" i="24"/>
  <c r="R17" i="24"/>
  <c r="AE18" i="24"/>
  <c r="AR19" i="24"/>
  <c r="F21" i="24"/>
  <c r="S22" i="24"/>
  <c r="AF23" i="24"/>
  <c r="AS24" i="24"/>
  <c r="G26" i="24"/>
  <c r="T27" i="24"/>
  <c r="AH28" i="24"/>
  <c r="T30" i="24"/>
  <c r="AQ32" i="24"/>
  <c r="I37" i="24"/>
  <c r="P10" i="24"/>
  <c r="AC11" i="24"/>
  <c r="AP12" i="24"/>
  <c r="D14" i="24"/>
  <c r="Q15" i="24"/>
  <c r="AD16" i="24"/>
  <c r="AQ17" i="24"/>
  <c r="E19" i="24"/>
  <c r="R20" i="24"/>
  <c r="AE21" i="24"/>
  <c r="AR22" i="24"/>
  <c r="F24" i="24"/>
  <c r="S25" i="24"/>
  <c r="AF26" i="24"/>
  <c r="AS27" i="24"/>
  <c r="K29" i="24"/>
  <c r="I31" i="24"/>
  <c r="F34" i="24"/>
  <c r="AF40" i="24"/>
  <c r="AO10" i="24"/>
  <c r="C12" i="24"/>
  <c r="P13" i="24"/>
  <c r="AC14" i="24"/>
  <c r="AP15" i="24"/>
  <c r="D17" i="24"/>
  <c r="Q18" i="24"/>
  <c r="AD19" i="24"/>
  <c r="AQ20" i="24"/>
  <c r="E22" i="24"/>
  <c r="R23" i="24"/>
  <c r="AE24" i="24"/>
  <c r="AR25" i="24"/>
  <c r="F27" i="24"/>
  <c r="S28" i="24"/>
  <c r="AW29" i="24"/>
  <c r="H32" i="24"/>
  <c r="D36" i="24"/>
  <c r="AB44" i="24"/>
  <c r="G11" i="24"/>
  <c r="T12" i="24"/>
  <c r="AG13" i="24"/>
  <c r="AT14" i="24"/>
  <c r="H16" i="24"/>
  <c r="U17" i="24"/>
  <c r="AH18" i="24"/>
  <c r="AU19" i="24"/>
  <c r="I21" i="24"/>
  <c r="V22" i="24"/>
  <c r="AI23" i="24"/>
  <c r="AV24" i="24"/>
  <c r="J26" i="24"/>
  <c r="W27" i="24"/>
  <c r="AK28" i="24"/>
  <c r="Y30" i="24"/>
  <c r="AY32" i="24"/>
  <c r="U37" i="24"/>
  <c r="K10" i="24"/>
  <c r="X11" i="24"/>
  <c r="AK12" i="24"/>
  <c r="AX13" i="24"/>
  <c r="L15" i="24"/>
  <c r="Y16" i="24"/>
  <c r="AL17" i="24"/>
  <c r="AY18" i="24"/>
  <c r="M20" i="24"/>
  <c r="Z21" i="24"/>
  <c r="AM22" i="24"/>
  <c r="AZ23" i="24"/>
  <c r="N25" i="24"/>
  <c r="AA26" i="24"/>
  <c r="AN27" i="24"/>
  <c r="E29" i="24"/>
  <c r="AZ30" i="24"/>
  <c r="AS33" i="24"/>
  <c r="AQ39" i="24"/>
  <c r="AB10" i="24"/>
  <c r="AO11" i="24"/>
  <c r="C13" i="24"/>
  <c r="P14" i="24"/>
  <c r="AC15" i="24"/>
  <c r="AP16" i="24"/>
  <c r="D18" i="24"/>
  <c r="Q19" i="24"/>
  <c r="AD20" i="24"/>
  <c r="AQ21" i="24"/>
  <c r="E23" i="24"/>
  <c r="R24" i="24"/>
  <c r="AE25" i="24"/>
  <c r="AR26" i="24"/>
  <c r="F28" i="24"/>
  <c r="AB29" i="24"/>
  <c r="AE31" i="24"/>
  <c r="C35" i="24"/>
  <c r="Z42" i="24"/>
  <c r="B4" i="23"/>
  <c r="Z22" i="18"/>
  <c r="AU6" i="23" l="1" a="1"/>
  <c r="AU6" i="23" s="1"/>
  <c r="Y6" i="23" a="1"/>
  <c r="Y6" i="23" s="1"/>
  <c r="J6" i="23" a="1"/>
  <c r="J6" i="23" s="1"/>
  <c r="AB6" i="24" a="1"/>
  <c r="AB6" i="24" s="1"/>
  <c r="U6" i="24" a="1"/>
  <c r="U6" i="24" s="1"/>
  <c r="AQ6" i="24" a="1"/>
  <c r="AQ6" i="24" s="1"/>
  <c r="AO6" i="24" a="1"/>
  <c r="AO6" i="24" s="1"/>
  <c r="R6" i="24" a="1"/>
  <c r="R6" i="24" s="1"/>
  <c r="N6" i="24" a="1"/>
  <c r="N6" i="24" s="1"/>
  <c r="Y6" i="24" a="1"/>
  <c r="Y6" i="24" s="1"/>
  <c r="AC6" i="24" a="1"/>
  <c r="AC6" i="24" s="1"/>
  <c r="Q6" i="24" a="1"/>
  <c r="Q6" i="24" s="1"/>
  <c r="AF6" i="24" a="1"/>
  <c r="AF6" i="24" s="1"/>
  <c r="H6" i="24" a="1"/>
  <c r="H6" i="24" s="1"/>
  <c r="K6" i="24" a="1"/>
  <c r="K6" i="24" s="1"/>
  <c r="AA6" i="24" a="1"/>
  <c r="AA6" i="24" s="1"/>
  <c r="AX6" i="24" a="1"/>
  <c r="AX6" i="24" s="1"/>
  <c r="E6" i="24" a="1"/>
  <c r="E6" i="24" s="1"/>
  <c r="AR6" i="24" a="1"/>
  <c r="AR6" i="24" s="1"/>
  <c r="AP6" i="24" a="1"/>
  <c r="AP6" i="24" s="1"/>
  <c r="AW6" i="24" a="1"/>
  <c r="AW6" i="24" s="1"/>
  <c r="J6" i="24" a="1"/>
  <c r="J6" i="24" s="1"/>
  <c r="AY6" i="24" a="1"/>
  <c r="AY6" i="24" s="1"/>
  <c r="P6" i="24" a="1"/>
  <c r="P6" i="24" s="1"/>
  <c r="X6" i="24" a="1"/>
  <c r="X6" i="24" s="1"/>
  <c r="V6" i="24" a="1"/>
  <c r="V6" i="24" s="1"/>
  <c r="B6" i="24" a="1"/>
  <c r="B6" i="24" s="1"/>
  <c r="S6" i="24" a="1"/>
  <c r="S6" i="24" s="1"/>
  <c r="AG6" i="24" a="1"/>
  <c r="AG6" i="24" s="1"/>
  <c r="AZ6" i="24" a="1"/>
  <c r="AZ6" i="24" s="1"/>
  <c r="AL6" i="24" a="1"/>
  <c r="AL6" i="24" s="1"/>
  <c r="AV6" i="24" a="1"/>
  <c r="AV6" i="24" s="1"/>
  <c r="G6" i="24" a="1"/>
  <c r="G6" i="24" s="1"/>
  <c r="O6" i="24" a="1"/>
  <c r="O6" i="24" s="1"/>
  <c r="AM6" i="24" a="1"/>
  <c r="AM6" i="24" s="1"/>
  <c r="AJ6" i="24" a="1"/>
  <c r="AJ6" i="24" s="1"/>
  <c r="T6" i="24" a="1"/>
  <c r="T6" i="24" s="1"/>
  <c r="D6" i="24" a="1"/>
  <c r="D6" i="24" s="1"/>
  <c r="AU6" i="24" a="1"/>
  <c r="AU6" i="24" s="1"/>
  <c r="L6" i="24" a="1"/>
  <c r="L6" i="24" s="1"/>
  <c r="AH6" i="24" a="1"/>
  <c r="AH6" i="24" s="1"/>
  <c r="C6" i="24" a="1"/>
  <c r="C6" i="24" s="1"/>
  <c r="AE6" i="24" a="1"/>
  <c r="AE6" i="24" s="1"/>
  <c r="AS6" i="24" a="1"/>
  <c r="AS6" i="24" s="1"/>
  <c r="Z6" i="24" a="1"/>
  <c r="Z6" i="24" s="1"/>
  <c r="W6" i="24" a="1"/>
  <c r="W6" i="24" s="1"/>
  <c r="AT6" i="24" a="1"/>
  <c r="AT6" i="24" s="1"/>
  <c r="AN6" i="24" a="1"/>
  <c r="AN6" i="24" s="1"/>
  <c r="M6" i="24" a="1"/>
  <c r="M6" i="24" s="1"/>
  <c r="AI6" i="24" a="1"/>
  <c r="AI6" i="24" s="1"/>
  <c r="F6" i="24" a="1"/>
  <c r="F6" i="24" s="1"/>
  <c r="AD6" i="24" a="1"/>
  <c r="AD6" i="24" s="1"/>
  <c r="I6" i="24" a="1"/>
  <c r="I6" i="24" s="1"/>
  <c r="AK6" i="24" a="1"/>
  <c r="AK6" i="24" s="1"/>
  <c r="C6" i="23" a="1"/>
  <c r="C6" i="23" s="1"/>
  <c r="W6" i="23" a="1"/>
  <c r="W6" i="23" s="1"/>
  <c r="T6" i="23" a="1"/>
  <c r="T6" i="23" s="1"/>
  <c r="E6" i="23" a="1"/>
  <c r="E6" i="23" s="1"/>
  <c r="AG6" i="23" a="1"/>
  <c r="AG6" i="23" s="1"/>
  <c r="G6" i="23" a="1"/>
  <c r="G6" i="23" s="1"/>
  <c r="AP6" i="23" a="1"/>
  <c r="AP6" i="23" s="1"/>
  <c r="AE6" i="23" a="1"/>
  <c r="AE6" i="23" s="1"/>
  <c r="I6" i="23" a="1"/>
  <c r="I6" i="23" s="1"/>
  <c r="AB6" i="23" a="1"/>
  <c r="AB6" i="23" s="1"/>
  <c r="P6" i="23" a="1"/>
  <c r="P6" i="23" s="1"/>
  <c r="U6" i="23" a="1"/>
  <c r="U6" i="23" s="1"/>
  <c r="F6" i="23" a="1"/>
  <c r="F6" i="23" s="1"/>
  <c r="AW6" i="23" a="1"/>
  <c r="AW6" i="23" s="1"/>
  <c r="AO6" i="23" a="1"/>
  <c r="AO6" i="23" s="1"/>
  <c r="R6" i="23" a="1"/>
  <c r="R6" i="23" s="1"/>
  <c r="AF6" i="23" a="1"/>
  <c r="AF6" i="23" s="1"/>
  <c r="S6" i="23" a="1"/>
  <c r="S6" i="23" s="1"/>
  <c r="K6" i="23" a="1"/>
  <c r="K6" i="23" s="1"/>
  <c r="AR6" i="23" a="1"/>
  <c r="AR6" i="23" s="1"/>
  <c r="X6" i="23" a="1"/>
  <c r="X6" i="23" s="1"/>
  <c r="AS6" i="23" a="1"/>
  <c r="AS6" i="23" s="1"/>
  <c r="V6" i="23" a="1"/>
  <c r="V6" i="23" s="1"/>
  <c r="B6" i="23" a="1"/>
  <c r="B6" i="23" s="1"/>
  <c r="N6" i="23" a="1"/>
  <c r="N6" i="23" s="1"/>
  <c r="Z6" i="23" a="1"/>
  <c r="Z6" i="23" s="1"/>
  <c r="AQ6" i="23" a="1"/>
  <c r="AQ6" i="23" s="1"/>
  <c r="AA6" i="23" a="1"/>
  <c r="AA6" i="23" s="1"/>
  <c r="AZ6" i="23" a="1"/>
  <c r="AZ6" i="23" s="1"/>
  <c r="AV6" i="23" a="1"/>
  <c r="AV6" i="23" s="1"/>
  <c r="AD6" i="23" a="1"/>
  <c r="AD6" i="23" s="1"/>
  <c r="AJ6" i="23" a="1"/>
  <c r="AJ6" i="23" s="1"/>
  <c r="AH6" i="23" a="1"/>
  <c r="AH6" i="23" s="1"/>
  <c r="AI6" i="23" a="1"/>
  <c r="AI6" i="23" s="1"/>
  <c r="M6" i="23" a="1"/>
  <c r="M6" i="23" s="1"/>
  <c r="AL6" i="23" a="1"/>
  <c r="AL6" i="23" s="1"/>
  <c r="AK6" i="23" a="1"/>
  <c r="AK6" i="23" s="1"/>
  <c r="AM6" i="23" a="1"/>
  <c r="AM6" i="23" s="1"/>
  <c r="AY6" i="23" a="1"/>
  <c r="AY6" i="23" s="1"/>
  <c r="D6" i="23" a="1"/>
  <c r="D6" i="23" s="1"/>
  <c r="AC6" i="23" a="1"/>
  <c r="AC6" i="23" s="1"/>
  <c r="AT6" i="23" a="1"/>
  <c r="AT6" i="23" s="1"/>
  <c r="Q6" i="23" a="1"/>
  <c r="Q6" i="23" s="1"/>
  <c r="O6" i="23" a="1"/>
  <c r="O6" i="23" s="1"/>
  <c r="H6" i="23" a="1"/>
  <c r="H6" i="23" s="1"/>
  <c r="AX6" i="23" a="1"/>
  <c r="AX6" i="23" s="1"/>
  <c r="AN6" i="23" a="1"/>
  <c r="AN6" i="23" s="1"/>
  <c r="L6" i="23" a="1"/>
  <c r="L6" i="23" s="1"/>
  <c r="C11" i="18"/>
  <c r="AU7" i="23"/>
  <c r="N7" i="24"/>
  <c r="AL7" i="24"/>
  <c r="AX7" i="24"/>
  <c r="AZ7" i="24"/>
  <c r="G7" i="23"/>
  <c r="W7" i="24"/>
  <c r="V7" i="23"/>
  <c r="K7" i="23"/>
  <c r="E7" i="23"/>
  <c r="AK7" i="24"/>
  <c r="R7" i="23"/>
  <c r="AC7" i="24"/>
  <c r="AT7" i="24"/>
  <c r="G7" i="24"/>
  <c r="V7" i="24"/>
  <c r="AV7" i="23"/>
  <c r="X7" i="23"/>
  <c r="AP7" i="24"/>
  <c r="AS7" i="23"/>
  <c r="P7" i="23"/>
  <c r="AY7" i="23"/>
  <c r="AD7" i="24"/>
  <c r="Z7" i="24"/>
  <c r="R7" i="24"/>
  <c r="Y7" i="23"/>
  <c r="Y7" i="24"/>
  <c r="AU7" i="24"/>
  <c r="X7" i="24"/>
  <c r="E7" i="24"/>
  <c r="D7" i="24"/>
  <c r="Q7" i="23"/>
  <c r="AQ7" i="23"/>
  <c r="AG7" i="23"/>
  <c r="AM7" i="23"/>
  <c r="J7" i="23"/>
  <c r="AB7" i="24"/>
  <c r="Q7" i="24"/>
  <c r="AH7" i="24"/>
  <c r="O7" i="24"/>
  <c r="AR7" i="24"/>
  <c r="AO7" i="23"/>
  <c r="S7" i="24"/>
  <c r="M7" i="23"/>
  <c r="AW7" i="24"/>
  <c r="B7" i="23"/>
  <c r="H7" i="24"/>
  <c r="AI7" i="24"/>
  <c r="AM7" i="24"/>
  <c r="U7" i="23"/>
  <c r="AS7" i="24"/>
  <c r="T7" i="23"/>
  <c r="T7" i="24"/>
  <c r="AE7" i="23"/>
  <c r="AJ7" i="23"/>
  <c r="AY7" i="24"/>
  <c r="AR7" i="23"/>
  <c r="F7" i="24"/>
  <c r="AW7" i="23"/>
  <c r="I7" i="24"/>
  <c r="AD7" i="23"/>
  <c r="U7" i="24"/>
  <c r="AF7" i="24"/>
  <c r="M7" i="24"/>
  <c r="C7" i="24"/>
  <c r="B7" i="24"/>
  <c r="AJ7" i="24"/>
  <c r="J7" i="24"/>
  <c r="AG7" i="24"/>
  <c r="AQ7" i="24"/>
  <c r="K7" i="24"/>
  <c r="AA7" i="23"/>
  <c r="AE7" i="24"/>
  <c r="AZ7" i="23"/>
  <c r="F7" i="23"/>
  <c r="O7" i="23"/>
  <c r="AO7" i="24"/>
  <c r="AN7" i="24"/>
  <c r="AL7" i="23"/>
  <c r="AX7" i="23"/>
  <c r="AP7" i="23"/>
  <c r="AN7" i="23"/>
  <c r="L7" i="23"/>
  <c r="L7" i="24"/>
  <c r="H7" i="23"/>
  <c r="I7" i="23"/>
  <c r="AC7" i="23"/>
  <c r="AV7" i="24"/>
  <c r="AK7" i="23"/>
  <c r="AF7" i="23"/>
  <c r="AH7" i="23"/>
  <c r="P7" i="24"/>
  <c r="AT7" i="23"/>
  <c r="D7" i="23"/>
  <c r="S7" i="23"/>
  <c r="C7" i="23"/>
  <c r="W7" i="23"/>
  <c r="Z7" i="23"/>
  <c r="N7" i="23"/>
  <c r="AB7" i="23"/>
  <c r="AI7" i="23"/>
  <c r="AA7" i="24"/>
  <c r="B4" i="24" l="1"/>
  <c r="C11" i="17"/>
  <c r="L32" i="18" l="1"/>
  <c r="Z27" i="18"/>
  <c r="AM27" i="18" s="1"/>
  <c r="Z24" i="18"/>
  <c r="AM18" i="18"/>
  <c r="Z17" i="18"/>
  <c r="BG13" i="18"/>
  <c r="Z40" i="17"/>
  <c r="BE35" i="17"/>
  <c r="BH34" i="17"/>
  <c r="BE34" i="17"/>
  <c r="Z34" i="17"/>
  <c r="BH33" i="17"/>
  <c r="BE33" i="17"/>
  <c r="BH32" i="17"/>
  <c r="BE32" i="17"/>
  <c r="BH31" i="17"/>
  <c r="BE31" i="17"/>
  <c r="BH30" i="17"/>
  <c r="BE30" i="17"/>
  <c r="BH29" i="17"/>
  <c r="BE29" i="17"/>
  <c r="BH28" i="17"/>
  <c r="BE28" i="17"/>
  <c r="Z28" i="17"/>
  <c r="BH27" i="17"/>
  <c r="BE27" i="17"/>
  <c r="BH26" i="17"/>
  <c r="BE26" i="17"/>
  <c r="BH25" i="17"/>
  <c r="BE25" i="17"/>
  <c r="BH24" i="17"/>
  <c r="BE24" i="17"/>
  <c r="BH23" i="17"/>
  <c r="BE23" i="17"/>
  <c r="Z17" i="17"/>
  <c r="AM15" i="17" s="1"/>
  <c r="BF12" i="17"/>
  <c r="AM20" i="17" l="1"/>
  <c r="Z23" i="17"/>
  <c r="Z25" i="17" s="1"/>
  <c r="Z26" i="18"/>
  <c r="AM26" i="18" s="1"/>
  <c r="Z18" i="17"/>
  <c r="BF16" i="18"/>
  <c r="AM24" i="18"/>
  <c r="Z28" i="18" l="1"/>
  <c r="Z30" i="18" s="1"/>
  <c r="Z31" i="18" s="1"/>
  <c r="O32" i="18" s="1"/>
  <c r="Z32" i="18" s="1"/>
  <c r="Z27" i="17"/>
  <c r="AS25" i="18"/>
  <c r="AR24" i="18"/>
  <c r="BF16" i="17"/>
  <c r="AM25" i="17"/>
  <c r="AM28" i="18" l="1"/>
  <c r="AS27" i="18" s="1"/>
  <c r="Z40" i="18"/>
  <c r="Z41" i="18" s="1"/>
  <c r="Z44" i="18"/>
  <c r="Z46" i="18" s="1"/>
  <c r="AM31" i="18"/>
  <c r="Z29" i="17"/>
  <c r="AM27" i="17"/>
  <c r="AS26" i="17" s="1"/>
  <c r="AR25" i="17"/>
  <c r="Z47" i="18" l="1"/>
  <c r="Z33" i="17"/>
  <c r="Z35" i="17" s="1"/>
  <c r="Z31" i="17"/>
  <c r="AM31" i="17" s="1"/>
  <c r="BF14" i="17" l="1"/>
  <c r="L36" i="17"/>
  <c r="AL33" i="17"/>
  <c r="AS30" i="17" s="1"/>
  <c r="O36" i="17" l="1"/>
  <c r="Z36" i="17" s="1"/>
  <c r="Z48" i="17" s="1"/>
  <c r="AL35" i="17"/>
  <c r="Z47" i="17"/>
  <c r="Z43" i="17" l="1"/>
  <c r="Z44" i="17" s="1"/>
  <c r="Z49" i="17"/>
  <c r="Z38" i="17"/>
  <c r="Z50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ty.desakkhamphou</author>
  </authors>
  <commentList>
    <comment ref="G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ty.desakkhamphou:</t>
        </r>
        <r>
          <rPr>
            <sz val="9"/>
            <color indexed="81"/>
            <rFont val="Tahoma"/>
            <family val="2"/>
          </rPr>
          <t xml:space="preserve">
Count each unique county by year and state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ty.desakkhamphou</author>
  </authors>
  <commentList>
    <comment ref="C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ty.desakkhamphou:
Index and Match formula was failing for unknown reason - changed to Hlookup
</t>
        </r>
      </text>
    </comment>
  </commentList>
</comments>
</file>

<file path=xl/sharedStrings.xml><?xml version="1.0" encoding="utf-8"?>
<sst xmlns="http://schemas.openxmlformats.org/spreadsheetml/2006/main" count="32160" uniqueCount="2204">
  <si>
    <t>1) Required Guaranty &amp; Down Payment</t>
  </si>
  <si>
    <t>A</t>
  </si>
  <si>
    <t>B</t>
  </si>
  <si>
    <t>C</t>
  </si>
  <si>
    <t>D</t>
  </si>
  <si>
    <t>Sales Price</t>
  </si>
  <si>
    <t>Appraised Value</t>
  </si>
  <si>
    <t>Lesser of Sales Price/Appraisal</t>
  </si>
  <si>
    <t>2) Available Guaranty</t>
  </si>
  <si>
    <t>E</t>
  </si>
  <si>
    <t>F</t>
  </si>
  <si>
    <t>G</t>
  </si>
  <si>
    <t>H</t>
  </si>
  <si>
    <t>State:</t>
  </si>
  <si>
    <t>County:</t>
  </si>
  <si>
    <t>Less: Previously Used Entitlement Not Restorable</t>
  </si>
  <si>
    <t>Available Entitlement &amp; Guaranty</t>
  </si>
  <si>
    <t>3) Down Payment</t>
  </si>
  <si>
    <t>I</t>
  </si>
  <si>
    <t>J</t>
  </si>
  <si>
    <t>K</t>
  </si>
  <si>
    <t>L</t>
  </si>
  <si>
    <t>M</t>
  </si>
  <si>
    <t>Down Payment Due from Guaranty Shortfall:</t>
  </si>
  <si>
    <t>Down Payment Due from Appraisal Shortfall:</t>
  </si>
  <si>
    <t>Required Down Payment</t>
  </si>
  <si>
    <t>Veteran's Additional Down Payment</t>
  </si>
  <si>
    <t>4) Maximum Loan Amount</t>
  </si>
  <si>
    <t>N</t>
  </si>
  <si>
    <t>O</t>
  </si>
  <si>
    <t>P</t>
  </si>
  <si>
    <t>Q</t>
  </si>
  <si>
    <t>R</t>
  </si>
  <si>
    <t>Less: Veteran's Additional Down Payment:</t>
  </si>
  <si>
    <t>Base Loan Amount before Funding Fee</t>
  </si>
  <si>
    <t>Total Note Loan Amount</t>
  </si>
  <si>
    <t>Borrower:</t>
  </si>
  <si>
    <t>Loan Number:</t>
  </si>
  <si>
    <t xml:space="preserve"> = </t>
  </si>
  <si>
    <t>Type of Veteran:</t>
  </si>
  <si>
    <t>County Limit (For Maximum Potential Guaranty Calc)</t>
  </si>
  <si>
    <t>$</t>
  </si>
  <si>
    <t xml:space="preserve"> - </t>
  </si>
  <si>
    <t xml:space="preserve"> = Q(2)</t>
  </si>
  <si>
    <t>a</t>
  </si>
  <si>
    <t>b</t>
  </si>
  <si>
    <t>c</t>
  </si>
  <si>
    <t>d</t>
  </si>
  <si>
    <t>e</t>
  </si>
  <si>
    <t>Purchase Price</t>
  </si>
  <si>
    <t>Est. Prepaids</t>
  </si>
  <si>
    <t>Est. Closing Costs &amp; Discount Points</t>
  </si>
  <si>
    <t>Funding Fee</t>
  </si>
  <si>
    <t>Total Costs</t>
  </si>
  <si>
    <t>f</t>
  </si>
  <si>
    <t>g</t>
  </si>
  <si>
    <t>h</t>
  </si>
  <si>
    <t>i</t>
  </si>
  <si>
    <t>j</t>
  </si>
  <si>
    <t>k</t>
  </si>
  <si>
    <t>Seller-paid costs</t>
  </si>
  <si>
    <t>Other credits</t>
  </si>
  <si>
    <t>Base Loan Amount (excluding Funding Fee financed)</t>
  </si>
  <si>
    <t>Funding Fee financed</t>
  </si>
  <si>
    <t>Total Credits</t>
  </si>
  <si>
    <t>Cash from Borrower</t>
  </si>
  <si>
    <t>Q(1)</t>
  </si>
  <si>
    <t>Q(2)</t>
  </si>
  <si>
    <t>e - j</t>
  </si>
  <si>
    <t>Purchase And Construction Loans</t>
  </si>
  <si>
    <t>Type of Veteran</t>
  </si>
  <si>
    <t>Regular Military</t>
  </si>
  <si>
    <t>Reserves/National Guard</t>
  </si>
  <si>
    <t>Down Payment</t>
  </si>
  <si>
    <t>Percentage for First Time Use</t>
  </si>
  <si>
    <t>Percentage for Subsequent Use</t>
  </si>
  <si>
    <t>10% or more</t>
  </si>
  <si>
    <t>0-4.99%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</si>
  <si>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</si>
  <si>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</si>
  <si>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</si>
  <si>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</si>
  <si>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</si>
  <si>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</si>
  <si>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</si>
  <si>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</si>
  <si>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</si>
  <si>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</si>
  <si>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</si>
  <si>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</si>
  <si>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</si>
  <si>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</si>
  <si>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</si>
  <si>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</si>
  <si>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</si>
  <si>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</si>
  <si>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</si>
  <si>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</si>
  <si>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</si>
  <si>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</si>
  <si>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</si>
  <si>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</si>
  <si>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</si>
  <si>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</si>
  <si>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</si>
  <si>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</si>
  <si>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</si>
  <si>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</si>
  <si>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</si>
  <si>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</si>
  <si>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</si>
  <si>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</si>
  <si>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</si>
  <si>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</si>
  <si>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</si>
  <si>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</si>
  <si>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</si>
  <si>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</si>
  <si>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</si>
  <si>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</si>
  <si>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</si>
  <si>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</si>
  <si>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</si>
  <si>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</si>
  <si>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</si>
  <si>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</si>
  <si>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</si>
  <si>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</si>
  <si>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</si>
  <si>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County Name</t>
  </si>
  <si>
    <t>AK</t>
  </si>
  <si>
    <t>ALEUTIANS EAST</t>
  </si>
  <si>
    <t>ALEUTIANS WEST</t>
  </si>
  <si>
    <t>ANCHORAGE</t>
  </si>
  <si>
    <t>BETHEL</t>
  </si>
  <si>
    <t>BRISTOL BAY</t>
  </si>
  <si>
    <t>DENALI</t>
  </si>
  <si>
    <t>DILLINGHAM</t>
  </si>
  <si>
    <t>FAIRBANKS NORTH</t>
  </si>
  <si>
    <t>HAINES</t>
  </si>
  <si>
    <t>HOONAH-ANGOON C</t>
  </si>
  <si>
    <t>JUNEAU</t>
  </si>
  <si>
    <t>KENAI PENINSULA</t>
  </si>
  <si>
    <t>KETCHIKAN GATEW</t>
  </si>
  <si>
    <t>KODIAK ISLAND</t>
  </si>
  <si>
    <t>LAKE AND PENINS</t>
  </si>
  <si>
    <t>MATANUSKA-SUSIT</t>
  </si>
  <si>
    <t>NOME</t>
  </si>
  <si>
    <t>NORTH SLOPE</t>
  </si>
  <si>
    <t>NORTHWEST ARCTI</t>
  </si>
  <si>
    <t>PETERSBURG CENS</t>
  </si>
  <si>
    <t>PRINCE OF WALES</t>
  </si>
  <si>
    <t>SITKA</t>
  </si>
  <si>
    <t>SKAGWAY MUNICIP</t>
  </si>
  <si>
    <t>SOUTHEAST FAIRB</t>
  </si>
  <si>
    <t>VALDEZ-CORDOVA</t>
  </si>
  <si>
    <t>WRANGELL CITY A</t>
  </si>
  <si>
    <t>YAKUTAT CITY</t>
  </si>
  <si>
    <t>YUKON-KOYUKUK</t>
  </si>
  <si>
    <t>CA</t>
  </si>
  <si>
    <t>ALAMEDA</t>
  </si>
  <si>
    <t>ALPINE</t>
  </si>
  <si>
    <t>CONTRA COSTA</t>
  </si>
  <si>
    <t>EL DORADO</t>
  </si>
  <si>
    <t>LOS ANGELES</t>
  </si>
  <si>
    <t>MARIN</t>
  </si>
  <si>
    <t>MONO</t>
  </si>
  <si>
    <t>MONTEREY</t>
  </si>
  <si>
    <t>NAPA</t>
  </si>
  <si>
    <t>ORANGE</t>
  </si>
  <si>
    <t>PLACER</t>
  </si>
  <si>
    <t>SACRAMENTO</t>
  </si>
  <si>
    <t>SAN BENITO</t>
  </si>
  <si>
    <t>SAN DIEGO</t>
  </si>
  <si>
    <t>SAN FRANCISCO</t>
  </si>
  <si>
    <t>SAN LUIS OBISPO</t>
  </si>
  <si>
    <t>SAN MATEO</t>
  </si>
  <si>
    <t>SANTA BARBARA</t>
  </si>
  <si>
    <t>SANTA CLARA</t>
  </si>
  <si>
    <t>SANTA CRUZ</t>
  </si>
  <si>
    <t>SONOMA</t>
  </si>
  <si>
    <t>VENTURA</t>
  </si>
  <si>
    <t>YOLO</t>
  </si>
  <si>
    <t>CO</t>
  </si>
  <si>
    <t>ADAMS</t>
  </si>
  <si>
    <t>ARAPAHOE</t>
  </si>
  <si>
    <t>BOULDER</t>
  </si>
  <si>
    <t>BROOMFIELD</t>
  </si>
  <si>
    <t>CLEAR CREEK</t>
  </si>
  <si>
    <t>DENVER</t>
  </si>
  <si>
    <t>DOUGLAS</t>
  </si>
  <si>
    <t>EAGLE</t>
  </si>
  <si>
    <t>ELBERT</t>
  </si>
  <si>
    <t>GARFIELD</t>
  </si>
  <si>
    <t>GILPIN</t>
  </si>
  <si>
    <t>HINSDALE</t>
  </si>
  <si>
    <t>JEFFERSON</t>
  </si>
  <si>
    <t>LAKE</t>
  </si>
  <si>
    <t>OURAY</t>
  </si>
  <si>
    <t>PARK</t>
  </si>
  <si>
    <t>PITKIN</t>
  </si>
  <si>
    <t>ROUTT</t>
  </si>
  <si>
    <t>SAN MIGUEL</t>
  </si>
  <si>
    <t>SUMMIT</t>
  </si>
  <si>
    <t>CT</t>
  </si>
  <si>
    <t>FAIRFIELD</t>
  </si>
  <si>
    <t>DC</t>
  </si>
  <si>
    <t>DISTRICT OF COL</t>
  </si>
  <si>
    <t>FL</t>
  </si>
  <si>
    <t>COLLIER</t>
  </si>
  <si>
    <t>MONROE</t>
  </si>
  <si>
    <t>GA</t>
  </si>
  <si>
    <t>GREENE</t>
  </si>
  <si>
    <t>HI</t>
  </si>
  <si>
    <t>HONOLULU</t>
  </si>
  <si>
    <t>KALAWAO</t>
  </si>
  <si>
    <t>KAUAI</t>
  </si>
  <si>
    <t>MAUI</t>
  </si>
  <si>
    <t>ID</t>
  </si>
  <si>
    <t>BLAINE</t>
  </si>
  <si>
    <t>CAMAS</t>
  </si>
  <si>
    <t>LINCOLN</t>
  </si>
  <si>
    <t>TETON</t>
  </si>
  <si>
    <t>MD</t>
  </si>
  <si>
    <t>ANNE ARUNDEL</t>
  </si>
  <si>
    <t>BALTIMORE</t>
  </si>
  <si>
    <t>CALVERT</t>
  </si>
  <si>
    <t>CARROLL</t>
  </si>
  <si>
    <t>CHARLES</t>
  </si>
  <si>
    <t>FREDERICK</t>
  </si>
  <si>
    <t>HARFORD</t>
  </si>
  <si>
    <t>HOWARD</t>
  </si>
  <si>
    <t>MONTGOMERY</t>
  </si>
  <si>
    <t>PRINCE GEORGE'S</t>
  </si>
  <si>
    <t>QUEEN ANNE'S</t>
  </si>
  <si>
    <t>BALTIMORE CITY</t>
  </si>
  <si>
    <t>MA</t>
  </si>
  <si>
    <t>BRISTOL</t>
  </si>
  <si>
    <t>DUKES</t>
  </si>
  <si>
    <t>ESSEX</t>
  </si>
  <si>
    <t>MIDDLESEX</t>
  </si>
  <si>
    <t>NANTUCKET</t>
  </si>
  <si>
    <t>NORFOLK</t>
  </si>
  <si>
    <t>PLYMOUTH</t>
  </si>
  <si>
    <t>SUFFOLK</t>
  </si>
  <si>
    <t>NH</t>
  </si>
  <si>
    <t>ROCKINGHAM</t>
  </si>
  <si>
    <t>STRAFFORD</t>
  </si>
  <si>
    <t>NJ</t>
  </si>
  <si>
    <t>BERGEN</t>
  </si>
  <si>
    <t>HUDSON</t>
  </si>
  <si>
    <t>HUNTERDON</t>
  </si>
  <si>
    <t>MONMOUTH</t>
  </si>
  <si>
    <t>MORRIS</t>
  </si>
  <si>
    <t>OCEAN</t>
  </si>
  <si>
    <t>PASSAIC</t>
  </si>
  <si>
    <t>SOMERSET</t>
  </si>
  <si>
    <t>SUSSEX</t>
  </si>
  <si>
    <t>UNION</t>
  </si>
  <si>
    <t>NY</t>
  </si>
  <si>
    <t>BRONX</t>
  </si>
  <si>
    <t>DUTCHESS</t>
  </si>
  <si>
    <t>KINGS</t>
  </si>
  <si>
    <t>NASSAU</t>
  </si>
  <si>
    <t>PUTNAM</t>
  </si>
  <si>
    <t>QUEENS</t>
  </si>
  <si>
    <t>RICHMOND</t>
  </si>
  <si>
    <t>ROCKLAND</t>
  </si>
  <si>
    <t>WESTCHESTER</t>
  </si>
  <si>
    <t>NC</t>
  </si>
  <si>
    <t>CAMDEN</t>
  </si>
  <si>
    <t>CURRITUCK</t>
  </si>
  <si>
    <t>GATES</t>
  </si>
  <si>
    <t>HYDE</t>
  </si>
  <si>
    <t>PASQUOTANK</t>
  </si>
  <si>
    <t>PERQUIMANS</t>
  </si>
  <si>
    <t>PA</t>
  </si>
  <si>
    <t>PIKE</t>
  </si>
  <si>
    <t>RI</t>
  </si>
  <si>
    <t>KENT</t>
  </si>
  <si>
    <t>NEWPORT</t>
  </si>
  <si>
    <t>PROVIDENCE</t>
  </si>
  <si>
    <t>TN</t>
  </si>
  <si>
    <t>CANNON</t>
  </si>
  <si>
    <t>CHEATHAM</t>
  </si>
  <si>
    <t>DAVIDSON</t>
  </si>
  <si>
    <t>DICKSON</t>
  </si>
  <si>
    <t>HICKMAN</t>
  </si>
  <si>
    <t>MACON</t>
  </si>
  <si>
    <t>MAURY</t>
  </si>
  <si>
    <t>ROBERTSON</t>
  </si>
  <si>
    <t>RUTHERFORD</t>
  </si>
  <si>
    <t>SMITH</t>
  </si>
  <si>
    <t>SUMNER</t>
  </si>
  <si>
    <t>TROUSDALE</t>
  </si>
  <si>
    <t>WILLIAMSON</t>
  </si>
  <si>
    <t>WILSON</t>
  </si>
  <si>
    <t>UT</t>
  </si>
  <si>
    <t>SALT LAKE</t>
  </si>
  <si>
    <t>TOOELE</t>
  </si>
  <si>
    <t>VA</t>
  </si>
  <si>
    <t>ALBEMARLE</t>
  </si>
  <si>
    <t>AMELIA</t>
  </si>
  <si>
    <t>ARLINGTON</t>
  </si>
  <si>
    <t>BUCKINGHAM</t>
  </si>
  <si>
    <t>CAROLINE</t>
  </si>
  <si>
    <t>CHARLES CITY</t>
  </si>
  <si>
    <t>CHESTERFIELD</t>
  </si>
  <si>
    <t>CLARKE</t>
  </si>
  <si>
    <t>CULPEPER</t>
  </si>
  <si>
    <t>CUMBERLAND</t>
  </si>
  <si>
    <t>DINWIDDIE</t>
  </si>
  <si>
    <t>FAIRFAX</t>
  </si>
  <si>
    <t>FAUQUIER</t>
  </si>
  <si>
    <t>FLUVANNA</t>
  </si>
  <si>
    <t>GLOUCESTER</t>
  </si>
  <si>
    <t>GOOCHLAND</t>
  </si>
  <si>
    <t>HANOVER</t>
  </si>
  <si>
    <t>HENRICO</t>
  </si>
  <si>
    <t>ISLE OF WIGHT</t>
  </si>
  <si>
    <t>JAMES CITY</t>
  </si>
  <si>
    <t>KING AND QUEEN</t>
  </si>
  <si>
    <t>KING WILLIAM</t>
  </si>
  <si>
    <t>LANCASTER</t>
  </si>
  <si>
    <t>LOUDOUN</t>
  </si>
  <si>
    <t>LOUISA</t>
  </si>
  <si>
    <t>MATHEWS</t>
  </si>
  <si>
    <t>NELSON</t>
  </si>
  <si>
    <t>NEW KENT</t>
  </si>
  <si>
    <t>POWHATAN</t>
  </si>
  <si>
    <t>PRINCE GEORGE</t>
  </si>
  <si>
    <t>PRINCE WILLIAM</t>
  </si>
  <si>
    <t>RAPPAHANNOCK</t>
  </si>
  <si>
    <t>SPOTSYLVANIA</t>
  </si>
  <si>
    <t>STAFFORD</t>
  </si>
  <si>
    <t>SURRY</t>
  </si>
  <si>
    <t>WARREN</t>
  </si>
  <si>
    <t>YORK</t>
  </si>
  <si>
    <t>ALEXANDRIA</t>
  </si>
  <si>
    <t>CHARLOTTESVILLE</t>
  </si>
  <si>
    <t>CHESAPEAKE</t>
  </si>
  <si>
    <t>COLONIAL HEIGHT</t>
  </si>
  <si>
    <t>FAIRFAX IND</t>
  </si>
  <si>
    <t>FALLS CHURCH</t>
  </si>
  <si>
    <t>FREDERICKSBURG</t>
  </si>
  <si>
    <t>HAMPTON</t>
  </si>
  <si>
    <t>HOPEWELL</t>
  </si>
  <si>
    <t>MANASSAS</t>
  </si>
  <si>
    <t>MANASSAS PARK</t>
  </si>
  <si>
    <t>NEWPORT NEWS</t>
  </si>
  <si>
    <t>PETERSBURG</t>
  </si>
  <si>
    <t>POQUOSON</t>
  </si>
  <si>
    <t>PORTSMOUTH</t>
  </si>
  <si>
    <t>RICHMOND IND</t>
  </si>
  <si>
    <t>VIRGINIA BEACH</t>
  </si>
  <si>
    <t>WILLIAMSBURG</t>
  </si>
  <si>
    <t>WA</t>
  </si>
  <si>
    <t>KING</t>
  </si>
  <si>
    <t>PIERCE</t>
  </si>
  <si>
    <t>SAN JUAN</t>
  </si>
  <si>
    <t>SNOHOMISH</t>
  </si>
  <si>
    <t>WV</t>
  </si>
  <si>
    <t>WY</t>
  </si>
  <si>
    <t>State</t>
  </si>
  <si>
    <t>AL</t>
  </si>
  <si>
    <t>AZ</t>
  </si>
  <si>
    <t>AR</t>
  </si>
  <si>
    <t>DE</t>
  </si>
  <si>
    <t>IL</t>
  </si>
  <si>
    <t>IN</t>
  </si>
  <si>
    <t>IA</t>
  </si>
  <si>
    <t>KS</t>
  </si>
  <si>
    <t>KY</t>
  </si>
  <si>
    <t>LA</t>
  </si>
  <si>
    <t>ME</t>
  </si>
  <si>
    <t>MI</t>
  </si>
  <si>
    <t>MN</t>
  </si>
  <si>
    <t>MS</t>
  </si>
  <si>
    <t>MO</t>
  </si>
  <si>
    <t>MT</t>
  </si>
  <si>
    <t>NE</t>
  </si>
  <si>
    <t>NV</t>
  </si>
  <si>
    <t>NM</t>
  </si>
  <si>
    <t>ND</t>
  </si>
  <si>
    <t>OH</t>
  </si>
  <si>
    <t>OK</t>
  </si>
  <si>
    <t>OR</t>
  </si>
  <si>
    <t>SC</t>
  </si>
  <si>
    <t>SD</t>
  </si>
  <si>
    <t>TX</t>
  </si>
  <si>
    <t>VT</t>
  </si>
  <si>
    <t>WI</t>
  </si>
  <si>
    <t>Veteran Type</t>
  </si>
  <si>
    <t>Regular - First Time Use</t>
  </si>
  <si>
    <t>Regular - Subsequent Use</t>
  </si>
  <si>
    <t>Reserves/National Guard - First Time Use</t>
  </si>
  <si>
    <t>Reserves/National Guard - Subsequent Use</t>
  </si>
  <si>
    <t>Exempt</t>
  </si>
  <si>
    <t>None</t>
  </si>
  <si>
    <t>5% or more</t>
  </si>
  <si>
    <t>5-9.99%</t>
  </si>
  <si>
    <t>DownPayment Calcu</t>
  </si>
  <si>
    <t>VAFF Calc</t>
  </si>
  <si>
    <t>If H&lt;D, then H-D</t>
  </si>
  <si>
    <t>Desired Loan Amount</t>
  </si>
  <si>
    <t>Guaranty Shortfall:</t>
  </si>
  <si>
    <t>If A&lt;B, then A-B</t>
  </si>
  <si>
    <t>3) Veteran's Down Payment and Equity Calculation</t>
  </si>
  <si>
    <t>Total Investment From Borrower</t>
  </si>
  <si>
    <t>Refinance Payoff</t>
  </si>
  <si>
    <t>5) Cash to Close</t>
  </si>
  <si>
    <t xml:space="preserve">e - j </t>
  </si>
  <si>
    <t xml:space="preserve">Q (2) </t>
  </si>
  <si>
    <t xml:space="preserve"> = Q (2) </t>
  </si>
  <si>
    <t xml:space="preserve">Down Payment Total = </t>
  </si>
  <si>
    <t>% Guaranty Shortfall</t>
  </si>
  <si>
    <t>% of Total Down Payment</t>
  </si>
  <si>
    <t>LTV (B)</t>
  </si>
  <si>
    <t xml:space="preserve">If G&lt;C, then C-G </t>
  </si>
  <si>
    <t>Required 25% Coverage (Based on Desired loan amount)</t>
  </si>
  <si>
    <t>Required Investment</t>
  </si>
  <si>
    <t>If H &gt;I, then H-I</t>
  </si>
  <si>
    <t xml:space="preserve">If B&gt;A, then B-A </t>
  </si>
  <si>
    <t>Available Equity</t>
  </si>
  <si>
    <t>Required Coverage (Based on Lower of Sales Price/Appraised Value)</t>
  </si>
  <si>
    <t>Based on Loan Amount</t>
  </si>
  <si>
    <t>One-Unit Limit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</si>
  <si>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</si>
  <si>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</si>
  <si>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</si>
  <si>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</si>
  <si>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</si>
  <si>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</si>
  <si>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</si>
  <si>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</si>
  <si>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</si>
  <si>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</si>
  <si>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</si>
  <si>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</si>
  <si>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</si>
  <si>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</si>
  <si>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</si>
  <si>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</si>
  <si>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</si>
  <si>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</si>
  <si>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</si>
  <si>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</si>
  <si>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</si>
  <si>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</si>
  <si>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</si>
  <si>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 KALB</t>
  </si>
  <si>
    <t>ELMORE</t>
  </si>
  <si>
    <t>ESCAMBIA</t>
  </si>
  <si>
    <t>ETOWAH</t>
  </si>
  <si>
    <t>FAYETTE</t>
  </si>
  <si>
    <t>FRANKLIN</t>
  </si>
  <si>
    <t>GENEVA</t>
  </si>
  <si>
    <t>HALE</t>
  </si>
  <si>
    <t>HENRY</t>
  </si>
  <si>
    <t>HOUSTON</t>
  </si>
  <si>
    <t>JACKSON</t>
  </si>
  <si>
    <t>LAMAR</t>
  </si>
  <si>
    <t>LAUDERDALE</t>
  </si>
  <si>
    <t>LAWRENCE</t>
  </si>
  <si>
    <t>LEE</t>
  </si>
  <si>
    <t>LIMESTONE</t>
  </si>
  <si>
    <t>LOWNDES</t>
  </si>
  <si>
    <t>MADISON</t>
  </si>
  <si>
    <t>MARENGO</t>
  </si>
  <si>
    <t>MARION</t>
  </si>
  <si>
    <t>MARSHALL</t>
  </si>
  <si>
    <t>MOBILE</t>
  </si>
  <si>
    <t>MORGAN</t>
  </si>
  <si>
    <t>PERRY</t>
  </si>
  <si>
    <t>PICKENS</t>
  </si>
  <si>
    <t>RANDOLPH</t>
  </si>
  <si>
    <t>RUSSELL</t>
  </si>
  <si>
    <t>ST. CLAIR</t>
  </si>
  <si>
    <t>SHELBY</t>
  </si>
  <si>
    <t>SUMTER</t>
  </si>
  <si>
    <t>TALLADEGA</t>
  </si>
  <si>
    <t>TALLAPOOSA</t>
  </si>
  <si>
    <t>TUSCALOOSA</t>
  </si>
  <si>
    <t>WALKER</t>
  </si>
  <si>
    <t>WILCOX</t>
  </si>
  <si>
    <t>WINSTON</t>
  </si>
  <si>
    <t>KUSILVAK CENSUS AREA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</si>
  <si>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</si>
  <si>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</si>
  <si>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</si>
  <si>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</si>
  <si>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</si>
  <si>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</si>
  <si>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</si>
  <si>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</si>
  <si>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</si>
  <si>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</si>
  <si>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</si>
  <si>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</si>
  <si>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YAVAPAI</t>
  </si>
  <si>
    <t>YUMA</t>
  </si>
  <si>
    <t>ASHLEY</t>
  </si>
  <si>
    <t>BAXTER</t>
  </si>
  <si>
    <t>BENTON</t>
  </si>
  <si>
    <t>BOONE</t>
  </si>
  <si>
    <t>BRADLEY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</si>
  <si>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</si>
  <si>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</si>
  <si>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</si>
  <si>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</si>
  <si>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</si>
  <si>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</si>
  <si>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</si>
  <si>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</si>
  <si>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</si>
  <si>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</si>
  <si>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</si>
  <si>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</si>
  <si>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</si>
  <si>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</si>
  <si>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</si>
  <si>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</si>
  <si>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</si>
  <si>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INDEPENDENCE</t>
  </si>
  <si>
    <t>IZARD</t>
  </si>
  <si>
    <t>JOHNSON</t>
  </si>
  <si>
    <t>LAFAYETTE</t>
  </si>
  <si>
    <t>LITTLE RIVER</t>
  </si>
  <si>
    <t>LOGAN</t>
  </si>
  <si>
    <t>LONOKE</t>
  </si>
  <si>
    <t>MILLER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</si>
  <si>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</si>
  <si>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</si>
  <si>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</si>
  <si>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</si>
  <si>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</si>
  <si>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</si>
  <si>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</si>
  <si>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</si>
  <si>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ST. FRANCIS</t>
  </si>
  <si>
    <t>SALINE</t>
  </si>
  <si>
    <t>SCOTT</t>
  </si>
  <si>
    <t>SEARCY</t>
  </si>
  <si>
    <t>SEBASTIAN</t>
  </si>
  <si>
    <t>SEVIER</t>
  </si>
  <si>
    <t>SHARP</t>
  </si>
  <si>
    <t>STONE</t>
  </si>
  <si>
    <t>VAN BUREN</t>
  </si>
  <si>
    <t>WHITE</t>
  </si>
  <si>
    <t>WOODRUFF</t>
  </si>
  <si>
    <t>YELL</t>
  </si>
  <si>
    <t>AMADOR</t>
  </si>
  <si>
    <t>BUTTE</t>
  </si>
  <si>
    <t>CALAVERAS</t>
  </si>
  <si>
    <t>COLUSA</t>
  </si>
  <si>
    <t>DEL NORTE</t>
  </si>
  <si>
    <t>FRESNO</t>
  </si>
  <si>
    <t>GLENN</t>
  </si>
  <si>
    <t>HUMBOLDT</t>
  </si>
  <si>
    <t>IMPERIAL</t>
  </si>
  <si>
    <t>INYO</t>
  </si>
  <si>
    <t>KERN</t>
  </si>
  <si>
    <t>LASSEN</t>
  </si>
  <si>
    <t>MADERA</t>
  </si>
  <si>
    <t>MARIPOSA</t>
  </si>
  <si>
    <t>MENDOCINO</t>
  </si>
  <si>
    <t>MERCED</t>
  </si>
  <si>
    <t>MODOC</t>
  </si>
  <si>
    <t>PLUMAS</t>
  </si>
  <si>
    <t>RIVERSIDE</t>
  </si>
  <si>
    <t>SAN BERNARDINO</t>
  </si>
  <si>
    <t>SAN JOAQUIN</t>
  </si>
  <si>
    <t>SHASTA</t>
  </si>
  <si>
    <t>SIERRA</t>
  </si>
  <si>
    <t>SISKIYOU</t>
  </si>
  <si>
    <t>SOLANO</t>
  </si>
  <si>
    <t>STANISLAUS</t>
  </si>
  <si>
    <t>SUTTER</t>
  </si>
  <si>
    <t>TEHAMA</t>
  </si>
  <si>
    <t>TRINITY</t>
  </si>
  <si>
    <t>TULARE</t>
  </si>
  <si>
    <t>TUOLUMNE</t>
  </si>
  <si>
    <t>YUBA</t>
  </si>
  <si>
    <t>ALAMOSA</t>
  </si>
  <si>
    <t>ARCHULETA</t>
  </si>
  <si>
    <t>BACA</t>
  </si>
  <si>
    <t>BENT</t>
  </si>
  <si>
    <t>CHAFFEE</t>
  </si>
  <si>
    <t>CHEYENNE</t>
  </si>
  <si>
    <t>CONEJOS</t>
  </si>
  <si>
    <t>COSTILLA</t>
  </si>
  <si>
    <t>CROWLEY</t>
  </si>
  <si>
    <t>CUSTER</t>
  </si>
  <si>
    <t>DELTA</t>
  </si>
  <si>
    <t>DOLORES</t>
  </si>
  <si>
    <t>EL PASO</t>
  </si>
  <si>
    <t>FREMONT</t>
  </si>
  <si>
    <t>GRAND</t>
  </si>
  <si>
    <t>GUNNISON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</si>
  <si>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</si>
  <si>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</si>
  <si>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</si>
  <si>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</si>
  <si>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</si>
  <si>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</si>
  <si>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</si>
  <si>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</si>
  <si>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</si>
  <si>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</si>
  <si>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</si>
  <si>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</si>
  <si>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PROWERS</t>
  </si>
  <si>
    <t>PUEBLO</t>
  </si>
  <si>
    <t>RIO BLANCO</t>
  </si>
  <si>
    <t>RIO GRANDE</t>
  </si>
  <si>
    <t>SAGUACHE</t>
  </si>
  <si>
    <t>SEDGWICK</t>
  </si>
  <si>
    <t>TELLER</t>
  </si>
  <si>
    <t>WELD</t>
  </si>
  <si>
    <t>HARTFORD</t>
  </si>
  <si>
    <t>LITCHFIELD</t>
  </si>
  <si>
    <t>NEW HAVEN</t>
  </si>
  <si>
    <t>NEW LONDON</t>
  </si>
  <si>
    <t>TOLLAND</t>
  </si>
  <si>
    <t>WINDHAM</t>
  </si>
  <si>
    <t>NEW CASTLE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</si>
  <si>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</si>
  <si>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</si>
  <si>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</si>
  <si>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</si>
  <si>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</si>
  <si>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</si>
  <si>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</si>
  <si>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</si>
  <si>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</si>
  <si>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</si>
  <si>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</si>
  <si>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</si>
  <si>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</si>
  <si>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</si>
  <si>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</si>
  <si>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</si>
  <si>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</si>
  <si>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</si>
  <si>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</si>
  <si>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</si>
  <si>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</si>
  <si>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</si>
  <si>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</si>
  <si>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</si>
  <si>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</si>
  <si>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</si>
  <si>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</si>
  <si>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</si>
  <si>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</si>
  <si>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</si>
  <si>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OKALOOSA</t>
  </si>
  <si>
    <t>OKEECHOBEE</t>
  </si>
  <si>
    <t>OSCEOLA</t>
  </si>
  <si>
    <t>PALM BEACH</t>
  </si>
  <si>
    <t>PASCO</t>
  </si>
  <si>
    <t>PINELLAS</t>
  </si>
  <si>
    <t>ST. JOHNS</t>
  </si>
  <si>
    <t>ST.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</si>
  <si>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</si>
  <si>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</si>
  <si>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</si>
  <si>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</si>
  <si>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</si>
  <si>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</si>
  <si>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</si>
  <si>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</si>
  <si>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</si>
  <si>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</si>
  <si>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</si>
  <si>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</si>
  <si>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</si>
  <si>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</si>
  <si>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</si>
  <si>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</si>
  <si>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</si>
  <si>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</si>
  <si>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</si>
  <si>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</si>
  <si>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</si>
  <si>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</si>
  <si>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</si>
  <si>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</si>
  <si>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</si>
  <si>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</si>
  <si>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</si>
  <si>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</si>
  <si>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</si>
  <si>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</si>
  <si>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</si>
  <si>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</si>
  <si>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</si>
  <si>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</si>
  <si>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</si>
  <si>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</si>
  <si>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</si>
  <si>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</si>
  <si>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</si>
  <si>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DEKALB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</si>
  <si>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</si>
  <si>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</si>
  <si>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</si>
  <si>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</si>
  <si>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</si>
  <si>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</si>
  <si>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</si>
  <si>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</si>
  <si>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</si>
  <si>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</si>
  <si>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</si>
  <si>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</si>
  <si>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</si>
  <si>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</si>
  <si>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</si>
  <si>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</si>
  <si>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</si>
  <si>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</si>
  <si>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</si>
  <si>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</si>
  <si>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</si>
  <si>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</si>
  <si>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</si>
  <si>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</si>
  <si>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</si>
  <si>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</si>
  <si>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</si>
  <si>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</si>
  <si>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</si>
  <si>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</si>
  <si>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</si>
  <si>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</si>
  <si>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</si>
  <si>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</si>
  <si>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</si>
  <si>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</si>
  <si>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</si>
  <si>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</si>
  <si>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</si>
  <si>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</si>
  <si>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</si>
  <si>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</si>
  <si>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</si>
  <si>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QUITMAN</t>
  </si>
  <si>
    <t>RABUN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</si>
  <si>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</si>
  <si>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</si>
  <si>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</si>
  <si>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</si>
  <si>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</si>
  <si>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</si>
  <si>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</si>
  <si>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</si>
  <si>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</si>
  <si>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</si>
  <si>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</si>
  <si>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</si>
  <si>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</si>
  <si>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</si>
  <si>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</si>
  <si>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</si>
  <si>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</si>
  <si>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</si>
  <si>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</si>
  <si>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</si>
  <si>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</si>
  <si>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WAYNE</t>
  </si>
  <si>
    <t>WEBSTER</t>
  </si>
  <si>
    <t>WHEELER</t>
  </si>
  <si>
    <t>WHITFIELD</t>
  </si>
  <si>
    <t>WILKES</t>
  </si>
  <si>
    <t>WILKINSON</t>
  </si>
  <si>
    <t>WORTH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</si>
  <si>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</si>
  <si>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</si>
  <si>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</si>
  <si>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</si>
  <si>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</si>
  <si>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</si>
  <si>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</si>
  <si>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</si>
  <si>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</si>
  <si>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CANYON</t>
  </si>
  <si>
    <t>CARIBOU</t>
  </si>
  <si>
    <t>CASSIA</t>
  </si>
  <si>
    <t>CLEARWATER</t>
  </si>
  <si>
    <t>GEM</t>
  </si>
  <si>
    <t>GOODING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</si>
  <si>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</si>
  <si>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</si>
  <si>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</si>
  <si>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</si>
  <si>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</si>
  <si>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</si>
  <si>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</si>
  <si>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</si>
  <si>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</si>
  <si>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</si>
  <si>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</si>
  <si>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</si>
  <si>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TWIN FALLS</t>
  </si>
  <si>
    <t>VALLEY</t>
  </si>
  <si>
    <t>ALEXANDER</t>
  </si>
  <si>
    <t>BOND</t>
  </si>
  <si>
    <t>BROWN</t>
  </si>
  <si>
    <t>BUREAU</t>
  </si>
  <si>
    <t>CASS</t>
  </si>
  <si>
    <t>CHAMPAIGN</t>
  </si>
  <si>
    <t>CHRISTIAN</t>
  </si>
  <si>
    <t>CLINTON</t>
  </si>
  <si>
    <t>COLES</t>
  </si>
  <si>
    <t>DE WITT</t>
  </si>
  <si>
    <t>DUPAGE</t>
  </si>
  <si>
    <t>EDGAR</t>
  </si>
  <si>
    <t>EDWARDS</t>
  </si>
  <si>
    <t>FORD</t>
  </si>
  <si>
    <t>GALLATIN</t>
  </si>
  <si>
    <t>GRUNDY</t>
  </si>
  <si>
    <t>HARDIN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</si>
  <si>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</si>
  <si>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</si>
  <si>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</si>
  <si>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</si>
  <si>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</si>
  <si>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</si>
  <si>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</si>
  <si>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</si>
  <si>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</si>
  <si>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</si>
  <si>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MCDONOUGH</t>
  </si>
  <si>
    <t>MCHENRY</t>
  </si>
  <si>
    <t>MCLEAN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</si>
  <si>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</si>
  <si>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</si>
  <si>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</si>
  <si>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</si>
  <si>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</si>
  <si>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</si>
  <si>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</si>
  <si>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</si>
  <si>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</si>
  <si>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</si>
  <si>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</si>
  <si>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</si>
  <si>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</si>
  <si>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</si>
  <si>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</si>
  <si>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</si>
  <si>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</si>
  <si>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</si>
  <si>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</si>
  <si>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</si>
  <si>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WINNEBAGO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</si>
  <si>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</si>
  <si>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</si>
  <si>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</si>
  <si>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</si>
  <si>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</si>
  <si>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</si>
  <si>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</si>
  <si>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</si>
  <si>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</si>
  <si>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</si>
  <si>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HARRISON</t>
  </si>
  <si>
    <t>HENDRICKS</t>
  </si>
  <si>
    <t>HUNTINGTON</t>
  </si>
  <si>
    <t>JAY</t>
  </si>
  <si>
    <t>JENNINGS</t>
  </si>
  <si>
    <t>KOSCIUSKO</t>
  </si>
  <si>
    <t>LAGRANGE</t>
  </si>
  <si>
    <t>LA PORTE</t>
  </si>
  <si>
    <t>MIAMI</t>
  </si>
  <si>
    <t>NOBLE</t>
  </si>
  <si>
    <t>OWEN</t>
  </si>
  <si>
    <t>PARKE</t>
  </si>
  <si>
    <t>PORTER</t>
  </si>
  <si>
    <t>POSEY</t>
  </si>
  <si>
    <t>RIPLEY</t>
  </si>
  <si>
    <t>RUSH</t>
  </si>
  <si>
    <t>ST. 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</si>
  <si>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</si>
  <si>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</si>
  <si>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</si>
  <si>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</si>
  <si>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</si>
  <si>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</si>
  <si>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</si>
  <si>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</si>
  <si>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</si>
  <si>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</si>
  <si>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</si>
  <si>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</si>
  <si>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</si>
  <si>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</si>
  <si>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</si>
  <si>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</si>
  <si>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</si>
  <si>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</si>
  <si>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</si>
  <si>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</si>
  <si>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</si>
  <si>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CEDAR</t>
  </si>
  <si>
    <t>CERRO GORDO</t>
  </si>
  <si>
    <t>CHICKASAW</t>
  </si>
  <si>
    <t>DAVIS</t>
  </si>
  <si>
    <t>DES MOINES</t>
  </si>
  <si>
    <t>DICKINSON</t>
  </si>
  <si>
    <t>DUBUQUE</t>
  </si>
  <si>
    <t>EMMET</t>
  </si>
  <si>
    <t>GUTHRIE</t>
  </si>
  <si>
    <t>IDA</t>
  </si>
  <si>
    <t>KEOKUK</t>
  </si>
  <si>
    <t>KOSSUTH</t>
  </si>
  <si>
    <t>LINN</t>
  </si>
  <si>
    <t>LUCAS</t>
  </si>
  <si>
    <t>LYON</t>
  </si>
  <si>
    <t>MAHASKA</t>
  </si>
  <si>
    <t>MILLS</t>
  </si>
  <si>
    <t>MONONA</t>
  </si>
  <si>
    <t>MUSCATINE</t>
  </si>
  <si>
    <t>O'BRIEN</t>
  </si>
  <si>
    <t>PAGE</t>
  </si>
  <si>
    <t>PALO ALTO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</si>
  <si>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</si>
  <si>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</si>
  <si>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</si>
  <si>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</si>
  <si>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</si>
  <si>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</si>
  <si>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</si>
  <si>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</si>
  <si>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</si>
  <si>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WINNESHIEK</t>
  </si>
  <si>
    <t>WOODBURY</t>
  </si>
  <si>
    <t>WRIGHT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</si>
  <si>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</si>
  <si>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</si>
  <si>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</si>
  <si>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</si>
  <si>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</si>
  <si>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</si>
  <si>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</si>
  <si>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</si>
  <si>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</si>
  <si>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</si>
  <si>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</si>
  <si>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</si>
  <si>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</si>
  <si>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</si>
  <si>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</si>
  <si>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</si>
  <si>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</si>
  <si>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</si>
  <si>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</si>
  <si>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</si>
  <si>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</si>
  <si>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</si>
  <si>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</si>
  <si>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</si>
  <si>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</si>
  <si>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</si>
  <si>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</si>
  <si>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</si>
  <si>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</si>
  <si>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</si>
  <si>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</si>
  <si>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</si>
  <si>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</si>
  <si>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</si>
  <si>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</si>
  <si>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</si>
  <si>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</si>
  <si>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</si>
  <si>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</si>
  <si>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</si>
  <si>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</si>
  <si>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</si>
  <si>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</si>
  <si>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</si>
  <si>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</si>
  <si>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</si>
  <si>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</si>
  <si>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</si>
  <si>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</si>
  <si>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</si>
  <si>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</si>
  <si>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</si>
  <si>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</si>
  <si>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</si>
  <si>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STANTON</t>
  </si>
  <si>
    <t>STEVENS</t>
  </si>
  <si>
    <t>TREGO</t>
  </si>
  <si>
    <t>WABAUNSEE</t>
  </si>
  <si>
    <t>WALLACE</t>
  </si>
  <si>
    <t>WICHITA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</si>
  <si>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</si>
  <si>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</si>
  <si>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</si>
  <si>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</si>
  <si>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</si>
  <si>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</si>
  <si>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</si>
  <si>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</si>
  <si>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</si>
  <si>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</si>
  <si>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</si>
  <si>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</si>
  <si>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</si>
  <si>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</si>
  <si>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</si>
  <si>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</si>
  <si>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</si>
  <si>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</si>
  <si>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</si>
  <si>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</si>
  <si>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</si>
  <si>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</si>
  <si>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</si>
  <si>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</si>
  <si>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</si>
  <si>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</si>
  <si>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</si>
  <si>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</si>
  <si>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</si>
  <si>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</si>
  <si>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</si>
  <si>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</si>
  <si>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</si>
  <si>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</si>
  <si>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</si>
  <si>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</si>
  <si>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MCCRACKEN</t>
  </si>
  <si>
    <t>MCCREARY</t>
  </si>
  <si>
    <t>MAGOFFIN</t>
  </si>
  <si>
    <t>MENIFEE</t>
  </si>
  <si>
    <t>METCALFE</t>
  </si>
  <si>
    <t>MUHLENBERG</t>
  </si>
  <si>
    <t>NICHOLAS</t>
  </si>
  <si>
    <t>OLDHAM</t>
  </si>
  <si>
    <t>OWSLEY</t>
  </si>
  <si>
    <t>PENDLETON</t>
  </si>
  <si>
    <t>POWELL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</si>
  <si>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</si>
  <si>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</si>
  <si>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</si>
  <si>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</si>
  <si>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</si>
  <si>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</si>
  <si>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</si>
  <si>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</si>
  <si>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</si>
  <si>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</si>
  <si>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</si>
  <si>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</si>
  <si>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</si>
  <si>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</si>
  <si>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</si>
  <si>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</si>
  <si>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</si>
  <si>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</si>
  <si>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</si>
  <si>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</si>
  <si>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</si>
  <si>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</si>
  <si>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</si>
  <si>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</si>
  <si>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</si>
  <si>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</si>
  <si>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</si>
  <si>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</si>
  <si>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LASALLE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</si>
  <si>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</si>
  <si>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</si>
  <si>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</si>
  <si>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</si>
  <si>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</si>
  <si>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</si>
  <si>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</si>
  <si>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</si>
  <si>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</si>
  <si>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</si>
  <si>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</si>
  <si>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</si>
  <si>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THE BA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</si>
  <si>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</si>
  <si>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</si>
  <si>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</si>
  <si>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</si>
  <si>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</si>
  <si>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</si>
  <si>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</si>
  <si>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</si>
  <si>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WEST BATON ROUG</t>
  </si>
  <si>
    <t>WEST CARROLL</t>
  </si>
  <si>
    <t>WEST FELICIANA</t>
  </si>
  <si>
    <t>WINN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</si>
  <si>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</si>
  <si>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</si>
  <si>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</si>
  <si>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</si>
  <si>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</si>
  <si>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</si>
  <si>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</si>
  <si>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</si>
  <si>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ALLEGANY</t>
  </si>
  <si>
    <t>CECIL</t>
  </si>
  <si>
    <t>DORCHESTER</t>
  </si>
  <si>
    <t>GARRETT</t>
  </si>
  <si>
    <t>ST. MARY'S</t>
  </si>
  <si>
    <t>WICOMICO</t>
  </si>
  <si>
    <t>WORCESTER</t>
  </si>
  <si>
    <t>BARNSTABLE</t>
  </si>
  <si>
    <t>BERKSHIRE</t>
  </si>
  <si>
    <t>HAMPDEN</t>
  </si>
  <si>
    <t>HAMPSHIRE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</si>
  <si>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</si>
  <si>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</si>
  <si>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</si>
  <si>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</si>
  <si>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</si>
  <si>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</si>
  <si>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</si>
  <si>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</si>
  <si>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</si>
  <si>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</si>
  <si>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</si>
  <si>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</si>
  <si>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</si>
  <si>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</si>
  <si>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</si>
  <si>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</si>
  <si>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</si>
  <si>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</si>
  <si>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</si>
  <si>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</si>
  <si>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</si>
  <si>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</si>
  <si>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</si>
  <si>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</si>
  <si>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</si>
  <si>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</si>
  <si>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</si>
  <si>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</si>
  <si>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</si>
  <si>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</si>
  <si>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</si>
  <si>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</si>
  <si>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</si>
  <si>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</si>
  <si>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</si>
  <si>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</si>
  <si>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</si>
  <si>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</si>
  <si>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</si>
  <si>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</si>
  <si>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</si>
  <si>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</si>
  <si>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</si>
  <si>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</si>
  <si>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</si>
  <si>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</si>
  <si>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</si>
  <si>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</si>
  <si>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</si>
  <si>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</si>
  <si>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</si>
  <si>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</si>
  <si>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</si>
  <si>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</si>
  <si>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</si>
  <si>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</si>
  <si>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</si>
  <si>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</si>
  <si>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</si>
  <si>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</si>
  <si>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</si>
  <si>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</si>
  <si>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</si>
  <si>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</si>
  <si>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</si>
  <si>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</si>
  <si>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</si>
  <si>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</si>
  <si>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</si>
  <si>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</si>
  <si>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</si>
  <si>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</si>
  <si>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</si>
  <si>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</si>
  <si>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</si>
  <si>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</si>
  <si>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</si>
  <si>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</si>
  <si>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</si>
  <si>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</si>
  <si>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</si>
  <si>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</si>
  <si>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</si>
  <si>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</si>
  <si>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</si>
  <si>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</si>
  <si>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</si>
  <si>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</t>
  </si>
  <si>
    <t>LE SUEUR</t>
  </si>
  <si>
    <t>MCLEOD</t>
  </si>
  <si>
    <t>MAHNOMEN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</si>
  <si>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</si>
  <si>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</si>
  <si>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</si>
  <si>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</si>
  <si>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</si>
  <si>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</si>
  <si>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</si>
  <si>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</si>
  <si>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</si>
  <si>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</si>
  <si>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</si>
  <si>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</si>
  <si>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</si>
  <si>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</si>
  <si>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</si>
  <si>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</si>
  <si>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</si>
  <si>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</si>
  <si>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ST. 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</si>
  <si>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</si>
  <si>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</si>
  <si>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</si>
  <si>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</si>
  <si>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</si>
  <si>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</si>
  <si>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</si>
  <si>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</si>
  <si>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</si>
  <si>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</si>
  <si>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</si>
  <si>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</si>
  <si>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</si>
  <si>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ALCORN</t>
  </si>
  <si>
    <t>AMITE</t>
  </si>
  <si>
    <t>ATTALA</t>
  </si>
  <si>
    <t>BOLIVAR</t>
  </si>
  <si>
    <t>COAHOMA</t>
  </si>
  <si>
    <t>COPIAH</t>
  </si>
  <si>
    <t>DESOTO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</si>
  <si>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</si>
  <si>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</si>
  <si>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</si>
  <si>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</si>
  <si>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</si>
  <si>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</si>
  <si>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</si>
  <si>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</si>
  <si>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</si>
  <si>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</si>
  <si>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</si>
  <si>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</si>
  <si>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</si>
  <si>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</si>
  <si>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</si>
  <si>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</si>
  <si>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</si>
  <si>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</si>
  <si>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</si>
  <si>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</si>
  <si>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</si>
  <si>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</si>
  <si>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</si>
  <si>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</si>
  <si>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</si>
  <si>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</si>
  <si>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</si>
  <si>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</si>
  <si>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</si>
  <si>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</si>
  <si>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</si>
  <si>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</si>
  <si>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</si>
  <si>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</si>
  <si>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</si>
  <si>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</si>
  <si>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</si>
  <si>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</si>
  <si>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</si>
  <si>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</si>
  <si>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</si>
  <si>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</si>
  <si>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</si>
  <si>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</si>
  <si>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</si>
  <si>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MCDONALD</t>
  </si>
  <si>
    <t>MARIES</t>
  </si>
  <si>
    <t>MONITEAU</t>
  </si>
  <si>
    <t>NEW MADRID</t>
  </si>
  <si>
    <t>NODAWAY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</si>
  <si>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</si>
  <si>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</si>
  <si>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</si>
  <si>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</si>
  <si>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</si>
  <si>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</si>
  <si>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</si>
  <si>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</si>
  <si>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STE. GENEVIEVE</t>
  </si>
  <si>
    <t>ST. FRANCOIS</t>
  </si>
  <si>
    <t>SCOTLAND</t>
  </si>
  <si>
    <t>SHANNON</t>
  </si>
  <si>
    <t>STODDARD</t>
  </si>
  <si>
    <t>TANEY</t>
  </si>
  <si>
    <t>ST. LOUIS CITY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</si>
  <si>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</si>
  <si>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</si>
  <si>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</si>
  <si>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</si>
  <si>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</si>
  <si>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</si>
  <si>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</si>
  <si>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</si>
  <si>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</si>
  <si>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</si>
  <si>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</si>
  <si>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</si>
  <si>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</si>
  <si>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</si>
  <si>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</si>
  <si>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</si>
  <si>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</si>
  <si>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</si>
  <si>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</si>
  <si>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</si>
  <si>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</si>
  <si>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</si>
  <si>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</si>
  <si>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</si>
  <si>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</si>
  <si>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</si>
  <si>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</si>
  <si>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</si>
  <si>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</si>
  <si>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</si>
  <si>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</si>
  <si>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</si>
  <si>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</si>
  <si>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</si>
  <si>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</si>
  <si>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</si>
  <si>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</si>
  <si>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</si>
  <si>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</si>
  <si>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</si>
  <si>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</si>
  <si>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</si>
  <si>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</si>
  <si>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</si>
  <si>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</si>
  <si>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</si>
  <si>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</si>
  <si>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</si>
  <si>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</si>
  <si>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</si>
  <si>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</si>
  <si>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</si>
  <si>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</si>
  <si>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</si>
  <si>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</si>
  <si>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</si>
  <si>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</si>
  <si>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</si>
  <si>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</si>
  <si>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</si>
  <si>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</si>
  <si>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</si>
  <si>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</si>
  <si>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</si>
  <si>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</si>
  <si>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</si>
  <si>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</si>
  <si>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</si>
  <si>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</si>
  <si>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</si>
  <si>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</si>
  <si>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</si>
  <si>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</si>
  <si>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</si>
  <si>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</si>
  <si>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</si>
  <si>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</si>
  <si>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</si>
  <si>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</si>
  <si>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</si>
  <si>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</si>
  <si>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</si>
  <si>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</si>
  <si>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</si>
  <si>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</si>
  <si>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</si>
  <si>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BELKNAP</t>
  </si>
  <si>
    <t>CHESHIRE</t>
  </si>
  <si>
    <t>COOS</t>
  </si>
  <si>
    <t>GRAFTON</t>
  </si>
  <si>
    <t>MERRIMACK</t>
  </si>
  <si>
    <t>ATLANTIC</t>
  </si>
  <si>
    <t>BURLINGTON</t>
  </si>
  <si>
    <t>CAPE MAY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</si>
  <si>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</si>
  <si>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</si>
  <si>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</si>
  <si>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</si>
  <si>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</si>
  <si>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</si>
  <si>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</si>
  <si>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</si>
  <si>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EDDY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</si>
  <si>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</si>
  <si>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</si>
  <si>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</si>
  <si>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</si>
  <si>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</si>
  <si>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</si>
  <si>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</si>
  <si>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</si>
  <si>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</si>
  <si>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</si>
  <si>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</si>
  <si>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</si>
  <si>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</si>
  <si>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</si>
  <si>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</si>
  <si>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</si>
  <si>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ALBANY</t>
  </si>
  <si>
    <t>BROOME</t>
  </si>
  <si>
    <t>CATTARAUGUS</t>
  </si>
  <si>
    <t>CAYUGA</t>
  </si>
  <si>
    <t>CHEMUNG</t>
  </si>
  <si>
    <t>CHENANGO</t>
  </si>
  <si>
    <t>CORTLAND</t>
  </si>
  <si>
    <t>ERIE</t>
  </si>
  <si>
    <t>HERKIMER</t>
  </si>
  <si>
    <t>NIAGARA</t>
  </si>
  <si>
    <t>ONONDAGA</t>
  </si>
  <si>
    <t>ONTARIO</t>
  </si>
  <si>
    <t>OSWEGO</t>
  </si>
  <si>
    <t>RENSSELAER</t>
  </si>
  <si>
    <t>ST. LAWRENCE</t>
  </si>
  <si>
    <t>SARATOGA</t>
  </si>
  <si>
    <t>SCHENECTADY</t>
  </si>
  <si>
    <t>SCHOHARIE</t>
  </si>
  <si>
    <t>SENECA</t>
  </si>
  <si>
    <t>TIOGA</t>
  </si>
  <si>
    <t>TOMPKINS</t>
  </si>
  <si>
    <t>ULSTER</t>
  </si>
  <si>
    <t>YATES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</si>
  <si>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</si>
  <si>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</si>
  <si>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</si>
  <si>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</si>
  <si>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</si>
  <si>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</si>
  <si>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</si>
  <si>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</si>
  <si>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</si>
  <si>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</si>
  <si>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</si>
  <si>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</si>
  <si>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</si>
  <si>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</si>
  <si>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</si>
  <si>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</si>
  <si>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</si>
  <si>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DARE</t>
  </si>
  <si>
    <t>DAVIE</t>
  </si>
  <si>
    <t>DUPLIN</t>
  </si>
  <si>
    <t>DURHAM</t>
  </si>
  <si>
    <t>EDGECOMBE</t>
  </si>
  <si>
    <t>GASTON</t>
  </si>
  <si>
    <t>GRANVILLE</t>
  </si>
  <si>
    <t>GUILFORD</t>
  </si>
  <si>
    <t>HALIFAX</t>
  </si>
  <si>
    <t>HARNETT</t>
  </si>
  <si>
    <t>HAYWOOD</t>
  </si>
  <si>
    <t>HERTFORD</t>
  </si>
  <si>
    <t>HOKE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</si>
  <si>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</si>
  <si>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</si>
  <si>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</si>
  <si>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</si>
  <si>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</si>
  <si>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</si>
  <si>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</si>
  <si>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</si>
  <si>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</si>
  <si>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</si>
  <si>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</si>
  <si>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PENDER</t>
  </si>
  <si>
    <t>PERSON</t>
  </si>
  <si>
    <t>PITT</t>
  </si>
  <si>
    <t>ROBESON</t>
  </si>
  <si>
    <t>SAMPSON</t>
  </si>
  <si>
    <t>STANLY</t>
  </si>
  <si>
    <t>STOKES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</si>
  <si>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</si>
  <si>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</si>
  <si>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</si>
  <si>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</si>
  <si>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</si>
  <si>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</si>
  <si>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</si>
  <si>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</si>
  <si>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</si>
  <si>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</si>
  <si>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</si>
  <si>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</si>
  <si>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</si>
  <si>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</si>
  <si>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</si>
  <si>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</si>
  <si>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</si>
  <si>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</si>
  <si>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</si>
  <si>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</si>
  <si>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 FORKS</t>
  </si>
  <si>
    <t>GRIGGS</t>
  </si>
  <si>
    <t>HETTINGER</t>
  </si>
  <si>
    <t>KIDDER</t>
  </si>
  <si>
    <t>LA 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</si>
  <si>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</si>
  <si>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</si>
  <si>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</si>
  <si>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</si>
  <si>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</si>
  <si>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</si>
  <si>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</si>
  <si>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</si>
  <si>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</si>
  <si>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</si>
  <si>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</si>
  <si>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</si>
  <si>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</si>
  <si>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</si>
  <si>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</si>
  <si>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</si>
  <si>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</si>
  <si>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</si>
  <si>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</si>
  <si>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</si>
  <si>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</si>
  <si>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</si>
  <si>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</si>
  <si>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</si>
  <si>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</si>
  <si>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</si>
  <si>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</si>
  <si>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</si>
  <si>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</si>
  <si>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</si>
  <si>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</si>
  <si>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</si>
  <si>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</si>
  <si>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</si>
  <si>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</si>
  <si>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</si>
  <si>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</si>
  <si>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</si>
  <si>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</si>
  <si>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</si>
  <si>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</si>
  <si>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</si>
  <si>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</si>
  <si>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</si>
  <si>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</si>
  <si>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</si>
  <si>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</si>
  <si>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</si>
  <si>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</si>
  <si>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</si>
  <si>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</si>
  <si>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</si>
  <si>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</si>
  <si>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</si>
  <si>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</si>
  <si>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</si>
  <si>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</si>
  <si>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</si>
  <si>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</si>
  <si>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</si>
  <si>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</si>
  <si>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</si>
  <si>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</si>
  <si>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</si>
  <si>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</si>
  <si>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</si>
  <si>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</si>
  <si>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</si>
  <si>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</si>
  <si>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</si>
  <si>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</si>
  <si>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</si>
  <si>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</si>
  <si>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</si>
  <si>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</si>
  <si>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</si>
  <si>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</si>
  <si>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</si>
  <si>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</si>
  <si>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</si>
  <si>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</si>
  <si>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</si>
  <si>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</si>
  <si>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</si>
  <si>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</si>
  <si>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</si>
  <si>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</si>
  <si>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</si>
  <si>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</si>
  <si>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</si>
  <si>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</si>
  <si>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</si>
  <si>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</si>
  <si>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</si>
  <si>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</si>
  <si>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</si>
  <si>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</si>
  <si>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</si>
  <si>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</si>
  <si>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</si>
  <si>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</si>
  <si>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</si>
  <si>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</si>
  <si>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</si>
  <si>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</si>
  <si>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</si>
  <si>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</si>
  <si>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</si>
  <si>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</si>
  <si>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</si>
  <si>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</si>
  <si>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</si>
  <si>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</si>
  <si>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</si>
  <si>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</si>
  <si>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</si>
  <si>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</si>
  <si>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</si>
  <si>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</si>
  <si>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</si>
  <si>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</si>
  <si>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</si>
  <si>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</si>
  <si>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</si>
  <si>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</si>
  <si>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</si>
  <si>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</si>
  <si>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</si>
  <si>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</si>
  <si>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</si>
  <si>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</si>
  <si>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</si>
  <si>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</si>
  <si>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</si>
  <si>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</si>
  <si>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</si>
  <si>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ABBEVILLE</t>
  </si>
  <si>
    <t>AIKEN</t>
  </si>
  <si>
    <t>ALLENDALE</t>
  </si>
  <si>
    <t>BAMBERG</t>
  </si>
  <si>
    <t>BARNWELL</t>
  </si>
  <si>
    <t>BERKELEY</t>
  </si>
  <si>
    <t>CHARLESTON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</si>
  <si>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</si>
  <si>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</si>
  <si>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</si>
  <si>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</si>
  <si>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</si>
  <si>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</si>
  <si>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</si>
  <si>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</si>
  <si>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</si>
  <si>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</si>
  <si>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</si>
  <si>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</si>
  <si>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</si>
  <si>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</si>
  <si>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</si>
  <si>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</si>
  <si>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</si>
  <si>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</si>
  <si>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</si>
  <si>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</si>
  <si>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</si>
  <si>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</si>
  <si>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</si>
  <si>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</si>
  <si>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</si>
  <si>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</si>
  <si>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</si>
  <si>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</si>
  <si>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</si>
  <si>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</si>
  <si>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</si>
  <si>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</si>
  <si>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</si>
  <si>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</si>
  <si>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</si>
  <si>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</si>
  <si>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</si>
  <si>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</si>
  <si>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</si>
  <si>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</si>
  <si>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</si>
  <si>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</si>
  <si>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</si>
  <si>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</si>
  <si>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</si>
  <si>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OGLALA LAKOTA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</si>
  <si>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</si>
  <si>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</si>
  <si>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</si>
  <si>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</si>
  <si>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</si>
  <si>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</si>
  <si>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</si>
  <si>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</si>
  <si>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</si>
  <si>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</si>
  <si>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COCKE</t>
  </si>
  <si>
    <t>CROCKETT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</si>
  <si>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</si>
  <si>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</si>
  <si>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</si>
  <si>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</si>
  <si>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</si>
  <si>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</si>
  <si>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</si>
  <si>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</si>
  <si>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MCMINN</t>
  </si>
  <si>
    <t>MCNAIRY</t>
  </si>
  <si>
    <t>OBION</t>
  </si>
  <si>
    <t>OVERTON</t>
  </si>
  <si>
    <t>PICKETT</t>
  </si>
  <si>
    <t>RHEA</t>
  </si>
  <si>
    <t>ROANE</t>
  </si>
  <si>
    <t>SEQUATCHIE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</si>
  <si>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</si>
  <si>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</si>
  <si>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</si>
  <si>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</si>
  <si>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</si>
  <si>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</si>
  <si>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</si>
  <si>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</si>
  <si>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</si>
  <si>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</si>
  <si>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</si>
  <si>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</si>
  <si>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</si>
  <si>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</si>
  <si>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</si>
  <si>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</si>
  <si>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</si>
  <si>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</si>
  <si>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</si>
  <si>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</si>
  <si>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</si>
  <si>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</si>
  <si>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</si>
  <si>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</si>
  <si>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</si>
  <si>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</si>
  <si>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</si>
  <si>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</si>
  <si>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</si>
  <si>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</si>
  <si>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</si>
  <si>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</si>
  <si>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</si>
  <si>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</si>
  <si>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</si>
  <si>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</si>
  <si>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</si>
  <si>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</si>
  <si>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</si>
  <si>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</si>
  <si>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</si>
  <si>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</si>
  <si>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</si>
  <si>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</si>
  <si>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</si>
  <si>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</si>
  <si>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</si>
  <si>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</si>
  <si>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</si>
  <si>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</si>
  <si>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</si>
  <si>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</si>
  <si>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</si>
  <si>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</si>
  <si>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</si>
  <si>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</si>
  <si>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</si>
  <si>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</si>
  <si>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</si>
  <si>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</si>
  <si>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</si>
  <si>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</si>
  <si>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</si>
  <si>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</si>
  <si>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</si>
  <si>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</si>
  <si>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</si>
  <si>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</si>
  <si>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</si>
  <si>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</si>
  <si>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</si>
  <si>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</si>
  <si>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</si>
  <si>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</si>
  <si>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</si>
  <si>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</si>
  <si>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</si>
  <si>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</si>
  <si>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</si>
  <si>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</si>
  <si>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</si>
  <si>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</si>
  <si>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</si>
  <si>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</si>
  <si>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</si>
  <si>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</si>
  <si>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</si>
  <si>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</si>
  <si>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</si>
  <si>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</si>
  <si>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</si>
  <si>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</si>
  <si>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</si>
  <si>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</si>
  <si>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</si>
  <si>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</si>
  <si>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</si>
  <si>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</si>
  <si>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</si>
  <si>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</si>
  <si>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</si>
  <si>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</si>
  <si>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</si>
  <si>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</si>
  <si>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</si>
  <si>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</si>
  <si>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</si>
  <si>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</si>
  <si>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</si>
  <si>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</si>
  <si>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</si>
  <si>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</si>
  <si>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</si>
  <si>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</si>
  <si>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</si>
  <si>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</si>
  <si>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</si>
  <si>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</si>
  <si>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</si>
  <si>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</si>
  <si>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</si>
  <si>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</si>
  <si>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</si>
  <si>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</si>
  <si>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</si>
  <si>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</si>
  <si>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</si>
  <si>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</si>
  <si>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</si>
  <si>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</si>
  <si>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</si>
  <si>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</si>
  <si>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</si>
  <si>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</si>
  <si>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</si>
  <si>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</si>
  <si>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</si>
  <si>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</si>
  <si>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</si>
  <si>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</si>
  <si>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</si>
  <si>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</si>
  <si>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</si>
  <si>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</si>
  <si>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</si>
  <si>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</si>
  <si>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</si>
  <si>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</si>
  <si>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</si>
  <si>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</si>
  <si>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</si>
  <si>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</si>
  <si>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</si>
  <si>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</si>
  <si>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</si>
  <si>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</si>
  <si>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</si>
  <si>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</si>
  <si>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</si>
  <si>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</si>
  <si>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</si>
  <si>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</si>
  <si>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</si>
  <si>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</si>
  <si>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</si>
  <si>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</si>
  <si>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</si>
  <si>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SANPETE</t>
  </si>
  <si>
    <t>UINTAH</t>
  </si>
  <si>
    <t>WASATCH</t>
  </si>
  <si>
    <t>WEBER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</si>
  <si>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</si>
  <si>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</si>
  <si>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</si>
  <si>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</si>
  <si>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</si>
  <si>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</si>
  <si>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</si>
  <si>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</si>
  <si>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ACCOMACK</t>
  </si>
  <si>
    <t>AMHERST</t>
  </si>
  <si>
    <t>APPOMATTOX</t>
  </si>
  <si>
    <t>AUGUSTA</t>
  </si>
  <si>
    <t>BLAND</t>
  </si>
  <si>
    <t>BOTETOURT</t>
  </si>
  <si>
    <t>DICKENSON</t>
  </si>
  <si>
    <t>GREENSVILLE</t>
  </si>
  <si>
    <t>KING GEORGE</t>
  </si>
  <si>
    <t>LUNENBURG</t>
  </si>
  <si>
    <t>NOTTOWAY</t>
  </si>
  <si>
    <t>PATRICK</t>
  </si>
  <si>
    <t>PITTSYLVANIA</t>
  </si>
  <si>
    <t>PRINCE EDWARD</t>
  </si>
  <si>
    <t>ROANOKE</t>
  </si>
  <si>
    <t>ROCKBRIDGE</t>
  </si>
  <si>
    <t>SHENANDOAH</t>
  </si>
  <si>
    <t>SMYTH</t>
  </si>
  <si>
    <t>SOUTHAMPTON</t>
  </si>
  <si>
    <t>WYTHE</t>
  </si>
  <si>
    <t>BEDFORD IND</t>
  </si>
  <si>
    <t>DANVILLE</t>
  </si>
  <si>
    <t>EMPORIA</t>
  </si>
  <si>
    <t>FRANKLIN IND</t>
  </si>
  <si>
    <t>GALAX</t>
  </si>
  <si>
    <t>HARRISONBURG</t>
  </si>
  <si>
    <t>LYNCHBURG</t>
  </si>
  <si>
    <t>MARTINSVILLE</t>
  </si>
  <si>
    <t>RADFORD</t>
  </si>
  <si>
    <t>ROANOKE IND</t>
  </si>
  <si>
    <t>STAUNTON</t>
  </si>
  <si>
    <t>WAYNESBORO</t>
  </si>
  <si>
    <t>WINCHESTER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</si>
  <si>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</si>
  <si>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</si>
  <si>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</si>
  <si>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</si>
  <si>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</si>
  <si>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</si>
  <si>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</si>
  <si>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</si>
  <si>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</si>
  <si>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</si>
  <si>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</si>
  <si>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</si>
  <si>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</si>
  <si>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</si>
  <si>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</si>
  <si>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SPOKANE</t>
  </si>
  <si>
    <t>WAHKIAKUM</t>
  </si>
  <si>
    <t>WALLA WALLA</t>
  </si>
  <si>
    <t>WHATCOM</t>
  </si>
  <si>
    <t>WHITMAN</t>
  </si>
  <si>
    <t>YAKIMA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</si>
  <si>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</si>
  <si>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</si>
  <si>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</si>
  <si>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</si>
  <si>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</si>
  <si>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</si>
  <si>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</si>
  <si>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</si>
  <si>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</si>
  <si>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</si>
  <si>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</si>
  <si>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</si>
  <si>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</si>
  <si>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</si>
  <si>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</si>
  <si>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</si>
  <si>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</si>
  <si>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</si>
  <si>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</si>
  <si>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</si>
  <si>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</si>
  <si>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</si>
  <si>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</si>
  <si>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</si>
  <si>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</si>
  <si>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</si>
  <si>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</si>
  <si>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</si>
  <si>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</si>
  <si>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</si>
  <si>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</si>
  <si>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</si>
  <si>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</si>
  <si>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</si>
  <si>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</si>
  <si>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</si>
  <si>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</si>
  <si>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</si>
  <si>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</si>
  <si>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</si>
  <si>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ST.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</si>
  <si>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</si>
  <si>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</si>
  <si>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</si>
  <si>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</si>
  <si>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</si>
  <si>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</si>
  <si>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</si>
  <si>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</si>
  <si>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</si>
  <si>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</si>
  <si>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</si>
  <si>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</si>
  <si>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</si>
  <si>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</si>
  <si>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</si>
  <si>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</si>
  <si>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</si>
  <si>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</si>
  <si>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</si>
  <si>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</si>
  <si>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</si>
  <si>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END</t>
  </si>
  <si>
    <t>Year</t>
  </si>
  <si>
    <t>Count List LookUp Code</t>
  </si>
  <si>
    <t>Loan Limit LookUp Code</t>
  </si>
  <si>
    <t>Count</t>
  </si>
  <si>
    <t>WADE HAMPTON</t>
  </si>
  <si>
    <t>Sheet Name</t>
  </si>
  <si>
    <t>County Lists-Current Yr (Purch)</t>
  </si>
  <si>
    <t>Active State</t>
  </si>
  <si>
    <t>Active Year</t>
  </si>
  <si>
    <t>Active Address</t>
  </si>
  <si>
    <t>&lt; Used for Indirect on front sheet data drop downs</t>
  </si>
  <si>
    <t>List Bottom</t>
  </si>
  <si>
    <t>List Address</t>
  </si>
  <si>
    <t>County Lists-Current Yr (Refi)</t>
  </si>
  <si>
    <r>
      <t xml:space="preserve">When updating to new year, add information to columns A,C,D,F. Copy down formulas in gray. Update range end in name manager - </t>
    </r>
    <r>
      <rPr>
        <b/>
        <i/>
        <sz val="11"/>
        <color theme="1"/>
        <rFont val="Calibri"/>
        <family val="2"/>
        <scheme val="minor"/>
      </rPr>
      <t xml:space="preserve">'LookUpTable_CountyLoanLimit_AllYears' </t>
    </r>
    <r>
      <rPr>
        <i/>
        <sz val="11"/>
        <color theme="1"/>
        <rFont val="Calibri"/>
        <family val="2"/>
        <scheme val="minor"/>
      </rPr>
      <t xml:space="preserve">&amp; </t>
    </r>
    <r>
      <rPr>
        <b/>
        <i/>
        <sz val="11"/>
        <color theme="1"/>
        <rFont val="Calibri"/>
        <family val="2"/>
        <scheme val="minor"/>
      </rPr>
      <t>'LookUpTable_CountyName_AllYears'</t>
    </r>
  </si>
  <si>
    <t>Last Data Row:</t>
  </si>
  <si>
    <t>Purchase Base Loan Amount Less than $144,000</t>
  </si>
  <si>
    <r>
      <t xml:space="preserve">Maximum </t>
    </r>
    <r>
      <rPr>
        <u/>
        <sz val="8"/>
        <color theme="1"/>
        <rFont val="Arial"/>
        <family val="2"/>
      </rPr>
      <t>Potential</t>
    </r>
    <r>
      <rPr>
        <sz val="8"/>
        <color theme="1"/>
        <rFont val="Arial"/>
        <family val="2"/>
      </rPr>
      <t xml:space="preserve"> Guaranty</t>
    </r>
  </si>
  <si>
    <r>
      <rPr>
        <sz val="8"/>
        <color theme="1"/>
        <rFont val="Arial"/>
        <family val="2"/>
      </rPr>
      <t>Max Allowable</t>
    </r>
    <r>
      <rPr>
        <b/>
        <sz val="8"/>
        <color theme="1"/>
        <rFont val="Arial"/>
        <family val="2"/>
      </rPr>
      <t xml:space="preserve"> Base Loan</t>
    </r>
    <r>
      <rPr>
        <sz val="8"/>
        <color theme="1"/>
        <rFont val="Arial"/>
        <family val="2"/>
      </rPr>
      <t xml:space="preserve"> Amount for this transaction</t>
    </r>
    <r>
      <rPr>
        <sz val="9"/>
        <color theme="1"/>
        <rFont val="Arial"/>
        <family val="2"/>
      </rPr>
      <t xml:space="preserve">        </t>
    </r>
    <r>
      <rPr>
        <sz val="7.5"/>
        <color theme="3"/>
        <rFont val="Arial"/>
        <family val="2"/>
      </rPr>
      <t>A-K</t>
    </r>
  </si>
  <si>
    <r>
      <t xml:space="preserve">VA Funding Fee = </t>
    </r>
    <r>
      <rPr>
        <sz val="7.5"/>
        <color theme="3"/>
        <rFont val="Arial"/>
        <family val="2"/>
      </rPr>
      <t>Q(1)</t>
    </r>
  </si>
  <si>
    <t>6) Funding Fee Table Loans Funding</t>
  </si>
  <si>
    <r>
      <rPr>
        <sz val="8"/>
        <color theme="1"/>
        <rFont val="Arial"/>
        <family val="2"/>
      </rPr>
      <t>Max Allowable Base Loan Amount for this transaction</t>
    </r>
    <r>
      <rPr>
        <sz val="9"/>
        <color theme="1"/>
        <rFont val="Arial"/>
        <family val="2"/>
      </rPr>
      <t xml:space="preserve">        </t>
    </r>
    <r>
      <rPr>
        <sz val="7.5"/>
        <color theme="3"/>
        <rFont val="Arial"/>
        <family val="2"/>
      </rPr>
      <t>A-J</t>
    </r>
  </si>
  <si>
    <t>Cash-Out Refinance Base Loan Amount Less than $144,000</t>
  </si>
  <si>
    <t>FF will be:</t>
  </si>
  <si>
    <t>Financed*</t>
  </si>
  <si>
    <t>Not Financed</t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</si>
  <si>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</si>
  <si>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</si>
  <si>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</si>
  <si>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</si>
  <si>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</si>
  <si>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</si>
  <si>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</si>
  <si>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</si>
  <si>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</si>
  <si>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</si>
  <si>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</si>
  <si>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</si>
  <si>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</si>
  <si>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</si>
  <si>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</si>
  <si>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</si>
  <si>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</si>
  <si>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</si>
  <si>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</si>
  <si>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CENSUS AREA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</si>
  <si>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</si>
  <si>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</si>
  <si>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</si>
  <si>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</si>
  <si>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</si>
  <si>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WRANGELL CITY AND BOROUGH</t>
  </si>
  <si>
    <t>YAKUTAT CITY AND BOROUGH</t>
  </si>
  <si>
    <t>YUKON-KOYUKUK CENSUS AREA</t>
  </si>
  <si>
    <t>LAPORTE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</si>
  <si>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</si>
  <si>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</si>
  <si>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</si>
  <si>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</si>
  <si>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</si>
  <si>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</si>
  <si>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</si>
  <si>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</si>
  <si>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</si>
  <si>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</si>
  <si>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</si>
  <si>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</si>
  <si>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</si>
  <si>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</si>
  <si>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</si>
  <si>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</si>
  <si>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</si>
  <si>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</si>
  <si>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</si>
  <si>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</si>
  <si>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</si>
  <si>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</si>
  <si>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</si>
  <si>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</si>
  <si>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</si>
  <si>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</si>
  <si>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</si>
  <si>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</si>
  <si>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</si>
  <si>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 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</si>
  <si>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</si>
  <si>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</si>
  <si>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</si>
  <si>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</si>
  <si>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</si>
  <si>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</si>
  <si>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</si>
  <si>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</si>
  <si>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</si>
  <si>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</si>
  <si>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</si>
  <si>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</si>
  <si>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</si>
  <si>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</si>
  <si>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</si>
  <si>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</si>
  <si>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</si>
  <si>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</si>
  <si>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</si>
  <si>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</si>
  <si>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</si>
  <si>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</si>
  <si>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</si>
  <si>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</si>
  <si>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</si>
  <si>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</si>
  <si>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</si>
  <si>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</si>
  <si>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</si>
  <si>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</si>
  <si>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</si>
  <si>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</si>
  <si>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</si>
  <si>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</si>
  <si>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LAKE OF THE WOODS</t>
  </si>
  <si>
    <t>LAMOURE</t>
  </si>
  <si>
    <t>DEWITT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</si>
  <si>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</si>
  <si>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</si>
  <si>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</si>
  <si>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</si>
  <si>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</si>
  <si>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</si>
  <si>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</si>
  <si>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</si>
  <si>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</si>
  <si>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</si>
  <si>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</si>
  <si>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</si>
  <si>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</si>
  <si>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</si>
  <si>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</si>
  <si>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</si>
  <si>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</si>
  <si>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</si>
  <si>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</si>
  <si>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</si>
  <si>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</si>
  <si>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</si>
  <si>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</si>
  <si>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</si>
  <si>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</si>
  <si>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</si>
  <si>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</si>
  <si>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</si>
  <si>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</si>
  <si>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</si>
  <si>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</si>
  <si>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</si>
  <si>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</si>
  <si>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</si>
  <si>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</si>
  <si>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</si>
  <si>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</si>
  <si>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</si>
  <si>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Revised 12/16/2019</t>
  </si>
  <si>
    <t>3.60'%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</si>
</sst>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</numFmts>
  <fonts count="55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C00000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6"/>
      <color theme="1"/>
      <name val="Calibri"/>
      <family val="2"/>
      <scheme val="minor"/>
    </font>
    <font>
      <sz val="8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7.5"/>
      <color rgb="FFC00000"/>
      <name val="Tahoma"/>
      <family val="2"/>
    </font>
    <font>
      <sz val="7.5"/>
      <color rgb="FFC00000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8"/>
      <name val="Arial"/>
      <family val="2"/>
    </font>
    <font>
      <sz val="6"/>
      <color theme="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sz val="12"/>
      <color theme="0"/>
      <name val="Tahoma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20"/>
      <color rgb="FF00B096"/>
      <name val="Century Gothic"/>
      <family val="2"/>
    </font>
    <font>
      <b/>
      <sz val="11"/>
      <color rgb="FF707271"/>
      <name val="Century Gothic"/>
      <family val="2"/>
    </font>
    <font>
      <b/>
      <sz val="7.5"/>
      <color theme="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7.5"/>
      <color theme="3"/>
      <name val="Arial"/>
      <family val="2"/>
    </font>
    <font>
      <b/>
      <sz val="9"/>
      <color rgb="FFFF0000"/>
      <name val="Arial"/>
      <family val="2"/>
    </font>
    <font>
      <i/>
      <sz val="8"/>
      <color theme="1"/>
      <name val="Arial"/>
      <family val="2"/>
    </font>
    <font>
      <b/>
      <sz val="8"/>
      <color rgb="FFFF0000"/>
      <name val="Arial"/>
      <family val="2"/>
    </font>
    <font>
      <b/>
      <i/>
      <sz val="8"/>
      <color theme="1"/>
      <name val="Arial"/>
      <family val="2"/>
    </font>
    <font>
      <u/>
      <sz val="8"/>
      <color theme="1"/>
      <name val="Arial"/>
      <family val="2"/>
    </font>
    <font>
      <sz val="9"/>
      <color rgb="FFFF0000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8"/>
      <color theme="1"/>
      <name val="Arial"/>
      <family val="2"/>
    </font>
    <font>
      <b/>
      <sz val="7.5"/>
      <color theme="3"/>
      <name val="Arial"/>
      <family val="2"/>
    </font>
    <font>
      <sz val="7.5"/>
      <color theme="1"/>
      <name val="Arial"/>
      <family val="2"/>
    </font>
    <font>
      <b/>
      <sz val="9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7.5"/>
      <color theme="1"/>
      <name val="Arial Narrow"/>
      <family val="2"/>
    </font>
    <font>
      <b/>
      <sz val="10"/>
      <color theme="0"/>
      <name val="Arial"/>
      <family val="2"/>
    </font>
    <font>
      <sz val="6"/>
      <color theme="1"/>
      <name val="Arial"/>
      <family val="2"/>
    </font>
    <font>
      <b/>
      <sz val="7.5"/>
      <color rgb="FFFF0000"/>
      <name val="Arial"/>
      <family val="2"/>
    </font>
    <font>
      <b/>
      <sz val="7.5"/>
      <color rgb="FF004C43"/>
      <name val="Arial"/>
      <family val="2"/>
    </font>
    <font>
      <sz val="8"/>
      <color rgb="FFFF0000"/>
      <name val="Arial"/>
      <family val="2"/>
    </font>
    <font>
      <sz val="7.5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thin">
        <color theme="0"/>
      </left>
      <right style="medium">
        <color theme="1" tint="0.499984740745262"/>
      </right>
      <top style="medium">
        <color theme="1" tint="0.499984740745262"/>
      </top>
      <bottom style="thin">
        <color theme="0"/>
      </bottom>
      <diagonal/>
    </border>
    <border>
      <left style="medium">
        <color theme="1" tint="0.499984740745262"/>
      </left>
      <right/>
      <top/>
      <bottom/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thin">
        <color theme="0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707271"/>
      </right>
      <top/>
      <bottom/>
      <diagonal/>
    </border>
    <border>
      <left style="thin">
        <color rgb="FF707271"/>
      </left>
      <right style="thin">
        <color rgb="FF707271"/>
      </right>
      <top style="thin">
        <color rgb="FF707271"/>
      </top>
      <bottom style="thin">
        <color rgb="FF707271"/>
      </bottom>
      <diagonal/>
    </border>
    <border>
      <left style="thin">
        <color rgb="FF707271"/>
      </left>
      <right/>
      <top style="thin">
        <color rgb="FF707271"/>
      </top>
      <bottom style="thin">
        <color rgb="FF707271"/>
      </bottom>
      <diagonal/>
    </border>
    <border>
      <left/>
      <right/>
      <top style="thin">
        <color rgb="FF707271"/>
      </top>
      <bottom style="thin">
        <color rgb="FF707271"/>
      </bottom>
      <diagonal/>
    </border>
    <border>
      <left/>
      <right style="thin">
        <color rgb="FF707271"/>
      </right>
      <top style="thin">
        <color rgb="FF707271"/>
      </top>
      <bottom style="thin">
        <color rgb="FF707271"/>
      </bottom>
      <diagonal/>
    </border>
    <border>
      <left style="thin">
        <color rgb="FF707271"/>
      </left>
      <right/>
      <top/>
      <bottom/>
      <diagonal/>
    </border>
    <border>
      <left style="thin">
        <color rgb="FF70727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7271"/>
      </left>
      <right style="thin">
        <color indexed="64"/>
      </right>
      <top/>
      <bottom style="thin">
        <color indexed="64"/>
      </bottom>
      <diagonal/>
    </border>
    <border>
      <left style="thin">
        <color rgb="FF707271"/>
      </left>
      <right/>
      <top/>
      <bottom style="thin">
        <color rgb="FF707271"/>
      </bottom>
      <diagonal/>
    </border>
    <border>
      <left/>
      <right/>
      <top/>
      <bottom style="thin">
        <color rgb="FF707271"/>
      </bottom>
      <diagonal/>
    </border>
    <border>
      <left/>
      <right style="thin">
        <color rgb="FF707271"/>
      </right>
      <top/>
      <bottom style="thin">
        <color rgb="FF707271"/>
      </bottom>
      <diagonal/>
    </border>
    <border>
      <left style="thin">
        <color rgb="FF707271"/>
      </left>
      <right style="thin">
        <color indexed="64"/>
      </right>
      <top style="thin">
        <color indexed="64"/>
      </top>
      <bottom/>
      <diagonal/>
    </border>
    <border>
      <left style="thin">
        <color rgb="FF707271"/>
      </left>
      <right style="thin">
        <color indexed="64"/>
      </right>
      <top style="thin">
        <color rgb="FF70727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07271"/>
      </top>
      <bottom style="thin">
        <color indexed="64"/>
      </bottom>
      <diagonal/>
    </border>
    <border>
      <left style="thin">
        <color indexed="64"/>
      </left>
      <right style="thin">
        <color rgb="FF707271"/>
      </right>
      <top style="thin">
        <color rgb="FF707271"/>
      </top>
      <bottom style="thin">
        <color indexed="64"/>
      </bottom>
      <diagonal/>
    </border>
    <border>
      <left style="thin">
        <color indexed="64"/>
      </left>
      <right style="thin">
        <color rgb="FF707271"/>
      </right>
      <top style="thin">
        <color indexed="64"/>
      </top>
      <bottom style="thin">
        <color indexed="64"/>
      </bottom>
      <diagonal/>
    </border>
    <border>
      <left style="thin">
        <color rgb="FF707271"/>
      </left>
      <right style="thin">
        <color indexed="64"/>
      </right>
      <top style="thin">
        <color indexed="64"/>
      </top>
      <bottom style="thin">
        <color rgb="FF70727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7271"/>
      </bottom>
      <diagonal/>
    </border>
    <border>
      <left style="thin">
        <color indexed="64"/>
      </left>
      <right style="thin">
        <color rgb="FF707271"/>
      </right>
      <top style="thin">
        <color indexed="64"/>
      </top>
      <bottom style="thin">
        <color rgb="FF707271"/>
      </bottom>
      <diagonal/>
    </border>
    <border>
      <left style="thin">
        <color rgb="FF707271"/>
      </left>
      <right style="thin">
        <color rgb="FF707271"/>
      </right>
      <top style="thin">
        <color rgb="FF707271"/>
      </top>
      <bottom style="thin">
        <color indexed="64"/>
      </bottom>
      <diagonal/>
    </border>
    <border>
      <left style="thin">
        <color rgb="FF707271"/>
      </left>
      <right style="thin">
        <color rgb="FF707271"/>
      </right>
      <top/>
      <bottom style="thin">
        <color indexed="64"/>
      </bottom>
      <diagonal/>
    </border>
    <border>
      <left style="thin">
        <color rgb="FF707271"/>
      </left>
      <right style="thin">
        <color rgb="FF707271"/>
      </right>
      <top style="thin">
        <color indexed="64"/>
      </top>
      <bottom style="thin">
        <color rgb="FF707271"/>
      </bottom>
      <diagonal/>
    </border>
    <border>
      <left style="thin">
        <color rgb="FF707271"/>
      </left>
      <right/>
      <top style="thin">
        <color rgb="FF707271"/>
      </top>
      <bottom/>
      <diagonal/>
    </border>
    <border>
      <left/>
      <right/>
      <top style="thin">
        <color rgb="FF707271"/>
      </top>
      <bottom/>
      <diagonal/>
    </border>
    <border>
      <left/>
      <right style="thin">
        <color rgb="FF707271"/>
      </right>
      <top style="thin">
        <color rgb="FF707271"/>
      </top>
      <bottom/>
      <diagonal/>
    </border>
    <border>
      <left style="thin">
        <color rgb="FF707271"/>
      </left>
      <right style="thin">
        <color rgb="FF707271"/>
      </right>
      <top/>
      <bottom style="thin">
        <color rgb="FF707271"/>
      </bottom>
      <diagonal/>
    </border>
    <border>
      <left style="thin">
        <color rgb="FF707271"/>
      </left>
      <right style="thin">
        <color indexed="64"/>
      </right>
      <top style="thin">
        <color rgb="FF707271"/>
      </top>
      <bottom style="thin">
        <color rgb="FF707271"/>
      </bottom>
      <diagonal/>
    </border>
    <border>
      <left style="thin">
        <color indexed="64"/>
      </left>
      <right style="thin">
        <color indexed="64"/>
      </right>
      <top style="thin">
        <color rgb="FF707271"/>
      </top>
      <bottom style="thin">
        <color rgb="FF707271"/>
      </bottom>
      <diagonal/>
    </border>
    <border>
      <left style="thin">
        <color indexed="64"/>
      </left>
      <right style="thin">
        <color rgb="FF707271"/>
      </right>
      <top style="thin">
        <color rgb="FF707271"/>
      </top>
      <bottom style="thin">
        <color rgb="FF707271"/>
      </bottom>
      <diagonal/>
    </border>
    <border>
      <left style="thin">
        <color indexed="64"/>
      </left>
      <right style="thin">
        <color indexed="64"/>
      </right>
      <top style="thin">
        <color rgb="FF707271"/>
      </top>
      <bottom/>
      <diagonal/>
    </border>
    <border>
      <left style="thin">
        <color indexed="64"/>
      </left>
      <right/>
      <top style="thin">
        <color rgb="FF70727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707271"/>
      </bottom>
      <diagonal/>
    </border>
    <border>
      <left/>
      <right style="thin">
        <color indexed="64"/>
      </right>
      <top style="thin">
        <color rgb="FF70727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707271"/>
      </bottom>
      <diagonal/>
    </border>
    <border>
      <left style="thin">
        <color rgb="FF707271"/>
      </left>
      <right style="thin">
        <color theme="0" tint="-0.499984740745262"/>
      </right>
      <top style="thin">
        <color rgb="FF707271"/>
      </top>
      <bottom style="thin">
        <color rgb="FF70727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707271"/>
      </top>
      <bottom style="thin">
        <color rgb="FF707271"/>
      </bottom>
      <diagonal/>
    </border>
    <border>
      <left style="thin">
        <color theme="0" tint="-0.499984740745262"/>
      </left>
      <right style="thin">
        <color rgb="FF707271"/>
      </right>
      <top style="thin">
        <color rgb="FF707271"/>
      </top>
      <bottom style="thin">
        <color rgb="FF707271"/>
      </bottom>
      <diagonal/>
    </border>
    <border>
      <left style="thin">
        <color rgb="FF707271"/>
      </left>
      <right style="thin">
        <color rgb="FF707271"/>
      </right>
      <top style="thin">
        <color rgb="FF707271"/>
      </top>
      <bottom/>
      <diagonal/>
    </border>
    <border>
      <left style="thin">
        <color rgb="FF707271"/>
      </left>
      <right style="thin">
        <color indexed="64"/>
      </right>
      <top style="thin">
        <color rgb="FF707271"/>
      </top>
      <bottom/>
      <diagonal/>
    </border>
    <border>
      <left style="thin">
        <color rgb="FF707271"/>
      </left>
      <right style="thin">
        <color rgb="FF707271"/>
      </right>
      <top style="thin">
        <color indexed="64"/>
      </top>
      <bottom/>
      <diagonal/>
    </border>
    <border>
      <left style="thin">
        <color rgb="FF707271"/>
      </left>
      <right style="thin">
        <color indexed="64"/>
      </right>
      <top/>
      <bottom style="thin">
        <color rgb="FF707271"/>
      </bottom>
      <diagonal/>
    </border>
    <border>
      <left style="thin">
        <color indexed="64"/>
      </left>
      <right style="thin">
        <color indexed="64"/>
      </right>
      <top/>
      <bottom style="thin">
        <color rgb="FF707271"/>
      </bottom>
      <diagonal/>
    </border>
    <border>
      <left style="thin">
        <color indexed="64"/>
      </left>
      <right style="thin">
        <color rgb="FF707271"/>
      </right>
      <top/>
      <bottom style="thin">
        <color rgb="FF707271"/>
      </bottom>
      <diagonal/>
    </border>
    <border>
      <left style="thin">
        <color rgb="FF707271"/>
      </left>
      <right style="thin">
        <color rgb="FF70727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9">
    <xf numFmtId="0" fontId="0" fillId="0" borderId="0"/>
    <xf numFmtId="0" fontId="6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" fillId="0" borderId="0"/>
  </cellStyleXfs>
  <cellXfs count="431">
    <xf numFmtId="0" fontId="0" fillId="0" borderId="0" xfId="0"/>
    <xf numFmtId="0" fontId="1" fillId="0" borderId="0" xfId="0" applyFont="1"/>
    <xf numFmtId="0" fontId="1" fillId="0" borderId="0" xfId="0" applyFont="1" applyBorder="1"/>
    <xf numFmtId="0" fontId="3" fillId="0" borderId="0" xfId="0" applyFont="1" applyBorder="1"/>
    <xf numFmtId="0" fontId="7" fillId="6" borderId="0" xfId="0" applyNumberFormat="1" applyFont="1" applyFill="1" applyAlignment="1">
      <alignment horizontal="center" vertical="top" wrapText="1"/>
    </xf>
    <xf numFmtId="0" fontId="8" fillId="0" borderId="0" xfId="0" quotePrefix="1" applyNumberFormat="1" applyFont="1" applyAlignment="1">
      <alignment horizontal="center"/>
    </xf>
    <xf numFmtId="0" fontId="0" fillId="4" borderId="0" xfId="0" applyFill="1"/>
    <xf numFmtId="10" fontId="1" fillId="0" borderId="0" xfId="3" applyNumberFormat="1" applyFont="1"/>
    <xf numFmtId="0" fontId="1" fillId="0" borderId="13" xfId="0" applyFont="1" applyBorder="1"/>
    <xf numFmtId="10" fontId="1" fillId="0" borderId="14" xfId="3" applyNumberFormat="1" applyFont="1" applyBorder="1"/>
    <xf numFmtId="10" fontId="1" fillId="0" borderId="16" xfId="3" applyNumberFormat="1" applyFont="1" applyBorder="1"/>
    <xf numFmtId="0" fontId="1" fillId="0" borderId="18" xfId="0" applyFont="1" applyBorder="1"/>
    <xf numFmtId="10" fontId="1" fillId="0" borderId="19" xfId="3" applyNumberFormat="1" applyFont="1" applyBorder="1"/>
    <xf numFmtId="0" fontId="12" fillId="0" borderId="0" xfId="0" applyFont="1"/>
    <xf numFmtId="0" fontId="1" fillId="0" borderId="0" xfId="3" applyNumberFormat="1" applyFont="1"/>
    <xf numFmtId="0" fontId="3" fillId="0" borderId="12" xfId="0" applyFont="1" applyBorder="1" applyAlignment="1">
      <alignment horizontal="right"/>
    </xf>
    <xf numFmtId="0" fontId="3" fillId="0" borderId="14" xfId="0" applyFont="1" applyBorder="1" applyAlignment="1">
      <alignment horizontal="right"/>
    </xf>
    <xf numFmtId="9" fontId="3" fillId="0" borderId="15" xfId="0" applyNumberFormat="1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9" fontId="3" fillId="0" borderId="16" xfId="0" applyNumberFormat="1" applyFont="1" applyBorder="1" applyAlignment="1">
      <alignment horizontal="right"/>
    </xf>
    <xf numFmtId="9" fontId="3" fillId="0" borderId="17" xfId="0" applyNumberFormat="1" applyFont="1" applyBorder="1" applyAlignment="1">
      <alignment horizontal="right"/>
    </xf>
    <xf numFmtId="9" fontId="3" fillId="0" borderId="19" xfId="0" applyNumberFormat="1" applyFont="1" applyBorder="1" applyAlignment="1">
      <alignment horizontal="right"/>
    </xf>
    <xf numFmtId="9" fontId="3" fillId="0" borderId="0" xfId="0" applyNumberFormat="1" applyFont="1" applyBorder="1"/>
    <xf numFmtId="0" fontId="1" fillId="0" borderId="0" xfId="0" applyFont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20" xfId="0" applyFont="1" applyBorder="1"/>
    <xf numFmtId="0" fontId="3" fillId="0" borderId="21" xfId="0" applyFont="1" applyBorder="1"/>
    <xf numFmtId="10" fontId="3" fillId="3" borderId="22" xfId="3" applyNumberFormat="1" applyFont="1" applyFill="1" applyBorder="1"/>
    <xf numFmtId="0" fontId="3" fillId="0" borderId="23" xfId="0" applyFont="1" applyBorder="1"/>
    <xf numFmtId="10" fontId="3" fillId="3" borderId="24" xfId="3" applyNumberFormat="1" applyFont="1" applyFill="1" applyBorder="1"/>
    <xf numFmtId="0" fontId="3" fillId="0" borderId="25" xfId="0" applyFont="1" applyBorder="1"/>
    <xf numFmtId="0" fontId="3" fillId="0" borderId="26" xfId="0" applyFont="1" applyBorder="1"/>
    <xf numFmtId="9" fontId="3" fillId="0" borderId="26" xfId="0" applyNumberFormat="1" applyFont="1" applyBorder="1"/>
    <xf numFmtId="10" fontId="3" fillId="3" borderId="27" xfId="3" applyNumberFormat="1" applyFont="1" applyFill="1" applyBorder="1"/>
    <xf numFmtId="0" fontId="4" fillId="0" borderId="0" xfId="0" applyFont="1"/>
    <xf numFmtId="0" fontId="16" fillId="0" borderId="0" xfId="0" applyFont="1"/>
    <xf numFmtId="0" fontId="15" fillId="0" borderId="9" xfId="0" applyFont="1" applyBorder="1" applyAlignment="1">
      <alignment horizontal="left"/>
    </xf>
    <xf numFmtId="0" fontId="15" fillId="0" borderId="8" xfId="0" applyFont="1" applyBorder="1"/>
    <xf numFmtId="0" fontId="16" fillId="0" borderId="6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6" fillId="5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14" fillId="0" borderId="0" xfId="0" applyFont="1" applyAlignment="1" applyProtection="1">
      <alignment vertical="center"/>
      <protection hidden="1"/>
    </xf>
    <xf numFmtId="0" fontId="17" fillId="0" borderId="0" xfId="0" applyFont="1" applyAlignment="1">
      <alignment horizontal="left"/>
    </xf>
    <xf numFmtId="0" fontId="17" fillId="0" borderId="0" xfId="0" applyFont="1"/>
    <xf numFmtId="0" fontId="15" fillId="2" borderId="28" xfId="0" applyNumberFormat="1" applyFont="1" applyFill="1" applyBorder="1" applyAlignment="1">
      <alignment horizontal="left"/>
    </xf>
    <xf numFmtId="0" fontId="16" fillId="3" borderId="28" xfId="0" applyNumberFormat="1" applyFont="1" applyFill="1" applyBorder="1" applyAlignment="1">
      <alignment horizontal="left"/>
    </xf>
    <xf numFmtId="0" fontId="20" fillId="0" borderId="0" xfId="0" applyFont="1"/>
    <xf numFmtId="0" fontId="15" fillId="3" borderId="28" xfId="0" applyFont="1" applyFill="1" applyBorder="1"/>
    <xf numFmtId="0" fontId="16" fillId="3" borderId="28" xfId="0" applyFont="1" applyFill="1" applyBorder="1" applyAlignment="1">
      <alignment horizontal="left"/>
    </xf>
    <xf numFmtId="0" fontId="16" fillId="3" borderId="28" xfId="0" applyFont="1" applyFill="1" applyBorder="1" applyAlignment="1">
      <alignment horizontal="center"/>
    </xf>
    <xf numFmtId="0" fontId="17" fillId="3" borderId="0" xfId="0" applyFont="1" applyFill="1" applyAlignment="1">
      <alignment horizontal="left"/>
    </xf>
    <xf numFmtId="0" fontId="0" fillId="0" borderId="0" xfId="0"/>
    <xf numFmtId="0" fontId="0" fillId="3" borderId="0" xfId="0" applyFill="1"/>
    <xf numFmtId="0" fontId="22" fillId="0" borderId="0" xfId="0" applyFont="1"/>
    <xf numFmtId="0" fontId="0" fillId="0" borderId="29" xfId="0" applyBorder="1"/>
    <xf numFmtId="0" fontId="1" fillId="0" borderId="0" xfId="0" applyFont="1"/>
    <xf numFmtId="165" fontId="0" fillId="3" borderId="29" xfId="7" applyNumberFormat="1" applyFont="1" applyFill="1" applyBorder="1"/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" fillId="0" borderId="30" xfId="0" applyFont="1" applyBorder="1"/>
    <xf numFmtId="0" fontId="1" fillId="0" borderId="30" xfId="0" applyFont="1" applyBorder="1" applyProtection="1">
      <protection hidden="1"/>
    </xf>
    <xf numFmtId="0" fontId="21" fillId="0" borderId="0" xfId="0" applyFont="1" applyFill="1" applyAlignment="1" applyProtection="1">
      <alignment horizontal="centerContinuous" vertical="center"/>
      <protection hidden="1"/>
    </xf>
    <xf numFmtId="0" fontId="27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8" fillId="8" borderId="0" xfId="0" applyFont="1" applyFill="1" applyProtection="1">
      <protection hidden="1"/>
    </xf>
    <xf numFmtId="0" fontId="29" fillId="0" borderId="1" xfId="0" applyFont="1" applyBorder="1" applyAlignment="1" applyProtection="1">
      <alignment vertical="center"/>
      <protection hidden="1"/>
    </xf>
    <xf numFmtId="0" fontId="30" fillId="0" borderId="0" xfId="0" applyFont="1" applyBorder="1" applyProtection="1"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0" fontId="31" fillId="0" borderId="0" xfId="0" applyFont="1" applyFill="1" applyBorder="1" applyAlignment="1" applyProtection="1">
      <alignment vertical="center"/>
      <protection hidden="1"/>
    </xf>
    <xf numFmtId="0" fontId="31" fillId="0" borderId="2" xfId="0" applyFont="1" applyFill="1" applyBorder="1" applyAlignment="1" applyProtection="1">
      <alignment vertical="center"/>
      <protection hidden="1"/>
    </xf>
    <xf numFmtId="0" fontId="30" fillId="0" borderId="0" xfId="0" applyFont="1" applyFill="1" applyBorder="1" applyProtection="1">
      <protection hidden="1"/>
    </xf>
    <xf numFmtId="0" fontId="30" fillId="0" borderId="2" xfId="0" applyFont="1" applyFill="1" applyBorder="1" applyProtection="1">
      <protection hidden="1"/>
    </xf>
    <xf numFmtId="0" fontId="27" fillId="0" borderId="0" xfId="0" applyFont="1" applyFill="1" applyBorder="1" applyProtection="1">
      <protection hidden="1"/>
    </xf>
    <xf numFmtId="0" fontId="24" fillId="0" borderId="0" xfId="0" applyFont="1" applyFill="1" applyProtection="1">
      <protection hidden="1"/>
    </xf>
    <xf numFmtId="0" fontId="38" fillId="0" borderId="0" xfId="0" applyFont="1" applyFill="1" applyBorder="1" applyAlignment="1" applyProtection="1">
      <alignment vertical="top"/>
      <protection hidden="1"/>
    </xf>
    <xf numFmtId="0" fontId="27" fillId="0" borderId="0" xfId="0" applyFont="1" applyFill="1" applyBorder="1" applyAlignment="1" applyProtection="1">
      <alignment horizontal="left" vertical="top"/>
      <protection hidden="1"/>
    </xf>
    <xf numFmtId="0" fontId="40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24" fillId="0" borderId="0" xfId="0" applyFont="1" applyFill="1" applyBorder="1" applyProtection="1">
      <protection hidden="1"/>
    </xf>
    <xf numFmtId="0" fontId="24" fillId="0" borderId="2" xfId="0" applyFont="1" applyFill="1" applyBorder="1" applyProtection="1">
      <protection hidden="1"/>
    </xf>
    <xf numFmtId="0" fontId="44" fillId="0" borderId="0" xfId="0" applyFont="1" applyFill="1" applyBorder="1" applyAlignment="1" applyProtection="1">
      <alignment vertical="center" wrapText="1"/>
      <protection hidden="1"/>
    </xf>
    <xf numFmtId="0" fontId="31" fillId="0" borderId="30" xfId="0" applyFont="1" applyFill="1" applyBorder="1" applyAlignment="1" applyProtection="1">
      <alignment vertical="center"/>
      <protection hidden="1"/>
    </xf>
    <xf numFmtId="0" fontId="30" fillId="0" borderId="30" xfId="0" applyFont="1" applyFill="1" applyBorder="1" applyProtection="1">
      <protection hidden="1"/>
    </xf>
    <xf numFmtId="0" fontId="27" fillId="0" borderId="0" xfId="0" applyFont="1" applyFill="1" applyBorder="1" applyAlignment="1" applyProtection="1">
      <alignment horizontal="left"/>
      <protection hidden="1"/>
    </xf>
    <xf numFmtId="0" fontId="40" fillId="0" borderId="0" xfId="0" applyFont="1" applyFill="1" applyBorder="1" applyProtection="1">
      <protection hidden="1"/>
    </xf>
    <xf numFmtId="0" fontId="40" fillId="0" borderId="0" xfId="0" applyFont="1" applyBorder="1"/>
    <xf numFmtId="0" fontId="24" fillId="0" borderId="30" xfId="0" applyFont="1" applyFill="1" applyBorder="1" applyProtection="1">
      <protection hidden="1"/>
    </xf>
    <xf numFmtId="0" fontId="24" fillId="0" borderId="35" xfId="0" applyFont="1" applyFill="1" applyBorder="1" applyProtection="1">
      <protection hidden="1"/>
    </xf>
    <xf numFmtId="0" fontId="24" fillId="0" borderId="38" xfId="0" applyFont="1" applyFill="1" applyBorder="1" applyProtection="1">
      <protection hidden="1"/>
    </xf>
    <xf numFmtId="0" fontId="24" fillId="0" borderId="39" xfId="0" applyFont="1" applyFill="1" applyBorder="1" applyProtection="1">
      <protection hidden="1"/>
    </xf>
    <xf numFmtId="0" fontId="24" fillId="0" borderId="40" xfId="0" applyFont="1" applyFill="1" applyBorder="1" applyProtection="1">
      <protection hidden="1"/>
    </xf>
    <xf numFmtId="0" fontId="47" fillId="0" borderId="0" xfId="0" applyFont="1" applyFill="1" applyBorder="1" applyProtection="1">
      <protection hidden="1"/>
    </xf>
    <xf numFmtId="0" fontId="48" fillId="0" borderId="0" xfId="0" applyFont="1" applyFill="1" applyBorder="1" applyAlignment="1" applyProtection="1">
      <alignment horizontal="left" vertical="top"/>
      <protection hidden="1"/>
    </xf>
    <xf numFmtId="0" fontId="30" fillId="0" borderId="31" xfId="0" applyFont="1" applyFill="1" applyBorder="1" applyAlignment="1" applyProtection="1">
      <alignment horizontal="center" vertical="center"/>
      <protection hidden="1"/>
    </xf>
    <xf numFmtId="0" fontId="30" fillId="0" borderId="31" xfId="0" applyFont="1" applyFill="1" applyBorder="1" applyAlignment="1" applyProtection="1">
      <alignment horizontal="center" vertical="center"/>
      <protection hidden="1"/>
    </xf>
    <xf numFmtId="0" fontId="29" fillId="0" borderId="32" xfId="0" applyFont="1" applyBorder="1" applyAlignment="1" applyProtection="1">
      <alignment vertical="center"/>
      <protection hidden="1"/>
    </xf>
    <xf numFmtId="0" fontId="30" fillId="0" borderId="33" xfId="0" applyFont="1" applyBorder="1" applyProtection="1">
      <protection hidden="1"/>
    </xf>
    <xf numFmtId="0" fontId="30" fillId="0" borderId="34" xfId="0" applyFont="1" applyBorder="1" applyProtection="1">
      <protection hidden="1"/>
    </xf>
    <xf numFmtId="0" fontId="29" fillId="0" borderId="32" xfId="0" applyFont="1" applyBorder="1" applyAlignment="1" applyProtection="1">
      <alignment horizontal="left" vertical="center"/>
      <protection hidden="1"/>
    </xf>
    <xf numFmtId="0" fontId="29" fillId="0" borderId="32" xfId="0" applyFont="1" applyFill="1" applyBorder="1" applyProtection="1">
      <protection hidden="1"/>
    </xf>
    <xf numFmtId="0" fontId="29" fillId="0" borderId="33" xfId="0" applyFont="1" applyFill="1" applyBorder="1" applyProtection="1">
      <protection hidden="1"/>
    </xf>
    <xf numFmtId="0" fontId="32" fillId="0" borderId="34" xfId="0" applyFont="1" applyFill="1" applyBorder="1" applyAlignment="1" applyProtection="1">
      <alignment horizontal="center"/>
      <protection hidden="1"/>
    </xf>
    <xf numFmtId="0" fontId="29" fillId="0" borderId="52" xfId="0" applyFont="1" applyBorder="1" applyProtection="1">
      <protection hidden="1"/>
    </xf>
    <xf numFmtId="0" fontId="30" fillId="0" borderId="53" xfId="0" applyFont="1" applyBorder="1" applyProtection="1">
      <protection hidden="1"/>
    </xf>
    <xf numFmtId="0" fontId="30" fillId="0" borderId="54" xfId="0" applyFont="1" applyBorder="1" applyProtection="1">
      <protection hidden="1"/>
    </xf>
    <xf numFmtId="0" fontId="30" fillId="0" borderId="39" xfId="0" applyFont="1" applyBorder="1" applyProtection="1">
      <protection hidden="1"/>
    </xf>
    <xf numFmtId="0" fontId="36" fillId="0" borderId="39" xfId="0" applyFont="1" applyBorder="1" applyAlignment="1" applyProtection="1">
      <alignment horizontal="right"/>
      <protection hidden="1"/>
    </xf>
    <xf numFmtId="0" fontId="31" fillId="0" borderId="35" xfId="0" applyFont="1" applyBorder="1" applyProtection="1">
      <protection hidden="1"/>
    </xf>
    <xf numFmtId="0" fontId="36" fillId="0" borderId="0" xfId="0" applyFont="1" applyBorder="1" applyProtection="1">
      <protection hidden="1"/>
    </xf>
    <xf numFmtId="0" fontId="29" fillId="0" borderId="0" xfId="0" applyFont="1" applyBorder="1" applyProtection="1">
      <protection hidden="1"/>
    </xf>
    <xf numFmtId="0" fontId="36" fillId="0" borderId="0" xfId="0" applyFont="1" applyBorder="1" applyAlignment="1" applyProtection="1">
      <alignment horizontal="right"/>
      <protection hidden="1"/>
    </xf>
    <xf numFmtId="0" fontId="32" fillId="0" borderId="30" xfId="0" applyFont="1" applyBorder="1" applyAlignment="1" applyProtection="1">
      <alignment horizontal="center" vertical="center"/>
      <protection hidden="1"/>
    </xf>
    <xf numFmtId="0" fontId="30" fillId="0" borderId="33" xfId="0" applyFont="1" applyFill="1" applyBorder="1" applyProtection="1">
      <protection hidden="1"/>
    </xf>
    <xf numFmtId="0" fontId="32" fillId="0" borderId="34" xfId="0" applyFont="1" applyFill="1" applyBorder="1" applyAlignment="1" applyProtection="1">
      <alignment horizontal="right"/>
      <protection hidden="1"/>
    </xf>
    <xf numFmtId="0" fontId="34" fillId="0" borderId="32" xfId="0" applyFont="1" applyFill="1" applyBorder="1" applyProtection="1">
      <protection hidden="1"/>
    </xf>
    <xf numFmtId="0" fontId="31" fillId="0" borderId="33" xfId="0" applyFont="1" applyFill="1" applyBorder="1" applyProtection="1">
      <protection hidden="1"/>
    </xf>
    <xf numFmtId="0" fontId="42" fillId="0" borderId="32" xfId="0" applyFont="1" applyFill="1" applyBorder="1" applyProtection="1">
      <protection hidden="1"/>
    </xf>
    <xf numFmtId="0" fontId="43" fillId="0" borderId="34" xfId="0" applyFont="1" applyFill="1" applyBorder="1" applyAlignment="1" applyProtection="1">
      <alignment horizontal="center"/>
      <protection hidden="1"/>
    </xf>
    <xf numFmtId="0" fontId="32" fillId="0" borderId="54" xfId="0" applyFont="1" applyBorder="1" applyAlignment="1" applyProtection="1">
      <alignment horizontal="right"/>
      <protection hidden="1"/>
    </xf>
    <xf numFmtId="0" fontId="30" fillId="0" borderId="38" xfId="0" applyFont="1" applyBorder="1" applyProtection="1">
      <protection hidden="1"/>
    </xf>
    <xf numFmtId="0" fontId="30" fillId="0" borderId="55" xfId="0" applyFont="1" applyFill="1" applyBorder="1" applyAlignment="1" applyProtection="1">
      <alignment horizontal="center" vertical="center"/>
      <protection hidden="1"/>
    </xf>
    <xf numFmtId="0" fontId="24" fillId="0" borderId="33" xfId="0" applyFont="1" applyFill="1" applyBorder="1" applyProtection="1">
      <protection hidden="1"/>
    </xf>
    <xf numFmtId="0" fontId="32" fillId="0" borderId="34" xfId="0" applyFont="1" applyBorder="1" applyAlignment="1" applyProtection="1">
      <alignment horizontal="right"/>
      <protection hidden="1"/>
    </xf>
    <xf numFmtId="0" fontId="14" fillId="0" borderId="53" xfId="0" applyFont="1" applyBorder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center" wrapText="1"/>
      <protection hidden="1"/>
    </xf>
    <xf numFmtId="0" fontId="9" fillId="0" borderId="0" xfId="0" applyFont="1" applyAlignment="1" applyProtection="1">
      <protection hidden="1"/>
    </xf>
    <xf numFmtId="0" fontId="1" fillId="0" borderId="0" xfId="0" applyFont="1"/>
    <xf numFmtId="0" fontId="27" fillId="0" borderId="0" xfId="0" applyFont="1" applyProtection="1">
      <protection hidden="1"/>
    </xf>
    <xf numFmtId="0" fontId="31" fillId="0" borderId="0" xfId="0" applyFont="1" applyFill="1" applyBorder="1" applyAlignment="1" applyProtection="1">
      <alignment vertical="center"/>
      <protection hidden="1"/>
    </xf>
    <xf numFmtId="0" fontId="30" fillId="0" borderId="0" xfId="0" applyFont="1" applyFill="1" applyBorder="1" applyProtection="1">
      <protection hidden="1"/>
    </xf>
    <xf numFmtId="0" fontId="29" fillId="0" borderId="0" xfId="0" applyFont="1" applyFill="1" applyBorder="1" applyProtection="1">
      <protection hidden="1"/>
    </xf>
    <xf numFmtId="0" fontId="38" fillId="0" borderId="0" xfId="0" applyFont="1" applyFill="1" applyBorder="1" applyAlignment="1" applyProtection="1">
      <alignment vertical="top"/>
      <protection hidden="1"/>
    </xf>
    <xf numFmtId="0" fontId="27" fillId="0" borderId="0" xfId="0" applyFont="1" applyFill="1" applyBorder="1" applyAlignment="1" applyProtection="1">
      <alignment horizontal="left" vertical="top"/>
      <protection hidden="1"/>
    </xf>
    <xf numFmtId="0" fontId="24" fillId="0" borderId="0" xfId="0" applyFont="1" applyFill="1" applyBorder="1" applyProtection="1">
      <protection hidden="1"/>
    </xf>
    <xf numFmtId="0" fontId="30" fillId="0" borderId="0" xfId="0" applyFont="1" applyBorder="1" applyProtection="1"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horizontal="right" vertical="center"/>
      <protection hidden="1"/>
    </xf>
    <xf numFmtId="0" fontId="32" fillId="0" borderId="0" xfId="0" applyFont="1" applyFill="1" applyBorder="1" applyAlignment="1" applyProtection="1">
      <alignment horizontal="center" vertical="center"/>
      <protection hidden="1"/>
    </xf>
    <xf numFmtId="10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27" fillId="0" borderId="0" xfId="0" applyFont="1" applyFill="1" applyBorder="1" applyAlignment="1" applyProtection="1">
      <alignment wrapText="1"/>
      <protection hidden="1"/>
    </xf>
    <xf numFmtId="10" fontId="27" fillId="0" borderId="0" xfId="3" applyNumberFormat="1" applyFont="1" applyFill="1" applyBorder="1" applyAlignment="1" applyProtection="1">
      <alignment horizontal="left" vertical="top"/>
      <protection hidden="1"/>
    </xf>
    <xf numFmtId="10" fontId="27" fillId="0" borderId="0" xfId="3" applyNumberFormat="1" applyFont="1" applyFill="1" applyBorder="1" applyAlignment="1" applyProtection="1">
      <alignment horizontal="centerContinuous" vertical="top"/>
      <protection hidden="1"/>
    </xf>
    <xf numFmtId="10" fontId="29" fillId="0" borderId="0" xfId="3" applyNumberFormat="1" applyFont="1" applyFill="1" applyBorder="1" applyAlignment="1" applyProtection="1">
      <alignment horizontal="centerContinuous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36" fillId="0" borderId="0" xfId="0" applyFont="1" applyFill="1" applyBorder="1" applyAlignment="1" applyProtection="1">
      <alignment horizontal="right"/>
      <protection hidden="1"/>
    </xf>
    <xf numFmtId="0" fontId="10" fillId="0" borderId="0" xfId="0" applyFont="1" applyAlignment="1" applyProtection="1">
      <protection hidden="1"/>
    </xf>
    <xf numFmtId="0" fontId="28" fillId="0" borderId="0" xfId="0" applyFont="1" applyProtection="1">
      <protection hidden="1"/>
    </xf>
    <xf numFmtId="0" fontId="40" fillId="0" borderId="0" xfId="0" applyFont="1" applyProtection="1">
      <protection hidden="1"/>
    </xf>
    <xf numFmtId="0" fontId="30" fillId="0" borderId="67" xfId="0" applyFont="1" applyFill="1" applyBorder="1" applyAlignment="1" applyProtection="1">
      <alignment horizontal="center" vertical="center"/>
      <protection hidden="1"/>
    </xf>
    <xf numFmtId="0" fontId="30" fillId="0" borderId="67" xfId="0" applyFont="1" applyBorder="1" applyAlignment="1" applyProtection="1">
      <alignment horizontal="center" vertical="center"/>
      <protection hidden="1"/>
    </xf>
    <xf numFmtId="0" fontId="30" fillId="0" borderId="55" xfId="0" applyFont="1" applyBorder="1" applyAlignment="1" applyProtection="1">
      <alignment horizontal="center" vertical="center"/>
      <protection hidden="1"/>
    </xf>
    <xf numFmtId="0" fontId="30" fillId="0" borderId="73" xfId="0" applyFont="1" applyFill="1" applyBorder="1" applyAlignment="1" applyProtection="1">
      <alignment horizontal="center" vertical="center"/>
      <protection hidden="1"/>
    </xf>
    <xf numFmtId="0" fontId="29" fillId="0" borderId="33" xfId="0" applyFont="1" applyFill="1" applyBorder="1" applyAlignment="1" applyProtection="1">
      <alignment vertical="center"/>
      <protection hidden="1"/>
    </xf>
    <xf numFmtId="0" fontId="30" fillId="0" borderId="33" xfId="0" applyFont="1" applyFill="1" applyBorder="1" applyAlignment="1" applyProtection="1">
      <alignment vertical="center"/>
      <protection hidden="1"/>
    </xf>
    <xf numFmtId="0" fontId="32" fillId="0" borderId="34" xfId="0" applyFont="1" applyFill="1" applyBorder="1" applyAlignment="1" applyProtection="1">
      <alignment horizontal="center" vertical="center"/>
      <protection hidden="1"/>
    </xf>
    <xf numFmtId="0" fontId="30" fillId="0" borderId="31" xfId="0" applyFont="1" applyBorder="1" applyAlignment="1" applyProtection="1">
      <alignment horizontal="center" vertical="center"/>
      <protection hidden="1"/>
    </xf>
    <xf numFmtId="0" fontId="29" fillId="0" borderId="33" xfId="0" applyFont="1" applyBorder="1" applyAlignment="1" applyProtection="1">
      <alignment vertical="center"/>
      <protection hidden="1"/>
    </xf>
    <xf numFmtId="0" fontId="32" fillId="0" borderId="33" xfId="0" applyFont="1" applyBorder="1" applyAlignment="1" applyProtection="1">
      <alignment horizontal="right" vertical="center"/>
      <protection hidden="1"/>
    </xf>
    <xf numFmtId="0" fontId="32" fillId="0" borderId="33" xfId="0" applyFont="1" applyBorder="1" applyAlignment="1" applyProtection="1">
      <alignment horizontal="center" vertical="center"/>
      <protection hidden="1"/>
    </xf>
    <xf numFmtId="0" fontId="24" fillId="0" borderId="52" xfId="0" applyFont="1" applyFill="1" applyBorder="1" applyProtection="1">
      <protection hidden="1"/>
    </xf>
    <xf numFmtId="0" fontId="24" fillId="0" borderId="53" xfId="0" applyFont="1" applyFill="1" applyBorder="1" applyProtection="1">
      <protection hidden="1"/>
    </xf>
    <xf numFmtId="0" fontId="24" fillId="0" borderId="54" xfId="0" applyFont="1" applyFill="1" applyBorder="1" applyProtection="1">
      <protection hidden="1"/>
    </xf>
    <xf numFmtId="0" fontId="31" fillId="0" borderId="31" xfId="0" applyFont="1" applyFill="1" applyBorder="1" applyAlignment="1" applyProtection="1">
      <alignment horizontal="center" vertical="center"/>
      <protection hidden="1"/>
    </xf>
    <xf numFmtId="0" fontId="42" fillId="0" borderId="33" xfId="0" applyFont="1" applyFill="1" applyBorder="1" applyProtection="1">
      <protection hidden="1"/>
    </xf>
    <xf numFmtId="0" fontId="24" fillId="0" borderId="33" xfId="0" applyFont="1" applyFill="1" applyBorder="1" applyAlignment="1" applyProtection="1">
      <alignment vertical="center"/>
      <protection hidden="1"/>
    </xf>
    <xf numFmtId="0" fontId="32" fillId="0" borderId="34" xfId="0" applyFont="1" applyFill="1" applyBorder="1" applyAlignment="1" applyProtection="1">
      <alignment horizontal="right" vertical="center"/>
      <protection hidden="1"/>
    </xf>
    <xf numFmtId="0" fontId="42" fillId="0" borderId="33" xfId="0" applyFont="1" applyFill="1" applyBorder="1" applyAlignment="1" applyProtection="1">
      <alignment vertical="center"/>
      <protection hidden="1"/>
    </xf>
    <xf numFmtId="0" fontId="31" fillId="0" borderId="0" xfId="0" applyFont="1" applyBorder="1" applyProtection="1"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wrapText="1"/>
      <protection hidden="1"/>
    </xf>
    <xf numFmtId="0" fontId="30" fillId="0" borderId="39" xfId="0" applyFont="1" applyFill="1" applyBorder="1" applyProtection="1">
      <protection hidden="1"/>
    </xf>
    <xf numFmtId="0" fontId="44" fillId="0" borderId="53" xfId="0" applyFont="1" applyFill="1" applyBorder="1" applyAlignment="1" applyProtection="1">
      <alignment horizontal="center" vertical="center"/>
      <protection locked="0"/>
    </xf>
    <xf numFmtId="0" fontId="44" fillId="0" borderId="54" xfId="0" applyFont="1" applyFill="1" applyBorder="1" applyAlignment="1" applyProtection="1">
      <alignment horizontal="center" vertical="center"/>
      <protection locked="0"/>
    </xf>
    <xf numFmtId="0" fontId="29" fillId="0" borderId="53" xfId="0" applyFont="1" applyFill="1" applyBorder="1" applyAlignment="1" applyProtection="1">
      <alignment horizontal="left" vertical="center"/>
      <protection locked="0"/>
    </xf>
    <xf numFmtId="0" fontId="44" fillId="7" borderId="74" xfId="0" applyFont="1" applyFill="1" applyBorder="1" applyAlignment="1" applyProtection="1">
      <alignment horizontal="center" vertical="center"/>
      <protection locked="0"/>
    </xf>
    <xf numFmtId="0" fontId="53" fillId="0" borderId="33" xfId="0" applyFont="1" applyFill="1" applyBorder="1" applyProtection="1">
      <protection hidden="1"/>
    </xf>
    <xf numFmtId="0" fontId="53" fillId="0" borderId="39" xfId="0" applyFont="1" applyFill="1" applyBorder="1" applyProtection="1">
      <protection hidden="1"/>
    </xf>
    <xf numFmtId="0" fontId="30" fillId="7" borderId="74" xfId="0" applyFont="1" applyFill="1" applyBorder="1" applyAlignment="1" applyProtection="1">
      <alignment horizontal="center" vertical="center"/>
      <protection locked="0"/>
    </xf>
    <xf numFmtId="0" fontId="54" fillId="0" borderId="33" xfId="0" applyFont="1" applyFill="1" applyBorder="1" applyProtection="1">
      <protection hidden="1"/>
    </xf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4" fillId="5" borderId="32" xfId="0" applyFont="1" applyFill="1" applyBorder="1" applyAlignment="1">
      <alignment horizontal="center"/>
    </xf>
    <xf numFmtId="0" fontId="24" fillId="5" borderId="33" xfId="0" applyFont="1" applyFill="1" applyBorder="1" applyAlignment="1">
      <alignment horizontal="center"/>
    </xf>
    <xf numFmtId="0" fontId="24" fillId="5" borderId="34" xfId="0" applyFont="1" applyFill="1" applyBorder="1" applyAlignment="1">
      <alignment horizontal="center"/>
    </xf>
    <xf numFmtId="0" fontId="14" fillId="0" borderId="0" xfId="0" applyFont="1" applyAlignment="1" applyProtection="1">
      <alignment horizontal="left" vertical="center" wrapText="1"/>
      <protection hidden="1"/>
    </xf>
    <xf numFmtId="0" fontId="31" fillId="3" borderId="35" xfId="0" applyFont="1" applyFill="1" applyBorder="1" applyAlignment="1" applyProtection="1">
      <alignment horizontal="left" vertical="center"/>
      <protection hidden="1"/>
    </xf>
    <xf numFmtId="0" fontId="31" fillId="3" borderId="0" xfId="0" applyFont="1" applyFill="1" applyBorder="1" applyAlignment="1" applyProtection="1">
      <alignment horizontal="left" vertical="center"/>
      <protection hidden="1"/>
    </xf>
    <xf numFmtId="0" fontId="31" fillId="3" borderId="2" xfId="0" applyFont="1" applyFill="1" applyBorder="1" applyAlignment="1" applyProtection="1">
      <alignment horizontal="left" vertical="center"/>
      <protection hidden="1"/>
    </xf>
    <xf numFmtId="0" fontId="30" fillId="7" borderId="32" xfId="0" applyFont="1" applyFill="1" applyBorder="1" applyAlignment="1" applyProtection="1">
      <alignment horizontal="center"/>
      <protection locked="0"/>
    </xf>
    <xf numFmtId="0" fontId="30" fillId="7" borderId="33" xfId="0" applyFont="1" applyFill="1" applyBorder="1" applyAlignment="1" applyProtection="1">
      <alignment horizontal="center"/>
      <protection locked="0"/>
    </xf>
    <xf numFmtId="0" fontId="30" fillId="7" borderId="34" xfId="0" applyFont="1" applyFill="1" applyBorder="1" applyAlignment="1" applyProtection="1">
      <alignment horizontal="center"/>
      <protection locked="0"/>
    </xf>
    <xf numFmtId="4" fontId="30" fillId="7" borderId="31" xfId="0" applyNumberFormat="1" applyFont="1" applyFill="1" applyBorder="1" applyAlignment="1" applyProtection="1">
      <alignment horizontal="center"/>
      <protection locked="0"/>
    </xf>
    <xf numFmtId="44" fontId="30" fillId="0" borderId="31" xfId="2" applyFont="1" applyFill="1" applyBorder="1" applyAlignment="1" applyProtection="1">
      <alignment horizontal="center"/>
      <protection hidden="1"/>
    </xf>
    <xf numFmtId="0" fontId="30" fillId="0" borderId="31" xfId="0" applyFont="1" applyFill="1" applyBorder="1" applyAlignment="1" applyProtection="1">
      <alignment horizontal="center" vertical="center"/>
      <protection hidden="1"/>
    </xf>
    <xf numFmtId="0" fontId="34" fillId="0" borderId="52" xfId="0" applyFont="1" applyFill="1" applyBorder="1" applyAlignment="1" applyProtection="1">
      <alignment vertical="center" wrapText="1"/>
      <protection hidden="1"/>
    </xf>
    <xf numFmtId="0" fontId="34" fillId="0" borderId="53" xfId="0" applyFont="1" applyFill="1" applyBorder="1" applyAlignment="1" applyProtection="1">
      <alignment vertical="center" wrapText="1"/>
      <protection hidden="1"/>
    </xf>
    <xf numFmtId="0" fontId="34" fillId="0" borderId="38" xfId="0" applyFont="1" applyFill="1" applyBorder="1" applyAlignment="1" applyProtection="1">
      <alignment vertical="center" wrapText="1"/>
      <protection hidden="1"/>
    </xf>
    <xf numFmtId="0" fontId="34" fillId="0" borderId="39" xfId="0" applyFont="1" applyFill="1" applyBorder="1" applyAlignment="1" applyProtection="1">
      <alignment vertical="center" wrapText="1"/>
      <protection hidden="1"/>
    </xf>
    <xf numFmtId="0" fontId="32" fillId="0" borderId="53" xfId="0" applyFont="1" applyFill="1" applyBorder="1" applyAlignment="1" applyProtection="1">
      <alignment horizontal="right" wrapText="1"/>
      <protection hidden="1"/>
    </xf>
    <xf numFmtId="0" fontId="32" fillId="0" borderId="54" xfId="0" applyFont="1" applyFill="1" applyBorder="1" applyAlignment="1" applyProtection="1">
      <alignment horizontal="right" wrapText="1"/>
      <protection hidden="1"/>
    </xf>
    <xf numFmtId="0" fontId="32" fillId="0" borderId="39" xfId="0" applyFont="1" applyFill="1" applyBorder="1" applyAlignment="1" applyProtection="1">
      <alignment horizontal="right" wrapText="1"/>
      <protection hidden="1"/>
    </xf>
    <xf numFmtId="0" fontId="32" fillId="0" borderId="40" xfId="0" applyFont="1" applyFill="1" applyBorder="1" applyAlignment="1" applyProtection="1">
      <alignment horizontal="right" wrapText="1"/>
      <protection hidden="1"/>
    </xf>
    <xf numFmtId="44" fontId="31" fillId="0" borderId="31" xfId="0" applyNumberFormat="1" applyFont="1" applyFill="1" applyBorder="1" applyAlignment="1" applyProtection="1">
      <alignment horizontal="center"/>
      <protection hidden="1"/>
    </xf>
    <xf numFmtId="0" fontId="31" fillId="0" borderId="31" xfId="0" applyFont="1" applyFill="1" applyBorder="1" applyAlignment="1" applyProtection="1">
      <alignment horizontal="center"/>
      <protection hidden="1"/>
    </xf>
    <xf numFmtId="44" fontId="30" fillId="0" borderId="31" xfId="2" applyNumberFormat="1" applyFont="1" applyFill="1" applyBorder="1" applyAlignment="1" applyProtection="1">
      <alignment horizontal="left"/>
      <protection hidden="1"/>
    </xf>
    <xf numFmtId="10" fontId="30" fillId="0" borderId="32" xfId="3" applyNumberFormat="1" applyFont="1" applyFill="1" applyBorder="1" applyAlignment="1" applyProtection="1">
      <alignment horizontal="center"/>
      <protection hidden="1"/>
    </xf>
    <xf numFmtId="10" fontId="30" fillId="0" borderId="33" xfId="3" applyNumberFormat="1" applyFont="1" applyFill="1" applyBorder="1" applyAlignment="1" applyProtection="1">
      <alignment horizontal="center"/>
      <protection hidden="1"/>
    </xf>
    <xf numFmtId="10" fontId="30" fillId="0" borderId="34" xfId="3" applyNumberFormat="1" applyFont="1" applyFill="1" applyBorder="1" applyAlignment="1" applyProtection="1">
      <alignment horizontal="center"/>
      <protection hidden="1"/>
    </xf>
    <xf numFmtId="0" fontId="35" fillId="0" borderId="0" xfId="0" applyFont="1" applyFill="1" applyBorder="1" applyAlignment="1" applyProtection="1">
      <alignment horizontal="center" vertical="center" wrapText="1"/>
      <protection hidden="1"/>
    </xf>
    <xf numFmtId="0" fontId="35" fillId="0" borderId="30" xfId="0" applyFont="1" applyFill="1" applyBorder="1" applyAlignment="1" applyProtection="1">
      <alignment horizontal="center" vertical="center" wrapText="1"/>
      <protection hidden="1"/>
    </xf>
    <xf numFmtId="0" fontId="30" fillId="0" borderId="31" xfId="0" applyFont="1" applyBorder="1" applyAlignment="1" applyProtection="1">
      <alignment horizontal="center" vertical="center"/>
      <protection hidden="1"/>
    </xf>
    <xf numFmtId="0" fontId="29" fillId="7" borderId="32" xfId="0" applyFont="1" applyFill="1" applyBorder="1" applyAlignment="1" applyProtection="1">
      <alignment horizontal="center"/>
      <protection locked="0"/>
    </xf>
    <xf numFmtId="0" fontId="29" fillId="7" borderId="33" xfId="0" applyFont="1" applyFill="1" applyBorder="1" applyAlignment="1" applyProtection="1">
      <alignment horizontal="center"/>
      <protection locked="0"/>
    </xf>
    <xf numFmtId="0" fontId="29" fillId="7" borderId="34" xfId="0" applyFont="1" applyFill="1" applyBorder="1" applyAlignment="1" applyProtection="1">
      <alignment horizontal="center"/>
      <protection locked="0"/>
    </xf>
    <xf numFmtId="0" fontId="29" fillId="7" borderId="32" xfId="0" applyFont="1" applyFill="1" applyBorder="1" applyAlignment="1" applyProtection="1">
      <alignment horizontal="left" vertical="center"/>
      <protection locked="0"/>
    </xf>
    <xf numFmtId="0" fontId="29" fillId="7" borderId="33" xfId="0" applyFont="1" applyFill="1" applyBorder="1" applyAlignment="1" applyProtection="1">
      <alignment horizontal="left" vertical="center"/>
      <protection locked="0"/>
    </xf>
    <xf numFmtId="0" fontId="29" fillId="7" borderId="34" xfId="0" applyFont="1" applyFill="1" applyBorder="1" applyAlignment="1" applyProtection="1">
      <alignment horizontal="left" vertical="center"/>
      <protection locked="0"/>
    </xf>
    <xf numFmtId="44" fontId="31" fillId="0" borderId="31" xfId="2" applyFont="1" applyFill="1" applyBorder="1" applyAlignment="1" applyProtection="1">
      <alignment horizontal="center"/>
      <protection hidden="1"/>
    </xf>
    <xf numFmtId="10" fontId="31" fillId="0" borderId="32" xfId="0" applyNumberFormat="1" applyFont="1" applyFill="1" applyBorder="1" applyAlignment="1" applyProtection="1">
      <alignment horizontal="center" vertical="center"/>
      <protection hidden="1"/>
    </xf>
    <xf numFmtId="0" fontId="31" fillId="0" borderId="33" xfId="0" applyFont="1" applyFill="1" applyBorder="1" applyAlignment="1" applyProtection="1">
      <alignment horizontal="center" vertical="center"/>
      <protection hidden="1"/>
    </xf>
    <xf numFmtId="0" fontId="31" fillId="0" borderId="34" xfId="0" applyFont="1" applyFill="1" applyBorder="1" applyAlignment="1" applyProtection="1">
      <alignment horizontal="center" vertical="center"/>
      <protection hidden="1"/>
    </xf>
    <xf numFmtId="44" fontId="30" fillId="0" borderId="31" xfId="2" applyFont="1" applyFill="1" applyBorder="1" applyAlignment="1" applyProtection="1">
      <alignment horizontal="left"/>
      <protection hidden="1"/>
    </xf>
    <xf numFmtId="44" fontId="39" fillId="0" borderId="31" xfId="2" applyFont="1" applyFill="1" applyBorder="1" applyAlignment="1" applyProtection="1">
      <alignment horizontal="left"/>
      <protection hidden="1"/>
    </xf>
    <xf numFmtId="39" fontId="41" fillId="7" borderId="31" xfId="2" applyNumberFormat="1" applyFont="1" applyFill="1" applyBorder="1" applyAlignment="1" applyProtection="1">
      <alignment horizontal="center"/>
      <protection locked="0"/>
    </xf>
    <xf numFmtId="10" fontId="31" fillId="0" borderId="32" xfId="3" applyNumberFormat="1" applyFont="1" applyFill="1" applyBorder="1" applyAlignment="1" applyProtection="1">
      <alignment horizontal="center"/>
      <protection hidden="1"/>
    </xf>
    <xf numFmtId="10" fontId="31" fillId="0" borderId="33" xfId="3" applyNumberFormat="1" applyFont="1" applyFill="1" applyBorder="1" applyAlignment="1" applyProtection="1">
      <alignment horizontal="center"/>
      <protection hidden="1"/>
    </xf>
    <xf numFmtId="10" fontId="31" fillId="0" borderId="34" xfId="3" applyNumberFormat="1" applyFont="1" applyFill="1" applyBorder="1" applyAlignment="1" applyProtection="1">
      <alignment horizontal="center"/>
      <protection hidden="1"/>
    </xf>
    <xf numFmtId="164" fontId="31" fillId="0" borderId="31" xfId="2" applyNumberFormat="1" applyFont="1" applyBorder="1" applyAlignment="1" applyProtection="1">
      <alignment horizontal="right"/>
      <protection hidden="1"/>
    </xf>
    <xf numFmtId="44" fontId="45" fillId="0" borderId="31" xfId="0" applyNumberFormat="1" applyFont="1" applyFill="1" applyBorder="1" applyAlignment="1" applyProtection="1">
      <alignment horizontal="center"/>
      <protection hidden="1"/>
    </xf>
    <xf numFmtId="0" fontId="45" fillId="0" borderId="31" xfId="0" applyFont="1" applyFill="1" applyBorder="1" applyAlignment="1" applyProtection="1">
      <alignment horizontal="center"/>
      <protection hidden="1"/>
    </xf>
    <xf numFmtId="0" fontId="30" fillId="0" borderId="32" xfId="0" applyFont="1" applyFill="1" applyBorder="1" applyAlignment="1" applyProtection="1">
      <alignment horizontal="center" vertical="top"/>
      <protection hidden="1"/>
    </xf>
    <xf numFmtId="0" fontId="30" fillId="0" borderId="33" xfId="0" applyFont="1" applyFill="1" applyBorder="1" applyAlignment="1" applyProtection="1">
      <alignment horizontal="center" vertical="top"/>
      <protection hidden="1"/>
    </xf>
    <xf numFmtId="0" fontId="30" fillId="0" borderId="34" xfId="0" applyFont="1" applyFill="1" applyBorder="1" applyAlignment="1" applyProtection="1">
      <alignment horizontal="center" vertical="top"/>
      <protection hidden="1"/>
    </xf>
    <xf numFmtId="44" fontId="30" fillId="0" borderId="31" xfId="0" applyNumberFormat="1" applyFont="1" applyFill="1" applyBorder="1" applyAlignment="1" applyProtection="1">
      <alignment horizontal="center"/>
      <protection hidden="1"/>
    </xf>
    <xf numFmtId="0" fontId="30" fillId="0" borderId="31" xfId="0" applyFont="1" applyFill="1" applyBorder="1" applyAlignment="1" applyProtection="1">
      <alignment horizontal="center"/>
      <protection hidden="1"/>
    </xf>
    <xf numFmtId="0" fontId="30" fillId="0" borderId="32" xfId="0" applyFont="1" applyFill="1" applyBorder="1" applyAlignment="1" applyProtection="1">
      <alignment horizontal="center"/>
      <protection hidden="1"/>
    </xf>
    <xf numFmtId="44" fontId="31" fillId="0" borderId="32" xfId="2" applyFont="1" applyFill="1" applyBorder="1" applyAlignment="1" applyProtection="1">
      <alignment horizontal="center"/>
      <protection hidden="1"/>
    </xf>
    <xf numFmtId="10" fontId="29" fillId="0" borderId="52" xfId="3" applyNumberFormat="1" applyFont="1" applyFill="1" applyBorder="1" applyAlignment="1" applyProtection="1">
      <alignment horizontal="center" vertical="center"/>
      <protection hidden="1"/>
    </xf>
    <xf numFmtId="10" fontId="29" fillId="0" borderId="53" xfId="3" applyNumberFormat="1" applyFont="1" applyFill="1" applyBorder="1" applyAlignment="1" applyProtection="1">
      <alignment horizontal="center" vertical="center"/>
      <protection hidden="1"/>
    </xf>
    <xf numFmtId="10" fontId="29" fillId="0" borderId="54" xfId="3" applyNumberFormat="1" applyFont="1" applyFill="1" applyBorder="1" applyAlignment="1" applyProtection="1">
      <alignment horizontal="center" vertical="center"/>
      <protection hidden="1"/>
    </xf>
    <xf numFmtId="44" fontId="30" fillId="0" borderId="52" xfId="0" applyNumberFormat="1" applyFont="1" applyFill="1" applyBorder="1" applyAlignment="1" applyProtection="1">
      <alignment horizontal="center"/>
      <protection hidden="1"/>
    </xf>
    <xf numFmtId="0" fontId="30" fillId="0" borderId="53" xfId="0" applyFont="1" applyFill="1" applyBorder="1" applyAlignment="1" applyProtection="1">
      <alignment horizontal="center"/>
      <protection hidden="1"/>
    </xf>
    <xf numFmtId="0" fontId="30" fillId="0" borderId="54" xfId="0" applyFont="1" applyFill="1" applyBorder="1" applyAlignment="1" applyProtection="1">
      <alignment horizontal="center"/>
      <protection hidden="1"/>
    </xf>
    <xf numFmtId="0" fontId="44" fillId="7" borderId="32" xfId="0" applyFont="1" applyFill="1" applyBorder="1" applyAlignment="1" applyProtection="1">
      <alignment horizontal="center" vertical="center"/>
      <protection locked="0"/>
    </xf>
    <xf numFmtId="0" fontId="44" fillId="7" borderId="33" xfId="0" applyFont="1" applyFill="1" applyBorder="1" applyAlignment="1" applyProtection="1">
      <alignment horizontal="center" vertical="center"/>
      <protection locked="0"/>
    </xf>
    <xf numFmtId="0" fontId="44" fillId="7" borderId="34" xfId="0" applyFont="1" applyFill="1" applyBorder="1" applyAlignment="1" applyProtection="1">
      <alignment horizontal="center" vertical="center"/>
      <protection locked="0"/>
    </xf>
    <xf numFmtId="0" fontId="31" fillId="3" borderId="56" xfId="0" applyFont="1" applyFill="1" applyBorder="1" applyAlignment="1" applyProtection="1">
      <alignment horizontal="left" vertical="center"/>
      <protection hidden="1"/>
    </xf>
    <xf numFmtId="0" fontId="31" fillId="3" borderId="59" xfId="0" applyFont="1" applyFill="1" applyBorder="1" applyAlignment="1" applyProtection="1">
      <alignment horizontal="left" vertical="center"/>
      <protection hidden="1"/>
    </xf>
    <xf numFmtId="0" fontId="31" fillId="3" borderId="57" xfId="0" applyFont="1" applyFill="1" applyBorder="1" applyAlignment="1" applyProtection="1">
      <alignment horizontal="left" vertical="center"/>
      <protection hidden="1"/>
    </xf>
    <xf numFmtId="0" fontId="31" fillId="3" borderId="58" xfId="0" applyFont="1" applyFill="1" applyBorder="1" applyAlignment="1" applyProtection="1">
      <alignment horizontal="left" vertical="center"/>
      <protection hidden="1"/>
    </xf>
    <xf numFmtId="44" fontId="30" fillId="0" borderId="55" xfId="2" applyFont="1" applyFill="1" applyBorder="1" applyAlignment="1" applyProtection="1">
      <alignment horizontal="center"/>
      <protection hidden="1"/>
    </xf>
    <xf numFmtId="44" fontId="30" fillId="0" borderId="31" xfId="2" applyFont="1" applyBorder="1" applyAlignment="1" applyProtection="1">
      <alignment horizontal="center"/>
      <protection hidden="1"/>
    </xf>
    <xf numFmtId="0" fontId="31" fillId="3" borderId="32" xfId="0" applyFont="1" applyFill="1" applyBorder="1" applyAlignment="1" applyProtection="1">
      <alignment horizontal="left"/>
      <protection hidden="1"/>
    </xf>
    <xf numFmtId="0" fontId="31" fillId="3" borderId="39" xfId="0" applyFont="1" applyFill="1" applyBorder="1" applyAlignment="1" applyProtection="1">
      <alignment horizontal="left"/>
      <protection hidden="1"/>
    </xf>
    <xf numFmtId="0" fontId="31" fillId="3" borderId="33" xfId="0" applyFont="1" applyFill="1" applyBorder="1" applyAlignment="1" applyProtection="1">
      <alignment horizontal="left"/>
      <protection hidden="1"/>
    </xf>
    <xf numFmtId="0" fontId="31" fillId="3" borderId="34" xfId="0" applyFont="1" applyFill="1" applyBorder="1" applyAlignment="1" applyProtection="1">
      <alignment horizontal="left"/>
      <protection hidden="1"/>
    </xf>
    <xf numFmtId="0" fontId="46" fillId="5" borderId="42" xfId="0" applyFont="1" applyFill="1" applyBorder="1" applyAlignment="1" applyProtection="1">
      <alignment horizontal="center" vertical="center"/>
      <protection hidden="1"/>
    </xf>
    <xf numFmtId="0" fontId="46" fillId="5" borderId="43" xfId="0" applyFont="1" applyFill="1" applyBorder="1" applyAlignment="1" applyProtection="1">
      <alignment horizontal="center" vertical="center"/>
      <protection hidden="1"/>
    </xf>
    <xf numFmtId="0" fontId="46" fillId="5" borderId="60" xfId="0" applyFont="1" applyFill="1" applyBorder="1" applyAlignment="1" applyProtection="1">
      <alignment horizontal="center" vertical="center"/>
      <protection hidden="1"/>
    </xf>
    <xf numFmtId="0" fontId="46" fillId="5" borderId="46" xfId="0" applyFont="1" applyFill="1" applyBorder="1" applyAlignment="1" applyProtection="1">
      <alignment horizontal="center" vertical="center"/>
      <protection hidden="1"/>
    </xf>
    <xf numFmtId="0" fontId="46" fillId="5" borderId="47" xfId="0" applyFont="1" applyFill="1" applyBorder="1" applyAlignment="1" applyProtection="1">
      <alignment horizontal="center" vertical="center"/>
      <protection hidden="1"/>
    </xf>
    <xf numFmtId="0" fontId="46" fillId="5" borderId="61" xfId="0" applyFont="1" applyFill="1" applyBorder="1" applyAlignment="1" applyProtection="1">
      <alignment horizontal="center" vertical="center"/>
      <protection hidden="1"/>
    </xf>
    <xf numFmtId="0" fontId="46" fillId="5" borderId="44" xfId="0" applyFont="1" applyFill="1" applyBorder="1" applyAlignment="1" applyProtection="1">
      <alignment horizontal="center" vertical="center"/>
      <protection hidden="1"/>
    </xf>
    <xf numFmtId="0" fontId="46" fillId="5" borderId="48" xfId="0" applyFont="1" applyFill="1" applyBorder="1" applyAlignment="1" applyProtection="1">
      <alignment horizontal="center" vertical="center"/>
      <protection hidden="1"/>
    </xf>
    <xf numFmtId="0" fontId="46" fillId="5" borderId="42" xfId="0" applyFont="1" applyFill="1" applyBorder="1" applyAlignment="1" applyProtection="1">
      <alignment horizontal="center" vertical="center" wrapText="1"/>
      <protection hidden="1"/>
    </xf>
    <xf numFmtId="0" fontId="46" fillId="5" borderId="43" xfId="0" applyFont="1" applyFill="1" applyBorder="1" applyAlignment="1" applyProtection="1">
      <alignment horizontal="center" vertical="center" wrapText="1"/>
      <protection hidden="1"/>
    </xf>
    <xf numFmtId="0" fontId="46" fillId="5" borderId="44" xfId="0" applyFont="1" applyFill="1" applyBorder="1" applyAlignment="1" applyProtection="1">
      <alignment horizontal="center" vertical="center" wrapText="1"/>
      <protection hidden="1"/>
    </xf>
    <xf numFmtId="0" fontId="46" fillId="5" borderId="46" xfId="0" applyFont="1" applyFill="1" applyBorder="1" applyAlignment="1" applyProtection="1">
      <alignment horizontal="center" vertical="center" wrapText="1"/>
      <protection hidden="1"/>
    </xf>
    <xf numFmtId="0" fontId="46" fillId="5" borderId="47" xfId="0" applyFont="1" applyFill="1" applyBorder="1" applyAlignment="1" applyProtection="1">
      <alignment horizontal="center" vertical="center" wrapText="1"/>
      <protection hidden="1"/>
    </xf>
    <xf numFmtId="0" fontId="46" fillId="5" borderId="48" xfId="0" applyFont="1" applyFill="1" applyBorder="1" applyAlignment="1" applyProtection="1">
      <alignment horizontal="center" vertical="center" wrapText="1"/>
      <protection hidden="1"/>
    </xf>
    <xf numFmtId="0" fontId="46" fillId="5" borderId="62" xfId="0" applyFont="1" applyFill="1" applyBorder="1" applyAlignment="1" applyProtection="1">
      <alignment horizontal="center" vertical="center" wrapText="1"/>
      <protection hidden="1"/>
    </xf>
    <xf numFmtId="0" fontId="46" fillId="5" borderId="63" xfId="0" applyFont="1" applyFill="1" applyBorder="1" applyAlignment="1" applyProtection="1">
      <alignment horizontal="center" vertical="center" wrapText="1"/>
      <protection hidden="1"/>
    </xf>
    <xf numFmtId="0" fontId="42" fillId="0" borderId="37" xfId="0" applyFont="1" applyFill="1" applyBorder="1" applyAlignment="1" applyProtection="1">
      <alignment horizontal="center" vertical="center"/>
      <protection hidden="1"/>
    </xf>
    <xf numFmtId="0" fontId="42" fillId="0" borderId="10" xfId="0" applyFont="1" applyFill="1" applyBorder="1" applyAlignment="1" applyProtection="1">
      <alignment horizontal="center" vertical="center"/>
      <protection hidden="1"/>
    </xf>
    <xf numFmtId="0" fontId="42" fillId="0" borderId="7" xfId="0" applyFont="1" applyFill="1" applyBorder="1" applyAlignment="1" applyProtection="1">
      <alignment horizontal="center" vertical="center"/>
      <protection hidden="1"/>
    </xf>
    <xf numFmtId="0" fontId="42" fillId="0" borderId="36" xfId="0" applyFont="1" applyFill="1" applyBorder="1" applyAlignment="1" applyProtection="1">
      <alignment horizontal="center" vertical="center"/>
      <protection hidden="1"/>
    </xf>
    <xf numFmtId="0" fontId="42" fillId="0" borderId="3" xfId="0" applyFont="1" applyFill="1" applyBorder="1" applyAlignment="1" applyProtection="1">
      <alignment horizontal="center" vertical="center"/>
      <protection hidden="1"/>
    </xf>
    <xf numFmtId="0" fontId="42" fillId="0" borderId="4" xfId="0" applyFont="1" applyFill="1" applyBorder="1" applyAlignment="1" applyProtection="1">
      <alignment horizontal="center" vertical="center"/>
      <protection hidden="1"/>
    </xf>
    <xf numFmtId="0" fontId="42" fillId="0" borderId="41" xfId="0" applyFont="1" applyFill="1" applyBorder="1" applyAlignment="1" applyProtection="1">
      <alignment horizontal="center" vertical="center"/>
      <protection hidden="1"/>
    </xf>
    <xf numFmtId="0" fontId="42" fillId="0" borderId="11" xfId="0" applyFont="1" applyFill="1" applyBorder="1" applyAlignment="1" applyProtection="1">
      <alignment horizontal="center" vertical="center"/>
      <protection hidden="1"/>
    </xf>
    <xf numFmtId="0" fontId="42" fillId="0" borderId="5" xfId="0" applyFont="1" applyFill="1" applyBorder="1" applyAlignment="1" applyProtection="1">
      <alignment horizontal="center" vertical="center"/>
      <protection hidden="1"/>
    </xf>
    <xf numFmtId="0" fontId="29" fillId="0" borderId="35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center" vertical="center"/>
      <protection hidden="1"/>
    </xf>
    <xf numFmtId="0" fontId="29" fillId="0" borderId="30" xfId="0" applyFont="1" applyBorder="1" applyAlignment="1" applyProtection="1">
      <alignment horizontal="center" vertical="center"/>
      <protection hidden="1"/>
    </xf>
    <xf numFmtId="10" fontId="29" fillId="0" borderId="75" xfId="0" applyNumberFormat="1" applyFont="1" applyBorder="1" applyAlignment="1" applyProtection="1">
      <alignment horizontal="center"/>
      <protection hidden="1"/>
    </xf>
    <xf numFmtId="10" fontId="29" fillId="0" borderId="76" xfId="0" applyNumberFormat="1" applyFont="1" applyBorder="1" applyAlignment="1" applyProtection="1">
      <alignment horizontal="center"/>
      <protection hidden="1"/>
    </xf>
    <xf numFmtId="10" fontId="29" fillId="0" borderId="77" xfId="0" applyNumberFormat="1" applyFont="1" applyBorder="1" applyAlignment="1" applyProtection="1">
      <alignment horizontal="center"/>
      <protection hidden="1"/>
    </xf>
    <xf numFmtId="0" fontId="29" fillId="0" borderId="76" xfId="0" applyFont="1" applyBorder="1" applyAlignment="1" applyProtection="1">
      <alignment horizontal="center"/>
      <protection hidden="1"/>
    </xf>
    <xf numFmtId="0" fontId="29" fillId="0" borderId="77" xfId="0" applyFont="1" applyBorder="1" applyAlignment="1" applyProtection="1">
      <alignment horizontal="center"/>
      <protection hidden="1"/>
    </xf>
    <xf numFmtId="10" fontId="29" fillId="0" borderId="78" xfId="0" applyNumberFormat="1" applyFont="1" applyBorder="1" applyAlignment="1" applyProtection="1">
      <alignment horizontal="center"/>
      <protection hidden="1"/>
    </xf>
    <xf numFmtId="10" fontId="29" fillId="0" borderId="0" xfId="0" applyNumberFormat="1" applyFont="1" applyBorder="1" applyAlignment="1" applyProtection="1">
      <alignment horizontal="center"/>
      <protection hidden="1"/>
    </xf>
    <xf numFmtId="10" fontId="29" fillId="0" borderId="79" xfId="0" applyNumberFormat="1" applyFont="1" applyBorder="1" applyAlignment="1" applyProtection="1">
      <alignment horizontal="center"/>
      <protection hidden="1"/>
    </xf>
    <xf numFmtId="0" fontId="29" fillId="0" borderId="0" xfId="0" applyFont="1" applyBorder="1" applyAlignment="1" applyProtection="1">
      <alignment horizontal="center"/>
      <protection hidden="1"/>
    </xf>
    <xf numFmtId="0" fontId="29" fillId="0" borderId="79" xfId="0" applyFont="1" applyBorder="1" applyAlignment="1" applyProtection="1">
      <alignment horizontal="center"/>
      <protection hidden="1"/>
    </xf>
    <xf numFmtId="0" fontId="29" fillId="0" borderId="38" xfId="0" applyFont="1" applyBorder="1" applyAlignment="1" applyProtection="1">
      <alignment horizontal="center" vertical="center"/>
      <protection hidden="1"/>
    </xf>
    <xf numFmtId="0" fontId="29" fillId="0" borderId="39" xfId="0" applyFont="1" applyBorder="1" applyAlignment="1" applyProtection="1">
      <alignment horizontal="center" vertical="center"/>
      <protection hidden="1"/>
    </xf>
    <xf numFmtId="0" fontId="29" fillId="0" borderId="40" xfId="0" applyFont="1" applyBorder="1" applyAlignment="1" applyProtection="1">
      <alignment horizontal="center" vertical="center"/>
      <protection hidden="1"/>
    </xf>
    <xf numFmtId="10" fontId="29" fillId="0" borderId="80" xfId="0" applyNumberFormat="1" applyFont="1" applyBorder="1" applyAlignment="1" applyProtection="1">
      <alignment horizontal="center"/>
      <protection hidden="1"/>
    </xf>
    <xf numFmtId="10" fontId="29" fillId="0" borderId="81" xfId="0" applyNumberFormat="1" applyFont="1" applyBorder="1" applyAlignment="1" applyProtection="1">
      <alignment horizontal="center"/>
      <protection hidden="1"/>
    </xf>
    <xf numFmtId="10" fontId="29" fillId="0" borderId="82" xfId="0" applyNumberFormat="1" applyFont="1" applyBorder="1" applyAlignment="1" applyProtection="1">
      <alignment horizontal="center"/>
      <protection hidden="1"/>
    </xf>
    <xf numFmtId="0" fontId="29" fillId="0" borderId="81" xfId="0" applyFont="1" applyBorder="1" applyAlignment="1" applyProtection="1">
      <alignment horizontal="center"/>
      <protection hidden="1"/>
    </xf>
    <xf numFmtId="0" fontId="29" fillId="0" borderId="82" xfId="0" applyFont="1" applyBorder="1" applyAlignment="1" applyProtection="1">
      <alignment horizontal="center"/>
      <protection hidden="1"/>
    </xf>
    <xf numFmtId="0" fontId="42" fillId="0" borderId="42" xfId="0" applyFont="1" applyFill="1" applyBorder="1" applyAlignment="1" applyProtection="1">
      <alignment horizontal="center" vertical="center" wrapText="1"/>
      <protection hidden="1"/>
    </xf>
    <xf numFmtId="0" fontId="42" fillId="0" borderId="43" xfId="0" applyFont="1" applyFill="1" applyBorder="1" applyAlignment="1" applyProtection="1">
      <alignment horizontal="center" vertical="center" wrapText="1"/>
      <protection hidden="1"/>
    </xf>
    <xf numFmtId="0" fontId="42" fillId="0" borderId="44" xfId="0" applyFont="1" applyFill="1" applyBorder="1" applyAlignment="1" applyProtection="1">
      <alignment horizontal="center" vertical="center" wrapText="1"/>
      <protection hidden="1"/>
    </xf>
    <xf numFmtId="0" fontId="42" fillId="0" borderId="36" xfId="0" applyFont="1" applyFill="1" applyBorder="1" applyAlignment="1" applyProtection="1">
      <alignment horizontal="center" vertical="center" wrapText="1"/>
      <protection hidden="1"/>
    </xf>
    <xf numFmtId="0" fontId="42" fillId="0" borderId="3" xfId="0" applyFont="1" applyFill="1" applyBorder="1" applyAlignment="1" applyProtection="1">
      <alignment horizontal="center" vertical="center" wrapText="1"/>
      <protection hidden="1"/>
    </xf>
    <xf numFmtId="0" fontId="42" fillId="0" borderId="45" xfId="0" applyFont="1" applyFill="1" applyBorder="1" applyAlignment="1" applyProtection="1">
      <alignment horizontal="center" vertical="center" wrapText="1"/>
      <protection hidden="1"/>
    </xf>
    <xf numFmtId="0" fontId="42" fillId="0" borderId="46" xfId="0" applyFont="1" applyFill="1" applyBorder="1" applyAlignment="1" applyProtection="1">
      <alignment horizontal="center" vertical="center" wrapText="1"/>
      <protection hidden="1"/>
    </xf>
    <xf numFmtId="0" fontId="42" fillId="0" borderId="47" xfId="0" applyFont="1" applyFill="1" applyBorder="1" applyAlignment="1" applyProtection="1">
      <alignment horizontal="center" vertical="center" wrapText="1"/>
      <protection hidden="1"/>
    </xf>
    <xf numFmtId="0" fontId="42" fillId="0" borderId="48" xfId="0" applyFont="1" applyFill="1" applyBorder="1" applyAlignment="1" applyProtection="1">
      <alignment horizontal="center" vertical="center" wrapText="1"/>
      <protection hidden="1"/>
    </xf>
    <xf numFmtId="0" fontId="31" fillId="3" borderId="38" xfId="0" applyFont="1" applyFill="1" applyBorder="1" applyAlignment="1" applyProtection="1">
      <alignment horizontal="left"/>
      <protection hidden="1"/>
    </xf>
    <xf numFmtId="0" fontId="31" fillId="3" borderId="52" xfId="0" applyFont="1" applyFill="1" applyBorder="1" applyAlignment="1" applyProtection="1">
      <alignment horizontal="left" vertical="center"/>
      <protection hidden="1"/>
    </xf>
    <xf numFmtId="0" fontId="31" fillId="3" borderId="53" xfId="0" applyFont="1" applyFill="1" applyBorder="1" applyAlignment="1" applyProtection="1">
      <alignment horizontal="left" vertical="center"/>
      <protection hidden="1"/>
    </xf>
    <xf numFmtId="0" fontId="31" fillId="3" borderId="33" xfId="0" applyFont="1" applyFill="1" applyBorder="1" applyAlignment="1" applyProtection="1">
      <alignment horizontal="left" vertical="center"/>
      <protection hidden="1"/>
    </xf>
    <xf numFmtId="0" fontId="31" fillId="3" borderId="34" xfId="0" applyFont="1" applyFill="1" applyBorder="1" applyAlignment="1" applyProtection="1">
      <alignment horizontal="left" vertical="center"/>
      <protection hidden="1"/>
    </xf>
    <xf numFmtId="0" fontId="49" fillId="5" borderId="32" xfId="0" applyFont="1" applyFill="1" applyBorder="1" applyAlignment="1" applyProtection="1">
      <alignment horizontal="center"/>
      <protection hidden="1"/>
    </xf>
    <xf numFmtId="0" fontId="49" fillId="5" borderId="33" xfId="0" applyFont="1" applyFill="1" applyBorder="1" applyAlignment="1" applyProtection="1">
      <alignment horizontal="center"/>
      <protection hidden="1"/>
    </xf>
    <xf numFmtId="0" fontId="49" fillId="5" borderId="53" xfId="0" applyFont="1" applyFill="1" applyBorder="1" applyAlignment="1" applyProtection="1">
      <alignment horizontal="center"/>
      <protection hidden="1"/>
    </xf>
    <xf numFmtId="0" fontId="49" fillId="5" borderId="54" xfId="0" applyFont="1" applyFill="1" applyBorder="1" applyAlignment="1" applyProtection="1">
      <alignment horizontal="center"/>
      <protection hidden="1"/>
    </xf>
    <xf numFmtId="4" fontId="30" fillId="7" borderId="33" xfId="0" applyNumberFormat="1" applyFont="1" applyFill="1" applyBorder="1" applyAlignment="1" applyProtection="1">
      <alignment horizontal="center"/>
      <protection locked="0"/>
    </xf>
    <xf numFmtId="4" fontId="30" fillId="7" borderId="34" xfId="0" applyNumberFormat="1" applyFont="1" applyFill="1" applyBorder="1" applyAlignment="1" applyProtection="1">
      <alignment horizontal="center"/>
      <protection locked="0"/>
    </xf>
    <xf numFmtId="4" fontId="30" fillId="7" borderId="32" xfId="0" applyNumberFormat="1" applyFont="1" applyFill="1" applyBorder="1" applyAlignment="1" applyProtection="1">
      <alignment horizontal="center"/>
      <protection locked="0"/>
    </xf>
    <xf numFmtId="0" fontId="30" fillId="0" borderId="49" xfId="0" applyFont="1" applyFill="1" applyBorder="1" applyAlignment="1" applyProtection="1">
      <alignment horizontal="center" vertical="center"/>
      <protection hidden="1"/>
    </xf>
    <xf numFmtId="0" fontId="30" fillId="0" borderId="51" xfId="0" applyFont="1" applyFill="1" applyBorder="1" applyAlignment="1" applyProtection="1">
      <alignment horizontal="center" vertical="center"/>
      <protection hidden="1"/>
    </xf>
    <xf numFmtId="0" fontId="29" fillId="0" borderId="53" xfId="0" applyFont="1" applyFill="1" applyBorder="1" applyAlignment="1" applyProtection="1">
      <alignment vertical="center" wrapText="1"/>
      <protection hidden="1"/>
    </xf>
    <xf numFmtId="0" fontId="29" fillId="0" borderId="39" xfId="0" applyFont="1" applyFill="1" applyBorder="1" applyAlignment="1" applyProtection="1">
      <alignment vertical="center" wrapText="1"/>
      <protection hidden="1"/>
    </xf>
    <xf numFmtId="44" fontId="30" fillId="0" borderId="53" xfId="0" applyNumberFormat="1" applyFont="1" applyFill="1" applyBorder="1" applyAlignment="1" applyProtection="1">
      <alignment horizontal="center"/>
      <protection hidden="1"/>
    </xf>
    <xf numFmtId="0" fontId="30" fillId="0" borderId="39" xfId="0" applyFont="1" applyFill="1" applyBorder="1" applyAlignment="1" applyProtection="1">
      <alignment horizontal="center"/>
      <protection hidden="1"/>
    </xf>
    <xf numFmtId="0" fontId="30" fillId="0" borderId="40" xfId="0" applyFont="1" applyFill="1" applyBorder="1" applyAlignment="1" applyProtection="1">
      <alignment horizontal="center"/>
      <protection hidden="1"/>
    </xf>
    <xf numFmtId="10" fontId="31" fillId="0" borderId="33" xfId="0" applyNumberFormat="1" applyFont="1" applyFill="1" applyBorder="1" applyAlignment="1" applyProtection="1">
      <alignment horizontal="center" vertical="center"/>
      <protection hidden="1"/>
    </xf>
    <xf numFmtId="10" fontId="31" fillId="0" borderId="34" xfId="0" applyNumberFormat="1" applyFont="1" applyFill="1" applyBorder="1" applyAlignment="1" applyProtection="1">
      <alignment horizontal="center" vertical="center"/>
      <protection hidden="1"/>
    </xf>
    <xf numFmtId="44" fontId="30" fillId="0" borderId="56" xfId="2" applyNumberFormat="1" applyFont="1" applyBorder="1" applyAlignment="1" applyProtection="1">
      <alignment horizontal="left"/>
      <protection hidden="1"/>
    </xf>
    <xf numFmtId="44" fontId="30" fillId="0" borderId="57" xfId="2" applyNumberFormat="1" applyFont="1" applyBorder="1" applyAlignment="1" applyProtection="1">
      <alignment horizontal="left"/>
      <protection hidden="1"/>
    </xf>
    <xf numFmtId="44" fontId="30" fillId="0" borderId="58" xfId="2" applyNumberFormat="1" applyFont="1" applyBorder="1" applyAlignment="1" applyProtection="1">
      <alignment horizontal="left"/>
      <protection hidden="1"/>
    </xf>
    <xf numFmtId="10" fontId="30" fillId="0" borderId="64" xfId="3" applyNumberFormat="1" applyFont="1" applyFill="1" applyBorder="1" applyAlignment="1" applyProtection="1">
      <alignment horizontal="center"/>
      <protection hidden="1"/>
    </xf>
    <xf numFmtId="10" fontId="30" fillId="0" borderId="65" xfId="3" applyNumberFormat="1" applyFont="1" applyFill="1" applyBorder="1" applyAlignment="1" applyProtection="1">
      <alignment horizontal="center"/>
      <protection hidden="1"/>
    </xf>
    <xf numFmtId="10" fontId="30" fillId="0" borderId="66" xfId="3" applyNumberFormat="1" applyFont="1" applyFill="1" applyBorder="1" applyAlignment="1" applyProtection="1">
      <alignment horizontal="center"/>
      <protection hidden="1"/>
    </xf>
    <xf numFmtId="10" fontId="41" fillId="0" borderId="64" xfId="3" applyNumberFormat="1" applyFont="1" applyFill="1" applyBorder="1" applyAlignment="1" applyProtection="1">
      <alignment horizontal="center"/>
      <protection hidden="1"/>
    </xf>
    <xf numFmtId="10" fontId="41" fillId="0" borderId="65" xfId="3" applyNumberFormat="1" applyFont="1" applyFill="1" applyBorder="1" applyAlignment="1" applyProtection="1">
      <alignment horizontal="center"/>
      <protection hidden="1"/>
    </xf>
    <xf numFmtId="10" fontId="41" fillId="0" borderId="66" xfId="3" applyNumberFormat="1" applyFont="1" applyFill="1" applyBorder="1" applyAlignment="1" applyProtection="1">
      <alignment horizontal="center"/>
      <protection hidden="1"/>
    </xf>
    <xf numFmtId="0" fontId="31" fillId="3" borderId="32" xfId="0" applyFont="1" applyFill="1" applyBorder="1" applyAlignment="1" applyProtection="1">
      <alignment horizontal="left" vertical="center"/>
      <protection hidden="1"/>
    </xf>
    <xf numFmtId="0" fontId="51" fillId="0" borderId="0" xfId="0" applyFont="1" applyFill="1" applyAlignment="1" applyProtection="1">
      <alignment horizontal="center" vertical="center" wrapText="1"/>
      <protection hidden="1"/>
    </xf>
    <xf numFmtId="0" fontId="31" fillId="3" borderId="38" xfId="0" applyFont="1" applyFill="1" applyBorder="1" applyAlignment="1" applyProtection="1">
      <alignment horizontal="left" vertical="center"/>
      <protection hidden="1"/>
    </xf>
    <xf numFmtId="0" fontId="31" fillId="3" borderId="39" xfId="0" applyFont="1" applyFill="1" applyBorder="1" applyAlignment="1" applyProtection="1">
      <alignment horizontal="left" vertical="center"/>
      <protection hidden="1"/>
    </xf>
    <xf numFmtId="0" fontId="31" fillId="3" borderId="54" xfId="0" applyFont="1" applyFill="1" applyBorder="1" applyAlignment="1" applyProtection="1">
      <alignment horizontal="left" vertical="center"/>
      <protection hidden="1"/>
    </xf>
    <xf numFmtId="0" fontId="30" fillId="0" borderId="49" xfId="0" applyFont="1" applyBorder="1" applyAlignment="1" applyProtection="1">
      <alignment horizontal="center" vertical="center"/>
      <protection hidden="1"/>
    </xf>
    <xf numFmtId="0" fontId="30" fillId="0" borderId="69" xfId="0" applyFont="1" applyBorder="1" applyAlignment="1" applyProtection="1">
      <alignment horizontal="center" vertical="center"/>
      <protection hidden="1"/>
    </xf>
    <xf numFmtId="44" fontId="30" fillId="0" borderId="52" xfId="2" applyFont="1" applyBorder="1" applyAlignment="1" applyProtection="1">
      <alignment horizontal="center"/>
      <protection hidden="1"/>
    </xf>
    <xf numFmtId="44" fontId="30" fillId="0" borderId="53" xfId="2" applyFont="1" applyBorder="1" applyAlignment="1" applyProtection="1">
      <alignment horizontal="center"/>
      <protection hidden="1"/>
    </xf>
    <xf numFmtId="44" fontId="30" fillId="0" borderId="54" xfId="2" applyFont="1" applyBorder="1" applyAlignment="1" applyProtection="1">
      <alignment horizontal="center"/>
      <protection hidden="1"/>
    </xf>
    <xf numFmtId="44" fontId="30" fillId="0" borderId="38" xfId="2" applyFont="1" applyBorder="1" applyAlignment="1" applyProtection="1">
      <alignment horizontal="center"/>
      <protection hidden="1"/>
    </xf>
    <xf numFmtId="44" fontId="30" fillId="0" borderId="39" xfId="2" applyFont="1" applyBorder="1" applyAlignment="1" applyProtection="1">
      <alignment horizontal="center"/>
      <protection hidden="1"/>
    </xf>
    <xf numFmtId="44" fontId="30" fillId="0" borderId="40" xfId="2" applyFont="1" applyBorder="1" applyAlignment="1" applyProtection="1">
      <alignment horizontal="center"/>
      <protection hidden="1"/>
    </xf>
    <xf numFmtId="0" fontId="30" fillId="7" borderId="52" xfId="0" applyFont="1" applyFill="1" applyBorder="1" applyAlignment="1" applyProtection="1">
      <alignment horizontal="center"/>
      <protection locked="0"/>
    </xf>
    <xf numFmtId="0" fontId="30" fillId="7" borderId="53" xfId="0" applyFont="1" applyFill="1" applyBorder="1" applyAlignment="1" applyProtection="1">
      <alignment horizontal="center"/>
      <protection locked="0"/>
    </xf>
    <xf numFmtId="0" fontId="30" fillId="7" borderId="54" xfId="0" applyFont="1" applyFill="1" applyBorder="1" applyAlignment="1" applyProtection="1">
      <alignment horizontal="center"/>
      <protection locked="0"/>
    </xf>
    <xf numFmtId="0" fontId="29" fillId="7" borderId="52" xfId="0" applyFont="1" applyFill="1" applyBorder="1" applyAlignment="1" applyProtection="1">
      <alignment horizontal="left" vertical="center"/>
      <protection locked="0"/>
    </xf>
    <xf numFmtId="0" fontId="29" fillId="7" borderId="53" xfId="0" applyFont="1" applyFill="1" applyBorder="1" applyAlignment="1" applyProtection="1">
      <alignment horizontal="left" vertical="center"/>
      <protection locked="0"/>
    </xf>
    <xf numFmtId="0" fontId="29" fillId="7" borderId="54" xfId="0" applyFont="1" applyFill="1" applyBorder="1" applyAlignment="1" applyProtection="1">
      <alignment horizontal="left" vertical="center"/>
      <protection locked="0"/>
    </xf>
    <xf numFmtId="44" fontId="30" fillId="0" borderId="35" xfId="2" applyFont="1" applyFill="1" applyBorder="1" applyAlignment="1" applyProtection="1">
      <alignment horizontal="center"/>
      <protection hidden="1"/>
    </xf>
    <xf numFmtId="44" fontId="30" fillId="0" borderId="0" xfId="2" applyFont="1" applyFill="1" applyBorder="1" applyAlignment="1" applyProtection="1">
      <alignment horizontal="center"/>
      <protection hidden="1"/>
    </xf>
    <xf numFmtId="44" fontId="30" fillId="0" borderId="30" xfId="2" applyFont="1" applyFill="1" applyBorder="1" applyAlignment="1" applyProtection="1">
      <alignment horizontal="center"/>
      <protection hidden="1"/>
    </xf>
    <xf numFmtId="0" fontId="50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center" vertical="center"/>
      <protection hidden="1"/>
    </xf>
    <xf numFmtId="44" fontId="30" fillId="0" borderId="38" xfId="2" applyFont="1" applyFill="1" applyBorder="1" applyAlignment="1" applyProtection="1">
      <alignment horizontal="center"/>
      <protection hidden="1"/>
    </xf>
    <xf numFmtId="44" fontId="30" fillId="0" borderId="39" xfId="2" applyFont="1" applyFill="1" applyBorder="1" applyAlignment="1" applyProtection="1">
      <alignment horizontal="center"/>
      <protection hidden="1"/>
    </xf>
    <xf numFmtId="44" fontId="30" fillId="0" borderId="40" xfId="2" applyFont="1" applyFill="1" applyBorder="1" applyAlignment="1" applyProtection="1">
      <alignment horizontal="center"/>
      <protection hidden="1"/>
    </xf>
    <xf numFmtId="44" fontId="30" fillId="0" borderId="70" xfId="2" applyNumberFormat="1" applyFont="1" applyBorder="1" applyAlignment="1" applyProtection="1">
      <alignment horizontal="left"/>
      <protection hidden="1"/>
    </xf>
    <xf numFmtId="44" fontId="30" fillId="0" borderId="71" xfId="2" applyNumberFormat="1" applyFont="1" applyBorder="1" applyAlignment="1" applyProtection="1">
      <alignment horizontal="left"/>
      <protection hidden="1"/>
    </xf>
    <xf numFmtId="44" fontId="30" fillId="0" borderId="72" xfId="2" applyNumberFormat="1" applyFont="1" applyBorder="1" applyAlignment="1" applyProtection="1">
      <alignment horizontal="left"/>
      <protection hidden="1"/>
    </xf>
    <xf numFmtId="0" fontId="30" fillId="0" borderId="50" xfId="0" applyFont="1" applyFill="1" applyBorder="1" applyAlignment="1" applyProtection="1">
      <alignment horizontal="center" vertical="center"/>
      <protection hidden="1"/>
    </xf>
    <xf numFmtId="0" fontId="30" fillId="0" borderId="69" xfId="0" applyFont="1" applyFill="1" applyBorder="1" applyAlignment="1" applyProtection="1">
      <alignment horizontal="center" vertical="center"/>
      <protection hidden="1"/>
    </xf>
    <xf numFmtId="10" fontId="29" fillId="0" borderId="35" xfId="3" applyNumberFormat="1" applyFont="1" applyFill="1" applyBorder="1" applyAlignment="1" applyProtection="1">
      <alignment horizontal="center"/>
      <protection hidden="1"/>
    </xf>
    <xf numFmtId="10" fontId="29" fillId="0" borderId="0" xfId="3" applyNumberFormat="1" applyFont="1" applyFill="1" applyBorder="1" applyAlignment="1" applyProtection="1">
      <alignment horizontal="center"/>
      <protection hidden="1"/>
    </xf>
    <xf numFmtId="10" fontId="29" fillId="0" borderId="30" xfId="3" applyNumberFormat="1" applyFont="1" applyFill="1" applyBorder="1" applyAlignment="1" applyProtection="1">
      <alignment horizontal="center"/>
      <protection hidden="1"/>
    </xf>
    <xf numFmtId="44" fontId="30" fillId="0" borderId="35" xfId="0" applyNumberFormat="1" applyFont="1" applyFill="1" applyBorder="1" applyAlignment="1" applyProtection="1">
      <alignment horizontal="center"/>
      <protection hidden="1"/>
    </xf>
    <xf numFmtId="0" fontId="30" fillId="0" borderId="0" xfId="0" applyFont="1" applyFill="1" applyBorder="1" applyAlignment="1" applyProtection="1">
      <alignment horizontal="center"/>
      <protection hidden="1"/>
    </xf>
    <xf numFmtId="0" fontId="30" fillId="0" borderId="30" xfId="0" applyFont="1" applyFill="1" applyBorder="1" applyAlignment="1" applyProtection="1">
      <alignment horizontal="center"/>
      <protection hidden="1"/>
    </xf>
    <xf numFmtId="0" fontId="44" fillId="7" borderId="52" xfId="0" applyFont="1" applyFill="1" applyBorder="1" applyAlignment="1" applyProtection="1">
      <alignment horizontal="center" vertical="center"/>
      <protection locked="0"/>
    </xf>
    <xf numFmtId="0" fontId="44" fillId="7" borderId="53" xfId="0" applyFont="1" applyFill="1" applyBorder="1" applyAlignment="1" applyProtection="1">
      <alignment horizontal="center" vertical="center"/>
      <protection locked="0"/>
    </xf>
    <xf numFmtId="0" fontId="44" fillId="7" borderId="54" xfId="0" applyFont="1" applyFill="1" applyBorder="1" applyAlignment="1" applyProtection="1">
      <alignment horizontal="center" vertical="center"/>
      <protection locked="0"/>
    </xf>
    <xf numFmtId="44" fontId="30" fillId="0" borderId="52" xfId="2" applyFont="1" applyFill="1" applyBorder="1" applyAlignment="1" applyProtection="1">
      <alignment horizontal="center"/>
      <protection hidden="1"/>
    </xf>
    <xf numFmtId="44" fontId="30" fillId="0" borderId="53" xfId="2" applyFont="1" applyFill="1" applyBorder="1" applyAlignment="1" applyProtection="1">
      <alignment horizontal="center"/>
      <protection hidden="1"/>
    </xf>
    <xf numFmtId="44" fontId="30" fillId="0" borderId="54" xfId="2" applyFont="1" applyFill="1" applyBorder="1" applyAlignment="1" applyProtection="1">
      <alignment horizontal="center"/>
      <protection hidden="1"/>
    </xf>
    <xf numFmtId="44" fontId="39" fillId="0" borderId="31" xfId="2" applyFont="1" applyFill="1" applyBorder="1" applyAlignment="1" applyProtection="1">
      <alignment horizontal="center"/>
      <protection hidden="1"/>
    </xf>
    <xf numFmtId="44" fontId="41" fillId="0" borderId="38" xfId="0" applyNumberFormat="1" applyFont="1" applyFill="1" applyBorder="1" applyAlignment="1" applyProtection="1">
      <alignment horizontal="center"/>
      <protection hidden="1"/>
    </xf>
    <xf numFmtId="0" fontId="41" fillId="0" borderId="39" xfId="0" applyFont="1" applyFill="1" applyBorder="1" applyAlignment="1" applyProtection="1">
      <alignment horizontal="center"/>
      <protection hidden="1"/>
    </xf>
    <xf numFmtId="0" fontId="41" fillId="0" borderId="40" xfId="0" applyFont="1" applyFill="1" applyBorder="1" applyAlignment="1" applyProtection="1">
      <alignment horizontal="center"/>
      <protection hidden="1"/>
    </xf>
    <xf numFmtId="0" fontId="31" fillId="3" borderId="68" xfId="0" applyFont="1" applyFill="1" applyBorder="1" applyAlignment="1" applyProtection="1">
      <alignment horizontal="left" vertical="center"/>
      <protection hidden="1"/>
    </xf>
    <xf numFmtId="0" fontId="52" fillId="0" borderId="35" xfId="0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Fill="1" applyAlignment="1" applyProtection="1">
      <alignment horizontal="center" vertical="center" wrapText="1"/>
      <protection hidden="1"/>
    </xf>
    <xf numFmtId="0" fontId="52" fillId="0" borderId="2" xfId="0" applyFont="1" applyFill="1" applyBorder="1" applyAlignment="1" applyProtection="1">
      <alignment horizontal="center" vertical="center" wrapText="1"/>
      <protection hidden="1"/>
    </xf>
    <xf numFmtId="0" fontId="54" fillId="0" borderId="35" xfId="0" applyFont="1" applyFill="1" applyBorder="1" applyAlignment="1" applyProtection="1">
      <alignment horizontal="center" wrapText="1"/>
      <protection hidden="1"/>
    </xf>
    <xf numFmtId="0" fontId="54" fillId="0" borderId="0" xfId="0" applyFont="1" applyFill="1" applyAlignment="1" applyProtection="1">
      <alignment horizontal="center" wrapText="1"/>
      <protection hidden="1"/>
    </xf>
    <xf numFmtId="0" fontId="54" fillId="0" borderId="2" xfId="0" applyFont="1" applyFill="1" applyBorder="1" applyAlignment="1" applyProtection="1">
      <alignment horizontal="center" wrapText="1"/>
      <protection hidden="1"/>
    </xf>
    <xf numFmtId="0" fontId="52" fillId="0" borderId="35" xfId="0" applyFont="1" applyFill="1" applyBorder="1" applyAlignment="1" applyProtection="1">
      <alignment horizontal="center" wrapText="1"/>
      <protection hidden="1"/>
    </xf>
    <xf numFmtId="0" fontId="52" fillId="0" borderId="0" xfId="0" applyFont="1" applyFill="1" applyBorder="1" applyAlignment="1" applyProtection="1">
      <alignment horizontal="center" wrapText="1"/>
      <protection hidden="1"/>
    </xf>
    <xf numFmtId="0" fontId="52" fillId="0" borderId="2" xfId="0" applyFont="1" applyFill="1" applyBorder="1" applyAlignment="1" applyProtection="1">
      <alignment horizontal="center" wrapText="1"/>
      <protection hidden="1"/>
    </xf>
    <xf numFmtId="0" fontId="33" fillId="0" borderId="53" xfId="0" applyFont="1" applyFill="1" applyBorder="1" applyAlignment="1" applyProtection="1">
      <alignment horizontal="center" vertical="center" wrapText="1"/>
      <protection hidden="1"/>
    </xf>
    <xf numFmtId="0" fontId="42" fillId="0" borderId="35" xfId="0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Fill="1" applyBorder="1" applyAlignment="1" applyProtection="1">
      <alignment horizontal="center" vertical="center" wrapText="1"/>
      <protection hidden="1"/>
    </xf>
    <xf numFmtId="0" fontId="42" fillId="0" borderId="38" xfId="0" applyFont="1" applyFill="1" applyBorder="1" applyAlignment="1" applyProtection="1">
      <alignment horizontal="center" vertical="center" wrapText="1"/>
      <protection hidden="1"/>
    </xf>
    <xf numFmtId="0" fontId="42" fillId="0" borderId="39" xfId="0" applyFont="1" applyFill="1" applyBorder="1" applyAlignment="1" applyProtection="1">
      <alignment horizontal="center" vertical="center" wrapText="1"/>
      <protection hidden="1"/>
    </xf>
    <xf numFmtId="10" fontId="29" fillId="0" borderId="35" xfId="0" applyNumberFormat="1" applyFont="1" applyBorder="1" applyAlignment="1" applyProtection="1">
      <alignment horizontal="center" vertical="center"/>
      <protection hidden="1"/>
    </xf>
    <xf numFmtId="10" fontId="29" fillId="0" borderId="0" xfId="0" applyNumberFormat="1" applyFont="1" applyBorder="1" applyAlignment="1" applyProtection="1">
      <alignment horizontal="center" vertical="center"/>
      <protection hidden="1"/>
    </xf>
    <xf numFmtId="10" fontId="29" fillId="0" borderId="30" xfId="0" applyNumberFormat="1" applyFont="1" applyBorder="1" applyAlignment="1" applyProtection="1">
      <alignment horizontal="center" vertical="center"/>
      <protection hidden="1"/>
    </xf>
    <xf numFmtId="10" fontId="29" fillId="0" borderId="38" xfId="0" applyNumberFormat="1" applyFont="1" applyBorder="1" applyAlignment="1" applyProtection="1">
      <alignment horizontal="center" vertical="center"/>
      <protection hidden="1"/>
    </xf>
    <xf numFmtId="10" fontId="29" fillId="0" borderId="39" xfId="0" applyNumberFormat="1" applyFont="1" applyBorder="1" applyAlignment="1" applyProtection="1">
      <alignment horizontal="center" vertical="center"/>
      <protection hidden="1"/>
    </xf>
    <xf numFmtId="10" fontId="29" fillId="0" borderId="40" xfId="0" applyNumberFormat="1" applyFont="1" applyBorder="1" applyAlignment="1" applyProtection="1">
      <alignment horizontal="center" vertical="center"/>
      <protection hidden="1"/>
    </xf>
    <xf numFmtId="44" fontId="30" fillId="0" borderId="67" xfId="2" applyFont="1" applyFill="1" applyBorder="1" applyAlignment="1" applyProtection="1">
      <alignment horizontal="center"/>
      <protection hidden="1"/>
    </xf>
    <xf numFmtId="0" fontId="46" fillId="5" borderId="52" xfId="0" applyFont="1" applyFill="1" applyBorder="1" applyAlignment="1" applyProtection="1">
      <alignment horizontal="center" vertical="center"/>
      <protection hidden="1"/>
    </xf>
    <xf numFmtId="0" fontId="46" fillId="5" borderId="53" xfId="0" applyFont="1" applyFill="1" applyBorder="1" applyAlignment="1" applyProtection="1">
      <alignment horizontal="center" vertical="center"/>
      <protection hidden="1"/>
    </xf>
    <xf numFmtId="0" fontId="46" fillId="5" borderId="52" xfId="0" applyFont="1" applyFill="1" applyBorder="1" applyAlignment="1" applyProtection="1">
      <alignment horizontal="center" vertical="center" wrapText="1"/>
      <protection hidden="1"/>
    </xf>
    <xf numFmtId="0" fontId="46" fillId="5" borderId="53" xfId="0" applyFont="1" applyFill="1" applyBorder="1" applyAlignment="1" applyProtection="1">
      <alignment horizontal="center" vertical="center" wrapText="1"/>
      <protection hidden="1"/>
    </xf>
    <xf numFmtId="0" fontId="46" fillId="5" borderId="54" xfId="0" applyFont="1" applyFill="1" applyBorder="1" applyAlignment="1" applyProtection="1">
      <alignment horizontal="center" vertical="center" wrapText="1"/>
      <protection hidden="1"/>
    </xf>
    <xf numFmtId="0" fontId="42" fillId="0" borderId="52" xfId="0" applyFont="1" applyFill="1" applyBorder="1" applyAlignment="1" applyProtection="1">
      <alignment horizontal="center" vertical="center"/>
      <protection hidden="1"/>
    </xf>
    <xf numFmtId="0" fontId="42" fillId="0" borderId="53" xfId="0" applyFont="1" applyFill="1" applyBorder="1" applyAlignment="1" applyProtection="1">
      <alignment horizontal="center" vertical="center"/>
      <protection hidden="1"/>
    </xf>
    <xf numFmtId="0" fontId="42" fillId="0" borderId="38" xfId="0" applyFont="1" applyFill="1" applyBorder="1" applyAlignment="1" applyProtection="1">
      <alignment horizontal="center" vertical="center"/>
      <protection hidden="1"/>
    </xf>
    <xf numFmtId="0" fontId="42" fillId="0" borderId="39" xfId="0" applyFont="1" applyFill="1" applyBorder="1" applyAlignment="1" applyProtection="1">
      <alignment horizontal="center" vertical="center"/>
      <protection hidden="1"/>
    </xf>
    <xf numFmtId="10" fontId="29" fillId="0" borderId="52" xfId="0" applyNumberFormat="1" applyFont="1" applyBorder="1" applyAlignment="1" applyProtection="1">
      <alignment horizontal="center" vertical="center"/>
      <protection hidden="1"/>
    </xf>
    <xf numFmtId="10" fontId="29" fillId="0" borderId="53" xfId="0" applyNumberFormat="1" applyFont="1" applyBorder="1" applyAlignment="1" applyProtection="1">
      <alignment horizontal="center" vertical="center"/>
      <protection hidden="1"/>
    </xf>
    <xf numFmtId="10" fontId="29" fillId="0" borderId="54" xfId="0" applyNumberFormat="1" applyFont="1" applyBorder="1" applyAlignment="1" applyProtection="1">
      <alignment horizontal="center" vertical="center"/>
      <protection hidden="1"/>
    </xf>
    <xf numFmtId="44" fontId="30" fillId="0" borderId="32" xfId="2" applyFont="1" applyFill="1" applyBorder="1" applyAlignment="1" applyProtection="1">
      <alignment horizontal="center"/>
      <protection hidden="1"/>
    </xf>
    <xf numFmtId="44" fontId="30" fillId="0" borderId="33" xfId="2" applyFont="1" applyFill="1" applyBorder="1" applyAlignment="1" applyProtection="1">
      <alignment horizontal="center"/>
      <protection hidden="1"/>
    </xf>
    <xf numFmtId="44" fontId="30" fillId="0" borderId="34" xfId="2" applyFont="1" applyFill="1" applyBorder="1" applyAlignment="1" applyProtection="1">
      <alignment horizontal="center"/>
      <protection hidden="1"/>
    </xf>
  </cellXfs>
  <cellStyles count="9">
    <cellStyle name="Comma" xfId="7" builtinId="3"/>
    <cellStyle name="Currency" xfId="2" builtinId="4"/>
    <cellStyle name="Currency 2" xfId="5" xr:uid="{00000000-0005-0000-0000-000002000000}"/>
    <cellStyle name="Normal" xfId="0" builtinId="0"/>
    <cellStyle name="Normal 2" xfId="1" xr:uid="{00000000-0005-0000-0000-000004000000}"/>
    <cellStyle name="Normal 3" xfId="4" xr:uid="{00000000-0005-0000-0000-000005000000}"/>
    <cellStyle name="Normal 3 2" xfId="8" xr:uid="{00000000-0005-0000-0000-000006000000}"/>
    <cellStyle name="Percent" xfId="3" builtinId="5"/>
    <cellStyle name="Percent 2" xfId="6" xr:uid="{00000000-0005-0000-0000-000008000000}"/>
  </cellStyles>
  <dxfs count="3">
    <dxf>
      <fill>
        <patternFill>
          <bgColor theme="6" tint="0.7999816888943144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fill>
        <patternFill patternType="gray0625">
          <fgColor rgb="FFFF0000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</dxf>
  </dxfs>
  <tableStyles count="0" defaultTableStyle="TableStyleMedium2" defaultPivotStyle="PivotStyleLight16"/>
  <colors>
    <mruColors>
      <color rgb="FF004C43"/>
      <color rgb="FF707271"/>
      <color rgb="FF00B096"/>
      <color rgb="FFF2E7D1"/>
      <color rgb="FFD3F6C6"/>
      <color rgb="FFFFFFCC"/>
      <color rgb="FFF2F2F2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9525</xdr:colOff>
      <xdr:row>26</xdr:row>
      <xdr:rowOff>114300</xdr:rowOff>
    </xdr:from>
    <xdr:to>
      <xdr:col>47</xdr:col>
      <xdr:colOff>38100</xdr:colOff>
      <xdr:row>29</xdr:row>
      <xdr:rowOff>0</xdr:rowOff>
    </xdr:to>
    <xdr:cxnSp macro="">
      <xdr:nvCxnSpPr>
        <xdr:cNvPr id="2" name="AutoShape 6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>
          <a:cxnSpLocks noChangeShapeType="1"/>
        </xdr:cNvCxnSpPr>
      </xdr:nvCxnSpPr>
      <xdr:spPr bwMode="auto">
        <a:xfrm>
          <a:off x="5829300" y="3629025"/>
          <a:ext cx="561975" cy="419100"/>
        </a:xfrm>
        <a:prstGeom prst="bentConnector3">
          <a:avLst>
            <a:gd name="adj1" fmla="val 92222"/>
          </a:avLst>
        </a:prstGeom>
        <a:ln>
          <a:solidFill>
            <a:schemeClr val="bg1">
              <a:lumMod val="50000"/>
            </a:schemeClr>
          </a:solidFill>
          <a:headEnd/>
          <a:tailE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129268</xdr:colOff>
      <xdr:row>24</xdr:row>
      <xdr:rowOff>74840</xdr:rowOff>
    </xdr:from>
    <xdr:to>
      <xdr:col>45</xdr:col>
      <xdr:colOff>127571</xdr:colOff>
      <xdr:row>24</xdr:row>
      <xdr:rowOff>174683</xdr:rowOff>
    </xdr:to>
    <xdr:cxnSp macro="">
      <xdr:nvCxnSpPr>
        <xdr:cNvPr id="3" name="AutoShape 6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>
          <a:cxnSpLocks noChangeShapeType="1"/>
        </xdr:cNvCxnSpPr>
      </xdr:nvCxnSpPr>
      <xdr:spPr bwMode="auto">
        <a:xfrm>
          <a:off x="5815693" y="3237140"/>
          <a:ext cx="398353" cy="99843"/>
        </a:xfrm>
        <a:prstGeom prst="bentConnector3">
          <a:avLst>
            <a:gd name="adj1" fmla="val 101883"/>
          </a:avLst>
        </a:prstGeom>
        <a:ln>
          <a:solidFill>
            <a:schemeClr val="bg1">
              <a:lumMod val="50000"/>
            </a:schemeClr>
          </a:solidFill>
          <a:headEnd/>
          <a:tailE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2721</xdr:colOff>
      <xdr:row>25</xdr:row>
      <xdr:rowOff>164308</xdr:rowOff>
    </xdr:from>
    <xdr:to>
      <xdr:col>47</xdr:col>
      <xdr:colOff>5102</xdr:colOff>
      <xdr:row>26</xdr:row>
      <xdr:rowOff>76200</xdr:rowOff>
    </xdr:to>
    <xdr:cxnSp macro="">
      <xdr:nvCxnSpPr>
        <xdr:cNvPr id="4" name="AutoShap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>
          <a:cxnSpLocks noChangeShapeType="1"/>
        </xdr:cNvCxnSpPr>
      </xdr:nvCxnSpPr>
      <xdr:spPr bwMode="auto">
        <a:xfrm flipV="1">
          <a:off x="5822496" y="3507583"/>
          <a:ext cx="535781" cy="83342"/>
        </a:xfrm>
        <a:prstGeom prst="bentConnector3">
          <a:avLst>
            <a:gd name="adj1" fmla="val 74526"/>
          </a:avLst>
        </a:prstGeom>
        <a:ln>
          <a:solidFill>
            <a:schemeClr val="bg1">
              <a:lumMod val="50000"/>
            </a:schemeClr>
          </a:solidFill>
          <a:headEnd/>
          <a:tailE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121227</xdr:colOff>
      <xdr:row>30</xdr:row>
      <xdr:rowOff>5956</xdr:rowOff>
    </xdr:from>
    <xdr:to>
      <xdr:col>47</xdr:col>
      <xdr:colOff>11906</xdr:colOff>
      <xdr:row>32</xdr:row>
      <xdr:rowOff>69273</xdr:rowOff>
    </xdr:to>
    <xdr:cxnSp macro="">
      <xdr:nvCxnSpPr>
        <xdr:cNvPr id="5" name="AutoShape 6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>
          <a:cxnSpLocks noChangeShapeType="1"/>
        </xdr:cNvCxnSpPr>
      </xdr:nvCxnSpPr>
      <xdr:spPr bwMode="auto">
        <a:xfrm flipV="1">
          <a:off x="5674302" y="4263631"/>
          <a:ext cx="690779" cy="434792"/>
        </a:xfrm>
        <a:prstGeom prst="bentConnector3">
          <a:avLst>
            <a:gd name="adj1" fmla="val 99111"/>
          </a:avLst>
        </a:prstGeom>
        <a:ln>
          <a:solidFill>
            <a:schemeClr val="bg1">
              <a:lumMod val="50000"/>
            </a:schemeClr>
          </a:solidFill>
          <a:headEnd/>
          <a:tailE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26</xdr:row>
      <xdr:rowOff>85355</xdr:rowOff>
    </xdr:from>
    <xdr:to>
      <xdr:col>37</xdr:col>
      <xdr:colOff>118872</xdr:colOff>
      <xdr:row>26</xdr:row>
      <xdr:rowOff>85356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V="1">
          <a:off x="5019675" y="3600080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9525</xdr:colOff>
      <xdr:row>24</xdr:row>
      <xdr:rowOff>96612</xdr:rowOff>
    </xdr:from>
    <xdr:to>
      <xdr:col>37</xdr:col>
      <xdr:colOff>128397</xdr:colOff>
      <xdr:row>24</xdr:row>
      <xdr:rowOff>96613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V="1">
          <a:off x="5029200" y="3258912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5197</xdr:colOff>
      <xdr:row>30</xdr:row>
      <xdr:rowOff>87451</xdr:rowOff>
    </xdr:from>
    <xdr:to>
      <xdr:col>37</xdr:col>
      <xdr:colOff>124069</xdr:colOff>
      <xdr:row>30</xdr:row>
      <xdr:rowOff>87452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V="1">
          <a:off x="5024872" y="4345126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9525</xdr:colOff>
      <xdr:row>27</xdr:row>
      <xdr:rowOff>85725</xdr:rowOff>
    </xdr:from>
    <xdr:to>
      <xdr:col>37</xdr:col>
      <xdr:colOff>128397</xdr:colOff>
      <xdr:row>27</xdr:row>
      <xdr:rowOff>85726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V="1">
          <a:off x="4933950" y="3867150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9525</xdr:colOff>
      <xdr:row>23</xdr:row>
      <xdr:rowOff>76200</xdr:rowOff>
    </xdr:from>
    <xdr:to>
      <xdr:col>37</xdr:col>
      <xdr:colOff>128397</xdr:colOff>
      <xdr:row>23</xdr:row>
      <xdr:rowOff>76201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V="1">
          <a:off x="4933950" y="3162300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7795</xdr:colOff>
      <xdr:row>30</xdr:row>
      <xdr:rowOff>99577</xdr:rowOff>
    </xdr:from>
    <xdr:to>
      <xdr:col>37</xdr:col>
      <xdr:colOff>126667</xdr:colOff>
      <xdr:row>30</xdr:row>
      <xdr:rowOff>99578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V="1">
          <a:off x="4932220" y="4414402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7795</xdr:colOff>
      <xdr:row>25</xdr:row>
      <xdr:rowOff>84863</xdr:rowOff>
    </xdr:from>
    <xdr:to>
      <xdr:col>37</xdr:col>
      <xdr:colOff>126667</xdr:colOff>
      <xdr:row>25</xdr:row>
      <xdr:rowOff>84864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V="1">
          <a:off x="4932220" y="3523388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4333</xdr:colOff>
      <xdr:row>26</xdr:row>
      <xdr:rowOff>90058</xdr:rowOff>
    </xdr:from>
    <xdr:to>
      <xdr:col>37</xdr:col>
      <xdr:colOff>123205</xdr:colOff>
      <xdr:row>26</xdr:row>
      <xdr:rowOff>90059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V="1">
          <a:off x="4928758" y="3700033"/>
          <a:ext cx="118872" cy="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8659</xdr:colOff>
      <xdr:row>24</xdr:row>
      <xdr:rowOff>86591</xdr:rowOff>
    </xdr:from>
    <xdr:to>
      <xdr:col>43</xdr:col>
      <xdr:colOff>112568</xdr:colOff>
      <xdr:row>24</xdr:row>
      <xdr:rowOff>155864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5733184" y="3353666"/>
          <a:ext cx="103909" cy="69273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121228</xdr:colOff>
      <xdr:row>24</xdr:row>
      <xdr:rowOff>0</xdr:rowOff>
    </xdr:from>
    <xdr:to>
      <xdr:col>43</xdr:col>
      <xdr:colOff>112568</xdr:colOff>
      <xdr:row>24</xdr:row>
      <xdr:rowOff>69273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>
          <a:off x="5712403" y="3267075"/>
          <a:ext cx="124690" cy="69273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  <pageSetUpPr fitToPage="1"/>
  </sheetPr>
  <dimension ref="A1:FT86"/>
  <sheetViews>
    <sheetView showGridLines="0" showRowColHeaders="0" tabSelected="1" showRuler="0" view="pageLayout" zoomScale="110" zoomScaleNormal="100" zoomScalePageLayoutView="110" workbookViewId="0">
      <selection activeCell="Z24" sqref="Z24:AK24"/>
    </sheetView>
  </sheetViews>
  <sheetFormatPr defaultColWidth="0" defaultRowHeight="12.75" customHeight="1" zeroHeight="1" x14ac:dyDescent="0.2"/>
  <cols>
    <col min="1" max="1" width="2.85546875" style="1" customWidth="1"/>
    <col min="2" max="50" width="1.85546875" style="1" customWidth="1"/>
    <col min="51" max="51" width="1.7109375" style="1" customWidth="1"/>
    <col min="52" max="52" width="1.42578125" style="1" customWidth="1"/>
    <col min="53" max="56" width="1.85546875" style="1" hidden="1" customWidth="1"/>
    <col min="57" max="57" width="38.28515625" style="1" hidden="1" customWidth="1"/>
    <col min="58" max="58" width="37" style="1" hidden="1" customWidth="1"/>
    <col min="59" max="59" width="6.7109375" style="1" hidden="1" customWidth="1"/>
    <col min="60" max="60" width="10" style="1" hidden="1" customWidth="1"/>
    <col min="61" max="176" width="1.85546875" style="1" hidden="1" customWidth="1"/>
    <col min="177" max="16384" width="9.140625" style="1" hidden="1"/>
  </cols>
  <sheetData>
    <row r="1" spans="1:59" s="56" customFormat="1" ht="12.75" customHeight="1" x14ac:dyDescent="0.2">
      <c r="K1" s="60"/>
    </row>
    <row r="2" spans="1:59" s="56" customFormat="1" ht="12.75" customHeight="1" x14ac:dyDescent="0.2">
      <c r="K2" s="60"/>
      <c r="M2" s="62">
        <v>2020</v>
      </c>
    </row>
    <row r="3" spans="1:59" s="56" customFormat="1" ht="12.75" customHeight="1" x14ac:dyDescent="0.2">
      <c r="K3" s="60"/>
      <c r="M3" s="184" t="str">
        <f>Year_Current_Purchase&amp;" VA Loan Limit Calculator"</f>
        <v>2020 VA Loan Limit Calculator</v>
      </c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</row>
    <row r="4" spans="1:59" s="56" customFormat="1" ht="12.75" customHeight="1" x14ac:dyDescent="0.2">
      <c r="K4" s="60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</row>
    <row r="5" spans="1:59" s="56" customFormat="1" ht="12.75" customHeight="1" x14ac:dyDescent="0.2">
      <c r="K5" s="60"/>
      <c r="M5" s="185" t="s">
        <v>2058</v>
      </c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</row>
    <row r="6" spans="1:59" s="56" customFormat="1" ht="12.75" customHeight="1" x14ac:dyDescent="0.2">
      <c r="K6" s="60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</row>
    <row r="7" spans="1:59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K7" s="61"/>
      <c r="L7" s="23"/>
      <c r="M7" s="23"/>
      <c r="N7" s="58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23"/>
    </row>
    <row r="8" spans="1:59" x14ac:dyDescent="0.2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23"/>
    </row>
    <row r="9" spans="1:59" ht="5.25" customHeight="1" x14ac:dyDescent="0.2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</row>
    <row r="10" spans="1:59" x14ac:dyDescent="0.2">
      <c r="A10" s="23"/>
      <c r="B10" s="63" t="s">
        <v>2202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23"/>
    </row>
    <row r="11" spans="1:59" ht="9" customHeight="1" x14ac:dyDescent="0.2">
      <c r="A11" s="23"/>
      <c r="B11" s="65" t="str">
        <f>Year_Current_Purchase&amp;"_"&amp;Current_Year_Purchase_State_Selection&amp;Current_Year_Purchase_County_Selection</f>
        <v>2020_</v>
      </c>
      <c r="C11" s="65" t="str">
        <f>Current_Year_Purchase_State_Selection&amp;"_"&amp;B11</f>
        <v>_2020_</v>
      </c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23"/>
    </row>
    <row r="12" spans="1:59" x14ac:dyDescent="0.2">
      <c r="A12" s="2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8"/>
      <c r="AZ12" s="23"/>
      <c r="BF12" s="1" t="str">
        <f>Current_Year_Purchase_State_Selection&amp;Current_Year_Purchase_County_Selection</f>
        <v/>
      </c>
    </row>
    <row r="13" spans="1:59" x14ac:dyDescent="0.2">
      <c r="A13" s="23"/>
      <c r="B13" s="97" t="s">
        <v>36</v>
      </c>
      <c r="C13" s="98"/>
      <c r="D13" s="98"/>
      <c r="E13" s="98"/>
      <c r="F13" s="99"/>
      <c r="G13" s="193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5"/>
      <c r="Z13" s="100" t="s">
        <v>37</v>
      </c>
      <c r="AA13" s="98"/>
      <c r="AB13" s="98"/>
      <c r="AC13" s="98"/>
      <c r="AD13" s="98"/>
      <c r="AE13" s="99"/>
      <c r="AF13" s="193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5"/>
      <c r="AZ13" s="23"/>
    </row>
    <row r="14" spans="1:59" x14ac:dyDescent="0.2">
      <c r="A14" s="23"/>
      <c r="B14" s="190" t="s">
        <v>0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2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83"/>
      <c r="AZ14" s="23"/>
      <c r="BF14" s="1" t="e">
        <f>LOOKUP(Current_Year_Purchase_DownPayment_Percent,Current_Year_Purchase_Down_Payment_Calc)</f>
        <v>#N/A</v>
      </c>
    </row>
    <row r="15" spans="1:59" x14ac:dyDescent="0.2">
      <c r="A15" s="23"/>
      <c r="B15" s="95" t="s">
        <v>1</v>
      </c>
      <c r="C15" s="101" t="s">
        <v>5</v>
      </c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3" t="s">
        <v>41</v>
      </c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71"/>
      <c r="AM15" s="183" t="str">
        <f>IF(Current_Year_Purchase_Lesser_SalesVSAppraisal_Price=0,"",IF(Current_Year_Purchase_Lesser_SalesVSAppraisal_Price&gt;144000,"ERROR (Line C): Loan Amount is greater than $144,000, WRONG CALCULATOR!",""))</f>
        <v/>
      </c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84"/>
      <c r="AZ15" s="23"/>
    </row>
    <row r="16" spans="1:59" ht="13.5" thickBot="1" x14ac:dyDescent="0.25">
      <c r="A16" s="23"/>
      <c r="B16" s="95" t="s">
        <v>2</v>
      </c>
      <c r="C16" s="101" t="s">
        <v>6</v>
      </c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3" t="s">
        <v>41</v>
      </c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71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84"/>
      <c r="AZ16" s="23"/>
      <c r="BF16" s="14" t="e">
        <f>Current_Year_Purchase_Available_Entitlement/Current_Year_Purchase_Lesser_SalesVSAppraisal_Price</f>
        <v>#DIV/0!</v>
      </c>
      <c r="BG16" s="34" t="s">
        <v>401</v>
      </c>
    </row>
    <row r="17" spans="1:60" x14ac:dyDescent="0.2">
      <c r="A17" s="23"/>
      <c r="B17" s="95" t="s">
        <v>3</v>
      </c>
      <c r="C17" s="101" t="s">
        <v>7</v>
      </c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3" t="s">
        <v>38</v>
      </c>
      <c r="Z17" s="197">
        <f>MIN(Current_Year_Purchase_Sales_Price,Current_Year_Purchase_Appraised_Value)</f>
        <v>0</v>
      </c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71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84"/>
      <c r="AZ17" s="23"/>
      <c r="BG17" s="15">
        <v>0</v>
      </c>
      <c r="BH17" s="16" t="s">
        <v>77</v>
      </c>
    </row>
    <row r="18" spans="1:60" ht="9.75" customHeight="1" x14ac:dyDescent="0.2">
      <c r="A18" s="23"/>
      <c r="B18" s="198" t="s">
        <v>4</v>
      </c>
      <c r="C18" s="199" t="s">
        <v>424</v>
      </c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3"/>
      <c r="X18" s="203"/>
      <c r="Y18" s="204"/>
      <c r="Z18" s="207">
        <f>Current_Year_Purchase_Lesser_SalesVSAppraisal_Price*25%</f>
        <v>0</v>
      </c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78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84"/>
      <c r="AZ18" s="23"/>
      <c r="BG18" s="17">
        <v>0.05</v>
      </c>
      <c r="BH18" s="18" t="s">
        <v>400</v>
      </c>
    </row>
    <row r="19" spans="1:60" ht="15" customHeight="1" x14ac:dyDescent="0.2">
      <c r="A19" s="23"/>
      <c r="B19" s="198"/>
      <c r="C19" s="201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5"/>
      <c r="X19" s="205"/>
      <c r="Y19" s="206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84"/>
      <c r="AZ19" s="23"/>
      <c r="BG19" s="17">
        <v>0.1</v>
      </c>
      <c r="BH19" s="19">
        <v>0.1</v>
      </c>
    </row>
    <row r="20" spans="1:60" ht="15" customHeight="1" x14ac:dyDescent="0.2">
      <c r="A20" s="23"/>
      <c r="B20" s="190" t="s">
        <v>8</v>
      </c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  <c r="AL20" s="69"/>
      <c r="AM20" s="213" t="str">
        <f>IF(OR(Current_Year_Purchase_Lesser_SalesVSAppraisal_Price="",Current_Year_Purchase_Lesser_SalesVSAppraisal_Price=0),"",IF(Current_Year_Purchase_Lesser_SalesVSAppraisal_Price&lt;=45000,"Maximum Potential Guaranty is 50% of Loan Amount for loan amounts up to $45,000.",
IF(AND(Current_Year_Purchase_Lesser_SalesVSAppraisal_Price&gt;=45001,Current_Year_Purchase_Lesser_SalesVSAppraisal_Price&lt;=56250),"Maximum Potential Guaranty is $22,500 for loan amounts between $45,001 to $56,250.",
IF(AND(Current_Year_Purchase_Lesser_SalesVSAppraisal_Price&gt;=56251,Current_Year_Purchase_Lesser_SalesVSAppraisal_Price&lt;=144000),
IF(Current_Year_Purchase_Lesser_SalesVSAppraisal_Price*40%&gt;=36000,"Maximum Potential Guaranty is 40% of the loan amount, with a maximum of $36,000 for the loan amount entered.","Maximum Potential Guaranty is 40% of the loan amount for the loan amount entered.")))))</f>
        <v/>
      </c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4"/>
      <c r="AZ20" s="23"/>
      <c r="BG20" s="17">
        <v>1</v>
      </c>
      <c r="BH20" s="18"/>
    </row>
    <row r="21" spans="1:60" ht="13.5" customHeight="1" thickBot="1" x14ac:dyDescent="0.25">
      <c r="A21" s="23"/>
      <c r="B21" s="215" t="s">
        <v>9</v>
      </c>
      <c r="C21" s="104" t="s">
        <v>40</v>
      </c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6"/>
      <c r="Z21" s="197" t="str">
        <f>IFERROR(VLOOKUP(LoanLimit_Lookup_Current_Yr_Purch,LookUpTable_CountyLoanLimit_AllYears,2,FALSE),"")</f>
        <v/>
      </c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71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4"/>
      <c r="AZ21" s="23"/>
      <c r="BG21" s="20">
        <v>0</v>
      </c>
      <c r="BH21" s="21">
        <v>0</v>
      </c>
    </row>
    <row r="22" spans="1:60" ht="13.5" thickBot="1" x14ac:dyDescent="0.25">
      <c r="A22" s="23"/>
      <c r="B22" s="215"/>
      <c r="C22" s="109"/>
      <c r="D22" s="110" t="s">
        <v>13</v>
      </c>
      <c r="E22" s="67"/>
      <c r="F22" s="111"/>
      <c r="G22" s="216"/>
      <c r="H22" s="217"/>
      <c r="I22" s="218"/>
      <c r="J22" s="67"/>
      <c r="K22" s="67"/>
      <c r="L22" s="67"/>
      <c r="M22" s="112" t="s">
        <v>14</v>
      </c>
      <c r="N22" s="219"/>
      <c r="O22" s="220"/>
      <c r="P22" s="220"/>
      <c r="Q22" s="220"/>
      <c r="R22" s="220"/>
      <c r="S22" s="220"/>
      <c r="T22" s="220"/>
      <c r="U22" s="220"/>
      <c r="V22" s="220"/>
      <c r="W22" s="220"/>
      <c r="X22" s="221"/>
      <c r="Y22" s="113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71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4"/>
      <c r="AZ22" s="23"/>
      <c r="BE22" s="13" t="s">
        <v>402</v>
      </c>
    </row>
    <row r="23" spans="1:60" x14ac:dyDescent="0.2">
      <c r="A23" s="23"/>
      <c r="B23" s="95" t="s">
        <v>10</v>
      </c>
      <c r="C23" s="101" t="s">
        <v>2059</v>
      </c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5" t="s">
        <v>425</v>
      </c>
      <c r="Z23" s="197">
        <f>IF(Current_Year_Purchase_Lesser_SalesVSAppraisal_Price&lt;=45000,Current_Year_Purchase_Lesser_SalesVSAppraisal_Price*50%,
IF(AND(Current_Year_Purchase_Lesser_SalesVSAppraisal_Price&gt;=45001,Current_Year_Purchase_Lesser_SalesVSAppraisal_Price&lt;=56250),22500,
IF(Current_Year_Purchase_Lesser_SalesVSAppraisal_Price*40%&gt;36000,36000,Current_Year_Purchase_Lesser_SalesVSAppraisal_Price*40%)))</f>
        <v>0</v>
      </c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71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4"/>
      <c r="AZ23" s="23"/>
      <c r="BE23" s="25" t="str">
        <f>BF23&amp;BG23</f>
        <v>Regular - First Time Use0-4.99%</v>
      </c>
      <c r="BF23" s="26" t="s">
        <v>393</v>
      </c>
      <c r="BG23" s="26" t="s">
        <v>77</v>
      </c>
      <c r="BH23" s="27">
        <f>Y57</f>
        <v>2.3E-2</v>
      </c>
    </row>
    <row r="24" spans="1:60" x14ac:dyDescent="0.2">
      <c r="A24" s="23"/>
      <c r="B24" s="95" t="s">
        <v>11</v>
      </c>
      <c r="C24" s="101" t="s">
        <v>15</v>
      </c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03" t="s">
        <v>42</v>
      </c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71"/>
      <c r="AM24" s="73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84"/>
      <c r="AZ24" s="23"/>
      <c r="BE24" s="28" t="str">
        <f t="shared" ref="BE24:BE35" si="0">BF24&amp;BG24</f>
        <v>Regular - First Time Use5-9.99%</v>
      </c>
      <c r="BF24" s="3" t="s">
        <v>393</v>
      </c>
      <c r="BG24" s="3" t="s">
        <v>400</v>
      </c>
      <c r="BH24" s="29">
        <f>Y58</f>
        <v>1.6500000000000001E-2</v>
      </c>
    </row>
    <row r="25" spans="1:60" x14ac:dyDescent="0.2">
      <c r="A25" s="23"/>
      <c r="B25" s="95" t="s">
        <v>12</v>
      </c>
      <c r="C25" s="116" t="s">
        <v>16</v>
      </c>
      <c r="D25" s="117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03" t="s">
        <v>38</v>
      </c>
      <c r="Z25" s="222">
        <f>IFERROR(Current_Year_Purchase_Maximum_Potential_Guaranty-Current_Year_Purchase_Previously_Used_Entitlement_NotRestorable,"")</f>
        <v>0</v>
      </c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80"/>
      <c r="AM25" s="210" t="str">
        <f>IFERROR(Current_Year_Purchase_Available_Entitlement/Current_Year_Purchase_Lesser_SalesVSAppraisal_Price,"")</f>
        <v/>
      </c>
      <c r="AN25" s="211"/>
      <c r="AO25" s="211"/>
      <c r="AP25" s="211"/>
      <c r="AQ25" s="212"/>
      <c r="AR25" s="75" t="str">
        <f>IF(AM25="","",IF(AM25&gt;25%,"*",""))</f>
        <v/>
      </c>
      <c r="AS25" s="71"/>
      <c r="AT25" s="71"/>
      <c r="AU25" s="71"/>
      <c r="AV25" s="71"/>
      <c r="AW25" s="71"/>
      <c r="AX25" s="71"/>
      <c r="AY25" s="84"/>
      <c r="AZ25" s="23"/>
      <c r="BE25" s="28" t="str">
        <f t="shared" si="0"/>
        <v>Regular - First Time Use0.1</v>
      </c>
      <c r="BF25" s="3" t="s">
        <v>393</v>
      </c>
      <c r="BG25" s="22">
        <v>0.1</v>
      </c>
      <c r="BH25" s="29">
        <f>Y59</f>
        <v>1.4E-2</v>
      </c>
    </row>
    <row r="26" spans="1:60" x14ac:dyDescent="0.2">
      <c r="A26" s="23"/>
      <c r="B26" s="190" t="s">
        <v>17</v>
      </c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2"/>
      <c r="AL26" s="69"/>
      <c r="AM26" s="69"/>
      <c r="AN26" s="69"/>
      <c r="AO26" s="69"/>
      <c r="AP26" s="69"/>
      <c r="AQ26" s="69"/>
      <c r="AR26" s="69"/>
      <c r="AS26" s="223">
        <f t="shared" ref="AS26" si="1">IFERROR(SUM(AM25,AM27),"")</f>
        <v>0</v>
      </c>
      <c r="AT26" s="224"/>
      <c r="AU26" s="224"/>
      <c r="AV26" s="224"/>
      <c r="AW26" s="225"/>
      <c r="AX26" s="69"/>
      <c r="AY26" s="83"/>
      <c r="AZ26" s="23"/>
      <c r="BE26" s="28" t="str">
        <f t="shared" si="0"/>
        <v>Regular - Subsequent Use0-4.99%</v>
      </c>
      <c r="BF26" s="3" t="s">
        <v>394</v>
      </c>
      <c r="BG26" s="3" t="s">
        <v>77</v>
      </c>
      <c r="BH26" s="29">
        <f>AM57</f>
        <v>3.5999999999999997E-2</v>
      </c>
    </row>
    <row r="27" spans="1:60" x14ac:dyDescent="0.2">
      <c r="A27" s="23"/>
      <c r="B27" s="95" t="s">
        <v>18</v>
      </c>
      <c r="C27" s="101" t="s">
        <v>23</v>
      </c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5" t="s">
        <v>403</v>
      </c>
      <c r="Z27" s="209">
        <f>IF(Current_Year_Purchase_Available_Entitlement&lt;Current_Year_Purchase_Required_25percent_Coverage,Current_Year_Purchase_Required_25percent_Coverage-Current_Year_Purchase_Available_Entitlement,0)</f>
        <v>0</v>
      </c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80"/>
      <c r="AM27" s="210" t="str">
        <f>IFERROR(Current_Year_Purchase_Guaranty_Shortfall/Current_Year_Purchase_Lesser_SalesVSAppraisal_Price,"")</f>
        <v/>
      </c>
      <c r="AN27" s="211"/>
      <c r="AO27" s="211"/>
      <c r="AP27" s="211"/>
      <c r="AQ27" s="212"/>
      <c r="AR27" s="71"/>
      <c r="AS27" s="71"/>
      <c r="AT27" s="71"/>
      <c r="AU27" s="71"/>
      <c r="AV27" s="71"/>
      <c r="AW27" s="71"/>
      <c r="AX27" s="71"/>
      <c r="AY27" s="84"/>
      <c r="AZ27" s="23"/>
      <c r="BE27" s="28" t="str">
        <f t="shared" si="0"/>
        <v>Regular - Subsequent Use5-9.99%</v>
      </c>
      <c r="BF27" s="3" t="s">
        <v>394</v>
      </c>
      <c r="BG27" s="3" t="s">
        <v>400</v>
      </c>
      <c r="BH27" s="29">
        <f>AM58</f>
        <v>1.6500000000000001E-2</v>
      </c>
    </row>
    <row r="28" spans="1:60" x14ac:dyDescent="0.2">
      <c r="A28" s="23"/>
      <c r="B28" s="95" t="s">
        <v>19</v>
      </c>
      <c r="C28" s="101" t="s">
        <v>24</v>
      </c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5" t="s">
        <v>406</v>
      </c>
      <c r="Z28" s="226">
        <f>IF(Current_Year_Purchase_Sales_Price&gt;Current_Year_Purchase_Appraised_Value,Current_Year_Purchase_Sales_Price-Current_Year_Purchase_Appraised_Value,0)</f>
        <v>0</v>
      </c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71"/>
      <c r="AM28" s="94" t="s">
        <v>415</v>
      </c>
      <c r="AN28" s="76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84"/>
      <c r="AZ28" s="23"/>
      <c r="BE28" s="28" t="str">
        <f t="shared" si="0"/>
        <v>Regular - Subsequent Use0.1</v>
      </c>
      <c r="BF28" s="3" t="s">
        <v>394</v>
      </c>
      <c r="BG28" s="22">
        <v>0.1</v>
      </c>
      <c r="BH28" s="29">
        <f>AM59</f>
        <v>1.4E-2</v>
      </c>
    </row>
    <row r="29" spans="1:60" ht="14.25" x14ac:dyDescent="0.2">
      <c r="A29" s="23"/>
      <c r="B29" s="95" t="s">
        <v>20</v>
      </c>
      <c r="C29" s="116" t="s">
        <v>25</v>
      </c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03" t="s">
        <v>38</v>
      </c>
      <c r="Z29" s="227">
        <f>SUM(Current_Year_Purchase_Guaranty_Shortfall,Current_Year_Purchase_Appraisal_Shortfall)</f>
        <v>0</v>
      </c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71"/>
      <c r="AM29" s="85"/>
      <c r="AN29" s="85"/>
      <c r="AO29" s="73"/>
      <c r="AP29" s="86"/>
      <c r="AQ29" s="86"/>
      <c r="AR29" s="71"/>
      <c r="AS29" s="71"/>
      <c r="AT29" s="71"/>
      <c r="AU29" s="71"/>
      <c r="AV29" s="71"/>
      <c r="AW29" s="71"/>
      <c r="AX29" s="71"/>
      <c r="AY29" s="84"/>
      <c r="AZ29" s="23"/>
      <c r="BE29" s="28" t="str">
        <f t="shared" si="0"/>
        <v>Reserves/National Guard - First Time Use0-4.99%</v>
      </c>
      <c r="BF29" s="3" t="s">
        <v>395</v>
      </c>
      <c r="BG29" s="3" t="s">
        <v>77</v>
      </c>
      <c r="BH29" s="29">
        <f>Y60</f>
        <v>2.3E-2</v>
      </c>
    </row>
    <row r="30" spans="1:60" ht="14.25" x14ac:dyDescent="0.2">
      <c r="A30" s="23"/>
      <c r="B30" s="95" t="s">
        <v>21</v>
      </c>
      <c r="C30" s="101" t="s">
        <v>26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03" t="s">
        <v>41</v>
      </c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71"/>
      <c r="AM30" s="86"/>
      <c r="AN30" s="86"/>
      <c r="AO30" s="86"/>
      <c r="AP30" s="86"/>
      <c r="AQ30" s="86"/>
      <c r="AR30" s="71"/>
      <c r="AS30" s="229">
        <f t="shared" ref="AS30" si="2">IFERROR(SUM(AM27,AL33),"")</f>
        <v>0</v>
      </c>
      <c r="AT30" s="230"/>
      <c r="AU30" s="230"/>
      <c r="AV30" s="230"/>
      <c r="AW30" s="231"/>
      <c r="AX30" s="71"/>
      <c r="AY30" s="84"/>
      <c r="AZ30" s="23"/>
      <c r="BE30" s="28" t="str">
        <f t="shared" si="0"/>
        <v>Reserves/National Guard - First Time Use5-9.99%</v>
      </c>
      <c r="BF30" s="3" t="s">
        <v>395</v>
      </c>
      <c r="BG30" s="3" t="s">
        <v>400</v>
      </c>
      <c r="BH30" s="29">
        <f>Y61</f>
        <v>1.6500000000000001E-2</v>
      </c>
    </row>
    <row r="31" spans="1:60" ht="15.75" customHeight="1" x14ac:dyDescent="0.2">
      <c r="A31" s="23"/>
      <c r="B31" s="95" t="s">
        <v>22</v>
      </c>
      <c r="C31" s="116" t="s">
        <v>408</v>
      </c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5" t="s">
        <v>414</v>
      </c>
      <c r="Z31" s="232">
        <f>SUM(Current_Year_Purchase_Required_Down_Payment,Current_Year_Purchase_Veterans_Additional_DownPayment)</f>
        <v>0</v>
      </c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86"/>
      <c r="AM31" s="210" t="str">
        <f>IFERROR(Current_Year_Purchase_Total_Down_Payment/Current_Year_Purchase_Sales_Price,"")</f>
        <v/>
      </c>
      <c r="AN31" s="211"/>
      <c r="AO31" s="211"/>
      <c r="AP31" s="211"/>
      <c r="AQ31" s="212"/>
      <c r="AR31" s="78"/>
      <c r="AS31" s="78"/>
      <c r="AT31" s="78"/>
      <c r="AU31" s="78"/>
      <c r="AV31" s="78"/>
      <c r="AW31" s="78"/>
      <c r="AX31" s="78"/>
      <c r="AY31" s="84"/>
      <c r="AZ31" s="23"/>
      <c r="BE31" s="28" t="str">
        <f t="shared" si="0"/>
        <v>Reserves/National Guard - First Time Use0.1</v>
      </c>
      <c r="BF31" s="3" t="s">
        <v>395</v>
      </c>
      <c r="BG31" s="22">
        <v>0.1</v>
      </c>
      <c r="BH31" s="29">
        <f>Y62</f>
        <v>1.4E-2</v>
      </c>
    </row>
    <row r="32" spans="1:60" x14ac:dyDescent="0.2">
      <c r="A32" s="23"/>
      <c r="B32" s="190" t="s">
        <v>27</v>
      </c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2"/>
      <c r="AL32" s="69"/>
      <c r="AM32" s="94" t="s">
        <v>416</v>
      </c>
      <c r="AN32" s="69"/>
      <c r="AO32" s="69"/>
      <c r="AP32" s="69"/>
      <c r="AQ32" s="69"/>
      <c r="AR32" s="78"/>
      <c r="AS32" s="78"/>
      <c r="AT32" s="78"/>
      <c r="AU32" s="78"/>
      <c r="AV32" s="78"/>
      <c r="AW32" s="78"/>
      <c r="AX32" s="78"/>
      <c r="AY32" s="83"/>
      <c r="AZ32" s="23"/>
      <c r="BE32" s="28" t="str">
        <f t="shared" si="0"/>
        <v>Reserves/National Guard - Subsequent Use0-4.99%</v>
      </c>
      <c r="BF32" s="3" t="s">
        <v>396</v>
      </c>
      <c r="BG32" s="3" t="s">
        <v>77</v>
      </c>
      <c r="BH32" s="29">
        <f>AM60</f>
        <v>3.5999999999999997E-2</v>
      </c>
    </row>
    <row r="33" spans="1:60" ht="12.75" customHeight="1" x14ac:dyDescent="0.2">
      <c r="A33" s="23"/>
      <c r="B33" s="95" t="s">
        <v>28</v>
      </c>
      <c r="C33" s="235" t="s">
        <v>2060</v>
      </c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7"/>
      <c r="Z33" s="238">
        <f>Current_Year_Purchase_Sales_Price-Current_Year_Purchase_Required_Down_Payment</f>
        <v>0</v>
      </c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40"/>
      <c r="AL33" s="210" t="str">
        <f>IFERROR(ROUNDDOWN(Current_Year_Purchase_Max_Allowable_Base_Ln_Amt_Purchase/Current_Year_Purchase_Lesser_SalesVSAppraisal_Price,6),"")</f>
        <v/>
      </c>
      <c r="AM33" s="211"/>
      <c r="AN33" s="211"/>
      <c r="AO33" s="211"/>
      <c r="AP33" s="212"/>
      <c r="AQ33" s="71"/>
      <c r="AR33" s="71"/>
      <c r="AS33" s="71"/>
      <c r="AT33" s="71"/>
      <c r="AU33" s="71"/>
      <c r="AV33" s="71"/>
      <c r="AW33" s="71"/>
      <c r="AX33" s="71"/>
      <c r="AY33" s="84"/>
      <c r="AZ33" s="23"/>
      <c r="BE33" s="28" t="str">
        <f t="shared" si="0"/>
        <v>Reserves/National Guard - Subsequent Use5-9.99%</v>
      </c>
      <c r="BF33" s="3" t="s">
        <v>396</v>
      </c>
      <c r="BG33" s="3" t="s">
        <v>400</v>
      </c>
      <c r="BH33" s="29">
        <f>AM61</f>
        <v>1.6500000000000001E-2</v>
      </c>
    </row>
    <row r="34" spans="1:60" x14ac:dyDescent="0.2">
      <c r="A34" s="23"/>
      <c r="B34" s="95" t="s">
        <v>29</v>
      </c>
      <c r="C34" s="101" t="s">
        <v>33</v>
      </c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5" t="s">
        <v>21</v>
      </c>
      <c r="Z34" s="238">
        <f>Current_Year_Purchase_Veterans_Additional_DownPayment</f>
        <v>0</v>
      </c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84"/>
      <c r="AZ34" s="23"/>
      <c r="BE34" s="28" t="str">
        <f t="shared" si="0"/>
        <v>Reserves/National Guard - Subsequent Use0.1</v>
      </c>
      <c r="BF34" s="3" t="s">
        <v>396</v>
      </c>
      <c r="BG34" s="22">
        <v>0.1</v>
      </c>
      <c r="BH34" s="29">
        <f>AM62</f>
        <v>1.4E-2</v>
      </c>
    </row>
    <row r="35" spans="1:60" ht="13.5" thickBot="1" x14ac:dyDescent="0.25">
      <c r="A35" s="23"/>
      <c r="B35" s="95" t="s">
        <v>30</v>
      </c>
      <c r="C35" s="118" t="s">
        <v>34</v>
      </c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9" t="s">
        <v>38</v>
      </c>
      <c r="Z35" s="222">
        <f>IF(Current_Year_Purchase_Max_Allowable_Base_Ln_Amt_Purchase-Current_Year_Purchase_Veterans_Additional_Down_Payment&gt;1500000,1500000,Current_Year_Purchase_Max_Allowable_Base_Ln_Amt_Purchase-Current_Year_Purchase_Veterans_Additional_Down_Payment)</f>
        <v>0</v>
      </c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41"/>
      <c r="AL35" s="210" t="str">
        <f>IFERROR(ROUNDDOWN(Current_Year_Purchase_Base_Ln_Amt_Before/Current_Year_Purchase_Lesser_SalesVSAppraisal_Price,6),"")</f>
        <v/>
      </c>
      <c r="AM35" s="211"/>
      <c r="AN35" s="211"/>
      <c r="AO35" s="211"/>
      <c r="AP35" s="212"/>
      <c r="AQ35" s="79" t="s">
        <v>417</v>
      </c>
      <c r="AR35" s="71"/>
      <c r="AS35" s="71"/>
      <c r="AT35" s="71"/>
      <c r="AU35" s="71"/>
      <c r="AV35" s="71"/>
      <c r="AW35" s="71"/>
      <c r="AX35" s="71"/>
      <c r="AY35" s="84"/>
      <c r="AZ35" s="23"/>
      <c r="BE35" s="30" t="str">
        <f t="shared" si="0"/>
        <v>Exempt0</v>
      </c>
      <c r="BF35" s="31" t="s">
        <v>397</v>
      </c>
      <c r="BG35" s="32">
        <v>0</v>
      </c>
      <c r="BH35" s="33">
        <v>0</v>
      </c>
    </row>
    <row r="36" spans="1:60" x14ac:dyDescent="0.2">
      <c r="A36" s="23"/>
      <c r="B36" s="215" t="s">
        <v>31</v>
      </c>
      <c r="C36" s="104" t="s">
        <v>2061</v>
      </c>
      <c r="D36" s="105"/>
      <c r="E36" s="105"/>
      <c r="F36" s="105"/>
      <c r="G36" s="105"/>
      <c r="H36" s="105"/>
      <c r="I36" s="105"/>
      <c r="J36" s="105"/>
      <c r="K36" s="105"/>
      <c r="L36" s="242" t="str">
        <f>IFERROR(IF(Current_Year_Purchase_Veteran_Type_selection="Exempt",0,VLOOKUP(Current_Year_Purchase_Veteran_Type_selection&amp;LOOKUP(Current_Year_Purchase_DownPayment_Percent,Current_Year_Purchase_Down_Payment_Calc),Current_Year_Purchase_VAFF_Calculation,4,FALSE)),"")</f>
        <v/>
      </c>
      <c r="M36" s="243"/>
      <c r="N36" s="244"/>
      <c r="O36" s="245" t="str">
        <f>IFERROR(IF(Current_Year_Purchase_Percent_Funding_Fee="","", Current_Year_Purchase_Base_Ln_Amt_Before*Current_Year_Purchase_Percent_Funding_Fee),"")</f>
        <v/>
      </c>
      <c r="P36" s="246"/>
      <c r="Q36" s="246"/>
      <c r="R36" s="246"/>
      <c r="S36" s="246"/>
      <c r="T36" s="246"/>
      <c r="U36" s="246"/>
      <c r="V36" s="247"/>
      <c r="W36" s="105"/>
      <c r="X36" s="105"/>
      <c r="Y36" s="120" t="s">
        <v>43</v>
      </c>
      <c r="Z36" s="197" t="str">
        <f>Current_Year_Purchase_Calc_Funding_Fee</f>
        <v/>
      </c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84"/>
      <c r="AZ36" s="23"/>
      <c r="BG36" s="7"/>
    </row>
    <row r="37" spans="1:60" ht="16.5" customHeight="1" x14ac:dyDescent="0.2">
      <c r="A37" s="23"/>
      <c r="B37" s="215"/>
      <c r="C37" s="121"/>
      <c r="D37" s="107"/>
      <c r="E37" s="107"/>
      <c r="F37" s="107"/>
      <c r="G37" s="107"/>
      <c r="H37" s="107"/>
      <c r="I37" s="107"/>
      <c r="J37" s="108" t="s">
        <v>39</v>
      </c>
      <c r="K37" s="248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50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84"/>
      <c r="AZ37" s="23"/>
    </row>
    <row r="38" spans="1:60" ht="14.25" x14ac:dyDescent="0.2">
      <c r="A38" s="23"/>
      <c r="B38" s="95" t="s">
        <v>32</v>
      </c>
      <c r="C38" s="116" t="s">
        <v>35</v>
      </c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03" t="s">
        <v>38</v>
      </c>
      <c r="Z38" s="233">
        <f>SUM(Current_Year_Purchase_Base_Ln_Amt_Before,Current_Year_Purchase_VAFF)</f>
        <v>0</v>
      </c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87"/>
      <c r="AM38" s="87"/>
      <c r="AN38" s="87"/>
      <c r="AO38" s="87"/>
      <c r="AP38" s="87"/>
      <c r="AQ38" s="87"/>
      <c r="AR38" s="87"/>
      <c r="AS38" s="71"/>
      <c r="AT38" s="71"/>
      <c r="AU38" s="71"/>
      <c r="AV38" s="71"/>
      <c r="AW38" s="71"/>
      <c r="AX38" s="71"/>
      <c r="AY38" s="84"/>
      <c r="AZ38" s="23"/>
    </row>
    <row r="39" spans="1:60" x14ac:dyDescent="0.2">
      <c r="A39" s="23"/>
      <c r="B39" s="251" t="s">
        <v>410</v>
      </c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4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8"/>
      <c r="AZ39" s="23"/>
    </row>
    <row r="40" spans="1:60" ht="13.5" customHeight="1" x14ac:dyDescent="0.2">
      <c r="A40" s="23"/>
      <c r="B40" s="122" t="s">
        <v>44</v>
      </c>
      <c r="C40" s="101" t="s">
        <v>49</v>
      </c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15" t="s">
        <v>1</v>
      </c>
      <c r="Z40" s="255">
        <f>Current_Year_Purchase_Sales_Price</f>
        <v>0</v>
      </c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80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8"/>
      <c r="AZ40" s="23"/>
    </row>
    <row r="41" spans="1:60" x14ac:dyDescent="0.2">
      <c r="A41" s="23"/>
      <c r="B41" s="95" t="s">
        <v>45</v>
      </c>
      <c r="C41" s="101" t="s">
        <v>50</v>
      </c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4" t="s">
        <v>41</v>
      </c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80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8"/>
      <c r="AZ41" s="23"/>
    </row>
    <row r="42" spans="1:60" x14ac:dyDescent="0.2">
      <c r="A42" s="23"/>
      <c r="B42" s="95" t="s">
        <v>46</v>
      </c>
      <c r="C42" s="101" t="s">
        <v>51</v>
      </c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15" t="s">
        <v>41</v>
      </c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80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8"/>
      <c r="AZ42" s="23"/>
    </row>
    <row r="43" spans="1:60" x14ac:dyDescent="0.2">
      <c r="A43" s="23"/>
      <c r="B43" s="95" t="s">
        <v>47</v>
      </c>
      <c r="C43" s="101" t="s">
        <v>52</v>
      </c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4" t="s">
        <v>66</v>
      </c>
      <c r="Z43" s="256" t="str">
        <f>Current_Year_Purchase_Calc_Funding_Fee</f>
        <v/>
      </c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80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8"/>
      <c r="AZ43" s="23"/>
    </row>
    <row r="44" spans="1:60" x14ac:dyDescent="0.2">
      <c r="A44" s="23"/>
      <c r="B44" s="95" t="s">
        <v>48</v>
      </c>
      <c r="C44" s="118" t="s">
        <v>53</v>
      </c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15" t="s">
        <v>38</v>
      </c>
      <c r="Z44" s="222">
        <f>SUM(Current_Year_Purchase_Purchase_Price,Current_Year_Purchase_Estimated_Prepaids,Current_Year_Purchase_Estimated_CC_Discount_Pts,Current_Year_Purchase_Funding_Fee,)</f>
        <v>0</v>
      </c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80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8"/>
      <c r="AZ44" s="23"/>
    </row>
    <row r="45" spans="1:60" x14ac:dyDescent="0.2">
      <c r="A45" s="23"/>
      <c r="B45" s="95" t="s">
        <v>54</v>
      </c>
      <c r="C45" s="101" t="s">
        <v>60</v>
      </c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 t="s">
        <v>41</v>
      </c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80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8"/>
      <c r="AZ45" s="23"/>
    </row>
    <row r="46" spans="1:60" x14ac:dyDescent="0.2">
      <c r="A46" s="23"/>
      <c r="B46" s="95" t="s">
        <v>55</v>
      </c>
      <c r="C46" s="101" t="s">
        <v>61</v>
      </c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15" t="s">
        <v>41</v>
      </c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80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8"/>
      <c r="AZ46" s="23"/>
    </row>
    <row r="47" spans="1:60" x14ac:dyDescent="0.2">
      <c r="A47" s="23"/>
      <c r="B47" s="95" t="s">
        <v>56</v>
      </c>
      <c r="C47" s="101" t="s">
        <v>62</v>
      </c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4" t="s">
        <v>30</v>
      </c>
      <c r="Z47" s="256">
        <f>Current_Year_Purchase_Base_Ln_Amt_Before</f>
        <v>0</v>
      </c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80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8"/>
      <c r="AZ47" s="23"/>
    </row>
    <row r="48" spans="1:60" x14ac:dyDescent="0.2">
      <c r="A48" s="23"/>
      <c r="B48" s="95" t="s">
        <v>57</v>
      </c>
      <c r="C48" s="101" t="s">
        <v>63</v>
      </c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15" t="s">
        <v>67</v>
      </c>
      <c r="Z48" s="197" t="str">
        <f>IFERROR(ROUNDDOWN(Current_Year_Purchase_VAFF,0),"")</f>
        <v/>
      </c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80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8"/>
      <c r="AZ48" s="23"/>
    </row>
    <row r="49" spans="1:52" x14ac:dyDescent="0.2">
      <c r="A49" s="23"/>
      <c r="B49" s="95" t="s">
        <v>58</v>
      </c>
      <c r="C49" s="118" t="s">
        <v>64</v>
      </c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15" t="s">
        <v>38</v>
      </c>
      <c r="Z49" s="222">
        <f>SUM(Current_Year_Purchase_Seller_Paid_Costs,Current_Year_Purchase_Other_Credits,Current_Year_Purchase_Base_Loan_Amount_Excl_Financed_FF,Current_Year_Purchase_Funding_Fee_Financed)</f>
        <v>0</v>
      </c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80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8"/>
      <c r="AZ49" s="23"/>
    </row>
    <row r="50" spans="1:52" x14ac:dyDescent="0.2">
      <c r="A50" s="23"/>
      <c r="B50" s="95" t="s">
        <v>59</v>
      </c>
      <c r="C50" s="116" t="s">
        <v>65</v>
      </c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15" t="s">
        <v>68</v>
      </c>
      <c r="Z50" s="222">
        <f>Current_Year_Purchase_Total_Costs-Current_Year_Purchase_Total_Credits</f>
        <v>0</v>
      </c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8"/>
      <c r="AZ50" s="23"/>
    </row>
    <row r="51" spans="1:52" x14ac:dyDescent="0.2">
      <c r="A51" s="23"/>
      <c r="B51" s="257" t="s">
        <v>2062</v>
      </c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9"/>
      <c r="AM51" s="259"/>
      <c r="AN51" s="259"/>
      <c r="AO51" s="259"/>
      <c r="AP51" s="259"/>
      <c r="AQ51" s="259"/>
      <c r="AR51" s="259"/>
      <c r="AS51" s="259"/>
      <c r="AT51" s="259"/>
      <c r="AU51" s="259"/>
      <c r="AV51" s="259"/>
      <c r="AW51" s="259"/>
      <c r="AX51" s="259"/>
      <c r="AY51" s="260"/>
      <c r="AZ51" s="23"/>
    </row>
    <row r="52" spans="1:52" ht="6" customHeight="1" x14ac:dyDescent="0.2">
      <c r="A52" s="23"/>
      <c r="B52" s="89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8"/>
      <c r="AZ52" s="23"/>
    </row>
    <row r="53" spans="1:52" ht="10.5" customHeight="1" x14ac:dyDescent="0.2">
      <c r="A53" s="23"/>
      <c r="B53" s="89"/>
      <c r="C53" s="93" t="s">
        <v>69</v>
      </c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8"/>
      <c r="AZ53" s="23"/>
    </row>
    <row r="54" spans="1:52" ht="6" customHeight="1" x14ac:dyDescent="0.2">
      <c r="A54" s="23"/>
      <c r="B54" s="89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8"/>
      <c r="AZ54" s="23"/>
    </row>
    <row r="55" spans="1:52" ht="15" customHeight="1" x14ac:dyDescent="0.2">
      <c r="A55" s="23"/>
      <c r="B55" s="89"/>
      <c r="C55" s="80"/>
      <c r="D55" s="261" t="s">
        <v>70</v>
      </c>
      <c r="E55" s="262"/>
      <c r="F55" s="262"/>
      <c r="G55" s="262"/>
      <c r="H55" s="262"/>
      <c r="I55" s="262"/>
      <c r="J55" s="262"/>
      <c r="K55" s="262"/>
      <c r="L55" s="262"/>
      <c r="M55" s="262"/>
      <c r="N55" s="263"/>
      <c r="O55" s="261" t="s">
        <v>73</v>
      </c>
      <c r="P55" s="262"/>
      <c r="Q55" s="262"/>
      <c r="R55" s="262"/>
      <c r="S55" s="262"/>
      <c r="T55" s="262"/>
      <c r="U55" s="262"/>
      <c r="V55" s="262"/>
      <c r="W55" s="262"/>
      <c r="X55" s="267"/>
      <c r="Y55" s="269" t="s">
        <v>74</v>
      </c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1"/>
      <c r="AM55" s="275" t="s">
        <v>75</v>
      </c>
      <c r="AN55" s="270"/>
      <c r="AO55" s="270"/>
      <c r="AP55" s="270"/>
      <c r="AQ55" s="270"/>
      <c r="AR55" s="270"/>
      <c r="AS55" s="270"/>
      <c r="AT55" s="270"/>
      <c r="AU55" s="270"/>
      <c r="AV55" s="270"/>
      <c r="AW55" s="271"/>
      <c r="AX55" s="80"/>
      <c r="AY55" s="88"/>
      <c r="AZ55" s="23"/>
    </row>
    <row r="56" spans="1:52" x14ac:dyDescent="0.2">
      <c r="A56" s="23"/>
      <c r="B56" s="89"/>
      <c r="C56" s="80"/>
      <c r="D56" s="264"/>
      <c r="E56" s="265"/>
      <c r="F56" s="265"/>
      <c r="G56" s="265"/>
      <c r="H56" s="265"/>
      <c r="I56" s="265"/>
      <c r="J56" s="265"/>
      <c r="K56" s="265"/>
      <c r="L56" s="265"/>
      <c r="M56" s="265"/>
      <c r="N56" s="266"/>
      <c r="O56" s="264"/>
      <c r="P56" s="265"/>
      <c r="Q56" s="265"/>
      <c r="R56" s="265"/>
      <c r="S56" s="265"/>
      <c r="T56" s="265"/>
      <c r="U56" s="265"/>
      <c r="V56" s="265"/>
      <c r="W56" s="265"/>
      <c r="X56" s="268"/>
      <c r="Y56" s="272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4"/>
      <c r="AM56" s="276"/>
      <c r="AN56" s="273"/>
      <c r="AO56" s="273"/>
      <c r="AP56" s="273"/>
      <c r="AQ56" s="273"/>
      <c r="AR56" s="273"/>
      <c r="AS56" s="273"/>
      <c r="AT56" s="273"/>
      <c r="AU56" s="273"/>
      <c r="AV56" s="273"/>
      <c r="AW56" s="274"/>
      <c r="AX56" s="80"/>
      <c r="AY56" s="88"/>
      <c r="AZ56" s="23"/>
    </row>
    <row r="57" spans="1:52" x14ac:dyDescent="0.2">
      <c r="A57" s="23"/>
      <c r="B57" s="89"/>
      <c r="C57" s="80"/>
      <c r="D57" s="277" t="s">
        <v>71</v>
      </c>
      <c r="E57" s="278"/>
      <c r="F57" s="278"/>
      <c r="G57" s="278"/>
      <c r="H57" s="278"/>
      <c r="I57" s="278"/>
      <c r="J57" s="278"/>
      <c r="K57" s="278"/>
      <c r="L57" s="278"/>
      <c r="M57" s="278"/>
      <c r="N57" s="279"/>
      <c r="O57" s="286" t="s">
        <v>398</v>
      </c>
      <c r="P57" s="287"/>
      <c r="Q57" s="287"/>
      <c r="R57" s="287"/>
      <c r="S57" s="287"/>
      <c r="T57" s="287"/>
      <c r="U57" s="287"/>
      <c r="V57" s="287"/>
      <c r="W57" s="287"/>
      <c r="X57" s="288"/>
      <c r="Y57" s="289">
        <v>2.3E-2</v>
      </c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1"/>
      <c r="AM57" s="290">
        <v>3.5999999999999997E-2</v>
      </c>
      <c r="AN57" s="292"/>
      <c r="AO57" s="292"/>
      <c r="AP57" s="292"/>
      <c r="AQ57" s="292"/>
      <c r="AR57" s="292"/>
      <c r="AS57" s="292"/>
      <c r="AT57" s="292"/>
      <c r="AU57" s="292"/>
      <c r="AV57" s="292"/>
      <c r="AW57" s="293"/>
      <c r="AX57" s="80"/>
      <c r="AY57" s="88"/>
      <c r="AZ57" s="23"/>
    </row>
    <row r="58" spans="1:52" x14ac:dyDescent="0.2">
      <c r="A58" s="23"/>
      <c r="B58" s="89"/>
      <c r="C58" s="80"/>
      <c r="D58" s="280"/>
      <c r="E58" s="281"/>
      <c r="F58" s="281"/>
      <c r="G58" s="281"/>
      <c r="H58" s="281"/>
      <c r="I58" s="281"/>
      <c r="J58" s="281"/>
      <c r="K58" s="281"/>
      <c r="L58" s="281"/>
      <c r="M58" s="281"/>
      <c r="N58" s="282"/>
      <c r="O58" s="286" t="s">
        <v>399</v>
      </c>
      <c r="P58" s="287"/>
      <c r="Q58" s="287"/>
      <c r="R58" s="287"/>
      <c r="S58" s="287"/>
      <c r="T58" s="287"/>
      <c r="U58" s="287"/>
      <c r="V58" s="287"/>
      <c r="W58" s="287"/>
      <c r="X58" s="288"/>
      <c r="Y58" s="294">
        <v>1.6500000000000001E-2</v>
      </c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6"/>
      <c r="AM58" s="295">
        <v>1.6500000000000001E-2</v>
      </c>
      <c r="AN58" s="297"/>
      <c r="AO58" s="297"/>
      <c r="AP58" s="297"/>
      <c r="AQ58" s="297"/>
      <c r="AR58" s="297"/>
      <c r="AS58" s="297"/>
      <c r="AT58" s="297"/>
      <c r="AU58" s="297"/>
      <c r="AV58" s="297"/>
      <c r="AW58" s="298"/>
      <c r="AX58" s="80"/>
      <c r="AY58" s="88"/>
      <c r="AZ58" s="23"/>
    </row>
    <row r="59" spans="1:52" x14ac:dyDescent="0.2">
      <c r="A59" s="23"/>
      <c r="B59" s="89"/>
      <c r="C59" s="80"/>
      <c r="D59" s="283"/>
      <c r="E59" s="284"/>
      <c r="F59" s="284"/>
      <c r="G59" s="284"/>
      <c r="H59" s="284"/>
      <c r="I59" s="284"/>
      <c r="J59" s="284"/>
      <c r="K59" s="284"/>
      <c r="L59" s="284"/>
      <c r="M59" s="284"/>
      <c r="N59" s="285"/>
      <c r="O59" s="299" t="s">
        <v>76</v>
      </c>
      <c r="P59" s="300"/>
      <c r="Q59" s="300"/>
      <c r="R59" s="300"/>
      <c r="S59" s="300"/>
      <c r="T59" s="300"/>
      <c r="U59" s="300"/>
      <c r="V59" s="300"/>
      <c r="W59" s="300"/>
      <c r="X59" s="301"/>
      <c r="Y59" s="302">
        <v>1.4E-2</v>
      </c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4"/>
      <c r="AM59" s="303">
        <v>1.4E-2</v>
      </c>
      <c r="AN59" s="305"/>
      <c r="AO59" s="305"/>
      <c r="AP59" s="305"/>
      <c r="AQ59" s="305"/>
      <c r="AR59" s="305"/>
      <c r="AS59" s="305"/>
      <c r="AT59" s="305"/>
      <c r="AU59" s="305"/>
      <c r="AV59" s="305"/>
      <c r="AW59" s="306"/>
      <c r="AX59" s="80"/>
      <c r="AY59" s="88"/>
      <c r="AZ59" s="23"/>
    </row>
    <row r="60" spans="1:52" x14ac:dyDescent="0.2">
      <c r="A60" s="23"/>
      <c r="B60" s="89"/>
      <c r="C60" s="80"/>
      <c r="D60" s="307" t="s">
        <v>72</v>
      </c>
      <c r="E60" s="308"/>
      <c r="F60" s="308"/>
      <c r="G60" s="308"/>
      <c r="H60" s="308"/>
      <c r="I60" s="308"/>
      <c r="J60" s="308"/>
      <c r="K60" s="308"/>
      <c r="L60" s="308"/>
      <c r="M60" s="308"/>
      <c r="N60" s="309"/>
      <c r="O60" s="287" t="s">
        <v>398</v>
      </c>
      <c r="P60" s="287"/>
      <c r="Q60" s="287"/>
      <c r="R60" s="287"/>
      <c r="S60" s="287"/>
      <c r="T60" s="287"/>
      <c r="U60" s="287"/>
      <c r="V60" s="287"/>
      <c r="W60" s="287"/>
      <c r="X60" s="287"/>
      <c r="Y60" s="294">
        <v>2.3E-2</v>
      </c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6"/>
      <c r="AM60" s="295">
        <v>3.5999999999999997E-2</v>
      </c>
      <c r="AN60" s="297"/>
      <c r="AO60" s="297"/>
      <c r="AP60" s="297"/>
      <c r="AQ60" s="297"/>
      <c r="AR60" s="297"/>
      <c r="AS60" s="297"/>
      <c r="AT60" s="297"/>
      <c r="AU60" s="297"/>
      <c r="AV60" s="297"/>
      <c r="AW60" s="298"/>
      <c r="AX60" s="80"/>
      <c r="AY60" s="88"/>
      <c r="AZ60" s="23"/>
    </row>
    <row r="61" spans="1:52" x14ac:dyDescent="0.2">
      <c r="A61" s="23"/>
      <c r="B61" s="89"/>
      <c r="C61" s="80"/>
      <c r="D61" s="310"/>
      <c r="E61" s="311"/>
      <c r="F61" s="311"/>
      <c r="G61" s="311"/>
      <c r="H61" s="311"/>
      <c r="I61" s="311"/>
      <c r="J61" s="311"/>
      <c r="K61" s="311"/>
      <c r="L61" s="311"/>
      <c r="M61" s="311"/>
      <c r="N61" s="312"/>
      <c r="O61" s="287" t="s">
        <v>399</v>
      </c>
      <c r="P61" s="287"/>
      <c r="Q61" s="287"/>
      <c r="R61" s="287"/>
      <c r="S61" s="287"/>
      <c r="T61" s="287"/>
      <c r="U61" s="287"/>
      <c r="V61" s="287"/>
      <c r="W61" s="287"/>
      <c r="X61" s="287"/>
      <c r="Y61" s="294">
        <v>1.6500000000000001E-2</v>
      </c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6"/>
      <c r="AM61" s="295">
        <v>1.6500000000000001E-2</v>
      </c>
      <c r="AN61" s="297"/>
      <c r="AO61" s="297"/>
      <c r="AP61" s="297"/>
      <c r="AQ61" s="297"/>
      <c r="AR61" s="297"/>
      <c r="AS61" s="297"/>
      <c r="AT61" s="297"/>
      <c r="AU61" s="297"/>
      <c r="AV61" s="297"/>
      <c r="AW61" s="298"/>
      <c r="AX61" s="80"/>
      <c r="AY61" s="88"/>
      <c r="AZ61" s="23"/>
    </row>
    <row r="62" spans="1:52" x14ac:dyDescent="0.2">
      <c r="A62" s="23"/>
      <c r="B62" s="89"/>
      <c r="C62" s="80"/>
      <c r="D62" s="313"/>
      <c r="E62" s="314"/>
      <c r="F62" s="314"/>
      <c r="G62" s="314"/>
      <c r="H62" s="314"/>
      <c r="I62" s="314"/>
      <c r="J62" s="314"/>
      <c r="K62" s="314"/>
      <c r="L62" s="314"/>
      <c r="M62" s="314"/>
      <c r="N62" s="315"/>
      <c r="O62" s="300" t="s">
        <v>76</v>
      </c>
      <c r="P62" s="300"/>
      <c r="Q62" s="300"/>
      <c r="R62" s="300"/>
      <c r="S62" s="300"/>
      <c r="T62" s="300"/>
      <c r="U62" s="300"/>
      <c r="V62" s="300"/>
      <c r="W62" s="300"/>
      <c r="X62" s="300"/>
      <c r="Y62" s="302">
        <v>1.4E-2</v>
      </c>
      <c r="Z62" s="303"/>
      <c r="AA62" s="303"/>
      <c r="AB62" s="303"/>
      <c r="AC62" s="303"/>
      <c r="AD62" s="303"/>
      <c r="AE62" s="303"/>
      <c r="AF62" s="303"/>
      <c r="AG62" s="303"/>
      <c r="AH62" s="303"/>
      <c r="AI62" s="303"/>
      <c r="AJ62" s="303"/>
      <c r="AK62" s="303"/>
      <c r="AL62" s="304"/>
      <c r="AM62" s="303">
        <v>1.4E-2</v>
      </c>
      <c r="AN62" s="305"/>
      <c r="AO62" s="305"/>
      <c r="AP62" s="305"/>
      <c r="AQ62" s="305"/>
      <c r="AR62" s="305"/>
      <c r="AS62" s="305"/>
      <c r="AT62" s="305"/>
      <c r="AU62" s="305"/>
      <c r="AV62" s="305"/>
      <c r="AW62" s="306"/>
      <c r="AX62" s="80"/>
      <c r="AY62" s="88"/>
      <c r="AZ62" s="23"/>
    </row>
    <row r="63" spans="1:52" x14ac:dyDescent="0.2">
      <c r="A63" s="23"/>
      <c r="B63" s="9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2"/>
      <c r="AZ63" s="23"/>
    </row>
    <row r="64" spans="1:52" ht="9" customHeight="1" x14ac:dyDescent="0.2">
      <c r="A64" s="23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23"/>
    </row>
    <row r="65" spans="1:52" ht="7.5" customHeight="1" x14ac:dyDescent="0.2">
      <c r="A65" s="23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23"/>
    </row>
    <row r="66" spans="1:52" ht="7.5" customHeight="1" x14ac:dyDescent="0.2">
      <c r="A66" s="23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23"/>
    </row>
    <row r="67" spans="1:52" ht="12.75" customHeight="1" x14ac:dyDescent="0.2">
      <c r="A67" s="23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42"/>
    </row>
    <row r="68" spans="1:52" ht="12.75" customHeight="1" x14ac:dyDescent="0.2">
      <c r="A68" s="23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42"/>
    </row>
    <row r="69" spans="1:52" ht="12.75" customHeight="1" x14ac:dyDescent="0.2">
      <c r="A69" s="23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42"/>
    </row>
    <row r="70" spans="1:52" ht="6.75" customHeight="1" x14ac:dyDescent="0.2">
      <c r="A70" s="23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42"/>
    </row>
    <row r="71" spans="1:52" ht="12.75" customHeight="1" x14ac:dyDescent="0.2">
      <c r="A71" s="23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26"/>
      <c r="AV71" s="126"/>
      <c r="AW71" s="126"/>
      <c r="AX71" s="126"/>
      <c r="AY71" s="126"/>
      <c r="AZ71" s="42"/>
    </row>
    <row r="72" spans="1:52" ht="12.75" customHeight="1" x14ac:dyDescent="0.2">
      <c r="A72" s="23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26"/>
      <c r="AV72" s="126"/>
      <c r="AW72" s="126"/>
      <c r="AX72" s="126"/>
      <c r="AY72" s="126"/>
      <c r="AZ72" s="42"/>
    </row>
    <row r="73" spans="1:52" ht="12.75" customHeight="1" x14ac:dyDescent="0.2">
      <c r="A73" s="23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26"/>
      <c r="AV73" s="126"/>
      <c r="AW73" s="126"/>
      <c r="AX73" s="126"/>
      <c r="AY73" s="126"/>
      <c r="AZ73" s="42"/>
    </row>
    <row r="74" spans="1:52" ht="12.75" customHeight="1" x14ac:dyDescent="0.2"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</row>
    <row r="75" spans="1:52" ht="12.75" hidden="1" customHeight="1" x14ac:dyDescent="0.2"/>
    <row r="76" spans="1:52" ht="12.75" hidden="1" customHeight="1" x14ac:dyDescent="0.2"/>
    <row r="77" spans="1:52" ht="12.75" hidden="1" customHeight="1" x14ac:dyDescent="0.2"/>
    <row r="78" spans="1:52" ht="12.75" hidden="1" customHeight="1" x14ac:dyDescent="0.2"/>
    <row r="79" spans="1:52" ht="12.75" hidden="1" customHeight="1" x14ac:dyDescent="0.2"/>
    <row r="80" spans="1:52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</sheetData>
  <sheetProtection selectLockedCells="1"/>
  <mergeCells count="86">
    <mergeCell ref="B71:AT73"/>
    <mergeCell ref="D60:N62"/>
    <mergeCell ref="O60:X60"/>
    <mergeCell ref="Y60:AL60"/>
    <mergeCell ref="AM60:AW60"/>
    <mergeCell ref="O61:X61"/>
    <mergeCell ref="Y61:AL61"/>
    <mergeCell ref="AM61:AW61"/>
    <mergeCell ref="O62:X62"/>
    <mergeCell ref="Y62:AL62"/>
    <mergeCell ref="AM62:AW62"/>
    <mergeCell ref="D57:N59"/>
    <mergeCell ref="O57:X57"/>
    <mergeCell ref="Y57:AL57"/>
    <mergeCell ref="AM57:AW57"/>
    <mergeCell ref="O58:X58"/>
    <mergeCell ref="Y58:AL58"/>
    <mergeCell ref="AM58:AW58"/>
    <mergeCell ref="O59:X59"/>
    <mergeCell ref="Y59:AL59"/>
    <mergeCell ref="AM59:AW59"/>
    <mergeCell ref="B51:AY51"/>
    <mergeCell ref="D55:N56"/>
    <mergeCell ref="O55:X56"/>
    <mergeCell ref="Y55:AL56"/>
    <mergeCell ref="AM55:AW56"/>
    <mergeCell ref="Z50:AK50"/>
    <mergeCell ref="B39:AK39"/>
    <mergeCell ref="Z40:AK40"/>
    <mergeCell ref="Z41:AK41"/>
    <mergeCell ref="Z42:AK42"/>
    <mergeCell ref="Z43:AK43"/>
    <mergeCell ref="Z44:AK44"/>
    <mergeCell ref="Z45:AK45"/>
    <mergeCell ref="Z46:AK46"/>
    <mergeCell ref="Z47:AK47"/>
    <mergeCell ref="Z48:AK48"/>
    <mergeCell ref="Z49:AK49"/>
    <mergeCell ref="Z38:AK38"/>
    <mergeCell ref="B32:AK32"/>
    <mergeCell ref="C33:Y33"/>
    <mergeCell ref="Z33:AK33"/>
    <mergeCell ref="AL33:AP33"/>
    <mergeCell ref="Z34:AK34"/>
    <mergeCell ref="Z35:AK35"/>
    <mergeCell ref="AL35:AP35"/>
    <mergeCell ref="B36:B37"/>
    <mergeCell ref="L36:N36"/>
    <mergeCell ref="O36:V36"/>
    <mergeCell ref="Z36:AK37"/>
    <mergeCell ref="K37:Y37"/>
    <mergeCell ref="Z28:AK28"/>
    <mergeCell ref="Z29:AK29"/>
    <mergeCell ref="Z30:AK30"/>
    <mergeCell ref="AS30:AW30"/>
    <mergeCell ref="Z31:AK31"/>
    <mergeCell ref="AM31:AQ31"/>
    <mergeCell ref="AM27:AQ27"/>
    <mergeCell ref="B20:AK20"/>
    <mergeCell ref="AM20:AY23"/>
    <mergeCell ref="B21:B22"/>
    <mergeCell ref="Z21:AK22"/>
    <mergeCell ref="G22:I22"/>
    <mergeCell ref="N22:X22"/>
    <mergeCell ref="Z23:AK23"/>
    <mergeCell ref="Z24:AK24"/>
    <mergeCell ref="Z25:AK25"/>
    <mergeCell ref="AM25:AQ25"/>
    <mergeCell ref="B26:AK26"/>
    <mergeCell ref="AS26:AW26"/>
    <mergeCell ref="AM15:AX18"/>
    <mergeCell ref="M3:AY4"/>
    <mergeCell ref="M5:AY6"/>
    <mergeCell ref="B12:AY12"/>
    <mergeCell ref="B67:AY69"/>
    <mergeCell ref="B14:AK14"/>
    <mergeCell ref="G13:Y13"/>
    <mergeCell ref="AF13:AY13"/>
    <mergeCell ref="Z15:AK15"/>
    <mergeCell ref="Z16:AK16"/>
    <mergeCell ref="Z17:AK17"/>
    <mergeCell ref="B18:B19"/>
    <mergeCell ref="C18:V19"/>
    <mergeCell ref="W18:Y19"/>
    <mergeCell ref="Z18:AK19"/>
    <mergeCell ref="Z27:AK27"/>
  </mergeCells>
  <dataValidations count="2">
    <dataValidation type="list" allowBlank="1" showInputMessage="1" showErrorMessage="1" sqref="K37" xr:uid="{00000000-0002-0000-0000-000000000000}">
      <formula1>Veteran_Type</formula1>
    </dataValidation>
    <dataValidation type="list" allowBlank="1" showInputMessage="1" showErrorMessage="1" sqref="G22:I22" xr:uid="{00000000-0002-0000-0000-000001000000}">
      <formula1>STATE</formula1>
    </dataValidation>
  </dataValidations>
  <pageMargins left="0.45" right="0.45" top="0.5" bottom="0.5" header="0.3" footer="0.3"/>
  <pageSetup paperSize="5" orientation="portrait" r:id="rId1"/>
  <headerFooter>
    <oddHeader xml:space="preserve">&amp;C </oddHeader>
    <oddFooter>&amp;L&amp;"Arial,Bold"&amp;8VA Loan Calculator 2019 Loan Amt &lt;$144k    Rev.5&amp;C&amp;"Arial,Bold"&amp;8Page &amp;P of &amp;N  2/26/2019&amp;R&amp;"Arial,Bold"&amp;9&amp;K707271www.plazahomemortgage.com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INDIRECT('County Lists-Current Yr (Purch)'!$B$4)</xm:f>
          </x14:formula1>
          <xm:sqref>N22:X22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  <pageSetUpPr fitToPage="1"/>
  </sheetPr>
  <dimension ref="A1:FU82"/>
  <sheetViews>
    <sheetView showGridLines="0" showRowColHeaders="0" showRuler="0" view="pageLayout" zoomScaleNormal="100" workbookViewId="0">
      <selection activeCell="B61" sqref="B61:AT63"/>
    </sheetView>
  </sheetViews>
  <sheetFormatPr defaultColWidth="0" defaultRowHeight="12.75" customHeight="1" zeroHeight="1" x14ac:dyDescent="0.2"/>
  <cols>
    <col min="1" max="1" width="1" style="1" customWidth="1"/>
    <col min="2" max="2" width="1.85546875" style="1" customWidth="1"/>
    <col min="3" max="3" width="1.5703125" style="1" customWidth="1"/>
    <col min="4" max="11" width="1.85546875" style="1" customWidth="1"/>
    <col min="12" max="12" width="1.42578125" style="1" customWidth="1"/>
    <col min="13" max="22" width="1.85546875" style="1" customWidth="1"/>
    <col min="23" max="23" width="1.28515625" style="1" customWidth="1"/>
    <col min="24" max="50" width="1.85546875" style="1" customWidth="1"/>
    <col min="51" max="51" width="1.5703125" style="1" customWidth="1"/>
    <col min="52" max="52" width="1" style="1" customWidth="1"/>
    <col min="53" max="53" width="2.140625" style="1" hidden="1" customWidth="1"/>
    <col min="54" max="57" width="1.85546875" style="1" hidden="1" customWidth="1"/>
    <col min="58" max="58" width="36.85546875" style="1" hidden="1" customWidth="1"/>
    <col min="59" max="59" width="8" style="1" hidden="1" customWidth="1"/>
    <col min="60" max="60" width="6.7109375" style="1" hidden="1" customWidth="1"/>
    <col min="61" max="61" width="10" style="1" hidden="1" customWidth="1"/>
    <col min="62" max="177" width="1.85546875" style="1" hidden="1" customWidth="1"/>
    <col min="178" max="16384" width="9.140625" style="1" hidden="1"/>
  </cols>
  <sheetData>
    <row r="1" spans="1:59" s="128" customFormat="1" ht="12.75" customHeight="1" x14ac:dyDescent="0.2">
      <c r="K1" s="60"/>
    </row>
    <row r="2" spans="1:59" s="128" customFormat="1" ht="12.75" customHeight="1" x14ac:dyDescent="0.2">
      <c r="K2" s="60"/>
      <c r="M2" s="62">
        <v>2020</v>
      </c>
    </row>
    <row r="3" spans="1:59" s="128" customFormat="1" ht="12.75" customHeight="1" x14ac:dyDescent="0.2">
      <c r="K3" s="60"/>
      <c r="M3" s="184" t="str">
        <f>Year_Current_Refinance&amp;" VA Loan Limit Calculator"</f>
        <v>2020 VA Loan Limit Calculator</v>
      </c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</row>
    <row r="4" spans="1:59" s="128" customFormat="1" ht="12.75" customHeight="1" x14ac:dyDescent="0.2">
      <c r="K4" s="60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</row>
    <row r="5" spans="1:59" s="128" customFormat="1" ht="12.75" customHeight="1" x14ac:dyDescent="0.2">
      <c r="K5" s="60"/>
      <c r="M5" s="185" t="s">
        <v>2064</v>
      </c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</row>
    <row r="6" spans="1:59" s="128" customFormat="1" ht="12.75" customHeight="1" x14ac:dyDescent="0.2">
      <c r="K6" s="60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</row>
    <row r="7" spans="1:59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K7" s="61"/>
      <c r="L7" s="23"/>
      <c r="M7" s="23"/>
      <c r="N7" s="127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23"/>
    </row>
    <row r="8" spans="1:59" x14ac:dyDescent="0.2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23"/>
    </row>
    <row r="9" spans="1:59" ht="5.25" customHeight="1" x14ac:dyDescent="0.2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</row>
    <row r="10" spans="1:59" x14ac:dyDescent="0.2">
      <c r="A10" s="23"/>
      <c r="B10" s="129" t="str">
        <f>Revision_Date</f>
        <v>Revised 12/16/2019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23"/>
    </row>
    <row r="11" spans="1:59" ht="11.25" customHeight="1" x14ac:dyDescent="0.2">
      <c r="A11" s="23"/>
      <c r="B11" s="150" t="str">
        <f>Year_Current_Refinance&amp;"_"&amp;Current_Year_Refinance_State_Selection&amp;Current_Year_Refinance_County_Selection</f>
        <v>2020_CA</v>
      </c>
      <c r="C11" s="65" t="str">
        <f>Current_Year_Refinance_State_Selection&amp;"_"&amp;B11</f>
        <v>CA_2020_CA</v>
      </c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23"/>
    </row>
    <row r="12" spans="1:59" x14ac:dyDescent="0.2">
      <c r="A12" s="23"/>
      <c r="B12" s="321"/>
      <c r="C12" s="322"/>
      <c r="D12" s="322"/>
      <c r="E12" s="322"/>
      <c r="F12" s="322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2"/>
      <c r="AA12" s="322"/>
      <c r="AB12" s="322"/>
      <c r="AC12" s="322"/>
      <c r="AD12" s="322"/>
      <c r="AE12" s="322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23"/>
      <c r="AR12" s="323"/>
      <c r="AS12" s="323"/>
      <c r="AT12" s="323"/>
      <c r="AU12" s="323"/>
      <c r="AV12" s="323"/>
      <c r="AW12" s="323"/>
      <c r="AX12" s="323"/>
      <c r="AY12" s="324"/>
      <c r="AZ12" s="23"/>
    </row>
    <row r="13" spans="1:59" x14ac:dyDescent="0.2">
      <c r="A13" s="23"/>
      <c r="B13" s="66" t="s">
        <v>36</v>
      </c>
      <c r="C13" s="136"/>
      <c r="D13" s="136"/>
      <c r="E13" s="136"/>
      <c r="F13" s="136"/>
      <c r="G13" s="193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5"/>
      <c r="Z13" s="68" t="s">
        <v>37</v>
      </c>
      <c r="AA13" s="136"/>
      <c r="AB13" s="136"/>
      <c r="AC13" s="136"/>
      <c r="AD13" s="136"/>
      <c r="AE13" s="136"/>
      <c r="AF13" s="193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5"/>
      <c r="AZ13" s="23"/>
      <c r="BG13" s="1" t="str">
        <f>Current_Year_Refinance_State_Selection&amp;Current_Year_Refinance_County_Selection</f>
        <v>CA</v>
      </c>
    </row>
    <row r="14" spans="1:59" x14ac:dyDescent="0.2">
      <c r="A14" s="23"/>
      <c r="B14" s="317" t="s">
        <v>0</v>
      </c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20"/>
      <c r="AL14" s="130"/>
      <c r="AM14" s="404" t="str">
        <f>IF(Current_Year_Refinance_Desired_Loan_Amount=0,"",IF(Current_Year_Refinance_Desired_Loan_Amount&gt;144000,"ERROR (Line A): Loan Amount is greater than $144,000, WRONG CALCULATOR!",""))</f>
        <v/>
      </c>
      <c r="AN14" s="404"/>
      <c r="AO14" s="404"/>
      <c r="AP14" s="404"/>
      <c r="AQ14" s="404"/>
      <c r="AR14" s="404"/>
      <c r="AS14" s="404"/>
      <c r="AT14" s="404"/>
      <c r="AU14" s="404"/>
      <c r="AV14" s="404"/>
      <c r="AW14" s="404"/>
      <c r="AX14" s="404"/>
      <c r="AY14" s="70"/>
      <c r="AZ14" s="23"/>
    </row>
    <row r="15" spans="1:59" x14ac:dyDescent="0.2">
      <c r="A15" s="23"/>
      <c r="B15" s="95" t="s">
        <v>1</v>
      </c>
      <c r="C15" s="156" t="s">
        <v>404</v>
      </c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8" t="s">
        <v>41</v>
      </c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6"/>
      <c r="AL15" s="130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70"/>
      <c r="AZ15" s="23"/>
    </row>
    <row r="16" spans="1:59" x14ac:dyDescent="0.2">
      <c r="A16" s="23"/>
      <c r="B16" s="155" t="s">
        <v>2</v>
      </c>
      <c r="C16" s="137" t="s">
        <v>6</v>
      </c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9" t="s">
        <v>41</v>
      </c>
      <c r="Z16" s="327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6"/>
      <c r="AL16" s="131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72"/>
      <c r="AZ16" s="23"/>
      <c r="BF16" s="1" t="e">
        <f>Current_Year_Refinance_Available_Entitlement/Current_Year_Refinance_Desired_Loan_Amount</f>
        <v>#DIV/0!</v>
      </c>
    </row>
    <row r="17" spans="1:61" ht="15" x14ac:dyDescent="0.25">
      <c r="A17" s="23"/>
      <c r="B17" s="328" t="s">
        <v>3</v>
      </c>
      <c r="C17" s="330" t="s">
        <v>419</v>
      </c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203"/>
      <c r="X17" s="203"/>
      <c r="Y17" s="204"/>
      <c r="Z17" s="332">
        <f>Current_Year_Refinance_Desired_Loan_Amount*25%</f>
        <v>0</v>
      </c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7"/>
      <c r="AL17" s="131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72"/>
      <c r="AZ17" s="23"/>
      <c r="BH17"/>
      <c r="BI17"/>
    </row>
    <row r="18" spans="1:61" ht="15" x14ac:dyDescent="0.25">
      <c r="A18" s="23"/>
      <c r="B18" s="329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205"/>
      <c r="X18" s="205"/>
      <c r="Y18" s="206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4"/>
      <c r="AL18" s="77"/>
      <c r="AM18" s="347" t="str">
        <f>IF(Current_Year_Refinance_Desired_Loan_Amount="","",IF(Current_Year_Refinance_Desired_Loan_Amount&lt;=45000,"Maximum Potential Guaranty is 50% of Loan Amount for loan amounts up to $45,000.",
IF(AND(Current_Year_Refinance_Desired_Loan_Amount&gt;=45001,Current_Year_Refinance_Desired_Loan_Amount&lt;=56250),"Maximum Potential Guaranty is $22,500 for loan amounts between $45,001 to $56,250.",
IF(AND(Current_Year_Refinance_Desired_Loan_Amount&gt;=56251,Current_Year_Refinance_Desired_Loan_Amount&lt;=144000),
IF(Current_Year_Refinance_Desired_Loan_Amount*40%&gt;=36000,"Maximum Potential Guaranty is 40% of the loan amount, with a maximum of $36,000 for the loan amount entered.","Maximum Potential Guaranty is 40% of the loan amount for the loan amount entered.")))))</f>
        <v/>
      </c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72"/>
      <c r="AZ18" s="23"/>
      <c r="BH18"/>
      <c r="BI18"/>
    </row>
    <row r="19" spans="1:61" ht="9.75" customHeight="1" x14ac:dyDescent="0.25">
      <c r="A19" s="23"/>
      <c r="B19" s="348" t="s">
        <v>8</v>
      </c>
      <c r="C19" s="349"/>
      <c r="D19" s="349"/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18"/>
      <c r="AA19" s="318"/>
      <c r="AB19" s="318"/>
      <c r="AC19" s="318"/>
      <c r="AD19" s="318"/>
      <c r="AE19" s="318"/>
      <c r="AF19" s="318"/>
      <c r="AG19" s="318"/>
      <c r="AH19" s="318"/>
      <c r="AI19" s="318"/>
      <c r="AJ19" s="318"/>
      <c r="AK19" s="350"/>
      <c r="AL19" s="130"/>
      <c r="AM19" s="347"/>
      <c r="AN19" s="347"/>
      <c r="AO19" s="347"/>
      <c r="AP19" s="347"/>
      <c r="AQ19" s="347"/>
      <c r="AR19" s="347"/>
      <c r="AS19" s="347"/>
      <c r="AT19" s="347"/>
      <c r="AU19" s="347"/>
      <c r="AV19" s="347"/>
      <c r="AW19" s="347"/>
      <c r="AX19" s="347"/>
      <c r="AY19" s="70"/>
      <c r="AZ19" s="23"/>
      <c r="BH19"/>
      <c r="BI19"/>
    </row>
    <row r="20" spans="1:61" ht="15" x14ac:dyDescent="0.25">
      <c r="A20" s="23"/>
      <c r="B20" s="351" t="s">
        <v>4</v>
      </c>
      <c r="C20" s="141" t="s">
        <v>40</v>
      </c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353" t="str">
        <f>IFERROR(VLOOKUP(LoanLimit_Lookup_Current_Yr_Refi,LookUpTable_CountyLoanLimit_AllYears,2,FALSE),"")</f>
        <v/>
      </c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  <c r="AK20" s="355"/>
      <c r="AL20" s="131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72"/>
      <c r="AZ20" s="23"/>
      <c r="BH20"/>
      <c r="BI20"/>
    </row>
    <row r="21" spans="1:61" ht="15" x14ac:dyDescent="0.25">
      <c r="A21" s="23"/>
      <c r="B21" s="352"/>
      <c r="C21" s="171"/>
      <c r="D21" s="110" t="s">
        <v>13</v>
      </c>
      <c r="E21" s="136"/>
      <c r="F21" s="111"/>
      <c r="G21" s="359" t="s">
        <v>159</v>
      </c>
      <c r="H21" s="360"/>
      <c r="I21" s="361"/>
      <c r="J21" s="136"/>
      <c r="K21" s="136"/>
      <c r="L21" s="136"/>
      <c r="M21" s="112" t="s">
        <v>14</v>
      </c>
      <c r="N21" s="362"/>
      <c r="O21" s="363"/>
      <c r="P21" s="363"/>
      <c r="Q21" s="363"/>
      <c r="R21" s="363"/>
      <c r="S21" s="363"/>
      <c r="T21" s="363"/>
      <c r="U21" s="363"/>
      <c r="V21" s="363"/>
      <c r="W21" s="363"/>
      <c r="X21" s="364"/>
      <c r="Y21" s="172"/>
      <c r="Z21" s="356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8"/>
      <c r="AL21" s="131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72"/>
      <c r="AZ21" s="23"/>
      <c r="BH21"/>
      <c r="BI21"/>
    </row>
    <row r="22" spans="1:61" ht="15" x14ac:dyDescent="0.25">
      <c r="A22" s="23"/>
      <c r="B22" s="96" t="s">
        <v>9</v>
      </c>
      <c r="C22" s="156" t="s">
        <v>2059</v>
      </c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69" t="s">
        <v>425</v>
      </c>
      <c r="Z22" s="365">
        <f>IF(Current_Year_Refinance_Desired_Loan_Amount&lt;=45000,Current_Year_Refinance_Desired_Loan_Amount*50%,
IF(AND(Current_Year_Refinance_Desired_Loan_Amount&gt;=45001,Current_Year_Refinance_Desired_Loan_Amount&lt;=56250),22500,
IF(AND(Current_Year_Refinance_Desired_Loan_Amount&gt;=56251,Current_Year_Refinance_Desired_Loan_Amount&lt;=144000),
IF(Current_Year_Refinance_Desired_Loan_Amount*40%&gt;36000,36000,Current_Year_Refinance_Desired_Loan_Amount*40%))))</f>
        <v>0</v>
      </c>
      <c r="AA22" s="366"/>
      <c r="AB22" s="366"/>
      <c r="AC22" s="366"/>
      <c r="AD22" s="366"/>
      <c r="AE22" s="366"/>
      <c r="AF22" s="366"/>
      <c r="AG22" s="366"/>
      <c r="AH22" s="366"/>
      <c r="AI22" s="366"/>
      <c r="AJ22" s="366"/>
      <c r="AK22" s="367"/>
      <c r="AL22" s="131"/>
      <c r="AM22" s="347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7"/>
      <c r="AY22" s="72"/>
      <c r="AZ22" s="23"/>
      <c r="BH22"/>
      <c r="BI22"/>
    </row>
    <row r="23" spans="1:61" ht="13.5" thickBot="1" x14ac:dyDescent="0.25">
      <c r="A23" s="23"/>
      <c r="B23" s="159" t="s">
        <v>10</v>
      </c>
      <c r="C23" s="160" t="s">
        <v>15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162" t="s">
        <v>42</v>
      </c>
      <c r="Z23" s="327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6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72"/>
      <c r="AZ23" s="23"/>
      <c r="BF23" s="13" t="s">
        <v>402</v>
      </c>
    </row>
    <row r="24" spans="1:61" x14ac:dyDescent="0.2">
      <c r="A24" s="23"/>
      <c r="B24" s="122" t="s">
        <v>11</v>
      </c>
      <c r="C24" s="137" t="s">
        <v>16</v>
      </c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9" t="s">
        <v>38</v>
      </c>
      <c r="Z24" s="370">
        <f>IFERROR(Current_Year_Refinance_Maximum_Potential_Guaranty-Current_Year_Refinance_Previously_Used_Entitlement_NotRestorable,"")</f>
        <v>0</v>
      </c>
      <c r="AA24" s="371"/>
      <c r="AB24" s="371"/>
      <c r="AC24" s="371"/>
      <c r="AD24" s="371"/>
      <c r="AE24" s="371"/>
      <c r="AF24" s="371"/>
      <c r="AG24" s="371"/>
      <c r="AH24" s="371"/>
      <c r="AI24" s="371"/>
      <c r="AJ24" s="371"/>
      <c r="AK24" s="372"/>
      <c r="AL24" s="74"/>
      <c r="AM24" s="343" t="str">
        <f>IFERROR(ROUNDDOWN(Current_Year_Refinance_Available_Entitlement/ Current_Year_Refinance_Desired_Loan_Amount,5),"")</f>
        <v/>
      </c>
      <c r="AN24" s="344"/>
      <c r="AO24" s="344"/>
      <c r="AP24" s="344"/>
      <c r="AQ24" s="345"/>
      <c r="AR24" s="133" t="str">
        <f>IF(AM24="","",IF(AM24&gt;25%,"*",""))</f>
        <v/>
      </c>
      <c r="AS24" s="131"/>
      <c r="AT24" s="131"/>
      <c r="AU24" s="131"/>
      <c r="AV24" s="131"/>
      <c r="AW24" s="131"/>
      <c r="AX24" s="131"/>
      <c r="AY24" s="72"/>
      <c r="AZ24" s="23"/>
      <c r="BF24" s="8" t="s">
        <v>393</v>
      </c>
      <c r="BG24" s="9">
        <v>2.1499999999999998E-2</v>
      </c>
    </row>
    <row r="25" spans="1:61" x14ac:dyDescent="0.2">
      <c r="A25" s="23"/>
      <c r="B25" s="346" t="s">
        <v>407</v>
      </c>
      <c r="C25" s="319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20"/>
      <c r="AL25" s="130"/>
      <c r="AM25" s="130"/>
      <c r="AN25" s="130"/>
      <c r="AO25" s="130"/>
      <c r="AP25" s="130"/>
      <c r="AQ25" s="130"/>
      <c r="AR25" s="130"/>
      <c r="AS25" s="223">
        <f>IFERROR(ROUNDDOWN(SUM(Current_Year_Refinance_Available_Guaranty_Percent,Current_Year_Refinance_Guaranty_Shortfall_Percent),5),"")</f>
        <v>0</v>
      </c>
      <c r="AT25" s="335"/>
      <c r="AU25" s="335"/>
      <c r="AV25" s="335"/>
      <c r="AW25" s="336"/>
      <c r="AX25" s="130"/>
      <c r="AY25" s="70"/>
      <c r="AZ25" s="23"/>
      <c r="BF25" s="2" t="s">
        <v>394</v>
      </c>
      <c r="BG25" s="10">
        <v>3.3000000000000002E-2</v>
      </c>
    </row>
    <row r="26" spans="1:61" x14ac:dyDescent="0.2">
      <c r="A26" s="23"/>
      <c r="B26" s="153" t="s">
        <v>12</v>
      </c>
      <c r="C26" s="141" t="s">
        <v>405</v>
      </c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42" t="s">
        <v>418</v>
      </c>
      <c r="Z26" s="337">
        <f>IF(Current_Year_Refinance_Available_Entitlement&gt;Current_Year_Refinance_Required_25percent_Coverage,0,Current_Year_Refinance_Required_25percent_Coverage-Current_Year_Refinance_Available_Entitlement)</f>
        <v>0</v>
      </c>
      <c r="AA26" s="338"/>
      <c r="AB26" s="338"/>
      <c r="AC26" s="338"/>
      <c r="AD26" s="338"/>
      <c r="AE26" s="338"/>
      <c r="AF26" s="338"/>
      <c r="AG26" s="338"/>
      <c r="AH26" s="338"/>
      <c r="AI26" s="338"/>
      <c r="AJ26" s="338"/>
      <c r="AK26" s="339"/>
      <c r="AL26" s="130"/>
      <c r="AM26" s="340" t="str">
        <f>IFERROR(Current_Year_Refinance_Guaranty_Shortfall/Current_Year_Refinance_Desired_Loan_Amount,"")</f>
        <v/>
      </c>
      <c r="AN26" s="341"/>
      <c r="AO26" s="341"/>
      <c r="AP26" s="341"/>
      <c r="AQ26" s="342"/>
      <c r="AR26" s="130"/>
      <c r="AS26" s="140"/>
      <c r="AT26" s="140"/>
      <c r="AU26" s="140"/>
      <c r="AV26" s="140"/>
      <c r="AW26" s="140"/>
      <c r="AX26" s="130"/>
      <c r="AY26" s="70"/>
      <c r="AZ26" s="23"/>
      <c r="BF26" s="2" t="s">
        <v>395</v>
      </c>
      <c r="BG26" s="10">
        <v>2.4E-2</v>
      </c>
    </row>
    <row r="27" spans="1:61" x14ac:dyDescent="0.2">
      <c r="A27" s="23"/>
      <c r="B27" s="159" t="s">
        <v>18</v>
      </c>
      <c r="C27" s="160" t="s">
        <v>423</v>
      </c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161" t="s">
        <v>422</v>
      </c>
      <c r="Z27" s="337">
        <f>IF(Current_Year_Refinance_Appraised_Value&gt;Current_Year_Refinance_Desired_Loan_Amount,Current_Year_Refinance_Appraised_Value-Current_Year_Refinance_Desired_Loan_Amount,0)</f>
        <v>0</v>
      </c>
      <c r="AA27" s="338"/>
      <c r="AB27" s="338"/>
      <c r="AC27" s="338"/>
      <c r="AD27" s="338"/>
      <c r="AE27" s="338"/>
      <c r="AF27" s="338"/>
      <c r="AG27" s="338"/>
      <c r="AH27" s="338"/>
      <c r="AI27" s="338"/>
      <c r="AJ27" s="338"/>
      <c r="AK27" s="339"/>
      <c r="AL27" s="74"/>
      <c r="AM27" s="340" t="str">
        <f>IFERROR(Current_Year_Refinance_Available_Equity/Current_Year_Refinance_Desired_Loan_Amount,"")</f>
        <v/>
      </c>
      <c r="AN27" s="341"/>
      <c r="AO27" s="341"/>
      <c r="AP27" s="341"/>
      <c r="AQ27" s="342"/>
      <c r="AR27" s="134"/>
      <c r="AS27" s="368" t="str">
        <f>IF(Current_Year_Refinance_Required_Investment_Percent=0,"Available Equity enough to satisfy Guaranty Shortfall", "")</f>
        <v/>
      </c>
      <c r="AT27" s="368"/>
      <c r="AU27" s="368"/>
      <c r="AV27" s="368"/>
      <c r="AW27" s="368"/>
      <c r="AX27" s="368"/>
      <c r="AY27" s="72"/>
      <c r="AZ27" s="23"/>
      <c r="BF27" s="2" t="s">
        <v>396</v>
      </c>
      <c r="BG27" s="10">
        <v>3.3000000000000002E-2</v>
      </c>
    </row>
    <row r="28" spans="1:61" ht="13.5" thickBot="1" x14ac:dyDescent="0.25">
      <c r="A28" s="23"/>
      <c r="B28" s="154" t="s">
        <v>19</v>
      </c>
      <c r="C28" s="141" t="s">
        <v>420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42" t="s">
        <v>421</v>
      </c>
      <c r="Z28" s="373">
        <f>IF(Current_Year_Refinance_Guaranty_Shortfall-Current_Year_Refinance_Available_Equity&lt;0,0,Current_Year_Refinance_Guaranty_Shortfall-Current_Year_Refinance_Available_Equity)</f>
        <v>0</v>
      </c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5"/>
      <c r="AL28" s="74"/>
      <c r="AM28" s="340" t="str">
        <f>IFERROR(ROUNDDOWN(Current_Year_Refinance_Required_Investment/Current_Year_Refinance_Desired_Loan_Amount,5),"")</f>
        <v/>
      </c>
      <c r="AN28" s="341"/>
      <c r="AO28" s="341"/>
      <c r="AP28" s="341"/>
      <c r="AQ28" s="342"/>
      <c r="AR28" s="134"/>
      <c r="AS28" s="368"/>
      <c r="AT28" s="368"/>
      <c r="AU28" s="368"/>
      <c r="AV28" s="368"/>
      <c r="AW28" s="368"/>
      <c r="AX28" s="368"/>
      <c r="AY28" s="72"/>
      <c r="AZ28" s="23"/>
      <c r="BF28" s="11" t="s">
        <v>397</v>
      </c>
      <c r="BG28" s="12">
        <v>0</v>
      </c>
    </row>
    <row r="29" spans="1:61" ht="12.75" customHeight="1" x14ac:dyDescent="0.2">
      <c r="A29" s="23"/>
      <c r="B29" s="346" t="s">
        <v>27</v>
      </c>
      <c r="C29" s="319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20"/>
      <c r="AL29" s="134"/>
      <c r="AM29" s="64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72"/>
      <c r="AZ29" s="23"/>
    </row>
    <row r="30" spans="1:61" ht="14.25" x14ac:dyDescent="0.2">
      <c r="A30" s="23"/>
      <c r="B30" s="152" t="s">
        <v>20</v>
      </c>
      <c r="C30" s="369" t="s">
        <v>2063</v>
      </c>
      <c r="D30" s="369"/>
      <c r="E30" s="369"/>
      <c r="F30" s="369"/>
      <c r="G30" s="369"/>
      <c r="H30" s="369"/>
      <c r="I30" s="369"/>
      <c r="J30" s="369"/>
      <c r="K30" s="369"/>
      <c r="L30" s="369"/>
      <c r="M30" s="369"/>
      <c r="N30" s="369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245">
        <f>Current_Year_Refinance_Desired_Loan_Amount-Current_Year_Refinance_Required_Investment</f>
        <v>0</v>
      </c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7"/>
      <c r="AL30" s="131"/>
      <c r="AM30" s="77"/>
      <c r="AN30" s="77"/>
      <c r="AO30" s="77"/>
      <c r="AP30" s="77"/>
      <c r="AQ30" s="77"/>
      <c r="AR30" s="131"/>
      <c r="AS30" s="151"/>
      <c r="AT30" s="151"/>
      <c r="AU30" s="151"/>
      <c r="AV30" s="151"/>
      <c r="AW30" s="151"/>
      <c r="AX30" s="131"/>
      <c r="AY30" s="72"/>
      <c r="AZ30" s="23"/>
      <c r="BH30" s="7"/>
    </row>
    <row r="31" spans="1:61" ht="15" customHeight="1" x14ac:dyDescent="0.2">
      <c r="A31" s="23"/>
      <c r="B31" s="95" t="s">
        <v>21</v>
      </c>
      <c r="C31" s="156" t="s">
        <v>34</v>
      </c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8" t="s">
        <v>38</v>
      </c>
      <c r="Z31" s="428">
        <f>Current_Year_Refinance_Max_Allowable_Base_Ln_Amt</f>
        <v>0</v>
      </c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30"/>
      <c r="AL31" s="77"/>
      <c r="AM31" s="340" t="str">
        <f>IFERROR(Current_Year_Refinance_Base_Ln_Amt_Before_VAFF/Current_Year_Refinance_Appraised_Value,"")</f>
        <v/>
      </c>
      <c r="AN31" s="341"/>
      <c r="AO31" s="341"/>
      <c r="AP31" s="341"/>
      <c r="AQ31" s="342"/>
      <c r="AR31" s="131"/>
      <c r="AS31" s="143"/>
      <c r="AT31" s="143"/>
      <c r="AU31" s="143"/>
      <c r="AV31" s="143"/>
      <c r="AW31" s="143"/>
      <c r="AX31" s="143"/>
      <c r="AY31" s="72"/>
      <c r="AZ31" s="23"/>
    </row>
    <row r="32" spans="1:61" ht="14.25" x14ac:dyDescent="0.2">
      <c r="A32" s="23"/>
      <c r="B32" s="376" t="s">
        <v>22</v>
      </c>
      <c r="C32" s="132" t="s">
        <v>2061</v>
      </c>
      <c r="D32" s="131"/>
      <c r="E32" s="131"/>
      <c r="F32" s="131"/>
      <c r="G32" s="131"/>
      <c r="H32" s="131"/>
      <c r="I32" s="131"/>
      <c r="J32" s="131"/>
      <c r="K32" s="131"/>
      <c r="L32" s="378" t="str">
        <f>IF(Current_Year_Refinance_Veteran_Type_selection="","",VLOOKUP(Current_Year_Refinance_Veteran_Type_selection,BF24:BG28,2,FALSE))</f>
        <v/>
      </c>
      <c r="M32" s="379"/>
      <c r="N32" s="380"/>
      <c r="O32" s="381" t="str">
        <f>IF(Current_Year_Refinance_Percent_Funding_Fee="","", Current_Year_Refinance_Base_Ln_Amt_Before_VAFF*Current_Year_Refinance_Percent_Funding_Fee)</f>
        <v/>
      </c>
      <c r="P32" s="382"/>
      <c r="Q32" s="382"/>
      <c r="R32" s="382"/>
      <c r="S32" s="382"/>
      <c r="T32" s="382"/>
      <c r="U32" s="382"/>
      <c r="V32" s="383"/>
      <c r="W32" s="131"/>
      <c r="X32" s="131"/>
      <c r="Y32" s="138" t="s">
        <v>413</v>
      </c>
      <c r="Z32" s="387" t="str">
        <f>Current_Year_Refinance_Calc_Funding_Fee</f>
        <v/>
      </c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9"/>
      <c r="AL32" s="77"/>
      <c r="AM32" s="144"/>
      <c r="AN32" s="145" t="s">
        <v>417</v>
      </c>
      <c r="AO32" s="145"/>
      <c r="AP32" s="146"/>
      <c r="AQ32" s="130"/>
      <c r="AR32" s="130"/>
      <c r="AS32" s="143"/>
      <c r="AT32" s="143"/>
      <c r="AU32" s="143"/>
      <c r="AV32" s="143"/>
      <c r="AW32" s="143"/>
      <c r="AX32" s="143"/>
      <c r="AY32" s="70"/>
      <c r="AZ32" s="23"/>
    </row>
    <row r="33" spans="1:52" ht="14.25" customHeight="1" x14ac:dyDescent="0.2">
      <c r="A33" s="23"/>
      <c r="B33" s="377"/>
      <c r="C33" s="131"/>
      <c r="D33" s="131"/>
      <c r="E33" s="131"/>
      <c r="F33" s="131"/>
      <c r="G33" s="131"/>
      <c r="H33" s="131"/>
      <c r="I33" s="131"/>
      <c r="J33" s="148" t="s">
        <v>39</v>
      </c>
      <c r="K33" s="384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6"/>
      <c r="Z33" s="365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7"/>
      <c r="AL33" s="395" t="str">
        <f>IF(Current_Year_Refinance_FF_Financed="X", "* Funding Fee can only be financed if TOTAL loan amount will be less than or equal to the appraised value.","")</f>
        <v/>
      </c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7"/>
      <c r="AZ33" s="23"/>
    </row>
    <row r="34" spans="1:52" s="128" customFormat="1" ht="14.25" customHeight="1" x14ac:dyDescent="0.2">
      <c r="A34" s="23"/>
      <c r="B34" s="155"/>
      <c r="C34" s="131" t="s">
        <v>2065</v>
      </c>
      <c r="D34" s="131"/>
      <c r="E34" s="131"/>
      <c r="F34" s="131"/>
      <c r="G34" s="131"/>
      <c r="H34" s="181"/>
      <c r="I34" s="131" t="s">
        <v>2066</v>
      </c>
      <c r="J34" s="148"/>
      <c r="K34" s="175"/>
      <c r="L34" s="175"/>
      <c r="M34" s="175"/>
      <c r="N34" s="175"/>
      <c r="O34" s="178"/>
      <c r="P34" s="177" t="s">
        <v>2067</v>
      </c>
      <c r="Q34" s="175"/>
      <c r="R34" s="175"/>
      <c r="S34" s="175"/>
      <c r="T34" s="175"/>
      <c r="U34" s="175"/>
      <c r="V34" s="175"/>
      <c r="W34" s="175"/>
      <c r="X34" s="175"/>
      <c r="Y34" s="176"/>
      <c r="Z34" s="370"/>
      <c r="AA34" s="371"/>
      <c r="AB34" s="371"/>
      <c r="AC34" s="371"/>
      <c r="AD34" s="371"/>
      <c r="AE34" s="371"/>
      <c r="AF34" s="371"/>
      <c r="AG34" s="371"/>
      <c r="AH34" s="371"/>
      <c r="AI34" s="371"/>
      <c r="AJ34" s="371"/>
      <c r="AK34" s="372"/>
      <c r="AL34" s="395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7"/>
      <c r="AZ34" s="23"/>
    </row>
    <row r="35" spans="1:52" ht="14.25" customHeight="1" x14ac:dyDescent="0.2">
      <c r="A35" s="23"/>
      <c r="B35" s="166" t="s">
        <v>28</v>
      </c>
      <c r="C35" s="167" t="s">
        <v>35</v>
      </c>
      <c r="D35" s="114"/>
      <c r="E35" s="114"/>
      <c r="F35" s="114"/>
      <c r="G35" s="114"/>
      <c r="H35" s="174"/>
      <c r="I35" s="114"/>
      <c r="J35" s="114"/>
      <c r="K35" s="114"/>
      <c r="L35" s="114"/>
      <c r="M35" s="182" t="str">
        <f>IF(Current_Year_Refinance_Veteran_Type_selection="","",IF(Current_Year_Refinance_Veteran_Type_selection="Exempt","",IF(Current_Year_Refinance_Total_Loan_Amount&gt;Current_Year_Refinance_Appraised_Value,"*cannot exceed appraised value","")))</f>
        <v/>
      </c>
      <c r="N35" s="179"/>
      <c r="O35" s="180"/>
      <c r="P35" s="179"/>
      <c r="Q35" s="179"/>
      <c r="R35" s="179"/>
      <c r="S35" s="179"/>
      <c r="T35" s="179"/>
      <c r="U35" s="179"/>
      <c r="V35" s="179"/>
      <c r="W35" s="179"/>
      <c r="X35" s="179"/>
      <c r="Y35" s="158" t="s">
        <v>38</v>
      </c>
      <c r="Z35" s="391" t="str">
        <f>IF(Current_Year_Refinance_Veteran_Type_selection="Exempt",Current_Year_Refinance_Max_Allowable_Base_Ln_Amt,IF(Current_Year_Refinance_FF_NotFinanced="X",Current_Year_Refinance_Max_Allowable_Base_Ln_Amt,
IF(Current_Year_Refinance_FF_Financed="X",ROUNDDOWN(SUM(Current_Year_Refinance_Base_Ln_Amt_Before_VAFF,Current_Year_Refinance_VAFF),0),IF(Current_Year_Refinance_Veteran_Type_selection="","","ERR: Select how FF is paid"))))</f>
        <v/>
      </c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3"/>
      <c r="AL35" s="398" t="str">
        <f>IF(Current_Year_Refinance_Refinance_Payoff="","",IF(Current_Year_Refinance_Total_Loan_Amount="ERR: Select how FF is paid", "", IF(Current_Year_Refinance_Total_Loan_Amount&gt;Current_Year_Refinance_Refinance_Payoff,"* New Loan Amount cannot exceed the payoff amount for Type I refinances","")))</f>
        <v/>
      </c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400"/>
      <c r="AZ35" s="23"/>
    </row>
    <row r="36" spans="1:52" x14ac:dyDescent="0.2">
      <c r="A36" s="23"/>
      <c r="B36" s="394" t="s">
        <v>410</v>
      </c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4"/>
      <c r="AL36" s="398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400"/>
      <c r="AZ36" s="23"/>
    </row>
    <row r="37" spans="1:52" ht="12.75" customHeight="1" x14ac:dyDescent="0.2">
      <c r="A37" s="23"/>
      <c r="B37" s="96" t="s">
        <v>44</v>
      </c>
      <c r="C37" s="156" t="s">
        <v>409</v>
      </c>
      <c r="D37" s="168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69" t="s">
        <v>1</v>
      </c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72"/>
      <c r="AZ37" s="23"/>
    </row>
    <row r="38" spans="1:52" ht="14.25" x14ac:dyDescent="0.2">
      <c r="A38" s="23"/>
      <c r="B38" s="96" t="s">
        <v>45</v>
      </c>
      <c r="C38" s="156" t="s">
        <v>50</v>
      </c>
      <c r="D38" s="168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69" t="s">
        <v>41</v>
      </c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77"/>
      <c r="AM38" s="77"/>
      <c r="AN38" s="77"/>
      <c r="AO38" s="77"/>
      <c r="AP38" s="77"/>
      <c r="AQ38" s="131"/>
      <c r="AR38" s="131"/>
      <c r="AS38" s="131"/>
      <c r="AT38" s="131"/>
      <c r="AU38" s="131"/>
      <c r="AV38" s="131"/>
      <c r="AW38" s="131"/>
      <c r="AX38" s="131"/>
      <c r="AY38" s="72"/>
      <c r="AZ38" s="23"/>
    </row>
    <row r="39" spans="1:52" x14ac:dyDescent="0.2">
      <c r="A39" s="23"/>
      <c r="B39" s="96" t="s">
        <v>46</v>
      </c>
      <c r="C39" s="156" t="s">
        <v>51</v>
      </c>
      <c r="D39" s="168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69" t="s">
        <v>41</v>
      </c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401" t="str">
        <f>IF(Current_Year_Refinance_Estimated_CC_Discount_Pts="","","Note: On Type I VA to VA, the LTV is limited to 90% if discounts greater than 1% is being charged.")</f>
        <v/>
      </c>
      <c r="AM39" s="402"/>
      <c r="AN39" s="402"/>
      <c r="AO39" s="402"/>
      <c r="AP39" s="402"/>
      <c r="AQ39" s="402"/>
      <c r="AR39" s="402"/>
      <c r="AS39" s="402"/>
      <c r="AT39" s="402"/>
      <c r="AU39" s="402"/>
      <c r="AV39" s="402"/>
      <c r="AW39" s="402"/>
      <c r="AX39" s="402"/>
      <c r="AY39" s="403"/>
      <c r="AZ39" s="23"/>
    </row>
    <row r="40" spans="1:52" ht="14.25" customHeight="1" x14ac:dyDescent="0.2">
      <c r="A40" s="23"/>
      <c r="B40" s="96" t="s">
        <v>47</v>
      </c>
      <c r="C40" s="156" t="s">
        <v>52</v>
      </c>
      <c r="D40" s="168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69" t="s">
        <v>412</v>
      </c>
      <c r="Z40" s="197" t="str">
        <f>Current_Year_Refinance_VAFF</f>
        <v/>
      </c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401"/>
      <c r="AM40" s="402"/>
      <c r="AN40" s="402"/>
      <c r="AO40" s="402"/>
      <c r="AP40" s="402"/>
      <c r="AQ40" s="402"/>
      <c r="AR40" s="402"/>
      <c r="AS40" s="402"/>
      <c r="AT40" s="402"/>
      <c r="AU40" s="402"/>
      <c r="AV40" s="402"/>
      <c r="AW40" s="402"/>
      <c r="AX40" s="402"/>
      <c r="AY40" s="403"/>
      <c r="AZ40" s="23"/>
    </row>
    <row r="41" spans="1:52" ht="16.5" customHeight="1" x14ac:dyDescent="0.2">
      <c r="A41" s="23"/>
      <c r="B41" s="96" t="s">
        <v>48</v>
      </c>
      <c r="C41" s="170" t="s">
        <v>53</v>
      </c>
      <c r="D41" s="168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69" t="s">
        <v>38</v>
      </c>
      <c r="Z41" s="390">
        <f>SUM(Current_Year_Refinance_Refinance_Payoff,Current_Year_Refinance_Estimated_Prepaids,Current_Year_Refinance_Estimated_CC_Discount_Pts,Current_Year_Refinance_Funding_Fee)</f>
        <v>0</v>
      </c>
      <c r="AA41" s="390"/>
      <c r="AB41" s="390"/>
      <c r="AC41" s="390"/>
      <c r="AD41" s="390"/>
      <c r="AE41" s="390"/>
      <c r="AF41" s="390"/>
      <c r="AG41" s="390"/>
      <c r="AH41" s="390"/>
      <c r="AI41" s="390"/>
      <c r="AJ41" s="390"/>
      <c r="AK41" s="390"/>
      <c r="AL41" s="401"/>
      <c r="AM41" s="402"/>
      <c r="AN41" s="402"/>
      <c r="AO41" s="402"/>
      <c r="AP41" s="402"/>
      <c r="AQ41" s="402"/>
      <c r="AR41" s="402"/>
      <c r="AS41" s="402"/>
      <c r="AT41" s="402"/>
      <c r="AU41" s="402"/>
      <c r="AV41" s="402"/>
      <c r="AW41" s="402"/>
      <c r="AX41" s="402"/>
      <c r="AY41" s="403"/>
      <c r="AZ41" s="23"/>
    </row>
    <row r="42" spans="1:52" x14ac:dyDescent="0.2">
      <c r="A42" s="23"/>
      <c r="B42" s="96" t="s">
        <v>54</v>
      </c>
      <c r="C42" s="156" t="s">
        <v>60</v>
      </c>
      <c r="D42" s="168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69" t="s">
        <v>41</v>
      </c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81"/>
      <c r="AZ42" s="23"/>
    </row>
    <row r="43" spans="1:52" x14ac:dyDescent="0.2">
      <c r="A43" s="23"/>
      <c r="B43" s="96" t="s">
        <v>55</v>
      </c>
      <c r="C43" s="156" t="s">
        <v>61</v>
      </c>
      <c r="D43" s="168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69" t="s">
        <v>41</v>
      </c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81"/>
      <c r="AZ43" s="23"/>
    </row>
    <row r="44" spans="1:52" x14ac:dyDescent="0.2">
      <c r="A44" s="23"/>
      <c r="B44" s="96" t="s">
        <v>56</v>
      </c>
      <c r="C44" s="156" t="s">
        <v>62</v>
      </c>
      <c r="D44" s="168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69" t="s">
        <v>30</v>
      </c>
      <c r="Z44" s="197">
        <f>Current_Year_Refinance_Base_Ln_Amt_Before_VAFF</f>
        <v>0</v>
      </c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81"/>
      <c r="AZ44" s="23"/>
    </row>
    <row r="45" spans="1:52" x14ac:dyDescent="0.2">
      <c r="A45" s="23"/>
      <c r="B45" s="96" t="s">
        <v>57</v>
      </c>
      <c r="C45" s="156" t="s">
        <v>63</v>
      </c>
      <c r="D45" s="168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69" t="s">
        <v>412</v>
      </c>
      <c r="Z45" s="197" t="str">
        <f>IF(Current_Year_Refinance_FF_NotFinanced="X",0,IF(Current_Year_Refinance_FF_Financed="X",Current_Year_Refinance_VAFF,""))</f>
        <v/>
      </c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81"/>
      <c r="AZ45" s="23"/>
    </row>
    <row r="46" spans="1:52" x14ac:dyDescent="0.2">
      <c r="A46" s="23"/>
      <c r="B46" s="96" t="s">
        <v>58</v>
      </c>
      <c r="C46" s="170" t="s">
        <v>64</v>
      </c>
      <c r="D46" s="168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69" t="s">
        <v>38</v>
      </c>
      <c r="Z46" s="390">
        <f>SUM(Current_Year_Refinance_Seller_Paid_Costs,Current_Year_Refinance_Other_Credits,Current_Year_Refinance_Base_Loan_Amount_Excl_Financed_FF,Current_Year_Refinance_Funding_Fee_Financed)</f>
        <v>0</v>
      </c>
      <c r="AA46" s="390"/>
      <c r="AB46" s="390"/>
      <c r="AC46" s="390"/>
      <c r="AD46" s="390"/>
      <c r="AE46" s="390"/>
      <c r="AF46" s="390"/>
      <c r="AG46" s="390"/>
      <c r="AH46" s="390"/>
      <c r="AI46" s="390"/>
      <c r="AJ46" s="390"/>
      <c r="AK46" s="390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81"/>
      <c r="AZ46" s="23"/>
    </row>
    <row r="47" spans="1:52" x14ac:dyDescent="0.2">
      <c r="A47" s="23"/>
      <c r="B47" s="96" t="s">
        <v>59</v>
      </c>
      <c r="C47" s="170" t="s">
        <v>65</v>
      </c>
      <c r="D47" s="168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69" t="s">
        <v>411</v>
      </c>
      <c r="Z47" s="415">
        <f>Current_Year_Refinance_Total_Costs-Current_Year_Refinance_Total_Credits</f>
        <v>0</v>
      </c>
      <c r="AA47" s="415"/>
      <c r="AB47" s="415"/>
      <c r="AC47" s="415"/>
      <c r="AD47" s="415"/>
      <c r="AE47" s="415"/>
      <c r="AF47" s="415"/>
      <c r="AG47" s="415"/>
      <c r="AH47" s="415"/>
      <c r="AI47" s="415"/>
      <c r="AJ47" s="415"/>
      <c r="AK47" s="41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81"/>
      <c r="AZ47" s="23"/>
    </row>
    <row r="48" spans="1:52" x14ac:dyDescent="0.2">
      <c r="A48" s="23"/>
      <c r="B48" s="316" t="s">
        <v>2062</v>
      </c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9"/>
      <c r="AA48" s="259"/>
      <c r="AB48" s="259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60"/>
      <c r="AZ48" s="23"/>
    </row>
    <row r="49" spans="1:52" ht="16.5" customHeight="1" x14ac:dyDescent="0.2">
      <c r="A49" s="23"/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5"/>
      <c r="AZ49" s="23"/>
    </row>
    <row r="50" spans="1:52" ht="27" customHeight="1" x14ac:dyDescent="0.2">
      <c r="A50" s="23"/>
      <c r="B50" s="89"/>
      <c r="C50" s="135"/>
      <c r="D50" s="416" t="s">
        <v>70</v>
      </c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8" t="s">
        <v>74</v>
      </c>
      <c r="U50" s="419"/>
      <c r="V50" s="419"/>
      <c r="W50" s="419"/>
      <c r="X50" s="419"/>
      <c r="Y50" s="419"/>
      <c r="Z50" s="419"/>
      <c r="AA50" s="419"/>
      <c r="AB50" s="419"/>
      <c r="AC50" s="419"/>
      <c r="AD50" s="419"/>
      <c r="AE50" s="419"/>
      <c r="AF50" s="419"/>
      <c r="AG50" s="419"/>
      <c r="AH50" s="420"/>
      <c r="AI50" s="419" t="s">
        <v>75</v>
      </c>
      <c r="AJ50" s="419"/>
      <c r="AK50" s="419"/>
      <c r="AL50" s="419"/>
      <c r="AM50" s="419"/>
      <c r="AN50" s="419"/>
      <c r="AO50" s="419"/>
      <c r="AP50" s="419"/>
      <c r="AQ50" s="419"/>
      <c r="AR50" s="419"/>
      <c r="AS50" s="419"/>
      <c r="AT50" s="419"/>
      <c r="AU50" s="419"/>
      <c r="AV50" s="419"/>
      <c r="AW50" s="420"/>
      <c r="AX50" s="135"/>
      <c r="AY50" s="88"/>
      <c r="AZ50" s="23"/>
    </row>
    <row r="51" spans="1:52" ht="15" customHeight="1" x14ac:dyDescent="0.2">
      <c r="A51" s="23"/>
      <c r="B51" s="89"/>
      <c r="C51" s="135"/>
      <c r="D51" s="421" t="s">
        <v>71</v>
      </c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5">
        <v>2.3E-2</v>
      </c>
      <c r="U51" s="426"/>
      <c r="V51" s="426"/>
      <c r="W51" s="426"/>
      <c r="X51" s="426"/>
      <c r="Y51" s="426"/>
      <c r="Z51" s="426"/>
      <c r="AA51" s="426"/>
      <c r="AB51" s="426"/>
      <c r="AC51" s="426"/>
      <c r="AD51" s="426"/>
      <c r="AE51" s="426"/>
      <c r="AF51" s="426"/>
      <c r="AG51" s="426"/>
      <c r="AH51" s="427"/>
      <c r="AI51" s="426" t="s">
        <v>2203</v>
      </c>
      <c r="AJ51" s="426"/>
      <c r="AK51" s="426"/>
      <c r="AL51" s="426"/>
      <c r="AM51" s="426"/>
      <c r="AN51" s="426"/>
      <c r="AO51" s="426"/>
      <c r="AP51" s="426"/>
      <c r="AQ51" s="426"/>
      <c r="AR51" s="426"/>
      <c r="AS51" s="426"/>
      <c r="AT51" s="426"/>
      <c r="AU51" s="426"/>
      <c r="AV51" s="426"/>
      <c r="AW51" s="427"/>
      <c r="AX51" s="135"/>
      <c r="AY51" s="88"/>
      <c r="AZ51" s="23"/>
    </row>
    <row r="52" spans="1:52" ht="15" customHeight="1" x14ac:dyDescent="0.2">
      <c r="A52" s="23"/>
      <c r="B52" s="89"/>
      <c r="C52" s="135"/>
      <c r="D52" s="423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12"/>
      <c r="U52" s="413"/>
      <c r="V52" s="413"/>
      <c r="W52" s="413"/>
      <c r="X52" s="413"/>
      <c r="Y52" s="413"/>
      <c r="Z52" s="413"/>
      <c r="AA52" s="413"/>
      <c r="AB52" s="413"/>
      <c r="AC52" s="413"/>
      <c r="AD52" s="413"/>
      <c r="AE52" s="413"/>
      <c r="AF52" s="413"/>
      <c r="AG52" s="413"/>
      <c r="AH52" s="414"/>
      <c r="AI52" s="413"/>
      <c r="AJ52" s="413"/>
      <c r="AK52" s="413"/>
      <c r="AL52" s="413"/>
      <c r="AM52" s="413"/>
      <c r="AN52" s="413"/>
      <c r="AO52" s="413"/>
      <c r="AP52" s="413"/>
      <c r="AQ52" s="413"/>
      <c r="AR52" s="413"/>
      <c r="AS52" s="413"/>
      <c r="AT52" s="413"/>
      <c r="AU52" s="413"/>
      <c r="AV52" s="413"/>
      <c r="AW52" s="414"/>
      <c r="AX52" s="135"/>
      <c r="AY52" s="88"/>
      <c r="AZ52" s="23"/>
    </row>
    <row r="53" spans="1:52" ht="15" customHeight="1" x14ac:dyDescent="0.2">
      <c r="A53" s="23"/>
      <c r="B53" s="89"/>
      <c r="C53" s="135"/>
      <c r="D53" s="405" t="s">
        <v>72</v>
      </c>
      <c r="E53" s="406"/>
      <c r="F53" s="406"/>
      <c r="G53" s="406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9">
        <v>2.3E-2</v>
      </c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1"/>
      <c r="AI53" s="410">
        <v>3.5999999999999997E-2</v>
      </c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1"/>
      <c r="AX53" s="135"/>
      <c r="AY53" s="88"/>
      <c r="AZ53" s="23"/>
    </row>
    <row r="54" spans="1:52" ht="15" customHeight="1" x14ac:dyDescent="0.2">
      <c r="A54" s="23"/>
      <c r="B54" s="89"/>
      <c r="C54" s="135"/>
      <c r="D54" s="407"/>
      <c r="E54" s="408"/>
      <c r="F54" s="408"/>
      <c r="G54" s="408"/>
      <c r="H54" s="408"/>
      <c r="I54" s="408"/>
      <c r="J54" s="408"/>
      <c r="K54" s="408"/>
      <c r="L54" s="408"/>
      <c r="M54" s="408"/>
      <c r="N54" s="408"/>
      <c r="O54" s="408"/>
      <c r="P54" s="408"/>
      <c r="Q54" s="408"/>
      <c r="R54" s="408"/>
      <c r="S54" s="408"/>
      <c r="T54" s="412"/>
      <c r="U54" s="413"/>
      <c r="V54" s="413"/>
      <c r="W54" s="413"/>
      <c r="X54" s="413"/>
      <c r="Y54" s="413"/>
      <c r="Z54" s="413"/>
      <c r="AA54" s="413"/>
      <c r="AB54" s="413"/>
      <c r="AC54" s="413"/>
      <c r="AD54" s="413"/>
      <c r="AE54" s="413"/>
      <c r="AF54" s="413"/>
      <c r="AG54" s="413"/>
      <c r="AH54" s="414"/>
      <c r="AI54" s="413"/>
      <c r="AJ54" s="413"/>
      <c r="AK54" s="413"/>
      <c r="AL54" s="413"/>
      <c r="AM54" s="413"/>
      <c r="AN54" s="413"/>
      <c r="AO54" s="413"/>
      <c r="AP54" s="413"/>
      <c r="AQ54" s="413"/>
      <c r="AR54" s="413"/>
      <c r="AS54" s="413"/>
      <c r="AT54" s="413"/>
      <c r="AU54" s="413"/>
      <c r="AV54" s="413"/>
      <c r="AW54" s="414"/>
      <c r="AX54" s="135"/>
      <c r="AY54" s="88"/>
      <c r="AZ54" s="23"/>
    </row>
    <row r="55" spans="1:52" ht="15" customHeight="1" x14ac:dyDescent="0.2">
      <c r="A55" s="23"/>
      <c r="B55" s="90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2"/>
      <c r="AZ55" s="23"/>
    </row>
    <row r="56" spans="1:52" ht="18" customHeight="1" x14ac:dyDescent="0.2">
      <c r="A56" s="23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23"/>
    </row>
    <row r="57" spans="1:52" x14ac:dyDescent="0.2">
      <c r="A57" s="23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23"/>
    </row>
    <row r="58" spans="1:52" x14ac:dyDescent="0.2">
      <c r="A58" s="23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23"/>
    </row>
    <row r="59" spans="1:52" x14ac:dyDescent="0.2">
      <c r="A59" s="23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23"/>
    </row>
    <row r="60" spans="1:52" ht="7.5" customHeight="1" x14ac:dyDescent="0.2">
      <c r="A60" s="2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23"/>
    </row>
    <row r="61" spans="1:52" x14ac:dyDescent="0.2">
      <c r="A61" s="23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73"/>
      <c r="AV61" s="173"/>
      <c r="AW61" s="173"/>
      <c r="AX61" s="173"/>
      <c r="AY61" s="173"/>
      <c r="AZ61" s="23"/>
    </row>
    <row r="62" spans="1:52" x14ac:dyDescent="0.2">
      <c r="A62" s="23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73"/>
      <c r="AV62" s="173"/>
      <c r="AW62" s="173"/>
      <c r="AX62" s="173"/>
      <c r="AY62" s="173"/>
      <c r="AZ62" s="23"/>
    </row>
    <row r="63" spans="1:52" x14ac:dyDescent="0.2">
      <c r="A63" s="23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73"/>
      <c r="AV63" s="173"/>
      <c r="AW63" s="173"/>
      <c r="AX63" s="173"/>
      <c r="AY63" s="173"/>
      <c r="AZ63" s="23"/>
    </row>
    <row r="64" spans="1:52" x14ac:dyDescent="0.2">
      <c r="A64" s="2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23"/>
    </row>
    <row r="65" hidden="1" x14ac:dyDescent="0.2"/>
    <row r="66" hidden="1" x14ac:dyDescent="0.2"/>
    <row r="67" hidden="1" x14ac:dyDescent="0.2"/>
    <row r="68" hidden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customHeight="1" x14ac:dyDescent="0.2"/>
  </sheetData>
  <mergeCells count="70">
    <mergeCell ref="AL33:AY34"/>
    <mergeCell ref="AL35:AY36"/>
    <mergeCell ref="AL39:AY41"/>
    <mergeCell ref="AM14:AX17"/>
    <mergeCell ref="D53:S54"/>
    <mergeCell ref="T53:AH54"/>
    <mergeCell ref="AI53:AW54"/>
    <mergeCell ref="Z47:AK47"/>
    <mergeCell ref="D50:S50"/>
    <mergeCell ref="T50:AH50"/>
    <mergeCell ref="AI50:AW50"/>
    <mergeCell ref="D51:S52"/>
    <mergeCell ref="T51:AH52"/>
    <mergeCell ref="AI51:AW52"/>
    <mergeCell ref="Z31:AK31"/>
    <mergeCell ref="AM31:AQ31"/>
    <mergeCell ref="B57:AY59"/>
    <mergeCell ref="B61:AT63"/>
    <mergeCell ref="Z46:AK46"/>
    <mergeCell ref="Z35:AK35"/>
    <mergeCell ref="B36:AK36"/>
    <mergeCell ref="Z37:AK37"/>
    <mergeCell ref="Z38:AK38"/>
    <mergeCell ref="Z39:AK39"/>
    <mergeCell ref="Z40:AK40"/>
    <mergeCell ref="Z41:AK41"/>
    <mergeCell ref="Z42:AK42"/>
    <mergeCell ref="Z43:AK43"/>
    <mergeCell ref="Z44:AK44"/>
    <mergeCell ref="Z45:AK45"/>
    <mergeCell ref="B32:B33"/>
    <mergeCell ref="L32:N32"/>
    <mergeCell ref="O32:V32"/>
    <mergeCell ref="K33:Y33"/>
    <mergeCell ref="Z32:AK34"/>
    <mergeCell ref="C30:Y30"/>
    <mergeCell ref="Z30:AK30"/>
    <mergeCell ref="B29:AK29"/>
    <mergeCell ref="Z23:AK23"/>
    <mergeCell ref="Z24:AK24"/>
    <mergeCell ref="Z28:AK28"/>
    <mergeCell ref="AM24:AQ24"/>
    <mergeCell ref="B25:AK25"/>
    <mergeCell ref="Z27:AK27"/>
    <mergeCell ref="AM27:AQ27"/>
    <mergeCell ref="AM18:AX22"/>
    <mergeCell ref="B19:AK19"/>
    <mergeCell ref="B20:B21"/>
    <mergeCell ref="Z20:AK21"/>
    <mergeCell ref="G21:I21"/>
    <mergeCell ref="N21:X21"/>
    <mergeCell ref="Z22:AK22"/>
    <mergeCell ref="AS27:AX28"/>
    <mergeCell ref="AM28:AQ28"/>
    <mergeCell ref="M3:AY4"/>
    <mergeCell ref="M5:AY6"/>
    <mergeCell ref="B48:AY48"/>
    <mergeCell ref="B14:AK14"/>
    <mergeCell ref="B12:AY12"/>
    <mergeCell ref="G13:Y13"/>
    <mergeCell ref="AF13:AY13"/>
    <mergeCell ref="Z15:AK15"/>
    <mergeCell ref="Z16:AK16"/>
    <mergeCell ref="B17:B18"/>
    <mergeCell ref="C17:V18"/>
    <mergeCell ref="W17:Y18"/>
    <mergeCell ref="Z17:AK18"/>
    <mergeCell ref="AS25:AW25"/>
    <mergeCell ref="Z26:AK26"/>
    <mergeCell ref="AM26:AQ26"/>
  </mergeCells>
  <conditionalFormatting sqref="AM28:AQ28">
    <cfRule type="cellIs" dxfId="2" priority="3" operator="greaterThan">
      <formula>0</formula>
    </cfRule>
  </conditionalFormatting>
  <conditionalFormatting sqref="Z35:AK35">
    <cfRule type="expression" dxfId="1" priority="2">
      <formula>$Z$35&gt;$Z$37</formula>
    </cfRule>
  </conditionalFormatting>
  <conditionalFormatting sqref="Z37:AK37">
    <cfRule type="expression" dxfId="0" priority="1">
      <formula>$Z$37&lt;$Z$35</formula>
    </cfRule>
  </conditionalFormatting>
  <dataValidations count="4">
    <dataValidation type="list" allowBlank="1" showInputMessage="1" showErrorMessage="1" sqref="G21:I21" xr:uid="{00000000-0002-0000-0100-000000000000}">
      <formula1>STATE</formula1>
    </dataValidation>
    <dataValidation type="list" allowBlank="1" showInputMessage="1" showErrorMessage="1" sqref="K33:K34" xr:uid="{00000000-0002-0000-0100-000001000000}">
      <formula1>Veteran_Type</formula1>
    </dataValidation>
    <dataValidation allowBlank="1" showInputMessage="1" showErrorMessage="1" prompt="Enter X to indicate FF will be Financed" sqref="H34" xr:uid="{00000000-0002-0000-0100-000002000000}"/>
    <dataValidation allowBlank="1" showInputMessage="1" showErrorMessage="1" prompt="Enter X to indicate FF is Not Financed" sqref="O34" xr:uid="{00000000-0002-0000-0100-000003000000}"/>
  </dataValidations>
  <pageMargins left="0.5" right="0.5" top="0.5" bottom="0.5" header="0.3" footer="0.3"/>
  <pageSetup paperSize="5" fitToHeight="0" orientation="portrait" r:id="rId1"/>
  <headerFooter>
    <oddHeader xml:space="preserve">&amp;C </oddHeader>
    <oddFooter>&amp;L&amp;"Arial,Bold"&amp;8VA Loan Calculator 2019 Loan Amts &lt;$144k  rev.5&amp;C&amp;"Arial,Bold"&amp;8Page &amp;P of &amp;N  2/26/2019&amp;R&amp;"Arial,Bold"&amp;9&amp;K707271www.plazahomemortgage.com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INDIRECT('County Lists-Current Yr (Refi)'!$B$4)</xm:f>
          </x14:formula1>
          <xm:sqref>N21:X21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1" tint="0.499984740745262"/>
  </sheetPr>
  <dimension ref="A1:G15718"/>
  <sheetViews>
    <sheetView workbookViewId="0"/>
  </sheetViews>
  <sheetFormatPr defaultRowHeight="15" x14ac:dyDescent="0.25"/>
  <cols>
    <col min="1" max="1" width="14" customWidth="1"/>
    <col min="2" max="2" width="22.28515625" bestFit="1" customWidth="1"/>
    <col min="3" max="3" width="6.5703125" customWidth="1"/>
    <col min="4" max="4" width="22.5703125" bestFit="1" customWidth="1"/>
    <col min="5" max="5" width="24.85546875" bestFit="1" customWidth="1"/>
    <col min="6" max="6" width="14.140625" bestFit="1" customWidth="1"/>
  </cols>
  <sheetData>
    <row r="1" spans="1:7" s="52" customFormat="1" x14ac:dyDescent="0.25">
      <c r="A1" s="54" t="s">
        <v>2056</v>
      </c>
    </row>
    <row r="2" spans="1:7" s="52" customFormat="1" x14ac:dyDescent="0.25">
      <c r="A2" s="55" t="s">
        <v>2057</v>
      </c>
      <c r="B2" s="57">
        <f t="array" ref="B2">MAX(IF(A5:A25001&lt;&gt;"",ROW(A5:A25001),""))</f>
        <v>15718</v>
      </c>
    </row>
    <row r="3" spans="1:7" s="52" customFormat="1" x14ac:dyDescent="0.25"/>
    <row r="4" spans="1:7" x14ac:dyDescent="0.25">
      <c r="A4" s="43" t="s">
        <v>2042</v>
      </c>
      <c r="B4" s="51" t="s">
        <v>2043</v>
      </c>
      <c r="C4" s="43" t="s">
        <v>363</v>
      </c>
      <c r="D4" s="43" t="s">
        <v>129</v>
      </c>
      <c r="E4" s="51" t="s">
        <v>2044</v>
      </c>
      <c r="F4" s="44" t="s">
        <v>426</v>
      </c>
      <c r="G4" s="51" t="s">
        <v>2045</v>
      </c>
    </row>
    <row r="5" spans="1:7" x14ac:dyDescent="0.25">
      <c r="A5">
        <v>2018</v>
      </c>
      <c r="B5" s="53" t="str">
        <f>A5&amp;"_"&amp;C5&amp;G5</f>
        <v>2018_AL1</v>
      </c>
      <c r="C5" t="s">
        <v>364</v>
      </c>
      <c r="D5" t="s">
        <v>427</v>
      </c>
      <c r="E5" s="53" t="str">
        <f>A5&amp;"_"&amp;C5&amp;D5</f>
        <v>2018_ALAUTAUGA</v>
      </c>
      <c r="F5">
        <v>453100</v>
      </c>
      <c r="G5" s="53">
        <f t="array" ref="G5">SUM(IF(A5=A$5:A5,IF(C5=C$5:C5,1,0),0))</f>
        <v>1</v>
      </c>
    </row>
    <row r="6" spans="1:7" x14ac:dyDescent="0.25">
      <c r="A6">
        <v>2018</v>
      </c>
      <c r="B6" s="53" t="str">
        <f t="shared" ref="B6:B69" si="0">A6&amp;"_"&amp;C6&amp;G6</f>
        <v>2018_AL2</v>
      </c>
      <c r="C6" t="s">
        <v>364</v>
      </c>
      <c r="D6" t="s">
        <v>428</v>
      </c>
      <c r="E6" s="53" t="str">
        <f t="shared" ref="E6:E69" si="1">A6&amp;"_"&amp;C6&amp;D6</f>
        <v>2018_ALBALDWIN</v>
      </c>
      <c r="F6">
        <v>453100</v>
      </c>
      <c r="G6" s="53">
        <f t="array" ref="G6">SUM(IF(A6=A$5:A6,IF(C6=C$5:C6,1,0),0))</f>
        <v>2</v>
      </c>
    </row>
    <row r="7" spans="1:7" x14ac:dyDescent="0.25">
      <c r="A7">
        <v>2018</v>
      </c>
      <c r="B7" s="53" t="str">
        <f t="shared" si="0"/>
        <v>2018_AL3</v>
      </c>
      <c r="C7" t="s">
        <v>364</v>
      </c>
      <c r="D7" t="s">
        <v>429</v>
      </c>
      <c r="E7" s="53" t="str">
        <f t="shared" si="1"/>
        <v>2018_ALBARBOUR</v>
      </c>
      <c r="F7">
        <v>453100</v>
      </c>
      <c r="G7" s="53">
        <f t="array" ref="G7">SUM(IF(A7=A$5:A7,IF(C7=C$5:C7,1,0),0))</f>
        <v>3</v>
      </c>
    </row>
    <row r="8" spans="1:7" x14ac:dyDescent="0.25">
      <c r="A8">
        <v>2018</v>
      </c>
      <c r="B8" s="53" t="str">
        <f t="shared" si="0"/>
        <v>2018_AL4</v>
      </c>
      <c r="C8" t="s">
        <v>364</v>
      </c>
      <c r="D8" t="s">
        <v>430</v>
      </c>
      <c r="E8" s="53" t="str">
        <f t="shared" si="1"/>
        <v>2018_ALBIBB</v>
      </c>
      <c r="F8">
        <v>453100</v>
      </c>
      <c r="G8" s="53">
        <f t="array" ref="G8">SUM(IF(A8=A$5:A8,IF(C8=C$5:C8,1,0),0))</f>
        <v>4</v>
      </c>
    </row>
    <row r="9" spans="1:7" x14ac:dyDescent="0.25">
      <c r="A9">
        <v>2018</v>
      </c>
      <c r="B9" s="53" t="str">
        <f t="shared" si="0"/>
        <v>2018_AL5</v>
      </c>
      <c r="C9" t="s">
        <v>364</v>
      </c>
      <c r="D9" t="s">
        <v>431</v>
      </c>
      <c r="E9" s="53" t="str">
        <f t="shared" si="1"/>
        <v>2018_ALBLOUNT</v>
      </c>
      <c r="F9">
        <v>453100</v>
      </c>
      <c r="G9" s="53">
        <f t="array" ref="G9">SUM(IF(A9=A$5:A9,IF(C9=C$5:C9,1,0),0))</f>
        <v>5</v>
      </c>
    </row>
    <row r="10" spans="1:7" x14ac:dyDescent="0.25">
      <c r="A10">
        <v>2018</v>
      </c>
      <c r="B10" s="53" t="str">
        <f t="shared" si="0"/>
        <v>2018_AL6</v>
      </c>
      <c r="C10" t="s">
        <v>364</v>
      </c>
      <c r="D10" t="s">
        <v>432</v>
      </c>
      <c r="E10" s="53" t="str">
        <f t="shared" si="1"/>
        <v>2018_ALBULLOCK</v>
      </c>
      <c r="F10">
        <v>453100</v>
      </c>
      <c r="G10" s="53">
        <f t="array" ref="G10">SUM(IF(A10=A$5:A10,IF(C10=C$5:C10,1,0),0))</f>
        <v>6</v>
      </c>
    </row>
    <row r="11" spans="1:7" x14ac:dyDescent="0.25">
      <c r="A11">
        <v>2018</v>
      </c>
      <c r="B11" s="53" t="str">
        <f t="shared" si="0"/>
        <v>2018_AL7</v>
      </c>
      <c r="C11" t="s">
        <v>364</v>
      </c>
      <c r="D11" t="s">
        <v>433</v>
      </c>
      <c r="E11" s="53" t="str">
        <f t="shared" si="1"/>
        <v>2018_ALBUTLER</v>
      </c>
      <c r="F11">
        <v>453100</v>
      </c>
      <c r="G11" s="53">
        <f t="array" ref="G11">SUM(IF(A11=A$5:A11,IF(C11=C$5:C11,1,0),0))</f>
        <v>7</v>
      </c>
    </row>
    <row r="12" spans="1:7" x14ac:dyDescent="0.25">
      <c r="A12">
        <v>2018</v>
      </c>
      <c r="B12" s="53" t="str">
        <f t="shared" si="0"/>
        <v>2018_AL8</v>
      </c>
      <c r="C12" t="s">
        <v>364</v>
      </c>
      <c r="D12" t="s">
        <v>434</v>
      </c>
      <c r="E12" s="53" t="str">
        <f t="shared" si="1"/>
        <v>2018_ALCALHOUN</v>
      </c>
      <c r="F12">
        <v>453100</v>
      </c>
      <c r="G12" s="53">
        <f t="array" ref="G12">SUM(IF(A12=A$5:A12,IF(C12=C$5:C12,1,0),0))</f>
        <v>8</v>
      </c>
    </row>
    <row r="13" spans="1:7" x14ac:dyDescent="0.25">
      <c r="A13">
        <v>2018</v>
      </c>
      <c r="B13" s="53" t="str">
        <f t="shared" si="0"/>
        <v>2018_AL9</v>
      </c>
      <c r="C13" t="s">
        <v>364</v>
      </c>
      <c r="D13" t="s">
        <v>435</v>
      </c>
      <c r="E13" s="53" t="str">
        <f t="shared" si="1"/>
        <v>2018_ALCHAMBERS</v>
      </c>
      <c r="F13">
        <v>453100</v>
      </c>
      <c r="G13" s="53">
        <f t="array" ref="G13">SUM(IF(A13=A$5:A13,IF(C13=C$5:C13,1,0),0))</f>
        <v>9</v>
      </c>
    </row>
    <row r="14" spans="1:7" x14ac:dyDescent="0.25">
      <c r="A14">
        <v>2018</v>
      </c>
      <c r="B14" s="53" t="str">
        <f t="shared" si="0"/>
        <v>2018_AL10</v>
      </c>
      <c r="C14" t="s">
        <v>364</v>
      </c>
      <c r="D14" t="s">
        <v>436</v>
      </c>
      <c r="E14" s="53" t="str">
        <f t="shared" si="1"/>
        <v>2018_ALCHEROKEE</v>
      </c>
      <c r="F14">
        <v>453100</v>
      </c>
      <c r="G14" s="53">
        <f t="array" ref="G14">SUM(IF(A14=A$5:A14,IF(C14=C$5:C14,1,0),0))</f>
        <v>10</v>
      </c>
    </row>
    <row r="15" spans="1:7" x14ac:dyDescent="0.25">
      <c r="A15">
        <v>2018</v>
      </c>
      <c r="B15" s="53" t="str">
        <f t="shared" si="0"/>
        <v>2018_AL11</v>
      </c>
      <c r="C15" t="s">
        <v>364</v>
      </c>
      <c r="D15" t="s">
        <v>437</v>
      </c>
      <c r="E15" s="53" t="str">
        <f t="shared" si="1"/>
        <v>2018_ALCHILTON</v>
      </c>
      <c r="F15">
        <v>453100</v>
      </c>
      <c r="G15" s="53">
        <f t="array" ref="G15">SUM(IF(A15=A$5:A15,IF(C15=C$5:C15,1,0),0))</f>
        <v>11</v>
      </c>
    </row>
    <row r="16" spans="1:7" x14ac:dyDescent="0.25">
      <c r="A16">
        <v>2018</v>
      </c>
      <c r="B16" s="53" t="str">
        <f t="shared" si="0"/>
        <v>2018_AL12</v>
      </c>
      <c r="C16" t="s">
        <v>364</v>
      </c>
      <c r="D16" t="s">
        <v>438</v>
      </c>
      <c r="E16" s="53" t="str">
        <f t="shared" si="1"/>
        <v>2018_ALCHOCTAW</v>
      </c>
      <c r="F16">
        <v>453100</v>
      </c>
      <c r="G16" s="53">
        <f t="array" ref="G16">SUM(IF(A16=A$5:A16,IF(C16=C$5:C16,1,0),0))</f>
        <v>12</v>
      </c>
    </row>
    <row r="17" spans="1:7" x14ac:dyDescent="0.25">
      <c r="A17">
        <v>2018</v>
      </c>
      <c r="B17" s="53" t="str">
        <f t="shared" si="0"/>
        <v>2018_AL13</v>
      </c>
      <c r="C17" t="s">
        <v>364</v>
      </c>
      <c r="D17" t="s">
        <v>308</v>
      </c>
      <c r="E17" s="53" t="str">
        <f t="shared" si="1"/>
        <v>2018_ALCLARKE</v>
      </c>
      <c r="F17">
        <v>453100</v>
      </c>
      <c r="G17" s="53">
        <f t="array" ref="G17">SUM(IF(A17=A$5:A17,IF(C17=C$5:C17,1,0),0))</f>
        <v>13</v>
      </c>
    </row>
    <row r="18" spans="1:7" x14ac:dyDescent="0.25">
      <c r="A18">
        <v>2018</v>
      </c>
      <c r="B18" s="53" t="str">
        <f t="shared" si="0"/>
        <v>2018_AL14</v>
      </c>
      <c r="C18" t="s">
        <v>364</v>
      </c>
      <c r="D18" t="s">
        <v>439</v>
      </c>
      <c r="E18" s="53" t="str">
        <f t="shared" si="1"/>
        <v>2018_ALCLAY</v>
      </c>
      <c r="F18">
        <v>453100</v>
      </c>
      <c r="G18" s="53">
        <f t="array" ref="G18">SUM(IF(A18=A$5:A18,IF(C18=C$5:C18,1,0),0))</f>
        <v>14</v>
      </c>
    </row>
    <row r="19" spans="1:7" x14ac:dyDescent="0.25">
      <c r="A19">
        <v>2018</v>
      </c>
      <c r="B19" s="53" t="str">
        <f t="shared" si="0"/>
        <v>2018_AL15</v>
      </c>
      <c r="C19" t="s">
        <v>364</v>
      </c>
      <c r="D19" t="s">
        <v>440</v>
      </c>
      <c r="E19" s="53" t="str">
        <f t="shared" si="1"/>
        <v>2018_ALCLEBURNE</v>
      </c>
      <c r="F19">
        <v>453100</v>
      </c>
      <c r="G19" s="53">
        <f t="array" ref="G19">SUM(IF(A19=A$5:A19,IF(C19=C$5:C19,1,0),0))</f>
        <v>15</v>
      </c>
    </row>
    <row r="20" spans="1:7" x14ac:dyDescent="0.25">
      <c r="A20">
        <v>2018</v>
      </c>
      <c r="B20" s="53" t="str">
        <f t="shared" si="0"/>
        <v>2018_AL16</v>
      </c>
      <c r="C20" t="s">
        <v>364</v>
      </c>
      <c r="D20" t="s">
        <v>441</v>
      </c>
      <c r="E20" s="53" t="str">
        <f t="shared" si="1"/>
        <v>2018_ALCOFFEE</v>
      </c>
      <c r="F20">
        <v>453100</v>
      </c>
      <c r="G20" s="53">
        <f t="array" ref="G20">SUM(IF(A20=A$5:A20,IF(C20=C$5:C20,1,0),0))</f>
        <v>16</v>
      </c>
    </row>
    <row r="21" spans="1:7" x14ac:dyDescent="0.25">
      <c r="A21">
        <v>2018</v>
      </c>
      <c r="B21" s="53" t="str">
        <f t="shared" si="0"/>
        <v>2018_AL17</v>
      </c>
      <c r="C21" t="s">
        <v>364</v>
      </c>
      <c r="D21" t="s">
        <v>442</v>
      </c>
      <c r="E21" s="53" t="str">
        <f t="shared" si="1"/>
        <v>2018_ALCOLBERT</v>
      </c>
      <c r="F21">
        <v>453100</v>
      </c>
      <c r="G21" s="53">
        <f t="array" ref="G21">SUM(IF(A21=A$5:A21,IF(C21=C$5:C21,1,0),0))</f>
        <v>17</v>
      </c>
    </row>
    <row r="22" spans="1:7" x14ac:dyDescent="0.25">
      <c r="A22">
        <v>2018</v>
      </c>
      <c r="B22" s="53" t="str">
        <f t="shared" si="0"/>
        <v>2018_AL18</v>
      </c>
      <c r="C22" t="s">
        <v>364</v>
      </c>
      <c r="D22" t="s">
        <v>443</v>
      </c>
      <c r="E22" s="53" t="str">
        <f t="shared" si="1"/>
        <v>2018_ALCONECUH</v>
      </c>
      <c r="F22">
        <v>453100</v>
      </c>
      <c r="G22" s="53">
        <f t="array" ref="G22">SUM(IF(A22=A$5:A22,IF(C22=C$5:C22,1,0),0))</f>
        <v>18</v>
      </c>
    </row>
    <row r="23" spans="1:7" x14ac:dyDescent="0.25">
      <c r="A23">
        <v>2018</v>
      </c>
      <c r="B23" s="53" t="str">
        <f t="shared" si="0"/>
        <v>2018_AL19</v>
      </c>
      <c r="C23" t="s">
        <v>364</v>
      </c>
      <c r="D23" t="s">
        <v>444</v>
      </c>
      <c r="E23" s="53" t="str">
        <f t="shared" si="1"/>
        <v>2018_ALCOOSA</v>
      </c>
      <c r="F23">
        <v>453100</v>
      </c>
      <c r="G23" s="53">
        <f t="array" ref="G23">SUM(IF(A23=A$5:A23,IF(C23=C$5:C23,1,0),0))</f>
        <v>19</v>
      </c>
    </row>
    <row r="24" spans="1:7" x14ac:dyDescent="0.25">
      <c r="A24">
        <v>2018</v>
      </c>
      <c r="B24" s="53" t="str">
        <f t="shared" si="0"/>
        <v>2018_AL20</v>
      </c>
      <c r="C24" t="s">
        <v>364</v>
      </c>
      <c r="D24" t="s">
        <v>445</v>
      </c>
      <c r="E24" s="53" t="str">
        <f t="shared" si="1"/>
        <v>2018_ALCOVINGTON</v>
      </c>
      <c r="F24">
        <v>453100</v>
      </c>
      <c r="G24" s="53">
        <f t="array" ref="G24">SUM(IF(A24=A$5:A24,IF(C24=C$5:C24,1,0),0))</f>
        <v>20</v>
      </c>
    </row>
    <row r="25" spans="1:7" x14ac:dyDescent="0.25">
      <c r="A25">
        <v>2018</v>
      </c>
      <c r="B25" s="53" t="str">
        <f t="shared" si="0"/>
        <v>2018_AL21</v>
      </c>
      <c r="C25" t="s">
        <v>364</v>
      </c>
      <c r="D25" t="s">
        <v>446</v>
      </c>
      <c r="E25" s="53" t="str">
        <f t="shared" si="1"/>
        <v>2018_ALCRENSHAW</v>
      </c>
      <c r="F25">
        <v>453100</v>
      </c>
      <c r="G25" s="53">
        <f t="array" ref="G25">SUM(IF(A25=A$5:A25,IF(C25=C$5:C25,1,0),0))</f>
        <v>21</v>
      </c>
    </row>
    <row r="26" spans="1:7" x14ac:dyDescent="0.25">
      <c r="A26">
        <v>2018</v>
      </c>
      <c r="B26" s="53" t="str">
        <f t="shared" si="0"/>
        <v>2018_AL22</v>
      </c>
      <c r="C26" t="s">
        <v>364</v>
      </c>
      <c r="D26" t="s">
        <v>447</v>
      </c>
      <c r="E26" s="53" t="str">
        <f t="shared" si="1"/>
        <v>2018_ALCULLMAN</v>
      </c>
      <c r="F26">
        <v>453100</v>
      </c>
      <c r="G26" s="53">
        <f t="array" ref="G26">SUM(IF(A26=A$5:A26,IF(C26=C$5:C26,1,0),0))</f>
        <v>22</v>
      </c>
    </row>
    <row r="27" spans="1:7" x14ac:dyDescent="0.25">
      <c r="A27">
        <v>2018</v>
      </c>
      <c r="B27" s="53" t="str">
        <f t="shared" si="0"/>
        <v>2018_AL23</v>
      </c>
      <c r="C27" t="s">
        <v>364</v>
      </c>
      <c r="D27" t="s">
        <v>448</v>
      </c>
      <c r="E27" s="53" t="str">
        <f t="shared" si="1"/>
        <v>2018_ALDALE</v>
      </c>
      <c r="F27">
        <v>453100</v>
      </c>
      <c r="G27" s="53">
        <f t="array" ref="G27">SUM(IF(A27=A$5:A27,IF(C27=C$5:C27,1,0),0))</f>
        <v>23</v>
      </c>
    </row>
    <row r="28" spans="1:7" x14ac:dyDescent="0.25">
      <c r="A28">
        <v>2018</v>
      </c>
      <c r="B28" s="53" t="str">
        <f t="shared" si="0"/>
        <v>2018_AL24</v>
      </c>
      <c r="C28" t="s">
        <v>364</v>
      </c>
      <c r="D28" t="s">
        <v>449</v>
      </c>
      <c r="E28" s="53" t="str">
        <f t="shared" si="1"/>
        <v>2018_ALDALLAS</v>
      </c>
      <c r="F28">
        <v>453100</v>
      </c>
      <c r="G28" s="53">
        <f t="array" ref="G28">SUM(IF(A28=A$5:A28,IF(C28=C$5:C28,1,0),0))</f>
        <v>24</v>
      </c>
    </row>
    <row r="29" spans="1:7" x14ac:dyDescent="0.25">
      <c r="A29">
        <v>2018</v>
      </c>
      <c r="B29" s="53" t="str">
        <f t="shared" si="0"/>
        <v>2018_AL25</v>
      </c>
      <c r="C29" t="s">
        <v>364</v>
      </c>
      <c r="D29" t="s">
        <v>450</v>
      </c>
      <c r="E29" s="53" t="str">
        <f t="shared" si="1"/>
        <v>2018_ALDE KALB</v>
      </c>
      <c r="F29">
        <v>453100</v>
      </c>
      <c r="G29" s="53">
        <f t="array" ref="G29">SUM(IF(A29=A$5:A29,IF(C29=C$5:C29,1,0),0))</f>
        <v>25</v>
      </c>
    </row>
    <row r="30" spans="1:7" x14ac:dyDescent="0.25">
      <c r="A30">
        <v>2018</v>
      </c>
      <c r="B30" s="53" t="str">
        <f t="shared" si="0"/>
        <v>2018_AL26</v>
      </c>
      <c r="C30" t="s">
        <v>364</v>
      </c>
      <c r="D30" t="s">
        <v>451</v>
      </c>
      <c r="E30" s="53" t="str">
        <f t="shared" si="1"/>
        <v>2018_ALELMORE</v>
      </c>
      <c r="F30">
        <v>453100</v>
      </c>
      <c r="G30" s="53">
        <f t="array" ref="G30">SUM(IF(A30=A$5:A30,IF(C30=C$5:C30,1,0),0))</f>
        <v>26</v>
      </c>
    </row>
    <row r="31" spans="1:7" x14ac:dyDescent="0.25">
      <c r="A31">
        <v>2018</v>
      </c>
      <c r="B31" s="53" t="str">
        <f t="shared" si="0"/>
        <v>2018_AL27</v>
      </c>
      <c r="C31" t="s">
        <v>364</v>
      </c>
      <c r="D31" t="s">
        <v>452</v>
      </c>
      <c r="E31" s="53" t="str">
        <f t="shared" si="1"/>
        <v>2018_ALESCAMBIA</v>
      </c>
      <c r="F31">
        <v>453100</v>
      </c>
      <c r="G31" s="53">
        <f t="array" ref="G31">SUM(IF(A31=A$5:A31,IF(C31=C$5:C31,1,0),0))</f>
        <v>27</v>
      </c>
    </row>
    <row r="32" spans="1:7" x14ac:dyDescent="0.25">
      <c r="A32">
        <v>2018</v>
      </c>
      <c r="B32" s="53" t="str">
        <f t="shared" si="0"/>
        <v>2018_AL28</v>
      </c>
      <c r="C32" t="s">
        <v>364</v>
      </c>
      <c r="D32" t="s">
        <v>453</v>
      </c>
      <c r="E32" s="53" t="str">
        <f t="shared" si="1"/>
        <v>2018_ALETOWAH</v>
      </c>
      <c r="F32">
        <v>453100</v>
      </c>
      <c r="G32" s="53">
        <f t="array" ref="G32">SUM(IF(A32=A$5:A32,IF(C32=C$5:C32,1,0),0))</f>
        <v>28</v>
      </c>
    </row>
    <row r="33" spans="1:7" x14ac:dyDescent="0.25">
      <c r="A33">
        <v>2018</v>
      </c>
      <c r="B33" s="53" t="str">
        <f t="shared" si="0"/>
        <v>2018_AL29</v>
      </c>
      <c r="C33" t="s">
        <v>364</v>
      </c>
      <c r="D33" t="s">
        <v>454</v>
      </c>
      <c r="E33" s="53" t="str">
        <f t="shared" si="1"/>
        <v>2018_ALFAYETTE</v>
      </c>
      <c r="F33">
        <v>453100</v>
      </c>
      <c r="G33" s="53">
        <f t="array" ref="G33">SUM(IF(A33=A$5:A33,IF(C33=C$5:C33,1,0),0))</f>
        <v>29</v>
      </c>
    </row>
    <row r="34" spans="1:7" x14ac:dyDescent="0.25">
      <c r="A34">
        <v>2018</v>
      </c>
      <c r="B34" s="53" t="str">
        <f t="shared" si="0"/>
        <v>2018_AL30</v>
      </c>
      <c r="C34" t="s">
        <v>364</v>
      </c>
      <c r="D34" t="s">
        <v>455</v>
      </c>
      <c r="E34" s="53" t="str">
        <f t="shared" si="1"/>
        <v>2018_ALFRANKLIN</v>
      </c>
      <c r="F34">
        <v>453100</v>
      </c>
      <c r="G34" s="53">
        <f t="array" ref="G34">SUM(IF(A34=A$5:A34,IF(C34=C$5:C34,1,0),0))</f>
        <v>30</v>
      </c>
    </row>
    <row r="35" spans="1:7" x14ac:dyDescent="0.25">
      <c r="A35">
        <v>2018</v>
      </c>
      <c r="B35" s="53" t="str">
        <f t="shared" si="0"/>
        <v>2018_AL31</v>
      </c>
      <c r="C35" t="s">
        <v>364</v>
      </c>
      <c r="D35" t="s">
        <v>456</v>
      </c>
      <c r="E35" s="53" t="str">
        <f t="shared" si="1"/>
        <v>2018_ALGENEVA</v>
      </c>
      <c r="F35">
        <v>453100</v>
      </c>
      <c r="G35" s="53">
        <f t="array" ref="G35">SUM(IF(A35=A$5:A35,IF(C35=C$5:C35,1,0),0))</f>
        <v>31</v>
      </c>
    </row>
    <row r="36" spans="1:7" x14ac:dyDescent="0.25">
      <c r="A36">
        <v>2018</v>
      </c>
      <c r="B36" s="53" t="str">
        <f t="shared" si="0"/>
        <v>2018_AL32</v>
      </c>
      <c r="C36" t="s">
        <v>364</v>
      </c>
      <c r="D36" t="s">
        <v>212</v>
      </c>
      <c r="E36" s="53" t="str">
        <f t="shared" si="1"/>
        <v>2018_ALGREENE</v>
      </c>
      <c r="F36">
        <v>453100</v>
      </c>
      <c r="G36" s="53">
        <f t="array" ref="G36">SUM(IF(A36=A$5:A36,IF(C36=C$5:C36,1,0),0))</f>
        <v>32</v>
      </c>
    </row>
    <row r="37" spans="1:7" x14ac:dyDescent="0.25">
      <c r="A37">
        <v>2018</v>
      </c>
      <c r="B37" s="53" t="str">
        <f t="shared" si="0"/>
        <v>2018_AL33</v>
      </c>
      <c r="C37" t="s">
        <v>364</v>
      </c>
      <c r="D37" t="s">
        <v>457</v>
      </c>
      <c r="E37" s="53" t="str">
        <f t="shared" si="1"/>
        <v>2018_ALHALE</v>
      </c>
      <c r="F37">
        <v>453100</v>
      </c>
      <c r="G37" s="53">
        <f t="array" ref="G37">SUM(IF(A37=A$5:A37,IF(C37=C$5:C37,1,0),0))</f>
        <v>33</v>
      </c>
    </row>
    <row r="38" spans="1:7" x14ac:dyDescent="0.25">
      <c r="A38">
        <v>2018</v>
      </c>
      <c r="B38" s="53" t="str">
        <f t="shared" si="0"/>
        <v>2018_AL34</v>
      </c>
      <c r="C38" t="s">
        <v>364</v>
      </c>
      <c r="D38" t="s">
        <v>458</v>
      </c>
      <c r="E38" s="53" t="str">
        <f t="shared" si="1"/>
        <v>2018_ALHENRY</v>
      </c>
      <c r="F38">
        <v>453100</v>
      </c>
      <c r="G38" s="53">
        <f t="array" ref="G38">SUM(IF(A38=A$5:A38,IF(C38=C$5:C38,1,0),0))</f>
        <v>34</v>
      </c>
    </row>
    <row r="39" spans="1:7" x14ac:dyDescent="0.25">
      <c r="A39">
        <v>2018</v>
      </c>
      <c r="B39" s="53" t="str">
        <f t="shared" si="0"/>
        <v>2018_AL35</v>
      </c>
      <c r="C39" t="s">
        <v>364</v>
      </c>
      <c r="D39" t="s">
        <v>459</v>
      </c>
      <c r="E39" s="53" t="str">
        <f t="shared" si="1"/>
        <v>2018_ALHOUSTON</v>
      </c>
      <c r="F39">
        <v>453100</v>
      </c>
      <c r="G39" s="53">
        <f t="array" ref="G39">SUM(IF(A39=A$5:A39,IF(C39=C$5:C39,1,0),0))</f>
        <v>35</v>
      </c>
    </row>
    <row r="40" spans="1:7" x14ac:dyDescent="0.25">
      <c r="A40">
        <v>2018</v>
      </c>
      <c r="B40" s="53" t="str">
        <f t="shared" si="0"/>
        <v>2018_AL36</v>
      </c>
      <c r="C40" t="s">
        <v>364</v>
      </c>
      <c r="D40" t="s">
        <v>460</v>
      </c>
      <c r="E40" s="53" t="str">
        <f t="shared" si="1"/>
        <v>2018_ALJACKSON</v>
      </c>
      <c r="F40">
        <v>453100</v>
      </c>
      <c r="G40" s="53">
        <f t="array" ref="G40">SUM(IF(A40=A$5:A40,IF(C40=C$5:C40,1,0),0))</f>
        <v>36</v>
      </c>
    </row>
    <row r="41" spans="1:7" x14ac:dyDescent="0.25">
      <c r="A41">
        <v>2018</v>
      </c>
      <c r="B41" s="53" t="str">
        <f t="shared" si="0"/>
        <v>2018_AL37</v>
      </c>
      <c r="C41" t="s">
        <v>364</v>
      </c>
      <c r="D41" t="s">
        <v>196</v>
      </c>
      <c r="E41" s="53" t="str">
        <f t="shared" si="1"/>
        <v>2018_ALJEFFERSON</v>
      </c>
      <c r="F41">
        <v>453100</v>
      </c>
      <c r="G41" s="53">
        <f t="array" ref="G41">SUM(IF(A41=A$5:A41,IF(C41=C$5:C41,1,0),0))</f>
        <v>37</v>
      </c>
    </row>
    <row r="42" spans="1:7" x14ac:dyDescent="0.25">
      <c r="A42">
        <v>2018</v>
      </c>
      <c r="B42" s="53" t="str">
        <f t="shared" si="0"/>
        <v>2018_AL38</v>
      </c>
      <c r="C42" t="s">
        <v>364</v>
      </c>
      <c r="D42" t="s">
        <v>461</v>
      </c>
      <c r="E42" s="53" t="str">
        <f t="shared" si="1"/>
        <v>2018_ALLAMAR</v>
      </c>
      <c r="F42">
        <v>453100</v>
      </c>
      <c r="G42" s="53">
        <f t="array" ref="G42">SUM(IF(A42=A$5:A42,IF(C42=C$5:C42,1,0),0))</f>
        <v>38</v>
      </c>
    </row>
    <row r="43" spans="1:7" x14ac:dyDescent="0.25">
      <c r="A43">
        <v>2018</v>
      </c>
      <c r="B43" s="53" t="str">
        <f t="shared" si="0"/>
        <v>2018_AL39</v>
      </c>
      <c r="C43" t="s">
        <v>364</v>
      </c>
      <c r="D43" t="s">
        <v>462</v>
      </c>
      <c r="E43" s="53" t="str">
        <f t="shared" si="1"/>
        <v>2018_ALLAUDERDALE</v>
      </c>
      <c r="F43">
        <v>453100</v>
      </c>
      <c r="G43" s="53">
        <f t="array" ref="G43">SUM(IF(A43=A$5:A43,IF(C43=C$5:C43,1,0),0))</f>
        <v>39</v>
      </c>
    </row>
    <row r="44" spans="1:7" x14ac:dyDescent="0.25">
      <c r="A44">
        <v>2018</v>
      </c>
      <c r="B44" s="53" t="str">
        <f t="shared" si="0"/>
        <v>2018_AL40</v>
      </c>
      <c r="C44" t="s">
        <v>364</v>
      </c>
      <c r="D44" t="s">
        <v>463</v>
      </c>
      <c r="E44" s="53" t="str">
        <f t="shared" si="1"/>
        <v>2018_ALLAWRENCE</v>
      </c>
      <c r="F44">
        <v>453100</v>
      </c>
      <c r="G44" s="53">
        <f t="array" ref="G44">SUM(IF(A44=A$5:A44,IF(C44=C$5:C44,1,0),0))</f>
        <v>40</v>
      </c>
    </row>
    <row r="45" spans="1:7" x14ac:dyDescent="0.25">
      <c r="A45">
        <v>2018</v>
      </c>
      <c r="B45" s="53" t="str">
        <f t="shared" si="0"/>
        <v>2018_AL41</v>
      </c>
      <c r="C45" t="s">
        <v>364</v>
      </c>
      <c r="D45" t="s">
        <v>464</v>
      </c>
      <c r="E45" s="53" t="str">
        <f t="shared" si="1"/>
        <v>2018_ALLEE</v>
      </c>
      <c r="F45">
        <v>453100</v>
      </c>
      <c r="G45" s="53">
        <f t="array" ref="G45">SUM(IF(A45=A$5:A45,IF(C45=C$5:C45,1,0),0))</f>
        <v>41</v>
      </c>
    </row>
    <row r="46" spans="1:7" x14ac:dyDescent="0.25">
      <c r="A46">
        <v>2018</v>
      </c>
      <c r="B46" s="53" t="str">
        <f t="shared" si="0"/>
        <v>2018_AL42</v>
      </c>
      <c r="C46" t="s">
        <v>364</v>
      </c>
      <c r="D46" t="s">
        <v>465</v>
      </c>
      <c r="E46" s="53" t="str">
        <f t="shared" si="1"/>
        <v>2018_ALLIMESTONE</v>
      </c>
      <c r="F46">
        <v>453100</v>
      </c>
      <c r="G46" s="53">
        <f t="array" ref="G46">SUM(IF(A46=A$5:A46,IF(C46=C$5:C46,1,0),0))</f>
        <v>42</v>
      </c>
    </row>
    <row r="47" spans="1:7" x14ac:dyDescent="0.25">
      <c r="A47">
        <v>2018</v>
      </c>
      <c r="B47" s="53" t="str">
        <f t="shared" si="0"/>
        <v>2018_AL43</v>
      </c>
      <c r="C47" t="s">
        <v>364</v>
      </c>
      <c r="D47" t="s">
        <v>466</v>
      </c>
      <c r="E47" s="53" t="str">
        <f t="shared" si="1"/>
        <v>2018_ALLOWNDES</v>
      </c>
      <c r="F47">
        <v>453100</v>
      </c>
      <c r="G47" s="53">
        <f t="array" ref="G47">SUM(IF(A47=A$5:A47,IF(C47=C$5:C47,1,0),0))</f>
        <v>43</v>
      </c>
    </row>
    <row r="48" spans="1:7" x14ac:dyDescent="0.25">
      <c r="A48">
        <v>2018</v>
      </c>
      <c r="B48" s="53" t="str">
        <f t="shared" si="0"/>
        <v>2018_AL44</v>
      </c>
      <c r="C48" t="s">
        <v>364</v>
      </c>
      <c r="D48" t="s">
        <v>288</v>
      </c>
      <c r="E48" s="53" t="str">
        <f t="shared" si="1"/>
        <v>2018_ALMACON</v>
      </c>
      <c r="F48">
        <v>453100</v>
      </c>
      <c r="G48" s="53">
        <f t="array" ref="G48">SUM(IF(A48=A$5:A48,IF(C48=C$5:C48,1,0),0))</f>
        <v>44</v>
      </c>
    </row>
    <row r="49" spans="1:7" x14ac:dyDescent="0.25">
      <c r="A49">
        <v>2018</v>
      </c>
      <c r="B49" s="53" t="str">
        <f t="shared" si="0"/>
        <v>2018_AL45</v>
      </c>
      <c r="C49" t="s">
        <v>364</v>
      </c>
      <c r="D49" t="s">
        <v>467</v>
      </c>
      <c r="E49" s="53" t="str">
        <f t="shared" si="1"/>
        <v>2018_ALMADISON</v>
      </c>
      <c r="F49">
        <v>453100</v>
      </c>
      <c r="G49" s="53">
        <f t="array" ref="G49">SUM(IF(A49=A$5:A49,IF(C49=C$5:C49,1,0),0))</f>
        <v>45</v>
      </c>
    </row>
    <row r="50" spans="1:7" x14ac:dyDescent="0.25">
      <c r="A50">
        <v>2018</v>
      </c>
      <c r="B50" s="53" t="str">
        <f t="shared" si="0"/>
        <v>2018_AL46</v>
      </c>
      <c r="C50" t="s">
        <v>364</v>
      </c>
      <c r="D50" t="s">
        <v>468</v>
      </c>
      <c r="E50" s="53" t="str">
        <f t="shared" si="1"/>
        <v>2018_ALMARENGO</v>
      </c>
      <c r="F50">
        <v>453100</v>
      </c>
      <c r="G50" s="53">
        <f t="array" ref="G50">SUM(IF(A50=A$5:A50,IF(C50=C$5:C50,1,0),0))</f>
        <v>46</v>
      </c>
    </row>
    <row r="51" spans="1:7" x14ac:dyDescent="0.25">
      <c r="A51">
        <v>2018</v>
      </c>
      <c r="B51" s="53" t="str">
        <f t="shared" si="0"/>
        <v>2018_AL47</v>
      </c>
      <c r="C51" t="s">
        <v>364</v>
      </c>
      <c r="D51" t="s">
        <v>469</v>
      </c>
      <c r="E51" s="53" t="str">
        <f t="shared" si="1"/>
        <v>2018_ALMARION</v>
      </c>
      <c r="F51">
        <v>453100</v>
      </c>
      <c r="G51" s="53">
        <f t="array" ref="G51">SUM(IF(A51=A$5:A51,IF(C51=C$5:C51,1,0),0))</f>
        <v>47</v>
      </c>
    </row>
    <row r="52" spans="1:7" x14ac:dyDescent="0.25">
      <c r="A52">
        <v>2018</v>
      </c>
      <c r="B52" s="53" t="str">
        <f t="shared" si="0"/>
        <v>2018_AL48</v>
      </c>
      <c r="C52" t="s">
        <v>364</v>
      </c>
      <c r="D52" t="s">
        <v>470</v>
      </c>
      <c r="E52" s="53" t="str">
        <f t="shared" si="1"/>
        <v>2018_ALMARSHALL</v>
      </c>
      <c r="F52">
        <v>453100</v>
      </c>
      <c r="G52" s="53">
        <f t="array" ref="G52">SUM(IF(A52=A$5:A52,IF(C52=C$5:C52,1,0),0))</f>
        <v>48</v>
      </c>
    </row>
    <row r="53" spans="1:7" x14ac:dyDescent="0.25">
      <c r="A53">
        <v>2018</v>
      </c>
      <c r="B53" s="53" t="str">
        <f t="shared" si="0"/>
        <v>2018_AL49</v>
      </c>
      <c r="C53" t="s">
        <v>364</v>
      </c>
      <c r="D53" t="s">
        <v>471</v>
      </c>
      <c r="E53" s="53" t="str">
        <f t="shared" si="1"/>
        <v>2018_ALMOBILE</v>
      </c>
      <c r="F53">
        <v>453100</v>
      </c>
      <c r="G53" s="53">
        <f t="array" ref="G53">SUM(IF(A53=A$5:A53,IF(C53=C$5:C53,1,0),0))</f>
        <v>49</v>
      </c>
    </row>
    <row r="54" spans="1:7" x14ac:dyDescent="0.25">
      <c r="A54">
        <v>2018</v>
      </c>
      <c r="B54" s="53" t="str">
        <f t="shared" si="0"/>
        <v>2018_AL50</v>
      </c>
      <c r="C54" t="s">
        <v>364</v>
      </c>
      <c r="D54" t="s">
        <v>210</v>
      </c>
      <c r="E54" s="53" t="str">
        <f t="shared" si="1"/>
        <v>2018_ALMONROE</v>
      </c>
      <c r="F54">
        <v>453100</v>
      </c>
      <c r="G54" s="53">
        <f t="array" ref="G54">SUM(IF(A54=A$5:A54,IF(C54=C$5:C54,1,0),0))</f>
        <v>50</v>
      </c>
    </row>
    <row r="55" spans="1:7" x14ac:dyDescent="0.25">
      <c r="A55">
        <v>2018</v>
      </c>
      <c r="B55" s="53" t="str">
        <f t="shared" si="0"/>
        <v>2018_AL51</v>
      </c>
      <c r="C55" t="s">
        <v>364</v>
      </c>
      <c r="D55" t="s">
        <v>232</v>
      </c>
      <c r="E55" s="53" t="str">
        <f t="shared" si="1"/>
        <v>2018_ALMONTGOMERY</v>
      </c>
      <c r="F55">
        <v>453100</v>
      </c>
      <c r="G55" s="53">
        <f t="array" ref="G55">SUM(IF(A55=A$5:A55,IF(C55=C$5:C55,1,0),0))</f>
        <v>51</v>
      </c>
    </row>
    <row r="56" spans="1:7" x14ac:dyDescent="0.25">
      <c r="A56">
        <v>2018</v>
      </c>
      <c r="B56" s="53" t="str">
        <f t="shared" si="0"/>
        <v>2018_AL52</v>
      </c>
      <c r="C56" t="s">
        <v>364</v>
      </c>
      <c r="D56" t="s">
        <v>472</v>
      </c>
      <c r="E56" s="53" t="str">
        <f t="shared" si="1"/>
        <v>2018_ALMORGAN</v>
      </c>
      <c r="F56">
        <v>453100</v>
      </c>
      <c r="G56" s="53">
        <f t="array" ref="G56">SUM(IF(A56=A$5:A56,IF(C56=C$5:C56,1,0),0))</f>
        <v>52</v>
      </c>
    </row>
    <row r="57" spans="1:7" x14ac:dyDescent="0.25">
      <c r="A57">
        <v>2018</v>
      </c>
      <c r="B57" s="53" t="str">
        <f t="shared" si="0"/>
        <v>2018_AL53</v>
      </c>
      <c r="C57" t="s">
        <v>364</v>
      </c>
      <c r="D57" t="s">
        <v>473</v>
      </c>
      <c r="E57" s="53" t="str">
        <f t="shared" si="1"/>
        <v>2018_ALPERRY</v>
      </c>
      <c r="F57">
        <v>453100</v>
      </c>
      <c r="G57" s="53">
        <f t="array" ref="G57">SUM(IF(A57=A$5:A57,IF(C57=C$5:C57,1,0),0))</f>
        <v>53</v>
      </c>
    </row>
    <row r="58" spans="1:7" x14ac:dyDescent="0.25">
      <c r="A58">
        <v>2018</v>
      </c>
      <c r="B58" s="53" t="str">
        <f t="shared" si="0"/>
        <v>2018_AL54</v>
      </c>
      <c r="C58" t="s">
        <v>364</v>
      </c>
      <c r="D58" t="s">
        <v>474</v>
      </c>
      <c r="E58" s="53" t="str">
        <f t="shared" si="1"/>
        <v>2018_ALPICKENS</v>
      </c>
      <c r="F58">
        <v>453100</v>
      </c>
      <c r="G58" s="53">
        <f t="array" ref="G58">SUM(IF(A58=A$5:A58,IF(C58=C$5:C58,1,0),0))</f>
        <v>54</v>
      </c>
    </row>
    <row r="59" spans="1:7" x14ac:dyDescent="0.25">
      <c r="A59">
        <v>2018</v>
      </c>
      <c r="B59" s="53" t="str">
        <f t="shared" si="0"/>
        <v>2018_AL55</v>
      </c>
      <c r="C59" t="s">
        <v>364</v>
      </c>
      <c r="D59" t="s">
        <v>277</v>
      </c>
      <c r="E59" s="53" t="str">
        <f t="shared" si="1"/>
        <v>2018_ALPIKE</v>
      </c>
      <c r="F59">
        <v>453100</v>
      </c>
      <c r="G59" s="53">
        <f t="array" ref="G59">SUM(IF(A59=A$5:A59,IF(C59=C$5:C59,1,0),0))</f>
        <v>55</v>
      </c>
    </row>
    <row r="60" spans="1:7" x14ac:dyDescent="0.25">
      <c r="A60">
        <v>2018</v>
      </c>
      <c r="B60" s="53" t="str">
        <f t="shared" si="0"/>
        <v>2018_AL56</v>
      </c>
      <c r="C60" t="s">
        <v>364</v>
      </c>
      <c r="D60" t="s">
        <v>475</v>
      </c>
      <c r="E60" s="53" t="str">
        <f t="shared" si="1"/>
        <v>2018_ALRANDOLPH</v>
      </c>
      <c r="F60">
        <v>453100</v>
      </c>
      <c r="G60" s="53">
        <f t="array" ref="G60">SUM(IF(A60=A$5:A60,IF(C60=C$5:C60,1,0),0))</f>
        <v>56</v>
      </c>
    </row>
    <row r="61" spans="1:7" x14ac:dyDescent="0.25">
      <c r="A61">
        <v>2018</v>
      </c>
      <c r="B61" s="53" t="str">
        <f t="shared" si="0"/>
        <v>2018_AL57</v>
      </c>
      <c r="C61" t="s">
        <v>364</v>
      </c>
      <c r="D61" t="s">
        <v>476</v>
      </c>
      <c r="E61" s="53" t="str">
        <f t="shared" si="1"/>
        <v>2018_ALRUSSELL</v>
      </c>
      <c r="F61">
        <v>453100</v>
      </c>
      <c r="G61" s="53">
        <f t="array" ref="G61">SUM(IF(A61=A$5:A61,IF(C61=C$5:C61,1,0),0))</f>
        <v>57</v>
      </c>
    </row>
    <row r="62" spans="1:7" x14ac:dyDescent="0.25">
      <c r="A62">
        <v>2018</v>
      </c>
      <c r="B62" s="53" t="str">
        <f t="shared" si="0"/>
        <v>2018_AL58</v>
      </c>
      <c r="C62" t="s">
        <v>364</v>
      </c>
      <c r="D62" t="s">
        <v>477</v>
      </c>
      <c r="E62" s="53" t="str">
        <f t="shared" si="1"/>
        <v>2018_ALST. CLAIR</v>
      </c>
      <c r="F62">
        <v>453100</v>
      </c>
      <c r="G62" s="53">
        <f t="array" ref="G62">SUM(IF(A62=A$5:A62,IF(C62=C$5:C62,1,0),0))</f>
        <v>58</v>
      </c>
    </row>
    <row r="63" spans="1:7" x14ac:dyDescent="0.25">
      <c r="A63">
        <v>2018</v>
      </c>
      <c r="B63" s="53" t="str">
        <f t="shared" si="0"/>
        <v>2018_AL59</v>
      </c>
      <c r="C63" t="s">
        <v>364</v>
      </c>
      <c r="D63" t="s">
        <v>478</v>
      </c>
      <c r="E63" s="53" t="str">
        <f t="shared" si="1"/>
        <v>2018_ALSHELBY</v>
      </c>
      <c r="F63">
        <v>453100</v>
      </c>
      <c r="G63" s="53">
        <f t="array" ref="G63">SUM(IF(A63=A$5:A63,IF(C63=C$5:C63,1,0),0))</f>
        <v>59</v>
      </c>
    </row>
    <row r="64" spans="1:7" x14ac:dyDescent="0.25">
      <c r="A64">
        <v>2018</v>
      </c>
      <c r="B64" s="53" t="str">
        <f t="shared" si="0"/>
        <v>2018_AL60</v>
      </c>
      <c r="C64" t="s">
        <v>364</v>
      </c>
      <c r="D64" t="s">
        <v>479</v>
      </c>
      <c r="E64" s="53" t="str">
        <f t="shared" si="1"/>
        <v>2018_ALSUMTER</v>
      </c>
      <c r="F64">
        <v>453100</v>
      </c>
      <c r="G64" s="53">
        <f t="array" ref="G64">SUM(IF(A64=A$5:A64,IF(C64=C$5:C64,1,0),0))</f>
        <v>60</v>
      </c>
    </row>
    <row r="65" spans="1:7" x14ac:dyDescent="0.25">
      <c r="A65">
        <v>2018</v>
      </c>
      <c r="B65" s="53" t="str">
        <f t="shared" si="0"/>
        <v>2018_AL61</v>
      </c>
      <c r="C65" t="s">
        <v>364</v>
      </c>
      <c r="D65" t="s">
        <v>480</v>
      </c>
      <c r="E65" s="53" t="str">
        <f t="shared" si="1"/>
        <v>2018_ALTALLADEGA</v>
      </c>
      <c r="F65">
        <v>453100</v>
      </c>
      <c r="G65" s="53">
        <f t="array" ref="G65">SUM(IF(A65=A$5:A65,IF(C65=C$5:C65,1,0),0))</f>
        <v>61</v>
      </c>
    </row>
    <row r="66" spans="1:7" x14ac:dyDescent="0.25">
      <c r="A66">
        <v>2018</v>
      </c>
      <c r="B66" s="53" t="str">
        <f t="shared" si="0"/>
        <v>2018_AL62</v>
      </c>
      <c r="C66" t="s">
        <v>364</v>
      </c>
      <c r="D66" t="s">
        <v>481</v>
      </c>
      <c r="E66" s="53" t="str">
        <f t="shared" si="1"/>
        <v>2018_ALTALLAPOOSA</v>
      </c>
      <c r="F66">
        <v>453100</v>
      </c>
      <c r="G66" s="53">
        <f t="array" ref="G66">SUM(IF(A66=A$5:A66,IF(C66=C$5:C66,1,0),0))</f>
        <v>62</v>
      </c>
    </row>
    <row r="67" spans="1:7" x14ac:dyDescent="0.25">
      <c r="A67">
        <v>2018</v>
      </c>
      <c r="B67" s="53" t="str">
        <f t="shared" si="0"/>
        <v>2018_AL63</v>
      </c>
      <c r="C67" t="s">
        <v>364</v>
      </c>
      <c r="D67" t="s">
        <v>482</v>
      </c>
      <c r="E67" s="53" t="str">
        <f t="shared" si="1"/>
        <v>2018_ALTUSCALOOSA</v>
      </c>
      <c r="F67">
        <v>453100</v>
      </c>
      <c r="G67" s="53">
        <f t="array" ref="G67">SUM(IF(A67=A$5:A67,IF(C67=C$5:C67,1,0),0))</f>
        <v>63</v>
      </c>
    </row>
    <row r="68" spans="1:7" x14ac:dyDescent="0.25">
      <c r="A68">
        <v>2018</v>
      </c>
      <c r="B68" s="53" t="str">
        <f t="shared" si="0"/>
        <v>2018_AL64</v>
      </c>
      <c r="C68" t="s">
        <v>364</v>
      </c>
      <c r="D68" t="s">
        <v>483</v>
      </c>
      <c r="E68" s="53" t="str">
        <f t="shared" si="1"/>
        <v>2018_ALWALKER</v>
      </c>
      <c r="F68">
        <v>453100</v>
      </c>
      <c r="G68" s="53">
        <f t="array" ref="G68">SUM(IF(A68=A$5:A68,IF(C68=C$5:C68,1,0),0))</f>
        <v>64</v>
      </c>
    </row>
    <row r="69" spans="1:7" x14ac:dyDescent="0.25">
      <c r="A69">
        <v>2018</v>
      </c>
      <c r="B69" s="53" t="str">
        <f t="shared" si="0"/>
        <v>2018_AL65</v>
      </c>
      <c r="C69" t="s">
        <v>364</v>
      </c>
      <c r="D69" t="s">
        <v>125</v>
      </c>
      <c r="E69" s="53" t="str">
        <f t="shared" si="1"/>
        <v>2018_ALWASHINGTON</v>
      </c>
      <c r="F69">
        <v>453100</v>
      </c>
      <c r="G69" s="53">
        <f t="array" ref="G69">SUM(IF(A69=A$5:A69,IF(C69=C$5:C69,1,0),0))</f>
        <v>65</v>
      </c>
    </row>
    <row r="70" spans="1:7" x14ac:dyDescent="0.25">
      <c r="A70">
        <v>2018</v>
      </c>
      <c r="B70" s="53" t="str">
        <f t="shared" ref="B70:B133" si="2">A70&amp;"_"&amp;C70&amp;G70</f>
        <v>2018_AL66</v>
      </c>
      <c r="C70" t="s">
        <v>364</v>
      </c>
      <c r="D70" t="s">
        <v>484</v>
      </c>
      <c r="E70" s="53" t="str">
        <f t="shared" ref="E70:E133" si="3">A70&amp;"_"&amp;C70&amp;D70</f>
        <v>2018_ALWILCOX</v>
      </c>
      <c r="F70">
        <v>453100</v>
      </c>
      <c r="G70" s="53">
        <f t="array" ref="G70">SUM(IF(A70=A$5:A70,IF(C70=C$5:C70,1,0),0))</f>
        <v>66</v>
      </c>
    </row>
    <row r="71" spans="1:7" x14ac:dyDescent="0.25">
      <c r="A71">
        <v>2018</v>
      </c>
      <c r="B71" s="53" t="str">
        <f t="shared" si="2"/>
        <v>2018_AL67</v>
      </c>
      <c r="C71" t="s">
        <v>364</v>
      </c>
      <c r="D71" t="s">
        <v>485</v>
      </c>
      <c r="E71" s="53" t="str">
        <f t="shared" si="3"/>
        <v>2018_ALWINSTON</v>
      </c>
      <c r="F71">
        <v>453100</v>
      </c>
      <c r="G71" s="53">
        <f t="array" ref="G71">SUM(IF(A71=A$5:A71,IF(C71=C$5:C71,1,0),0))</f>
        <v>67</v>
      </c>
    </row>
    <row r="72" spans="1:7" x14ac:dyDescent="0.25">
      <c r="A72">
        <v>2018</v>
      </c>
      <c r="B72" s="53" t="str">
        <f t="shared" si="2"/>
        <v>2018_AK1</v>
      </c>
      <c r="C72" t="s">
        <v>130</v>
      </c>
      <c r="D72" t="s">
        <v>131</v>
      </c>
      <c r="E72" s="53" t="str">
        <f t="shared" si="3"/>
        <v>2018_AKALEUTIANS EAST</v>
      </c>
      <c r="F72">
        <v>679650</v>
      </c>
      <c r="G72" s="53">
        <f t="array" ref="G72">SUM(IF(A72=A$5:A72,IF(C72=C$5:C72,1,0),0))</f>
        <v>1</v>
      </c>
    </row>
    <row r="73" spans="1:7" x14ac:dyDescent="0.25">
      <c r="A73">
        <v>2018</v>
      </c>
      <c r="B73" s="53" t="str">
        <f t="shared" si="2"/>
        <v>2018_AK2</v>
      </c>
      <c r="C73" t="s">
        <v>130</v>
      </c>
      <c r="D73" t="s">
        <v>132</v>
      </c>
      <c r="E73" s="53" t="str">
        <f t="shared" si="3"/>
        <v>2018_AKALEUTIANS WEST</v>
      </c>
      <c r="F73">
        <v>679650</v>
      </c>
      <c r="G73" s="53">
        <f t="array" ref="G73">SUM(IF(A73=A$5:A73,IF(C73=C$5:C73,1,0),0))</f>
        <v>2</v>
      </c>
    </row>
    <row r="74" spans="1:7" x14ac:dyDescent="0.25">
      <c r="A74">
        <v>2018</v>
      </c>
      <c r="B74" s="53" t="str">
        <f t="shared" si="2"/>
        <v>2018_AK3</v>
      </c>
      <c r="C74" t="s">
        <v>130</v>
      </c>
      <c r="D74" t="s">
        <v>133</v>
      </c>
      <c r="E74" s="53" t="str">
        <f t="shared" si="3"/>
        <v>2018_AKANCHORAGE</v>
      </c>
      <c r="F74">
        <v>679650</v>
      </c>
      <c r="G74" s="53">
        <f t="array" ref="G74">SUM(IF(A74=A$5:A74,IF(C74=C$5:C74,1,0),0))</f>
        <v>3</v>
      </c>
    </row>
    <row r="75" spans="1:7" x14ac:dyDescent="0.25">
      <c r="A75">
        <v>2018</v>
      </c>
      <c r="B75" s="53" t="str">
        <f t="shared" si="2"/>
        <v>2018_AK4</v>
      </c>
      <c r="C75" t="s">
        <v>130</v>
      </c>
      <c r="D75" t="s">
        <v>134</v>
      </c>
      <c r="E75" s="53" t="str">
        <f t="shared" si="3"/>
        <v>2018_AKBETHEL</v>
      </c>
      <c r="F75">
        <v>679650</v>
      </c>
      <c r="G75" s="53">
        <f t="array" ref="G75">SUM(IF(A75=A$5:A75,IF(C75=C$5:C75,1,0),0))</f>
        <v>4</v>
      </c>
    </row>
    <row r="76" spans="1:7" x14ac:dyDescent="0.25">
      <c r="A76">
        <v>2018</v>
      </c>
      <c r="B76" s="53" t="str">
        <f t="shared" si="2"/>
        <v>2018_AK5</v>
      </c>
      <c r="C76" t="s">
        <v>130</v>
      </c>
      <c r="D76" t="s">
        <v>135</v>
      </c>
      <c r="E76" s="53" t="str">
        <f t="shared" si="3"/>
        <v>2018_AKBRISTOL BAY</v>
      </c>
      <c r="F76">
        <v>679650</v>
      </c>
      <c r="G76" s="53">
        <f t="array" ref="G76">SUM(IF(A76=A$5:A76,IF(C76=C$5:C76,1,0),0))</f>
        <v>5</v>
      </c>
    </row>
    <row r="77" spans="1:7" x14ac:dyDescent="0.25">
      <c r="A77">
        <v>2018</v>
      </c>
      <c r="B77" s="53" t="str">
        <f t="shared" si="2"/>
        <v>2018_AK6</v>
      </c>
      <c r="C77" t="s">
        <v>130</v>
      </c>
      <c r="D77" t="s">
        <v>136</v>
      </c>
      <c r="E77" s="53" t="str">
        <f t="shared" si="3"/>
        <v>2018_AKDENALI</v>
      </c>
      <c r="F77">
        <v>679650</v>
      </c>
      <c r="G77" s="53">
        <f t="array" ref="G77">SUM(IF(A77=A$5:A77,IF(C77=C$5:C77,1,0),0))</f>
        <v>6</v>
      </c>
    </row>
    <row r="78" spans="1:7" x14ac:dyDescent="0.25">
      <c r="A78">
        <v>2018</v>
      </c>
      <c r="B78" s="53" t="str">
        <f t="shared" si="2"/>
        <v>2018_AK7</v>
      </c>
      <c r="C78" t="s">
        <v>130</v>
      </c>
      <c r="D78" t="s">
        <v>137</v>
      </c>
      <c r="E78" s="53" t="str">
        <f t="shared" si="3"/>
        <v>2018_AKDILLINGHAM</v>
      </c>
      <c r="F78">
        <v>679650</v>
      </c>
      <c r="G78" s="53">
        <f t="array" ref="G78">SUM(IF(A78=A$5:A78,IF(C78=C$5:C78,1,0),0))</f>
        <v>7</v>
      </c>
    </row>
    <row r="79" spans="1:7" x14ac:dyDescent="0.25">
      <c r="A79">
        <v>2018</v>
      </c>
      <c r="B79" s="53" t="str">
        <f t="shared" si="2"/>
        <v>2018_AK8</v>
      </c>
      <c r="C79" t="s">
        <v>130</v>
      </c>
      <c r="D79" t="s">
        <v>138</v>
      </c>
      <c r="E79" s="53" t="str">
        <f t="shared" si="3"/>
        <v>2018_AKFAIRBANKS NORTH</v>
      </c>
      <c r="F79">
        <v>679650</v>
      </c>
      <c r="G79" s="53">
        <f t="array" ref="G79">SUM(IF(A79=A$5:A79,IF(C79=C$5:C79,1,0),0))</f>
        <v>8</v>
      </c>
    </row>
    <row r="80" spans="1:7" x14ac:dyDescent="0.25">
      <c r="A80">
        <v>2018</v>
      </c>
      <c r="B80" s="53" t="str">
        <f t="shared" si="2"/>
        <v>2018_AK9</v>
      </c>
      <c r="C80" t="s">
        <v>130</v>
      </c>
      <c r="D80" t="s">
        <v>139</v>
      </c>
      <c r="E80" s="53" t="str">
        <f t="shared" si="3"/>
        <v>2018_AKHAINES</v>
      </c>
      <c r="F80">
        <v>679650</v>
      </c>
      <c r="G80" s="53">
        <f t="array" ref="G80">SUM(IF(A80=A$5:A80,IF(C80=C$5:C80,1,0),0))</f>
        <v>9</v>
      </c>
    </row>
    <row r="81" spans="1:7" x14ac:dyDescent="0.25">
      <c r="A81">
        <v>2018</v>
      </c>
      <c r="B81" s="53" t="str">
        <f t="shared" si="2"/>
        <v>2018_AK10</v>
      </c>
      <c r="C81" t="s">
        <v>130</v>
      </c>
      <c r="D81" t="s">
        <v>140</v>
      </c>
      <c r="E81" s="53" t="str">
        <f t="shared" si="3"/>
        <v>2018_AKHOONAH-ANGOON C</v>
      </c>
      <c r="F81">
        <v>679650</v>
      </c>
      <c r="G81" s="53">
        <f t="array" ref="G81">SUM(IF(A81=A$5:A81,IF(C81=C$5:C81,1,0),0))</f>
        <v>10</v>
      </c>
    </row>
    <row r="82" spans="1:7" x14ac:dyDescent="0.25">
      <c r="A82">
        <v>2018</v>
      </c>
      <c r="B82" s="53" t="str">
        <f t="shared" si="2"/>
        <v>2018_AK11</v>
      </c>
      <c r="C82" t="s">
        <v>130</v>
      </c>
      <c r="D82" t="s">
        <v>141</v>
      </c>
      <c r="E82" s="53" t="str">
        <f t="shared" si="3"/>
        <v>2018_AKJUNEAU</v>
      </c>
      <c r="F82">
        <v>679650</v>
      </c>
      <c r="G82" s="53">
        <f t="array" ref="G82">SUM(IF(A82=A$5:A82,IF(C82=C$5:C82,1,0),0))</f>
        <v>11</v>
      </c>
    </row>
    <row r="83" spans="1:7" x14ac:dyDescent="0.25">
      <c r="A83">
        <v>2018</v>
      </c>
      <c r="B83" s="53" t="str">
        <f t="shared" si="2"/>
        <v>2018_AK12</v>
      </c>
      <c r="C83" t="s">
        <v>130</v>
      </c>
      <c r="D83" t="s">
        <v>142</v>
      </c>
      <c r="E83" s="53" t="str">
        <f t="shared" si="3"/>
        <v>2018_AKKENAI PENINSULA</v>
      </c>
      <c r="F83">
        <v>679650</v>
      </c>
      <c r="G83" s="53">
        <f t="array" ref="G83">SUM(IF(A83=A$5:A83,IF(C83=C$5:C83,1,0),0))</f>
        <v>12</v>
      </c>
    </row>
    <row r="84" spans="1:7" x14ac:dyDescent="0.25">
      <c r="A84">
        <v>2018</v>
      </c>
      <c r="B84" s="53" t="str">
        <f t="shared" si="2"/>
        <v>2018_AK13</v>
      </c>
      <c r="C84" t="s">
        <v>130</v>
      </c>
      <c r="D84" t="s">
        <v>143</v>
      </c>
      <c r="E84" s="53" t="str">
        <f t="shared" si="3"/>
        <v>2018_AKKETCHIKAN GATEW</v>
      </c>
      <c r="F84">
        <v>679650</v>
      </c>
      <c r="G84" s="53">
        <f t="array" ref="G84">SUM(IF(A84=A$5:A84,IF(C84=C$5:C84,1,0),0))</f>
        <v>13</v>
      </c>
    </row>
    <row r="85" spans="1:7" x14ac:dyDescent="0.25">
      <c r="A85">
        <v>2018</v>
      </c>
      <c r="B85" s="53" t="str">
        <f t="shared" si="2"/>
        <v>2018_AK14</v>
      </c>
      <c r="C85" t="s">
        <v>130</v>
      </c>
      <c r="D85" t="s">
        <v>144</v>
      </c>
      <c r="E85" s="53" t="str">
        <f t="shared" si="3"/>
        <v>2018_AKKODIAK ISLAND</v>
      </c>
      <c r="F85">
        <v>679650</v>
      </c>
      <c r="G85" s="53">
        <f t="array" ref="G85">SUM(IF(A85=A$5:A85,IF(C85=C$5:C85,1,0),0))</f>
        <v>14</v>
      </c>
    </row>
    <row r="86" spans="1:7" x14ac:dyDescent="0.25">
      <c r="A86">
        <v>2018</v>
      </c>
      <c r="B86" s="53" t="str">
        <f t="shared" si="2"/>
        <v>2018_AK15</v>
      </c>
      <c r="C86" t="s">
        <v>130</v>
      </c>
      <c r="D86" t="s">
        <v>486</v>
      </c>
      <c r="E86" s="53" t="str">
        <f t="shared" si="3"/>
        <v>2018_AKKUSILVAK CENSUS AREA</v>
      </c>
      <c r="F86">
        <v>679650</v>
      </c>
      <c r="G86" s="53">
        <f t="array" ref="G86">SUM(IF(A86=A$5:A86,IF(C86=C$5:C86,1,0),0))</f>
        <v>15</v>
      </c>
    </row>
    <row r="87" spans="1:7" x14ac:dyDescent="0.25">
      <c r="A87">
        <v>2018</v>
      </c>
      <c r="B87" s="53" t="str">
        <f t="shared" si="2"/>
        <v>2018_AK16</v>
      </c>
      <c r="C87" t="s">
        <v>130</v>
      </c>
      <c r="D87" t="s">
        <v>145</v>
      </c>
      <c r="E87" s="53" t="str">
        <f t="shared" si="3"/>
        <v>2018_AKLAKE AND PENINS</v>
      </c>
      <c r="F87">
        <v>679650</v>
      </c>
      <c r="G87" s="53">
        <f t="array" ref="G87">SUM(IF(A87=A$5:A87,IF(C87=C$5:C87,1,0),0))</f>
        <v>16</v>
      </c>
    </row>
    <row r="88" spans="1:7" x14ac:dyDescent="0.25">
      <c r="A88">
        <v>2018</v>
      </c>
      <c r="B88" s="53" t="str">
        <f t="shared" si="2"/>
        <v>2018_AK17</v>
      </c>
      <c r="C88" t="s">
        <v>130</v>
      </c>
      <c r="D88" t="s">
        <v>146</v>
      </c>
      <c r="E88" s="53" t="str">
        <f t="shared" si="3"/>
        <v>2018_AKMATANUSKA-SUSIT</v>
      </c>
      <c r="F88">
        <v>679650</v>
      </c>
      <c r="G88" s="53">
        <f t="array" ref="G88">SUM(IF(A88=A$5:A88,IF(C88=C$5:C88,1,0),0))</f>
        <v>17</v>
      </c>
    </row>
    <row r="89" spans="1:7" x14ac:dyDescent="0.25">
      <c r="A89">
        <v>2018</v>
      </c>
      <c r="B89" s="53" t="str">
        <f t="shared" si="2"/>
        <v>2018_AK18</v>
      </c>
      <c r="C89" t="s">
        <v>130</v>
      </c>
      <c r="D89" t="s">
        <v>147</v>
      </c>
      <c r="E89" s="53" t="str">
        <f t="shared" si="3"/>
        <v>2018_AKNOME</v>
      </c>
      <c r="F89">
        <v>679650</v>
      </c>
      <c r="G89" s="53">
        <f t="array" ref="G89">SUM(IF(A89=A$5:A89,IF(C89=C$5:C89,1,0),0))</f>
        <v>18</v>
      </c>
    </row>
    <row r="90" spans="1:7" x14ac:dyDescent="0.25">
      <c r="A90">
        <v>2018</v>
      </c>
      <c r="B90" s="53" t="str">
        <f t="shared" si="2"/>
        <v>2018_AK19</v>
      </c>
      <c r="C90" t="s">
        <v>130</v>
      </c>
      <c r="D90" t="s">
        <v>148</v>
      </c>
      <c r="E90" s="53" t="str">
        <f t="shared" si="3"/>
        <v>2018_AKNORTH SLOPE</v>
      </c>
      <c r="F90">
        <v>679650</v>
      </c>
      <c r="G90" s="53">
        <f t="array" ref="G90">SUM(IF(A90=A$5:A90,IF(C90=C$5:C90,1,0),0))</f>
        <v>19</v>
      </c>
    </row>
    <row r="91" spans="1:7" x14ac:dyDescent="0.25">
      <c r="A91">
        <v>2018</v>
      </c>
      <c r="B91" s="53" t="str">
        <f t="shared" si="2"/>
        <v>2018_AK20</v>
      </c>
      <c r="C91" t="s">
        <v>130</v>
      </c>
      <c r="D91" t="s">
        <v>149</v>
      </c>
      <c r="E91" s="53" t="str">
        <f t="shared" si="3"/>
        <v>2018_AKNORTHWEST ARCTI</v>
      </c>
      <c r="F91">
        <v>679650</v>
      </c>
      <c r="G91" s="53">
        <f t="array" ref="G91">SUM(IF(A91=A$5:A91,IF(C91=C$5:C91,1,0),0))</f>
        <v>20</v>
      </c>
    </row>
    <row r="92" spans="1:7" x14ac:dyDescent="0.25">
      <c r="A92">
        <v>2018</v>
      </c>
      <c r="B92" s="53" t="str">
        <f t="shared" si="2"/>
        <v>2018_AK21</v>
      </c>
      <c r="C92" t="s">
        <v>130</v>
      </c>
      <c r="D92" t="s">
        <v>150</v>
      </c>
      <c r="E92" s="53" t="str">
        <f t="shared" si="3"/>
        <v>2018_AKPETERSBURG CENS</v>
      </c>
      <c r="F92">
        <v>679650</v>
      </c>
      <c r="G92" s="53">
        <f t="array" ref="G92">SUM(IF(A92=A$5:A92,IF(C92=C$5:C92,1,0),0))</f>
        <v>21</v>
      </c>
    </row>
    <row r="93" spans="1:7" x14ac:dyDescent="0.25">
      <c r="A93">
        <v>2018</v>
      </c>
      <c r="B93" s="53" t="str">
        <f t="shared" si="2"/>
        <v>2018_AK22</v>
      </c>
      <c r="C93" t="s">
        <v>130</v>
      </c>
      <c r="D93" t="s">
        <v>151</v>
      </c>
      <c r="E93" s="53" t="str">
        <f t="shared" si="3"/>
        <v>2018_AKPRINCE OF WALES</v>
      </c>
      <c r="F93">
        <v>679650</v>
      </c>
      <c r="G93" s="53">
        <f t="array" ref="G93">SUM(IF(A93=A$5:A93,IF(C93=C$5:C93,1,0),0))</f>
        <v>22</v>
      </c>
    </row>
    <row r="94" spans="1:7" x14ac:dyDescent="0.25">
      <c r="A94">
        <v>2018</v>
      </c>
      <c r="B94" s="53" t="str">
        <f t="shared" si="2"/>
        <v>2018_AK23</v>
      </c>
      <c r="C94" t="s">
        <v>130</v>
      </c>
      <c r="D94" t="s">
        <v>152</v>
      </c>
      <c r="E94" s="53" t="str">
        <f t="shared" si="3"/>
        <v>2018_AKSITKA</v>
      </c>
      <c r="F94">
        <v>679650</v>
      </c>
      <c r="G94" s="53">
        <f t="array" ref="G94">SUM(IF(A94=A$5:A94,IF(C94=C$5:C94,1,0),0))</f>
        <v>23</v>
      </c>
    </row>
    <row r="95" spans="1:7" x14ac:dyDescent="0.25">
      <c r="A95">
        <v>2018</v>
      </c>
      <c r="B95" s="53" t="str">
        <f t="shared" si="2"/>
        <v>2018_AK24</v>
      </c>
      <c r="C95" t="s">
        <v>130</v>
      </c>
      <c r="D95" t="s">
        <v>153</v>
      </c>
      <c r="E95" s="53" t="str">
        <f t="shared" si="3"/>
        <v>2018_AKSKAGWAY MUNICIP</v>
      </c>
      <c r="F95">
        <v>679650</v>
      </c>
      <c r="G95" s="53">
        <f t="array" ref="G95">SUM(IF(A95=A$5:A95,IF(C95=C$5:C95,1,0),0))</f>
        <v>24</v>
      </c>
    </row>
    <row r="96" spans="1:7" x14ac:dyDescent="0.25">
      <c r="A96">
        <v>2018</v>
      </c>
      <c r="B96" s="53" t="str">
        <f t="shared" si="2"/>
        <v>2018_AK25</v>
      </c>
      <c r="C96" t="s">
        <v>130</v>
      </c>
      <c r="D96" t="s">
        <v>154</v>
      </c>
      <c r="E96" s="53" t="str">
        <f t="shared" si="3"/>
        <v>2018_AKSOUTHEAST FAIRB</v>
      </c>
      <c r="F96">
        <v>679650</v>
      </c>
      <c r="G96" s="53">
        <f t="array" ref="G96">SUM(IF(A96=A$5:A96,IF(C96=C$5:C96,1,0),0))</f>
        <v>25</v>
      </c>
    </row>
    <row r="97" spans="1:7" x14ac:dyDescent="0.25">
      <c r="A97">
        <v>2018</v>
      </c>
      <c r="B97" s="53" t="str">
        <f t="shared" si="2"/>
        <v>2018_AK26</v>
      </c>
      <c r="C97" t="s">
        <v>130</v>
      </c>
      <c r="D97" t="s">
        <v>155</v>
      </c>
      <c r="E97" s="53" t="str">
        <f t="shared" si="3"/>
        <v>2018_AKVALDEZ-CORDOVA</v>
      </c>
      <c r="F97">
        <v>679650</v>
      </c>
      <c r="G97" s="53">
        <f t="array" ref="G97">SUM(IF(A97=A$5:A97,IF(C97=C$5:C97,1,0),0))</f>
        <v>26</v>
      </c>
    </row>
    <row r="98" spans="1:7" x14ac:dyDescent="0.25">
      <c r="A98">
        <v>2018</v>
      </c>
      <c r="B98" s="53" t="str">
        <f t="shared" si="2"/>
        <v>2018_AK27</v>
      </c>
      <c r="C98" t="s">
        <v>130</v>
      </c>
      <c r="D98" t="s">
        <v>156</v>
      </c>
      <c r="E98" s="53" t="str">
        <f t="shared" si="3"/>
        <v>2018_AKWRANGELL CITY A</v>
      </c>
      <c r="F98">
        <v>679650</v>
      </c>
      <c r="G98" s="53">
        <f t="array" ref="G98">SUM(IF(A98=A$5:A98,IF(C98=C$5:C98,1,0),0))</f>
        <v>27</v>
      </c>
    </row>
    <row r="99" spans="1:7" x14ac:dyDescent="0.25">
      <c r="A99">
        <v>2018</v>
      </c>
      <c r="B99" s="53" t="str">
        <f t="shared" si="2"/>
        <v>2018_AK28</v>
      </c>
      <c r="C99" t="s">
        <v>130</v>
      </c>
      <c r="D99" t="s">
        <v>157</v>
      </c>
      <c r="E99" s="53" t="str">
        <f t="shared" si="3"/>
        <v>2018_AKYAKUTAT CITY</v>
      </c>
      <c r="F99">
        <v>679650</v>
      </c>
      <c r="G99" s="53">
        <f t="array" ref="G99">SUM(IF(A99=A$5:A99,IF(C99=C$5:C99,1,0),0))</f>
        <v>28</v>
      </c>
    </row>
    <row r="100" spans="1:7" x14ac:dyDescent="0.25">
      <c r="A100">
        <v>2018</v>
      </c>
      <c r="B100" s="53" t="str">
        <f t="shared" si="2"/>
        <v>2018_AK29</v>
      </c>
      <c r="C100" t="s">
        <v>130</v>
      </c>
      <c r="D100" t="s">
        <v>158</v>
      </c>
      <c r="E100" s="53" t="str">
        <f t="shared" si="3"/>
        <v>2018_AKYUKON-KOYUKUK</v>
      </c>
      <c r="F100">
        <v>679650</v>
      </c>
      <c r="G100" s="53">
        <f t="array" ref="G100">SUM(IF(A100=A$5:A100,IF(C100=C$5:C100,1,0),0))</f>
        <v>29</v>
      </c>
    </row>
    <row r="101" spans="1:7" x14ac:dyDescent="0.25">
      <c r="A101">
        <v>2018</v>
      </c>
      <c r="B101" s="53" t="str">
        <f t="shared" si="2"/>
        <v>2018_AZ1</v>
      </c>
      <c r="C101" t="s">
        <v>365</v>
      </c>
      <c r="D101" t="s">
        <v>487</v>
      </c>
      <c r="E101" s="53" t="str">
        <f t="shared" si="3"/>
        <v>2018_AZAPACHE</v>
      </c>
      <c r="F101">
        <v>453100</v>
      </c>
      <c r="G101" s="53">
        <f t="array" ref="G101">SUM(IF(A101=A$5:A101,IF(C101=C$5:C101,1,0),0))</f>
        <v>1</v>
      </c>
    </row>
    <row r="102" spans="1:7" x14ac:dyDescent="0.25">
      <c r="A102">
        <v>2018</v>
      </c>
      <c r="B102" s="53" t="str">
        <f t="shared" si="2"/>
        <v>2018_AZ2</v>
      </c>
      <c r="C102" t="s">
        <v>365</v>
      </c>
      <c r="D102" t="s">
        <v>488</v>
      </c>
      <c r="E102" s="53" t="str">
        <f t="shared" si="3"/>
        <v>2018_AZCOCHISE</v>
      </c>
      <c r="F102">
        <v>453100</v>
      </c>
      <c r="G102" s="53">
        <f t="array" ref="G102">SUM(IF(A102=A$5:A102,IF(C102=C$5:C102,1,0),0))</f>
        <v>2</v>
      </c>
    </row>
    <row r="103" spans="1:7" x14ac:dyDescent="0.25">
      <c r="A103">
        <v>2018</v>
      </c>
      <c r="B103" s="53" t="str">
        <f t="shared" si="2"/>
        <v>2018_AZ3</v>
      </c>
      <c r="C103" t="s">
        <v>365</v>
      </c>
      <c r="D103" t="s">
        <v>489</v>
      </c>
      <c r="E103" s="53" t="str">
        <f t="shared" si="3"/>
        <v>2018_AZCOCONINO</v>
      </c>
      <c r="F103">
        <v>453100</v>
      </c>
      <c r="G103" s="53">
        <f t="array" ref="G103">SUM(IF(A103=A$5:A103,IF(C103=C$5:C103,1,0),0))</f>
        <v>3</v>
      </c>
    </row>
    <row r="104" spans="1:7" x14ac:dyDescent="0.25">
      <c r="A104">
        <v>2018</v>
      </c>
      <c r="B104" s="53" t="str">
        <f t="shared" si="2"/>
        <v>2018_AZ4</v>
      </c>
      <c r="C104" t="s">
        <v>365</v>
      </c>
      <c r="D104" t="s">
        <v>490</v>
      </c>
      <c r="E104" s="53" t="str">
        <f t="shared" si="3"/>
        <v>2018_AZGILA</v>
      </c>
      <c r="F104">
        <v>453100</v>
      </c>
      <c r="G104" s="53">
        <f t="array" ref="G104">SUM(IF(A104=A$5:A104,IF(C104=C$5:C104,1,0),0))</f>
        <v>4</v>
      </c>
    </row>
    <row r="105" spans="1:7" x14ac:dyDescent="0.25">
      <c r="A105">
        <v>2018</v>
      </c>
      <c r="B105" s="53" t="str">
        <f t="shared" si="2"/>
        <v>2018_AZ5</v>
      </c>
      <c r="C105" t="s">
        <v>365</v>
      </c>
      <c r="D105" t="s">
        <v>491</v>
      </c>
      <c r="E105" s="53" t="str">
        <f t="shared" si="3"/>
        <v>2018_AZGRAHAM</v>
      </c>
      <c r="F105">
        <v>453100</v>
      </c>
      <c r="G105" s="53">
        <f t="array" ref="G105">SUM(IF(A105=A$5:A105,IF(C105=C$5:C105,1,0),0))</f>
        <v>5</v>
      </c>
    </row>
    <row r="106" spans="1:7" x14ac:dyDescent="0.25">
      <c r="A106">
        <v>2018</v>
      </c>
      <c r="B106" s="53" t="str">
        <f t="shared" si="2"/>
        <v>2018_AZ6</v>
      </c>
      <c r="C106" t="s">
        <v>365</v>
      </c>
      <c r="D106" t="s">
        <v>492</v>
      </c>
      <c r="E106" s="53" t="str">
        <f t="shared" si="3"/>
        <v>2018_AZGREENLEE</v>
      </c>
      <c r="F106">
        <v>453100</v>
      </c>
      <c r="G106" s="53">
        <f t="array" ref="G106">SUM(IF(A106=A$5:A106,IF(C106=C$5:C106,1,0),0))</f>
        <v>6</v>
      </c>
    </row>
    <row r="107" spans="1:7" x14ac:dyDescent="0.25">
      <c r="A107">
        <v>2018</v>
      </c>
      <c r="B107" s="53" t="str">
        <f t="shared" si="2"/>
        <v>2018_AZ7</v>
      </c>
      <c r="C107" t="s">
        <v>365</v>
      </c>
      <c r="D107" t="s">
        <v>493</v>
      </c>
      <c r="E107" s="53" t="str">
        <f t="shared" si="3"/>
        <v>2018_AZLA PAZ</v>
      </c>
      <c r="F107">
        <v>453100</v>
      </c>
      <c r="G107" s="53">
        <f t="array" ref="G107">SUM(IF(A107=A$5:A107,IF(C107=C$5:C107,1,0),0))</f>
        <v>7</v>
      </c>
    </row>
    <row r="108" spans="1:7" x14ac:dyDescent="0.25">
      <c r="A108">
        <v>2018</v>
      </c>
      <c r="B108" s="53" t="str">
        <f t="shared" si="2"/>
        <v>2018_AZ8</v>
      </c>
      <c r="C108" t="s">
        <v>365</v>
      </c>
      <c r="D108" t="s">
        <v>494</v>
      </c>
      <c r="E108" s="53" t="str">
        <f t="shared" si="3"/>
        <v>2018_AZMARICOPA</v>
      </c>
      <c r="F108">
        <v>453100</v>
      </c>
      <c r="G108" s="53">
        <f t="array" ref="G108">SUM(IF(A108=A$5:A108,IF(C108=C$5:C108,1,0),0))</f>
        <v>8</v>
      </c>
    </row>
    <row r="109" spans="1:7" x14ac:dyDescent="0.25">
      <c r="A109">
        <v>2018</v>
      </c>
      <c r="B109" s="53" t="str">
        <f t="shared" si="2"/>
        <v>2018_AZ9</v>
      </c>
      <c r="C109" t="s">
        <v>365</v>
      </c>
      <c r="D109" t="s">
        <v>495</v>
      </c>
      <c r="E109" s="53" t="str">
        <f t="shared" si="3"/>
        <v>2018_AZMOHAVE</v>
      </c>
      <c r="F109">
        <v>453100</v>
      </c>
      <c r="G109" s="53">
        <f t="array" ref="G109">SUM(IF(A109=A$5:A109,IF(C109=C$5:C109,1,0),0))</f>
        <v>9</v>
      </c>
    </row>
    <row r="110" spans="1:7" x14ac:dyDescent="0.25">
      <c r="A110">
        <v>2018</v>
      </c>
      <c r="B110" s="53" t="str">
        <f t="shared" si="2"/>
        <v>2018_AZ10</v>
      </c>
      <c r="C110" t="s">
        <v>365</v>
      </c>
      <c r="D110" t="s">
        <v>496</v>
      </c>
      <c r="E110" s="53" t="str">
        <f t="shared" si="3"/>
        <v>2018_AZNAVAJO</v>
      </c>
      <c r="F110">
        <v>453100</v>
      </c>
      <c r="G110" s="53">
        <f t="array" ref="G110">SUM(IF(A110=A$5:A110,IF(C110=C$5:C110,1,0),0))</f>
        <v>10</v>
      </c>
    </row>
    <row r="111" spans="1:7" x14ac:dyDescent="0.25">
      <c r="A111">
        <v>2018</v>
      </c>
      <c r="B111" s="53" t="str">
        <f t="shared" si="2"/>
        <v>2018_AZ11</v>
      </c>
      <c r="C111" t="s">
        <v>365</v>
      </c>
      <c r="D111" t="s">
        <v>497</v>
      </c>
      <c r="E111" s="53" t="str">
        <f t="shared" si="3"/>
        <v>2018_AZPIMA</v>
      </c>
      <c r="F111">
        <v>453100</v>
      </c>
      <c r="G111" s="53">
        <f t="array" ref="G111">SUM(IF(A111=A$5:A111,IF(C111=C$5:C111,1,0),0))</f>
        <v>11</v>
      </c>
    </row>
    <row r="112" spans="1:7" x14ac:dyDescent="0.25">
      <c r="A112">
        <v>2018</v>
      </c>
      <c r="B112" s="53" t="str">
        <f t="shared" si="2"/>
        <v>2018_AZ12</v>
      </c>
      <c r="C112" t="s">
        <v>365</v>
      </c>
      <c r="D112" t="s">
        <v>498</v>
      </c>
      <c r="E112" s="53" t="str">
        <f t="shared" si="3"/>
        <v>2018_AZPINAL</v>
      </c>
      <c r="F112">
        <v>453100</v>
      </c>
      <c r="G112" s="53">
        <f t="array" ref="G112">SUM(IF(A112=A$5:A112,IF(C112=C$5:C112,1,0),0))</f>
        <v>12</v>
      </c>
    </row>
    <row r="113" spans="1:7" x14ac:dyDescent="0.25">
      <c r="A113">
        <v>2018</v>
      </c>
      <c r="B113" s="53" t="str">
        <f t="shared" si="2"/>
        <v>2018_AZ13</v>
      </c>
      <c r="C113" t="s">
        <v>365</v>
      </c>
      <c r="D113" t="s">
        <v>179</v>
      </c>
      <c r="E113" s="53" t="str">
        <f t="shared" si="3"/>
        <v>2018_AZSANTA CRUZ</v>
      </c>
      <c r="F113">
        <v>453100</v>
      </c>
      <c r="G113" s="53">
        <f t="array" ref="G113">SUM(IF(A113=A$5:A113,IF(C113=C$5:C113,1,0),0))</f>
        <v>13</v>
      </c>
    </row>
    <row r="114" spans="1:7" x14ac:dyDescent="0.25">
      <c r="A114">
        <v>2018</v>
      </c>
      <c r="B114" s="53" t="str">
        <f t="shared" si="2"/>
        <v>2018_AZ14</v>
      </c>
      <c r="C114" t="s">
        <v>365</v>
      </c>
      <c r="D114" t="s">
        <v>499</v>
      </c>
      <c r="E114" s="53" t="str">
        <f t="shared" si="3"/>
        <v>2018_AZYAVAPAI</v>
      </c>
      <c r="F114">
        <v>453100</v>
      </c>
      <c r="G114" s="53">
        <f t="array" ref="G114">SUM(IF(A114=A$5:A114,IF(C114=C$5:C114,1,0),0))</f>
        <v>14</v>
      </c>
    </row>
    <row r="115" spans="1:7" x14ac:dyDescent="0.25">
      <c r="A115">
        <v>2018</v>
      </c>
      <c r="B115" s="53" t="str">
        <f t="shared" si="2"/>
        <v>2018_AZ15</v>
      </c>
      <c r="C115" t="s">
        <v>365</v>
      </c>
      <c r="D115" t="s">
        <v>500</v>
      </c>
      <c r="E115" s="53" t="str">
        <f t="shared" si="3"/>
        <v>2018_AZYUMA</v>
      </c>
      <c r="F115">
        <v>453100</v>
      </c>
      <c r="G115" s="53">
        <f t="array" ref="G115">SUM(IF(A115=A$5:A115,IF(C115=C$5:C115,1,0),0))</f>
        <v>15</v>
      </c>
    </row>
    <row r="116" spans="1:7" x14ac:dyDescent="0.25">
      <c r="A116">
        <v>2018</v>
      </c>
      <c r="B116" s="53" t="str">
        <f t="shared" si="2"/>
        <v>2018_AR1</v>
      </c>
      <c r="C116" t="s">
        <v>366</v>
      </c>
      <c r="D116" t="s">
        <v>81</v>
      </c>
      <c r="E116" s="53" t="str">
        <f t="shared" si="3"/>
        <v>2018_ARARKANSAS</v>
      </c>
      <c r="F116">
        <v>453100</v>
      </c>
      <c r="G116" s="53">
        <f t="array" ref="G116">SUM(IF(A116=A$5:A116,IF(C116=C$5:C116,1,0),0))</f>
        <v>1</v>
      </c>
    </row>
    <row r="117" spans="1:7" x14ac:dyDescent="0.25">
      <c r="A117">
        <v>2018</v>
      </c>
      <c r="B117" s="53" t="str">
        <f t="shared" si="2"/>
        <v>2018_AR2</v>
      </c>
      <c r="C117" t="s">
        <v>366</v>
      </c>
      <c r="D117" t="s">
        <v>501</v>
      </c>
      <c r="E117" s="53" t="str">
        <f t="shared" si="3"/>
        <v>2018_ARASHLEY</v>
      </c>
      <c r="F117">
        <v>453100</v>
      </c>
      <c r="G117" s="53">
        <f t="array" ref="G117">SUM(IF(A117=A$5:A117,IF(C117=C$5:C117,1,0),0))</f>
        <v>2</v>
      </c>
    </row>
    <row r="118" spans="1:7" x14ac:dyDescent="0.25">
      <c r="A118">
        <v>2018</v>
      </c>
      <c r="B118" s="53" t="str">
        <f t="shared" si="2"/>
        <v>2018_AR3</v>
      </c>
      <c r="C118" t="s">
        <v>366</v>
      </c>
      <c r="D118" t="s">
        <v>502</v>
      </c>
      <c r="E118" s="53" t="str">
        <f t="shared" si="3"/>
        <v>2018_ARBAXTER</v>
      </c>
      <c r="F118">
        <v>453100</v>
      </c>
      <c r="G118" s="53">
        <f t="array" ref="G118">SUM(IF(A118=A$5:A118,IF(C118=C$5:C118,1,0),0))</f>
        <v>3</v>
      </c>
    </row>
    <row r="119" spans="1:7" x14ac:dyDescent="0.25">
      <c r="A119">
        <v>2018</v>
      </c>
      <c r="B119" s="53" t="str">
        <f t="shared" si="2"/>
        <v>2018_AR4</v>
      </c>
      <c r="C119" t="s">
        <v>366</v>
      </c>
      <c r="D119" t="s">
        <v>503</v>
      </c>
      <c r="E119" s="53" t="str">
        <f t="shared" si="3"/>
        <v>2018_ARBENTON</v>
      </c>
      <c r="F119">
        <v>453100</v>
      </c>
      <c r="G119" s="53">
        <f t="array" ref="G119">SUM(IF(A119=A$5:A119,IF(C119=C$5:C119,1,0),0))</f>
        <v>4</v>
      </c>
    </row>
    <row r="120" spans="1:7" x14ac:dyDescent="0.25">
      <c r="A120">
        <v>2018</v>
      </c>
      <c r="B120" s="53" t="str">
        <f t="shared" si="2"/>
        <v>2018_AR5</v>
      </c>
      <c r="C120" t="s">
        <v>366</v>
      </c>
      <c r="D120" t="s">
        <v>504</v>
      </c>
      <c r="E120" s="53" t="str">
        <f t="shared" si="3"/>
        <v>2018_ARBOONE</v>
      </c>
      <c r="F120">
        <v>453100</v>
      </c>
      <c r="G120" s="53">
        <f t="array" ref="G120">SUM(IF(A120=A$5:A120,IF(C120=C$5:C120,1,0),0))</f>
        <v>5</v>
      </c>
    </row>
    <row r="121" spans="1:7" x14ac:dyDescent="0.25">
      <c r="A121">
        <v>2018</v>
      </c>
      <c r="B121" s="53" t="str">
        <f t="shared" si="2"/>
        <v>2018_AR6</v>
      </c>
      <c r="C121" t="s">
        <v>366</v>
      </c>
      <c r="D121" t="s">
        <v>505</v>
      </c>
      <c r="E121" s="53" t="str">
        <f t="shared" si="3"/>
        <v>2018_ARBRADLEY</v>
      </c>
      <c r="F121">
        <v>453100</v>
      </c>
      <c r="G121" s="53">
        <f t="array" ref="G121">SUM(IF(A121=A$5:A121,IF(C121=C$5:C121,1,0),0))</f>
        <v>6</v>
      </c>
    </row>
    <row r="122" spans="1:7" x14ac:dyDescent="0.25">
      <c r="A122">
        <v>2018</v>
      </c>
      <c r="B122" s="53" t="str">
        <f t="shared" si="2"/>
        <v>2018_AR7</v>
      </c>
      <c r="C122" t="s">
        <v>366</v>
      </c>
      <c r="D122" t="s">
        <v>434</v>
      </c>
      <c r="E122" s="53" t="str">
        <f t="shared" si="3"/>
        <v>2018_ARCALHOUN</v>
      </c>
      <c r="F122">
        <v>453100</v>
      </c>
      <c r="G122" s="53">
        <f t="array" ref="G122">SUM(IF(A122=A$5:A122,IF(C122=C$5:C122,1,0),0))</f>
        <v>7</v>
      </c>
    </row>
    <row r="123" spans="1:7" x14ac:dyDescent="0.25">
      <c r="A123">
        <v>2018</v>
      </c>
      <c r="B123" s="53" t="str">
        <f t="shared" si="2"/>
        <v>2018_AR8</v>
      </c>
      <c r="C123" t="s">
        <v>366</v>
      </c>
      <c r="D123" t="s">
        <v>227</v>
      </c>
      <c r="E123" s="53" t="str">
        <f t="shared" si="3"/>
        <v>2018_ARCARROLL</v>
      </c>
      <c r="F123">
        <v>453100</v>
      </c>
      <c r="G123" s="53">
        <f t="array" ref="G123">SUM(IF(A123=A$5:A123,IF(C123=C$5:C123,1,0),0))</f>
        <v>8</v>
      </c>
    </row>
    <row r="124" spans="1:7" x14ac:dyDescent="0.25">
      <c r="A124">
        <v>2018</v>
      </c>
      <c r="B124" s="53" t="str">
        <f t="shared" si="2"/>
        <v>2018_AR9</v>
      </c>
      <c r="C124" t="s">
        <v>366</v>
      </c>
      <c r="D124" t="s">
        <v>506</v>
      </c>
      <c r="E124" s="53" t="str">
        <f t="shared" si="3"/>
        <v>2018_ARCHICOT</v>
      </c>
      <c r="F124">
        <v>453100</v>
      </c>
      <c r="G124" s="53">
        <f t="array" ref="G124">SUM(IF(A124=A$5:A124,IF(C124=C$5:C124,1,0),0))</f>
        <v>9</v>
      </c>
    </row>
    <row r="125" spans="1:7" x14ac:dyDescent="0.25">
      <c r="A125">
        <v>2018</v>
      </c>
      <c r="B125" s="53" t="str">
        <f t="shared" si="2"/>
        <v>2018_AR10</v>
      </c>
      <c r="C125" t="s">
        <v>366</v>
      </c>
      <c r="D125" t="s">
        <v>507</v>
      </c>
      <c r="E125" s="53" t="str">
        <f t="shared" si="3"/>
        <v>2018_ARCLARK</v>
      </c>
      <c r="F125">
        <v>453100</v>
      </c>
      <c r="G125" s="53">
        <f t="array" ref="G125">SUM(IF(A125=A$5:A125,IF(C125=C$5:C125,1,0),0))</f>
        <v>10</v>
      </c>
    </row>
    <row r="126" spans="1:7" x14ac:dyDescent="0.25">
      <c r="A126">
        <v>2018</v>
      </c>
      <c r="B126" s="53" t="str">
        <f t="shared" si="2"/>
        <v>2018_AR11</v>
      </c>
      <c r="C126" t="s">
        <v>366</v>
      </c>
      <c r="D126" t="s">
        <v>439</v>
      </c>
      <c r="E126" s="53" t="str">
        <f t="shared" si="3"/>
        <v>2018_ARCLAY</v>
      </c>
      <c r="F126">
        <v>453100</v>
      </c>
      <c r="G126" s="53">
        <f t="array" ref="G126">SUM(IF(A126=A$5:A126,IF(C126=C$5:C126,1,0),0))</f>
        <v>11</v>
      </c>
    </row>
    <row r="127" spans="1:7" x14ac:dyDescent="0.25">
      <c r="A127">
        <v>2018</v>
      </c>
      <c r="B127" s="53" t="str">
        <f t="shared" si="2"/>
        <v>2018_AR12</v>
      </c>
      <c r="C127" t="s">
        <v>366</v>
      </c>
      <c r="D127" t="s">
        <v>440</v>
      </c>
      <c r="E127" s="53" t="str">
        <f t="shared" si="3"/>
        <v>2018_ARCLEBURNE</v>
      </c>
      <c r="F127">
        <v>453100</v>
      </c>
      <c r="G127" s="53">
        <f t="array" ref="G127">SUM(IF(A127=A$5:A127,IF(C127=C$5:C127,1,0),0))</f>
        <v>12</v>
      </c>
    </row>
    <row r="128" spans="1:7" x14ac:dyDescent="0.25">
      <c r="A128">
        <v>2018</v>
      </c>
      <c r="B128" s="53" t="str">
        <f t="shared" si="2"/>
        <v>2018_AR13</v>
      </c>
      <c r="C128" t="s">
        <v>366</v>
      </c>
      <c r="D128" t="s">
        <v>508</v>
      </c>
      <c r="E128" s="53" t="str">
        <f t="shared" si="3"/>
        <v>2018_ARCLEVELAND</v>
      </c>
      <c r="F128">
        <v>453100</v>
      </c>
      <c r="G128" s="53">
        <f t="array" ref="G128">SUM(IF(A128=A$5:A128,IF(C128=C$5:C128,1,0),0))</f>
        <v>13</v>
      </c>
    </row>
    <row r="129" spans="1:7" x14ac:dyDescent="0.25">
      <c r="A129">
        <v>2018</v>
      </c>
      <c r="B129" s="53" t="str">
        <f t="shared" si="2"/>
        <v>2018_AR14</v>
      </c>
      <c r="C129" t="s">
        <v>366</v>
      </c>
      <c r="D129" t="s">
        <v>509</v>
      </c>
      <c r="E129" s="53" t="str">
        <f t="shared" si="3"/>
        <v>2018_ARCOLUMBIA</v>
      </c>
      <c r="F129">
        <v>453100</v>
      </c>
      <c r="G129" s="53">
        <f t="array" ref="G129">SUM(IF(A129=A$5:A129,IF(C129=C$5:C129,1,0),0))</f>
        <v>14</v>
      </c>
    </row>
    <row r="130" spans="1:7" x14ac:dyDescent="0.25">
      <c r="A130">
        <v>2018</v>
      </c>
      <c r="B130" s="53" t="str">
        <f t="shared" si="2"/>
        <v>2018_AR15</v>
      </c>
      <c r="C130" t="s">
        <v>366</v>
      </c>
      <c r="D130" t="s">
        <v>510</v>
      </c>
      <c r="E130" s="53" t="str">
        <f t="shared" si="3"/>
        <v>2018_ARCONWAY</v>
      </c>
      <c r="F130">
        <v>453100</v>
      </c>
      <c r="G130" s="53">
        <f t="array" ref="G130">SUM(IF(A130=A$5:A130,IF(C130=C$5:C130,1,0),0))</f>
        <v>15</v>
      </c>
    </row>
    <row r="131" spans="1:7" x14ac:dyDescent="0.25">
      <c r="A131">
        <v>2018</v>
      </c>
      <c r="B131" s="53" t="str">
        <f t="shared" si="2"/>
        <v>2018_AR16</v>
      </c>
      <c r="C131" t="s">
        <v>366</v>
      </c>
      <c r="D131" t="s">
        <v>511</v>
      </c>
      <c r="E131" s="53" t="str">
        <f t="shared" si="3"/>
        <v>2018_ARCRAIGHEAD</v>
      </c>
      <c r="F131">
        <v>453100</v>
      </c>
      <c r="G131" s="53">
        <f t="array" ref="G131">SUM(IF(A131=A$5:A131,IF(C131=C$5:C131,1,0),0))</f>
        <v>16</v>
      </c>
    </row>
    <row r="132" spans="1:7" x14ac:dyDescent="0.25">
      <c r="A132">
        <v>2018</v>
      </c>
      <c r="B132" s="53" t="str">
        <f t="shared" si="2"/>
        <v>2018_AR17</v>
      </c>
      <c r="C132" t="s">
        <v>366</v>
      </c>
      <c r="D132" t="s">
        <v>512</v>
      </c>
      <c r="E132" s="53" t="str">
        <f t="shared" si="3"/>
        <v>2018_ARCRAWFORD</v>
      </c>
      <c r="F132">
        <v>453100</v>
      </c>
      <c r="G132" s="53">
        <f t="array" ref="G132">SUM(IF(A132=A$5:A132,IF(C132=C$5:C132,1,0),0))</f>
        <v>17</v>
      </c>
    </row>
    <row r="133" spans="1:7" x14ac:dyDescent="0.25">
      <c r="A133">
        <v>2018</v>
      </c>
      <c r="B133" s="53" t="str">
        <f t="shared" si="2"/>
        <v>2018_AR18</v>
      </c>
      <c r="C133" t="s">
        <v>366</v>
      </c>
      <c r="D133" t="s">
        <v>513</v>
      </c>
      <c r="E133" s="53" t="str">
        <f t="shared" si="3"/>
        <v>2018_ARCRITTENDEN</v>
      </c>
      <c r="F133">
        <v>453100</v>
      </c>
      <c r="G133" s="53">
        <f t="array" ref="G133">SUM(IF(A133=A$5:A133,IF(C133=C$5:C133,1,0),0))</f>
        <v>18</v>
      </c>
    </row>
    <row r="134" spans="1:7" x14ac:dyDescent="0.25">
      <c r="A134">
        <v>2018</v>
      </c>
      <c r="B134" s="53" t="str">
        <f t="shared" ref="B134:B197" si="4">A134&amp;"_"&amp;C134&amp;G134</f>
        <v>2018_AR19</v>
      </c>
      <c r="C134" t="s">
        <v>366</v>
      </c>
      <c r="D134" t="s">
        <v>514</v>
      </c>
      <c r="E134" s="53" t="str">
        <f t="shared" ref="E134:E197" si="5">A134&amp;"_"&amp;C134&amp;D134</f>
        <v>2018_ARCROSS</v>
      </c>
      <c r="F134">
        <v>453100</v>
      </c>
      <c r="G134" s="53">
        <f t="array" ref="G134">SUM(IF(A134=A$5:A134,IF(C134=C$5:C134,1,0),0))</f>
        <v>19</v>
      </c>
    </row>
    <row r="135" spans="1:7" x14ac:dyDescent="0.25">
      <c r="A135">
        <v>2018</v>
      </c>
      <c r="B135" s="53" t="str">
        <f t="shared" si="4"/>
        <v>2018_AR20</v>
      </c>
      <c r="C135" t="s">
        <v>366</v>
      </c>
      <c r="D135" t="s">
        <v>449</v>
      </c>
      <c r="E135" s="53" t="str">
        <f t="shared" si="5"/>
        <v>2018_ARDALLAS</v>
      </c>
      <c r="F135">
        <v>453100</v>
      </c>
      <c r="G135" s="53">
        <f t="array" ref="G135">SUM(IF(A135=A$5:A135,IF(C135=C$5:C135,1,0),0))</f>
        <v>20</v>
      </c>
    </row>
    <row r="136" spans="1:7" x14ac:dyDescent="0.25">
      <c r="A136">
        <v>2018</v>
      </c>
      <c r="B136" s="53" t="str">
        <f t="shared" si="4"/>
        <v>2018_AR21</v>
      </c>
      <c r="C136" t="s">
        <v>366</v>
      </c>
      <c r="D136" t="s">
        <v>515</v>
      </c>
      <c r="E136" s="53" t="str">
        <f t="shared" si="5"/>
        <v>2018_ARDESHA</v>
      </c>
      <c r="F136">
        <v>453100</v>
      </c>
      <c r="G136" s="53">
        <f t="array" ref="G136">SUM(IF(A136=A$5:A136,IF(C136=C$5:C136,1,0),0))</f>
        <v>21</v>
      </c>
    </row>
    <row r="137" spans="1:7" x14ac:dyDescent="0.25">
      <c r="A137">
        <v>2018</v>
      </c>
      <c r="B137" s="53" t="str">
        <f t="shared" si="4"/>
        <v>2018_AR22</v>
      </c>
      <c r="C137" t="s">
        <v>366</v>
      </c>
      <c r="D137" t="s">
        <v>516</v>
      </c>
      <c r="E137" s="53" t="str">
        <f t="shared" si="5"/>
        <v>2018_ARDREW</v>
      </c>
      <c r="F137">
        <v>453100</v>
      </c>
      <c r="G137" s="53">
        <f t="array" ref="G137">SUM(IF(A137=A$5:A137,IF(C137=C$5:C137,1,0),0))</f>
        <v>22</v>
      </c>
    </row>
    <row r="138" spans="1:7" x14ac:dyDescent="0.25">
      <c r="A138">
        <v>2018</v>
      </c>
      <c r="B138" s="53" t="str">
        <f t="shared" si="4"/>
        <v>2018_AR23</v>
      </c>
      <c r="C138" t="s">
        <v>366</v>
      </c>
      <c r="D138" t="s">
        <v>517</v>
      </c>
      <c r="E138" s="53" t="str">
        <f t="shared" si="5"/>
        <v>2018_ARFAULKNER</v>
      </c>
      <c r="F138">
        <v>453100</v>
      </c>
      <c r="G138" s="53">
        <f t="array" ref="G138">SUM(IF(A138=A$5:A138,IF(C138=C$5:C138,1,0),0))</f>
        <v>23</v>
      </c>
    </row>
    <row r="139" spans="1:7" x14ac:dyDescent="0.25">
      <c r="A139">
        <v>2018</v>
      </c>
      <c r="B139" s="53" t="str">
        <f t="shared" si="4"/>
        <v>2018_AR24</v>
      </c>
      <c r="C139" t="s">
        <v>366</v>
      </c>
      <c r="D139" t="s">
        <v>455</v>
      </c>
      <c r="E139" s="53" t="str">
        <f t="shared" si="5"/>
        <v>2018_ARFRANKLIN</v>
      </c>
      <c r="F139">
        <v>453100</v>
      </c>
      <c r="G139" s="53">
        <f t="array" ref="G139">SUM(IF(A139=A$5:A139,IF(C139=C$5:C139,1,0),0))</f>
        <v>24</v>
      </c>
    </row>
    <row r="140" spans="1:7" x14ac:dyDescent="0.25">
      <c r="A140">
        <v>2018</v>
      </c>
      <c r="B140" s="53" t="str">
        <f t="shared" si="4"/>
        <v>2018_AR25</v>
      </c>
      <c r="C140" t="s">
        <v>366</v>
      </c>
      <c r="D140" t="s">
        <v>518</v>
      </c>
      <c r="E140" s="53" t="str">
        <f t="shared" si="5"/>
        <v>2018_ARFULTON</v>
      </c>
      <c r="F140">
        <v>453100</v>
      </c>
      <c r="G140" s="53">
        <f t="array" ref="G140">SUM(IF(A140=A$5:A140,IF(C140=C$5:C140,1,0),0))</f>
        <v>25</v>
      </c>
    </row>
    <row r="141" spans="1:7" x14ac:dyDescent="0.25">
      <c r="A141">
        <v>2018</v>
      </c>
      <c r="B141" s="53" t="str">
        <f t="shared" si="4"/>
        <v>2018_AR26</v>
      </c>
      <c r="C141" t="s">
        <v>366</v>
      </c>
      <c r="D141" t="s">
        <v>519</v>
      </c>
      <c r="E141" s="53" t="str">
        <f t="shared" si="5"/>
        <v>2018_ARGARLAND</v>
      </c>
      <c r="F141">
        <v>453100</v>
      </c>
      <c r="G141" s="53">
        <f t="array" ref="G141">SUM(IF(A141=A$5:A141,IF(C141=C$5:C141,1,0),0))</f>
        <v>26</v>
      </c>
    </row>
    <row r="142" spans="1:7" x14ac:dyDescent="0.25">
      <c r="A142">
        <v>2018</v>
      </c>
      <c r="B142" s="53" t="str">
        <f t="shared" si="4"/>
        <v>2018_AR27</v>
      </c>
      <c r="C142" t="s">
        <v>366</v>
      </c>
      <c r="D142" t="s">
        <v>520</v>
      </c>
      <c r="E142" s="53" t="str">
        <f t="shared" si="5"/>
        <v>2018_ARGRANT</v>
      </c>
      <c r="F142">
        <v>453100</v>
      </c>
      <c r="G142" s="53">
        <f t="array" ref="G142">SUM(IF(A142=A$5:A142,IF(C142=C$5:C142,1,0),0))</f>
        <v>27</v>
      </c>
    </row>
    <row r="143" spans="1:7" x14ac:dyDescent="0.25">
      <c r="A143">
        <v>2018</v>
      </c>
      <c r="B143" s="53" t="str">
        <f t="shared" si="4"/>
        <v>2018_AR28</v>
      </c>
      <c r="C143" t="s">
        <v>366</v>
      </c>
      <c r="D143" t="s">
        <v>212</v>
      </c>
      <c r="E143" s="53" t="str">
        <f t="shared" si="5"/>
        <v>2018_ARGREENE</v>
      </c>
      <c r="F143">
        <v>453100</v>
      </c>
      <c r="G143" s="53">
        <f t="array" ref="G143">SUM(IF(A143=A$5:A143,IF(C143=C$5:C143,1,0),0))</f>
        <v>28</v>
      </c>
    </row>
    <row r="144" spans="1:7" x14ac:dyDescent="0.25">
      <c r="A144">
        <v>2018</v>
      </c>
      <c r="B144" s="53" t="str">
        <f t="shared" si="4"/>
        <v>2018_AR29</v>
      </c>
      <c r="C144" t="s">
        <v>366</v>
      </c>
      <c r="D144" t="s">
        <v>521</v>
      </c>
      <c r="E144" s="53" t="str">
        <f t="shared" si="5"/>
        <v>2018_ARHEMPSTEAD</v>
      </c>
      <c r="F144">
        <v>453100</v>
      </c>
      <c r="G144" s="53">
        <f t="array" ref="G144">SUM(IF(A144=A$5:A144,IF(C144=C$5:C144,1,0),0))</f>
        <v>29</v>
      </c>
    </row>
    <row r="145" spans="1:7" x14ac:dyDescent="0.25">
      <c r="A145">
        <v>2018</v>
      </c>
      <c r="B145" s="53" t="str">
        <f t="shared" si="4"/>
        <v>2018_AR30</v>
      </c>
      <c r="C145" t="s">
        <v>366</v>
      </c>
      <c r="D145" t="s">
        <v>522</v>
      </c>
      <c r="E145" s="53" t="str">
        <f t="shared" si="5"/>
        <v>2018_ARHOT SPRING</v>
      </c>
      <c r="F145">
        <v>453100</v>
      </c>
      <c r="G145" s="53">
        <f t="array" ref="G145">SUM(IF(A145=A$5:A145,IF(C145=C$5:C145,1,0),0))</f>
        <v>30</v>
      </c>
    </row>
    <row r="146" spans="1:7" x14ac:dyDescent="0.25">
      <c r="A146">
        <v>2018</v>
      </c>
      <c r="B146" s="53" t="str">
        <f t="shared" si="4"/>
        <v>2018_AR31</v>
      </c>
      <c r="C146" t="s">
        <v>366</v>
      </c>
      <c r="D146" t="s">
        <v>231</v>
      </c>
      <c r="E146" s="53" t="str">
        <f t="shared" si="5"/>
        <v>2018_ARHOWARD</v>
      </c>
      <c r="F146">
        <v>453100</v>
      </c>
      <c r="G146" s="53">
        <f t="array" ref="G146">SUM(IF(A146=A$5:A146,IF(C146=C$5:C146,1,0),0))</f>
        <v>31</v>
      </c>
    </row>
    <row r="147" spans="1:7" x14ac:dyDescent="0.25">
      <c r="A147">
        <v>2018</v>
      </c>
      <c r="B147" s="53" t="str">
        <f t="shared" si="4"/>
        <v>2018_AR32</v>
      </c>
      <c r="C147" t="s">
        <v>366</v>
      </c>
      <c r="D147" t="s">
        <v>523</v>
      </c>
      <c r="E147" s="53" t="str">
        <f t="shared" si="5"/>
        <v>2018_ARINDEPENDENCE</v>
      </c>
      <c r="F147">
        <v>453100</v>
      </c>
      <c r="G147" s="53">
        <f t="array" ref="G147">SUM(IF(A147=A$5:A147,IF(C147=C$5:C147,1,0),0))</f>
        <v>32</v>
      </c>
    </row>
    <row r="148" spans="1:7" x14ac:dyDescent="0.25">
      <c r="A148">
        <v>2018</v>
      </c>
      <c r="B148" s="53" t="str">
        <f t="shared" si="4"/>
        <v>2018_AR33</v>
      </c>
      <c r="C148" t="s">
        <v>366</v>
      </c>
      <c r="D148" t="s">
        <v>524</v>
      </c>
      <c r="E148" s="53" t="str">
        <f t="shared" si="5"/>
        <v>2018_ARIZARD</v>
      </c>
      <c r="F148">
        <v>453100</v>
      </c>
      <c r="G148" s="53">
        <f t="array" ref="G148">SUM(IF(A148=A$5:A148,IF(C148=C$5:C148,1,0),0))</f>
        <v>33</v>
      </c>
    </row>
    <row r="149" spans="1:7" x14ac:dyDescent="0.25">
      <c r="A149">
        <v>2018</v>
      </c>
      <c r="B149" s="53" t="str">
        <f t="shared" si="4"/>
        <v>2018_AR34</v>
      </c>
      <c r="C149" t="s">
        <v>366</v>
      </c>
      <c r="D149" t="s">
        <v>460</v>
      </c>
      <c r="E149" s="53" t="str">
        <f t="shared" si="5"/>
        <v>2018_ARJACKSON</v>
      </c>
      <c r="F149">
        <v>453100</v>
      </c>
      <c r="G149" s="53">
        <f t="array" ref="G149">SUM(IF(A149=A$5:A149,IF(C149=C$5:C149,1,0),0))</f>
        <v>34</v>
      </c>
    </row>
    <row r="150" spans="1:7" x14ac:dyDescent="0.25">
      <c r="A150">
        <v>2018</v>
      </c>
      <c r="B150" s="53" t="str">
        <f t="shared" si="4"/>
        <v>2018_AR35</v>
      </c>
      <c r="C150" t="s">
        <v>366</v>
      </c>
      <c r="D150" t="s">
        <v>196</v>
      </c>
      <c r="E150" s="53" t="str">
        <f t="shared" si="5"/>
        <v>2018_ARJEFFERSON</v>
      </c>
      <c r="F150">
        <v>453100</v>
      </c>
      <c r="G150" s="53">
        <f t="array" ref="G150">SUM(IF(A150=A$5:A150,IF(C150=C$5:C150,1,0),0))</f>
        <v>35</v>
      </c>
    </row>
    <row r="151" spans="1:7" x14ac:dyDescent="0.25">
      <c r="A151">
        <v>2018</v>
      </c>
      <c r="B151" s="53" t="str">
        <f t="shared" si="4"/>
        <v>2018_AR36</v>
      </c>
      <c r="C151" t="s">
        <v>366</v>
      </c>
      <c r="D151" t="s">
        <v>525</v>
      </c>
      <c r="E151" s="53" t="str">
        <f t="shared" si="5"/>
        <v>2018_ARJOHNSON</v>
      </c>
      <c r="F151">
        <v>453100</v>
      </c>
      <c r="G151" s="53">
        <f t="array" ref="G151">SUM(IF(A151=A$5:A151,IF(C151=C$5:C151,1,0),0))</f>
        <v>36</v>
      </c>
    </row>
    <row r="152" spans="1:7" x14ac:dyDescent="0.25">
      <c r="A152">
        <v>2018</v>
      </c>
      <c r="B152" s="53" t="str">
        <f t="shared" si="4"/>
        <v>2018_AR37</v>
      </c>
      <c r="C152" t="s">
        <v>366</v>
      </c>
      <c r="D152" t="s">
        <v>526</v>
      </c>
      <c r="E152" s="53" t="str">
        <f t="shared" si="5"/>
        <v>2018_ARLAFAYETTE</v>
      </c>
      <c r="F152">
        <v>453100</v>
      </c>
      <c r="G152" s="53">
        <f t="array" ref="G152">SUM(IF(A152=A$5:A152,IF(C152=C$5:C152,1,0),0))</f>
        <v>37</v>
      </c>
    </row>
    <row r="153" spans="1:7" x14ac:dyDescent="0.25">
      <c r="A153">
        <v>2018</v>
      </c>
      <c r="B153" s="53" t="str">
        <f t="shared" si="4"/>
        <v>2018_AR38</v>
      </c>
      <c r="C153" t="s">
        <v>366</v>
      </c>
      <c r="D153" t="s">
        <v>463</v>
      </c>
      <c r="E153" s="53" t="str">
        <f t="shared" si="5"/>
        <v>2018_ARLAWRENCE</v>
      </c>
      <c r="F153">
        <v>453100</v>
      </c>
      <c r="G153" s="53">
        <f t="array" ref="G153">SUM(IF(A153=A$5:A153,IF(C153=C$5:C153,1,0),0))</f>
        <v>38</v>
      </c>
    </row>
    <row r="154" spans="1:7" x14ac:dyDescent="0.25">
      <c r="A154">
        <v>2018</v>
      </c>
      <c r="B154" s="53" t="str">
        <f t="shared" si="4"/>
        <v>2018_AR39</v>
      </c>
      <c r="C154" t="s">
        <v>366</v>
      </c>
      <c r="D154" t="s">
        <v>464</v>
      </c>
      <c r="E154" s="53" t="str">
        <f t="shared" si="5"/>
        <v>2018_ARLEE</v>
      </c>
      <c r="F154">
        <v>453100</v>
      </c>
      <c r="G154" s="53">
        <f t="array" ref="G154">SUM(IF(A154=A$5:A154,IF(C154=C$5:C154,1,0),0))</f>
        <v>39</v>
      </c>
    </row>
    <row r="155" spans="1:7" x14ac:dyDescent="0.25">
      <c r="A155">
        <v>2018</v>
      </c>
      <c r="B155" s="53" t="str">
        <f t="shared" si="4"/>
        <v>2018_AR40</v>
      </c>
      <c r="C155" t="s">
        <v>366</v>
      </c>
      <c r="D155" t="s">
        <v>221</v>
      </c>
      <c r="E155" s="53" t="str">
        <f t="shared" si="5"/>
        <v>2018_ARLINCOLN</v>
      </c>
      <c r="F155">
        <v>453100</v>
      </c>
      <c r="G155" s="53">
        <f t="array" ref="G155">SUM(IF(A155=A$5:A155,IF(C155=C$5:C155,1,0),0))</f>
        <v>40</v>
      </c>
    </row>
    <row r="156" spans="1:7" x14ac:dyDescent="0.25">
      <c r="A156">
        <v>2018</v>
      </c>
      <c r="B156" s="53" t="str">
        <f t="shared" si="4"/>
        <v>2018_AR41</v>
      </c>
      <c r="C156" t="s">
        <v>366</v>
      </c>
      <c r="D156" t="s">
        <v>527</v>
      </c>
      <c r="E156" s="53" t="str">
        <f t="shared" si="5"/>
        <v>2018_ARLITTLE RIVER</v>
      </c>
      <c r="F156">
        <v>453100</v>
      </c>
      <c r="G156" s="53">
        <f t="array" ref="G156">SUM(IF(A156=A$5:A156,IF(C156=C$5:C156,1,0),0))</f>
        <v>41</v>
      </c>
    </row>
    <row r="157" spans="1:7" x14ac:dyDescent="0.25">
      <c r="A157">
        <v>2018</v>
      </c>
      <c r="B157" s="53" t="str">
        <f t="shared" si="4"/>
        <v>2018_AR42</v>
      </c>
      <c r="C157" t="s">
        <v>366</v>
      </c>
      <c r="D157" t="s">
        <v>528</v>
      </c>
      <c r="E157" s="53" t="str">
        <f t="shared" si="5"/>
        <v>2018_ARLOGAN</v>
      </c>
      <c r="F157">
        <v>453100</v>
      </c>
      <c r="G157" s="53">
        <f t="array" ref="G157">SUM(IF(A157=A$5:A157,IF(C157=C$5:C157,1,0),0))</f>
        <v>42</v>
      </c>
    </row>
    <row r="158" spans="1:7" x14ac:dyDescent="0.25">
      <c r="A158">
        <v>2018</v>
      </c>
      <c r="B158" s="53" t="str">
        <f t="shared" si="4"/>
        <v>2018_AR43</v>
      </c>
      <c r="C158" t="s">
        <v>366</v>
      </c>
      <c r="D158" t="s">
        <v>529</v>
      </c>
      <c r="E158" s="53" t="str">
        <f t="shared" si="5"/>
        <v>2018_ARLONOKE</v>
      </c>
      <c r="F158">
        <v>453100</v>
      </c>
      <c r="G158" s="53">
        <f t="array" ref="G158">SUM(IF(A158=A$5:A158,IF(C158=C$5:C158,1,0),0))</f>
        <v>43</v>
      </c>
    </row>
    <row r="159" spans="1:7" x14ac:dyDescent="0.25">
      <c r="A159">
        <v>2018</v>
      </c>
      <c r="B159" s="53" t="str">
        <f t="shared" si="4"/>
        <v>2018_AR44</v>
      </c>
      <c r="C159" t="s">
        <v>366</v>
      </c>
      <c r="D159" t="s">
        <v>467</v>
      </c>
      <c r="E159" s="53" t="str">
        <f t="shared" si="5"/>
        <v>2018_ARMADISON</v>
      </c>
      <c r="F159">
        <v>453100</v>
      </c>
      <c r="G159" s="53">
        <f t="array" ref="G159">SUM(IF(A159=A$5:A159,IF(C159=C$5:C159,1,0),0))</f>
        <v>44</v>
      </c>
    </row>
    <row r="160" spans="1:7" x14ac:dyDescent="0.25">
      <c r="A160">
        <v>2018</v>
      </c>
      <c r="B160" s="53" t="str">
        <f t="shared" si="4"/>
        <v>2018_AR45</v>
      </c>
      <c r="C160" t="s">
        <v>366</v>
      </c>
      <c r="D160" t="s">
        <v>469</v>
      </c>
      <c r="E160" s="53" t="str">
        <f t="shared" si="5"/>
        <v>2018_ARMARION</v>
      </c>
      <c r="F160">
        <v>453100</v>
      </c>
      <c r="G160" s="53">
        <f t="array" ref="G160">SUM(IF(A160=A$5:A160,IF(C160=C$5:C160,1,0),0))</f>
        <v>45</v>
      </c>
    </row>
    <row r="161" spans="1:7" x14ac:dyDescent="0.25">
      <c r="A161">
        <v>2018</v>
      </c>
      <c r="B161" s="53" t="str">
        <f t="shared" si="4"/>
        <v>2018_AR46</v>
      </c>
      <c r="C161" t="s">
        <v>366</v>
      </c>
      <c r="D161" t="s">
        <v>530</v>
      </c>
      <c r="E161" s="53" t="str">
        <f t="shared" si="5"/>
        <v>2018_ARMILLER</v>
      </c>
      <c r="F161">
        <v>453100</v>
      </c>
      <c r="G161" s="53">
        <f t="array" ref="G161">SUM(IF(A161=A$5:A161,IF(C161=C$5:C161,1,0),0))</f>
        <v>46</v>
      </c>
    </row>
    <row r="162" spans="1:7" x14ac:dyDescent="0.25">
      <c r="A162">
        <v>2018</v>
      </c>
      <c r="B162" s="53" t="str">
        <f t="shared" si="4"/>
        <v>2018_AR47</v>
      </c>
      <c r="C162" t="s">
        <v>366</v>
      </c>
      <c r="D162" t="s">
        <v>102</v>
      </c>
      <c r="E162" s="53" t="str">
        <f t="shared" si="5"/>
        <v>2018_ARMISSISSIPPI</v>
      </c>
      <c r="F162">
        <v>453100</v>
      </c>
      <c r="G162" s="53">
        <f t="array" ref="G162">SUM(IF(A162=A$5:A162,IF(C162=C$5:C162,1,0),0))</f>
        <v>47</v>
      </c>
    </row>
    <row r="163" spans="1:7" x14ac:dyDescent="0.25">
      <c r="A163">
        <v>2018</v>
      </c>
      <c r="B163" s="53" t="str">
        <f t="shared" si="4"/>
        <v>2018_AR48</v>
      </c>
      <c r="C163" t="s">
        <v>366</v>
      </c>
      <c r="D163" t="s">
        <v>210</v>
      </c>
      <c r="E163" s="53" t="str">
        <f t="shared" si="5"/>
        <v>2018_ARMONROE</v>
      </c>
      <c r="F163">
        <v>453100</v>
      </c>
      <c r="G163" s="53">
        <f t="array" ref="G163">SUM(IF(A163=A$5:A163,IF(C163=C$5:C163,1,0),0))</f>
        <v>48</v>
      </c>
    </row>
    <row r="164" spans="1:7" x14ac:dyDescent="0.25">
      <c r="A164">
        <v>2018</v>
      </c>
      <c r="B164" s="53" t="str">
        <f t="shared" si="4"/>
        <v>2018_AR49</v>
      </c>
      <c r="C164" t="s">
        <v>366</v>
      </c>
      <c r="D164" t="s">
        <v>232</v>
      </c>
      <c r="E164" s="53" t="str">
        <f t="shared" si="5"/>
        <v>2018_ARMONTGOMERY</v>
      </c>
      <c r="F164">
        <v>453100</v>
      </c>
      <c r="G164" s="53">
        <f t="array" ref="G164">SUM(IF(A164=A$5:A164,IF(C164=C$5:C164,1,0),0))</f>
        <v>49</v>
      </c>
    </row>
    <row r="165" spans="1:7" x14ac:dyDescent="0.25">
      <c r="A165">
        <v>2018</v>
      </c>
      <c r="B165" s="53" t="str">
        <f t="shared" si="4"/>
        <v>2018_AR50</v>
      </c>
      <c r="C165" t="s">
        <v>366</v>
      </c>
      <c r="D165" t="s">
        <v>106</v>
      </c>
      <c r="E165" s="53" t="str">
        <f t="shared" si="5"/>
        <v>2018_ARNEVADA</v>
      </c>
      <c r="F165">
        <v>453100</v>
      </c>
      <c r="G165" s="53">
        <f t="array" ref="G165">SUM(IF(A165=A$5:A165,IF(C165=C$5:C165,1,0),0))</f>
        <v>50</v>
      </c>
    </row>
    <row r="166" spans="1:7" x14ac:dyDescent="0.25">
      <c r="A166">
        <v>2018</v>
      </c>
      <c r="B166" s="53" t="str">
        <f t="shared" si="4"/>
        <v>2018_AR51</v>
      </c>
      <c r="C166" t="s">
        <v>366</v>
      </c>
      <c r="D166" t="s">
        <v>531</v>
      </c>
      <c r="E166" s="53" t="str">
        <f t="shared" si="5"/>
        <v>2018_ARNEWTON</v>
      </c>
      <c r="F166">
        <v>453100</v>
      </c>
      <c r="G166" s="53">
        <f t="array" ref="G166">SUM(IF(A166=A$5:A166,IF(C166=C$5:C166,1,0),0))</f>
        <v>51</v>
      </c>
    </row>
    <row r="167" spans="1:7" x14ac:dyDescent="0.25">
      <c r="A167">
        <v>2018</v>
      </c>
      <c r="B167" s="53" t="str">
        <f t="shared" si="4"/>
        <v>2018_AR52</v>
      </c>
      <c r="C167" t="s">
        <v>366</v>
      </c>
      <c r="D167" t="s">
        <v>532</v>
      </c>
      <c r="E167" s="53" t="str">
        <f t="shared" si="5"/>
        <v>2018_AROUACHITA</v>
      </c>
      <c r="F167">
        <v>453100</v>
      </c>
      <c r="G167" s="53">
        <f t="array" ref="G167">SUM(IF(A167=A$5:A167,IF(C167=C$5:C167,1,0),0))</f>
        <v>52</v>
      </c>
    </row>
    <row r="168" spans="1:7" x14ac:dyDescent="0.25">
      <c r="A168">
        <v>2018</v>
      </c>
      <c r="B168" s="53" t="str">
        <f t="shared" si="4"/>
        <v>2018_AR53</v>
      </c>
      <c r="C168" t="s">
        <v>366</v>
      </c>
      <c r="D168" t="s">
        <v>473</v>
      </c>
      <c r="E168" s="53" t="str">
        <f t="shared" si="5"/>
        <v>2018_ARPERRY</v>
      </c>
      <c r="F168">
        <v>453100</v>
      </c>
      <c r="G168" s="53">
        <f t="array" ref="G168">SUM(IF(A168=A$5:A168,IF(C168=C$5:C168,1,0),0))</f>
        <v>53</v>
      </c>
    </row>
    <row r="169" spans="1:7" x14ac:dyDescent="0.25">
      <c r="A169">
        <v>2018</v>
      </c>
      <c r="B169" s="53" t="str">
        <f t="shared" si="4"/>
        <v>2018_AR54</v>
      </c>
      <c r="C169" t="s">
        <v>366</v>
      </c>
      <c r="D169" t="s">
        <v>533</v>
      </c>
      <c r="E169" s="53" t="str">
        <f t="shared" si="5"/>
        <v>2018_ARPHILLIPS</v>
      </c>
      <c r="F169">
        <v>453100</v>
      </c>
      <c r="G169" s="53">
        <f t="array" ref="G169">SUM(IF(A169=A$5:A169,IF(C169=C$5:C169,1,0),0))</f>
        <v>54</v>
      </c>
    </row>
    <row r="170" spans="1:7" x14ac:dyDescent="0.25">
      <c r="A170">
        <v>2018</v>
      </c>
      <c r="B170" s="53" t="str">
        <f t="shared" si="4"/>
        <v>2018_AR55</v>
      </c>
      <c r="C170" t="s">
        <v>366</v>
      </c>
      <c r="D170" t="s">
        <v>277</v>
      </c>
      <c r="E170" s="53" t="str">
        <f t="shared" si="5"/>
        <v>2018_ARPIKE</v>
      </c>
      <c r="F170">
        <v>453100</v>
      </c>
      <c r="G170" s="53">
        <f t="array" ref="G170">SUM(IF(A170=A$5:A170,IF(C170=C$5:C170,1,0),0))</f>
        <v>55</v>
      </c>
    </row>
    <row r="171" spans="1:7" x14ac:dyDescent="0.25">
      <c r="A171">
        <v>2018</v>
      </c>
      <c r="B171" s="53" t="str">
        <f t="shared" si="4"/>
        <v>2018_AR56</v>
      </c>
      <c r="C171" t="s">
        <v>366</v>
      </c>
      <c r="D171" t="s">
        <v>534</v>
      </c>
      <c r="E171" s="53" t="str">
        <f t="shared" si="5"/>
        <v>2018_ARPOINSETT</v>
      </c>
      <c r="F171">
        <v>453100</v>
      </c>
      <c r="G171" s="53">
        <f t="array" ref="G171">SUM(IF(A171=A$5:A171,IF(C171=C$5:C171,1,0),0))</f>
        <v>56</v>
      </c>
    </row>
    <row r="172" spans="1:7" x14ac:dyDescent="0.25">
      <c r="A172">
        <v>2018</v>
      </c>
      <c r="B172" s="53" t="str">
        <f t="shared" si="4"/>
        <v>2018_AR57</v>
      </c>
      <c r="C172" t="s">
        <v>366</v>
      </c>
      <c r="D172" t="s">
        <v>535</v>
      </c>
      <c r="E172" s="53" t="str">
        <f t="shared" si="5"/>
        <v>2018_ARPOLK</v>
      </c>
      <c r="F172">
        <v>453100</v>
      </c>
      <c r="G172" s="53">
        <f t="array" ref="G172">SUM(IF(A172=A$5:A172,IF(C172=C$5:C172,1,0),0))</f>
        <v>57</v>
      </c>
    </row>
    <row r="173" spans="1:7" x14ac:dyDescent="0.25">
      <c r="A173">
        <v>2018</v>
      </c>
      <c r="B173" s="53" t="str">
        <f t="shared" si="4"/>
        <v>2018_AR58</v>
      </c>
      <c r="C173" t="s">
        <v>366</v>
      </c>
      <c r="D173" t="s">
        <v>536</v>
      </c>
      <c r="E173" s="53" t="str">
        <f t="shared" si="5"/>
        <v>2018_ARPOPE</v>
      </c>
      <c r="F173">
        <v>453100</v>
      </c>
      <c r="G173" s="53">
        <f t="array" ref="G173">SUM(IF(A173=A$5:A173,IF(C173=C$5:C173,1,0),0))</f>
        <v>58</v>
      </c>
    </row>
    <row r="174" spans="1:7" x14ac:dyDescent="0.25">
      <c r="A174">
        <v>2018</v>
      </c>
      <c r="B174" s="53" t="str">
        <f t="shared" si="4"/>
        <v>2018_AR59</v>
      </c>
      <c r="C174" t="s">
        <v>366</v>
      </c>
      <c r="D174" t="s">
        <v>537</v>
      </c>
      <c r="E174" s="53" t="str">
        <f t="shared" si="5"/>
        <v>2018_ARPRAIRIE</v>
      </c>
      <c r="F174">
        <v>453100</v>
      </c>
      <c r="G174" s="53">
        <f t="array" ref="G174">SUM(IF(A174=A$5:A174,IF(C174=C$5:C174,1,0),0))</f>
        <v>59</v>
      </c>
    </row>
    <row r="175" spans="1:7" x14ac:dyDescent="0.25">
      <c r="A175">
        <v>2018</v>
      </c>
      <c r="B175" s="53" t="str">
        <f t="shared" si="4"/>
        <v>2018_AR60</v>
      </c>
      <c r="C175" t="s">
        <v>366</v>
      </c>
      <c r="D175" t="s">
        <v>538</v>
      </c>
      <c r="E175" s="53" t="str">
        <f t="shared" si="5"/>
        <v>2018_ARPULASKI</v>
      </c>
      <c r="F175">
        <v>453100</v>
      </c>
      <c r="G175" s="53">
        <f t="array" ref="G175">SUM(IF(A175=A$5:A175,IF(C175=C$5:C175,1,0),0))</f>
        <v>60</v>
      </c>
    </row>
    <row r="176" spans="1:7" x14ac:dyDescent="0.25">
      <c r="A176">
        <v>2018</v>
      </c>
      <c r="B176" s="53" t="str">
        <f t="shared" si="4"/>
        <v>2018_AR61</v>
      </c>
      <c r="C176" t="s">
        <v>366</v>
      </c>
      <c r="D176" t="s">
        <v>475</v>
      </c>
      <c r="E176" s="53" t="str">
        <f t="shared" si="5"/>
        <v>2018_ARRANDOLPH</v>
      </c>
      <c r="F176">
        <v>453100</v>
      </c>
      <c r="G176" s="53">
        <f t="array" ref="G176">SUM(IF(A176=A$5:A176,IF(C176=C$5:C176,1,0),0))</f>
        <v>61</v>
      </c>
    </row>
    <row r="177" spans="1:7" x14ac:dyDescent="0.25">
      <c r="A177">
        <v>2018</v>
      </c>
      <c r="B177" s="53" t="str">
        <f t="shared" si="4"/>
        <v>2018_AR62</v>
      </c>
      <c r="C177" t="s">
        <v>366</v>
      </c>
      <c r="D177" t="s">
        <v>539</v>
      </c>
      <c r="E177" s="53" t="str">
        <f t="shared" si="5"/>
        <v>2018_ARST. FRANCIS</v>
      </c>
      <c r="F177">
        <v>453100</v>
      </c>
      <c r="G177" s="53">
        <f t="array" ref="G177">SUM(IF(A177=A$5:A177,IF(C177=C$5:C177,1,0),0))</f>
        <v>62</v>
      </c>
    </row>
    <row r="178" spans="1:7" x14ac:dyDescent="0.25">
      <c r="A178">
        <v>2018</v>
      </c>
      <c r="B178" s="53" t="str">
        <f t="shared" si="4"/>
        <v>2018_AR63</v>
      </c>
      <c r="C178" t="s">
        <v>366</v>
      </c>
      <c r="D178" t="s">
        <v>540</v>
      </c>
      <c r="E178" s="53" t="str">
        <f t="shared" si="5"/>
        <v>2018_ARSALINE</v>
      </c>
      <c r="F178">
        <v>453100</v>
      </c>
      <c r="G178" s="53">
        <f t="array" ref="G178">SUM(IF(A178=A$5:A178,IF(C178=C$5:C178,1,0),0))</f>
        <v>63</v>
      </c>
    </row>
    <row r="179" spans="1:7" x14ac:dyDescent="0.25">
      <c r="A179">
        <v>2018</v>
      </c>
      <c r="B179" s="53" t="str">
        <f t="shared" si="4"/>
        <v>2018_AR64</v>
      </c>
      <c r="C179" t="s">
        <v>366</v>
      </c>
      <c r="D179" t="s">
        <v>541</v>
      </c>
      <c r="E179" s="53" t="str">
        <f t="shared" si="5"/>
        <v>2018_ARSCOTT</v>
      </c>
      <c r="F179">
        <v>453100</v>
      </c>
      <c r="G179" s="53">
        <f t="array" ref="G179">SUM(IF(A179=A$5:A179,IF(C179=C$5:C179,1,0),0))</f>
        <v>64</v>
      </c>
    </row>
    <row r="180" spans="1:7" x14ac:dyDescent="0.25">
      <c r="A180">
        <v>2018</v>
      </c>
      <c r="B180" s="53" t="str">
        <f t="shared" si="4"/>
        <v>2018_AR65</v>
      </c>
      <c r="C180" t="s">
        <v>366</v>
      </c>
      <c r="D180" t="s">
        <v>542</v>
      </c>
      <c r="E180" s="53" t="str">
        <f t="shared" si="5"/>
        <v>2018_ARSEARCY</v>
      </c>
      <c r="F180">
        <v>453100</v>
      </c>
      <c r="G180" s="53">
        <f t="array" ref="G180">SUM(IF(A180=A$5:A180,IF(C180=C$5:C180,1,0),0))</f>
        <v>65</v>
      </c>
    </row>
    <row r="181" spans="1:7" x14ac:dyDescent="0.25">
      <c r="A181">
        <v>2018</v>
      </c>
      <c r="B181" s="53" t="str">
        <f t="shared" si="4"/>
        <v>2018_AR66</v>
      </c>
      <c r="C181" t="s">
        <v>366</v>
      </c>
      <c r="D181" t="s">
        <v>543</v>
      </c>
      <c r="E181" s="53" t="str">
        <f t="shared" si="5"/>
        <v>2018_ARSEBASTIAN</v>
      </c>
      <c r="F181">
        <v>453100</v>
      </c>
      <c r="G181" s="53">
        <f t="array" ref="G181">SUM(IF(A181=A$5:A181,IF(C181=C$5:C181,1,0),0))</f>
        <v>66</v>
      </c>
    </row>
    <row r="182" spans="1:7" x14ac:dyDescent="0.25">
      <c r="A182">
        <v>2018</v>
      </c>
      <c r="B182" s="53" t="str">
        <f t="shared" si="4"/>
        <v>2018_AR67</v>
      </c>
      <c r="C182" t="s">
        <v>366</v>
      </c>
      <c r="D182" t="s">
        <v>544</v>
      </c>
      <c r="E182" s="53" t="str">
        <f t="shared" si="5"/>
        <v>2018_ARSEVIER</v>
      </c>
      <c r="F182">
        <v>453100</v>
      </c>
      <c r="G182" s="53">
        <f t="array" ref="G182">SUM(IF(A182=A$5:A182,IF(C182=C$5:C182,1,0),0))</f>
        <v>67</v>
      </c>
    </row>
    <row r="183" spans="1:7" x14ac:dyDescent="0.25">
      <c r="A183">
        <v>2018</v>
      </c>
      <c r="B183" s="53" t="str">
        <f t="shared" si="4"/>
        <v>2018_AR68</v>
      </c>
      <c r="C183" t="s">
        <v>366</v>
      </c>
      <c r="D183" t="s">
        <v>545</v>
      </c>
      <c r="E183" s="53" t="str">
        <f t="shared" si="5"/>
        <v>2018_ARSHARP</v>
      </c>
      <c r="F183">
        <v>453100</v>
      </c>
      <c r="G183" s="53">
        <f t="array" ref="G183">SUM(IF(A183=A$5:A183,IF(C183=C$5:C183,1,0),0))</f>
        <v>68</v>
      </c>
    </row>
    <row r="184" spans="1:7" x14ac:dyDescent="0.25">
      <c r="A184">
        <v>2018</v>
      </c>
      <c r="B184" s="53" t="str">
        <f t="shared" si="4"/>
        <v>2018_AR69</v>
      </c>
      <c r="C184" t="s">
        <v>366</v>
      </c>
      <c r="D184" t="s">
        <v>546</v>
      </c>
      <c r="E184" s="53" t="str">
        <f t="shared" si="5"/>
        <v>2018_ARSTONE</v>
      </c>
      <c r="F184">
        <v>453100</v>
      </c>
      <c r="G184" s="53">
        <f t="array" ref="G184">SUM(IF(A184=A$5:A184,IF(C184=C$5:C184,1,0),0))</f>
        <v>69</v>
      </c>
    </row>
    <row r="185" spans="1:7" x14ac:dyDescent="0.25">
      <c r="A185">
        <v>2018</v>
      </c>
      <c r="B185" s="53" t="str">
        <f t="shared" si="4"/>
        <v>2018_AR70</v>
      </c>
      <c r="C185" t="s">
        <v>366</v>
      </c>
      <c r="D185" t="s">
        <v>258</v>
      </c>
      <c r="E185" s="53" t="str">
        <f t="shared" si="5"/>
        <v>2018_ARUNION</v>
      </c>
      <c r="F185">
        <v>453100</v>
      </c>
      <c r="G185" s="53">
        <f t="array" ref="G185">SUM(IF(A185=A$5:A185,IF(C185=C$5:C185,1,0),0))</f>
        <v>70</v>
      </c>
    </row>
    <row r="186" spans="1:7" x14ac:dyDescent="0.25">
      <c r="A186">
        <v>2018</v>
      </c>
      <c r="B186" s="53" t="str">
        <f t="shared" si="4"/>
        <v>2018_AR71</v>
      </c>
      <c r="C186" t="s">
        <v>366</v>
      </c>
      <c r="D186" t="s">
        <v>547</v>
      </c>
      <c r="E186" s="53" t="str">
        <f t="shared" si="5"/>
        <v>2018_ARVAN BUREN</v>
      </c>
      <c r="F186">
        <v>453100</v>
      </c>
      <c r="G186" s="53">
        <f t="array" ref="G186">SUM(IF(A186=A$5:A186,IF(C186=C$5:C186,1,0),0))</f>
        <v>71</v>
      </c>
    </row>
    <row r="187" spans="1:7" x14ac:dyDescent="0.25">
      <c r="A187">
        <v>2018</v>
      </c>
      <c r="B187" s="53" t="str">
        <f t="shared" si="4"/>
        <v>2018_AR72</v>
      </c>
      <c r="C187" t="s">
        <v>366</v>
      </c>
      <c r="D187" t="s">
        <v>125</v>
      </c>
      <c r="E187" s="53" t="str">
        <f t="shared" si="5"/>
        <v>2018_ARWASHINGTON</v>
      </c>
      <c r="F187">
        <v>453100</v>
      </c>
      <c r="G187" s="53">
        <f t="array" ref="G187">SUM(IF(A187=A$5:A187,IF(C187=C$5:C187,1,0),0))</f>
        <v>72</v>
      </c>
    </row>
    <row r="188" spans="1:7" x14ac:dyDescent="0.25">
      <c r="A188">
        <v>2018</v>
      </c>
      <c r="B188" s="53" t="str">
        <f t="shared" si="4"/>
        <v>2018_AR73</v>
      </c>
      <c r="C188" t="s">
        <v>366</v>
      </c>
      <c r="D188" t="s">
        <v>548</v>
      </c>
      <c r="E188" s="53" t="str">
        <f t="shared" si="5"/>
        <v>2018_ARWHITE</v>
      </c>
      <c r="F188">
        <v>453100</v>
      </c>
      <c r="G188" s="53">
        <f t="array" ref="G188">SUM(IF(A188=A$5:A188,IF(C188=C$5:C188,1,0),0))</f>
        <v>73</v>
      </c>
    </row>
    <row r="189" spans="1:7" x14ac:dyDescent="0.25">
      <c r="A189">
        <v>2018</v>
      </c>
      <c r="B189" s="53" t="str">
        <f t="shared" si="4"/>
        <v>2018_AR74</v>
      </c>
      <c r="C189" t="s">
        <v>366</v>
      </c>
      <c r="D189" t="s">
        <v>549</v>
      </c>
      <c r="E189" s="53" t="str">
        <f t="shared" si="5"/>
        <v>2018_ARWOODRUFF</v>
      </c>
      <c r="F189">
        <v>453100</v>
      </c>
      <c r="G189" s="53">
        <f t="array" ref="G189">SUM(IF(A189=A$5:A189,IF(C189=C$5:C189,1,0),0))</f>
        <v>74</v>
      </c>
    </row>
    <row r="190" spans="1:7" x14ac:dyDescent="0.25">
      <c r="A190">
        <v>2018</v>
      </c>
      <c r="B190" s="53" t="str">
        <f t="shared" si="4"/>
        <v>2018_AR75</v>
      </c>
      <c r="C190" t="s">
        <v>366</v>
      </c>
      <c r="D190" t="s">
        <v>550</v>
      </c>
      <c r="E190" s="53" t="str">
        <f t="shared" si="5"/>
        <v>2018_ARYELL</v>
      </c>
      <c r="F190">
        <v>453100</v>
      </c>
      <c r="G190" s="53">
        <f t="array" ref="G190">SUM(IF(A190=A$5:A190,IF(C190=C$5:C190,1,0),0))</f>
        <v>75</v>
      </c>
    </row>
    <row r="191" spans="1:7" x14ac:dyDescent="0.25">
      <c r="A191">
        <v>2018</v>
      </c>
      <c r="B191" s="53" t="str">
        <f t="shared" si="4"/>
        <v>2018_CA1</v>
      </c>
      <c r="C191" t="s">
        <v>159</v>
      </c>
      <c r="D191" t="s">
        <v>160</v>
      </c>
      <c r="E191" s="53" t="str">
        <f t="shared" si="5"/>
        <v>2018_CAALAMEDA</v>
      </c>
      <c r="F191">
        <v>679650</v>
      </c>
      <c r="G191" s="53">
        <f t="array" ref="G191">SUM(IF(A191=A$5:A191,IF(C191=C$5:C191,1,0),0))</f>
        <v>1</v>
      </c>
    </row>
    <row r="192" spans="1:7" x14ac:dyDescent="0.25">
      <c r="A192">
        <v>2018</v>
      </c>
      <c r="B192" s="53" t="str">
        <f t="shared" si="4"/>
        <v>2018_CA2</v>
      </c>
      <c r="C192" t="s">
        <v>159</v>
      </c>
      <c r="D192" t="s">
        <v>161</v>
      </c>
      <c r="E192" s="53" t="str">
        <f t="shared" si="5"/>
        <v>2018_CAALPINE</v>
      </c>
      <c r="F192">
        <v>463450</v>
      </c>
      <c r="G192" s="53">
        <f t="array" ref="G192">SUM(IF(A192=A$5:A192,IF(C192=C$5:C192,1,0),0))</f>
        <v>2</v>
      </c>
    </row>
    <row r="193" spans="1:7" x14ac:dyDescent="0.25">
      <c r="A193">
        <v>2018</v>
      </c>
      <c r="B193" s="53" t="str">
        <f t="shared" si="4"/>
        <v>2018_CA3</v>
      </c>
      <c r="C193" t="s">
        <v>159</v>
      </c>
      <c r="D193" t="s">
        <v>551</v>
      </c>
      <c r="E193" s="53" t="str">
        <f t="shared" si="5"/>
        <v>2018_CAAMADOR</v>
      </c>
      <c r="F193">
        <v>453100</v>
      </c>
      <c r="G193" s="53">
        <f t="array" ref="G193">SUM(IF(A193=A$5:A193,IF(C193=C$5:C193,1,0),0))</f>
        <v>3</v>
      </c>
    </row>
    <row r="194" spans="1:7" x14ac:dyDescent="0.25">
      <c r="A194">
        <v>2018</v>
      </c>
      <c r="B194" s="53" t="str">
        <f t="shared" si="4"/>
        <v>2018_CA4</v>
      </c>
      <c r="C194" t="s">
        <v>159</v>
      </c>
      <c r="D194" t="s">
        <v>552</v>
      </c>
      <c r="E194" s="53" t="str">
        <f t="shared" si="5"/>
        <v>2018_CABUTTE</v>
      </c>
      <c r="F194">
        <v>453100</v>
      </c>
      <c r="G194" s="53">
        <f t="array" ref="G194">SUM(IF(A194=A$5:A194,IF(C194=C$5:C194,1,0),0))</f>
        <v>4</v>
      </c>
    </row>
    <row r="195" spans="1:7" x14ac:dyDescent="0.25">
      <c r="A195">
        <v>2018</v>
      </c>
      <c r="B195" s="53" t="str">
        <f t="shared" si="4"/>
        <v>2018_CA5</v>
      </c>
      <c r="C195" t="s">
        <v>159</v>
      </c>
      <c r="D195" t="s">
        <v>553</v>
      </c>
      <c r="E195" s="53" t="str">
        <f t="shared" si="5"/>
        <v>2018_CACALAVERAS</v>
      </c>
      <c r="F195">
        <v>453100</v>
      </c>
      <c r="G195" s="53">
        <f t="array" ref="G195">SUM(IF(A195=A$5:A195,IF(C195=C$5:C195,1,0),0))</f>
        <v>5</v>
      </c>
    </row>
    <row r="196" spans="1:7" x14ac:dyDescent="0.25">
      <c r="A196">
        <v>2018</v>
      </c>
      <c r="B196" s="53" t="str">
        <f t="shared" si="4"/>
        <v>2018_CA6</v>
      </c>
      <c r="C196" t="s">
        <v>159</v>
      </c>
      <c r="D196" t="s">
        <v>554</v>
      </c>
      <c r="E196" s="53" t="str">
        <f t="shared" si="5"/>
        <v>2018_CACOLUSA</v>
      </c>
      <c r="F196">
        <v>453100</v>
      </c>
      <c r="G196" s="53">
        <f t="array" ref="G196">SUM(IF(A196=A$5:A196,IF(C196=C$5:C196,1,0),0))</f>
        <v>6</v>
      </c>
    </row>
    <row r="197" spans="1:7" x14ac:dyDescent="0.25">
      <c r="A197">
        <v>2018</v>
      </c>
      <c r="B197" s="53" t="str">
        <f t="shared" si="4"/>
        <v>2018_CA7</v>
      </c>
      <c r="C197" t="s">
        <v>159</v>
      </c>
      <c r="D197" t="s">
        <v>162</v>
      </c>
      <c r="E197" s="53" t="str">
        <f t="shared" si="5"/>
        <v>2018_CACONTRA COSTA</v>
      </c>
      <c r="F197">
        <v>679650</v>
      </c>
      <c r="G197" s="53">
        <f t="array" ref="G197">SUM(IF(A197=A$5:A197,IF(C197=C$5:C197,1,0),0))</f>
        <v>7</v>
      </c>
    </row>
    <row r="198" spans="1:7" x14ac:dyDescent="0.25">
      <c r="A198">
        <v>2018</v>
      </c>
      <c r="B198" s="53" t="str">
        <f t="shared" ref="B198:B261" si="6">A198&amp;"_"&amp;C198&amp;G198</f>
        <v>2018_CA8</v>
      </c>
      <c r="C198" t="s">
        <v>159</v>
      </c>
      <c r="D198" t="s">
        <v>555</v>
      </c>
      <c r="E198" s="53" t="str">
        <f t="shared" ref="E198:E261" si="7">A198&amp;"_"&amp;C198&amp;D198</f>
        <v>2018_CADEL NORTE</v>
      </c>
      <c r="F198">
        <v>453100</v>
      </c>
      <c r="G198" s="53">
        <f t="array" ref="G198">SUM(IF(A198=A$5:A198,IF(C198=C$5:C198,1,0),0))</f>
        <v>8</v>
      </c>
    </row>
    <row r="199" spans="1:7" x14ac:dyDescent="0.25">
      <c r="A199">
        <v>2018</v>
      </c>
      <c r="B199" s="53" t="str">
        <f t="shared" si="6"/>
        <v>2018_CA9</v>
      </c>
      <c r="C199" t="s">
        <v>159</v>
      </c>
      <c r="D199" t="s">
        <v>163</v>
      </c>
      <c r="E199" s="53" t="str">
        <f t="shared" si="7"/>
        <v>2018_CAEL DORADO</v>
      </c>
      <c r="F199">
        <v>517500</v>
      </c>
      <c r="G199" s="53">
        <f t="array" ref="G199">SUM(IF(A199=A$5:A199,IF(C199=C$5:C199,1,0),0))</f>
        <v>9</v>
      </c>
    </row>
    <row r="200" spans="1:7" x14ac:dyDescent="0.25">
      <c r="A200">
        <v>2018</v>
      </c>
      <c r="B200" s="53" t="str">
        <f t="shared" si="6"/>
        <v>2018_CA10</v>
      </c>
      <c r="C200" t="s">
        <v>159</v>
      </c>
      <c r="D200" t="s">
        <v>556</v>
      </c>
      <c r="E200" s="53" t="str">
        <f t="shared" si="7"/>
        <v>2018_CAFRESNO</v>
      </c>
      <c r="F200">
        <v>453100</v>
      </c>
      <c r="G200" s="53">
        <f t="array" ref="G200">SUM(IF(A200=A$5:A200,IF(C200=C$5:C200,1,0),0))</f>
        <v>10</v>
      </c>
    </row>
    <row r="201" spans="1:7" x14ac:dyDescent="0.25">
      <c r="A201">
        <v>2018</v>
      </c>
      <c r="B201" s="53" t="str">
        <f t="shared" si="6"/>
        <v>2018_CA11</v>
      </c>
      <c r="C201" t="s">
        <v>159</v>
      </c>
      <c r="D201" t="s">
        <v>557</v>
      </c>
      <c r="E201" s="53" t="str">
        <f t="shared" si="7"/>
        <v>2018_CAGLENN</v>
      </c>
      <c r="F201">
        <v>453100</v>
      </c>
      <c r="G201" s="53">
        <f t="array" ref="G201">SUM(IF(A201=A$5:A201,IF(C201=C$5:C201,1,0),0))</f>
        <v>11</v>
      </c>
    </row>
    <row r="202" spans="1:7" x14ac:dyDescent="0.25">
      <c r="A202">
        <v>2018</v>
      </c>
      <c r="B202" s="53" t="str">
        <f t="shared" si="6"/>
        <v>2018_CA12</v>
      </c>
      <c r="C202" t="s">
        <v>159</v>
      </c>
      <c r="D202" t="s">
        <v>558</v>
      </c>
      <c r="E202" s="53" t="str">
        <f t="shared" si="7"/>
        <v>2018_CAHUMBOLDT</v>
      </c>
      <c r="F202">
        <v>453100</v>
      </c>
      <c r="G202" s="53">
        <f t="array" ref="G202">SUM(IF(A202=A$5:A202,IF(C202=C$5:C202,1,0),0))</f>
        <v>12</v>
      </c>
    </row>
    <row r="203" spans="1:7" x14ac:dyDescent="0.25">
      <c r="A203">
        <v>2018</v>
      </c>
      <c r="B203" s="53" t="str">
        <f t="shared" si="6"/>
        <v>2018_CA13</v>
      </c>
      <c r="C203" t="s">
        <v>159</v>
      </c>
      <c r="D203" t="s">
        <v>559</v>
      </c>
      <c r="E203" s="53" t="str">
        <f t="shared" si="7"/>
        <v>2018_CAIMPERIAL</v>
      </c>
      <c r="F203">
        <v>453100</v>
      </c>
      <c r="G203" s="53">
        <f t="array" ref="G203">SUM(IF(A203=A$5:A203,IF(C203=C$5:C203,1,0),0))</f>
        <v>13</v>
      </c>
    </row>
    <row r="204" spans="1:7" x14ac:dyDescent="0.25">
      <c r="A204">
        <v>2018</v>
      </c>
      <c r="B204" s="53" t="str">
        <f t="shared" si="6"/>
        <v>2018_CA14</v>
      </c>
      <c r="C204" t="s">
        <v>159</v>
      </c>
      <c r="D204" t="s">
        <v>560</v>
      </c>
      <c r="E204" s="53" t="str">
        <f t="shared" si="7"/>
        <v>2018_CAINYO</v>
      </c>
      <c r="F204">
        <v>453100</v>
      </c>
      <c r="G204" s="53">
        <f t="array" ref="G204">SUM(IF(A204=A$5:A204,IF(C204=C$5:C204,1,0),0))</f>
        <v>14</v>
      </c>
    </row>
    <row r="205" spans="1:7" x14ac:dyDescent="0.25">
      <c r="A205">
        <v>2018</v>
      </c>
      <c r="B205" s="53" t="str">
        <f t="shared" si="6"/>
        <v>2018_CA15</v>
      </c>
      <c r="C205" t="s">
        <v>159</v>
      </c>
      <c r="D205" t="s">
        <v>561</v>
      </c>
      <c r="E205" s="53" t="str">
        <f t="shared" si="7"/>
        <v>2018_CAKERN</v>
      </c>
      <c r="F205">
        <v>453100</v>
      </c>
      <c r="G205" s="53">
        <f t="array" ref="G205">SUM(IF(A205=A$5:A205,IF(C205=C$5:C205,1,0),0))</f>
        <v>15</v>
      </c>
    </row>
    <row r="206" spans="1:7" x14ac:dyDescent="0.25">
      <c r="A206">
        <v>2018</v>
      </c>
      <c r="B206" s="53" t="str">
        <f t="shared" si="6"/>
        <v>2018_CA16</v>
      </c>
      <c r="C206" t="s">
        <v>159</v>
      </c>
      <c r="D206" t="s">
        <v>262</v>
      </c>
      <c r="E206" s="53" t="str">
        <f t="shared" si="7"/>
        <v>2018_CAKINGS</v>
      </c>
      <c r="F206">
        <v>453100</v>
      </c>
      <c r="G206" s="53">
        <f t="array" ref="G206">SUM(IF(A206=A$5:A206,IF(C206=C$5:C206,1,0),0))</f>
        <v>16</v>
      </c>
    </row>
    <row r="207" spans="1:7" x14ac:dyDescent="0.25">
      <c r="A207">
        <v>2018</v>
      </c>
      <c r="B207" s="53" t="str">
        <f t="shared" si="6"/>
        <v>2018_CA17</v>
      </c>
      <c r="C207" t="s">
        <v>159</v>
      </c>
      <c r="D207" t="s">
        <v>197</v>
      </c>
      <c r="E207" s="53" t="str">
        <f t="shared" si="7"/>
        <v>2018_CALAKE</v>
      </c>
      <c r="F207">
        <v>453100</v>
      </c>
      <c r="G207" s="53">
        <f t="array" ref="G207">SUM(IF(A207=A$5:A207,IF(C207=C$5:C207,1,0),0))</f>
        <v>17</v>
      </c>
    </row>
    <row r="208" spans="1:7" x14ac:dyDescent="0.25">
      <c r="A208">
        <v>2018</v>
      </c>
      <c r="B208" s="53" t="str">
        <f t="shared" si="6"/>
        <v>2018_CA18</v>
      </c>
      <c r="C208" t="s">
        <v>159</v>
      </c>
      <c r="D208" t="s">
        <v>562</v>
      </c>
      <c r="E208" s="53" t="str">
        <f t="shared" si="7"/>
        <v>2018_CALASSEN</v>
      </c>
      <c r="F208">
        <v>453100</v>
      </c>
      <c r="G208" s="53">
        <f t="array" ref="G208">SUM(IF(A208=A$5:A208,IF(C208=C$5:C208,1,0),0))</f>
        <v>18</v>
      </c>
    </row>
    <row r="209" spans="1:7" x14ac:dyDescent="0.25">
      <c r="A209">
        <v>2018</v>
      </c>
      <c r="B209" s="53" t="str">
        <f t="shared" si="6"/>
        <v>2018_CA19</v>
      </c>
      <c r="C209" t="s">
        <v>159</v>
      </c>
      <c r="D209" t="s">
        <v>164</v>
      </c>
      <c r="E209" s="53" t="str">
        <f t="shared" si="7"/>
        <v>2018_CALOS ANGELES</v>
      </c>
      <c r="F209">
        <v>679650</v>
      </c>
      <c r="G209" s="53">
        <f t="array" ref="G209">SUM(IF(A209=A$5:A209,IF(C209=C$5:C209,1,0),0))</f>
        <v>19</v>
      </c>
    </row>
    <row r="210" spans="1:7" x14ac:dyDescent="0.25">
      <c r="A210">
        <v>2018</v>
      </c>
      <c r="B210" s="53" t="str">
        <f t="shared" si="6"/>
        <v>2018_CA20</v>
      </c>
      <c r="C210" t="s">
        <v>159</v>
      </c>
      <c r="D210" t="s">
        <v>563</v>
      </c>
      <c r="E210" s="53" t="str">
        <f t="shared" si="7"/>
        <v>2018_CAMADERA</v>
      </c>
      <c r="F210">
        <v>453100</v>
      </c>
      <c r="G210" s="53">
        <f t="array" ref="G210">SUM(IF(A210=A$5:A210,IF(C210=C$5:C210,1,0),0))</f>
        <v>20</v>
      </c>
    </row>
    <row r="211" spans="1:7" x14ac:dyDescent="0.25">
      <c r="A211">
        <v>2018</v>
      </c>
      <c r="B211" s="53" t="str">
        <f t="shared" si="6"/>
        <v>2018_CA21</v>
      </c>
      <c r="C211" t="s">
        <v>159</v>
      </c>
      <c r="D211" t="s">
        <v>165</v>
      </c>
      <c r="E211" s="53" t="str">
        <f t="shared" si="7"/>
        <v>2018_CAMARIN</v>
      </c>
      <c r="F211">
        <v>679650</v>
      </c>
      <c r="G211" s="53">
        <f t="array" ref="G211">SUM(IF(A211=A$5:A211,IF(C211=C$5:C211,1,0),0))</f>
        <v>21</v>
      </c>
    </row>
    <row r="212" spans="1:7" x14ac:dyDescent="0.25">
      <c r="A212">
        <v>2018</v>
      </c>
      <c r="B212" s="53" t="str">
        <f t="shared" si="6"/>
        <v>2018_CA22</v>
      </c>
      <c r="C212" t="s">
        <v>159</v>
      </c>
      <c r="D212" t="s">
        <v>564</v>
      </c>
      <c r="E212" s="53" t="str">
        <f t="shared" si="7"/>
        <v>2018_CAMARIPOSA</v>
      </c>
      <c r="F212">
        <v>453100</v>
      </c>
      <c r="G212" s="53">
        <f t="array" ref="G212">SUM(IF(A212=A$5:A212,IF(C212=C$5:C212,1,0),0))</f>
        <v>22</v>
      </c>
    </row>
    <row r="213" spans="1:7" x14ac:dyDescent="0.25">
      <c r="A213">
        <v>2018</v>
      </c>
      <c r="B213" s="53" t="str">
        <f t="shared" si="6"/>
        <v>2018_CA23</v>
      </c>
      <c r="C213" t="s">
        <v>159</v>
      </c>
      <c r="D213" t="s">
        <v>565</v>
      </c>
      <c r="E213" s="53" t="str">
        <f t="shared" si="7"/>
        <v>2018_CAMENDOCINO</v>
      </c>
      <c r="F213">
        <v>453100</v>
      </c>
      <c r="G213" s="53">
        <f t="array" ref="G213">SUM(IF(A213=A$5:A213,IF(C213=C$5:C213,1,0),0))</f>
        <v>23</v>
      </c>
    </row>
    <row r="214" spans="1:7" x14ac:dyDescent="0.25">
      <c r="A214">
        <v>2018</v>
      </c>
      <c r="B214" s="53" t="str">
        <f t="shared" si="6"/>
        <v>2018_CA24</v>
      </c>
      <c r="C214" t="s">
        <v>159</v>
      </c>
      <c r="D214" t="s">
        <v>566</v>
      </c>
      <c r="E214" s="53" t="str">
        <f t="shared" si="7"/>
        <v>2018_CAMERCED</v>
      </c>
      <c r="F214">
        <v>453100</v>
      </c>
      <c r="G214" s="53">
        <f t="array" ref="G214">SUM(IF(A214=A$5:A214,IF(C214=C$5:C214,1,0),0))</f>
        <v>24</v>
      </c>
    </row>
    <row r="215" spans="1:7" x14ac:dyDescent="0.25">
      <c r="A215">
        <v>2018</v>
      </c>
      <c r="B215" s="53" t="str">
        <f t="shared" si="6"/>
        <v>2018_CA25</v>
      </c>
      <c r="C215" t="s">
        <v>159</v>
      </c>
      <c r="D215" t="s">
        <v>567</v>
      </c>
      <c r="E215" s="53" t="str">
        <f t="shared" si="7"/>
        <v>2018_CAMODOC</v>
      </c>
      <c r="F215">
        <v>453100</v>
      </c>
      <c r="G215" s="53">
        <f t="array" ref="G215">SUM(IF(A215=A$5:A215,IF(C215=C$5:C215,1,0),0))</f>
        <v>25</v>
      </c>
    </row>
    <row r="216" spans="1:7" x14ac:dyDescent="0.25">
      <c r="A216">
        <v>2018</v>
      </c>
      <c r="B216" s="53" t="str">
        <f t="shared" si="6"/>
        <v>2018_CA26</v>
      </c>
      <c r="C216" t="s">
        <v>159</v>
      </c>
      <c r="D216" t="s">
        <v>166</v>
      </c>
      <c r="E216" s="53" t="str">
        <f t="shared" si="7"/>
        <v>2018_CAMONO</v>
      </c>
      <c r="F216">
        <v>529000</v>
      </c>
      <c r="G216" s="53">
        <f t="array" ref="G216">SUM(IF(A216=A$5:A216,IF(C216=C$5:C216,1,0),0))</f>
        <v>26</v>
      </c>
    </row>
    <row r="217" spans="1:7" x14ac:dyDescent="0.25">
      <c r="A217">
        <v>2018</v>
      </c>
      <c r="B217" s="53" t="str">
        <f t="shared" si="6"/>
        <v>2018_CA27</v>
      </c>
      <c r="C217" t="s">
        <v>159</v>
      </c>
      <c r="D217" t="s">
        <v>167</v>
      </c>
      <c r="E217" s="53" t="str">
        <f t="shared" si="7"/>
        <v>2018_CAMONTEREY</v>
      </c>
      <c r="F217">
        <v>615250</v>
      </c>
      <c r="G217" s="53">
        <f t="array" ref="G217">SUM(IF(A217=A$5:A217,IF(C217=C$5:C217,1,0),0))</f>
        <v>27</v>
      </c>
    </row>
    <row r="218" spans="1:7" x14ac:dyDescent="0.25">
      <c r="A218">
        <v>2018</v>
      </c>
      <c r="B218" s="53" t="str">
        <f t="shared" si="6"/>
        <v>2018_CA28</v>
      </c>
      <c r="C218" t="s">
        <v>159</v>
      </c>
      <c r="D218" t="s">
        <v>168</v>
      </c>
      <c r="E218" s="53" t="str">
        <f t="shared" si="7"/>
        <v>2018_CANAPA</v>
      </c>
      <c r="F218">
        <v>679650</v>
      </c>
      <c r="G218" s="53">
        <f t="array" ref="G218">SUM(IF(A218=A$5:A218,IF(C218=C$5:C218,1,0),0))</f>
        <v>28</v>
      </c>
    </row>
    <row r="219" spans="1:7" x14ac:dyDescent="0.25">
      <c r="A219">
        <v>2018</v>
      </c>
      <c r="B219" s="53" t="str">
        <f t="shared" si="6"/>
        <v>2018_CA29</v>
      </c>
      <c r="C219" t="s">
        <v>159</v>
      </c>
      <c r="D219" t="s">
        <v>106</v>
      </c>
      <c r="E219" s="53" t="str">
        <f t="shared" si="7"/>
        <v>2018_CANEVADA</v>
      </c>
      <c r="F219">
        <v>477250</v>
      </c>
      <c r="G219" s="53">
        <f t="array" ref="G219">SUM(IF(A219=A$5:A219,IF(C219=C$5:C219,1,0),0))</f>
        <v>29</v>
      </c>
    </row>
    <row r="220" spans="1:7" x14ac:dyDescent="0.25">
      <c r="A220">
        <v>2018</v>
      </c>
      <c r="B220" s="53" t="str">
        <f t="shared" si="6"/>
        <v>2018_CA30</v>
      </c>
      <c r="C220" t="s">
        <v>159</v>
      </c>
      <c r="D220" t="s">
        <v>169</v>
      </c>
      <c r="E220" s="53" t="str">
        <f t="shared" si="7"/>
        <v>2018_CAORANGE</v>
      </c>
      <c r="F220">
        <v>679650</v>
      </c>
      <c r="G220" s="53">
        <f t="array" ref="G220">SUM(IF(A220=A$5:A220,IF(C220=C$5:C220,1,0),0))</f>
        <v>30</v>
      </c>
    </row>
    <row r="221" spans="1:7" x14ac:dyDescent="0.25">
      <c r="A221">
        <v>2018</v>
      </c>
      <c r="B221" s="53" t="str">
        <f t="shared" si="6"/>
        <v>2018_CA31</v>
      </c>
      <c r="C221" t="s">
        <v>159</v>
      </c>
      <c r="D221" t="s">
        <v>170</v>
      </c>
      <c r="E221" s="53" t="str">
        <f t="shared" si="7"/>
        <v>2018_CAPLACER</v>
      </c>
      <c r="F221">
        <v>517500</v>
      </c>
      <c r="G221" s="53">
        <f t="array" ref="G221">SUM(IF(A221=A$5:A221,IF(C221=C$5:C221,1,0),0))</f>
        <v>31</v>
      </c>
    </row>
    <row r="222" spans="1:7" x14ac:dyDescent="0.25">
      <c r="A222">
        <v>2018</v>
      </c>
      <c r="B222" s="53" t="str">
        <f t="shared" si="6"/>
        <v>2018_CA32</v>
      </c>
      <c r="C222" t="s">
        <v>159</v>
      </c>
      <c r="D222" t="s">
        <v>568</v>
      </c>
      <c r="E222" s="53" t="str">
        <f t="shared" si="7"/>
        <v>2018_CAPLUMAS</v>
      </c>
      <c r="F222">
        <v>453100</v>
      </c>
      <c r="G222" s="53">
        <f t="array" ref="G222">SUM(IF(A222=A$5:A222,IF(C222=C$5:C222,1,0),0))</f>
        <v>32</v>
      </c>
    </row>
    <row r="223" spans="1:7" x14ac:dyDescent="0.25">
      <c r="A223">
        <v>2018</v>
      </c>
      <c r="B223" s="53" t="str">
        <f t="shared" si="6"/>
        <v>2018_CA33</v>
      </c>
      <c r="C223" t="s">
        <v>159</v>
      </c>
      <c r="D223" t="s">
        <v>569</v>
      </c>
      <c r="E223" s="53" t="str">
        <f t="shared" si="7"/>
        <v>2018_CARIVERSIDE</v>
      </c>
      <c r="F223">
        <v>453100</v>
      </c>
      <c r="G223" s="53">
        <f t="array" ref="G223">SUM(IF(A223=A$5:A223,IF(C223=C$5:C223,1,0),0))</f>
        <v>33</v>
      </c>
    </row>
    <row r="224" spans="1:7" x14ac:dyDescent="0.25">
      <c r="A224">
        <v>2018</v>
      </c>
      <c r="B224" s="53" t="str">
        <f t="shared" si="6"/>
        <v>2018_CA34</v>
      </c>
      <c r="C224" t="s">
        <v>159</v>
      </c>
      <c r="D224" t="s">
        <v>171</v>
      </c>
      <c r="E224" s="53" t="str">
        <f t="shared" si="7"/>
        <v>2018_CASACRAMENTO</v>
      </c>
      <c r="F224">
        <v>517500</v>
      </c>
      <c r="G224" s="53">
        <f t="array" ref="G224">SUM(IF(A224=A$5:A224,IF(C224=C$5:C224,1,0),0))</f>
        <v>34</v>
      </c>
    </row>
    <row r="225" spans="1:7" x14ac:dyDescent="0.25">
      <c r="A225">
        <v>2018</v>
      </c>
      <c r="B225" s="53" t="str">
        <f t="shared" si="6"/>
        <v>2018_CA35</v>
      </c>
      <c r="C225" t="s">
        <v>159</v>
      </c>
      <c r="D225" t="s">
        <v>172</v>
      </c>
      <c r="E225" s="53" t="str">
        <f t="shared" si="7"/>
        <v>2018_CASAN BENITO</v>
      </c>
      <c r="F225">
        <v>679650</v>
      </c>
      <c r="G225" s="53">
        <f t="array" ref="G225">SUM(IF(A225=A$5:A225,IF(C225=C$5:C225,1,0),0))</f>
        <v>35</v>
      </c>
    </row>
    <row r="226" spans="1:7" x14ac:dyDescent="0.25">
      <c r="A226">
        <v>2018</v>
      </c>
      <c r="B226" s="53" t="str">
        <f t="shared" si="6"/>
        <v>2018_CA36</v>
      </c>
      <c r="C226" t="s">
        <v>159</v>
      </c>
      <c r="D226" t="s">
        <v>570</v>
      </c>
      <c r="E226" s="53" t="str">
        <f t="shared" si="7"/>
        <v>2018_CASAN BERNARDINO</v>
      </c>
      <c r="F226">
        <v>453100</v>
      </c>
      <c r="G226" s="53">
        <f t="array" ref="G226">SUM(IF(A226=A$5:A226,IF(C226=C$5:C226,1,0),0))</f>
        <v>36</v>
      </c>
    </row>
    <row r="227" spans="1:7" x14ac:dyDescent="0.25">
      <c r="A227">
        <v>2018</v>
      </c>
      <c r="B227" s="53" t="str">
        <f t="shared" si="6"/>
        <v>2018_CA37</v>
      </c>
      <c r="C227" t="s">
        <v>159</v>
      </c>
      <c r="D227" t="s">
        <v>173</v>
      </c>
      <c r="E227" s="53" t="str">
        <f t="shared" si="7"/>
        <v>2018_CASAN DIEGO</v>
      </c>
      <c r="F227">
        <v>649750</v>
      </c>
      <c r="G227" s="53">
        <f t="array" ref="G227">SUM(IF(A227=A$5:A227,IF(C227=C$5:C227,1,0),0))</f>
        <v>37</v>
      </c>
    </row>
    <row r="228" spans="1:7" x14ac:dyDescent="0.25">
      <c r="A228">
        <v>2018</v>
      </c>
      <c r="B228" s="53" t="str">
        <f t="shared" si="6"/>
        <v>2018_CA38</v>
      </c>
      <c r="C228" t="s">
        <v>159</v>
      </c>
      <c r="D228" t="s">
        <v>174</v>
      </c>
      <c r="E228" s="53" t="str">
        <f t="shared" si="7"/>
        <v>2018_CASAN FRANCISCO</v>
      </c>
      <c r="F228">
        <v>679650</v>
      </c>
      <c r="G228" s="53">
        <f t="array" ref="G228">SUM(IF(A228=A$5:A228,IF(C228=C$5:C228,1,0),0))</f>
        <v>38</v>
      </c>
    </row>
    <row r="229" spans="1:7" x14ac:dyDescent="0.25">
      <c r="A229">
        <v>2018</v>
      </c>
      <c r="B229" s="53" t="str">
        <f t="shared" si="6"/>
        <v>2018_CA39</v>
      </c>
      <c r="C229" t="s">
        <v>159</v>
      </c>
      <c r="D229" t="s">
        <v>571</v>
      </c>
      <c r="E229" s="53" t="str">
        <f t="shared" si="7"/>
        <v>2018_CASAN JOAQUIN</v>
      </c>
      <c r="F229">
        <v>453100</v>
      </c>
      <c r="G229" s="53">
        <f t="array" ref="G229">SUM(IF(A229=A$5:A229,IF(C229=C$5:C229,1,0),0))</f>
        <v>39</v>
      </c>
    </row>
    <row r="230" spans="1:7" x14ac:dyDescent="0.25">
      <c r="A230">
        <v>2018</v>
      </c>
      <c r="B230" s="53" t="str">
        <f t="shared" si="6"/>
        <v>2018_CA40</v>
      </c>
      <c r="C230" t="s">
        <v>159</v>
      </c>
      <c r="D230" t="s">
        <v>175</v>
      </c>
      <c r="E230" s="53" t="str">
        <f t="shared" si="7"/>
        <v>2018_CASAN LUIS OBISPO</v>
      </c>
      <c r="F230">
        <v>615250</v>
      </c>
      <c r="G230" s="53">
        <f t="array" ref="G230">SUM(IF(A230=A$5:A230,IF(C230=C$5:C230,1,0),0))</f>
        <v>40</v>
      </c>
    </row>
    <row r="231" spans="1:7" x14ac:dyDescent="0.25">
      <c r="A231">
        <v>2018</v>
      </c>
      <c r="B231" s="53" t="str">
        <f t="shared" si="6"/>
        <v>2018_CA41</v>
      </c>
      <c r="C231" t="s">
        <v>159</v>
      </c>
      <c r="D231" t="s">
        <v>176</v>
      </c>
      <c r="E231" s="53" t="str">
        <f t="shared" si="7"/>
        <v>2018_CASAN MATEO</v>
      </c>
      <c r="F231">
        <v>679650</v>
      </c>
      <c r="G231" s="53">
        <f t="array" ref="G231">SUM(IF(A231=A$5:A231,IF(C231=C$5:C231,1,0),0))</f>
        <v>41</v>
      </c>
    </row>
    <row r="232" spans="1:7" x14ac:dyDescent="0.25">
      <c r="A232">
        <v>2018</v>
      </c>
      <c r="B232" s="53" t="str">
        <f t="shared" si="6"/>
        <v>2018_CA42</v>
      </c>
      <c r="C232" t="s">
        <v>159</v>
      </c>
      <c r="D232" t="s">
        <v>177</v>
      </c>
      <c r="E232" s="53" t="str">
        <f t="shared" si="7"/>
        <v>2018_CASANTA BARBARA</v>
      </c>
      <c r="F232">
        <v>625500</v>
      </c>
      <c r="G232" s="53">
        <f t="array" ref="G232">SUM(IF(A232=A$5:A232,IF(C232=C$5:C232,1,0),0))</f>
        <v>42</v>
      </c>
    </row>
    <row r="233" spans="1:7" x14ac:dyDescent="0.25">
      <c r="A233">
        <v>2018</v>
      </c>
      <c r="B233" s="53" t="str">
        <f t="shared" si="6"/>
        <v>2018_CA43</v>
      </c>
      <c r="C233" t="s">
        <v>159</v>
      </c>
      <c r="D233" t="s">
        <v>178</v>
      </c>
      <c r="E233" s="53" t="str">
        <f t="shared" si="7"/>
        <v>2018_CASANTA CLARA</v>
      </c>
      <c r="F233">
        <v>679650</v>
      </c>
      <c r="G233" s="53">
        <f t="array" ref="G233">SUM(IF(A233=A$5:A233,IF(C233=C$5:C233,1,0),0))</f>
        <v>43</v>
      </c>
    </row>
    <row r="234" spans="1:7" x14ac:dyDescent="0.25">
      <c r="A234">
        <v>2018</v>
      </c>
      <c r="B234" s="53" t="str">
        <f t="shared" si="6"/>
        <v>2018_CA44</v>
      </c>
      <c r="C234" t="s">
        <v>159</v>
      </c>
      <c r="D234" t="s">
        <v>179</v>
      </c>
      <c r="E234" s="53" t="str">
        <f t="shared" si="7"/>
        <v>2018_CASANTA CRUZ</v>
      </c>
      <c r="F234">
        <v>679650</v>
      </c>
      <c r="G234" s="53">
        <f t="array" ref="G234">SUM(IF(A234=A$5:A234,IF(C234=C$5:C234,1,0),0))</f>
        <v>44</v>
      </c>
    </row>
    <row r="235" spans="1:7" x14ac:dyDescent="0.25">
      <c r="A235">
        <v>2018</v>
      </c>
      <c r="B235" s="53" t="str">
        <f t="shared" si="6"/>
        <v>2018_CA45</v>
      </c>
      <c r="C235" t="s">
        <v>159</v>
      </c>
      <c r="D235" t="s">
        <v>572</v>
      </c>
      <c r="E235" s="53" t="str">
        <f t="shared" si="7"/>
        <v>2018_CASHASTA</v>
      </c>
      <c r="F235">
        <v>453100</v>
      </c>
      <c r="G235" s="53">
        <f t="array" ref="G235">SUM(IF(A235=A$5:A235,IF(C235=C$5:C235,1,0),0))</f>
        <v>45</v>
      </c>
    </row>
    <row r="236" spans="1:7" x14ac:dyDescent="0.25">
      <c r="A236">
        <v>2018</v>
      </c>
      <c r="B236" s="53" t="str">
        <f t="shared" si="6"/>
        <v>2018_CA46</v>
      </c>
      <c r="C236" t="s">
        <v>159</v>
      </c>
      <c r="D236" t="s">
        <v>573</v>
      </c>
      <c r="E236" s="53" t="str">
        <f t="shared" si="7"/>
        <v>2018_CASIERRA</v>
      </c>
      <c r="F236">
        <v>453100</v>
      </c>
      <c r="G236" s="53">
        <f t="array" ref="G236">SUM(IF(A236=A$5:A236,IF(C236=C$5:C236,1,0),0))</f>
        <v>46</v>
      </c>
    </row>
    <row r="237" spans="1:7" x14ac:dyDescent="0.25">
      <c r="A237">
        <v>2018</v>
      </c>
      <c r="B237" s="53" t="str">
        <f t="shared" si="6"/>
        <v>2018_CA47</v>
      </c>
      <c r="C237" t="s">
        <v>159</v>
      </c>
      <c r="D237" t="s">
        <v>574</v>
      </c>
      <c r="E237" s="53" t="str">
        <f t="shared" si="7"/>
        <v>2018_CASISKIYOU</v>
      </c>
      <c r="F237">
        <v>453100</v>
      </c>
      <c r="G237" s="53">
        <f t="array" ref="G237">SUM(IF(A237=A$5:A237,IF(C237=C$5:C237,1,0),0))</f>
        <v>47</v>
      </c>
    </row>
    <row r="238" spans="1:7" x14ac:dyDescent="0.25">
      <c r="A238">
        <v>2018</v>
      </c>
      <c r="B238" s="53" t="str">
        <f t="shared" si="6"/>
        <v>2018_CA48</v>
      </c>
      <c r="C238" t="s">
        <v>159</v>
      </c>
      <c r="D238" t="s">
        <v>575</v>
      </c>
      <c r="E238" s="53" t="str">
        <f t="shared" si="7"/>
        <v>2018_CASOLANO</v>
      </c>
      <c r="F238">
        <v>460000</v>
      </c>
      <c r="G238" s="53">
        <f t="array" ref="G238">SUM(IF(A238=A$5:A238,IF(C238=C$5:C238,1,0),0))</f>
        <v>48</v>
      </c>
    </row>
    <row r="239" spans="1:7" x14ac:dyDescent="0.25">
      <c r="A239">
        <v>2018</v>
      </c>
      <c r="B239" s="53" t="str">
        <f t="shared" si="6"/>
        <v>2018_CA49</v>
      </c>
      <c r="C239" t="s">
        <v>159</v>
      </c>
      <c r="D239" t="s">
        <v>180</v>
      </c>
      <c r="E239" s="53" t="str">
        <f t="shared" si="7"/>
        <v>2018_CASONOMA</v>
      </c>
      <c r="F239">
        <v>648600</v>
      </c>
      <c r="G239" s="53">
        <f t="array" ref="G239">SUM(IF(A239=A$5:A239,IF(C239=C$5:C239,1,0),0))</f>
        <v>49</v>
      </c>
    </row>
    <row r="240" spans="1:7" x14ac:dyDescent="0.25">
      <c r="A240">
        <v>2018</v>
      </c>
      <c r="B240" s="53" t="str">
        <f t="shared" si="6"/>
        <v>2018_CA50</v>
      </c>
      <c r="C240" t="s">
        <v>159</v>
      </c>
      <c r="D240" t="s">
        <v>576</v>
      </c>
      <c r="E240" s="53" t="str">
        <f t="shared" si="7"/>
        <v>2018_CASTANISLAUS</v>
      </c>
      <c r="F240">
        <v>453100</v>
      </c>
      <c r="G240" s="53">
        <f t="array" ref="G240">SUM(IF(A240=A$5:A240,IF(C240=C$5:C240,1,0),0))</f>
        <v>50</v>
      </c>
    </row>
    <row r="241" spans="1:7" x14ac:dyDescent="0.25">
      <c r="A241">
        <v>2018</v>
      </c>
      <c r="B241" s="53" t="str">
        <f t="shared" si="6"/>
        <v>2018_CA51</v>
      </c>
      <c r="C241" t="s">
        <v>159</v>
      </c>
      <c r="D241" t="s">
        <v>577</v>
      </c>
      <c r="E241" s="53" t="str">
        <f t="shared" si="7"/>
        <v>2018_CASUTTER</v>
      </c>
      <c r="F241">
        <v>453100</v>
      </c>
      <c r="G241" s="53">
        <f t="array" ref="G241">SUM(IF(A241=A$5:A241,IF(C241=C$5:C241,1,0),0))</f>
        <v>51</v>
      </c>
    </row>
    <row r="242" spans="1:7" x14ac:dyDescent="0.25">
      <c r="A242">
        <v>2018</v>
      </c>
      <c r="B242" s="53" t="str">
        <f t="shared" si="6"/>
        <v>2018_CA52</v>
      </c>
      <c r="C242" t="s">
        <v>159</v>
      </c>
      <c r="D242" t="s">
        <v>578</v>
      </c>
      <c r="E242" s="53" t="str">
        <f t="shared" si="7"/>
        <v>2018_CATEHAMA</v>
      </c>
      <c r="F242">
        <v>453100</v>
      </c>
      <c r="G242" s="53">
        <f t="array" ref="G242">SUM(IF(A242=A$5:A242,IF(C242=C$5:C242,1,0),0))</f>
        <v>52</v>
      </c>
    </row>
    <row r="243" spans="1:7" x14ac:dyDescent="0.25">
      <c r="A243">
        <v>2018</v>
      </c>
      <c r="B243" s="53" t="str">
        <f t="shared" si="6"/>
        <v>2018_CA53</v>
      </c>
      <c r="C243" t="s">
        <v>159</v>
      </c>
      <c r="D243" t="s">
        <v>579</v>
      </c>
      <c r="E243" s="53" t="str">
        <f t="shared" si="7"/>
        <v>2018_CATRINITY</v>
      </c>
      <c r="F243">
        <v>453100</v>
      </c>
      <c r="G243" s="53">
        <f t="array" ref="G243">SUM(IF(A243=A$5:A243,IF(C243=C$5:C243,1,0),0))</f>
        <v>53</v>
      </c>
    </row>
    <row r="244" spans="1:7" x14ac:dyDescent="0.25">
      <c r="A244">
        <v>2018</v>
      </c>
      <c r="B244" s="53" t="str">
        <f t="shared" si="6"/>
        <v>2018_CA54</v>
      </c>
      <c r="C244" t="s">
        <v>159</v>
      </c>
      <c r="D244" t="s">
        <v>580</v>
      </c>
      <c r="E244" s="53" t="str">
        <f t="shared" si="7"/>
        <v>2018_CATULARE</v>
      </c>
      <c r="F244">
        <v>453100</v>
      </c>
      <c r="G244" s="53">
        <f t="array" ref="G244">SUM(IF(A244=A$5:A244,IF(C244=C$5:C244,1,0),0))</f>
        <v>54</v>
      </c>
    </row>
    <row r="245" spans="1:7" x14ac:dyDescent="0.25">
      <c r="A245">
        <v>2018</v>
      </c>
      <c r="B245" s="53" t="str">
        <f t="shared" si="6"/>
        <v>2018_CA55</v>
      </c>
      <c r="C245" t="s">
        <v>159</v>
      </c>
      <c r="D245" t="s">
        <v>581</v>
      </c>
      <c r="E245" s="53" t="str">
        <f t="shared" si="7"/>
        <v>2018_CATUOLUMNE</v>
      </c>
      <c r="F245">
        <v>453100</v>
      </c>
      <c r="G245" s="53">
        <f t="array" ref="G245">SUM(IF(A245=A$5:A245,IF(C245=C$5:C245,1,0),0))</f>
        <v>55</v>
      </c>
    </row>
    <row r="246" spans="1:7" x14ac:dyDescent="0.25">
      <c r="A246">
        <v>2018</v>
      </c>
      <c r="B246" s="53" t="str">
        <f t="shared" si="6"/>
        <v>2018_CA56</v>
      </c>
      <c r="C246" t="s">
        <v>159</v>
      </c>
      <c r="D246" t="s">
        <v>181</v>
      </c>
      <c r="E246" s="53" t="str">
        <f t="shared" si="7"/>
        <v>2018_CAVENTURA</v>
      </c>
      <c r="F246">
        <v>672750</v>
      </c>
      <c r="G246" s="53">
        <f t="array" ref="G246">SUM(IF(A246=A$5:A246,IF(C246=C$5:C246,1,0),0))</f>
        <v>56</v>
      </c>
    </row>
    <row r="247" spans="1:7" x14ac:dyDescent="0.25">
      <c r="A247">
        <v>2018</v>
      </c>
      <c r="B247" s="53" t="str">
        <f t="shared" si="6"/>
        <v>2018_CA57</v>
      </c>
      <c r="C247" t="s">
        <v>159</v>
      </c>
      <c r="D247" t="s">
        <v>182</v>
      </c>
      <c r="E247" s="53" t="str">
        <f t="shared" si="7"/>
        <v>2018_CAYOLO</v>
      </c>
      <c r="F247">
        <v>517500</v>
      </c>
      <c r="G247" s="53">
        <f t="array" ref="G247">SUM(IF(A247=A$5:A247,IF(C247=C$5:C247,1,0),0))</f>
        <v>57</v>
      </c>
    </row>
    <row r="248" spans="1:7" x14ac:dyDescent="0.25">
      <c r="A248">
        <v>2018</v>
      </c>
      <c r="B248" s="53" t="str">
        <f t="shared" si="6"/>
        <v>2018_CA58</v>
      </c>
      <c r="C248" t="s">
        <v>159</v>
      </c>
      <c r="D248" t="s">
        <v>582</v>
      </c>
      <c r="E248" s="53" t="str">
        <f t="shared" si="7"/>
        <v>2018_CAYUBA</v>
      </c>
      <c r="F248">
        <v>453100</v>
      </c>
      <c r="G248" s="53">
        <f t="array" ref="G248">SUM(IF(A248=A$5:A248,IF(C248=C$5:C248,1,0),0))</f>
        <v>58</v>
      </c>
    </row>
    <row r="249" spans="1:7" x14ac:dyDescent="0.25">
      <c r="A249">
        <v>2018</v>
      </c>
      <c r="B249" s="53" t="str">
        <f t="shared" si="6"/>
        <v>2018_CO1</v>
      </c>
      <c r="C249" t="s">
        <v>183</v>
      </c>
      <c r="D249" t="s">
        <v>184</v>
      </c>
      <c r="E249" s="53" t="str">
        <f t="shared" si="7"/>
        <v>2018_COADAMS</v>
      </c>
      <c r="F249">
        <v>529000</v>
      </c>
      <c r="G249" s="53">
        <f t="array" ref="G249">SUM(IF(A249=A$5:A249,IF(C249=C$5:C249,1,0),0))</f>
        <v>1</v>
      </c>
    </row>
    <row r="250" spans="1:7" x14ac:dyDescent="0.25">
      <c r="A250">
        <v>2018</v>
      </c>
      <c r="B250" s="53" t="str">
        <f t="shared" si="6"/>
        <v>2018_CO2</v>
      </c>
      <c r="C250" t="s">
        <v>183</v>
      </c>
      <c r="D250" t="s">
        <v>583</v>
      </c>
      <c r="E250" s="53" t="str">
        <f t="shared" si="7"/>
        <v>2018_COALAMOSA</v>
      </c>
      <c r="F250">
        <v>453100</v>
      </c>
      <c r="G250" s="53">
        <f t="array" ref="G250">SUM(IF(A250=A$5:A250,IF(C250=C$5:C250,1,0),0))</f>
        <v>2</v>
      </c>
    </row>
    <row r="251" spans="1:7" x14ac:dyDescent="0.25">
      <c r="A251">
        <v>2018</v>
      </c>
      <c r="B251" s="53" t="str">
        <f t="shared" si="6"/>
        <v>2018_CO3</v>
      </c>
      <c r="C251" t="s">
        <v>183</v>
      </c>
      <c r="D251" t="s">
        <v>185</v>
      </c>
      <c r="E251" s="53" t="str">
        <f t="shared" si="7"/>
        <v>2018_COARAPAHOE</v>
      </c>
      <c r="F251">
        <v>529000</v>
      </c>
      <c r="G251" s="53">
        <f t="array" ref="G251">SUM(IF(A251=A$5:A251,IF(C251=C$5:C251,1,0),0))</f>
        <v>3</v>
      </c>
    </row>
    <row r="252" spans="1:7" x14ac:dyDescent="0.25">
      <c r="A252">
        <v>2018</v>
      </c>
      <c r="B252" s="53" t="str">
        <f t="shared" si="6"/>
        <v>2018_CO4</v>
      </c>
      <c r="C252" t="s">
        <v>183</v>
      </c>
      <c r="D252" t="s">
        <v>584</v>
      </c>
      <c r="E252" s="53" t="str">
        <f t="shared" si="7"/>
        <v>2018_COARCHULETA</v>
      </c>
      <c r="F252">
        <v>453100</v>
      </c>
      <c r="G252" s="53">
        <f t="array" ref="G252">SUM(IF(A252=A$5:A252,IF(C252=C$5:C252,1,0),0))</f>
        <v>4</v>
      </c>
    </row>
    <row r="253" spans="1:7" x14ac:dyDescent="0.25">
      <c r="A253">
        <v>2018</v>
      </c>
      <c r="B253" s="53" t="str">
        <f t="shared" si="6"/>
        <v>2018_CO5</v>
      </c>
      <c r="C253" t="s">
        <v>183</v>
      </c>
      <c r="D253" t="s">
        <v>585</v>
      </c>
      <c r="E253" s="53" t="str">
        <f t="shared" si="7"/>
        <v>2018_COBACA</v>
      </c>
      <c r="F253">
        <v>453100</v>
      </c>
      <c r="G253" s="53">
        <f t="array" ref="G253">SUM(IF(A253=A$5:A253,IF(C253=C$5:C253,1,0),0))</f>
        <v>5</v>
      </c>
    </row>
    <row r="254" spans="1:7" x14ac:dyDescent="0.25">
      <c r="A254">
        <v>2018</v>
      </c>
      <c r="B254" s="53" t="str">
        <f t="shared" si="6"/>
        <v>2018_CO6</v>
      </c>
      <c r="C254" t="s">
        <v>183</v>
      </c>
      <c r="D254" t="s">
        <v>586</v>
      </c>
      <c r="E254" s="53" t="str">
        <f t="shared" si="7"/>
        <v>2018_COBENT</v>
      </c>
      <c r="F254">
        <v>453100</v>
      </c>
      <c r="G254" s="53">
        <f t="array" ref="G254">SUM(IF(A254=A$5:A254,IF(C254=C$5:C254,1,0),0))</f>
        <v>6</v>
      </c>
    </row>
    <row r="255" spans="1:7" x14ac:dyDescent="0.25">
      <c r="A255">
        <v>2018</v>
      </c>
      <c r="B255" s="53" t="str">
        <f t="shared" si="6"/>
        <v>2018_CO7</v>
      </c>
      <c r="C255" t="s">
        <v>183</v>
      </c>
      <c r="D255" t="s">
        <v>186</v>
      </c>
      <c r="E255" s="53" t="str">
        <f t="shared" si="7"/>
        <v>2018_COBOULDER</v>
      </c>
      <c r="F255">
        <v>578450</v>
      </c>
      <c r="G255" s="53">
        <f t="array" ref="G255">SUM(IF(A255=A$5:A255,IF(C255=C$5:C255,1,0),0))</f>
        <v>7</v>
      </c>
    </row>
    <row r="256" spans="1:7" x14ac:dyDescent="0.25">
      <c r="A256">
        <v>2018</v>
      </c>
      <c r="B256" s="53" t="str">
        <f t="shared" si="6"/>
        <v>2018_CO8</v>
      </c>
      <c r="C256" t="s">
        <v>183</v>
      </c>
      <c r="D256" t="s">
        <v>187</v>
      </c>
      <c r="E256" s="53" t="str">
        <f t="shared" si="7"/>
        <v>2018_COBROOMFIELD</v>
      </c>
      <c r="F256">
        <v>529000</v>
      </c>
      <c r="G256" s="53">
        <f t="array" ref="G256">SUM(IF(A256=A$5:A256,IF(C256=C$5:C256,1,0),0))</f>
        <v>8</v>
      </c>
    </row>
    <row r="257" spans="1:7" x14ac:dyDescent="0.25">
      <c r="A257">
        <v>2018</v>
      </c>
      <c r="B257" s="53" t="str">
        <f t="shared" si="6"/>
        <v>2018_CO9</v>
      </c>
      <c r="C257" t="s">
        <v>183</v>
      </c>
      <c r="D257" t="s">
        <v>587</v>
      </c>
      <c r="E257" s="53" t="str">
        <f t="shared" si="7"/>
        <v>2018_COCHAFFEE</v>
      </c>
      <c r="F257">
        <v>453100</v>
      </c>
      <c r="G257" s="53">
        <f t="array" ref="G257">SUM(IF(A257=A$5:A257,IF(C257=C$5:C257,1,0),0))</f>
        <v>9</v>
      </c>
    </row>
    <row r="258" spans="1:7" x14ac:dyDescent="0.25">
      <c r="A258">
        <v>2018</v>
      </c>
      <c r="B258" s="53" t="str">
        <f t="shared" si="6"/>
        <v>2018_CO10</v>
      </c>
      <c r="C258" t="s">
        <v>183</v>
      </c>
      <c r="D258" t="s">
        <v>588</v>
      </c>
      <c r="E258" s="53" t="str">
        <f t="shared" si="7"/>
        <v>2018_COCHEYENNE</v>
      </c>
      <c r="F258">
        <v>453100</v>
      </c>
      <c r="G258" s="53">
        <f t="array" ref="G258">SUM(IF(A258=A$5:A258,IF(C258=C$5:C258,1,0),0))</f>
        <v>10</v>
      </c>
    </row>
    <row r="259" spans="1:7" x14ac:dyDescent="0.25">
      <c r="A259">
        <v>2018</v>
      </c>
      <c r="B259" s="53" t="str">
        <f t="shared" si="6"/>
        <v>2018_CO11</v>
      </c>
      <c r="C259" t="s">
        <v>183</v>
      </c>
      <c r="D259" t="s">
        <v>188</v>
      </c>
      <c r="E259" s="53" t="str">
        <f t="shared" si="7"/>
        <v>2018_COCLEAR CREEK</v>
      </c>
      <c r="F259">
        <v>529000</v>
      </c>
      <c r="G259" s="53">
        <f t="array" ref="G259">SUM(IF(A259=A$5:A259,IF(C259=C$5:C259,1,0),0))</f>
        <v>11</v>
      </c>
    </row>
    <row r="260" spans="1:7" x14ac:dyDescent="0.25">
      <c r="A260">
        <v>2018</v>
      </c>
      <c r="B260" s="53" t="str">
        <f t="shared" si="6"/>
        <v>2018_CO12</v>
      </c>
      <c r="C260" t="s">
        <v>183</v>
      </c>
      <c r="D260" t="s">
        <v>589</v>
      </c>
      <c r="E260" s="53" t="str">
        <f t="shared" si="7"/>
        <v>2018_COCONEJOS</v>
      </c>
      <c r="F260">
        <v>453100</v>
      </c>
      <c r="G260" s="53">
        <f t="array" ref="G260">SUM(IF(A260=A$5:A260,IF(C260=C$5:C260,1,0),0))</f>
        <v>12</v>
      </c>
    </row>
    <row r="261" spans="1:7" x14ac:dyDescent="0.25">
      <c r="A261">
        <v>2018</v>
      </c>
      <c r="B261" s="53" t="str">
        <f t="shared" si="6"/>
        <v>2018_CO13</v>
      </c>
      <c r="C261" t="s">
        <v>183</v>
      </c>
      <c r="D261" t="s">
        <v>590</v>
      </c>
      <c r="E261" s="53" t="str">
        <f t="shared" si="7"/>
        <v>2018_COCOSTILLA</v>
      </c>
      <c r="F261">
        <v>453100</v>
      </c>
      <c r="G261" s="53">
        <f t="array" ref="G261">SUM(IF(A261=A$5:A261,IF(C261=C$5:C261,1,0),0))</f>
        <v>13</v>
      </c>
    </row>
    <row r="262" spans="1:7" x14ac:dyDescent="0.25">
      <c r="A262">
        <v>2018</v>
      </c>
      <c r="B262" s="53" t="str">
        <f t="shared" ref="B262:B325" si="8">A262&amp;"_"&amp;C262&amp;G262</f>
        <v>2018_CO14</v>
      </c>
      <c r="C262" t="s">
        <v>183</v>
      </c>
      <c r="D262" t="s">
        <v>591</v>
      </c>
      <c r="E262" s="53" t="str">
        <f t="shared" ref="E262:E325" si="9">A262&amp;"_"&amp;C262&amp;D262</f>
        <v>2018_COCROWLEY</v>
      </c>
      <c r="F262">
        <v>453100</v>
      </c>
      <c r="G262" s="53">
        <f t="array" ref="G262">SUM(IF(A262=A$5:A262,IF(C262=C$5:C262,1,0),0))</f>
        <v>14</v>
      </c>
    </row>
    <row r="263" spans="1:7" x14ac:dyDescent="0.25">
      <c r="A263">
        <v>2018</v>
      </c>
      <c r="B263" s="53" t="str">
        <f t="shared" si="8"/>
        <v>2018_CO15</v>
      </c>
      <c r="C263" t="s">
        <v>183</v>
      </c>
      <c r="D263" t="s">
        <v>592</v>
      </c>
      <c r="E263" s="53" t="str">
        <f t="shared" si="9"/>
        <v>2018_COCUSTER</v>
      </c>
      <c r="F263">
        <v>453100</v>
      </c>
      <c r="G263" s="53">
        <f t="array" ref="G263">SUM(IF(A263=A$5:A263,IF(C263=C$5:C263,1,0),0))</f>
        <v>15</v>
      </c>
    </row>
    <row r="264" spans="1:7" x14ac:dyDescent="0.25">
      <c r="A264">
        <v>2018</v>
      </c>
      <c r="B264" s="53" t="str">
        <f t="shared" si="8"/>
        <v>2018_CO16</v>
      </c>
      <c r="C264" t="s">
        <v>183</v>
      </c>
      <c r="D264" t="s">
        <v>593</v>
      </c>
      <c r="E264" s="53" t="str">
        <f t="shared" si="9"/>
        <v>2018_CODELTA</v>
      </c>
      <c r="F264">
        <v>453100</v>
      </c>
      <c r="G264" s="53">
        <f t="array" ref="G264">SUM(IF(A264=A$5:A264,IF(C264=C$5:C264,1,0),0))</f>
        <v>16</v>
      </c>
    </row>
    <row r="265" spans="1:7" x14ac:dyDescent="0.25">
      <c r="A265">
        <v>2018</v>
      </c>
      <c r="B265" s="53" t="str">
        <f t="shared" si="8"/>
        <v>2018_CO17</v>
      </c>
      <c r="C265" t="s">
        <v>183</v>
      </c>
      <c r="D265" t="s">
        <v>189</v>
      </c>
      <c r="E265" s="53" t="str">
        <f t="shared" si="9"/>
        <v>2018_CODENVER</v>
      </c>
      <c r="F265">
        <v>529000</v>
      </c>
      <c r="G265" s="53">
        <f t="array" ref="G265">SUM(IF(A265=A$5:A265,IF(C265=C$5:C265,1,0),0))</f>
        <v>17</v>
      </c>
    </row>
    <row r="266" spans="1:7" x14ac:dyDescent="0.25">
      <c r="A266">
        <v>2018</v>
      </c>
      <c r="B266" s="53" t="str">
        <f t="shared" si="8"/>
        <v>2018_CO18</v>
      </c>
      <c r="C266" t="s">
        <v>183</v>
      </c>
      <c r="D266" t="s">
        <v>594</v>
      </c>
      <c r="E266" s="53" t="str">
        <f t="shared" si="9"/>
        <v>2018_CODOLORES</v>
      </c>
      <c r="F266">
        <v>453100</v>
      </c>
      <c r="G266" s="53">
        <f t="array" ref="G266">SUM(IF(A266=A$5:A266,IF(C266=C$5:C266,1,0),0))</f>
        <v>18</v>
      </c>
    </row>
    <row r="267" spans="1:7" x14ac:dyDescent="0.25">
      <c r="A267">
        <v>2018</v>
      </c>
      <c r="B267" s="53" t="str">
        <f t="shared" si="8"/>
        <v>2018_CO19</v>
      </c>
      <c r="C267" t="s">
        <v>183</v>
      </c>
      <c r="D267" t="s">
        <v>190</v>
      </c>
      <c r="E267" s="53" t="str">
        <f t="shared" si="9"/>
        <v>2018_CODOUGLAS</v>
      </c>
      <c r="F267">
        <v>529000</v>
      </c>
      <c r="G267" s="53">
        <f t="array" ref="G267">SUM(IF(A267=A$5:A267,IF(C267=C$5:C267,1,0),0))</f>
        <v>19</v>
      </c>
    </row>
    <row r="268" spans="1:7" x14ac:dyDescent="0.25">
      <c r="A268">
        <v>2018</v>
      </c>
      <c r="B268" s="53" t="str">
        <f t="shared" si="8"/>
        <v>2018_CO20</v>
      </c>
      <c r="C268" t="s">
        <v>183</v>
      </c>
      <c r="D268" t="s">
        <v>191</v>
      </c>
      <c r="E268" s="53" t="str">
        <f t="shared" si="9"/>
        <v>2018_COEAGLE</v>
      </c>
      <c r="F268">
        <v>636150</v>
      </c>
      <c r="G268" s="53">
        <f t="array" ref="G268">SUM(IF(A268=A$5:A268,IF(C268=C$5:C268,1,0),0))</f>
        <v>20</v>
      </c>
    </row>
    <row r="269" spans="1:7" x14ac:dyDescent="0.25">
      <c r="A269">
        <v>2018</v>
      </c>
      <c r="B269" s="53" t="str">
        <f t="shared" si="8"/>
        <v>2018_CO21</v>
      </c>
      <c r="C269" t="s">
        <v>183</v>
      </c>
      <c r="D269" t="s">
        <v>192</v>
      </c>
      <c r="E269" s="53" t="str">
        <f t="shared" si="9"/>
        <v>2018_COELBERT</v>
      </c>
      <c r="F269">
        <v>529000</v>
      </c>
      <c r="G269" s="53">
        <f t="array" ref="G269">SUM(IF(A269=A$5:A269,IF(C269=C$5:C269,1,0),0))</f>
        <v>21</v>
      </c>
    </row>
    <row r="270" spans="1:7" x14ac:dyDescent="0.25">
      <c r="A270">
        <v>2018</v>
      </c>
      <c r="B270" s="53" t="str">
        <f t="shared" si="8"/>
        <v>2018_CO22</v>
      </c>
      <c r="C270" t="s">
        <v>183</v>
      </c>
      <c r="D270" t="s">
        <v>595</v>
      </c>
      <c r="E270" s="53" t="str">
        <f t="shared" si="9"/>
        <v>2018_COEL PASO</v>
      </c>
      <c r="F270">
        <v>453100</v>
      </c>
      <c r="G270" s="53">
        <f t="array" ref="G270">SUM(IF(A270=A$5:A270,IF(C270=C$5:C270,1,0),0))</f>
        <v>22</v>
      </c>
    </row>
    <row r="271" spans="1:7" x14ac:dyDescent="0.25">
      <c r="A271">
        <v>2018</v>
      </c>
      <c r="B271" s="53" t="str">
        <f t="shared" si="8"/>
        <v>2018_CO23</v>
      </c>
      <c r="C271" t="s">
        <v>183</v>
      </c>
      <c r="D271" t="s">
        <v>596</v>
      </c>
      <c r="E271" s="53" t="str">
        <f t="shared" si="9"/>
        <v>2018_COFREMONT</v>
      </c>
      <c r="F271">
        <v>453100</v>
      </c>
      <c r="G271" s="53">
        <f t="array" ref="G271">SUM(IF(A271=A$5:A271,IF(C271=C$5:C271,1,0),0))</f>
        <v>23</v>
      </c>
    </row>
    <row r="272" spans="1:7" x14ac:dyDescent="0.25">
      <c r="A272">
        <v>2018</v>
      </c>
      <c r="B272" s="53" t="str">
        <f t="shared" si="8"/>
        <v>2018_CO24</v>
      </c>
      <c r="C272" t="s">
        <v>183</v>
      </c>
      <c r="D272" t="s">
        <v>193</v>
      </c>
      <c r="E272" s="53" t="str">
        <f t="shared" si="9"/>
        <v>2018_COGARFIELD</v>
      </c>
      <c r="F272">
        <v>679650</v>
      </c>
      <c r="G272" s="53">
        <f t="array" ref="G272">SUM(IF(A272=A$5:A272,IF(C272=C$5:C272,1,0),0))</f>
        <v>24</v>
      </c>
    </row>
    <row r="273" spans="1:7" x14ac:dyDescent="0.25">
      <c r="A273">
        <v>2018</v>
      </c>
      <c r="B273" s="53" t="str">
        <f t="shared" si="8"/>
        <v>2018_CO25</v>
      </c>
      <c r="C273" t="s">
        <v>183</v>
      </c>
      <c r="D273" t="s">
        <v>194</v>
      </c>
      <c r="E273" s="53" t="str">
        <f t="shared" si="9"/>
        <v>2018_COGILPIN</v>
      </c>
      <c r="F273">
        <v>529000</v>
      </c>
      <c r="G273" s="53">
        <f t="array" ref="G273">SUM(IF(A273=A$5:A273,IF(C273=C$5:C273,1,0),0))</f>
        <v>25</v>
      </c>
    </row>
    <row r="274" spans="1:7" x14ac:dyDescent="0.25">
      <c r="A274">
        <v>2018</v>
      </c>
      <c r="B274" s="53" t="str">
        <f t="shared" si="8"/>
        <v>2018_CO26</v>
      </c>
      <c r="C274" t="s">
        <v>183</v>
      </c>
      <c r="D274" t="s">
        <v>597</v>
      </c>
      <c r="E274" s="53" t="str">
        <f t="shared" si="9"/>
        <v>2018_COGRAND</v>
      </c>
      <c r="F274">
        <v>453100</v>
      </c>
      <c r="G274" s="53">
        <f t="array" ref="G274">SUM(IF(A274=A$5:A274,IF(C274=C$5:C274,1,0),0))</f>
        <v>26</v>
      </c>
    </row>
    <row r="275" spans="1:7" x14ac:dyDescent="0.25">
      <c r="A275">
        <v>2018</v>
      </c>
      <c r="B275" s="53" t="str">
        <f t="shared" si="8"/>
        <v>2018_CO27</v>
      </c>
      <c r="C275" t="s">
        <v>183</v>
      </c>
      <c r="D275" t="s">
        <v>598</v>
      </c>
      <c r="E275" s="53" t="str">
        <f t="shared" si="9"/>
        <v>2018_COGUNNISON</v>
      </c>
      <c r="F275">
        <v>453100</v>
      </c>
      <c r="G275" s="53">
        <f t="array" ref="G275">SUM(IF(A275=A$5:A275,IF(C275=C$5:C275,1,0),0))</f>
        <v>27</v>
      </c>
    </row>
    <row r="276" spans="1:7" x14ac:dyDescent="0.25">
      <c r="A276">
        <v>2018</v>
      </c>
      <c r="B276" s="53" t="str">
        <f t="shared" si="8"/>
        <v>2018_CO28</v>
      </c>
      <c r="C276" t="s">
        <v>183</v>
      </c>
      <c r="D276" t="s">
        <v>195</v>
      </c>
      <c r="E276" s="53" t="str">
        <f t="shared" si="9"/>
        <v>2018_COHINSDALE</v>
      </c>
      <c r="F276">
        <v>453100</v>
      </c>
      <c r="G276" s="53">
        <f t="array" ref="G276">SUM(IF(A276=A$5:A276,IF(C276=C$5:C276,1,0),0))</f>
        <v>28</v>
      </c>
    </row>
    <row r="277" spans="1:7" x14ac:dyDescent="0.25">
      <c r="A277">
        <v>2018</v>
      </c>
      <c r="B277" s="53" t="str">
        <f t="shared" si="8"/>
        <v>2018_CO29</v>
      </c>
      <c r="C277" t="s">
        <v>183</v>
      </c>
      <c r="D277" t="s">
        <v>599</v>
      </c>
      <c r="E277" s="53" t="str">
        <f t="shared" si="9"/>
        <v>2018_COHUERFANO</v>
      </c>
      <c r="F277">
        <v>453100</v>
      </c>
      <c r="G277" s="53">
        <f t="array" ref="G277">SUM(IF(A277=A$5:A277,IF(C277=C$5:C277,1,0),0))</f>
        <v>29</v>
      </c>
    </row>
    <row r="278" spans="1:7" x14ac:dyDescent="0.25">
      <c r="A278">
        <v>2018</v>
      </c>
      <c r="B278" s="53" t="str">
        <f t="shared" si="8"/>
        <v>2018_CO30</v>
      </c>
      <c r="C278" t="s">
        <v>183</v>
      </c>
      <c r="D278" t="s">
        <v>460</v>
      </c>
      <c r="E278" s="53" t="str">
        <f t="shared" si="9"/>
        <v>2018_COJACKSON</v>
      </c>
      <c r="F278">
        <v>453100</v>
      </c>
      <c r="G278" s="53">
        <f t="array" ref="G278">SUM(IF(A278=A$5:A278,IF(C278=C$5:C278,1,0),0))</f>
        <v>30</v>
      </c>
    </row>
    <row r="279" spans="1:7" x14ac:dyDescent="0.25">
      <c r="A279">
        <v>2018</v>
      </c>
      <c r="B279" s="53" t="str">
        <f t="shared" si="8"/>
        <v>2018_CO31</v>
      </c>
      <c r="C279" t="s">
        <v>183</v>
      </c>
      <c r="D279" t="s">
        <v>196</v>
      </c>
      <c r="E279" s="53" t="str">
        <f t="shared" si="9"/>
        <v>2018_COJEFFERSON</v>
      </c>
      <c r="F279">
        <v>529000</v>
      </c>
      <c r="G279" s="53">
        <f t="array" ref="G279">SUM(IF(A279=A$5:A279,IF(C279=C$5:C279,1,0),0))</f>
        <v>31</v>
      </c>
    </row>
    <row r="280" spans="1:7" x14ac:dyDescent="0.25">
      <c r="A280">
        <v>2018</v>
      </c>
      <c r="B280" s="53" t="str">
        <f t="shared" si="8"/>
        <v>2018_CO32</v>
      </c>
      <c r="C280" t="s">
        <v>183</v>
      </c>
      <c r="D280" t="s">
        <v>600</v>
      </c>
      <c r="E280" s="53" t="str">
        <f t="shared" si="9"/>
        <v>2018_COKIOWA</v>
      </c>
      <c r="F280">
        <v>453100</v>
      </c>
      <c r="G280" s="53">
        <f t="array" ref="G280">SUM(IF(A280=A$5:A280,IF(C280=C$5:C280,1,0),0))</f>
        <v>32</v>
      </c>
    </row>
    <row r="281" spans="1:7" x14ac:dyDescent="0.25">
      <c r="A281">
        <v>2018</v>
      </c>
      <c r="B281" s="53" t="str">
        <f t="shared" si="8"/>
        <v>2018_CO33</v>
      </c>
      <c r="C281" t="s">
        <v>183</v>
      </c>
      <c r="D281" t="s">
        <v>601</v>
      </c>
      <c r="E281" s="53" t="str">
        <f t="shared" si="9"/>
        <v>2018_COKIT CARSON</v>
      </c>
      <c r="F281">
        <v>453100</v>
      </c>
      <c r="G281" s="53">
        <f t="array" ref="G281">SUM(IF(A281=A$5:A281,IF(C281=C$5:C281,1,0),0))</f>
        <v>33</v>
      </c>
    </row>
    <row r="282" spans="1:7" x14ac:dyDescent="0.25">
      <c r="A282">
        <v>2018</v>
      </c>
      <c r="B282" s="53" t="str">
        <f t="shared" si="8"/>
        <v>2018_CO34</v>
      </c>
      <c r="C282" t="s">
        <v>183</v>
      </c>
      <c r="D282" t="s">
        <v>197</v>
      </c>
      <c r="E282" s="53" t="str">
        <f t="shared" si="9"/>
        <v>2018_COLAKE</v>
      </c>
      <c r="F282">
        <v>625500</v>
      </c>
      <c r="G282" s="53">
        <f t="array" ref="G282">SUM(IF(A282=A$5:A282,IF(C282=C$5:C282,1,0),0))</f>
        <v>34</v>
      </c>
    </row>
    <row r="283" spans="1:7" x14ac:dyDescent="0.25">
      <c r="A283">
        <v>2018</v>
      </c>
      <c r="B283" s="53" t="str">
        <f t="shared" si="8"/>
        <v>2018_CO35</v>
      </c>
      <c r="C283" t="s">
        <v>183</v>
      </c>
      <c r="D283" t="s">
        <v>602</v>
      </c>
      <c r="E283" s="53" t="str">
        <f t="shared" si="9"/>
        <v>2018_COLA PLATA</v>
      </c>
      <c r="F283">
        <v>453100</v>
      </c>
      <c r="G283" s="53">
        <f t="array" ref="G283">SUM(IF(A283=A$5:A283,IF(C283=C$5:C283,1,0),0))</f>
        <v>35</v>
      </c>
    </row>
    <row r="284" spans="1:7" x14ac:dyDescent="0.25">
      <c r="A284">
        <v>2018</v>
      </c>
      <c r="B284" s="53" t="str">
        <f t="shared" si="8"/>
        <v>2018_CO36</v>
      </c>
      <c r="C284" t="s">
        <v>183</v>
      </c>
      <c r="D284" t="s">
        <v>603</v>
      </c>
      <c r="E284" s="53" t="str">
        <f t="shared" si="9"/>
        <v>2018_COLARIMER</v>
      </c>
      <c r="F284">
        <v>453100</v>
      </c>
      <c r="G284" s="53">
        <f t="array" ref="G284">SUM(IF(A284=A$5:A284,IF(C284=C$5:C284,1,0),0))</f>
        <v>36</v>
      </c>
    </row>
    <row r="285" spans="1:7" x14ac:dyDescent="0.25">
      <c r="A285">
        <v>2018</v>
      </c>
      <c r="B285" s="53" t="str">
        <f t="shared" si="8"/>
        <v>2018_CO37</v>
      </c>
      <c r="C285" t="s">
        <v>183</v>
      </c>
      <c r="D285" t="s">
        <v>604</v>
      </c>
      <c r="E285" s="53" t="str">
        <f t="shared" si="9"/>
        <v>2018_COLAS ANIMAS</v>
      </c>
      <c r="F285">
        <v>453100</v>
      </c>
      <c r="G285" s="53">
        <f t="array" ref="G285">SUM(IF(A285=A$5:A285,IF(C285=C$5:C285,1,0),0))</f>
        <v>37</v>
      </c>
    </row>
    <row r="286" spans="1:7" x14ac:dyDescent="0.25">
      <c r="A286">
        <v>2018</v>
      </c>
      <c r="B286" s="53" t="str">
        <f t="shared" si="8"/>
        <v>2018_CO38</v>
      </c>
      <c r="C286" t="s">
        <v>183</v>
      </c>
      <c r="D286" t="s">
        <v>221</v>
      </c>
      <c r="E286" s="53" t="str">
        <f t="shared" si="9"/>
        <v>2018_COLINCOLN</v>
      </c>
      <c r="F286">
        <v>453100</v>
      </c>
      <c r="G286" s="53">
        <f t="array" ref="G286">SUM(IF(A286=A$5:A286,IF(C286=C$5:C286,1,0),0))</f>
        <v>38</v>
      </c>
    </row>
    <row r="287" spans="1:7" x14ac:dyDescent="0.25">
      <c r="A287">
        <v>2018</v>
      </c>
      <c r="B287" s="53" t="str">
        <f t="shared" si="8"/>
        <v>2018_CO39</v>
      </c>
      <c r="C287" t="s">
        <v>183</v>
      </c>
      <c r="D287" t="s">
        <v>528</v>
      </c>
      <c r="E287" s="53" t="str">
        <f t="shared" si="9"/>
        <v>2018_COLOGAN</v>
      </c>
      <c r="F287">
        <v>453100</v>
      </c>
      <c r="G287" s="53">
        <f t="array" ref="G287">SUM(IF(A287=A$5:A287,IF(C287=C$5:C287,1,0),0))</f>
        <v>39</v>
      </c>
    </row>
    <row r="288" spans="1:7" x14ac:dyDescent="0.25">
      <c r="A288">
        <v>2018</v>
      </c>
      <c r="B288" s="53" t="str">
        <f t="shared" si="8"/>
        <v>2018_CO40</v>
      </c>
      <c r="C288" t="s">
        <v>183</v>
      </c>
      <c r="D288" t="s">
        <v>605</v>
      </c>
      <c r="E288" s="53" t="str">
        <f t="shared" si="9"/>
        <v>2018_COMESA</v>
      </c>
      <c r="F288">
        <v>453100</v>
      </c>
      <c r="G288" s="53">
        <f t="array" ref="G288">SUM(IF(A288=A$5:A288,IF(C288=C$5:C288,1,0),0))</f>
        <v>40</v>
      </c>
    </row>
    <row r="289" spans="1:7" x14ac:dyDescent="0.25">
      <c r="A289">
        <v>2018</v>
      </c>
      <c r="B289" s="53" t="str">
        <f t="shared" si="8"/>
        <v>2018_CO41</v>
      </c>
      <c r="C289" t="s">
        <v>183</v>
      </c>
      <c r="D289" t="s">
        <v>606</v>
      </c>
      <c r="E289" s="53" t="str">
        <f t="shared" si="9"/>
        <v>2018_COMINERAL</v>
      </c>
      <c r="F289">
        <v>453100</v>
      </c>
      <c r="G289" s="53">
        <f t="array" ref="G289">SUM(IF(A289=A$5:A289,IF(C289=C$5:C289,1,0),0))</f>
        <v>41</v>
      </c>
    </row>
    <row r="290" spans="1:7" x14ac:dyDescent="0.25">
      <c r="A290">
        <v>2018</v>
      </c>
      <c r="B290" s="53" t="str">
        <f t="shared" si="8"/>
        <v>2018_CO42</v>
      </c>
      <c r="C290" t="s">
        <v>183</v>
      </c>
      <c r="D290" t="s">
        <v>607</v>
      </c>
      <c r="E290" s="53" t="str">
        <f t="shared" si="9"/>
        <v>2018_COMOFFAT</v>
      </c>
      <c r="F290">
        <v>453100</v>
      </c>
      <c r="G290" s="53">
        <f t="array" ref="G290">SUM(IF(A290=A$5:A290,IF(C290=C$5:C290,1,0),0))</f>
        <v>42</v>
      </c>
    </row>
    <row r="291" spans="1:7" x14ac:dyDescent="0.25">
      <c r="A291">
        <v>2018</v>
      </c>
      <c r="B291" s="53" t="str">
        <f t="shared" si="8"/>
        <v>2018_CO43</v>
      </c>
      <c r="C291" t="s">
        <v>183</v>
      </c>
      <c r="D291" t="s">
        <v>608</v>
      </c>
      <c r="E291" s="53" t="str">
        <f t="shared" si="9"/>
        <v>2018_COMONTEZUMA</v>
      </c>
      <c r="F291">
        <v>453100</v>
      </c>
      <c r="G291" s="53">
        <f t="array" ref="G291">SUM(IF(A291=A$5:A291,IF(C291=C$5:C291,1,0),0))</f>
        <v>43</v>
      </c>
    </row>
    <row r="292" spans="1:7" x14ac:dyDescent="0.25">
      <c r="A292">
        <v>2018</v>
      </c>
      <c r="B292" s="53" t="str">
        <f t="shared" si="8"/>
        <v>2018_CO44</v>
      </c>
      <c r="C292" t="s">
        <v>183</v>
      </c>
      <c r="D292" t="s">
        <v>609</v>
      </c>
      <c r="E292" s="53" t="str">
        <f t="shared" si="9"/>
        <v>2018_COMONTROSE</v>
      </c>
      <c r="F292">
        <v>453100</v>
      </c>
      <c r="G292" s="53">
        <f t="array" ref="G292">SUM(IF(A292=A$5:A292,IF(C292=C$5:C292,1,0),0))</f>
        <v>44</v>
      </c>
    </row>
    <row r="293" spans="1:7" x14ac:dyDescent="0.25">
      <c r="A293">
        <v>2018</v>
      </c>
      <c r="B293" s="53" t="str">
        <f t="shared" si="8"/>
        <v>2018_CO45</v>
      </c>
      <c r="C293" t="s">
        <v>183</v>
      </c>
      <c r="D293" t="s">
        <v>472</v>
      </c>
      <c r="E293" s="53" t="str">
        <f t="shared" si="9"/>
        <v>2018_COMORGAN</v>
      </c>
      <c r="F293">
        <v>453100</v>
      </c>
      <c r="G293" s="53">
        <f t="array" ref="G293">SUM(IF(A293=A$5:A293,IF(C293=C$5:C293,1,0),0))</f>
        <v>45</v>
      </c>
    </row>
    <row r="294" spans="1:7" x14ac:dyDescent="0.25">
      <c r="A294">
        <v>2018</v>
      </c>
      <c r="B294" s="53" t="str">
        <f t="shared" si="8"/>
        <v>2018_CO46</v>
      </c>
      <c r="C294" t="s">
        <v>183</v>
      </c>
      <c r="D294" t="s">
        <v>610</v>
      </c>
      <c r="E294" s="53" t="str">
        <f t="shared" si="9"/>
        <v>2018_COOTERO</v>
      </c>
      <c r="F294">
        <v>453100</v>
      </c>
      <c r="G294" s="53">
        <f t="array" ref="G294">SUM(IF(A294=A$5:A294,IF(C294=C$5:C294,1,0),0))</f>
        <v>46</v>
      </c>
    </row>
    <row r="295" spans="1:7" x14ac:dyDescent="0.25">
      <c r="A295">
        <v>2018</v>
      </c>
      <c r="B295" s="53" t="str">
        <f t="shared" si="8"/>
        <v>2018_CO47</v>
      </c>
      <c r="C295" t="s">
        <v>183</v>
      </c>
      <c r="D295" t="s">
        <v>198</v>
      </c>
      <c r="E295" s="53" t="str">
        <f t="shared" si="9"/>
        <v>2018_COOURAY</v>
      </c>
      <c r="F295">
        <v>453100</v>
      </c>
      <c r="G295" s="53">
        <f t="array" ref="G295">SUM(IF(A295=A$5:A295,IF(C295=C$5:C295,1,0),0))</f>
        <v>47</v>
      </c>
    </row>
    <row r="296" spans="1:7" x14ac:dyDescent="0.25">
      <c r="A296">
        <v>2018</v>
      </c>
      <c r="B296" s="53" t="str">
        <f t="shared" si="8"/>
        <v>2018_CO48</v>
      </c>
      <c r="C296" t="s">
        <v>183</v>
      </c>
      <c r="D296" t="s">
        <v>199</v>
      </c>
      <c r="E296" s="53" t="str">
        <f t="shared" si="9"/>
        <v>2018_COPARK</v>
      </c>
      <c r="F296">
        <v>529000</v>
      </c>
      <c r="G296" s="53">
        <f t="array" ref="G296">SUM(IF(A296=A$5:A296,IF(C296=C$5:C296,1,0),0))</f>
        <v>48</v>
      </c>
    </row>
    <row r="297" spans="1:7" x14ac:dyDescent="0.25">
      <c r="A297">
        <v>2018</v>
      </c>
      <c r="B297" s="53" t="str">
        <f t="shared" si="8"/>
        <v>2018_CO49</v>
      </c>
      <c r="C297" t="s">
        <v>183</v>
      </c>
      <c r="D297" t="s">
        <v>533</v>
      </c>
      <c r="E297" s="53" t="str">
        <f t="shared" si="9"/>
        <v>2018_COPHILLIPS</v>
      </c>
      <c r="F297">
        <v>453100</v>
      </c>
      <c r="G297" s="53">
        <f t="array" ref="G297">SUM(IF(A297=A$5:A297,IF(C297=C$5:C297,1,0),0))</f>
        <v>49</v>
      </c>
    </row>
    <row r="298" spans="1:7" x14ac:dyDescent="0.25">
      <c r="A298">
        <v>2018</v>
      </c>
      <c r="B298" s="53" t="str">
        <f t="shared" si="8"/>
        <v>2018_CO50</v>
      </c>
      <c r="C298" t="s">
        <v>183</v>
      </c>
      <c r="D298" t="s">
        <v>200</v>
      </c>
      <c r="E298" s="53" t="str">
        <f t="shared" si="9"/>
        <v>2018_COPITKIN</v>
      </c>
      <c r="F298">
        <v>679650</v>
      </c>
      <c r="G298" s="53">
        <f t="array" ref="G298">SUM(IF(A298=A$5:A298,IF(C298=C$5:C298,1,0),0))</f>
        <v>50</v>
      </c>
    </row>
    <row r="299" spans="1:7" x14ac:dyDescent="0.25">
      <c r="A299">
        <v>2018</v>
      </c>
      <c r="B299" s="53" t="str">
        <f t="shared" si="8"/>
        <v>2018_CO51</v>
      </c>
      <c r="C299" t="s">
        <v>183</v>
      </c>
      <c r="D299" t="s">
        <v>611</v>
      </c>
      <c r="E299" s="53" t="str">
        <f t="shared" si="9"/>
        <v>2018_COPROWERS</v>
      </c>
      <c r="F299">
        <v>453100</v>
      </c>
      <c r="G299" s="53">
        <f t="array" ref="G299">SUM(IF(A299=A$5:A299,IF(C299=C$5:C299,1,0),0))</f>
        <v>51</v>
      </c>
    </row>
    <row r="300" spans="1:7" x14ac:dyDescent="0.25">
      <c r="A300">
        <v>2018</v>
      </c>
      <c r="B300" s="53" t="str">
        <f t="shared" si="8"/>
        <v>2018_CO52</v>
      </c>
      <c r="C300" t="s">
        <v>183</v>
      </c>
      <c r="D300" t="s">
        <v>612</v>
      </c>
      <c r="E300" s="53" t="str">
        <f t="shared" si="9"/>
        <v>2018_COPUEBLO</v>
      </c>
      <c r="F300">
        <v>453100</v>
      </c>
      <c r="G300" s="53">
        <f t="array" ref="G300">SUM(IF(A300=A$5:A300,IF(C300=C$5:C300,1,0),0))</f>
        <v>52</v>
      </c>
    </row>
    <row r="301" spans="1:7" x14ac:dyDescent="0.25">
      <c r="A301">
        <v>2018</v>
      </c>
      <c r="B301" s="53" t="str">
        <f t="shared" si="8"/>
        <v>2018_CO53</v>
      </c>
      <c r="C301" t="s">
        <v>183</v>
      </c>
      <c r="D301" t="s">
        <v>613</v>
      </c>
      <c r="E301" s="53" t="str">
        <f t="shared" si="9"/>
        <v>2018_CORIO BLANCO</v>
      </c>
      <c r="F301">
        <v>453100</v>
      </c>
      <c r="G301" s="53">
        <f t="array" ref="G301">SUM(IF(A301=A$5:A301,IF(C301=C$5:C301,1,0),0))</f>
        <v>53</v>
      </c>
    </row>
    <row r="302" spans="1:7" x14ac:dyDescent="0.25">
      <c r="A302">
        <v>2018</v>
      </c>
      <c r="B302" s="53" t="str">
        <f t="shared" si="8"/>
        <v>2018_CO54</v>
      </c>
      <c r="C302" t="s">
        <v>183</v>
      </c>
      <c r="D302" t="s">
        <v>614</v>
      </c>
      <c r="E302" s="53" t="str">
        <f t="shared" si="9"/>
        <v>2018_CORIO GRANDE</v>
      </c>
      <c r="F302">
        <v>453100</v>
      </c>
      <c r="G302" s="53">
        <f t="array" ref="G302">SUM(IF(A302=A$5:A302,IF(C302=C$5:C302,1,0),0))</f>
        <v>54</v>
      </c>
    </row>
    <row r="303" spans="1:7" x14ac:dyDescent="0.25">
      <c r="A303">
        <v>2018</v>
      </c>
      <c r="B303" s="53" t="str">
        <f t="shared" si="8"/>
        <v>2018_CO55</v>
      </c>
      <c r="C303" t="s">
        <v>183</v>
      </c>
      <c r="D303" t="s">
        <v>201</v>
      </c>
      <c r="E303" s="53" t="str">
        <f t="shared" si="9"/>
        <v>2018_COROUTT</v>
      </c>
      <c r="F303">
        <v>625500</v>
      </c>
      <c r="G303" s="53">
        <f t="array" ref="G303">SUM(IF(A303=A$5:A303,IF(C303=C$5:C303,1,0),0))</f>
        <v>55</v>
      </c>
    </row>
    <row r="304" spans="1:7" x14ac:dyDescent="0.25">
      <c r="A304">
        <v>2018</v>
      </c>
      <c r="B304" s="53" t="str">
        <f t="shared" si="8"/>
        <v>2018_CO56</v>
      </c>
      <c r="C304" t="s">
        <v>183</v>
      </c>
      <c r="D304" t="s">
        <v>615</v>
      </c>
      <c r="E304" s="53" t="str">
        <f t="shared" si="9"/>
        <v>2018_COSAGUACHE</v>
      </c>
      <c r="F304">
        <v>453100</v>
      </c>
      <c r="G304" s="53">
        <f t="array" ref="G304">SUM(IF(A304=A$5:A304,IF(C304=C$5:C304,1,0),0))</f>
        <v>56</v>
      </c>
    </row>
    <row r="305" spans="1:7" x14ac:dyDescent="0.25">
      <c r="A305">
        <v>2018</v>
      </c>
      <c r="B305" s="53" t="str">
        <f t="shared" si="8"/>
        <v>2018_CO57</v>
      </c>
      <c r="C305" t="s">
        <v>183</v>
      </c>
      <c r="D305" t="s">
        <v>359</v>
      </c>
      <c r="E305" s="53" t="str">
        <f t="shared" si="9"/>
        <v>2018_COSAN JUAN</v>
      </c>
      <c r="F305">
        <v>453100</v>
      </c>
      <c r="G305" s="53">
        <f t="array" ref="G305">SUM(IF(A305=A$5:A305,IF(C305=C$5:C305,1,0),0))</f>
        <v>57</v>
      </c>
    </row>
    <row r="306" spans="1:7" x14ac:dyDescent="0.25">
      <c r="A306">
        <v>2018</v>
      </c>
      <c r="B306" s="53" t="str">
        <f t="shared" si="8"/>
        <v>2018_CO58</v>
      </c>
      <c r="C306" t="s">
        <v>183</v>
      </c>
      <c r="D306" t="s">
        <v>202</v>
      </c>
      <c r="E306" s="53" t="str">
        <f t="shared" si="9"/>
        <v>2018_COSAN MIGUEL</v>
      </c>
      <c r="F306">
        <v>625500</v>
      </c>
      <c r="G306" s="53">
        <f t="array" ref="G306">SUM(IF(A306=A$5:A306,IF(C306=C$5:C306,1,0),0))</f>
        <v>58</v>
      </c>
    </row>
    <row r="307" spans="1:7" x14ac:dyDescent="0.25">
      <c r="A307">
        <v>2018</v>
      </c>
      <c r="B307" s="53" t="str">
        <f t="shared" si="8"/>
        <v>2018_CO59</v>
      </c>
      <c r="C307" t="s">
        <v>183</v>
      </c>
      <c r="D307" t="s">
        <v>616</v>
      </c>
      <c r="E307" s="53" t="str">
        <f t="shared" si="9"/>
        <v>2018_COSEDGWICK</v>
      </c>
      <c r="F307">
        <v>453100</v>
      </c>
      <c r="G307" s="53">
        <f t="array" ref="G307">SUM(IF(A307=A$5:A307,IF(C307=C$5:C307,1,0),0))</f>
        <v>59</v>
      </c>
    </row>
    <row r="308" spans="1:7" x14ac:dyDescent="0.25">
      <c r="A308">
        <v>2018</v>
      </c>
      <c r="B308" s="53" t="str">
        <f t="shared" si="8"/>
        <v>2018_CO60</v>
      </c>
      <c r="C308" t="s">
        <v>183</v>
      </c>
      <c r="D308" t="s">
        <v>203</v>
      </c>
      <c r="E308" s="53" t="str">
        <f t="shared" si="9"/>
        <v>2018_COSUMMIT</v>
      </c>
      <c r="F308">
        <v>625500</v>
      </c>
      <c r="G308" s="53">
        <f t="array" ref="G308">SUM(IF(A308=A$5:A308,IF(C308=C$5:C308,1,0),0))</f>
        <v>60</v>
      </c>
    </row>
    <row r="309" spans="1:7" x14ac:dyDescent="0.25">
      <c r="A309">
        <v>2018</v>
      </c>
      <c r="B309" s="53" t="str">
        <f t="shared" si="8"/>
        <v>2018_CO61</v>
      </c>
      <c r="C309" t="s">
        <v>183</v>
      </c>
      <c r="D309" t="s">
        <v>617</v>
      </c>
      <c r="E309" s="53" t="str">
        <f t="shared" si="9"/>
        <v>2018_COTELLER</v>
      </c>
      <c r="F309">
        <v>453100</v>
      </c>
      <c r="G309" s="53">
        <f t="array" ref="G309">SUM(IF(A309=A$5:A309,IF(C309=C$5:C309,1,0),0))</f>
        <v>61</v>
      </c>
    </row>
    <row r="310" spans="1:7" x14ac:dyDescent="0.25">
      <c r="A310">
        <v>2018</v>
      </c>
      <c r="B310" s="53" t="str">
        <f t="shared" si="8"/>
        <v>2018_CO62</v>
      </c>
      <c r="C310" t="s">
        <v>183</v>
      </c>
      <c r="D310" t="s">
        <v>125</v>
      </c>
      <c r="E310" s="53" t="str">
        <f t="shared" si="9"/>
        <v>2018_COWASHINGTON</v>
      </c>
      <c r="F310">
        <v>453100</v>
      </c>
      <c r="G310" s="53">
        <f t="array" ref="G310">SUM(IF(A310=A$5:A310,IF(C310=C$5:C310,1,0),0))</f>
        <v>62</v>
      </c>
    </row>
    <row r="311" spans="1:7" x14ac:dyDescent="0.25">
      <c r="A311">
        <v>2018</v>
      </c>
      <c r="B311" s="53" t="str">
        <f t="shared" si="8"/>
        <v>2018_CO63</v>
      </c>
      <c r="C311" t="s">
        <v>183</v>
      </c>
      <c r="D311" t="s">
        <v>618</v>
      </c>
      <c r="E311" s="53" t="str">
        <f t="shared" si="9"/>
        <v>2018_COWELD</v>
      </c>
      <c r="F311">
        <v>453100</v>
      </c>
      <c r="G311" s="53">
        <f t="array" ref="G311">SUM(IF(A311=A$5:A311,IF(C311=C$5:C311,1,0),0))</f>
        <v>63</v>
      </c>
    </row>
    <row r="312" spans="1:7" x14ac:dyDescent="0.25">
      <c r="A312">
        <v>2018</v>
      </c>
      <c r="B312" s="53" t="str">
        <f t="shared" si="8"/>
        <v>2018_CO64</v>
      </c>
      <c r="C312" t="s">
        <v>183</v>
      </c>
      <c r="D312" t="s">
        <v>500</v>
      </c>
      <c r="E312" s="53" t="str">
        <f t="shared" si="9"/>
        <v>2018_COYUMA</v>
      </c>
      <c r="F312">
        <v>453100</v>
      </c>
      <c r="G312" s="53">
        <f t="array" ref="G312">SUM(IF(A312=A$5:A312,IF(C312=C$5:C312,1,0),0))</f>
        <v>64</v>
      </c>
    </row>
    <row r="313" spans="1:7" x14ac:dyDescent="0.25">
      <c r="A313">
        <v>2018</v>
      </c>
      <c r="B313" s="53" t="str">
        <f t="shared" si="8"/>
        <v>2018_CT1</v>
      </c>
      <c r="C313" t="s">
        <v>204</v>
      </c>
      <c r="D313" t="s">
        <v>205</v>
      </c>
      <c r="E313" s="53" t="str">
        <f t="shared" si="9"/>
        <v>2018_CTFAIRFIELD</v>
      </c>
      <c r="F313">
        <v>601450</v>
      </c>
      <c r="G313" s="53">
        <f t="array" ref="G313">SUM(IF(A313=A$5:A313,IF(C313=C$5:C313,1,0),0))</f>
        <v>1</v>
      </c>
    </row>
    <row r="314" spans="1:7" x14ac:dyDescent="0.25">
      <c r="A314">
        <v>2018</v>
      </c>
      <c r="B314" s="53" t="str">
        <f t="shared" si="8"/>
        <v>2018_CT2</v>
      </c>
      <c r="C314" t="s">
        <v>204</v>
      </c>
      <c r="D314" t="s">
        <v>619</v>
      </c>
      <c r="E314" s="53" t="str">
        <f t="shared" si="9"/>
        <v>2018_CTHARTFORD</v>
      </c>
      <c r="F314">
        <v>453100</v>
      </c>
      <c r="G314" s="53">
        <f t="array" ref="G314">SUM(IF(A314=A$5:A314,IF(C314=C$5:C314,1,0),0))</f>
        <v>2</v>
      </c>
    </row>
    <row r="315" spans="1:7" x14ac:dyDescent="0.25">
      <c r="A315">
        <v>2018</v>
      </c>
      <c r="B315" s="53" t="str">
        <f t="shared" si="8"/>
        <v>2018_CT3</v>
      </c>
      <c r="C315" t="s">
        <v>204</v>
      </c>
      <c r="D315" t="s">
        <v>620</v>
      </c>
      <c r="E315" s="53" t="str">
        <f t="shared" si="9"/>
        <v>2018_CTLITCHFIELD</v>
      </c>
      <c r="F315">
        <v>453100</v>
      </c>
      <c r="G315" s="53">
        <f t="array" ref="G315">SUM(IF(A315=A$5:A315,IF(C315=C$5:C315,1,0),0))</f>
        <v>3</v>
      </c>
    </row>
    <row r="316" spans="1:7" x14ac:dyDescent="0.25">
      <c r="A316">
        <v>2018</v>
      </c>
      <c r="B316" s="53" t="str">
        <f t="shared" si="8"/>
        <v>2018_CT4</v>
      </c>
      <c r="C316" t="s">
        <v>204</v>
      </c>
      <c r="D316" t="s">
        <v>240</v>
      </c>
      <c r="E316" s="53" t="str">
        <f t="shared" si="9"/>
        <v>2018_CTMIDDLESEX</v>
      </c>
      <c r="F316">
        <v>453100</v>
      </c>
      <c r="G316" s="53">
        <f t="array" ref="G316">SUM(IF(A316=A$5:A316,IF(C316=C$5:C316,1,0),0))</f>
        <v>4</v>
      </c>
    </row>
    <row r="317" spans="1:7" x14ac:dyDescent="0.25">
      <c r="A317">
        <v>2018</v>
      </c>
      <c r="B317" s="53" t="str">
        <f t="shared" si="8"/>
        <v>2018_CT5</v>
      </c>
      <c r="C317" t="s">
        <v>204</v>
      </c>
      <c r="D317" t="s">
        <v>621</v>
      </c>
      <c r="E317" s="53" t="str">
        <f t="shared" si="9"/>
        <v>2018_CTNEW HAVEN</v>
      </c>
      <c r="F317">
        <v>453100</v>
      </c>
      <c r="G317" s="53">
        <f t="array" ref="G317">SUM(IF(A317=A$5:A317,IF(C317=C$5:C317,1,0),0))</f>
        <v>5</v>
      </c>
    </row>
    <row r="318" spans="1:7" x14ac:dyDescent="0.25">
      <c r="A318">
        <v>2018</v>
      </c>
      <c r="B318" s="53" t="str">
        <f t="shared" si="8"/>
        <v>2018_CT6</v>
      </c>
      <c r="C318" t="s">
        <v>204</v>
      </c>
      <c r="D318" t="s">
        <v>622</v>
      </c>
      <c r="E318" s="53" t="str">
        <f t="shared" si="9"/>
        <v>2018_CTNEW LONDON</v>
      </c>
      <c r="F318">
        <v>453100</v>
      </c>
      <c r="G318" s="53">
        <f t="array" ref="G318">SUM(IF(A318=A$5:A318,IF(C318=C$5:C318,1,0),0))</f>
        <v>6</v>
      </c>
    </row>
    <row r="319" spans="1:7" x14ac:dyDescent="0.25">
      <c r="A319">
        <v>2018</v>
      </c>
      <c r="B319" s="53" t="str">
        <f t="shared" si="8"/>
        <v>2018_CT7</v>
      </c>
      <c r="C319" t="s">
        <v>204</v>
      </c>
      <c r="D319" t="s">
        <v>623</v>
      </c>
      <c r="E319" s="53" t="str">
        <f t="shared" si="9"/>
        <v>2018_CTTOLLAND</v>
      </c>
      <c r="F319">
        <v>453100</v>
      </c>
      <c r="G319" s="53">
        <f t="array" ref="G319">SUM(IF(A319=A$5:A319,IF(C319=C$5:C319,1,0),0))</f>
        <v>7</v>
      </c>
    </row>
    <row r="320" spans="1:7" x14ac:dyDescent="0.25">
      <c r="A320">
        <v>2018</v>
      </c>
      <c r="B320" s="53" t="str">
        <f t="shared" si="8"/>
        <v>2018_CT8</v>
      </c>
      <c r="C320" t="s">
        <v>204</v>
      </c>
      <c r="D320" t="s">
        <v>624</v>
      </c>
      <c r="E320" s="53" t="str">
        <f t="shared" si="9"/>
        <v>2018_CTWINDHAM</v>
      </c>
      <c r="F320">
        <v>453100</v>
      </c>
      <c r="G320" s="53">
        <f t="array" ref="G320">SUM(IF(A320=A$5:A320,IF(C320=C$5:C320,1,0),0))</f>
        <v>8</v>
      </c>
    </row>
    <row r="321" spans="1:7" x14ac:dyDescent="0.25">
      <c r="A321">
        <v>2018</v>
      </c>
      <c r="B321" s="53" t="str">
        <f t="shared" si="8"/>
        <v>2018_DE1</v>
      </c>
      <c r="C321" t="s">
        <v>367</v>
      </c>
      <c r="D321" t="s">
        <v>279</v>
      </c>
      <c r="E321" s="53" t="str">
        <f t="shared" si="9"/>
        <v>2018_DEKENT</v>
      </c>
      <c r="F321">
        <v>453100</v>
      </c>
      <c r="G321" s="53">
        <f t="array" ref="G321">SUM(IF(A321=A$5:A321,IF(C321=C$5:C321,1,0),0))</f>
        <v>1</v>
      </c>
    </row>
    <row r="322" spans="1:7" x14ac:dyDescent="0.25">
      <c r="A322">
        <v>2018</v>
      </c>
      <c r="B322" s="53" t="str">
        <f t="shared" si="8"/>
        <v>2018_DE2</v>
      </c>
      <c r="C322" t="s">
        <v>367</v>
      </c>
      <c r="D322" t="s">
        <v>625</v>
      </c>
      <c r="E322" s="53" t="str">
        <f t="shared" si="9"/>
        <v>2018_DENEW CASTLE</v>
      </c>
      <c r="F322">
        <v>453100</v>
      </c>
      <c r="G322" s="53">
        <f t="array" ref="G322">SUM(IF(A322=A$5:A322,IF(C322=C$5:C322,1,0),0))</f>
        <v>2</v>
      </c>
    </row>
    <row r="323" spans="1:7" x14ac:dyDescent="0.25">
      <c r="A323">
        <v>2018</v>
      </c>
      <c r="B323" s="53" t="str">
        <f t="shared" si="8"/>
        <v>2018_DE3</v>
      </c>
      <c r="C323" t="s">
        <v>367</v>
      </c>
      <c r="D323" t="s">
        <v>257</v>
      </c>
      <c r="E323" s="53" t="str">
        <f t="shared" si="9"/>
        <v>2018_DESUSSEX</v>
      </c>
      <c r="F323">
        <v>453100</v>
      </c>
      <c r="G323" s="53">
        <f t="array" ref="G323">SUM(IF(A323=A$5:A323,IF(C323=C$5:C323,1,0),0))</f>
        <v>3</v>
      </c>
    </row>
    <row r="324" spans="1:7" x14ac:dyDescent="0.25">
      <c r="A324">
        <v>2018</v>
      </c>
      <c r="B324" s="53" t="str">
        <f t="shared" si="8"/>
        <v>2018_DC1</v>
      </c>
      <c r="C324" t="s">
        <v>206</v>
      </c>
      <c r="D324" t="s">
        <v>207</v>
      </c>
      <c r="E324" s="53" t="str">
        <f t="shared" si="9"/>
        <v>2018_DCDISTRICT OF COL</v>
      </c>
      <c r="F324">
        <v>679650</v>
      </c>
      <c r="G324" s="53">
        <f t="array" ref="G324">SUM(IF(A324=A$5:A324,IF(C324=C$5:C324,1,0),0))</f>
        <v>1</v>
      </c>
    </row>
    <row r="325" spans="1:7" x14ac:dyDescent="0.25">
      <c r="A325">
        <v>2018</v>
      </c>
      <c r="B325" s="53" t="str">
        <f t="shared" si="8"/>
        <v>2018_FL1</v>
      </c>
      <c r="C325" t="s">
        <v>208</v>
      </c>
      <c r="D325" t="s">
        <v>626</v>
      </c>
      <c r="E325" s="53" t="str">
        <f t="shared" si="9"/>
        <v>2018_FLALACHUA</v>
      </c>
      <c r="F325">
        <v>453100</v>
      </c>
      <c r="G325" s="53">
        <f t="array" ref="G325">SUM(IF(A325=A$5:A325,IF(C325=C$5:C325,1,0),0))</f>
        <v>1</v>
      </c>
    </row>
    <row r="326" spans="1:7" x14ac:dyDescent="0.25">
      <c r="A326">
        <v>2018</v>
      </c>
      <c r="B326" s="53" t="str">
        <f t="shared" ref="B326:B389" si="10">A326&amp;"_"&amp;C326&amp;G326</f>
        <v>2018_FL2</v>
      </c>
      <c r="C326" t="s">
        <v>208</v>
      </c>
      <c r="D326" t="s">
        <v>627</v>
      </c>
      <c r="E326" s="53" t="str">
        <f t="shared" ref="E326:E389" si="11">A326&amp;"_"&amp;C326&amp;D326</f>
        <v>2018_FLBAKER</v>
      </c>
      <c r="F326">
        <v>453100</v>
      </c>
      <c r="G326" s="53">
        <f t="array" ref="G326">SUM(IF(A326=A$5:A326,IF(C326=C$5:C326,1,0),0))</f>
        <v>2</v>
      </c>
    </row>
    <row r="327" spans="1:7" x14ac:dyDescent="0.25">
      <c r="A327">
        <v>2018</v>
      </c>
      <c r="B327" s="53" t="str">
        <f t="shared" si="10"/>
        <v>2018_FL3</v>
      </c>
      <c r="C327" t="s">
        <v>208</v>
      </c>
      <c r="D327" t="s">
        <v>628</v>
      </c>
      <c r="E327" s="53" t="str">
        <f t="shared" si="11"/>
        <v>2018_FLBAY</v>
      </c>
      <c r="F327">
        <v>453100</v>
      </c>
      <c r="G327" s="53">
        <f t="array" ref="G327">SUM(IF(A327=A$5:A327,IF(C327=C$5:C327,1,0),0))</f>
        <v>3</v>
      </c>
    </row>
    <row r="328" spans="1:7" x14ac:dyDescent="0.25">
      <c r="A328">
        <v>2018</v>
      </c>
      <c r="B328" s="53" t="str">
        <f t="shared" si="10"/>
        <v>2018_FL4</v>
      </c>
      <c r="C328" t="s">
        <v>208</v>
      </c>
      <c r="D328" t="s">
        <v>629</v>
      </c>
      <c r="E328" s="53" t="str">
        <f t="shared" si="11"/>
        <v>2018_FLBRADFORD</v>
      </c>
      <c r="F328">
        <v>453100</v>
      </c>
      <c r="G328" s="53">
        <f t="array" ref="G328">SUM(IF(A328=A$5:A328,IF(C328=C$5:C328,1,0),0))</f>
        <v>4</v>
      </c>
    </row>
    <row r="329" spans="1:7" x14ac:dyDescent="0.25">
      <c r="A329">
        <v>2018</v>
      </c>
      <c r="B329" s="53" t="str">
        <f t="shared" si="10"/>
        <v>2018_FL5</v>
      </c>
      <c r="C329" t="s">
        <v>208</v>
      </c>
      <c r="D329" t="s">
        <v>630</v>
      </c>
      <c r="E329" s="53" t="str">
        <f t="shared" si="11"/>
        <v>2018_FLBREVARD</v>
      </c>
      <c r="F329">
        <v>453100</v>
      </c>
      <c r="G329" s="53">
        <f t="array" ref="G329">SUM(IF(A329=A$5:A329,IF(C329=C$5:C329,1,0),0))</f>
        <v>5</v>
      </c>
    </row>
    <row r="330" spans="1:7" x14ac:dyDescent="0.25">
      <c r="A330">
        <v>2018</v>
      </c>
      <c r="B330" s="53" t="str">
        <f t="shared" si="10"/>
        <v>2018_FL6</v>
      </c>
      <c r="C330" t="s">
        <v>208</v>
      </c>
      <c r="D330" t="s">
        <v>631</v>
      </c>
      <c r="E330" s="53" t="str">
        <f t="shared" si="11"/>
        <v>2018_FLBROWARD</v>
      </c>
      <c r="F330">
        <v>453100</v>
      </c>
      <c r="G330" s="53">
        <f t="array" ref="G330">SUM(IF(A330=A$5:A330,IF(C330=C$5:C330,1,0),0))</f>
        <v>6</v>
      </c>
    </row>
    <row r="331" spans="1:7" x14ac:dyDescent="0.25">
      <c r="A331">
        <v>2018</v>
      </c>
      <c r="B331" s="53" t="str">
        <f t="shared" si="10"/>
        <v>2018_FL7</v>
      </c>
      <c r="C331" t="s">
        <v>208</v>
      </c>
      <c r="D331" t="s">
        <v>434</v>
      </c>
      <c r="E331" s="53" t="str">
        <f t="shared" si="11"/>
        <v>2018_FLCALHOUN</v>
      </c>
      <c r="F331">
        <v>453100</v>
      </c>
      <c r="G331" s="53">
        <f t="array" ref="G331">SUM(IF(A331=A$5:A331,IF(C331=C$5:C331,1,0),0))</f>
        <v>7</v>
      </c>
    </row>
    <row r="332" spans="1:7" x14ac:dyDescent="0.25">
      <c r="A332">
        <v>2018</v>
      </c>
      <c r="B332" s="53" t="str">
        <f t="shared" si="10"/>
        <v>2018_FL8</v>
      </c>
      <c r="C332" t="s">
        <v>208</v>
      </c>
      <c r="D332" t="s">
        <v>632</v>
      </c>
      <c r="E332" s="53" t="str">
        <f t="shared" si="11"/>
        <v>2018_FLCHARLOTTE</v>
      </c>
      <c r="F332">
        <v>453100</v>
      </c>
      <c r="G332" s="53">
        <f t="array" ref="G332">SUM(IF(A332=A$5:A332,IF(C332=C$5:C332,1,0),0))</f>
        <v>8</v>
      </c>
    </row>
    <row r="333" spans="1:7" x14ac:dyDescent="0.25">
      <c r="A333">
        <v>2018</v>
      </c>
      <c r="B333" s="53" t="str">
        <f t="shared" si="10"/>
        <v>2018_FL9</v>
      </c>
      <c r="C333" t="s">
        <v>208</v>
      </c>
      <c r="D333" t="s">
        <v>633</v>
      </c>
      <c r="E333" s="53" t="str">
        <f t="shared" si="11"/>
        <v>2018_FLCITRUS</v>
      </c>
      <c r="F333">
        <v>453100</v>
      </c>
      <c r="G333" s="53">
        <f t="array" ref="G333">SUM(IF(A333=A$5:A333,IF(C333=C$5:C333,1,0),0))</f>
        <v>9</v>
      </c>
    </row>
    <row r="334" spans="1:7" x14ac:dyDescent="0.25">
      <c r="A334">
        <v>2018</v>
      </c>
      <c r="B334" s="53" t="str">
        <f t="shared" si="10"/>
        <v>2018_FL10</v>
      </c>
      <c r="C334" t="s">
        <v>208</v>
      </c>
      <c r="D334" t="s">
        <v>439</v>
      </c>
      <c r="E334" s="53" t="str">
        <f t="shared" si="11"/>
        <v>2018_FLCLAY</v>
      </c>
      <c r="F334">
        <v>453100</v>
      </c>
      <c r="G334" s="53">
        <f t="array" ref="G334">SUM(IF(A334=A$5:A334,IF(C334=C$5:C334,1,0),0))</f>
        <v>10</v>
      </c>
    </row>
    <row r="335" spans="1:7" x14ac:dyDescent="0.25">
      <c r="A335">
        <v>2018</v>
      </c>
      <c r="B335" s="53" t="str">
        <f t="shared" si="10"/>
        <v>2018_FL11</v>
      </c>
      <c r="C335" t="s">
        <v>208</v>
      </c>
      <c r="D335" t="s">
        <v>209</v>
      </c>
      <c r="E335" s="53" t="str">
        <f t="shared" si="11"/>
        <v>2018_FLCOLLIER</v>
      </c>
      <c r="F335">
        <v>453100</v>
      </c>
      <c r="G335" s="53">
        <f t="array" ref="G335">SUM(IF(A335=A$5:A335,IF(C335=C$5:C335,1,0),0))</f>
        <v>11</v>
      </c>
    </row>
    <row r="336" spans="1:7" x14ac:dyDescent="0.25">
      <c r="A336">
        <v>2018</v>
      </c>
      <c r="B336" s="53" t="str">
        <f t="shared" si="10"/>
        <v>2018_FL12</v>
      </c>
      <c r="C336" t="s">
        <v>208</v>
      </c>
      <c r="D336" t="s">
        <v>509</v>
      </c>
      <c r="E336" s="53" t="str">
        <f t="shared" si="11"/>
        <v>2018_FLCOLUMBIA</v>
      </c>
      <c r="F336">
        <v>453100</v>
      </c>
      <c r="G336" s="53">
        <f t="array" ref="G336">SUM(IF(A336=A$5:A336,IF(C336=C$5:C336,1,0),0))</f>
        <v>12</v>
      </c>
    </row>
    <row r="337" spans="1:7" x14ac:dyDescent="0.25">
      <c r="A337">
        <v>2018</v>
      </c>
      <c r="B337" s="53" t="str">
        <f t="shared" si="10"/>
        <v>2018_FL13</v>
      </c>
      <c r="C337" t="s">
        <v>208</v>
      </c>
      <c r="D337" t="s">
        <v>634</v>
      </c>
      <c r="E337" s="53" t="str">
        <f t="shared" si="11"/>
        <v>2018_FLDE SOTO</v>
      </c>
      <c r="F337">
        <v>453100</v>
      </c>
      <c r="G337" s="53">
        <f t="array" ref="G337">SUM(IF(A337=A$5:A337,IF(C337=C$5:C337,1,0),0))</f>
        <v>13</v>
      </c>
    </row>
    <row r="338" spans="1:7" x14ac:dyDescent="0.25">
      <c r="A338">
        <v>2018</v>
      </c>
      <c r="B338" s="53" t="str">
        <f t="shared" si="10"/>
        <v>2018_FL14</v>
      </c>
      <c r="C338" t="s">
        <v>208</v>
      </c>
      <c r="D338" t="s">
        <v>635</v>
      </c>
      <c r="E338" s="53" t="str">
        <f t="shared" si="11"/>
        <v>2018_FLDIXIE</v>
      </c>
      <c r="F338">
        <v>453100</v>
      </c>
      <c r="G338" s="53">
        <f t="array" ref="G338">SUM(IF(A338=A$5:A338,IF(C338=C$5:C338,1,0),0))</f>
        <v>14</v>
      </c>
    </row>
    <row r="339" spans="1:7" x14ac:dyDescent="0.25">
      <c r="A339">
        <v>2018</v>
      </c>
      <c r="B339" s="53" t="str">
        <f t="shared" si="10"/>
        <v>2018_FL15</v>
      </c>
      <c r="C339" t="s">
        <v>208</v>
      </c>
      <c r="D339" t="s">
        <v>636</v>
      </c>
      <c r="E339" s="53" t="str">
        <f t="shared" si="11"/>
        <v>2018_FLDUVAL</v>
      </c>
      <c r="F339">
        <v>453100</v>
      </c>
      <c r="G339" s="53">
        <f t="array" ref="G339">SUM(IF(A339=A$5:A339,IF(C339=C$5:C339,1,0),0))</f>
        <v>15</v>
      </c>
    </row>
    <row r="340" spans="1:7" x14ac:dyDescent="0.25">
      <c r="A340">
        <v>2018</v>
      </c>
      <c r="B340" s="53" t="str">
        <f t="shared" si="10"/>
        <v>2018_FL16</v>
      </c>
      <c r="C340" t="s">
        <v>208</v>
      </c>
      <c r="D340" t="s">
        <v>452</v>
      </c>
      <c r="E340" s="53" t="str">
        <f t="shared" si="11"/>
        <v>2018_FLESCAMBIA</v>
      </c>
      <c r="F340">
        <v>453100</v>
      </c>
      <c r="G340" s="53">
        <f t="array" ref="G340">SUM(IF(A340=A$5:A340,IF(C340=C$5:C340,1,0),0))</f>
        <v>16</v>
      </c>
    </row>
    <row r="341" spans="1:7" x14ac:dyDescent="0.25">
      <c r="A341">
        <v>2018</v>
      </c>
      <c r="B341" s="53" t="str">
        <f t="shared" si="10"/>
        <v>2018_FL17</v>
      </c>
      <c r="C341" t="s">
        <v>208</v>
      </c>
      <c r="D341" t="s">
        <v>637</v>
      </c>
      <c r="E341" s="53" t="str">
        <f t="shared" si="11"/>
        <v>2018_FLFLAGLER</v>
      </c>
      <c r="F341">
        <v>453100</v>
      </c>
      <c r="G341" s="53">
        <f t="array" ref="G341">SUM(IF(A341=A$5:A341,IF(C341=C$5:C341,1,0),0))</f>
        <v>17</v>
      </c>
    </row>
    <row r="342" spans="1:7" x14ac:dyDescent="0.25">
      <c r="A342">
        <v>2018</v>
      </c>
      <c r="B342" s="53" t="str">
        <f t="shared" si="10"/>
        <v>2018_FL18</v>
      </c>
      <c r="C342" t="s">
        <v>208</v>
      </c>
      <c r="D342" t="s">
        <v>455</v>
      </c>
      <c r="E342" s="53" t="str">
        <f t="shared" si="11"/>
        <v>2018_FLFRANKLIN</v>
      </c>
      <c r="F342">
        <v>453100</v>
      </c>
      <c r="G342" s="53">
        <f t="array" ref="G342">SUM(IF(A342=A$5:A342,IF(C342=C$5:C342,1,0),0))</f>
        <v>18</v>
      </c>
    </row>
    <row r="343" spans="1:7" x14ac:dyDescent="0.25">
      <c r="A343">
        <v>2018</v>
      </c>
      <c r="B343" s="53" t="str">
        <f t="shared" si="10"/>
        <v>2018_FL19</v>
      </c>
      <c r="C343" t="s">
        <v>208</v>
      </c>
      <c r="D343" t="s">
        <v>638</v>
      </c>
      <c r="E343" s="53" t="str">
        <f t="shared" si="11"/>
        <v>2018_FLGADSDEN</v>
      </c>
      <c r="F343">
        <v>453100</v>
      </c>
      <c r="G343" s="53">
        <f t="array" ref="G343">SUM(IF(A343=A$5:A343,IF(C343=C$5:C343,1,0),0))</f>
        <v>19</v>
      </c>
    </row>
    <row r="344" spans="1:7" x14ac:dyDescent="0.25">
      <c r="A344">
        <v>2018</v>
      </c>
      <c r="B344" s="53" t="str">
        <f t="shared" si="10"/>
        <v>2018_FL20</v>
      </c>
      <c r="C344" t="s">
        <v>208</v>
      </c>
      <c r="D344" t="s">
        <v>639</v>
      </c>
      <c r="E344" s="53" t="str">
        <f t="shared" si="11"/>
        <v>2018_FLGILCHRIST</v>
      </c>
      <c r="F344">
        <v>453100</v>
      </c>
      <c r="G344" s="53">
        <f t="array" ref="G344">SUM(IF(A344=A$5:A344,IF(C344=C$5:C344,1,0),0))</f>
        <v>20</v>
      </c>
    </row>
    <row r="345" spans="1:7" x14ac:dyDescent="0.25">
      <c r="A345">
        <v>2018</v>
      </c>
      <c r="B345" s="53" t="str">
        <f t="shared" si="10"/>
        <v>2018_FL21</v>
      </c>
      <c r="C345" t="s">
        <v>208</v>
      </c>
      <c r="D345" t="s">
        <v>640</v>
      </c>
      <c r="E345" s="53" t="str">
        <f t="shared" si="11"/>
        <v>2018_FLGLADES</v>
      </c>
      <c r="F345">
        <v>453100</v>
      </c>
      <c r="G345" s="53">
        <f t="array" ref="G345">SUM(IF(A345=A$5:A345,IF(C345=C$5:C345,1,0),0))</f>
        <v>21</v>
      </c>
    </row>
    <row r="346" spans="1:7" x14ac:dyDescent="0.25">
      <c r="A346">
        <v>2018</v>
      </c>
      <c r="B346" s="53" t="str">
        <f t="shared" si="10"/>
        <v>2018_FL22</v>
      </c>
      <c r="C346" t="s">
        <v>208</v>
      </c>
      <c r="D346" t="s">
        <v>641</v>
      </c>
      <c r="E346" s="53" t="str">
        <f t="shared" si="11"/>
        <v>2018_FLGULF</v>
      </c>
      <c r="F346">
        <v>453100</v>
      </c>
      <c r="G346" s="53">
        <f t="array" ref="G346">SUM(IF(A346=A$5:A346,IF(C346=C$5:C346,1,0),0))</f>
        <v>22</v>
      </c>
    </row>
    <row r="347" spans="1:7" x14ac:dyDescent="0.25">
      <c r="A347">
        <v>2018</v>
      </c>
      <c r="B347" s="53" t="str">
        <f t="shared" si="10"/>
        <v>2018_FL23</v>
      </c>
      <c r="C347" t="s">
        <v>208</v>
      </c>
      <c r="D347" t="s">
        <v>642</v>
      </c>
      <c r="E347" s="53" t="str">
        <f t="shared" si="11"/>
        <v>2018_FLHAMILTON</v>
      </c>
      <c r="F347">
        <v>453100</v>
      </c>
      <c r="G347" s="53">
        <f t="array" ref="G347">SUM(IF(A347=A$5:A347,IF(C347=C$5:C347,1,0),0))</f>
        <v>23</v>
      </c>
    </row>
    <row r="348" spans="1:7" x14ac:dyDescent="0.25">
      <c r="A348">
        <v>2018</v>
      </c>
      <c r="B348" s="53" t="str">
        <f t="shared" si="10"/>
        <v>2018_FL24</v>
      </c>
      <c r="C348" t="s">
        <v>208</v>
      </c>
      <c r="D348" t="s">
        <v>643</v>
      </c>
      <c r="E348" s="53" t="str">
        <f t="shared" si="11"/>
        <v>2018_FLHARDEE</v>
      </c>
      <c r="F348">
        <v>453100</v>
      </c>
      <c r="G348" s="53">
        <f t="array" ref="G348">SUM(IF(A348=A$5:A348,IF(C348=C$5:C348,1,0),0))</f>
        <v>24</v>
      </c>
    </row>
    <row r="349" spans="1:7" x14ac:dyDescent="0.25">
      <c r="A349">
        <v>2018</v>
      </c>
      <c r="B349" s="53" t="str">
        <f t="shared" si="10"/>
        <v>2018_FL25</v>
      </c>
      <c r="C349" t="s">
        <v>208</v>
      </c>
      <c r="D349" t="s">
        <v>644</v>
      </c>
      <c r="E349" s="53" t="str">
        <f t="shared" si="11"/>
        <v>2018_FLHENDRY</v>
      </c>
      <c r="F349">
        <v>453100</v>
      </c>
      <c r="G349" s="53">
        <f t="array" ref="G349">SUM(IF(A349=A$5:A349,IF(C349=C$5:C349,1,0),0))</f>
        <v>25</v>
      </c>
    </row>
    <row r="350" spans="1:7" x14ac:dyDescent="0.25">
      <c r="A350">
        <v>2018</v>
      </c>
      <c r="B350" s="53" t="str">
        <f t="shared" si="10"/>
        <v>2018_FL26</v>
      </c>
      <c r="C350" t="s">
        <v>208</v>
      </c>
      <c r="D350" t="s">
        <v>645</v>
      </c>
      <c r="E350" s="53" t="str">
        <f t="shared" si="11"/>
        <v>2018_FLHERNANDO</v>
      </c>
      <c r="F350">
        <v>453100</v>
      </c>
      <c r="G350" s="53">
        <f t="array" ref="G350">SUM(IF(A350=A$5:A350,IF(C350=C$5:C350,1,0),0))</f>
        <v>26</v>
      </c>
    </row>
    <row r="351" spans="1:7" x14ac:dyDescent="0.25">
      <c r="A351">
        <v>2018</v>
      </c>
      <c r="B351" s="53" t="str">
        <f t="shared" si="10"/>
        <v>2018_FL27</v>
      </c>
      <c r="C351" t="s">
        <v>208</v>
      </c>
      <c r="D351" t="s">
        <v>646</v>
      </c>
      <c r="E351" s="53" t="str">
        <f t="shared" si="11"/>
        <v>2018_FLHIGHLANDS</v>
      </c>
      <c r="F351">
        <v>453100</v>
      </c>
      <c r="G351" s="53">
        <f t="array" ref="G351">SUM(IF(A351=A$5:A351,IF(C351=C$5:C351,1,0),0))</f>
        <v>27</v>
      </c>
    </row>
    <row r="352" spans="1:7" x14ac:dyDescent="0.25">
      <c r="A352">
        <v>2018</v>
      </c>
      <c r="B352" s="53" t="str">
        <f t="shared" si="10"/>
        <v>2018_FL28</v>
      </c>
      <c r="C352" t="s">
        <v>208</v>
      </c>
      <c r="D352" t="s">
        <v>647</v>
      </c>
      <c r="E352" s="53" t="str">
        <f t="shared" si="11"/>
        <v>2018_FLHILLSBOROUGH</v>
      </c>
      <c r="F352">
        <v>453100</v>
      </c>
      <c r="G352" s="53">
        <f t="array" ref="G352">SUM(IF(A352=A$5:A352,IF(C352=C$5:C352,1,0),0))</f>
        <v>28</v>
      </c>
    </row>
    <row r="353" spans="1:7" x14ac:dyDescent="0.25">
      <c r="A353">
        <v>2018</v>
      </c>
      <c r="B353" s="53" t="str">
        <f t="shared" si="10"/>
        <v>2018_FL29</v>
      </c>
      <c r="C353" t="s">
        <v>208</v>
      </c>
      <c r="D353" t="s">
        <v>648</v>
      </c>
      <c r="E353" s="53" t="str">
        <f t="shared" si="11"/>
        <v>2018_FLHOLMES</v>
      </c>
      <c r="F353">
        <v>453100</v>
      </c>
      <c r="G353" s="53">
        <f t="array" ref="G353">SUM(IF(A353=A$5:A353,IF(C353=C$5:C353,1,0),0))</f>
        <v>29</v>
      </c>
    </row>
    <row r="354" spans="1:7" x14ac:dyDescent="0.25">
      <c r="A354">
        <v>2018</v>
      </c>
      <c r="B354" s="53" t="str">
        <f t="shared" si="10"/>
        <v>2018_FL30</v>
      </c>
      <c r="C354" t="s">
        <v>208</v>
      </c>
      <c r="D354" t="s">
        <v>649</v>
      </c>
      <c r="E354" s="53" t="str">
        <f t="shared" si="11"/>
        <v>2018_FLINDIAN RIVER</v>
      </c>
      <c r="F354">
        <v>453100</v>
      </c>
      <c r="G354" s="53">
        <f t="array" ref="G354">SUM(IF(A354=A$5:A354,IF(C354=C$5:C354,1,0),0))</f>
        <v>30</v>
      </c>
    </row>
    <row r="355" spans="1:7" x14ac:dyDescent="0.25">
      <c r="A355">
        <v>2018</v>
      </c>
      <c r="B355" s="53" t="str">
        <f t="shared" si="10"/>
        <v>2018_FL31</v>
      </c>
      <c r="C355" t="s">
        <v>208</v>
      </c>
      <c r="D355" t="s">
        <v>460</v>
      </c>
      <c r="E355" s="53" t="str">
        <f t="shared" si="11"/>
        <v>2018_FLJACKSON</v>
      </c>
      <c r="F355">
        <v>453100</v>
      </c>
      <c r="G355" s="53">
        <f t="array" ref="G355">SUM(IF(A355=A$5:A355,IF(C355=C$5:C355,1,0),0))</f>
        <v>31</v>
      </c>
    </row>
    <row r="356" spans="1:7" x14ac:dyDescent="0.25">
      <c r="A356">
        <v>2018</v>
      </c>
      <c r="B356" s="53" t="str">
        <f t="shared" si="10"/>
        <v>2018_FL32</v>
      </c>
      <c r="C356" t="s">
        <v>208</v>
      </c>
      <c r="D356" t="s">
        <v>196</v>
      </c>
      <c r="E356" s="53" t="str">
        <f t="shared" si="11"/>
        <v>2018_FLJEFFERSON</v>
      </c>
      <c r="F356">
        <v>453100</v>
      </c>
      <c r="G356" s="53">
        <f t="array" ref="G356">SUM(IF(A356=A$5:A356,IF(C356=C$5:C356,1,0),0))</f>
        <v>32</v>
      </c>
    </row>
    <row r="357" spans="1:7" x14ac:dyDescent="0.25">
      <c r="A357">
        <v>2018</v>
      </c>
      <c r="B357" s="53" t="str">
        <f t="shared" si="10"/>
        <v>2018_FL33</v>
      </c>
      <c r="C357" t="s">
        <v>208</v>
      </c>
      <c r="D357" t="s">
        <v>526</v>
      </c>
      <c r="E357" s="53" t="str">
        <f t="shared" si="11"/>
        <v>2018_FLLAFAYETTE</v>
      </c>
      <c r="F357">
        <v>453100</v>
      </c>
      <c r="G357" s="53">
        <f t="array" ref="G357">SUM(IF(A357=A$5:A357,IF(C357=C$5:C357,1,0),0))</f>
        <v>33</v>
      </c>
    </row>
    <row r="358" spans="1:7" x14ac:dyDescent="0.25">
      <c r="A358">
        <v>2018</v>
      </c>
      <c r="B358" s="53" t="str">
        <f t="shared" si="10"/>
        <v>2018_FL34</v>
      </c>
      <c r="C358" t="s">
        <v>208</v>
      </c>
      <c r="D358" t="s">
        <v>197</v>
      </c>
      <c r="E358" s="53" t="str">
        <f t="shared" si="11"/>
        <v>2018_FLLAKE</v>
      </c>
      <c r="F358">
        <v>453100</v>
      </c>
      <c r="G358" s="53">
        <f t="array" ref="G358">SUM(IF(A358=A$5:A358,IF(C358=C$5:C358,1,0),0))</f>
        <v>34</v>
      </c>
    </row>
    <row r="359" spans="1:7" x14ac:dyDescent="0.25">
      <c r="A359">
        <v>2018</v>
      </c>
      <c r="B359" s="53" t="str">
        <f t="shared" si="10"/>
        <v>2018_FL35</v>
      </c>
      <c r="C359" t="s">
        <v>208</v>
      </c>
      <c r="D359" t="s">
        <v>464</v>
      </c>
      <c r="E359" s="53" t="str">
        <f t="shared" si="11"/>
        <v>2018_FLLEE</v>
      </c>
      <c r="F359">
        <v>453100</v>
      </c>
      <c r="G359" s="53">
        <f t="array" ref="G359">SUM(IF(A359=A$5:A359,IF(C359=C$5:C359,1,0),0))</f>
        <v>35</v>
      </c>
    </row>
    <row r="360" spans="1:7" x14ac:dyDescent="0.25">
      <c r="A360">
        <v>2018</v>
      </c>
      <c r="B360" s="53" t="str">
        <f t="shared" si="10"/>
        <v>2018_FL36</v>
      </c>
      <c r="C360" t="s">
        <v>208</v>
      </c>
      <c r="D360" t="s">
        <v>650</v>
      </c>
      <c r="E360" s="53" t="str">
        <f t="shared" si="11"/>
        <v>2018_FLLEON</v>
      </c>
      <c r="F360">
        <v>453100</v>
      </c>
      <c r="G360" s="53">
        <f t="array" ref="G360">SUM(IF(A360=A$5:A360,IF(C360=C$5:C360,1,0),0))</f>
        <v>36</v>
      </c>
    </row>
    <row r="361" spans="1:7" x14ac:dyDescent="0.25">
      <c r="A361">
        <v>2018</v>
      </c>
      <c r="B361" s="53" t="str">
        <f t="shared" si="10"/>
        <v>2018_FL37</v>
      </c>
      <c r="C361" t="s">
        <v>208</v>
      </c>
      <c r="D361" t="s">
        <v>651</v>
      </c>
      <c r="E361" s="53" t="str">
        <f t="shared" si="11"/>
        <v>2018_FLLEVY</v>
      </c>
      <c r="F361">
        <v>453100</v>
      </c>
      <c r="G361" s="53">
        <f t="array" ref="G361">SUM(IF(A361=A$5:A361,IF(C361=C$5:C361,1,0),0))</f>
        <v>37</v>
      </c>
    </row>
    <row r="362" spans="1:7" x14ac:dyDescent="0.25">
      <c r="A362">
        <v>2018</v>
      </c>
      <c r="B362" s="53" t="str">
        <f t="shared" si="10"/>
        <v>2018_FL38</v>
      </c>
      <c r="C362" t="s">
        <v>208</v>
      </c>
      <c r="D362" t="s">
        <v>652</v>
      </c>
      <c r="E362" s="53" t="str">
        <f t="shared" si="11"/>
        <v>2018_FLLIBERTY</v>
      </c>
      <c r="F362">
        <v>453100</v>
      </c>
      <c r="G362" s="53">
        <f t="array" ref="G362">SUM(IF(A362=A$5:A362,IF(C362=C$5:C362,1,0),0))</f>
        <v>38</v>
      </c>
    </row>
    <row r="363" spans="1:7" x14ac:dyDescent="0.25">
      <c r="A363">
        <v>2018</v>
      </c>
      <c r="B363" s="53" t="str">
        <f t="shared" si="10"/>
        <v>2018_FL39</v>
      </c>
      <c r="C363" t="s">
        <v>208</v>
      </c>
      <c r="D363" t="s">
        <v>467</v>
      </c>
      <c r="E363" s="53" t="str">
        <f t="shared" si="11"/>
        <v>2018_FLMADISON</v>
      </c>
      <c r="F363">
        <v>453100</v>
      </c>
      <c r="G363" s="53">
        <f t="array" ref="G363">SUM(IF(A363=A$5:A363,IF(C363=C$5:C363,1,0),0))</f>
        <v>39</v>
      </c>
    </row>
    <row r="364" spans="1:7" x14ac:dyDescent="0.25">
      <c r="A364">
        <v>2018</v>
      </c>
      <c r="B364" s="53" t="str">
        <f t="shared" si="10"/>
        <v>2018_FL40</v>
      </c>
      <c r="C364" t="s">
        <v>208</v>
      </c>
      <c r="D364" t="s">
        <v>653</v>
      </c>
      <c r="E364" s="53" t="str">
        <f t="shared" si="11"/>
        <v>2018_FLMANATEE</v>
      </c>
      <c r="F364">
        <v>453100</v>
      </c>
      <c r="G364" s="53">
        <f t="array" ref="G364">SUM(IF(A364=A$5:A364,IF(C364=C$5:C364,1,0),0))</f>
        <v>40</v>
      </c>
    </row>
    <row r="365" spans="1:7" x14ac:dyDescent="0.25">
      <c r="A365">
        <v>2018</v>
      </c>
      <c r="B365" s="53" t="str">
        <f t="shared" si="10"/>
        <v>2018_FL41</v>
      </c>
      <c r="C365" t="s">
        <v>208</v>
      </c>
      <c r="D365" t="s">
        <v>469</v>
      </c>
      <c r="E365" s="53" t="str">
        <f t="shared" si="11"/>
        <v>2018_FLMARION</v>
      </c>
      <c r="F365">
        <v>453100</v>
      </c>
      <c r="G365" s="53">
        <f t="array" ref="G365">SUM(IF(A365=A$5:A365,IF(C365=C$5:C365,1,0),0))</f>
        <v>41</v>
      </c>
    </row>
    <row r="366" spans="1:7" x14ac:dyDescent="0.25">
      <c r="A366">
        <v>2018</v>
      </c>
      <c r="B366" s="53" t="str">
        <f t="shared" si="10"/>
        <v>2018_FL42</v>
      </c>
      <c r="C366" t="s">
        <v>208</v>
      </c>
      <c r="D366" t="s">
        <v>654</v>
      </c>
      <c r="E366" s="53" t="str">
        <f t="shared" si="11"/>
        <v>2018_FLMARTIN</v>
      </c>
      <c r="F366">
        <v>453100</v>
      </c>
      <c r="G366" s="53">
        <f t="array" ref="G366">SUM(IF(A366=A$5:A366,IF(C366=C$5:C366,1,0),0))</f>
        <v>42</v>
      </c>
    </row>
    <row r="367" spans="1:7" x14ac:dyDescent="0.25">
      <c r="A367">
        <v>2018</v>
      </c>
      <c r="B367" s="53" t="str">
        <f t="shared" si="10"/>
        <v>2018_FL43</v>
      </c>
      <c r="C367" t="s">
        <v>208</v>
      </c>
      <c r="D367" t="s">
        <v>655</v>
      </c>
      <c r="E367" s="53" t="str">
        <f t="shared" si="11"/>
        <v>2018_FLMIAMI-DADE</v>
      </c>
      <c r="F367">
        <v>453100</v>
      </c>
      <c r="G367" s="53">
        <f t="array" ref="G367">SUM(IF(A367=A$5:A367,IF(C367=C$5:C367,1,0),0))</f>
        <v>43</v>
      </c>
    </row>
    <row r="368" spans="1:7" x14ac:dyDescent="0.25">
      <c r="A368">
        <v>2018</v>
      </c>
      <c r="B368" s="53" t="str">
        <f t="shared" si="10"/>
        <v>2018_FL44</v>
      </c>
      <c r="C368" t="s">
        <v>208</v>
      </c>
      <c r="D368" t="s">
        <v>210</v>
      </c>
      <c r="E368" s="53" t="str">
        <f t="shared" si="11"/>
        <v>2018_FLMONROE</v>
      </c>
      <c r="F368">
        <v>529000</v>
      </c>
      <c r="G368" s="53">
        <f t="array" ref="G368">SUM(IF(A368=A$5:A368,IF(C368=C$5:C368,1,0),0))</f>
        <v>44</v>
      </c>
    </row>
    <row r="369" spans="1:7" x14ac:dyDescent="0.25">
      <c r="A369">
        <v>2018</v>
      </c>
      <c r="B369" s="53" t="str">
        <f t="shared" si="10"/>
        <v>2018_FL45</v>
      </c>
      <c r="C369" t="s">
        <v>208</v>
      </c>
      <c r="D369" t="s">
        <v>263</v>
      </c>
      <c r="E369" s="53" t="str">
        <f t="shared" si="11"/>
        <v>2018_FLNASSAU</v>
      </c>
      <c r="F369">
        <v>453100</v>
      </c>
      <c r="G369" s="53">
        <f t="array" ref="G369">SUM(IF(A369=A$5:A369,IF(C369=C$5:C369,1,0),0))</f>
        <v>45</v>
      </c>
    </row>
    <row r="370" spans="1:7" x14ac:dyDescent="0.25">
      <c r="A370">
        <v>2018</v>
      </c>
      <c r="B370" s="53" t="str">
        <f t="shared" si="10"/>
        <v>2018_FL46</v>
      </c>
      <c r="C370" t="s">
        <v>208</v>
      </c>
      <c r="D370" t="s">
        <v>656</v>
      </c>
      <c r="E370" s="53" t="str">
        <f t="shared" si="11"/>
        <v>2018_FLOKALOOSA</v>
      </c>
      <c r="F370">
        <v>453100</v>
      </c>
      <c r="G370" s="53">
        <f t="array" ref="G370">SUM(IF(A370=A$5:A370,IF(C370=C$5:C370,1,0),0))</f>
        <v>46</v>
      </c>
    </row>
    <row r="371" spans="1:7" x14ac:dyDescent="0.25">
      <c r="A371">
        <v>2018</v>
      </c>
      <c r="B371" s="53" t="str">
        <f t="shared" si="10"/>
        <v>2018_FL47</v>
      </c>
      <c r="C371" t="s">
        <v>208</v>
      </c>
      <c r="D371" t="s">
        <v>657</v>
      </c>
      <c r="E371" s="53" t="str">
        <f t="shared" si="11"/>
        <v>2018_FLOKEECHOBEE</v>
      </c>
      <c r="F371">
        <v>453100</v>
      </c>
      <c r="G371" s="53">
        <f t="array" ref="G371">SUM(IF(A371=A$5:A371,IF(C371=C$5:C371,1,0),0))</f>
        <v>47</v>
      </c>
    </row>
    <row r="372" spans="1:7" x14ac:dyDescent="0.25">
      <c r="A372">
        <v>2018</v>
      </c>
      <c r="B372" s="53" t="str">
        <f t="shared" si="10"/>
        <v>2018_FL48</v>
      </c>
      <c r="C372" t="s">
        <v>208</v>
      </c>
      <c r="D372" t="s">
        <v>169</v>
      </c>
      <c r="E372" s="53" t="str">
        <f t="shared" si="11"/>
        <v>2018_FLORANGE</v>
      </c>
      <c r="F372">
        <v>453100</v>
      </c>
      <c r="G372" s="53">
        <f t="array" ref="G372">SUM(IF(A372=A$5:A372,IF(C372=C$5:C372,1,0),0))</f>
        <v>48</v>
      </c>
    </row>
    <row r="373" spans="1:7" x14ac:dyDescent="0.25">
      <c r="A373">
        <v>2018</v>
      </c>
      <c r="B373" s="53" t="str">
        <f t="shared" si="10"/>
        <v>2018_FL49</v>
      </c>
      <c r="C373" t="s">
        <v>208</v>
      </c>
      <c r="D373" t="s">
        <v>658</v>
      </c>
      <c r="E373" s="53" t="str">
        <f t="shared" si="11"/>
        <v>2018_FLOSCEOLA</v>
      </c>
      <c r="F373">
        <v>453100</v>
      </c>
      <c r="G373" s="53">
        <f t="array" ref="G373">SUM(IF(A373=A$5:A373,IF(C373=C$5:C373,1,0),0))</f>
        <v>49</v>
      </c>
    </row>
    <row r="374" spans="1:7" x14ac:dyDescent="0.25">
      <c r="A374">
        <v>2018</v>
      </c>
      <c r="B374" s="53" t="str">
        <f t="shared" si="10"/>
        <v>2018_FL50</v>
      </c>
      <c r="C374" t="s">
        <v>208</v>
      </c>
      <c r="D374" t="s">
        <v>659</v>
      </c>
      <c r="E374" s="53" t="str">
        <f t="shared" si="11"/>
        <v>2018_FLPALM BEACH</v>
      </c>
      <c r="F374">
        <v>453100</v>
      </c>
      <c r="G374" s="53">
        <f t="array" ref="G374">SUM(IF(A374=A$5:A374,IF(C374=C$5:C374,1,0),0))</f>
        <v>50</v>
      </c>
    </row>
    <row r="375" spans="1:7" x14ac:dyDescent="0.25">
      <c r="A375">
        <v>2018</v>
      </c>
      <c r="B375" s="53" t="str">
        <f t="shared" si="10"/>
        <v>2018_FL51</v>
      </c>
      <c r="C375" t="s">
        <v>208</v>
      </c>
      <c r="D375" t="s">
        <v>660</v>
      </c>
      <c r="E375" s="53" t="str">
        <f t="shared" si="11"/>
        <v>2018_FLPASCO</v>
      </c>
      <c r="F375">
        <v>453100</v>
      </c>
      <c r="G375" s="53">
        <f t="array" ref="G375">SUM(IF(A375=A$5:A375,IF(C375=C$5:C375,1,0),0))</f>
        <v>51</v>
      </c>
    </row>
    <row r="376" spans="1:7" x14ac:dyDescent="0.25">
      <c r="A376">
        <v>2018</v>
      </c>
      <c r="B376" s="53" t="str">
        <f t="shared" si="10"/>
        <v>2018_FL52</v>
      </c>
      <c r="C376" t="s">
        <v>208</v>
      </c>
      <c r="D376" t="s">
        <v>661</v>
      </c>
      <c r="E376" s="53" t="str">
        <f t="shared" si="11"/>
        <v>2018_FLPINELLAS</v>
      </c>
      <c r="F376">
        <v>453100</v>
      </c>
      <c r="G376" s="53">
        <f t="array" ref="G376">SUM(IF(A376=A$5:A376,IF(C376=C$5:C376,1,0),0))</f>
        <v>52</v>
      </c>
    </row>
    <row r="377" spans="1:7" x14ac:dyDescent="0.25">
      <c r="A377">
        <v>2018</v>
      </c>
      <c r="B377" s="53" t="str">
        <f t="shared" si="10"/>
        <v>2018_FL53</v>
      </c>
      <c r="C377" t="s">
        <v>208</v>
      </c>
      <c r="D377" t="s">
        <v>535</v>
      </c>
      <c r="E377" s="53" t="str">
        <f t="shared" si="11"/>
        <v>2018_FLPOLK</v>
      </c>
      <c r="F377">
        <v>453100</v>
      </c>
      <c r="G377" s="53">
        <f t="array" ref="G377">SUM(IF(A377=A$5:A377,IF(C377=C$5:C377,1,0),0))</f>
        <v>53</v>
      </c>
    </row>
    <row r="378" spans="1:7" x14ac:dyDescent="0.25">
      <c r="A378">
        <v>2018</v>
      </c>
      <c r="B378" s="53" t="str">
        <f t="shared" si="10"/>
        <v>2018_FL54</v>
      </c>
      <c r="C378" t="s">
        <v>208</v>
      </c>
      <c r="D378" t="s">
        <v>264</v>
      </c>
      <c r="E378" s="53" t="str">
        <f t="shared" si="11"/>
        <v>2018_FLPUTNAM</v>
      </c>
      <c r="F378">
        <v>453100</v>
      </c>
      <c r="G378" s="53">
        <f t="array" ref="G378">SUM(IF(A378=A$5:A378,IF(C378=C$5:C378,1,0),0))</f>
        <v>54</v>
      </c>
    </row>
    <row r="379" spans="1:7" x14ac:dyDescent="0.25">
      <c r="A379">
        <v>2018</v>
      </c>
      <c r="B379" s="53" t="str">
        <f t="shared" si="10"/>
        <v>2018_FL55</v>
      </c>
      <c r="C379" t="s">
        <v>208</v>
      </c>
      <c r="D379" t="s">
        <v>662</v>
      </c>
      <c r="E379" s="53" t="str">
        <f t="shared" si="11"/>
        <v>2018_FLST. JOHNS</v>
      </c>
      <c r="F379">
        <v>453100</v>
      </c>
      <c r="G379" s="53">
        <f t="array" ref="G379">SUM(IF(A379=A$5:A379,IF(C379=C$5:C379,1,0),0))</f>
        <v>55</v>
      </c>
    </row>
    <row r="380" spans="1:7" x14ac:dyDescent="0.25">
      <c r="A380">
        <v>2018</v>
      </c>
      <c r="B380" s="53" t="str">
        <f t="shared" si="10"/>
        <v>2018_FL56</v>
      </c>
      <c r="C380" t="s">
        <v>208</v>
      </c>
      <c r="D380" t="s">
        <v>663</v>
      </c>
      <c r="E380" s="53" t="str">
        <f t="shared" si="11"/>
        <v>2018_FLST. LUCIE</v>
      </c>
      <c r="F380">
        <v>453100</v>
      </c>
      <c r="G380" s="53">
        <f t="array" ref="G380">SUM(IF(A380=A$5:A380,IF(C380=C$5:C380,1,0),0))</f>
        <v>56</v>
      </c>
    </row>
    <row r="381" spans="1:7" x14ac:dyDescent="0.25">
      <c r="A381">
        <v>2018</v>
      </c>
      <c r="B381" s="53" t="str">
        <f t="shared" si="10"/>
        <v>2018_FL57</v>
      </c>
      <c r="C381" t="s">
        <v>208</v>
      </c>
      <c r="D381" t="s">
        <v>664</v>
      </c>
      <c r="E381" s="53" t="str">
        <f t="shared" si="11"/>
        <v>2018_FLSANTA ROSA</v>
      </c>
      <c r="F381">
        <v>453100</v>
      </c>
      <c r="G381" s="53">
        <f t="array" ref="G381">SUM(IF(A381=A$5:A381,IF(C381=C$5:C381,1,0),0))</f>
        <v>57</v>
      </c>
    </row>
    <row r="382" spans="1:7" x14ac:dyDescent="0.25">
      <c r="A382">
        <v>2018</v>
      </c>
      <c r="B382" s="53" t="str">
        <f t="shared" si="10"/>
        <v>2018_FL58</v>
      </c>
      <c r="C382" t="s">
        <v>208</v>
      </c>
      <c r="D382" t="s">
        <v>665</v>
      </c>
      <c r="E382" s="53" t="str">
        <f t="shared" si="11"/>
        <v>2018_FLSARASOTA</v>
      </c>
      <c r="F382">
        <v>453100</v>
      </c>
      <c r="G382" s="53">
        <f t="array" ref="G382">SUM(IF(A382=A$5:A382,IF(C382=C$5:C382,1,0),0))</f>
        <v>58</v>
      </c>
    </row>
    <row r="383" spans="1:7" x14ac:dyDescent="0.25">
      <c r="A383">
        <v>2018</v>
      </c>
      <c r="B383" s="53" t="str">
        <f t="shared" si="10"/>
        <v>2018_FL59</v>
      </c>
      <c r="C383" t="s">
        <v>208</v>
      </c>
      <c r="D383" t="s">
        <v>666</v>
      </c>
      <c r="E383" s="53" t="str">
        <f t="shared" si="11"/>
        <v>2018_FLSEMINOLE</v>
      </c>
      <c r="F383">
        <v>453100</v>
      </c>
      <c r="G383" s="53">
        <f t="array" ref="G383">SUM(IF(A383=A$5:A383,IF(C383=C$5:C383,1,0),0))</f>
        <v>59</v>
      </c>
    </row>
    <row r="384" spans="1:7" x14ac:dyDescent="0.25">
      <c r="A384">
        <v>2018</v>
      </c>
      <c r="B384" s="53" t="str">
        <f t="shared" si="10"/>
        <v>2018_FL60</v>
      </c>
      <c r="C384" t="s">
        <v>208</v>
      </c>
      <c r="D384" t="s">
        <v>479</v>
      </c>
      <c r="E384" s="53" t="str">
        <f t="shared" si="11"/>
        <v>2018_FLSUMTER</v>
      </c>
      <c r="F384">
        <v>453100</v>
      </c>
      <c r="G384" s="53">
        <f t="array" ref="G384">SUM(IF(A384=A$5:A384,IF(C384=C$5:C384,1,0),0))</f>
        <v>60</v>
      </c>
    </row>
    <row r="385" spans="1:7" x14ac:dyDescent="0.25">
      <c r="A385">
        <v>2018</v>
      </c>
      <c r="B385" s="53" t="str">
        <f t="shared" si="10"/>
        <v>2018_FL61</v>
      </c>
      <c r="C385" t="s">
        <v>208</v>
      </c>
      <c r="D385" t="s">
        <v>667</v>
      </c>
      <c r="E385" s="53" t="str">
        <f t="shared" si="11"/>
        <v>2018_FLSUWANNEE</v>
      </c>
      <c r="F385">
        <v>453100</v>
      </c>
      <c r="G385" s="53">
        <f t="array" ref="G385">SUM(IF(A385=A$5:A385,IF(C385=C$5:C385,1,0),0))</f>
        <v>61</v>
      </c>
    </row>
    <row r="386" spans="1:7" x14ac:dyDescent="0.25">
      <c r="A386">
        <v>2018</v>
      </c>
      <c r="B386" s="53" t="str">
        <f t="shared" si="10"/>
        <v>2018_FL62</v>
      </c>
      <c r="C386" t="s">
        <v>208</v>
      </c>
      <c r="D386" t="s">
        <v>668</v>
      </c>
      <c r="E386" s="53" t="str">
        <f t="shared" si="11"/>
        <v>2018_FLTAYLOR</v>
      </c>
      <c r="F386">
        <v>453100</v>
      </c>
      <c r="G386" s="53">
        <f t="array" ref="G386">SUM(IF(A386=A$5:A386,IF(C386=C$5:C386,1,0),0))</f>
        <v>62</v>
      </c>
    </row>
    <row r="387" spans="1:7" x14ac:dyDescent="0.25">
      <c r="A387">
        <v>2018</v>
      </c>
      <c r="B387" s="53" t="str">
        <f t="shared" si="10"/>
        <v>2018_FL63</v>
      </c>
      <c r="C387" t="s">
        <v>208</v>
      </c>
      <c r="D387" t="s">
        <v>258</v>
      </c>
      <c r="E387" s="53" t="str">
        <f t="shared" si="11"/>
        <v>2018_FLUNION</v>
      </c>
      <c r="F387">
        <v>453100</v>
      </c>
      <c r="G387" s="53">
        <f t="array" ref="G387">SUM(IF(A387=A$5:A387,IF(C387=C$5:C387,1,0),0))</f>
        <v>63</v>
      </c>
    </row>
    <row r="388" spans="1:7" x14ac:dyDescent="0.25">
      <c r="A388">
        <v>2018</v>
      </c>
      <c r="B388" s="53" t="str">
        <f t="shared" si="10"/>
        <v>2018_FL64</v>
      </c>
      <c r="C388" t="s">
        <v>208</v>
      </c>
      <c r="D388" t="s">
        <v>669</v>
      </c>
      <c r="E388" s="53" t="str">
        <f t="shared" si="11"/>
        <v>2018_FLVOLUSIA</v>
      </c>
      <c r="F388">
        <v>453100</v>
      </c>
      <c r="G388" s="53">
        <f t="array" ref="G388">SUM(IF(A388=A$5:A388,IF(C388=C$5:C388,1,0),0))</f>
        <v>64</v>
      </c>
    </row>
    <row r="389" spans="1:7" x14ac:dyDescent="0.25">
      <c r="A389">
        <v>2018</v>
      </c>
      <c r="B389" s="53" t="str">
        <f t="shared" si="10"/>
        <v>2018_FL65</v>
      </c>
      <c r="C389" t="s">
        <v>208</v>
      </c>
      <c r="D389" t="s">
        <v>670</v>
      </c>
      <c r="E389" s="53" t="str">
        <f t="shared" si="11"/>
        <v>2018_FLWAKULLA</v>
      </c>
      <c r="F389">
        <v>453100</v>
      </c>
      <c r="G389" s="53">
        <f t="array" ref="G389">SUM(IF(A389=A$5:A389,IF(C389=C$5:C389,1,0),0))</f>
        <v>65</v>
      </c>
    </row>
    <row r="390" spans="1:7" x14ac:dyDescent="0.25">
      <c r="A390">
        <v>2018</v>
      </c>
      <c r="B390" s="53" t="str">
        <f t="shared" ref="B390:B453" si="12">A390&amp;"_"&amp;C390&amp;G390</f>
        <v>2018_FL66</v>
      </c>
      <c r="C390" t="s">
        <v>208</v>
      </c>
      <c r="D390" t="s">
        <v>671</v>
      </c>
      <c r="E390" s="53" t="str">
        <f t="shared" ref="E390:E453" si="13">A390&amp;"_"&amp;C390&amp;D390</f>
        <v>2018_FLWALTON</v>
      </c>
      <c r="F390">
        <v>453100</v>
      </c>
      <c r="G390" s="53">
        <f t="array" ref="G390">SUM(IF(A390=A$5:A390,IF(C390=C$5:C390,1,0),0))</f>
        <v>66</v>
      </c>
    </row>
    <row r="391" spans="1:7" x14ac:dyDescent="0.25">
      <c r="A391">
        <v>2018</v>
      </c>
      <c r="B391" s="53" t="str">
        <f t="shared" si="12"/>
        <v>2018_FL67</v>
      </c>
      <c r="C391" t="s">
        <v>208</v>
      </c>
      <c r="D391" t="s">
        <v>125</v>
      </c>
      <c r="E391" s="53" t="str">
        <f t="shared" si="13"/>
        <v>2018_FLWASHINGTON</v>
      </c>
      <c r="F391">
        <v>453100</v>
      </c>
      <c r="G391" s="53">
        <f t="array" ref="G391">SUM(IF(A391=A$5:A391,IF(C391=C$5:C391,1,0),0))</f>
        <v>67</v>
      </c>
    </row>
    <row r="392" spans="1:7" x14ac:dyDescent="0.25">
      <c r="A392">
        <v>2018</v>
      </c>
      <c r="B392" s="53" t="str">
        <f t="shared" si="12"/>
        <v>2018_GA1</v>
      </c>
      <c r="C392" t="s">
        <v>211</v>
      </c>
      <c r="D392" t="s">
        <v>672</v>
      </c>
      <c r="E392" s="53" t="str">
        <f t="shared" si="13"/>
        <v>2018_GAAPPLING</v>
      </c>
      <c r="F392">
        <v>453100</v>
      </c>
      <c r="G392" s="53">
        <f t="array" ref="G392">SUM(IF(A392=A$5:A392,IF(C392=C$5:C392,1,0),0))</f>
        <v>1</v>
      </c>
    </row>
    <row r="393" spans="1:7" x14ac:dyDescent="0.25">
      <c r="A393">
        <v>2018</v>
      </c>
      <c r="B393" s="53" t="str">
        <f t="shared" si="12"/>
        <v>2018_GA2</v>
      </c>
      <c r="C393" t="s">
        <v>211</v>
      </c>
      <c r="D393" t="s">
        <v>673</v>
      </c>
      <c r="E393" s="53" t="str">
        <f t="shared" si="13"/>
        <v>2018_GAATKINSON</v>
      </c>
      <c r="F393">
        <v>453100</v>
      </c>
      <c r="G393" s="53">
        <f t="array" ref="G393">SUM(IF(A393=A$5:A393,IF(C393=C$5:C393,1,0),0))</f>
        <v>2</v>
      </c>
    </row>
    <row r="394" spans="1:7" x14ac:dyDescent="0.25">
      <c r="A394">
        <v>2018</v>
      </c>
      <c r="B394" s="53" t="str">
        <f t="shared" si="12"/>
        <v>2018_GA3</v>
      </c>
      <c r="C394" t="s">
        <v>211</v>
      </c>
      <c r="D394" t="s">
        <v>674</v>
      </c>
      <c r="E394" s="53" t="str">
        <f t="shared" si="13"/>
        <v>2018_GABACON</v>
      </c>
      <c r="F394">
        <v>453100</v>
      </c>
      <c r="G394" s="53">
        <f t="array" ref="G394">SUM(IF(A394=A$5:A394,IF(C394=C$5:C394,1,0),0))</f>
        <v>3</v>
      </c>
    </row>
    <row r="395" spans="1:7" x14ac:dyDescent="0.25">
      <c r="A395">
        <v>2018</v>
      </c>
      <c r="B395" s="53" t="str">
        <f t="shared" si="12"/>
        <v>2018_GA4</v>
      </c>
      <c r="C395" t="s">
        <v>211</v>
      </c>
      <c r="D395" t="s">
        <v>627</v>
      </c>
      <c r="E395" s="53" t="str">
        <f t="shared" si="13"/>
        <v>2018_GABAKER</v>
      </c>
      <c r="F395">
        <v>453100</v>
      </c>
      <c r="G395" s="53">
        <f t="array" ref="G395">SUM(IF(A395=A$5:A395,IF(C395=C$5:C395,1,0),0))</f>
        <v>4</v>
      </c>
    </row>
    <row r="396" spans="1:7" x14ac:dyDescent="0.25">
      <c r="A396">
        <v>2018</v>
      </c>
      <c r="B396" s="53" t="str">
        <f t="shared" si="12"/>
        <v>2018_GA5</v>
      </c>
      <c r="C396" t="s">
        <v>211</v>
      </c>
      <c r="D396" t="s">
        <v>428</v>
      </c>
      <c r="E396" s="53" t="str">
        <f t="shared" si="13"/>
        <v>2018_GABALDWIN</v>
      </c>
      <c r="F396">
        <v>453100</v>
      </c>
      <c r="G396" s="53">
        <f t="array" ref="G396">SUM(IF(A396=A$5:A396,IF(C396=C$5:C396,1,0),0))</f>
        <v>5</v>
      </c>
    </row>
    <row r="397" spans="1:7" x14ac:dyDescent="0.25">
      <c r="A397">
        <v>2018</v>
      </c>
      <c r="B397" s="53" t="str">
        <f t="shared" si="12"/>
        <v>2018_GA6</v>
      </c>
      <c r="C397" t="s">
        <v>211</v>
      </c>
      <c r="D397" t="s">
        <v>675</v>
      </c>
      <c r="E397" s="53" t="str">
        <f t="shared" si="13"/>
        <v>2018_GABANKS</v>
      </c>
      <c r="F397">
        <v>453100</v>
      </c>
      <c r="G397" s="53">
        <f t="array" ref="G397">SUM(IF(A397=A$5:A397,IF(C397=C$5:C397,1,0),0))</f>
        <v>6</v>
      </c>
    </row>
    <row r="398" spans="1:7" x14ac:dyDescent="0.25">
      <c r="A398">
        <v>2018</v>
      </c>
      <c r="B398" s="53" t="str">
        <f t="shared" si="12"/>
        <v>2018_GA7</v>
      </c>
      <c r="C398" t="s">
        <v>211</v>
      </c>
      <c r="D398" t="s">
        <v>676</v>
      </c>
      <c r="E398" s="53" t="str">
        <f t="shared" si="13"/>
        <v>2018_GABARROW</v>
      </c>
      <c r="F398">
        <v>453100</v>
      </c>
      <c r="G398" s="53">
        <f t="array" ref="G398">SUM(IF(A398=A$5:A398,IF(C398=C$5:C398,1,0),0))</f>
        <v>7</v>
      </c>
    </row>
    <row r="399" spans="1:7" x14ac:dyDescent="0.25">
      <c r="A399">
        <v>2018</v>
      </c>
      <c r="B399" s="53" t="str">
        <f t="shared" si="12"/>
        <v>2018_GA8</v>
      </c>
      <c r="C399" t="s">
        <v>211</v>
      </c>
      <c r="D399" t="s">
        <v>677</v>
      </c>
      <c r="E399" s="53" t="str">
        <f t="shared" si="13"/>
        <v>2018_GABARTOW</v>
      </c>
      <c r="F399">
        <v>453100</v>
      </c>
      <c r="G399" s="53">
        <f t="array" ref="G399">SUM(IF(A399=A$5:A399,IF(C399=C$5:C399,1,0),0))</f>
        <v>8</v>
      </c>
    </row>
    <row r="400" spans="1:7" x14ac:dyDescent="0.25">
      <c r="A400">
        <v>2018</v>
      </c>
      <c r="B400" s="53" t="str">
        <f t="shared" si="12"/>
        <v>2018_GA9</v>
      </c>
      <c r="C400" t="s">
        <v>211</v>
      </c>
      <c r="D400" t="s">
        <v>678</v>
      </c>
      <c r="E400" s="53" t="str">
        <f t="shared" si="13"/>
        <v>2018_GABEN HILL</v>
      </c>
      <c r="F400">
        <v>453100</v>
      </c>
      <c r="G400" s="53">
        <f t="array" ref="G400">SUM(IF(A400=A$5:A400,IF(C400=C$5:C400,1,0),0))</f>
        <v>9</v>
      </c>
    </row>
    <row r="401" spans="1:7" x14ac:dyDescent="0.25">
      <c r="A401">
        <v>2018</v>
      </c>
      <c r="B401" s="53" t="str">
        <f t="shared" si="12"/>
        <v>2018_GA10</v>
      </c>
      <c r="C401" t="s">
        <v>211</v>
      </c>
      <c r="D401" t="s">
        <v>679</v>
      </c>
      <c r="E401" s="53" t="str">
        <f t="shared" si="13"/>
        <v>2018_GABERRIEN</v>
      </c>
      <c r="F401">
        <v>453100</v>
      </c>
      <c r="G401" s="53">
        <f t="array" ref="G401">SUM(IF(A401=A$5:A401,IF(C401=C$5:C401,1,0),0))</f>
        <v>10</v>
      </c>
    </row>
    <row r="402" spans="1:7" x14ac:dyDescent="0.25">
      <c r="A402">
        <v>2018</v>
      </c>
      <c r="B402" s="53" t="str">
        <f t="shared" si="12"/>
        <v>2018_GA11</v>
      </c>
      <c r="C402" t="s">
        <v>211</v>
      </c>
      <c r="D402" t="s">
        <v>430</v>
      </c>
      <c r="E402" s="53" t="str">
        <f t="shared" si="13"/>
        <v>2018_GABIBB</v>
      </c>
      <c r="F402">
        <v>453100</v>
      </c>
      <c r="G402" s="53">
        <f t="array" ref="G402">SUM(IF(A402=A$5:A402,IF(C402=C$5:C402,1,0),0))</f>
        <v>11</v>
      </c>
    </row>
    <row r="403" spans="1:7" x14ac:dyDescent="0.25">
      <c r="A403">
        <v>2018</v>
      </c>
      <c r="B403" s="53" t="str">
        <f t="shared" si="12"/>
        <v>2018_GA12</v>
      </c>
      <c r="C403" t="s">
        <v>211</v>
      </c>
      <c r="D403" t="s">
        <v>680</v>
      </c>
      <c r="E403" s="53" t="str">
        <f t="shared" si="13"/>
        <v>2018_GABLECKLEY</v>
      </c>
      <c r="F403">
        <v>453100</v>
      </c>
      <c r="G403" s="53">
        <f t="array" ref="G403">SUM(IF(A403=A$5:A403,IF(C403=C$5:C403,1,0),0))</f>
        <v>12</v>
      </c>
    </row>
    <row r="404" spans="1:7" x14ac:dyDescent="0.25">
      <c r="A404">
        <v>2018</v>
      </c>
      <c r="B404" s="53" t="str">
        <f t="shared" si="12"/>
        <v>2018_GA13</v>
      </c>
      <c r="C404" t="s">
        <v>211</v>
      </c>
      <c r="D404" t="s">
        <v>681</v>
      </c>
      <c r="E404" s="53" t="str">
        <f t="shared" si="13"/>
        <v>2018_GABRANTLEY</v>
      </c>
      <c r="F404">
        <v>453100</v>
      </c>
      <c r="G404" s="53">
        <f t="array" ref="G404">SUM(IF(A404=A$5:A404,IF(C404=C$5:C404,1,0),0))</f>
        <v>13</v>
      </c>
    </row>
    <row r="405" spans="1:7" x14ac:dyDescent="0.25">
      <c r="A405">
        <v>2018</v>
      </c>
      <c r="B405" s="53" t="str">
        <f t="shared" si="12"/>
        <v>2018_GA14</v>
      </c>
      <c r="C405" t="s">
        <v>211</v>
      </c>
      <c r="D405" t="s">
        <v>682</v>
      </c>
      <c r="E405" s="53" t="str">
        <f t="shared" si="13"/>
        <v>2018_GABROOKS</v>
      </c>
      <c r="F405">
        <v>453100</v>
      </c>
      <c r="G405" s="53">
        <f t="array" ref="G405">SUM(IF(A405=A$5:A405,IF(C405=C$5:C405,1,0),0))</f>
        <v>14</v>
      </c>
    </row>
    <row r="406" spans="1:7" x14ac:dyDescent="0.25">
      <c r="A406">
        <v>2018</v>
      </c>
      <c r="B406" s="53" t="str">
        <f t="shared" si="12"/>
        <v>2018_GA15</v>
      </c>
      <c r="C406" t="s">
        <v>211</v>
      </c>
      <c r="D406" t="s">
        <v>683</v>
      </c>
      <c r="E406" s="53" t="str">
        <f t="shared" si="13"/>
        <v>2018_GABRYAN</v>
      </c>
      <c r="F406">
        <v>453100</v>
      </c>
      <c r="G406" s="53">
        <f t="array" ref="G406">SUM(IF(A406=A$5:A406,IF(C406=C$5:C406,1,0),0))</f>
        <v>15</v>
      </c>
    </row>
    <row r="407" spans="1:7" x14ac:dyDescent="0.25">
      <c r="A407">
        <v>2018</v>
      </c>
      <c r="B407" s="53" t="str">
        <f t="shared" si="12"/>
        <v>2018_GA16</v>
      </c>
      <c r="C407" t="s">
        <v>211</v>
      </c>
      <c r="D407" t="s">
        <v>684</v>
      </c>
      <c r="E407" s="53" t="str">
        <f t="shared" si="13"/>
        <v>2018_GABULLOCH</v>
      </c>
      <c r="F407">
        <v>453100</v>
      </c>
      <c r="G407" s="53">
        <f t="array" ref="G407">SUM(IF(A407=A$5:A407,IF(C407=C$5:C407,1,0),0))</f>
        <v>16</v>
      </c>
    </row>
    <row r="408" spans="1:7" x14ac:dyDescent="0.25">
      <c r="A408">
        <v>2018</v>
      </c>
      <c r="B408" s="53" t="str">
        <f t="shared" si="12"/>
        <v>2018_GA17</v>
      </c>
      <c r="C408" t="s">
        <v>211</v>
      </c>
      <c r="D408" t="s">
        <v>685</v>
      </c>
      <c r="E408" s="53" t="str">
        <f t="shared" si="13"/>
        <v>2018_GABURKE</v>
      </c>
      <c r="F408">
        <v>453100</v>
      </c>
      <c r="G408" s="53">
        <f t="array" ref="G408">SUM(IF(A408=A$5:A408,IF(C408=C$5:C408,1,0),0))</f>
        <v>17</v>
      </c>
    </row>
    <row r="409" spans="1:7" x14ac:dyDescent="0.25">
      <c r="A409">
        <v>2018</v>
      </c>
      <c r="B409" s="53" t="str">
        <f t="shared" si="12"/>
        <v>2018_GA18</v>
      </c>
      <c r="C409" t="s">
        <v>211</v>
      </c>
      <c r="D409" t="s">
        <v>686</v>
      </c>
      <c r="E409" s="53" t="str">
        <f t="shared" si="13"/>
        <v>2018_GABUTTS</v>
      </c>
      <c r="F409">
        <v>453100</v>
      </c>
      <c r="G409" s="53">
        <f t="array" ref="G409">SUM(IF(A409=A$5:A409,IF(C409=C$5:C409,1,0),0))</f>
        <v>18</v>
      </c>
    </row>
    <row r="410" spans="1:7" x14ac:dyDescent="0.25">
      <c r="A410">
        <v>2018</v>
      </c>
      <c r="B410" s="53" t="str">
        <f t="shared" si="12"/>
        <v>2018_GA19</v>
      </c>
      <c r="C410" t="s">
        <v>211</v>
      </c>
      <c r="D410" t="s">
        <v>434</v>
      </c>
      <c r="E410" s="53" t="str">
        <f t="shared" si="13"/>
        <v>2018_GACALHOUN</v>
      </c>
      <c r="F410">
        <v>453100</v>
      </c>
      <c r="G410" s="53">
        <f t="array" ref="G410">SUM(IF(A410=A$5:A410,IF(C410=C$5:C410,1,0),0))</f>
        <v>19</v>
      </c>
    </row>
    <row r="411" spans="1:7" x14ac:dyDescent="0.25">
      <c r="A411">
        <v>2018</v>
      </c>
      <c r="B411" s="53" t="str">
        <f t="shared" si="12"/>
        <v>2018_GA20</v>
      </c>
      <c r="C411" t="s">
        <v>211</v>
      </c>
      <c r="D411" t="s">
        <v>270</v>
      </c>
      <c r="E411" s="53" t="str">
        <f t="shared" si="13"/>
        <v>2018_GACAMDEN</v>
      </c>
      <c r="F411">
        <v>453100</v>
      </c>
      <c r="G411" s="53">
        <f t="array" ref="G411">SUM(IF(A411=A$5:A411,IF(C411=C$5:C411,1,0),0))</f>
        <v>20</v>
      </c>
    </row>
    <row r="412" spans="1:7" x14ac:dyDescent="0.25">
      <c r="A412">
        <v>2018</v>
      </c>
      <c r="B412" s="53" t="str">
        <f t="shared" si="12"/>
        <v>2018_GA21</v>
      </c>
      <c r="C412" t="s">
        <v>211</v>
      </c>
      <c r="D412" t="s">
        <v>687</v>
      </c>
      <c r="E412" s="53" t="str">
        <f t="shared" si="13"/>
        <v>2018_GACANDLER</v>
      </c>
      <c r="F412">
        <v>453100</v>
      </c>
      <c r="G412" s="53">
        <f t="array" ref="G412">SUM(IF(A412=A$5:A412,IF(C412=C$5:C412,1,0),0))</f>
        <v>21</v>
      </c>
    </row>
    <row r="413" spans="1:7" x14ac:dyDescent="0.25">
      <c r="A413">
        <v>2018</v>
      </c>
      <c r="B413" s="53" t="str">
        <f t="shared" si="12"/>
        <v>2018_GA22</v>
      </c>
      <c r="C413" t="s">
        <v>211</v>
      </c>
      <c r="D413" t="s">
        <v>227</v>
      </c>
      <c r="E413" s="53" t="str">
        <f t="shared" si="13"/>
        <v>2018_GACARROLL</v>
      </c>
      <c r="F413">
        <v>453100</v>
      </c>
      <c r="G413" s="53">
        <f t="array" ref="G413">SUM(IF(A413=A$5:A413,IF(C413=C$5:C413,1,0),0))</f>
        <v>22</v>
      </c>
    </row>
    <row r="414" spans="1:7" x14ac:dyDescent="0.25">
      <c r="A414">
        <v>2018</v>
      </c>
      <c r="B414" s="53" t="str">
        <f t="shared" si="12"/>
        <v>2018_GA23</v>
      </c>
      <c r="C414" t="s">
        <v>211</v>
      </c>
      <c r="D414" t="s">
        <v>688</v>
      </c>
      <c r="E414" s="53" t="str">
        <f t="shared" si="13"/>
        <v>2018_GACATOOSA</v>
      </c>
      <c r="F414">
        <v>453100</v>
      </c>
      <c r="G414" s="53">
        <f t="array" ref="G414">SUM(IF(A414=A$5:A414,IF(C414=C$5:C414,1,0),0))</f>
        <v>23</v>
      </c>
    </row>
    <row r="415" spans="1:7" x14ac:dyDescent="0.25">
      <c r="A415">
        <v>2018</v>
      </c>
      <c r="B415" s="53" t="str">
        <f t="shared" si="12"/>
        <v>2018_GA24</v>
      </c>
      <c r="C415" t="s">
        <v>211</v>
      </c>
      <c r="D415" t="s">
        <v>689</v>
      </c>
      <c r="E415" s="53" t="str">
        <f t="shared" si="13"/>
        <v>2018_GACHARLTON</v>
      </c>
      <c r="F415">
        <v>453100</v>
      </c>
      <c r="G415" s="53">
        <f t="array" ref="G415">SUM(IF(A415=A$5:A415,IF(C415=C$5:C415,1,0),0))</f>
        <v>24</v>
      </c>
    </row>
    <row r="416" spans="1:7" x14ac:dyDescent="0.25">
      <c r="A416">
        <v>2018</v>
      </c>
      <c r="B416" s="53" t="str">
        <f t="shared" si="12"/>
        <v>2018_GA25</v>
      </c>
      <c r="C416" t="s">
        <v>211</v>
      </c>
      <c r="D416" t="s">
        <v>690</v>
      </c>
      <c r="E416" s="53" t="str">
        <f t="shared" si="13"/>
        <v>2018_GACHATHAM</v>
      </c>
      <c r="F416">
        <v>453100</v>
      </c>
      <c r="G416" s="53">
        <f t="array" ref="G416">SUM(IF(A416=A$5:A416,IF(C416=C$5:C416,1,0),0))</f>
        <v>25</v>
      </c>
    </row>
    <row r="417" spans="1:7" x14ac:dyDescent="0.25">
      <c r="A417">
        <v>2018</v>
      </c>
      <c r="B417" s="53" t="str">
        <f t="shared" si="12"/>
        <v>2018_GA26</v>
      </c>
      <c r="C417" t="s">
        <v>211</v>
      </c>
      <c r="D417" t="s">
        <v>691</v>
      </c>
      <c r="E417" s="53" t="str">
        <f t="shared" si="13"/>
        <v>2018_GACHATTAHOOCHEE</v>
      </c>
      <c r="F417">
        <v>453100</v>
      </c>
      <c r="G417" s="53">
        <f t="array" ref="G417">SUM(IF(A417=A$5:A417,IF(C417=C$5:C417,1,0),0))</f>
        <v>26</v>
      </c>
    </row>
    <row r="418" spans="1:7" x14ac:dyDescent="0.25">
      <c r="A418">
        <v>2018</v>
      </c>
      <c r="B418" s="53" t="str">
        <f t="shared" si="12"/>
        <v>2018_GA27</v>
      </c>
      <c r="C418" t="s">
        <v>211</v>
      </c>
      <c r="D418" t="s">
        <v>692</v>
      </c>
      <c r="E418" s="53" t="str">
        <f t="shared" si="13"/>
        <v>2018_GACHATTOOGA</v>
      </c>
      <c r="F418">
        <v>453100</v>
      </c>
      <c r="G418" s="53">
        <f t="array" ref="G418">SUM(IF(A418=A$5:A418,IF(C418=C$5:C418,1,0),0))</f>
        <v>27</v>
      </c>
    </row>
    <row r="419" spans="1:7" x14ac:dyDescent="0.25">
      <c r="A419">
        <v>2018</v>
      </c>
      <c r="B419" s="53" t="str">
        <f t="shared" si="12"/>
        <v>2018_GA28</v>
      </c>
      <c r="C419" t="s">
        <v>211</v>
      </c>
      <c r="D419" t="s">
        <v>436</v>
      </c>
      <c r="E419" s="53" t="str">
        <f t="shared" si="13"/>
        <v>2018_GACHEROKEE</v>
      </c>
      <c r="F419">
        <v>453100</v>
      </c>
      <c r="G419" s="53">
        <f t="array" ref="G419">SUM(IF(A419=A$5:A419,IF(C419=C$5:C419,1,0),0))</f>
        <v>28</v>
      </c>
    </row>
    <row r="420" spans="1:7" x14ac:dyDescent="0.25">
      <c r="A420">
        <v>2018</v>
      </c>
      <c r="B420" s="53" t="str">
        <f t="shared" si="12"/>
        <v>2018_GA29</v>
      </c>
      <c r="C420" t="s">
        <v>211</v>
      </c>
      <c r="D420" t="s">
        <v>308</v>
      </c>
      <c r="E420" s="53" t="str">
        <f t="shared" si="13"/>
        <v>2018_GACLARKE</v>
      </c>
      <c r="F420">
        <v>453100</v>
      </c>
      <c r="G420" s="53">
        <f t="array" ref="G420">SUM(IF(A420=A$5:A420,IF(C420=C$5:C420,1,0),0))</f>
        <v>29</v>
      </c>
    </row>
    <row r="421" spans="1:7" x14ac:dyDescent="0.25">
      <c r="A421">
        <v>2018</v>
      </c>
      <c r="B421" s="53" t="str">
        <f t="shared" si="12"/>
        <v>2018_GA30</v>
      </c>
      <c r="C421" t="s">
        <v>211</v>
      </c>
      <c r="D421" t="s">
        <v>439</v>
      </c>
      <c r="E421" s="53" t="str">
        <f t="shared" si="13"/>
        <v>2018_GACLAY</v>
      </c>
      <c r="F421">
        <v>453100</v>
      </c>
      <c r="G421" s="53">
        <f t="array" ref="G421">SUM(IF(A421=A$5:A421,IF(C421=C$5:C421,1,0),0))</f>
        <v>30</v>
      </c>
    </row>
    <row r="422" spans="1:7" x14ac:dyDescent="0.25">
      <c r="A422">
        <v>2018</v>
      </c>
      <c r="B422" s="53" t="str">
        <f t="shared" si="12"/>
        <v>2018_GA31</v>
      </c>
      <c r="C422" t="s">
        <v>211</v>
      </c>
      <c r="D422" t="s">
        <v>693</v>
      </c>
      <c r="E422" s="53" t="str">
        <f t="shared" si="13"/>
        <v>2018_GACLAYTON</v>
      </c>
      <c r="F422">
        <v>453100</v>
      </c>
      <c r="G422" s="53">
        <f t="array" ref="G422">SUM(IF(A422=A$5:A422,IF(C422=C$5:C422,1,0),0))</f>
        <v>31</v>
      </c>
    </row>
    <row r="423" spans="1:7" x14ac:dyDescent="0.25">
      <c r="A423">
        <v>2018</v>
      </c>
      <c r="B423" s="53" t="str">
        <f t="shared" si="12"/>
        <v>2018_GA32</v>
      </c>
      <c r="C423" t="s">
        <v>211</v>
      </c>
      <c r="D423" t="s">
        <v>694</v>
      </c>
      <c r="E423" s="53" t="str">
        <f t="shared" si="13"/>
        <v>2018_GACLINCH</v>
      </c>
      <c r="F423">
        <v>453100</v>
      </c>
      <c r="G423" s="53">
        <f t="array" ref="G423">SUM(IF(A423=A$5:A423,IF(C423=C$5:C423,1,0),0))</f>
        <v>32</v>
      </c>
    </row>
    <row r="424" spans="1:7" x14ac:dyDescent="0.25">
      <c r="A424">
        <v>2018</v>
      </c>
      <c r="B424" s="53" t="str">
        <f t="shared" si="12"/>
        <v>2018_GA33</v>
      </c>
      <c r="C424" t="s">
        <v>211</v>
      </c>
      <c r="D424" t="s">
        <v>695</v>
      </c>
      <c r="E424" s="53" t="str">
        <f t="shared" si="13"/>
        <v>2018_GACOBB</v>
      </c>
      <c r="F424">
        <v>453100</v>
      </c>
      <c r="G424" s="53">
        <f t="array" ref="G424">SUM(IF(A424=A$5:A424,IF(C424=C$5:C424,1,0),0))</f>
        <v>33</v>
      </c>
    </row>
    <row r="425" spans="1:7" x14ac:dyDescent="0.25">
      <c r="A425">
        <v>2018</v>
      </c>
      <c r="B425" s="53" t="str">
        <f t="shared" si="12"/>
        <v>2018_GA34</v>
      </c>
      <c r="C425" t="s">
        <v>211</v>
      </c>
      <c r="D425" t="s">
        <v>441</v>
      </c>
      <c r="E425" s="53" t="str">
        <f t="shared" si="13"/>
        <v>2018_GACOFFEE</v>
      </c>
      <c r="F425">
        <v>453100</v>
      </c>
      <c r="G425" s="53">
        <f t="array" ref="G425">SUM(IF(A425=A$5:A425,IF(C425=C$5:C425,1,0),0))</f>
        <v>34</v>
      </c>
    </row>
    <row r="426" spans="1:7" x14ac:dyDescent="0.25">
      <c r="A426">
        <v>2018</v>
      </c>
      <c r="B426" s="53" t="str">
        <f t="shared" si="12"/>
        <v>2018_GA35</v>
      </c>
      <c r="C426" t="s">
        <v>211</v>
      </c>
      <c r="D426" t="s">
        <v>696</v>
      </c>
      <c r="E426" s="53" t="str">
        <f t="shared" si="13"/>
        <v>2018_GACOLQUITT</v>
      </c>
      <c r="F426">
        <v>453100</v>
      </c>
      <c r="G426" s="53">
        <f t="array" ref="G426">SUM(IF(A426=A$5:A426,IF(C426=C$5:C426,1,0),0))</f>
        <v>35</v>
      </c>
    </row>
    <row r="427" spans="1:7" x14ac:dyDescent="0.25">
      <c r="A427">
        <v>2018</v>
      </c>
      <c r="B427" s="53" t="str">
        <f t="shared" si="12"/>
        <v>2018_GA36</v>
      </c>
      <c r="C427" t="s">
        <v>211</v>
      </c>
      <c r="D427" t="s">
        <v>509</v>
      </c>
      <c r="E427" s="53" t="str">
        <f t="shared" si="13"/>
        <v>2018_GACOLUMBIA</v>
      </c>
      <c r="F427">
        <v>453100</v>
      </c>
      <c r="G427" s="53">
        <f t="array" ref="G427">SUM(IF(A427=A$5:A427,IF(C427=C$5:C427,1,0),0))</f>
        <v>36</v>
      </c>
    </row>
    <row r="428" spans="1:7" x14ac:dyDescent="0.25">
      <c r="A428">
        <v>2018</v>
      </c>
      <c r="B428" s="53" t="str">
        <f t="shared" si="12"/>
        <v>2018_GA37</v>
      </c>
      <c r="C428" t="s">
        <v>211</v>
      </c>
      <c r="D428" t="s">
        <v>697</v>
      </c>
      <c r="E428" s="53" t="str">
        <f t="shared" si="13"/>
        <v>2018_GACOOK</v>
      </c>
      <c r="F428">
        <v>453100</v>
      </c>
      <c r="G428" s="53">
        <f t="array" ref="G428">SUM(IF(A428=A$5:A428,IF(C428=C$5:C428,1,0),0))</f>
        <v>37</v>
      </c>
    </row>
    <row r="429" spans="1:7" x14ac:dyDescent="0.25">
      <c r="A429">
        <v>2018</v>
      </c>
      <c r="B429" s="53" t="str">
        <f t="shared" si="12"/>
        <v>2018_GA38</v>
      </c>
      <c r="C429" t="s">
        <v>211</v>
      </c>
      <c r="D429" t="s">
        <v>698</v>
      </c>
      <c r="E429" s="53" t="str">
        <f t="shared" si="13"/>
        <v>2018_GACOWETA</v>
      </c>
      <c r="F429">
        <v>453100</v>
      </c>
      <c r="G429" s="53">
        <f t="array" ref="G429">SUM(IF(A429=A$5:A429,IF(C429=C$5:C429,1,0),0))</f>
        <v>38</v>
      </c>
    </row>
    <row r="430" spans="1:7" x14ac:dyDescent="0.25">
      <c r="A430">
        <v>2018</v>
      </c>
      <c r="B430" s="53" t="str">
        <f t="shared" si="12"/>
        <v>2018_GA39</v>
      </c>
      <c r="C430" t="s">
        <v>211</v>
      </c>
      <c r="D430" t="s">
        <v>512</v>
      </c>
      <c r="E430" s="53" t="str">
        <f t="shared" si="13"/>
        <v>2018_GACRAWFORD</v>
      </c>
      <c r="F430">
        <v>453100</v>
      </c>
      <c r="G430" s="53">
        <f t="array" ref="G430">SUM(IF(A430=A$5:A430,IF(C430=C$5:C430,1,0),0))</f>
        <v>39</v>
      </c>
    </row>
    <row r="431" spans="1:7" x14ac:dyDescent="0.25">
      <c r="A431">
        <v>2018</v>
      </c>
      <c r="B431" s="53" t="str">
        <f t="shared" si="12"/>
        <v>2018_GA40</v>
      </c>
      <c r="C431" t="s">
        <v>211</v>
      </c>
      <c r="D431" t="s">
        <v>699</v>
      </c>
      <c r="E431" s="53" t="str">
        <f t="shared" si="13"/>
        <v>2018_GACRISP</v>
      </c>
      <c r="F431">
        <v>453100</v>
      </c>
      <c r="G431" s="53">
        <f t="array" ref="G431">SUM(IF(A431=A$5:A431,IF(C431=C$5:C431,1,0),0))</f>
        <v>40</v>
      </c>
    </row>
    <row r="432" spans="1:7" x14ac:dyDescent="0.25">
      <c r="A432">
        <v>2018</v>
      </c>
      <c r="B432" s="53" t="str">
        <f t="shared" si="12"/>
        <v>2018_GA41</v>
      </c>
      <c r="C432" t="s">
        <v>211</v>
      </c>
      <c r="D432" t="s">
        <v>700</v>
      </c>
      <c r="E432" s="53" t="str">
        <f t="shared" si="13"/>
        <v>2018_GADADE</v>
      </c>
      <c r="F432">
        <v>453100</v>
      </c>
      <c r="G432" s="53">
        <f t="array" ref="G432">SUM(IF(A432=A$5:A432,IF(C432=C$5:C432,1,0),0))</f>
        <v>41</v>
      </c>
    </row>
    <row r="433" spans="1:7" x14ac:dyDescent="0.25">
      <c r="A433">
        <v>2018</v>
      </c>
      <c r="B433" s="53" t="str">
        <f t="shared" si="12"/>
        <v>2018_GA42</v>
      </c>
      <c r="C433" t="s">
        <v>211</v>
      </c>
      <c r="D433" t="s">
        <v>701</v>
      </c>
      <c r="E433" s="53" t="str">
        <f t="shared" si="13"/>
        <v>2018_GADAWSON</v>
      </c>
      <c r="F433">
        <v>453100</v>
      </c>
      <c r="G433" s="53">
        <f t="array" ref="G433">SUM(IF(A433=A$5:A433,IF(C433=C$5:C433,1,0),0))</f>
        <v>42</v>
      </c>
    </row>
    <row r="434" spans="1:7" x14ac:dyDescent="0.25">
      <c r="A434">
        <v>2018</v>
      </c>
      <c r="B434" s="53" t="str">
        <f t="shared" si="12"/>
        <v>2018_GA43</v>
      </c>
      <c r="C434" t="s">
        <v>211</v>
      </c>
      <c r="D434" t="s">
        <v>702</v>
      </c>
      <c r="E434" s="53" t="str">
        <f t="shared" si="13"/>
        <v>2018_GADECATUR</v>
      </c>
      <c r="F434">
        <v>453100</v>
      </c>
      <c r="G434" s="53">
        <f t="array" ref="G434">SUM(IF(A434=A$5:A434,IF(C434=C$5:C434,1,0),0))</f>
        <v>43</v>
      </c>
    </row>
    <row r="435" spans="1:7" x14ac:dyDescent="0.25">
      <c r="A435">
        <v>2018</v>
      </c>
      <c r="B435" s="53" t="str">
        <f t="shared" si="12"/>
        <v>2018_GA44</v>
      </c>
      <c r="C435" t="s">
        <v>211</v>
      </c>
      <c r="D435" t="s">
        <v>703</v>
      </c>
      <c r="E435" s="53" t="str">
        <f t="shared" si="13"/>
        <v>2018_GADEKALB</v>
      </c>
      <c r="F435">
        <v>453100</v>
      </c>
      <c r="G435" s="53">
        <f t="array" ref="G435">SUM(IF(A435=A$5:A435,IF(C435=C$5:C435,1,0),0))</f>
        <v>44</v>
      </c>
    </row>
    <row r="436" spans="1:7" x14ac:dyDescent="0.25">
      <c r="A436">
        <v>2018</v>
      </c>
      <c r="B436" s="53" t="str">
        <f t="shared" si="12"/>
        <v>2018_GA45</v>
      </c>
      <c r="C436" t="s">
        <v>211</v>
      </c>
      <c r="D436" t="s">
        <v>704</v>
      </c>
      <c r="E436" s="53" t="str">
        <f t="shared" si="13"/>
        <v>2018_GADODGE</v>
      </c>
      <c r="F436">
        <v>453100</v>
      </c>
      <c r="G436" s="53">
        <f t="array" ref="G436">SUM(IF(A436=A$5:A436,IF(C436=C$5:C436,1,0),0))</f>
        <v>45</v>
      </c>
    </row>
    <row r="437" spans="1:7" x14ac:dyDescent="0.25">
      <c r="A437">
        <v>2018</v>
      </c>
      <c r="B437" s="53" t="str">
        <f t="shared" si="12"/>
        <v>2018_GA46</v>
      </c>
      <c r="C437" t="s">
        <v>211</v>
      </c>
      <c r="D437" t="s">
        <v>705</v>
      </c>
      <c r="E437" s="53" t="str">
        <f t="shared" si="13"/>
        <v>2018_GADOOLY</v>
      </c>
      <c r="F437">
        <v>453100</v>
      </c>
      <c r="G437" s="53">
        <f t="array" ref="G437">SUM(IF(A437=A$5:A437,IF(C437=C$5:C437,1,0),0))</f>
        <v>46</v>
      </c>
    </row>
    <row r="438" spans="1:7" x14ac:dyDescent="0.25">
      <c r="A438">
        <v>2018</v>
      </c>
      <c r="B438" s="53" t="str">
        <f t="shared" si="12"/>
        <v>2018_GA47</v>
      </c>
      <c r="C438" t="s">
        <v>211</v>
      </c>
      <c r="D438" t="s">
        <v>706</v>
      </c>
      <c r="E438" s="53" t="str">
        <f t="shared" si="13"/>
        <v>2018_GADOUGHERTY</v>
      </c>
      <c r="F438">
        <v>453100</v>
      </c>
      <c r="G438" s="53">
        <f t="array" ref="G438">SUM(IF(A438=A$5:A438,IF(C438=C$5:C438,1,0),0))</f>
        <v>47</v>
      </c>
    </row>
    <row r="439" spans="1:7" x14ac:dyDescent="0.25">
      <c r="A439">
        <v>2018</v>
      </c>
      <c r="B439" s="53" t="str">
        <f t="shared" si="12"/>
        <v>2018_GA48</v>
      </c>
      <c r="C439" t="s">
        <v>211</v>
      </c>
      <c r="D439" t="s">
        <v>190</v>
      </c>
      <c r="E439" s="53" t="str">
        <f t="shared" si="13"/>
        <v>2018_GADOUGLAS</v>
      </c>
      <c r="F439">
        <v>453100</v>
      </c>
      <c r="G439" s="53">
        <f t="array" ref="G439">SUM(IF(A439=A$5:A439,IF(C439=C$5:C439,1,0),0))</f>
        <v>48</v>
      </c>
    </row>
    <row r="440" spans="1:7" x14ac:dyDescent="0.25">
      <c r="A440">
        <v>2018</v>
      </c>
      <c r="B440" s="53" t="str">
        <f t="shared" si="12"/>
        <v>2018_GA49</v>
      </c>
      <c r="C440" t="s">
        <v>211</v>
      </c>
      <c r="D440" t="s">
        <v>707</v>
      </c>
      <c r="E440" s="53" t="str">
        <f t="shared" si="13"/>
        <v>2018_GAEARLY</v>
      </c>
      <c r="F440">
        <v>453100</v>
      </c>
      <c r="G440" s="53">
        <f t="array" ref="G440">SUM(IF(A440=A$5:A440,IF(C440=C$5:C440,1,0),0))</f>
        <v>49</v>
      </c>
    </row>
    <row r="441" spans="1:7" x14ac:dyDescent="0.25">
      <c r="A441">
        <v>2018</v>
      </c>
      <c r="B441" s="53" t="str">
        <f t="shared" si="12"/>
        <v>2018_GA50</v>
      </c>
      <c r="C441" t="s">
        <v>211</v>
      </c>
      <c r="D441" t="s">
        <v>708</v>
      </c>
      <c r="E441" s="53" t="str">
        <f t="shared" si="13"/>
        <v>2018_GAECHOLS</v>
      </c>
      <c r="F441">
        <v>453100</v>
      </c>
      <c r="G441" s="53">
        <f t="array" ref="G441">SUM(IF(A441=A$5:A441,IF(C441=C$5:C441,1,0),0))</f>
        <v>50</v>
      </c>
    </row>
    <row r="442" spans="1:7" x14ac:dyDescent="0.25">
      <c r="A442">
        <v>2018</v>
      </c>
      <c r="B442" s="53" t="str">
        <f t="shared" si="12"/>
        <v>2018_GA51</v>
      </c>
      <c r="C442" t="s">
        <v>211</v>
      </c>
      <c r="D442" t="s">
        <v>709</v>
      </c>
      <c r="E442" s="53" t="str">
        <f t="shared" si="13"/>
        <v>2018_GAEFFINGHAM</v>
      </c>
      <c r="F442">
        <v>453100</v>
      </c>
      <c r="G442" s="53">
        <f t="array" ref="G442">SUM(IF(A442=A$5:A442,IF(C442=C$5:C442,1,0),0))</f>
        <v>51</v>
      </c>
    </row>
    <row r="443" spans="1:7" x14ac:dyDescent="0.25">
      <c r="A443">
        <v>2018</v>
      </c>
      <c r="B443" s="53" t="str">
        <f t="shared" si="12"/>
        <v>2018_GA52</v>
      </c>
      <c r="C443" t="s">
        <v>211</v>
      </c>
      <c r="D443" t="s">
        <v>192</v>
      </c>
      <c r="E443" s="53" t="str">
        <f t="shared" si="13"/>
        <v>2018_GAELBERT</v>
      </c>
      <c r="F443">
        <v>453100</v>
      </c>
      <c r="G443" s="53">
        <f t="array" ref="G443">SUM(IF(A443=A$5:A443,IF(C443=C$5:C443,1,0),0))</f>
        <v>52</v>
      </c>
    </row>
    <row r="444" spans="1:7" x14ac:dyDescent="0.25">
      <c r="A444">
        <v>2018</v>
      </c>
      <c r="B444" s="53" t="str">
        <f t="shared" si="12"/>
        <v>2018_GA53</v>
      </c>
      <c r="C444" t="s">
        <v>211</v>
      </c>
      <c r="D444" t="s">
        <v>710</v>
      </c>
      <c r="E444" s="53" t="str">
        <f t="shared" si="13"/>
        <v>2018_GAEMANUEL</v>
      </c>
      <c r="F444">
        <v>453100</v>
      </c>
      <c r="G444" s="53">
        <f t="array" ref="G444">SUM(IF(A444=A$5:A444,IF(C444=C$5:C444,1,0),0))</f>
        <v>53</v>
      </c>
    </row>
    <row r="445" spans="1:7" x14ac:dyDescent="0.25">
      <c r="A445">
        <v>2018</v>
      </c>
      <c r="B445" s="53" t="str">
        <f t="shared" si="12"/>
        <v>2018_GA54</v>
      </c>
      <c r="C445" t="s">
        <v>211</v>
      </c>
      <c r="D445" t="s">
        <v>711</v>
      </c>
      <c r="E445" s="53" t="str">
        <f t="shared" si="13"/>
        <v>2018_GAEVANS</v>
      </c>
      <c r="F445">
        <v>453100</v>
      </c>
      <c r="G445" s="53">
        <f t="array" ref="G445">SUM(IF(A445=A$5:A445,IF(C445=C$5:C445,1,0),0))</f>
        <v>54</v>
      </c>
    </row>
    <row r="446" spans="1:7" x14ac:dyDescent="0.25">
      <c r="A446">
        <v>2018</v>
      </c>
      <c r="B446" s="53" t="str">
        <f t="shared" si="12"/>
        <v>2018_GA55</v>
      </c>
      <c r="C446" t="s">
        <v>211</v>
      </c>
      <c r="D446" t="s">
        <v>712</v>
      </c>
      <c r="E446" s="53" t="str">
        <f t="shared" si="13"/>
        <v>2018_GAFANNIN</v>
      </c>
      <c r="F446">
        <v>453100</v>
      </c>
      <c r="G446" s="53">
        <f t="array" ref="G446">SUM(IF(A446=A$5:A446,IF(C446=C$5:C446,1,0),0))</f>
        <v>55</v>
      </c>
    </row>
    <row r="447" spans="1:7" x14ac:dyDescent="0.25">
      <c r="A447">
        <v>2018</v>
      </c>
      <c r="B447" s="53" t="str">
        <f t="shared" si="12"/>
        <v>2018_GA56</v>
      </c>
      <c r="C447" t="s">
        <v>211</v>
      </c>
      <c r="D447" t="s">
        <v>454</v>
      </c>
      <c r="E447" s="53" t="str">
        <f t="shared" si="13"/>
        <v>2018_GAFAYETTE</v>
      </c>
      <c r="F447">
        <v>453100</v>
      </c>
      <c r="G447" s="53">
        <f t="array" ref="G447">SUM(IF(A447=A$5:A447,IF(C447=C$5:C447,1,0),0))</f>
        <v>56</v>
      </c>
    </row>
    <row r="448" spans="1:7" x14ac:dyDescent="0.25">
      <c r="A448">
        <v>2018</v>
      </c>
      <c r="B448" s="53" t="str">
        <f t="shared" si="12"/>
        <v>2018_GA57</v>
      </c>
      <c r="C448" t="s">
        <v>211</v>
      </c>
      <c r="D448" t="s">
        <v>713</v>
      </c>
      <c r="E448" s="53" t="str">
        <f t="shared" si="13"/>
        <v>2018_GAFLOYD</v>
      </c>
      <c r="F448">
        <v>453100</v>
      </c>
      <c r="G448" s="53">
        <f t="array" ref="G448">SUM(IF(A448=A$5:A448,IF(C448=C$5:C448,1,0),0))</f>
        <v>57</v>
      </c>
    </row>
    <row r="449" spans="1:7" x14ac:dyDescent="0.25">
      <c r="A449">
        <v>2018</v>
      </c>
      <c r="B449" s="53" t="str">
        <f t="shared" si="12"/>
        <v>2018_GA58</v>
      </c>
      <c r="C449" t="s">
        <v>211</v>
      </c>
      <c r="D449" t="s">
        <v>714</v>
      </c>
      <c r="E449" s="53" t="str">
        <f t="shared" si="13"/>
        <v>2018_GAFORSYTH</v>
      </c>
      <c r="F449">
        <v>453100</v>
      </c>
      <c r="G449" s="53">
        <f t="array" ref="G449">SUM(IF(A449=A$5:A449,IF(C449=C$5:C449,1,0),0))</f>
        <v>58</v>
      </c>
    </row>
    <row r="450" spans="1:7" x14ac:dyDescent="0.25">
      <c r="A450">
        <v>2018</v>
      </c>
      <c r="B450" s="53" t="str">
        <f t="shared" si="12"/>
        <v>2018_GA59</v>
      </c>
      <c r="C450" t="s">
        <v>211</v>
      </c>
      <c r="D450" t="s">
        <v>455</v>
      </c>
      <c r="E450" s="53" t="str">
        <f t="shared" si="13"/>
        <v>2018_GAFRANKLIN</v>
      </c>
      <c r="F450">
        <v>453100</v>
      </c>
      <c r="G450" s="53">
        <f t="array" ref="G450">SUM(IF(A450=A$5:A450,IF(C450=C$5:C450,1,0),0))</f>
        <v>59</v>
      </c>
    </row>
    <row r="451" spans="1:7" x14ac:dyDescent="0.25">
      <c r="A451">
        <v>2018</v>
      </c>
      <c r="B451" s="53" t="str">
        <f t="shared" si="12"/>
        <v>2018_GA60</v>
      </c>
      <c r="C451" t="s">
        <v>211</v>
      </c>
      <c r="D451" t="s">
        <v>518</v>
      </c>
      <c r="E451" s="53" t="str">
        <f t="shared" si="13"/>
        <v>2018_GAFULTON</v>
      </c>
      <c r="F451">
        <v>453100</v>
      </c>
      <c r="G451" s="53">
        <f t="array" ref="G451">SUM(IF(A451=A$5:A451,IF(C451=C$5:C451,1,0),0))</f>
        <v>60</v>
      </c>
    </row>
    <row r="452" spans="1:7" x14ac:dyDescent="0.25">
      <c r="A452">
        <v>2018</v>
      </c>
      <c r="B452" s="53" t="str">
        <f t="shared" si="12"/>
        <v>2018_GA61</v>
      </c>
      <c r="C452" t="s">
        <v>211</v>
      </c>
      <c r="D452" t="s">
        <v>715</v>
      </c>
      <c r="E452" s="53" t="str">
        <f t="shared" si="13"/>
        <v>2018_GAGILMER</v>
      </c>
      <c r="F452">
        <v>453100</v>
      </c>
      <c r="G452" s="53">
        <f t="array" ref="G452">SUM(IF(A452=A$5:A452,IF(C452=C$5:C452,1,0),0))</f>
        <v>61</v>
      </c>
    </row>
    <row r="453" spans="1:7" x14ac:dyDescent="0.25">
      <c r="A453">
        <v>2018</v>
      </c>
      <c r="B453" s="53" t="str">
        <f t="shared" si="12"/>
        <v>2018_GA62</v>
      </c>
      <c r="C453" t="s">
        <v>211</v>
      </c>
      <c r="D453" t="s">
        <v>716</v>
      </c>
      <c r="E453" s="53" t="str">
        <f t="shared" si="13"/>
        <v>2018_GAGLASCOCK</v>
      </c>
      <c r="F453">
        <v>453100</v>
      </c>
      <c r="G453" s="53">
        <f t="array" ref="G453">SUM(IF(A453=A$5:A453,IF(C453=C$5:C453,1,0),0))</f>
        <v>62</v>
      </c>
    </row>
    <row r="454" spans="1:7" x14ac:dyDescent="0.25">
      <c r="A454">
        <v>2018</v>
      </c>
      <c r="B454" s="53" t="str">
        <f t="shared" ref="B454:B517" si="14">A454&amp;"_"&amp;C454&amp;G454</f>
        <v>2018_GA63</v>
      </c>
      <c r="C454" t="s">
        <v>211</v>
      </c>
      <c r="D454" t="s">
        <v>717</v>
      </c>
      <c r="E454" s="53" t="str">
        <f t="shared" ref="E454:E517" si="15">A454&amp;"_"&amp;C454&amp;D454</f>
        <v>2018_GAGLYNN</v>
      </c>
      <c r="F454">
        <v>453100</v>
      </c>
      <c r="G454" s="53">
        <f t="array" ref="G454">SUM(IF(A454=A$5:A454,IF(C454=C$5:C454,1,0),0))</f>
        <v>63</v>
      </c>
    </row>
    <row r="455" spans="1:7" x14ac:dyDescent="0.25">
      <c r="A455">
        <v>2018</v>
      </c>
      <c r="B455" s="53" t="str">
        <f t="shared" si="14"/>
        <v>2018_GA64</v>
      </c>
      <c r="C455" t="s">
        <v>211</v>
      </c>
      <c r="D455" t="s">
        <v>718</v>
      </c>
      <c r="E455" s="53" t="str">
        <f t="shared" si="15"/>
        <v>2018_GAGORDON</v>
      </c>
      <c r="F455">
        <v>453100</v>
      </c>
      <c r="G455" s="53">
        <f t="array" ref="G455">SUM(IF(A455=A$5:A455,IF(C455=C$5:C455,1,0),0))</f>
        <v>64</v>
      </c>
    </row>
    <row r="456" spans="1:7" x14ac:dyDescent="0.25">
      <c r="A456">
        <v>2018</v>
      </c>
      <c r="B456" s="53" t="str">
        <f t="shared" si="14"/>
        <v>2018_GA65</v>
      </c>
      <c r="C456" t="s">
        <v>211</v>
      </c>
      <c r="D456" t="s">
        <v>719</v>
      </c>
      <c r="E456" s="53" t="str">
        <f t="shared" si="15"/>
        <v>2018_GAGRADY</v>
      </c>
      <c r="F456">
        <v>453100</v>
      </c>
      <c r="G456" s="53">
        <f t="array" ref="G456">SUM(IF(A456=A$5:A456,IF(C456=C$5:C456,1,0),0))</f>
        <v>65</v>
      </c>
    </row>
    <row r="457" spans="1:7" x14ac:dyDescent="0.25">
      <c r="A457">
        <v>2018</v>
      </c>
      <c r="B457" s="53" t="str">
        <f t="shared" si="14"/>
        <v>2018_GA66</v>
      </c>
      <c r="C457" t="s">
        <v>211</v>
      </c>
      <c r="D457" t="s">
        <v>212</v>
      </c>
      <c r="E457" s="53" t="str">
        <f t="shared" si="15"/>
        <v>2018_GAGREENE</v>
      </c>
      <c r="F457">
        <v>515200</v>
      </c>
      <c r="G457" s="53">
        <f t="array" ref="G457">SUM(IF(A457=A$5:A457,IF(C457=C$5:C457,1,0),0))</f>
        <v>66</v>
      </c>
    </row>
    <row r="458" spans="1:7" x14ac:dyDescent="0.25">
      <c r="A458">
        <v>2018</v>
      </c>
      <c r="B458" s="53" t="str">
        <f t="shared" si="14"/>
        <v>2018_GA67</v>
      </c>
      <c r="C458" t="s">
        <v>211</v>
      </c>
      <c r="D458" t="s">
        <v>720</v>
      </c>
      <c r="E458" s="53" t="str">
        <f t="shared" si="15"/>
        <v>2018_GAGWINNETT</v>
      </c>
      <c r="F458">
        <v>453100</v>
      </c>
      <c r="G458" s="53">
        <f t="array" ref="G458">SUM(IF(A458=A$5:A458,IF(C458=C$5:C458,1,0),0))</f>
        <v>67</v>
      </c>
    </row>
    <row r="459" spans="1:7" x14ac:dyDescent="0.25">
      <c r="A459">
        <v>2018</v>
      </c>
      <c r="B459" s="53" t="str">
        <f t="shared" si="14"/>
        <v>2018_GA68</v>
      </c>
      <c r="C459" t="s">
        <v>211</v>
      </c>
      <c r="D459" t="s">
        <v>721</v>
      </c>
      <c r="E459" s="53" t="str">
        <f t="shared" si="15"/>
        <v>2018_GAHABERSHAM</v>
      </c>
      <c r="F459">
        <v>453100</v>
      </c>
      <c r="G459" s="53">
        <f t="array" ref="G459">SUM(IF(A459=A$5:A459,IF(C459=C$5:C459,1,0),0))</f>
        <v>68</v>
      </c>
    </row>
    <row r="460" spans="1:7" x14ac:dyDescent="0.25">
      <c r="A460">
        <v>2018</v>
      </c>
      <c r="B460" s="53" t="str">
        <f t="shared" si="14"/>
        <v>2018_GA69</v>
      </c>
      <c r="C460" t="s">
        <v>211</v>
      </c>
      <c r="D460" t="s">
        <v>722</v>
      </c>
      <c r="E460" s="53" t="str">
        <f t="shared" si="15"/>
        <v>2018_GAHALL</v>
      </c>
      <c r="F460">
        <v>453100</v>
      </c>
      <c r="G460" s="53">
        <f t="array" ref="G460">SUM(IF(A460=A$5:A460,IF(C460=C$5:C460,1,0),0))</f>
        <v>69</v>
      </c>
    </row>
    <row r="461" spans="1:7" x14ac:dyDescent="0.25">
      <c r="A461">
        <v>2018</v>
      </c>
      <c r="B461" s="53" t="str">
        <f t="shared" si="14"/>
        <v>2018_GA70</v>
      </c>
      <c r="C461" t="s">
        <v>211</v>
      </c>
      <c r="D461" t="s">
        <v>723</v>
      </c>
      <c r="E461" s="53" t="str">
        <f t="shared" si="15"/>
        <v>2018_GAHANCOCK</v>
      </c>
      <c r="F461">
        <v>453100</v>
      </c>
      <c r="G461" s="53">
        <f t="array" ref="G461">SUM(IF(A461=A$5:A461,IF(C461=C$5:C461,1,0),0))</f>
        <v>70</v>
      </c>
    </row>
    <row r="462" spans="1:7" x14ac:dyDescent="0.25">
      <c r="A462">
        <v>2018</v>
      </c>
      <c r="B462" s="53" t="str">
        <f t="shared" si="14"/>
        <v>2018_GA71</v>
      </c>
      <c r="C462" t="s">
        <v>211</v>
      </c>
      <c r="D462" t="s">
        <v>724</v>
      </c>
      <c r="E462" s="53" t="str">
        <f t="shared" si="15"/>
        <v>2018_GAHARALSON</v>
      </c>
      <c r="F462">
        <v>453100</v>
      </c>
      <c r="G462" s="53">
        <f t="array" ref="G462">SUM(IF(A462=A$5:A462,IF(C462=C$5:C462,1,0),0))</f>
        <v>71</v>
      </c>
    </row>
    <row r="463" spans="1:7" x14ac:dyDescent="0.25">
      <c r="A463">
        <v>2018</v>
      </c>
      <c r="B463" s="53" t="str">
        <f t="shared" si="14"/>
        <v>2018_GA72</v>
      </c>
      <c r="C463" t="s">
        <v>211</v>
      </c>
      <c r="D463" t="s">
        <v>725</v>
      </c>
      <c r="E463" s="53" t="str">
        <f t="shared" si="15"/>
        <v>2018_GAHARRIS</v>
      </c>
      <c r="F463">
        <v>453100</v>
      </c>
      <c r="G463" s="53">
        <f t="array" ref="G463">SUM(IF(A463=A$5:A463,IF(C463=C$5:C463,1,0),0))</f>
        <v>72</v>
      </c>
    </row>
    <row r="464" spans="1:7" x14ac:dyDescent="0.25">
      <c r="A464">
        <v>2018</v>
      </c>
      <c r="B464" s="53" t="str">
        <f t="shared" si="14"/>
        <v>2018_GA73</v>
      </c>
      <c r="C464" t="s">
        <v>211</v>
      </c>
      <c r="D464" t="s">
        <v>726</v>
      </c>
      <c r="E464" s="53" t="str">
        <f t="shared" si="15"/>
        <v>2018_GAHART</v>
      </c>
      <c r="F464">
        <v>453100</v>
      </c>
      <c r="G464" s="53">
        <f t="array" ref="G464">SUM(IF(A464=A$5:A464,IF(C464=C$5:C464,1,0),0))</f>
        <v>73</v>
      </c>
    </row>
    <row r="465" spans="1:7" x14ac:dyDescent="0.25">
      <c r="A465">
        <v>2018</v>
      </c>
      <c r="B465" s="53" t="str">
        <f t="shared" si="14"/>
        <v>2018_GA74</v>
      </c>
      <c r="C465" t="s">
        <v>211</v>
      </c>
      <c r="D465" t="s">
        <v>727</v>
      </c>
      <c r="E465" s="53" t="str">
        <f t="shared" si="15"/>
        <v>2018_GAHEARD</v>
      </c>
      <c r="F465">
        <v>453100</v>
      </c>
      <c r="G465" s="53">
        <f t="array" ref="G465">SUM(IF(A465=A$5:A465,IF(C465=C$5:C465,1,0),0))</f>
        <v>74</v>
      </c>
    </row>
    <row r="466" spans="1:7" x14ac:dyDescent="0.25">
      <c r="A466">
        <v>2018</v>
      </c>
      <c r="B466" s="53" t="str">
        <f t="shared" si="14"/>
        <v>2018_GA75</v>
      </c>
      <c r="C466" t="s">
        <v>211</v>
      </c>
      <c r="D466" t="s">
        <v>458</v>
      </c>
      <c r="E466" s="53" t="str">
        <f t="shared" si="15"/>
        <v>2018_GAHENRY</v>
      </c>
      <c r="F466">
        <v>453100</v>
      </c>
      <c r="G466" s="53">
        <f t="array" ref="G466">SUM(IF(A466=A$5:A466,IF(C466=C$5:C466,1,0),0))</f>
        <v>75</v>
      </c>
    </row>
    <row r="467" spans="1:7" x14ac:dyDescent="0.25">
      <c r="A467">
        <v>2018</v>
      </c>
      <c r="B467" s="53" t="str">
        <f t="shared" si="14"/>
        <v>2018_GA76</v>
      </c>
      <c r="C467" t="s">
        <v>211</v>
      </c>
      <c r="D467" t="s">
        <v>459</v>
      </c>
      <c r="E467" s="53" t="str">
        <f t="shared" si="15"/>
        <v>2018_GAHOUSTON</v>
      </c>
      <c r="F467">
        <v>453100</v>
      </c>
      <c r="G467" s="53">
        <f t="array" ref="G467">SUM(IF(A467=A$5:A467,IF(C467=C$5:C467,1,0),0))</f>
        <v>76</v>
      </c>
    </row>
    <row r="468" spans="1:7" x14ac:dyDescent="0.25">
      <c r="A468">
        <v>2018</v>
      </c>
      <c r="B468" s="53" t="str">
        <f t="shared" si="14"/>
        <v>2018_GA77</v>
      </c>
      <c r="C468" t="s">
        <v>211</v>
      </c>
      <c r="D468" t="s">
        <v>728</v>
      </c>
      <c r="E468" s="53" t="str">
        <f t="shared" si="15"/>
        <v>2018_GAIRWIN</v>
      </c>
      <c r="F468">
        <v>453100</v>
      </c>
      <c r="G468" s="53">
        <f t="array" ref="G468">SUM(IF(A468=A$5:A468,IF(C468=C$5:C468,1,0),0))</f>
        <v>77</v>
      </c>
    </row>
    <row r="469" spans="1:7" x14ac:dyDescent="0.25">
      <c r="A469">
        <v>2018</v>
      </c>
      <c r="B469" s="53" t="str">
        <f t="shared" si="14"/>
        <v>2018_GA78</v>
      </c>
      <c r="C469" t="s">
        <v>211</v>
      </c>
      <c r="D469" t="s">
        <v>460</v>
      </c>
      <c r="E469" s="53" t="str">
        <f t="shared" si="15"/>
        <v>2018_GAJACKSON</v>
      </c>
      <c r="F469">
        <v>453100</v>
      </c>
      <c r="G469" s="53">
        <f t="array" ref="G469">SUM(IF(A469=A$5:A469,IF(C469=C$5:C469,1,0),0))</f>
        <v>78</v>
      </c>
    </row>
    <row r="470" spans="1:7" x14ac:dyDescent="0.25">
      <c r="A470">
        <v>2018</v>
      </c>
      <c r="B470" s="53" t="str">
        <f t="shared" si="14"/>
        <v>2018_GA79</v>
      </c>
      <c r="C470" t="s">
        <v>211</v>
      </c>
      <c r="D470" t="s">
        <v>729</v>
      </c>
      <c r="E470" s="53" t="str">
        <f t="shared" si="15"/>
        <v>2018_GAJASPER</v>
      </c>
      <c r="F470">
        <v>453100</v>
      </c>
      <c r="G470" s="53">
        <f t="array" ref="G470">SUM(IF(A470=A$5:A470,IF(C470=C$5:C470,1,0),0))</f>
        <v>79</v>
      </c>
    </row>
    <row r="471" spans="1:7" x14ac:dyDescent="0.25">
      <c r="A471">
        <v>2018</v>
      </c>
      <c r="B471" s="53" t="str">
        <f t="shared" si="14"/>
        <v>2018_GA80</v>
      </c>
      <c r="C471" t="s">
        <v>211</v>
      </c>
      <c r="D471" t="s">
        <v>730</v>
      </c>
      <c r="E471" s="53" t="str">
        <f t="shared" si="15"/>
        <v>2018_GAJEFF DAVIS</v>
      </c>
      <c r="F471">
        <v>453100</v>
      </c>
      <c r="G471" s="53">
        <f t="array" ref="G471">SUM(IF(A471=A$5:A471,IF(C471=C$5:C471,1,0),0))</f>
        <v>80</v>
      </c>
    </row>
    <row r="472" spans="1:7" x14ac:dyDescent="0.25">
      <c r="A472">
        <v>2018</v>
      </c>
      <c r="B472" s="53" t="str">
        <f t="shared" si="14"/>
        <v>2018_GA81</v>
      </c>
      <c r="C472" t="s">
        <v>211</v>
      </c>
      <c r="D472" t="s">
        <v>196</v>
      </c>
      <c r="E472" s="53" t="str">
        <f t="shared" si="15"/>
        <v>2018_GAJEFFERSON</v>
      </c>
      <c r="F472">
        <v>453100</v>
      </c>
      <c r="G472" s="53">
        <f t="array" ref="G472">SUM(IF(A472=A$5:A472,IF(C472=C$5:C472,1,0),0))</f>
        <v>81</v>
      </c>
    </row>
    <row r="473" spans="1:7" x14ac:dyDescent="0.25">
      <c r="A473">
        <v>2018</v>
      </c>
      <c r="B473" s="53" t="str">
        <f t="shared" si="14"/>
        <v>2018_GA82</v>
      </c>
      <c r="C473" t="s">
        <v>211</v>
      </c>
      <c r="D473" t="s">
        <v>731</v>
      </c>
      <c r="E473" s="53" t="str">
        <f t="shared" si="15"/>
        <v>2018_GAJENKINS</v>
      </c>
      <c r="F473">
        <v>453100</v>
      </c>
      <c r="G473" s="53">
        <f t="array" ref="G473">SUM(IF(A473=A$5:A473,IF(C473=C$5:C473,1,0),0))</f>
        <v>82</v>
      </c>
    </row>
    <row r="474" spans="1:7" x14ac:dyDescent="0.25">
      <c r="A474">
        <v>2018</v>
      </c>
      <c r="B474" s="53" t="str">
        <f t="shared" si="14"/>
        <v>2018_GA83</v>
      </c>
      <c r="C474" t="s">
        <v>211</v>
      </c>
      <c r="D474" t="s">
        <v>525</v>
      </c>
      <c r="E474" s="53" t="str">
        <f t="shared" si="15"/>
        <v>2018_GAJOHNSON</v>
      </c>
      <c r="F474">
        <v>453100</v>
      </c>
      <c r="G474" s="53">
        <f t="array" ref="G474">SUM(IF(A474=A$5:A474,IF(C474=C$5:C474,1,0),0))</f>
        <v>83</v>
      </c>
    </row>
    <row r="475" spans="1:7" x14ac:dyDescent="0.25">
      <c r="A475">
        <v>2018</v>
      </c>
      <c r="B475" s="53" t="str">
        <f t="shared" si="14"/>
        <v>2018_GA84</v>
      </c>
      <c r="C475" t="s">
        <v>211</v>
      </c>
      <c r="D475" t="s">
        <v>732</v>
      </c>
      <c r="E475" s="53" t="str">
        <f t="shared" si="15"/>
        <v>2018_GAJONES</v>
      </c>
      <c r="F475">
        <v>453100</v>
      </c>
      <c r="G475" s="53">
        <f t="array" ref="G475">SUM(IF(A475=A$5:A475,IF(C475=C$5:C475,1,0),0))</f>
        <v>84</v>
      </c>
    </row>
    <row r="476" spans="1:7" x14ac:dyDescent="0.25">
      <c r="A476">
        <v>2018</v>
      </c>
      <c r="B476" s="53" t="str">
        <f t="shared" si="14"/>
        <v>2018_GA85</v>
      </c>
      <c r="C476" t="s">
        <v>211</v>
      </c>
      <c r="D476" t="s">
        <v>461</v>
      </c>
      <c r="E476" s="53" t="str">
        <f t="shared" si="15"/>
        <v>2018_GALAMAR</v>
      </c>
      <c r="F476">
        <v>453100</v>
      </c>
      <c r="G476" s="53">
        <f t="array" ref="G476">SUM(IF(A476=A$5:A476,IF(C476=C$5:C476,1,0),0))</f>
        <v>85</v>
      </c>
    </row>
    <row r="477" spans="1:7" x14ac:dyDescent="0.25">
      <c r="A477">
        <v>2018</v>
      </c>
      <c r="B477" s="53" t="str">
        <f t="shared" si="14"/>
        <v>2018_GA86</v>
      </c>
      <c r="C477" t="s">
        <v>211</v>
      </c>
      <c r="D477" t="s">
        <v>733</v>
      </c>
      <c r="E477" s="53" t="str">
        <f t="shared" si="15"/>
        <v>2018_GALANIER</v>
      </c>
      <c r="F477">
        <v>453100</v>
      </c>
      <c r="G477" s="53">
        <f t="array" ref="G477">SUM(IF(A477=A$5:A477,IF(C477=C$5:C477,1,0),0))</f>
        <v>86</v>
      </c>
    </row>
    <row r="478" spans="1:7" x14ac:dyDescent="0.25">
      <c r="A478">
        <v>2018</v>
      </c>
      <c r="B478" s="53" t="str">
        <f t="shared" si="14"/>
        <v>2018_GA87</v>
      </c>
      <c r="C478" t="s">
        <v>211</v>
      </c>
      <c r="D478" t="s">
        <v>734</v>
      </c>
      <c r="E478" s="53" t="str">
        <f t="shared" si="15"/>
        <v>2018_GALAURENS</v>
      </c>
      <c r="F478">
        <v>453100</v>
      </c>
      <c r="G478" s="53">
        <f t="array" ref="G478">SUM(IF(A478=A$5:A478,IF(C478=C$5:C478,1,0),0))</f>
        <v>87</v>
      </c>
    </row>
    <row r="479" spans="1:7" x14ac:dyDescent="0.25">
      <c r="A479">
        <v>2018</v>
      </c>
      <c r="B479" s="53" t="str">
        <f t="shared" si="14"/>
        <v>2018_GA88</v>
      </c>
      <c r="C479" t="s">
        <v>211</v>
      </c>
      <c r="D479" t="s">
        <v>464</v>
      </c>
      <c r="E479" s="53" t="str">
        <f t="shared" si="15"/>
        <v>2018_GALEE</v>
      </c>
      <c r="F479">
        <v>453100</v>
      </c>
      <c r="G479" s="53">
        <f t="array" ref="G479">SUM(IF(A479=A$5:A479,IF(C479=C$5:C479,1,0),0))</f>
        <v>88</v>
      </c>
    </row>
    <row r="480" spans="1:7" x14ac:dyDescent="0.25">
      <c r="A480">
        <v>2018</v>
      </c>
      <c r="B480" s="53" t="str">
        <f t="shared" si="14"/>
        <v>2018_GA89</v>
      </c>
      <c r="C480" t="s">
        <v>211</v>
      </c>
      <c r="D480" t="s">
        <v>652</v>
      </c>
      <c r="E480" s="53" t="str">
        <f t="shared" si="15"/>
        <v>2018_GALIBERTY</v>
      </c>
      <c r="F480">
        <v>453100</v>
      </c>
      <c r="G480" s="53">
        <f t="array" ref="G480">SUM(IF(A480=A$5:A480,IF(C480=C$5:C480,1,0),0))</f>
        <v>89</v>
      </c>
    </row>
    <row r="481" spans="1:7" x14ac:dyDescent="0.25">
      <c r="A481">
        <v>2018</v>
      </c>
      <c r="B481" s="53" t="str">
        <f t="shared" si="14"/>
        <v>2018_GA90</v>
      </c>
      <c r="C481" t="s">
        <v>211</v>
      </c>
      <c r="D481" t="s">
        <v>221</v>
      </c>
      <c r="E481" s="53" t="str">
        <f t="shared" si="15"/>
        <v>2018_GALINCOLN</v>
      </c>
      <c r="F481">
        <v>453100</v>
      </c>
      <c r="G481" s="53">
        <f t="array" ref="G481">SUM(IF(A481=A$5:A481,IF(C481=C$5:C481,1,0),0))</f>
        <v>90</v>
      </c>
    </row>
    <row r="482" spans="1:7" x14ac:dyDescent="0.25">
      <c r="A482">
        <v>2018</v>
      </c>
      <c r="B482" s="53" t="str">
        <f t="shared" si="14"/>
        <v>2018_GA91</v>
      </c>
      <c r="C482" t="s">
        <v>211</v>
      </c>
      <c r="D482" t="s">
        <v>735</v>
      </c>
      <c r="E482" s="53" t="str">
        <f t="shared" si="15"/>
        <v>2018_GALONG</v>
      </c>
      <c r="F482">
        <v>453100</v>
      </c>
      <c r="G482" s="53">
        <f t="array" ref="G482">SUM(IF(A482=A$5:A482,IF(C482=C$5:C482,1,0),0))</f>
        <v>91</v>
      </c>
    </row>
    <row r="483" spans="1:7" x14ac:dyDescent="0.25">
      <c r="A483">
        <v>2018</v>
      </c>
      <c r="B483" s="53" t="str">
        <f t="shared" si="14"/>
        <v>2018_GA92</v>
      </c>
      <c r="C483" t="s">
        <v>211</v>
      </c>
      <c r="D483" t="s">
        <v>466</v>
      </c>
      <c r="E483" s="53" t="str">
        <f t="shared" si="15"/>
        <v>2018_GALOWNDES</v>
      </c>
      <c r="F483">
        <v>453100</v>
      </c>
      <c r="G483" s="53">
        <f t="array" ref="G483">SUM(IF(A483=A$5:A483,IF(C483=C$5:C483,1,0),0))</f>
        <v>92</v>
      </c>
    </row>
    <row r="484" spans="1:7" x14ac:dyDescent="0.25">
      <c r="A484">
        <v>2018</v>
      </c>
      <c r="B484" s="53" t="str">
        <f t="shared" si="14"/>
        <v>2018_GA93</v>
      </c>
      <c r="C484" t="s">
        <v>211</v>
      </c>
      <c r="D484" t="s">
        <v>736</v>
      </c>
      <c r="E484" s="53" t="str">
        <f t="shared" si="15"/>
        <v>2018_GALUMPKIN</v>
      </c>
      <c r="F484">
        <v>453100</v>
      </c>
      <c r="G484" s="53">
        <f t="array" ref="G484">SUM(IF(A484=A$5:A484,IF(C484=C$5:C484,1,0),0))</f>
        <v>93</v>
      </c>
    </row>
    <row r="485" spans="1:7" x14ac:dyDescent="0.25">
      <c r="A485">
        <v>2018</v>
      </c>
      <c r="B485" s="53" t="str">
        <f t="shared" si="14"/>
        <v>2018_GA94</v>
      </c>
      <c r="C485" t="s">
        <v>211</v>
      </c>
      <c r="D485" t="s">
        <v>737</v>
      </c>
      <c r="E485" s="53" t="str">
        <f t="shared" si="15"/>
        <v>2018_GAMCDUFFIE</v>
      </c>
      <c r="F485">
        <v>453100</v>
      </c>
      <c r="G485" s="53">
        <f t="array" ref="G485">SUM(IF(A485=A$5:A485,IF(C485=C$5:C485,1,0),0))</f>
        <v>94</v>
      </c>
    </row>
    <row r="486" spans="1:7" x14ac:dyDescent="0.25">
      <c r="A486">
        <v>2018</v>
      </c>
      <c r="B486" s="53" t="str">
        <f t="shared" si="14"/>
        <v>2018_GA95</v>
      </c>
      <c r="C486" t="s">
        <v>211</v>
      </c>
      <c r="D486" t="s">
        <v>738</v>
      </c>
      <c r="E486" s="53" t="str">
        <f t="shared" si="15"/>
        <v>2018_GAMCINTOSH</v>
      </c>
      <c r="F486">
        <v>453100</v>
      </c>
      <c r="G486" s="53">
        <f t="array" ref="G486">SUM(IF(A486=A$5:A486,IF(C486=C$5:C486,1,0),0))</f>
        <v>95</v>
      </c>
    </row>
    <row r="487" spans="1:7" x14ac:dyDescent="0.25">
      <c r="A487">
        <v>2018</v>
      </c>
      <c r="B487" s="53" t="str">
        <f t="shared" si="14"/>
        <v>2018_GA96</v>
      </c>
      <c r="C487" t="s">
        <v>211</v>
      </c>
      <c r="D487" t="s">
        <v>288</v>
      </c>
      <c r="E487" s="53" t="str">
        <f t="shared" si="15"/>
        <v>2018_GAMACON</v>
      </c>
      <c r="F487">
        <v>453100</v>
      </c>
      <c r="G487" s="53">
        <f t="array" ref="G487">SUM(IF(A487=A$5:A487,IF(C487=C$5:C487,1,0),0))</f>
        <v>96</v>
      </c>
    </row>
    <row r="488" spans="1:7" x14ac:dyDescent="0.25">
      <c r="A488">
        <v>2018</v>
      </c>
      <c r="B488" s="53" t="str">
        <f t="shared" si="14"/>
        <v>2018_GA97</v>
      </c>
      <c r="C488" t="s">
        <v>211</v>
      </c>
      <c r="D488" t="s">
        <v>467</v>
      </c>
      <c r="E488" s="53" t="str">
        <f t="shared" si="15"/>
        <v>2018_GAMADISON</v>
      </c>
      <c r="F488">
        <v>453100</v>
      </c>
      <c r="G488" s="53">
        <f t="array" ref="G488">SUM(IF(A488=A$5:A488,IF(C488=C$5:C488,1,0),0))</f>
        <v>97</v>
      </c>
    </row>
    <row r="489" spans="1:7" x14ac:dyDescent="0.25">
      <c r="A489">
        <v>2018</v>
      </c>
      <c r="B489" s="53" t="str">
        <f t="shared" si="14"/>
        <v>2018_GA98</v>
      </c>
      <c r="C489" t="s">
        <v>211</v>
      </c>
      <c r="D489" t="s">
        <v>469</v>
      </c>
      <c r="E489" s="53" t="str">
        <f t="shared" si="15"/>
        <v>2018_GAMARION</v>
      </c>
      <c r="F489">
        <v>453100</v>
      </c>
      <c r="G489" s="53">
        <f t="array" ref="G489">SUM(IF(A489=A$5:A489,IF(C489=C$5:C489,1,0),0))</f>
        <v>98</v>
      </c>
    </row>
    <row r="490" spans="1:7" x14ac:dyDescent="0.25">
      <c r="A490">
        <v>2018</v>
      </c>
      <c r="B490" s="53" t="str">
        <f t="shared" si="14"/>
        <v>2018_GA99</v>
      </c>
      <c r="C490" t="s">
        <v>211</v>
      </c>
      <c r="D490" t="s">
        <v>739</v>
      </c>
      <c r="E490" s="53" t="str">
        <f t="shared" si="15"/>
        <v>2018_GAMERIWETHER</v>
      </c>
      <c r="F490">
        <v>453100</v>
      </c>
      <c r="G490" s="53">
        <f t="array" ref="G490">SUM(IF(A490=A$5:A490,IF(C490=C$5:C490,1,0),0))</f>
        <v>99</v>
      </c>
    </row>
    <row r="491" spans="1:7" x14ac:dyDescent="0.25">
      <c r="A491">
        <v>2018</v>
      </c>
      <c r="B491" s="53" t="str">
        <f t="shared" si="14"/>
        <v>2018_GA100</v>
      </c>
      <c r="C491" t="s">
        <v>211</v>
      </c>
      <c r="D491" t="s">
        <v>530</v>
      </c>
      <c r="E491" s="53" t="str">
        <f t="shared" si="15"/>
        <v>2018_GAMILLER</v>
      </c>
      <c r="F491">
        <v>453100</v>
      </c>
      <c r="G491" s="53">
        <f t="array" ref="G491">SUM(IF(A491=A$5:A491,IF(C491=C$5:C491,1,0),0))</f>
        <v>100</v>
      </c>
    </row>
    <row r="492" spans="1:7" x14ac:dyDescent="0.25">
      <c r="A492">
        <v>2018</v>
      </c>
      <c r="B492" s="53" t="str">
        <f t="shared" si="14"/>
        <v>2018_GA101</v>
      </c>
      <c r="C492" t="s">
        <v>211</v>
      </c>
      <c r="D492" t="s">
        <v>740</v>
      </c>
      <c r="E492" s="53" t="str">
        <f t="shared" si="15"/>
        <v>2018_GAMITCHELL</v>
      </c>
      <c r="F492">
        <v>453100</v>
      </c>
      <c r="G492" s="53">
        <f t="array" ref="G492">SUM(IF(A492=A$5:A492,IF(C492=C$5:C492,1,0),0))</f>
        <v>101</v>
      </c>
    </row>
    <row r="493" spans="1:7" x14ac:dyDescent="0.25">
      <c r="A493">
        <v>2018</v>
      </c>
      <c r="B493" s="53" t="str">
        <f t="shared" si="14"/>
        <v>2018_GA102</v>
      </c>
      <c r="C493" t="s">
        <v>211</v>
      </c>
      <c r="D493" t="s">
        <v>210</v>
      </c>
      <c r="E493" s="53" t="str">
        <f t="shared" si="15"/>
        <v>2018_GAMONROE</v>
      </c>
      <c r="F493">
        <v>453100</v>
      </c>
      <c r="G493" s="53">
        <f t="array" ref="G493">SUM(IF(A493=A$5:A493,IF(C493=C$5:C493,1,0),0))</f>
        <v>102</v>
      </c>
    </row>
    <row r="494" spans="1:7" x14ac:dyDescent="0.25">
      <c r="A494">
        <v>2018</v>
      </c>
      <c r="B494" s="53" t="str">
        <f t="shared" si="14"/>
        <v>2018_GA103</v>
      </c>
      <c r="C494" t="s">
        <v>211</v>
      </c>
      <c r="D494" t="s">
        <v>232</v>
      </c>
      <c r="E494" s="53" t="str">
        <f t="shared" si="15"/>
        <v>2018_GAMONTGOMERY</v>
      </c>
      <c r="F494">
        <v>453100</v>
      </c>
      <c r="G494" s="53">
        <f t="array" ref="G494">SUM(IF(A494=A$5:A494,IF(C494=C$5:C494,1,0),0))</f>
        <v>103</v>
      </c>
    </row>
    <row r="495" spans="1:7" x14ac:dyDescent="0.25">
      <c r="A495">
        <v>2018</v>
      </c>
      <c r="B495" s="53" t="str">
        <f t="shared" si="14"/>
        <v>2018_GA104</v>
      </c>
      <c r="C495" t="s">
        <v>211</v>
      </c>
      <c r="D495" t="s">
        <v>472</v>
      </c>
      <c r="E495" s="53" t="str">
        <f t="shared" si="15"/>
        <v>2018_GAMORGAN</v>
      </c>
      <c r="F495">
        <v>453100</v>
      </c>
      <c r="G495" s="53">
        <f t="array" ref="G495">SUM(IF(A495=A$5:A495,IF(C495=C$5:C495,1,0),0))</f>
        <v>104</v>
      </c>
    </row>
    <row r="496" spans="1:7" x14ac:dyDescent="0.25">
      <c r="A496">
        <v>2018</v>
      </c>
      <c r="B496" s="53" t="str">
        <f t="shared" si="14"/>
        <v>2018_GA105</v>
      </c>
      <c r="C496" t="s">
        <v>211</v>
      </c>
      <c r="D496" t="s">
        <v>741</v>
      </c>
      <c r="E496" s="53" t="str">
        <f t="shared" si="15"/>
        <v>2018_GAMURRAY</v>
      </c>
      <c r="F496">
        <v>453100</v>
      </c>
      <c r="G496" s="53">
        <f t="array" ref="G496">SUM(IF(A496=A$5:A496,IF(C496=C$5:C496,1,0),0))</f>
        <v>105</v>
      </c>
    </row>
    <row r="497" spans="1:7" x14ac:dyDescent="0.25">
      <c r="A497">
        <v>2018</v>
      </c>
      <c r="B497" s="53" t="str">
        <f t="shared" si="14"/>
        <v>2018_GA106</v>
      </c>
      <c r="C497" t="s">
        <v>211</v>
      </c>
      <c r="D497" t="s">
        <v>742</v>
      </c>
      <c r="E497" s="53" t="str">
        <f t="shared" si="15"/>
        <v>2018_GAMUSCOGEE</v>
      </c>
      <c r="F497">
        <v>453100</v>
      </c>
      <c r="G497" s="53">
        <f t="array" ref="G497">SUM(IF(A497=A$5:A497,IF(C497=C$5:C497,1,0),0))</f>
        <v>106</v>
      </c>
    </row>
    <row r="498" spans="1:7" x14ac:dyDescent="0.25">
      <c r="A498">
        <v>2018</v>
      </c>
      <c r="B498" s="53" t="str">
        <f t="shared" si="14"/>
        <v>2018_GA107</v>
      </c>
      <c r="C498" t="s">
        <v>211</v>
      </c>
      <c r="D498" t="s">
        <v>531</v>
      </c>
      <c r="E498" s="53" t="str">
        <f t="shared" si="15"/>
        <v>2018_GANEWTON</v>
      </c>
      <c r="F498">
        <v>453100</v>
      </c>
      <c r="G498" s="53">
        <f t="array" ref="G498">SUM(IF(A498=A$5:A498,IF(C498=C$5:C498,1,0),0))</f>
        <v>107</v>
      </c>
    </row>
    <row r="499" spans="1:7" x14ac:dyDescent="0.25">
      <c r="A499">
        <v>2018</v>
      </c>
      <c r="B499" s="53" t="str">
        <f t="shared" si="14"/>
        <v>2018_GA108</v>
      </c>
      <c r="C499" t="s">
        <v>211</v>
      </c>
      <c r="D499" t="s">
        <v>743</v>
      </c>
      <c r="E499" s="53" t="str">
        <f t="shared" si="15"/>
        <v>2018_GAOCONEE</v>
      </c>
      <c r="F499">
        <v>453100</v>
      </c>
      <c r="G499" s="53">
        <f t="array" ref="G499">SUM(IF(A499=A$5:A499,IF(C499=C$5:C499,1,0),0))</f>
        <v>108</v>
      </c>
    </row>
    <row r="500" spans="1:7" x14ac:dyDescent="0.25">
      <c r="A500">
        <v>2018</v>
      </c>
      <c r="B500" s="53" t="str">
        <f t="shared" si="14"/>
        <v>2018_GA109</v>
      </c>
      <c r="C500" t="s">
        <v>211</v>
      </c>
      <c r="D500" t="s">
        <v>744</v>
      </c>
      <c r="E500" s="53" t="str">
        <f t="shared" si="15"/>
        <v>2018_GAOGLETHORPE</v>
      </c>
      <c r="F500">
        <v>453100</v>
      </c>
      <c r="G500" s="53">
        <f t="array" ref="G500">SUM(IF(A500=A$5:A500,IF(C500=C$5:C500,1,0),0))</f>
        <v>109</v>
      </c>
    </row>
    <row r="501" spans="1:7" x14ac:dyDescent="0.25">
      <c r="A501">
        <v>2018</v>
      </c>
      <c r="B501" s="53" t="str">
        <f t="shared" si="14"/>
        <v>2018_GA110</v>
      </c>
      <c r="C501" t="s">
        <v>211</v>
      </c>
      <c r="D501" t="s">
        <v>745</v>
      </c>
      <c r="E501" s="53" t="str">
        <f t="shared" si="15"/>
        <v>2018_GAPAULDING</v>
      </c>
      <c r="F501">
        <v>453100</v>
      </c>
      <c r="G501" s="53">
        <f t="array" ref="G501">SUM(IF(A501=A$5:A501,IF(C501=C$5:C501,1,0),0))</f>
        <v>110</v>
      </c>
    </row>
    <row r="502" spans="1:7" x14ac:dyDescent="0.25">
      <c r="A502">
        <v>2018</v>
      </c>
      <c r="B502" s="53" t="str">
        <f t="shared" si="14"/>
        <v>2018_GA111</v>
      </c>
      <c r="C502" t="s">
        <v>211</v>
      </c>
      <c r="D502" t="s">
        <v>746</v>
      </c>
      <c r="E502" s="53" t="str">
        <f t="shared" si="15"/>
        <v>2018_GAPEACH</v>
      </c>
      <c r="F502">
        <v>453100</v>
      </c>
      <c r="G502" s="53">
        <f t="array" ref="G502">SUM(IF(A502=A$5:A502,IF(C502=C$5:C502,1,0),0))</f>
        <v>111</v>
      </c>
    </row>
    <row r="503" spans="1:7" x14ac:dyDescent="0.25">
      <c r="A503">
        <v>2018</v>
      </c>
      <c r="B503" s="53" t="str">
        <f t="shared" si="14"/>
        <v>2018_GA112</v>
      </c>
      <c r="C503" t="s">
        <v>211</v>
      </c>
      <c r="D503" t="s">
        <v>474</v>
      </c>
      <c r="E503" s="53" t="str">
        <f t="shared" si="15"/>
        <v>2018_GAPICKENS</v>
      </c>
      <c r="F503">
        <v>453100</v>
      </c>
      <c r="G503" s="53">
        <f t="array" ref="G503">SUM(IF(A503=A$5:A503,IF(C503=C$5:C503,1,0),0))</f>
        <v>112</v>
      </c>
    </row>
    <row r="504" spans="1:7" x14ac:dyDescent="0.25">
      <c r="A504">
        <v>2018</v>
      </c>
      <c r="B504" s="53" t="str">
        <f t="shared" si="14"/>
        <v>2018_GA113</v>
      </c>
      <c r="C504" t="s">
        <v>211</v>
      </c>
      <c r="D504" t="s">
        <v>358</v>
      </c>
      <c r="E504" s="53" t="str">
        <f t="shared" si="15"/>
        <v>2018_GAPIERCE</v>
      </c>
      <c r="F504">
        <v>453100</v>
      </c>
      <c r="G504" s="53">
        <f t="array" ref="G504">SUM(IF(A504=A$5:A504,IF(C504=C$5:C504,1,0),0))</f>
        <v>113</v>
      </c>
    </row>
    <row r="505" spans="1:7" x14ac:dyDescent="0.25">
      <c r="A505">
        <v>2018</v>
      </c>
      <c r="B505" s="53" t="str">
        <f t="shared" si="14"/>
        <v>2018_GA114</v>
      </c>
      <c r="C505" t="s">
        <v>211</v>
      </c>
      <c r="D505" t="s">
        <v>277</v>
      </c>
      <c r="E505" s="53" t="str">
        <f t="shared" si="15"/>
        <v>2018_GAPIKE</v>
      </c>
      <c r="F505">
        <v>453100</v>
      </c>
      <c r="G505" s="53">
        <f t="array" ref="G505">SUM(IF(A505=A$5:A505,IF(C505=C$5:C505,1,0),0))</f>
        <v>114</v>
      </c>
    </row>
    <row r="506" spans="1:7" x14ac:dyDescent="0.25">
      <c r="A506">
        <v>2018</v>
      </c>
      <c r="B506" s="53" t="str">
        <f t="shared" si="14"/>
        <v>2018_GA115</v>
      </c>
      <c r="C506" t="s">
        <v>211</v>
      </c>
      <c r="D506" t="s">
        <v>535</v>
      </c>
      <c r="E506" s="53" t="str">
        <f t="shared" si="15"/>
        <v>2018_GAPOLK</v>
      </c>
      <c r="F506">
        <v>453100</v>
      </c>
      <c r="G506" s="53">
        <f t="array" ref="G506">SUM(IF(A506=A$5:A506,IF(C506=C$5:C506,1,0),0))</f>
        <v>115</v>
      </c>
    </row>
    <row r="507" spans="1:7" x14ac:dyDescent="0.25">
      <c r="A507">
        <v>2018</v>
      </c>
      <c r="B507" s="53" t="str">
        <f t="shared" si="14"/>
        <v>2018_GA116</v>
      </c>
      <c r="C507" t="s">
        <v>211</v>
      </c>
      <c r="D507" t="s">
        <v>538</v>
      </c>
      <c r="E507" s="53" t="str">
        <f t="shared" si="15"/>
        <v>2018_GAPULASKI</v>
      </c>
      <c r="F507">
        <v>453100</v>
      </c>
      <c r="G507" s="53">
        <f t="array" ref="G507">SUM(IF(A507=A$5:A507,IF(C507=C$5:C507,1,0),0))</f>
        <v>116</v>
      </c>
    </row>
    <row r="508" spans="1:7" x14ac:dyDescent="0.25">
      <c r="A508">
        <v>2018</v>
      </c>
      <c r="B508" s="53" t="str">
        <f t="shared" si="14"/>
        <v>2018_GA117</v>
      </c>
      <c r="C508" t="s">
        <v>211</v>
      </c>
      <c r="D508" t="s">
        <v>264</v>
      </c>
      <c r="E508" s="53" t="str">
        <f t="shared" si="15"/>
        <v>2018_GAPUTNAM</v>
      </c>
      <c r="F508">
        <v>453100</v>
      </c>
      <c r="G508" s="53">
        <f t="array" ref="G508">SUM(IF(A508=A$5:A508,IF(C508=C$5:C508,1,0),0))</f>
        <v>117</v>
      </c>
    </row>
    <row r="509" spans="1:7" x14ac:dyDescent="0.25">
      <c r="A509">
        <v>2018</v>
      </c>
      <c r="B509" s="53" t="str">
        <f t="shared" si="14"/>
        <v>2018_GA118</v>
      </c>
      <c r="C509" t="s">
        <v>211</v>
      </c>
      <c r="D509" t="s">
        <v>747</v>
      </c>
      <c r="E509" s="53" t="str">
        <f t="shared" si="15"/>
        <v>2018_GAQUITMAN</v>
      </c>
      <c r="F509">
        <v>453100</v>
      </c>
      <c r="G509" s="53">
        <f t="array" ref="G509">SUM(IF(A509=A$5:A509,IF(C509=C$5:C509,1,0),0))</f>
        <v>118</v>
      </c>
    </row>
    <row r="510" spans="1:7" x14ac:dyDescent="0.25">
      <c r="A510">
        <v>2018</v>
      </c>
      <c r="B510" s="53" t="str">
        <f t="shared" si="14"/>
        <v>2018_GA119</v>
      </c>
      <c r="C510" t="s">
        <v>211</v>
      </c>
      <c r="D510" t="s">
        <v>748</v>
      </c>
      <c r="E510" s="53" t="str">
        <f t="shared" si="15"/>
        <v>2018_GARABUN</v>
      </c>
      <c r="F510">
        <v>453100</v>
      </c>
      <c r="G510" s="53">
        <f t="array" ref="G510">SUM(IF(A510=A$5:A510,IF(C510=C$5:C510,1,0),0))</f>
        <v>119</v>
      </c>
    </row>
    <row r="511" spans="1:7" x14ac:dyDescent="0.25">
      <c r="A511">
        <v>2018</v>
      </c>
      <c r="B511" s="53" t="str">
        <f t="shared" si="14"/>
        <v>2018_GA120</v>
      </c>
      <c r="C511" t="s">
        <v>211</v>
      </c>
      <c r="D511" t="s">
        <v>475</v>
      </c>
      <c r="E511" s="53" t="str">
        <f t="shared" si="15"/>
        <v>2018_GARANDOLPH</v>
      </c>
      <c r="F511">
        <v>453100</v>
      </c>
      <c r="G511" s="53">
        <f t="array" ref="G511">SUM(IF(A511=A$5:A511,IF(C511=C$5:C511,1,0),0))</f>
        <v>120</v>
      </c>
    </row>
    <row r="512" spans="1:7" x14ac:dyDescent="0.25">
      <c r="A512">
        <v>2018</v>
      </c>
      <c r="B512" s="53" t="str">
        <f t="shared" si="14"/>
        <v>2018_GA121</v>
      </c>
      <c r="C512" t="s">
        <v>211</v>
      </c>
      <c r="D512" t="s">
        <v>266</v>
      </c>
      <c r="E512" s="53" t="str">
        <f t="shared" si="15"/>
        <v>2018_GARICHMOND</v>
      </c>
      <c r="F512">
        <v>453100</v>
      </c>
      <c r="G512" s="53">
        <f t="array" ref="G512">SUM(IF(A512=A$5:A512,IF(C512=C$5:C512,1,0),0))</f>
        <v>121</v>
      </c>
    </row>
    <row r="513" spans="1:7" x14ac:dyDescent="0.25">
      <c r="A513">
        <v>2018</v>
      </c>
      <c r="B513" s="53" t="str">
        <f t="shared" si="14"/>
        <v>2018_GA122</v>
      </c>
      <c r="C513" t="s">
        <v>211</v>
      </c>
      <c r="D513" t="s">
        <v>749</v>
      </c>
      <c r="E513" s="53" t="str">
        <f t="shared" si="15"/>
        <v>2018_GAROCKDALE</v>
      </c>
      <c r="F513">
        <v>453100</v>
      </c>
      <c r="G513" s="53">
        <f t="array" ref="G513">SUM(IF(A513=A$5:A513,IF(C513=C$5:C513,1,0),0))</f>
        <v>122</v>
      </c>
    </row>
    <row r="514" spans="1:7" x14ac:dyDescent="0.25">
      <c r="A514">
        <v>2018</v>
      </c>
      <c r="B514" s="53" t="str">
        <f t="shared" si="14"/>
        <v>2018_GA123</v>
      </c>
      <c r="C514" t="s">
        <v>211</v>
      </c>
      <c r="D514" t="s">
        <v>750</v>
      </c>
      <c r="E514" s="53" t="str">
        <f t="shared" si="15"/>
        <v>2018_GASCHLEY</v>
      </c>
      <c r="F514">
        <v>453100</v>
      </c>
      <c r="G514" s="53">
        <f t="array" ref="G514">SUM(IF(A514=A$5:A514,IF(C514=C$5:C514,1,0),0))</f>
        <v>123</v>
      </c>
    </row>
    <row r="515" spans="1:7" x14ac:dyDescent="0.25">
      <c r="A515">
        <v>2018</v>
      </c>
      <c r="B515" s="53" t="str">
        <f t="shared" si="14"/>
        <v>2018_GA124</v>
      </c>
      <c r="C515" t="s">
        <v>211</v>
      </c>
      <c r="D515" t="s">
        <v>751</v>
      </c>
      <c r="E515" s="53" t="str">
        <f t="shared" si="15"/>
        <v>2018_GASCREVEN</v>
      </c>
      <c r="F515">
        <v>453100</v>
      </c>
      <c r="G515" s="53">
        <f t="array" ref="G515">SUM(IF(A515=A$5:A515,IF(C515=C$5:C515,1,0),0))</f>
        <v>124</v>
      </c>
    </row>
    <row r="516" spans="1:7" x14ac:dyDescent="0.25">
      <c r="A516">
        <v>2018</v>
      </c>
      <c r="B516" s="53" t="str">
        <f t="shared" si="14"/>
        <v>2018_GA125</v>
      </c>
      <c r="C516" t="s">
        <v>211</v>
      </c>
      <c r="D516" t="s">
        <v>666</v>
      </c>
      <c r="E516" s="53" t="str">
        <f t="shared" si="15"/>
        <v>2018_GASEMINOLE</v>
      </c>
      <c r="F516">
        <v>453100</v>
      </c>
      <c r="G516" s="53">
        <f t="array" ref="G516">SUM(IF(A516=A$5:A516,IF(C516=C$5:C516,1,0),0))</f>
        <v>125</v>
      </c>
    </row>
    <row r="517" spans="1:7" x14ac:dyDescent="0.25">
      <c r="A517">
        <v>2018</v>
      </c>
      <c r="B517" s="53" t="str">
        <f t="shared" si="14"/>
        <v>2018_GA126</v>
      </c>
      <c r="C517" t="s">
        <v>211</v>
      </c>
      <c r="D517" t="s">
        <v>752</v>
      </c>
      <c r="E517" s="53" t="str">
        <f t="shared" si="15"/>
        <v>2018_GASPALDING</v>
      </c>
      <c r="F517">
        <v>453100</v>
      </c>
      <c r="G517" s="53">
        <f t="array" ref="G517">SUM(IF(A517=A$5:A517,IF(C517=C$5:C517,1,0),0))</f>
        <v>126</v>
      </c>
    </row>
    <row r="518" spans="1:7" x14ac:dyDescent="0.25">
      <c r="A518">
        <v>2018</v>
      </c>
      <c r="B518" s="53" t="str">
        <f t="shared" ref="B518:B581" si="16">A518&amp;"_"&amp;C518&amp;G518</f>
        <v>2018_GA127</v>
      </c>
      <c r="C518" t="s">
        <v>211</v>
      </c>
      <c r="D518" t="s">
        <v>753</v>
      </c>
      <c r="E518" s="53" t="str">
        <f t="shared" ref="E518:E581" si="17">A518&amp;"_"&amp;C518&amp;D518</f>
        <v>2018_GASTEPHENS</v>
      </c>
      <c r="F518">
        <v>453100</v>
      </c>
      <c r="G518" s="53">
        <f t="array" ref="G518">SUM(IF(A518=A$5:A518,IF(C518=C$5:C518,1,0),0))</f>
        <v>127</v>
      </c>
    </row>
    <row r="519" spans="1:7" x14ac:dyDescent="0.25">
      <c r="A519">
        <v>2018</v>
      </c>
      <c r="B519" s="53" t="str">
        <f t="shared" si="16"/>
        <v>2018_GA128</v>
      </c>
      <c r="C519" t="s">
        <v>211</v>
      </c>
      <c r="D519" t="s">
        <v>754</v>
      </c>
      <c r="E519" s="53" t="str">
        <f t="shared" si="17"/>
        <v>2018_GASTEWART</v>
      </c>
      <c r="F519">
        <v>453100</v>
      </c>
      <c r="G519" s="53">
        <f t="array" ref="G519">SUM(IF(A519=A$5:A519,IF(C519=C$5:C519,1,0),0))</f>
        <v>128</v>
      </c>
    </row>
    <row r="520" spans="1:7" x14ac:dyDescent="0.25">
      <c r="A520">
        <v>2018</v>
      </c>
      <c r="B520" s="53" t="str">
        <f t="shared" si="16"/>
        <v>2018_GA129</v>
      </c>
      <c r="C520" t="s">
        <v>211</v>
      </c>
      <c r="D520" t="s">
        <v>479</v>
      </c>
      <c r="E520" s="53" t="str">
        <f t="shared" si="17"/>
        <v>2018_GASUMTER</v>
      </c>
      <c r="F520">
        <v>453100</v>
      </c>
      <c r="G520" s="53">
        <f t="array" ref="G520">SUM(IF(A520=A$5:A520,IF(C520=C$5:C520,1,0),0))</f>
        <v>129</v>
      </c>
    </row>
    <row r="521" spans="1:7" x14ac:dyDescent="0.25">
      <c r="A521">
        <v>2018</v>
      </c>
      <c r="B521" s="53" t="str">
        <f t="shared" si="16"/>
        <v>2018_GA130</v>
      </c>
      <c r="C521" t="s">
        <v>211</v>
      </c>
      <c r="D521" t="s">
        <v>755</v>
      </c>
      <c r="E521" s="53" t="str">
        <f t="shared" si="17"/>
        <v>2018_GATALBOT</v>
      </c>
      <c r="F521">
        <v>453100</v>
      </c>
      <c r="G521" s="53">
        <f t="array" ref="G521">SUM(IF(A521=A$5:A521,IF(C521=C$5:C521,1,0),0))</f>
        <v>130</v>
      </c>
    </row>
    <row r="522" spans="1:7" x14ac:dyDescent="0.25">
      <c r="A522">
        <v>2018</v>
      </c>
      <c r="B522" s="53" t="str">
        <f t="shared" si="16"/>
        <v>2018_GA131</v>
      </c>
      <c r="C522" t="s">
        <v>211</v>
      </c>
      <c r="D522" t="s">
        <v>756</v>
      </c>
      <c r="E522" s="53" t="str">
        <f t="shared" si="17"/>
        <v>2018_GATALIAFERRO</v>
      </c>
      <c r="F522">
        <v>453100</v>
      </c>
      <c r="G522" s="53">
        <f t="array" ref="G522">SUM(IF(A522=A$5:A522,IF(C522=C$5:C522,1,0),0))</f>
        <v>131</v>
      </c>
    </row>
    <row r="523" spans="1:7" x14ac:dyDescent="0.25">
      <c r="A523">
        <v>2018</v>
      </c>
      <c r="B523" s="53" t="str">
        <f t="shared" si="16"/>
        <v>2018_GA132</v>
      </c>
      <c r="C523" t="s">
        <v>211</v>
      </c>
      <c r="D523" t="s">
        <v>757</v>
      </c>
      <c r="E523" s="53" t="str">
        <f t="shared" si="17"/>
        <v>2018_GATATTNALL</v>
      </c>
      <c r="F523">
        <v>453100</v>
      </c>
      <c r="G523" s="53">
        <f t="array" ref="G523">SUM(IF(A523=A$5:A523,IF(C523=C$5:C523,1,0),0))</f>
        <v>132</v>
      </c>
    </row>
    <row r="524" spans="1:7" x14ac:dyDescent="0.25">
      <c r="A524">
        <v>2018</v>
      </c>
      <c r="B524" s="53" t="str">
        <f t="shared" si="16"/>
        <v>2018_GA133</v>
      </c>
      <c r="C524" t="s">
        <v>211</v>
      </c>
      <c r="D524" t="s">
        <v>668</v>
      </c>
      <c r="E524" s="53" t="str">
        <f t="shared" si="17"/>
        <v>2018_GATAYLOR</v>
      </c>
      <c r="F524">
        <v>453100</v>
      </c>
      <c r="G524" s="53">
        <f t="array" ref="G524">SUM(IF(A524=A$5:A524,IF(C524=C$5:C524,1,0),0))</f>
        <v>133</v>
      </c>
    </row>
    <row r="525" spans="1:7" x14ac:dyDescent="0.25">
      <c r="A525">
        <v>2018</v>
      </c>
      <c r="B525" s="53" t="str">
        <f t="shared" si="16"/>
        <v>2018_GA134</v>
      </c>
      <c r="C525" t="s">
        <v>211</v>
      </c>
      <c r="D525" t="s">
        <v>758</v>
      </c>
      <c r="E525" s="53" t="str">
        <f t="shared" si="17"/>
        <v>2018_GATELFAIR</v>
      </c>
      <c r="F525">
        <v>453100</v>
      </c>
      <c r="G525" s="53">
        <f t="array" ref="G525">SUM(IF(A525=A$5:A525,IF(C525=C$5:C525,1,0),0))</f>
        <v>134</v>
      </c>
    </row>
    <row r="526" spans="1:7" x14ac:dyDescent="0.25">
      <c r="A526">
        <v>2018</v>
      </c>
      <c r="B526" s="53" t="str">
        <f t="shared" si="16"/>
        <v>2018_GA135</v>
      </c>
      <c r="C526" t="s">
        <v>211</v>
      </c>
      <c r="D526" t="s">
        <v>759</v>
      </c>
      <c r="E526" s="53" t="str">
        <f t="shared" si="17"/>
        <v>2018_GATERRELL</v>
      </c>
      <c r="F526">
        <v>453100</v>
      </c>
      <c r="G526" s="53">
        <f t="array" ref="G526">SUM(IF(A526=A$5:A526,IF(C526=C$5:C526,1,0),0))</f>
        <v>135</v>
      </c>
    </row>
    <row r="527" spans="1:7" x14ac:dyDescent="0.25">
      <c r="A527">
        <v>2018</v>
      </c>
      <c r="B527" s="53" t="str">
        <f t="shared" si="16"/>
        <v>2018_GA136</v>
      </c>
      <c r="C527" t="s">
        <v>211</v>
      </c>
      <c r="D527" t="s">
        <v>760</v>
      </c>
      <c r="E527" s="53" t="str">
        <f t="shared" si="17"/>
        <v>2018_GATHOMAS</v>
      </c>
      <c r="F527">
        <v>453100</v>
      </c>
      <c r="G527" s="53">
        <f t="array" ref="G527">SUM(IF(A527=A$5:A527,IF(C527=C$5:C527,1,0),0))</f>
        <v>136</v>
      </c>
    </row>
    <row r="528" spans="1:7" x14ac:dyDescent="0.25">
      <c r="A528">
        <v>2018</v>
      </c>
      <c r="B528" s="53" t="str">
        <f t="shared" si="16"/>
        <v>2018_GA137</v>
      </c>
      <c r="C528" t="s">
        <v>211</v>
      </c>
      <c r="D528" t="s">
        <v>761</v>
      </c>
      <c r="E528" s="53" t="str">
        <f t="shared" si="17"/>
        <v>2018_GATIFT</v>
      </c>
      <c r="F528">
        <v>453100</v>
      </c>
      <c r="G528" s="53">
        <f t="array" ref="G528">SUM(IF(A528=A$5:A528,IF(C528=C$5:C528,1,0),0))</f>
        <v>137</v>
      </c>
    </row>
    <row r="529" spans="1:7" x14ac:dyDescent="0.25">
      <c r="A529">
        <v>2018</v>
      </c>
      <c r="B529" s="53" t="str">
        <f t="shared" si="16"/>
        <v>2018_GA138</v>
      </c>
      <c r="C529" t="s">
        <v>211</v>
      </c>
      <c r="D529" t="s">
        <v>762</v>
      </c>
      <c r="E529" s="53" t="str">
        <f t="shared" si="17"/>
        <v>2018_GATOOMBS</v>
      </c>
      <c r="F529">
        <v>453100</v>
      </c>
      <c r="G529" s="53">
        <f t="array" ref="G529">SUM(IF(A529=A$5:A529,IF(C529=C$5:C529,1,0),0))</f>
        <v>138</v>
      </c>
    </row>
    <row r="530" spans="1:7" x14ac:dyDescent="0.25">
      <c r="A530">
        <v>2018</v>
      </c>
      <c r="B530" s="53" t="str">
        <f t="shared" si="16"/>
        <v>2018_GA139</v>
      </c>
      <c r="C530" t="s">
        <v>211</v>
      </c>
      <c r="D530" t="s">
        <v>763</v>
      </c>
      <c r="E530" s="53" t="str">
        <f t="shared" si="17"/>
        <v>2018_GATOWNS</v>
      </c>
      <c r="F530">
        <v>453100</v>
      </c>
      <c r="G530" s="53">
        <f t="array" ref="G530">SUM(IF(A530=A$5:A530,IF(C530=C$5:C530,1,0),0))</f>
        <v>139</v>
      </c>
    </row>
    <row r="531" spans="1:7" x14ac:dyDescent="0.25">
      <c r="A531">
        <v>2018</v>
      </c>
      <c r="B531" s="53" t="str">
        <f t="shared" si="16"/>
        <v>2018_GA140</v>
      </c>
      <c r="C531" t="s">
        <v>211</v>
      </c>
      <c r="D531" t="s">
        <v>764</v>
      </c>
      <c r="E531" s="53" t="str">
        <f t="shared" si="17"/>
        <v>2018_GATREUTLEN</v>
      </c>
      <c r="F531">
        <v>453100</v>
      </c>
      <c r="G531" s="53">
        <f t="array" ref="G531">SUM(IF(A531=A$5:A531,IF(C531=C$5:C531,1,0),0))</f>
        <v>140</v>
      </c>
    </row>
    <row r="532" spans="1:7" x14ac:dyDescent="0.25">
      <c r="A532">
        <v>2018</v>
      </c>
      <c r="B532" s="53" t="str">
        <f t="shared" si="16"/>
        <v>2018_GA141</v>
      </c>
      <c r="C532" t="s">
        <v>211</v>
      </c>
      <c r="D532" t="s">
        <v>765</v>
      </c>
      <c r="E532" s="53" t="str">
        <f t="shared" si="17"/>
        <v>2018_GATROUP</v>
      </c>
      <c r="F532">
        <v>453100</v>
      </c>
      <c r="G532" s="53">
        <f t="array" ref="G532">SUM(IF(A532=A$5:A532,IF(C532=C$5:C532,1,0),0))</f>
        <v>141</v>
      </c>
    </row>
    <row r="533" spans="1:7" x14ac:dyDescent="0.25">
      <c r="A533">
        <v>2018</v>
      </c>
      <c r="B533" s="53" t="str">
        <f t="shared" si="16"/>
        <v>2018_GA142</v>
      </c>
      <c r="C533" t="s">
        <v>211</v>
      </c>
      <c r="D533" t="s">
        <v>766</v>
      </c>
      <c r="E533" s="53" t="str">
        <f t="shared" si="17"/>
        <v>2018_GATURNER</v>
      </c>
      <c r="F533">
        <v>453100</v>
      </c>
      <c r="G533" s="53">
        <f t="array" ref="G533">SUM(IF(A533=A$5:A533,IF(C533=C$5:C533,1,0),0))</f>
        <v>142</v>
      </c>
    </row>
    <row r="534" spans="1:7" x14ac:dyDescent="0.25">
      <c r="A534">
        <v>2018</v>
      </c>
      <c r="B534" s="53" t="str">
        <f t="shared" si="16"/>
        <v>2018_GA143</v>
      </c>
      <c r="C534" t="s">
        <v>211</v>
      </c>
      <c r="D534" t="s">
        <v>767</v>
      </c>
      <c r="E534" s="53" t="str">
        <f t="shared" si="17"/>
        <v>2018_GATWIGGS</v>
      </c>
      <c r="F534">
        <v>453100</v>
      </c>
      <c r="G534" s="53">
        <f t="array" ref="G534">SUM(IF(A534=A$5:A534,IF(C534=C$5:C534,1,0),0))</f>
        <v>143</v>
      </c>
    </row>
    <row r="535" spans="1:7" x14ac:dyDescent="0.25">
      <c r="A535">
        <v>2018</v>
      </c>
      <c r="B535" s="53" t="str">
        <f t="shared" si="16"/>
        <v>2018_GA144</v>
      </c>
      <c r="C535" t="s">
        <v>211</v>
      </c>
      <c r="D535" t="s">
        <v>258</v>
      </c>
      <c r="E535" s="53" t="str">
        <f t="shared" si="17"/>
        <v>2018_GAUNION</v>
      </c>
      <c r="F535">
        <v>453100</v>
      </c>
      <c r="G535" s="53">
        <f t="array" ref="G535">SUM(IF(A535=A$5:A535,IF(C535=C$5:C535,1,0),0))</f>
        <v>144</v>
      </c>
    </row>
    <row r="536" spans="1:7" x14ac:dyDescent="0.25">
      <c r="A536">
        <v>2018</v>
      </c>
      <c r="B536" s="53" t="str">
        <f t="shared" si="16"/>
        <v>2018_GA145</v>
      </c>
      <c r="C536" t="s">
        <v>211</v>
      </c>
      <c r="D536" t="s">
        <v>768</v>
      </c>
      <c r="E536" s="53" t="str">
        <f t="shared" si="17"/>
        <v>2018_GAUPSON</v>
      </c>
      <c r="F536">
        <v>453100</v>
      </c>
      <c r="G536" s="53">
        <f t="array" ref="G536">SUM(IF(A536=A$5:A536,IF(C536=C$5:C536,1,0),0))</f>
        <v>145</v>
      </c>
    </row>
    <row r="537" spans="1:7" x14ac:dyDescent="0.25">
      <c r="A537">
        <v>2018</v>
      </c>
      <c r="B537" s="53" t="str">
        <f t="shared" si="16"/>
        <v>2018_GA146</v>
      </c>
      <c r="C537" t="s">
        <v>211</v>
      </c>
      <c r="D537" t="s">
        <v>483</v>
      </c>
      <c r="E537" s="53" t="str">
        <f t="shared" si="17"/>
        <v>2018_GAWALKER</v>
      </c>
      <c r="F537">
        <v>453100</v>
      </c>
      <c r="G537" s="53">
        <f t="array" ref="G537">SUM(IF(A537=A$5:A537,IF(C537=C$5:C537,1,0),0))</f>
        <v>146</v>
      </c>
    </row>
    <row r="538" spans="1:7" x14ac:dyDescent="0.25">
      <c r="A538">
        <v>2018</v>
      </c>
      <c r="B538" s="53" t="str">
        <f t="shared" si="16"/>
        <v>2018_GA147</v>
      </c>
      <c r="C538" t="s">
        <v>211</v>
      </c>
      <c r="D538" t="s">
        <v>671</v>
      </c>
      <c r="E538" s="53" t="str">
        <f t="shared" si="17"/>
        <v>2018_GAWALTON</v>
      </c>
      <c r="F538">
        <v>453100</v>
      </c>
      <c r="G538" s="53">
        <f t="array" ref="G538">SUM(IF(A538=A$5:A538,IF(C538=C$5:C538,1,0),0))</f>
        <v>147</v>
      </c>
    </row>
    <row r="539" spans="1:7" x14ac:dyDescent="0.25">
      <c r="A539">
        <v>2018</v>
      </c>
      <c r="B539" s="53" t="str">
        <f t="shared" si="16"/>
        <v>2018_GA148</v>
      </c>
      <c r="C539" t="s">
        <v>211</v>
      </c>
      <c r="D539" t="s">
        <v>769</v>
      </c>
      <c r="E539" s="53" t="str">
        <f t="shared" si="17"/>
        <v>2018_GAWARE</v>
      </c>
      <c r="F539">
        <v>453100</v>
      </c>
      <c r="G539" s="53">
        <f t="array" ref="G539">SUM(IF(A539=A$5:A539,IF(C539=C$5:C539,1,0),0))</f>
        <v>148</v>
      </c>
    </row>
    <row r="540" spans="1:7" x14ac:dyDescent="0.25">
      <c r="A540">
        <v>2018</v>
      </c>
      <c r="B540" s="53" t="str">
        <f t="shared" si="16"/>
        <v>2018_GA149</v>
      </c>
      <c r="C540" t="s">
        <v>211</v>
      </c>
      <c r="D540" t="s">
        <v>336</v>
      </c>
      <c r="E540" s="53" t="str">
        <f t="shared" si="17"/>
        <v>2018_GAWARREN</v>
      </c>
      <c r="F540">
        <v>453100</v>
      </c>
      <c r="G540" s="53">
        <f t="array" ref="G540">SUM(IF(A540=A$5:A540,IF(C540=C$5:C540,1,0),0))</f>
        <v>149</v>
      </c>
    </row>
    <row r="541" spans="1:7" x14ac:dyDescent="0.25">
      <c r="A541">
        <v>2018</v>
      </c>
      <c r="B541" s="53" t="str">
        <f t="shared" si="16"/>
        <v>2018_GA150</v>
      </c>
      <c r="C541" t="s">
        <v>211</v>
      </c>
      <c r="D541" t="s">
        <v>125</v>
      </c>
      <c r="E541" s="53" t="str">
        <f t="shared" si="17"/>
        <v>2018_GAWASHINGTON</v>
      </c>
      <c r="F541">
        <v>453100</v>
      </c>
      <c r="G541" s="53">
        <f t="array" ref="G541">SUM(IF(A541=A$5:A541,IF(C541=C$5:C541,1,0),0))</f>
        <v>150</v>
      </c>
    </row>
    <row r="542" spans="1:7" x14ac:dyDescent="0.25">
      <c r="A542">
        <v>2018</v>
      </c>
      <c r="B542" s="53" t="str">
        <f t="shared" si="16"/>
        <v>2018_GA151</v>
      </c>
      <c r="C542" t="s">
        <v>211</v>
      </c>
      <c r="D542" t="s">
        <v>770</v>
      </c>
      <c r="E542" s="53" t="str">
        <f t="shared" si="17"/>
        <v>2018_GAWAYNE</v>
      </c>
      <c r="F542">
        <v>453100</v>
      </c>
      <c r="G542" s="53">
        <f t="array" ref="G542">SUM(IF(A542=A$5:A542,IF(C542=C$5:C542,1,0),0))</f>
        <v>151</v>
      </c>
    </row>
    <row r="543" spans="1:7" x14ac:dyDescent="0.25">
      <c r="A543">
        <v>2018</v>
      </c>
      <c r="B543" s="53" t="str">
        <f t="shared" si="16"/>
        <v>2018_GA152</v>
      </c>
      <c r="C543" t="s">
        <v>211</v>
      </c>
      <c r="D543" t="s">
        <v>771</v>
      </c>
      <c r="E543" s="53" t="str">
        <f t="shared" si="17"/>
        <v>2018_GAWEBSTER</v>
      </c>
      <c r="F543">
        <v>453100</v>
      </c>
      <c r="G543" s="53">
        <f t="array" ref="G543">SUM(IF(A543=A$5:A543,IF(C543=C$5:C543,1,0),0))</f>
        <v>152</v>
      </c>
    </row>
    <row r="544" spans="1:7" x14ac:dyDescent="0.25">
      <c r="A544">
        <v>2018</v>
      </c>
      <c r="B544" s="53" t="str">
        <f t="shared" si="16"/>
        <v>2018_GA153</v>
      </c>
      <c r="C544" t="s">
        <v>211</v>
      </c>
      <c r="D544" t="s">
        <v>772</v>
      </c>
      <c r="E544" s="53" t="str">
        <f t="shared" si="17"/>
        <v>2018_GAWHEELER</v>
      </c>
      <c r="F544">
        <v>453100</v>
      </c>
      <c r="G544" s="53">
        <f t="array" ref="G544">SUM(IF(A544=A$5:A544,IF(C544=C$5:C544,1,0),0))</f>
        <v>153</v>
      </c>
    </row>
    <row r="545" spans="1:7" x14ac:dyDescent="0.25">
      <c r="A545">
        <v>2018</v>
      </c>
      <c r="B545" s="53" t="str">
        <f t="shared" si="16"/>
        <v>2018_GA154</v>
      </c>
      <c r="C545" t="s">
        <v>211</v>
      </c>
      <c r="D545" t="s">
        <v>548</v>
      </c>
      <c r="E545" s="53" t="str">
        <f t="shared" si="17"/>
        <v>2018_GAWHITE</v>
      </c>
      <c r="F545">
        <v>453100</v>
      </c>
      <c r="G545" s="53">
        <f t="array" ref="G545">SUM(IF(A545=A$5:A545,IF(C545=C$5:C545,1,0),0))</f>
        <v>154</v>
      </c>
    </row>
    <row r="546" spans="1:7" x14ac:dyDescent="0.25">
      <c r="A546">
        <v>2018</v>
      </c>
      <c r="B546" s="53" t="str">
        <f t="shared" si="16"/>
        <v>2018_GA155</v>
      </c>
      <c r="C546" t="s">
        <v>211</v>
      </c>
      <c r="D546" t="s">
        <v>773</v>
      </c>
      <c r="E546" s="53" t="str">
        <f t="shared" si="17"/>
        <v>2018_GAWHITFIELD</v>
      </c>
      <c r="F546">
        <v>453100</v>
      </c>
      <c r="G546" s="53">
        <f t="array" ref="G546">SUM(IF(A546=A$5:A546,IF(C546=C$5:C546,1,0),0))</f>
        <v>155</v>
      </c>
    </row>
    <row r="547" spans="1:7" x14ac:dyDescent="0.25">
      <c r="A547">
        <v>2018</v>
      </c>
      <c r="B547" s="53" t="str">
        <f t="shared" si="16"/>
        <v>2018_GA156</v>
      </c>
      <c r="C547" t="s">
        <v>211</v>
      </c>
      <c r="D547" t="s">
        <v>484</v>
      </c>
      <c r="E547" s="53" t="str">
        <f t="shared" si="17"/>
        <v>2018_GAWILCOX</v>
      </c>
      <c r="F547">
        <v>453100</v>
      </c>
      <c r="G547" s="53">
        <f t="array" ref="G547">SUM(IF(A547=A$5:A547,IF(C547=C$5:C547,1,0),0))</f>
        <v>156</v>
      </c>
    </row>
    <row r="548" spans="1:7" x14ac:dyDescent="0.25">
      <c r="A548">
        <v>2018</v>
      </c>
      <c r="B548" s="53" t="str">
        <f t="shared" si="16"/>
        <v>2018_GA157</v>
      </c>
      <c r="C548" t="s">
        <v>211</v>
      </c>
      <c r="D548" t="s">
        <v>774</v>
      </c>
      <c r="E548" s="53" t="str">
        <f t="shared" si="17"/>
        <v>2018_GAWILKES</v>
      </c>
      <c r="F548">
        <v>453100</v>
      </c>
      <c r="G548" s="53">
        <f t="array" ref="G548">SUM(IF(A548=A$5:A548,IF(C548=C$5:C548,1,0),0))</f>
        <v>157</v>
      </c>
    </row>
    <row r="549" spans="1:7" x14ac:dyDescent="0.25">
      <c r="A549">
        <v>2018</v>
      </c>
      <c r="B549" s="53" t="str">
        <f t="shared" si="16"/>
        <v>2018_GA158</v>
      </c>
      <c r="C549" t="s">
        <v>211</v>
      </c>
      <c r="D549" t="s">
        <v>775</v>
      </c>
      <c r="E549" s="53" t="str">
        <f t="shared" si="17"/>
        <v>2018_GAWILKINSON</v>
      </c>
      <c r="F549">
        <v>453100</v>
      </c>
      <c r="G549" s="53">
        <f t="array" ref="G549">SUM(IF(A549=A$5:A549,IF(C549=C$5:C549,1,0),0))</f>
        <v>158</v>
      </c>
    </row>
    <row r="550" spans="1:7" x14ac:dyDescent="0.25">
      <c r="A550">
        <v>2018</v>
      </c>
      <c r="B550" s="53" t="str">
        <f t="shared" si="16"/>
        <v>2018_GA159</v>
      </c>
      <c r="C550" t="s">
        <v>211</v>
      </c>
      <c r="D550" t="s">
        <v>776</v>
      </c>
      <c r="E550" s="53" t="str">
        <f t="shared" si="17"/>
        <v>2018_GAWORTH</v>
      </c>
      <c r="F550">
        <v>453100</v>
      </c>
      <c r="G550" s="53">
        <f t="array" ref="G550">SUM(IF(A550=A$5:A550,IF(C550=C$5:C550,1,0),0))</f>
        <v>159</v>
      </c>
    </row>
    <row r="551" spans="1:7" x14ac:dyDescent="0.25">
      <c r="A551">
        <v>2018</v>
      </c>
      <c r="B551" s="53" t="str">
        <f t="shared" si="16"/>
        <v>2018_HI1</v>
      </c>
      <c r="C551" t="s">
        <v>213</v>
      </c>
      <c r="D551" t="s">
        <v>89</v>
      </c>
      <c r="E551" s="53" t="str">
        <f t="shared" si="17"/>
        <v>2018_HIHAWAII</v>
      </c>
      <c r="F551">
        <v>679650</v>
      </c>
      <c r="G551" s="53">
        <f t="array" ref="G551">SUM(IF(A551=A$5:A551,IF(C551=C$5:C551,1,0),0))</f>
        <v>1</v>
      </c>
    </row>
    <row r="552" spans="1:7" x14ac:dyDescent="0.25">
      <c r="A552">
        <v>2018</v>
      </c>
      <c r="B552" s="53" t="str">
        <f t="shared" si="16"/>
        <v>2018_HI2</v>
      </c>
      <c r="C552" t="s">
        <v>213</v>
      </c>
      <c r="D552" t="s">
        <v>214</v>
      </c>
      <c r="E552" s="53" t="str">
        <f t="shared" si="17"/>
        <v>2018_HIHONOLULU</v>
      </c>
      <c r="F552">
        <v>721050</v>
      </c>
      <c r="G552" s="53">
        <f t="array" ref="G552">SUM(IF(A552=A$5:A552,IF(C552=C$5:C552,1,0),0))</f>
        <v>2</v>
      </c>
    </row>
    <row r="553" spans="1:7" x14ac:dyDescent="0.25">
      <c r="A553">
        <v>2018</v>
      </c>
      <c r="B553" s="53" t="str">
        <f t="shared" si="16"/>
        <v>2018_HI3</v>
      </c>
      <c r="C553" t="s">
        <v>213</v>
      </c>
      <c r="D553" t="s">
        <v>215</v>
      </c>
      <c r="E553" s="53" t="str">
        <f t="shared" si="17"/>
        <v>2018_HIKALAWAO</v>
      </c>
      <c r="F553">
        <v>679650</v>
      </c>
      <c r="G553" s="53">
        <f t="array" ref="G553">SUM(IF(A553=A$5:A553,IF(C553=C$5:C553,1,0),0))</f>
        <v>3</v>
      </c>
    </row>
    <row r="554" spans="1:7" x14ac:dyDescent="0.25">
      <c r="A554">
        <v>2018</v>
      </c>
      <c r="B554" s="53" t="str">
        <f t="shared" si="16"/>
        <v>2018_HI4</v>
      </c>
      <c r="C554" t="s">
        <v>213</v>
      </c>
      <c r="D554" t="s">
        <v>216</v>
      </c>
      <c r="E554" s="53" t="str">
        <f t="shared" si="17"/>
        <v>2018_HIKAUAI</v>
      </c>
      <c r="F554">
        <v>713000</v>
      </c>
      <c r="G554" s="53">
        <f t="array" ref="G554">SUM(IF(A554=A$5:A554,IF(C554=C$5:C554,1,0),0))</f>
        <v>4</v>
      </c>
    </row>
    <row r="555" spans="1:7" x14ac:dyDescent="0.25">
      <c r="A555">
        <v>2018</v>
      </c>
      <c r="B555" s="53" t="str">
        <f t="shared" si="16"/>
        <v>2018_HI5</v>
      </c>
      <c r="C555" t="s">
        <v>213</v>
      </c>
      <c r="D555" t="s">
        <v>217</v>
      </c>
      <c r="E555" s="53" t="str">
        <f t="shared" si="17"/>
        <v>2018_HIMAUI</v>
      </c>
      <c r="F555">
        <v>679650</v>
      </c>
      <c r="G555" s="53">
        <f t="array" ref="G555">SUM(IF(A555=A$5:A555,IF(C555=C$5:C555,1,0),0))</f>
        <v>5</v>
      </c>
    </row>
    <row r="556" spans="1:7" x14ac:dyDescent="0.25">
      <c r="A556">
        <v>2018</v>
      </c>
      <c r="B556" s="53" t="str">
        <f t="shared" si="16"/>
        <v>2018_ID1</v>
      </c>
      <c r="C556" t="s">
        <v>218</v>
      </c>
      <c r="D556" t="s">
        <v>777</v>
      </c>
      <c r="E556" s="53" t="str">
        <f t="shared" si="17"/>
        <v>2018_IDADA</v>
      </c>
      <c r="F556">
        <v>453100</v>
      </c>
      <c r="G556" s="53">
        <f t="array" ref="G556">SUM(IF(A556=A$5:A556,IF(C556=C$5:C556,1,0),0))</f>
        <v>1</v>
      </c>
    </row>
    <row r="557" spans="1:7" x14ac:dyDescent="0.25">
      <c r="A557">
        <v>2018</v>
      </c>
      <c r="B557" s="53" t="str">
        <f t="shared" si="16"/>
        <v>2018_ID2</v>
      </c>
      <c r="C557" t="s">
        <v>218</v>
      </c>
      <c r="D557" t="s">
        <v>184</v>
      </c>
      <c r="E557" s="53" t="str">
        <f t="shared" si="17"/>
        <v>2018_IDADAMS</v>
      </c>
      <c r="F557">
        <v>453100</v>
      </c>
      <c r="G557" s="53">
        <f t="array" ref="G557">SUM(IF(A557=A$5:A557,IF(C557=C$5:C557,1,0),0))</f>
        <v>2</v>
      </c>
    </row>
    <row r="558" spans="1:7" x14ac:dyDescent="0.25">
      <c r="A558">
        <v>2018</v>
      </c>
      <c r="B558" s="53" t="str">
        <f t="shared" si="16"/>
        <v>2018_ID3</v>
      </c>
      <c r="C558" t="s">
        <v>218</v>
      </c>
      <c r="D558" t="s">
        <v>778</v>
      </c>
      <c r="E558" s="53" t="str">
        <f t="shared" si="17"/>
        <v>2018_IDBANNOCK</v>
      </c>
      <c r="F558">
        <v>453100</v>
      </c>
      <c r="G558" s="53">
        <f t="array" ref="G558">SUM(IF(A558=A$5:A558,IF(C558=C$5:C558,1,0),0))</f>
        <v>3</v>
      </c>
    </row>
    <row r="559" spans="1:7" x14ac:dyDescent="0.25">
      <c r="A559">
        <v>2018</v>
      </c>
      <c r="B559" s="53" t="str">
        <f t="shared" si="16"/>
        <v>2018_ID4</v>
      </c>
      <c r="C559" t="s">
        <v>218</v>
      </c>
      <c r="D559" t="s">
        <v>779</v>
      </c>
      <c r="E559" s="53" t="str">
        <f t="shared" si="17"/>
        <v>2018_IDBEAR LAKE</v>
      </c>
      <c r="F559">
        <v>453100</v>
      </c>
      <c r="G559" s="53">
        <f t="array" ref="G559">SUM(IF(A559=A$5:A559,IF(C559=C$5:C559,1,0),0))</f>
        <v>4</v>
      </c>
    </row>
    <row r="560" spans="1:7" x14ac:dyDescent="0.25">
      <c r="A560">
        <v>2018</v>
      </c>
      <c r="B560" s="53" t="str">
        <f t="shared" si="16"/>
        <v>2018_ID5</v>
      </c>
      <c r="C560" t="s">
        <v>218</v>
      </c>
      <c r="D560" t="s">
        <v>780</v>
      </c>
      <c r="E560" s="53" t="str">
        <f t="shared" si="17"/>
        <v>2018_IDBENEWAH</v>
      </c>
      <c r="F560">
        <v>453100</v>
      </c>
      <c r="G560" s="53">
        <f t="array" ref="G560">SUM(IF(A560=A$5:A560,IF(C560=C$5:C560,1,0),0))</f>
        <v>5</v>
      </c>
    </row>
    <row r="561" spans="1:7" x14ac:dyDescent="0.25">
      <c r="A561">
        <v>2018</v>
      </c>
      <c r="B561" s="53" t="str">
        <f t="shared" si="16"/>
        <v>2018_ID6</v>
      </c>
      <c r="C561" t="s">
        <v>218</v>
      </c>
      <c r="D561" t="s">
        <v>781</v>
      </c>
      <c r="E561" s="53" t="str">
        <f t="shared" si="17"/>
        <v>2018_IDBINGHAM</v>
      </c>
      <c r="F561">
        <v>453100</v>
      </c>
      <c r="G561" s="53">
        <f t="array" ref="G561">SUM(IF(A561=A$5:A561,IF(C561=C$5:C561,1,0),0))</f>
        <v>6</v>
      </c>
    </row>
    <row r="562" spans="1:7" x14ac:dyDescent="0.25">
      <c r="A562">
        <v>2018</v>
      </c>
      <c r="B562" s="53" t="str">
        <f t="shared" si="16"/>
        <v>2018_ID7</v>
      </c>
      <c r="C562" t="s">
        <v>218</v>
      </c>
      <c r="D562" t="s">
        <v>219</v>
      </c>
      <c r="E562" s="53" t="str">
        <f t="shared" si="17"/>
        <v>2018_IDBLAINE</v>
      </c>
      <c r="F562">
        <v>625500</v>
      </c>
      <c r="G562" s="53">
        <f t="array" ref="G562">SUM(IF(A562=A$5:A562,IF(C562=C$5:C562,1,0),0))</f>
        <v>7</v>
      </c>
    </row>
    <row r="563" spans="1:7" x14ac:dyDescent="0.25">
      <c r="A563">
        <v>2018</v>
      </c>
      <c r="B563" s="53" t="str">
        <f t="shared" si="16"/>
        <v>2018_ID8</v>
      </c>
      <c r="C563" t="s">
        <v>218</v>
      </c>
      <c r="D563" t="s">
        <v>782</v>
      </c>
      <c r="E563" s="53" t="str">
        <f t="shared" si="17"/>
        <v>2018_IDBOISE</v>
      </c>
      <c r="F563">
        <v>453100</v>
      </c>
      <c r="G563" s="53">
        <f t="array" ref="G563">SUM(IF(A563=A$5:A563,IF(C563=C$5:C563,1,0),0))</f>
        <v>8</v>
      </c>
    </row>
    <row r="564" spans="1:7" x14ac:dyDescent="0.25">
      <c r="A564">
        <v>2018</v>
      </c>
      <c r="B564" s="53" t="str">
        <f t="shared" si="16"/>
        <v>2018_ID9</v>
      </c>
      <c r="C564" t="s">
        <v>218</v>
      </c>
      <c r="D564" t="s">
        <v>783</v>
      </c>
      <c r="E564" s="53" t="str">
        <f t="shared" si="17"/>
        <v>2018_IDBONNER</v>
      </c>
      <c r="F564">
        <v>453100</v>
      </c>
      <c r="G564" s="53">
        <f t="array" ref="G564">SUM(IF(A564=A$5:A564,IF(C564=C$5:C564,1,0),0))</f>
        <v>9</v>
      </c>
    </row>
    <row r="565" spans="1:7" x14ac:dyDescent="0.25">
      <c r="A565">
        <v>2018</v>
      </c>
      <c r="B565" s="53" t="str">
        <f t="shared" si="16"/>
        <v>2018_ID10</v>
      </c>
      <c r="C565" t="s">
        <v>218</v>
      </c>
      <c r="D565" t="s">
        <v>784</v>
      </c>
      <c r="E565" s="53" t="str">
        <f t="shared" si="17"/>
        <v>2018_IDBONNEVILLE</v>
      </c>
      <c r="F565">
        <v>453100</v>
      </c>
      <c r="G565" s="53">
        <f t="array" ref="G565">SUM(IF(A565=A$5:A565,IF(C565=C$5:C565,1,0),0))</f>
        <v>10</v>
      </c>
    </row>
    <row r="566" spans="1:7" x14ac:dyDescent="0.25">
      <c r="A566">
        <v>2018</v>
      </c>
      <c r="B566" s="53" t="str">
        <f t="shared" si="16"/>
        <v>2018_ID11</v>
      </c>
      <c r="C566" t="s">
        <v>218</v>
      </c>
      <c r="D566" t="s">
        <v>785</v>
      </c>
      <c r="E566" s="53" t="str">
        <f t="shared" si="17"/>
        <v>2018_IDBOUNDARY</v>
      </c>
      <c r="F566">
        <v>453100</v>
      </c>
      <c r="G566" s="53">
        <f t="array" ref="G566">SUM(IF(A566=A$5:A566,IF(C566=C$5:C566,1,0),0))</f>
        <v>11</v>
      </c>
    </row>
    <row r="567" spans="1:7" x14ac:dyDescent="0.25">
      <c r="A567">
        <v>2018</v>
      </c>
      <c r="B567" s="53" t="str">
        <f t="shared" si="16"/>
        <v>2018_ID12</v>
      </c>
      <c r="C567" t="s">
        <v>218</v>
      </c>
      <c r="D567" t="s">
        <v>552</v>
      </c>
      <c r="E567" s="53" t="str">
        <f t="shared" si="17"/>
        <v>2018_IDBUTTE</v>
      </c>
      <c r="F567">
        <v>453100</v>
      </c>
      <c r="G567" s="53">
        <f t="array" ref="G567">SUM(IF(A567=A$5:A567,IF(C567=C$5:C567,1,0),0))</f>
        <v>12</v>
      </c>
    </row>
    <row r="568" spans="1:7" x14ac:dyDescent="0.25">
      <c r="A568">
        <v>2018</v>
      </c>
      <c r="B568" s="53" t="str">
        <f t="shared" si="16"/>
        <v>2018_ID13</v>
      </c>
      <c r="C568" t="s">
        <v>218</v>
      </c>
      <c r="D568" t="s">
        <v>220</v>
      </c>
      <c r="E568" s="53" t="str">
        <f t="shared" si="17"/>
        <v>2018_IDCAMAS</v>
      </c>
      <c r="F568">
        <v>625500</v>
      </c>
      <c r="G568" s="53">
        <f t="array" ref="G568">SUM(IF(A568=A$5:A568,IF(C568=C$5:C568,1,0),0))</f>
        <v>13</v>
      </c>
    </row>
    <row r="569" spans="1:7" x14ac:dyDescent="0.25">
      <c r="A569">
        <v>2018</v>
      </c>
      <c r="B569" s="53" t="str">
        <f t="shared" si="16"/>
        <v>2018_ID14</v>
      </c>
      <c r="C569" t="s">
        <v>218</v>
      </c>
      <c r="D569" t="s">
        <v>786</v>
      </c>
      <c r="E569" s="53" t="str">
        <f t="shared" si="17"/>
        <v>2018_IDCANYON</v>
      </c>
      <c r="F569">
        <v>453100</v>
      </c>
      <c r="G569" s="53">
        <f t="array" ref="G569">SUM(IF(A569=A$5:A569,IF(C569=C$5:C569,1,0),0))</f>
        <v>14</v>
      </c>
    </row>
    <row r="570" spans="1:7" x14ac:dyDescent="0.25">
      <c r="A570">
        <v>2018</v>
      </c>
      <c r="B570" s="53" t="str">
        <f t="shared" si="16"/>
        <v>2018_ID15</v>
      </c>
      <c r="C570" t="s">
        <v>218</v>
      </c>
      <c r="D570" t="s">
        <v>787</v>
      </c>
      <c r="E570" s="53" t="str">
        <f t="shared" si="17"/>
        <v>2018_IDCARIBOU</v>
      </c>
      <c r="F570">
        <v>453100</v>
      </c>
      <c r="G570" s="53">
        <f t="array" ref="G570">SUM(IF(A570=A$5:A570,IF(C570=C$5:C570,1,0),0))</f>
        <v>15</v>
      </c>
    </row>
    <row r="571" spans="1:7" x14ac:dyDescent="0.25">
      <c r="A571">
        <v>2018</v>
      </c>
      <c r="B571" s="53" t="str">
        <f t="shared" si="16"/>
        <v>2018_ID16</v>
      </c>
      <c r="C571" t="s">
        <v>218</v>
      </c>
      <c r="D571" t="s">
        <v>788</v>
      </c>
      <c r="E571" s="53" t="str">
        <f t="shared" si="17"/>
        <v>2018_IDCASSIA</v>
      </c>
      <c r="F571">
        <v>453100</v>
      </c>
      <c r="G571" s="53">
        <f t="array" ref="G571">SUM(IF(A571=A$5:A571,IF(C571=C$5:C571,1,0),0))</f>
        <v>16</v>
      </c>
    </row>
    <row r="572" spans="1:7" x14ac:dyDescent="0.25">
      <c r="A572">
        <v>2018</v>
      </c>
      <c r="B572" s="53" t="str">
        <f t="shared" si="16"/>
        <v>2018_ID17</v>
      </c>
      <c r="C572" t="s">
        <v>218</v>
      </c>
      <c r="D572" t="s">
        <v>507</v>
      </c>
      <c r="E572" s="53" t="str">
        <f t="shared" si="17"/>
        <v>2018_IDCLARK</v>
      </c>
      <c r="F572">
        <v>453100</v>
      </c>
      <c r="G572" s="53">
        <f t="array" ref="G572">SUM(IF(A572=A$5:A572,IF(C572=C$5:C572,1,0),0))</f>
        <v>17</v>
      </c>
    </row>
    <row r="573" spans="1:7" x14ac:dyDescent="0.25">
      <c r="A573">
        <v>2018</v>
      </c>
      <c r="B573" s="53" t="str">
        <f t="shared" si="16"/>
        <v>2018_ID18</v>
      </c>
      <c r="C573" t="s">
        <v>218</v>
      </c>
      <c r="D573" t="s">
        <v>789</v>
      </c>
      <c r="E573" s="53" t="str">
        <f t="shared" si="17"/>
        <v>2018_IDCLEARWATER</v>
      </c>
      <c r="F573">
        <v>453100</v>
      </c>
      <c r="G573" s="53">
        <f t="array" ref="G573">SUM(IF(A573=A$5:A573,IF(C573=C$5:C573,1,0),0))</f>
        <v>18</v>
      </c>
    </row>
    <row r="574" spans="1:7" x14ac:dyDescent="0.25">
      <c r="A574">
        <v>2018</v>
      </c>
      <c r="B574" s="53" t="str">
        <f t="shared" si="16"/>
        <v>2018_ID19</v>
      </c>
      <c r="C574" t="s">
        <v>218</v>
      </c>
      <c r="D574" t="s">
        <v>592</v>
      </c>
      <c r="E574" s="53" t="str">
        <f t="shared" si="17"/>
        <v>2018_IDCUSTER</v>
      </c>
      <c r="F574">
        <v>453100</v>
      </c>
      <c r="G574" s="53">
        <f t="array" ref="G574">SUM(IF(A574=A$5:A574,IF(C574=C$5:C574,1,0),0))</f>
        <v>19</v>
      </c>
    </row>
    <row r="575" spans="1:7" x14ac:dyDescent="0.25">
      <c r="A575">
        <v>2018</v>
      </c>
      <c r="B575" s="53" t="str">
        <f t="shared" si="16"/>
        <v>2018_ID20</v>
      </c>
      <c r="C575" t="s">
        <v>218</v>
      </c>
      <c r="D575" t="s">
        <v>451</v>
      </c>
      <c r="E575" s="53" t="str">
        <f t="shared" si="17"/>
        <v>2018_IDELMORE</v>
      </c>
      <c r="F575">
        <v>453100</v>
      </c>
      <c r="G575" s="53">
        <f t="array" ref="G575">SUM(IF(A575=A$5:A575,IF(C575=C$5:C575,1,0),0))</f>
        <v>20</v>
      </c>
    </row>
    <row r="576" spans="1:7" x14ac:dyDescent="0.25">
      <c r="A576">
        <v>2018</v>
      </c>
      <c r="B576" s="53" t="str">
        <f t="shared" si="16"/>
        <v>2018_ID21</v>
      </c>
      <c r="C576" t="s">
        <v>218</v>
      </c>
      <c r="D576" t="s">
        <v>455</v>
      </c>
      <c r="E576" s="53" t="str">
        <f t="shared" si="17"/>
        <v>2018_IDFRANKLIN</v>
      </c>
      <c r="F576">
        <v>453100</v>
      </c>
      <c r="G576" s="53">
        <f t="array" ref="G576">SUM(IF(A576=A$5:A576,IF(C576=C$5:C576,1,0),0))</f>
        <v>21</v>
      </c>
    </row>
    <row r="577" spans="1:7" x14ac:dyDescent="0.25">
      <c r="A577">
        <v>2018</v>
      </c>
      <c r="B577" s="53" t="str">
        <f t="shared" si="16"/>
        <v>2018_ID22</v>
      </c>
      <c r="C577" t="s">
        <v>218</v>
      </c>
      <c r="D577" t="s">
        <v>596</v>
      </c>
      <c r="E577" s="53" t="str">
        <f t="shared" si="17"/>
        <v>2018_IDFREMONT</v>
      </c>
      <c r="F577">
        <v>453100</v>
      </c>
      <c r="G577" s="53">
        <f t="array" ref="G577">SUM(IF(A577=A$5:A577,IF(C577=C$5:C577,1,0),0))</f>
        <v>22</v>
      </c>
    </row>
    <row r="578" spans="1:7" x14ac:dyDescent="0.25">
      <c r="A578">
        <v>2018</v>
      </c>
      <c r="B578" s="53" t="str">
        <f t="shared" si="16"/>
        <v>2018_ID23</v>
      </c>
      <c r="C578" t="s">
        <v>218</v>
      </c>
      <c r="D578" t="s">
        <v>790</v>
      </c>
      <c r="E578" s="53" t="str">
        <f t="shared" si="17"/>
        <v>2018_IDGEM</v>
      </c>
      <c r="F578">
        <v>453100</v>
      </c>
      <c r="G578" s="53">
        <f t="array" ref="G578">SUM(IF(A578=A$5:A578,IF(C578=C$5:C578,1,0),0))</f>
        <v>23</v>
      </c>
    </row>
    <row r="579" spans="1:7" x14ac:dyDescent="0.25">
      <c r="A579">
        <v>2018</v>
      </c>
      <c r="B579" s="53" t="str">
        <f t="shared" si="16"/>
        <v>2018_ID24</v>
      </c>
      <c r="C579" t="s">
        <v>218</v>
      </c>
      <c r="D579" t="s">
        <v>791</v>
      </c>
      <c r="E579" s="53" t="str">
        <f t="shared" si="17"/>
        <v>2018_IDGOODING</v>
      </c>
      <c r="F579">
        <v>453100</v>
      </c>
      <c r="G579" s="53">
        <f t="array" ref="G579">SUM(IF(A579=A$5:A579,IF(C579=C$5:C579,1,0),0))</f>
        <v>24</v>
      </c>
    </row>
    <row r="580" spans="1:7" x14ac:dyDescent="0.25">
      <c r="A580">
        <v>2018</v>
      </c>
      <c r="B580" s="53" t="str">
        <f t="shared" si="16"/>
        <v>2018_ID25</v>
      </c>
      <c r="C580" t="s">
        <v>218</v>
      </c>
      <c r="D580" t="s">
        <v>90</v>
      </c>
      <c r="E580" s="53" t="str">
        <f t="shared" si="17"/>
        <v>2018_IDIDAHO</v>
      </c>
      <c r="F580">
        <v>453100</v>
      </c>
      <c r="G580" s="53">
        <f t="array" ref="G580">SUM(IF(A580=A$5:A580,IF(C580=C$5:C580,1,0),0))</f>
        <v>25</v>
      </c>
    </row>
    <row r="581" spans="1:7" x14ac:dyDescent="0.25">
      <c r="A581">
        <v>2018</v>
      </c>
      <c r="B581" s="53" t="str">
        <f t="shared" si="16"/>
        <v>2018_ID26</v>
      </c>
      <c r="C581" t="s">
        <v>218</v>
      </c>
      <c r="D581" t="s">
        <v>196</v>
      </c>
      <c r="E581" s="53" t="str">
        <f t="shared" si="17"/>
        <v>2018_IDJEFFERSON</v>
      </c>
      <c r="F581">
        <v>453100</v>
      </c>
      <c r="G581" s="53">
        <f t="array" ref="G581">SUM(IF(A581=A$5:A581,IF(C581=C$5:C581,1,0),0))</f>
        <v>26</v>
      </c>
    </row>
    <row r="582" spans="1:7" x14ac:dyDescent="0.25">
      <c r="A582">
        <v>2018</v>
      </c>
      <c r="B582" s="53" t="str">
        <f t="shared" ref="B582:B645" si="18">A582&amp;"_"&amp;C582&amp;G582</f>
        <v>2018_ID27</v>
      </c>
      <c r="C582" t="s">
        <v>218</v>
      </c>
      <c r="D582" t="s">
        <v>792</v>
      </c>
      <c r="E582" s="53" t="str">
        <f t="shared" ref="E582:E645" si="19">A582&amp;"_"&amp;C582&amp;D582</f>
        <v>2018_IDJEROME</v>
      </c>
      <c r="F582">
        <v>453100</v>
      </c>
      <c r="G582" s="53">
        <f t="array" ref="G582">SUM(IF(A582=A$5:A582,IF(C582=C$5:C582,1,0),0))</f>
        <v>27</v>
      </c>
    </row>
    <row r="583" spans="1:7" x14ac:dyDescent="0.25">
      <c r="A583">
        <v>2018</v>
      </c>
      <c r="B583" s="53" t="str">
        <f t="shared" si="18"/>
        <v>2018_ID28</v>
      </c>
      <c r="C583" t="s">
        <v>218</v>
      </c>
      <c r="D583" t="s">
        <v>793</v>
      </c>
      <c r="E583" s="53" t="str">
        <f t="shared" si="19"/>
        <v>2018_IDKOOTENAI</v>
      </c>
      <c r="F583">
        <v>453100</v>
      </c>
      <c r="G583" s="53">
        <f t="array" ref="G583">SUM(IF(A583=A$5:A583,IF(C583=C$5:C583,1,0),0))</f>
        <v>28</v>
      </c>
    </row>
    <row r="584" spans="1:7" x14ac:dyDescent="0.25">
      <c r="A584">
        <v>2018</v>
      </c>
      <c r="B584" s="53" t="str">
        <f t="shared" si="18"/>
        <v>2018_ID29</v>
      </c>
      <c r="C584" t="s">
        <v>218</v>
      </c>
      <c r="D584" t="s">
        <v>794</v>
      </c>
      <c r="E584" s="53" t="str">
        <f t="shared" si="19"/>
        <v>2018_IDLATAH</v>
      </c>
      <c r="F584">
        <v>453100</v>
      </c>
      <c r="G584" s="53">
        <f t="array" ref="G584">SUM(IF(A584=A$5:A584,IF(C584=C$5:C584,1,0),0))</f>
        <v>29</v>
      </c>
    </row>
    <row r="585" spans="1:7" x14ac:dyDescent="0.25">
      <c r="A585">
        <v>2018</v>
      </c>
      <c r="B585" s="53" t="str">
        <f t="shared" si="18"/>
        <v>2018_ID30</v>
      </c>
      <c r="C585" t="s">
        <v>218</v>
      </c>
      <c r="D585" t="s">
        <v>795</v>
      </c>
      <c r="E585" s="53" t="str">
        <f t="shared" si="19"/>
        <v>2018_IDLEMHI</v>
      </c>
      <c r="F585">
        <v>453100</v>
      </c>
      <c r="G585" s="53">
        <f t="array" ref="G585">SUM(IF(A585=A$5:A585,IF(C585=C$5:C585,1,0),0))</f>
        <v>30</v>
      </c>
    </row>
    <row r="586" spans="1:7" x14ac:dyDescent="0.25">
      <c r="A586">
        <v>2018</v>
      </c>
      <c r="B586" s="53" t="str">
        <f t="shared" si="18"/>
        <v>2018_ID31</v>
      </c>
      <c r="C586" t="s">
        <v>218</v>
      </c>
      <c r="D586" t="s">
        <v>796</v>
      </c>
      <c r="E586" s="53" t="str">
        <f t="shared" si="19"/>
        <v>2018_IDLEWIS</v>
      </c>
      <c r="F586">
        <v>453100</v>
      </c>
      <c r="G586" s="53">
        <f t="array" ref="G586">SUM(IF(A586=A$5:A586,IF(C586=C$5:C586,1,0),0))</f>
        <v>31</v>
      </c>
    </row>
    <row r="587" spans="1:7" x14ac:dyDescent="0.25">
      <c r="A587">
        <v>2018</v>
      </c>
      <c r="B587" s="53" t="str">
        <f t="shared" si="18"/>
        <v>2018_ID32</v>
      </c>
      <c r="C587" t="s">
        <v>218</v>
      </c>
      <c r="D587" t="s">
        <v>221</v>
      </c>
      <c r="E587" s="53" t="str">
        <f t="shared" si="19"/>
        <v>2018_IDLINCOLN</v>
      </c>
      <c r="F587">
        <v>625500</v>
      </c>
      <c r="G587" s="53">
        <f t="array" ref="G587">SUM(IF(A587=A$5:A587,IF(C587=C$5:C587,1,0),0))</f>
        <v>32</v>
      </c>
    </row>
    <row r="588" spans="1:7" x14ac:dyDescent="0.25">
      <c r="A588">
        <v>2018</v>
      </c>
      <c r="B588" s="53" t="str">
        <f t="shared" si="18"/>
        <v>2018_ID33</v>
      </c>
      <c r="C588" t="s">
        <v>218</v>
      </c>
      <c r="D588" t="s">
        <v>467</v>
      </c>
      <c r="E588" s="53" t="str">
        <f t="shared" si="19"/>
        <v>2018_IDMADISON</v>
      </c>
      <c r="F588">
        <v>453100</v>
      </c>
      <c r="G588" s="53">
        <f t="array" ref="G588">SUM(IF(A588=A$5:A588,IF(C588=C$5:C588,1,0),0))</f>
        <v>33</v>
      </c>
    </row>
    <row r="589" spans="1:7" x14ac:dyDescent="0.25">
      <c r="A589">
        <v>2018</v>
      </c>
      <c r="B589" s="53" t="str">
        <f t="shared" si="18"/>
        <v>2018_ID34</v>
      </c>
      <c r="C589" t="s">
        <v>218</v>
      </c>
      <c r="D589" t="s">
        <v>797</v>
      </c>
      <c r="E589" s="53" t="str">
        <f t="shared" si="19"/>
        <v>2018_IDMINIDOKA</v>
      </c>
      <c r="F589">
        <v>453100</v>
      </c>
      <c r="G589" s="53">
        <f t="array" ref="G589">SUM(IF(A589=A$5:A589,IF(C589=C$5:C589,1,0),0))</f>
        <v>34</v>
      </c>
    </row>
    <row r="590" spans="1:7" x14ac:dyDescent="0.25">
      <c r="A590">
        <v>2018</v>
      </c>
      <c r="B590" s="53" t="str">
        <f t="shared" si="18"/>
        <v>2018_ID35</v>
      </c>
      <c r="C590" t="s">
        <v>218</v>
      </c>
      <c r="D590" t="s">
        <v>798</v>
      </c>
      <c r="E590" s="53" t="str">
        <f t="shared" si="19"/>
        <v>2018_IDNEZ PERCE</v>
      </c>
      <c r="F590">
        <v>453100</v>
      </c>
      <c r="G590" s="53">
        <f t="array" ref="G590">SUM(IF(A590=A$5:A590,IF(C590=C$5:C590,1,0),0))</f>
        <v>35</v>
      </c>
    </row>
    <row r="591" spans="1:7" x14ac:dyDescent="0.25">
      <c r="A591">
        <v>2018</v>
      </c>
      <c r="B591" s="53" t="str">
        <f t="shared" si="18"/>
        <v>2018_ID36</v>
      </c>
      <c r="C591" t="s">
        <v>218</v>
      </c>
      <c r="D591" t="s">
        <v>799</v>
      </c>
      <c r="E591" s="53" t="str">
        <f t="shared" si="19"/>
        <v>2018_IDONEIDA</v>
      </c>
      <c r="F591">
        <v>453100</v>
      </c>
      <c r="G591" s="53">
        <f t="array" ref="G591">SUM(IF(A591=A$5:A591,IF(C591=C$5:C591,1,0),0))</f>
        <v>36</v>
      </c>
    </row>
    <row r="592" spans="1:7" x14ac:dyDescent="0.25">
      <c r="A592">
        <v>2018</v>
      </c>
      <c r="B592" s="53" t="str">
        <f t="shared" si="18"/>
        <v>2018_ID37</v>
      </c>
      <c r="C592" t="s">
        <v>218</v>
      </c>
      <c r="D592" t="s">
        <v>800</v>
      </c>
      <c r="E592" s="53" t="str">
        <f t="shared" si="19"/>
        <v>2018_IDOWYHEE</v>
      </c>
      <c r="F592">
        <v>453100</v>
      </c>
      <c r="G592" s="53">
        <f t="array" ref="G592">SUM(IF(A592=A$5:A592,IF(C592=C$5:C592,1,0),0))</f>
        <v>37</v>
      </c>
    </row>
    <row r="593" spans="1:7" x14ac:dyDescent="0.25">
      <c r="A593">
        <v>2018</v>
      </c>
      <c r="B593" s="53" t="str">
        <f t="shared" si="18"/>
        <v>2018_ID38</v>
      </c>
      <c r="C593" t="s">
        <v>218</v>
      </c>
      <c r="D593" t="s">
        <v>801</v>
      </c>
      <c r="E593" s="53" t="str">
        <f t="shared" si="19"/>
        <v>2018_IDPAYETTE</v>
      </c>
      <c r="F593">
        <v>453100</v>
      </c>
      <c r="G593" s="53">
        <f t="array" ref="G593">SUM(IF(A593=A$5:A593,IF(C593=C$5:C593,1,0),0))</f>
        <v>38</v>
      </c>
    </row>
    <row r="594" spans="1:7" x14ac:dyDescent="0.25">
      <c r="A594">
        <v>2018</v>
      </c>
      <c r="B594" s="53" t="str">
        <f t="shared" si="18"/>
        <v>2018_ID39</v>
      </c>
      <c r="C594" t="s">
        <v>218</v>
      </c>
      <c r="D594" t="s">
        <v>802</v>
      </c>
      <c r="E594" s="53" t="str">
        <f t="shared" si="19"/>
        <v>2018_IDPOWER</v>
      </c>
      <c r="F594">
        <v>453100</v>
      </c>
      <c r="G594" s="53">
        <f t="array" ref="G594">SUM(IF(A594=A$5:A594,IF(C594=C$5:C594,1,0),0))</f>
        <v>39</v>
      </c>
    </row>
    <row r="595" spans="1:7" x14ac:dyDescent="0.25">
      <c r="A595">
        <v>2018</v>
      </c>
      <c r="B595" s="53" t="str">
        <f t="shared" si="18"/>
        <v>2018_ID40</v>
      </c>
      <c r="C595" t="s">
        <v>218</v>
      </c>
      <c r="D595" t="s">
        <v>803</v>
      </c>
      <c r="E595" s="53" t="str">
        <f t="shared" si="19"/>
        <v>2018_IDSHOSHONE</v>
      </c>
      <c r="F595">
        <v>453100</v>
      </c>
      <c r="G595" s="53">
        <f t="array" ref="G595">SUM(IF(A595=A$5:A595,IF(C595=C$5:C595,1,0),0))</f>
        <v>40</v>
      </c>
    </row>
    <row r="596" spans="1:7" x14ac:dyDescent="0.25">
      <c r="A596">
        <v>2018</v>
      </c>
      <c r="B596" s="53" t="str">
        <f t="shared" si="18"/>
        <v>2018_ID41</v>
      </c>
      <c r="C596" t="s">
        <v>218</v>
      </c>
      <c r="D596" t="s">
        <v>222</v>
      </c>
      <c r="E596" s="53" t="str">
        <f t="shared" si="19"/>
        <v>2018_IDTETON</v>
      </c>
      <c r="F596">
        <v>679650</v>
      </c>
      <c r="G596" s="53">
        <f t="array" ref="G596">SUM(IF(A596=A$5:A596,IF(C596=C$5:C596,1,0),0))</f>
        <v>41</v>
      </c>
    </row>
    <row r="597" spans="1:7" x14ac:dyDescent="0.25">
      <c r="A597">
        <v>2018</v>
      </c>
      <c r="B597" s="53" t="str">
        <f t="shared" si="18"/>
        <v>2018_ID42</v>
      </c>
      <c r="C597" t="s">
        <v>218</v>
      </c>
      <c r="D597" t="s">
        <v>804</v>
      </c>
      <c r="E597" s="53" t="str">
        <f t="shared" si="19"/>
        <v>2018_IDTWIN FALLS</v>
      </c>
      <c r="F597">
        <v>453100</v>
      </c>
      <c r="G597" s="53">
        <f t="array" ref="G597">SUM(IF(A597=A$5:A597,IF(C597=C$5:C597,1,0),0))</f>
        <v>42</v>
      </c>
    </row>
    <row r="598" spans="1:7" x14ac:dyDescent="0.25">
      <c r="A598">
        <v>2018</v>
      </c>
      <c r="B598" s="53" t="str">
        <f t="shared" si="18"/>
        <v>2018_ID43</v>
      </c>
      <c r="C598" t="s">
        <v>218</v>
      </c>
      <c r="D598" t="s">
        <v>805</v>
      </c>
      <c r="E598" s="53" t="str">
        <f t="shared" si="19"/>
        <v>2018_IDVALLEY</v>
      </c>
      <c r="F598">
        <v>453100</v>
      </c>
      <c r="G598" s="53">
        <f t="array" ref="G598">SUM(IF(A598=A$5:A598,IF(C598=C$5:C598,1,0),0))</f>
        <v>43</v>
      </c>
    </row>
    <row r="599" spans="1:7" x14ac:dyDescent="0.25">
      <c r="A599">
        <v>2018</v>
      </c>
      <c r="B599" s="53" t="str">
        <f t="shared" si="18"/>
        <v>2018_ID44</v>
      </c>
      <c r="C599" t="s">
        <v>218</v>
      </c>
      <c r="D599" t="s">
        <v>125</v>
      </c>
      <c r="E599" s="53" t="str">
        <f t="shared" si="19"/>
        <v>2018_IDWASHINGTON</v>
      </c>
      <c r="F599">
        <v>453100</v>
      </c>
      <c r="G599" s="53">
        <f t="array" ref="G599">SUM(IF(A599=A$5:A599,IF(C599=C$5:C599,1,0),0))</f>
        <v>44</v>
      </c>
    </row>
    <row r="600" spans="1:7" x14ac:dyDescent="0.25">
      <c r="A600">
        <v>2018</v>
      </c>
      <c r="B600" s="53" t="str">
        <f t="shared" si="18"/>
        <v>2018_IL1</v>
      </c>
      <c r="C600" t="s">
        <v>368</v>
      </c>
      <c r="D600" t="s">
        <v>184</v>
      </c>
      <c r="E600" s="53" t="str">
        <f t="shared" si="19"/>
        <v>2018_ILADAMS</v>
      </c>
      <c r="F600">
        <v>453100</v>
      </c>
      <c r="G600" s="53">
        <f t="array" ref="G600">SUM(IF(A600=A$5:A600,IF(C600=C$5:C600,1,0),0))</f>
        <v>1</v>
      </c>
    </row>
    <row r="601" spans="1:7" x14ac:dyDescent="0.25">
      <c r="A601">
        <v>2018</v>
      </c>
      <c r="B601" s="53" t="str">
        <f t="shared" si="18"/>
        <v>2018_IL2</v>
      </c>
      <c r="C601" t="s">
        <v>368</v>
      </c>
      <c r="D601" t="s">
        <v>806</v>
      </c>
      <c r="E601" s="53" t="str">
        <f t="shared" si="19"/>
        <v>2018_ILALEXANDER</v>
      </c>
      <c r="F601">
        <v>453100</v>
      </c>
      <c r="G601" s="53">
        <f t="array" ref="G601">SUM(IF(A601=A$5:A601,IF(C601=C$5:C601,1,0),0))</f>
        <v>2</v>
      </c>
    </row>
    <row r="602" spans="1:7" x14ac:dyDescent="0.25">
      <c r="A602">
        <v>2018</v>
      </c>
      <c r="B602" s="53" t="str">
        <f t="shared" si="18"/>
        <v>2018_IL3</v>
      </c>
      <c r="C602" t="s">
        <v>368</v>
      </c>
      <c r="D602" t="s">
        <v>807</v>
      </c>
      <c r="E602" s="53" t="str">
        <f t="shared" si="19"/>
        <v>2018_ILBOND</v>
      </c>
      <c r="F602">
        <v>453100</v>
      </c>
      <c r="G602" s="53">
        <f t="array" ref="G602">SUM(IF(A602=A$5:A602,IF(C602=C$5:C602,1,0),0))</f>
        <v>3</v>
      </c>
    </row>
    <row r="603" spans="1:7" x14ac:dyDescent="0.25">
      <c r="A603">
        <v>2018</v>
      </c>
      <c r="B603" s="53" t="str">
        <f t="shared" si="18"/>
        <v>2018_IL4</v>
      </c>
      <c r="C603" t="s">
        <v>368</v>
      </c>
      <c r="D603" t="s">
        <v>504</v>
      </c>
      <c r="E603" s="53" t="str">
        <f t="shared" si="19"/>
        <v>2018_ILBOONE</v>
      </c>
      <c r="F603">
        <v>453100</v>
      </c>
      <c r="G603" s="53">
        <f t="array" ref="G603">SUM(IF(A603=A$5:A603,IF(C603=C$5:C603,1,0),0))</f>
        <v>4</v>
      </c>
    </row>
    <row r="604" spans="1:7" x14ac:dyDescent="0.25">
      <c r="A604">
        <v>2018</v>
      </c>
      <c r="B604" s="53" t="str">
        <f t="shared" si="18"/>
        <v>2018_IL5</v>
      </c>
      <c r="C604" t="s">
        <v>368</v>
      </c>
      <c r="D604" t="s">
        <v>808</v>
      </c>
      <c r="E604" s="53" t="str">
        <f t="shared" si="19"/>
        <v>2018_ILBROWN</v>
      </c>
      <c r="F604">
        <v>453100</v>
      </c>
      <c r="G604" s="53">
        <f t="array" ref="G604">SUM(IF(A604=A$5:A604,IF(C604=C$5:C604,1,0),0))</f>
        <v>5</v>
      </c>
    </row>
    <row r="605" spans="1:7" x14ac:dyDescent="0.25">
      <c r="A605">
        <v>2018</v>
      </c>
      <c r="B605" s="53" t="str">
        <f t="shared" si="18"/>
        <v>2018_IL6</v>
      </c>
      <c r="C605" t="s">
        <v>368</v>
      </c>
      <c r="D605" t="s">
        <v>809</v>
      </c>
      <c r="E605" s="53" t="str">
        <f t="shared" si="19"/>
        <v>2018_ILBUREAU</v>
      </c>
      <c r="F605">
        <v>453100</v>
      </c>
      <c r="G605" s="53">
        <f t="array" ref="G605">SUM(IF(A605=A$5:A605,IF(C605=C$5:C605,1,0),0))</f>
        <v>6</v>
      </c>
    </row>
    <row r="606" spans="1:7" x14ac:dyDescent="0.25">
      <c r="A606">
        <v>2018</v>
      </c>
      <c r="B606" s="53" t="str">
        <f t="shared" si="18"/>
        <v>2018_IL7</v>
      </c>
      <c r="C606" t="s">
        <v>368</v>
      </c>
      <c r="D606" t="s">
        <v>434</v>
      </c>
      <c r="E606" s="53" t="str">
        <f t="shared" si="19"/>
        <v>2018_ILCALHOUN</v>
      </c>
      <c r="F606">
        <v>453100</v>
      </c>
      <c r="G606" s="53">
        <f t="array" ref="G606">SUM(IF(A606=A$5:A606,IF(C606=C$5:C606,1,0),0))</f>
        <v>7</v>
      </c>
    </row>
    <row r="607" spans="1:7" x14ac:dyDescent="0.25">
      <c r="A607">
        <v>2018</v>
      </c>
      <c r="B607" s="53" t="str">
        <f t="shared" si="18"/>
        <v>2018_IL8</v>
      </c>
      <c r="C607" t="s">
        <v>368</v>
      </c>
      <c r="D607" t="s">
        <v>227</v>
      </c>
      <c r="E607" s="53" t="str">
        <f t="shared" si="19"/>
        <v>2018_ILCARROLL</v>
      </c>
      <c r="F607">
        <v>453100</v>
      </c>
      <c r="G607" s="53">
        <f t="array" ref="G607">SUM(IF(A607=A$5:A607,IF(C607=C$5:C607,1,0),0))</f>
        <v>8</v>
      </c>
    </row>
    <row r="608" spans="1:7" x14ac:dyDescent="0.25">
      <c r="A608">
        <v>2018</v>
      </c>
      <c r="B608" s="53" t="str">
        <f t="shared" si="18"/>
        <v>2018_IL9</v>
      </c>
      <c r="C608" t="s">
        <v>368</v>
      </c>
      <c r="D608" t="s">
        <v>810</v>
      </c>
      <c r="E608" s="53" t="str">
        <f t="shared" si="19"/>
        <v>2018_ILCASS</v>
      </c>
      <c r="F608">
        <v>453100</v>
      </c>
      <c r="G608" s="53">
        <f t="array" ref="G608">SUM(IF(A608=A$5:A608,IF(C608=C$5:C608,1,0),0))</f>
        <v>9</v>
      </c>
    </row>
    <row r="609" spans="1:7" x14ac:dyDescent="0.25">
      <c r="A609">
        <v>2018</v>
      </c>
      <c r="B609" s="53" t="str">
        <f t="shared" si="18"/>
        <v>2018_IL10</v>
      </c>
      <c r="C609" t="s">
        <v>368</v>
      </c>
      <c r="D609" t="s">
        <v>811</v>
      </c>
      <c r="E609" s="53" t="str">
        <f t="shared" si="19"/>
        <v>2018_ILCHAMPAIGN</v>
      </c>
      <c r="F609">
        <v>453100</v>
      </c>
      <c r="G609" s="53">
        <f t="array" ref="G609">SUM(IF(A609=A$5:A609,IF(C609=C$5:C609,1,0),0))</f>
        <v>10</v>
      </c>
    </row>
    <row r="610" spans="1:7" x14ac:dyDescent="0.25">
      <c r="A610">
        <v>2018</v>
      </c>
      <c r="B610" s="53" t="str">
        <f t="shared" si="18"/>
        <v>2018_IL11</v>
      </c>
      <c r="C610" t="s">
        <v>368</v>
      </c>
      <c r="D610" t="s">
        <v>812</v>
      </c>
      <c r="E610" s="53" t="str">
        <f t="shared" si="19"/>
        <v>2018_ILCHRISTIAN</v>
      </c>
      <c r="F610">
        <v>453100</v>
      </c>
      <c r="G610" s="53">
        <f t="array" ref="G610">SUM(IF(A610=A$5:A610,IF(C610=C$5:C610,1,0),0))</f>
        <v>11</v>
      </c>
    </row>
    <row r="611" spans="1:7" x14ac:dyDescent="0.25">
      <c r="A611">
        <v>2018</v>
      </c>
      <c r="B611" s="53" t="str">
        <f t="shared" si="18"/>
        <v>2018_IL12</v>
      </c>
      <c r="C611" t="s">
        <v>368</v>
      </c>
      <c r="D611" t="s">
        <v>507</v>
      </c>
      <c r="E611" s="53" t="str">
        <f t="shared" si="19"/>
        <v>2018_ILCLARK</v>
      </c>
      <c r="F611">
        <v>453100</v>
      </c>
      <c r="G611" s="53">
        <f t="array" ref="G611">SUM(IF(A611=A$5:A611,IF(C611=C$5:C611,1,0),0))</f>
        <v>12</v>
      </c>
    </row>
    <row r="612" spans="1:7" x14ac:dyDescent="0.25">
      <c r="A612">
        <v>2018</v>
      </c>
      <c r="B612" s="53" t="str">
        <f t="shared" si="18"/>
        <v>2018_IL13</v>
      </c>
      <c r="C612" t="s">
        <v>368</v>
      </c>
      <c r="D612" t="s">
        <v>439</v>
      </c>
      <c r="E612" s="53" t="str">
        <f t="shared" si="19"/>
        <v>2018_ILCLAY</v>
      </c>
      <c r="F612">
        <v>453100</v>
      </c>
      <c r="G612" s="53">
        <f t="array" ref="G612">SUM(IF(A612=A$5:A612,IF(C612=C$5:C612,1,0),0))</f>
        <v>13</v>
      </c>
    </row>
    <row r="613" spans="1:7" x14ac:dyDescent="0.25">
      <c r="A613">
        <v>2018</v>
      </c>
      <c r="B613" s="53" t="str">
        <f t="shared" si="18"/>
        <v>2018_IL14</v>
      </c>
      <c r="C613" t="s">
        <v>368</v>
      </c>
      <c r="D613" t="s">
        <v>813</v>
      </c>
      <c r="E613" s="53" t="str">
        <f t="shared" si="19"/>
        <v>2018_ILCLINTON</v>
      </c>
      <c r="F613">
        <v>453100</v>
      </c>
      <c r="G613" s="53">
        <f t="array" ref="G613">SUM(IF(A613=A$5:A613,IF(C613=C$5:C613,1,0),0))</f>
        <v>14</v>
      </c>
    </row>
    <row r="614" spans="1:7" x14ac:dyDescent="0.25">
      <c r="A614">
        <v>2018</v>
      </c>
      <c r="B614" s="53" t="str">
        <f t="shared" si="18"/>
        <v>2018_IL15</v>
      </c>
      <c r="C614" t="s">
        <v>368</v>
      </c>
      <c r="D614" t="s">
        <v>814</v>
      </c>
      <c r="E614" s="53" t="str">
        <f t="shared" si="19"/>
        <v>2018_ILCOLES</v>
      </c>
      <c r="F614">
        <v>453100</v>
      </c>
      <c r="G614" s="53">
        <f t="array" ref="G614">SUM(IF(A614=A$5:A614,IF(C614=C$5:C614,1,0),0))</f>
        <v>15</v>
      </c>
    </row>
    <row r="615" spans="1:7" x14ac:dyDescent="0.25">
      <c r="A615">
        <v>2018</v>
      </c>
      <c r="B615" s="53" t="str">
        <f t="shared" si="18"/>
        <v>2018_IL16</v>
      </c>
      <c r="C615" t="s">
        <v>368</v>
      </c>
      <c r="D615" t="s">
        <v>697</v>
      </c>
      <c r="E615" s="53" t="str">
        <f t="shared" si="19"/>
        <v>2018_ILCOOK</v>
      </c>
      <c r="F615">
        <v>453100</v>
      </c>
      <c r="G615" s="53">
        <f t="array" ref="G615">SUM(IF(A615=A$5:A615,IF(C615=C$5:C615,1,0),0))</f>
        <v>16</v>
      </c>
    </row>
    <row r="616" spans="1:7" x14ac:dyDescent="0.25">
      <c r="A616">
        <v>2018</v>
      </c>
      <c r="B616" s="53" t="str">
        <f t="shared" si="18"/>
        <v>2018_IL17</v>
      </c>
      <c r="C616" t="s">
        <v>368</v>
      </c>
      <c r="D616" t="s">
        <v>512</v>
      </c>
      <c r="E616" s="53" t="str">
        <f t="shared" si="19"/>
        <v>2018_ILCRAWFORD</v>
      </c>
      <c r="F616">
        <v>453100</v>
      </c>
      <c r="G616" s="53">
        <f t="array" ref="G616">SUM(IF(A616=A$5:A616,IF(C616=C$5:C616,1,0),0))</f>
        <v>17</v>
      </c>
    </row>
    <row r="617" spans="1:7" x14ac:dyDescent="0.25">
      <c r="A617">
        <v>2018</v>
      </c>
      <c r="B617" s="53" t="str">
        <f t="shared" si="18"/>
        <v>2018_IL18</v>
      </c>
      <c r="C617" t="s">
        <v>368</v>
      </c>
      <c r="D617" t="s">
        <v>310</v>
      </c>
      <c r="E617" s="53" t="str">
        <f t="shared" si="19"/>
        <v>2018_ILCUMBERLAND</v>
      </c>
      <c r="F617">
        <v>453100</v>
      </c>
      <c r="G617" s="53">
        <f t="array" ref="G617">SUM(IF(A617=A$5:A617,IF(C617=C$5:C617,1,0),0))</f>
        <v>18</v>
      </c>
    </row>
    <row r="618" spans="1:7" x14ac:dyDescent="0.25">
      <c r="A618">
        <v>2018</v>
      </c>
      <c r="B618" s="53" t="str">
        <f t="shared" si="18"/>
        <v>2018_IL19</v>
      </c>
      <c r="C618" t="s">
        <v>368</v>
      </c>
      <c r="D618" t="s">
        <v>703</v>
      </c>
      <c r="E618" s="53" t="str">
        <f t="shared" si="19"/>
        <v>2018_ILDEKALB</v>
      </c>
      <c r="F618">
        <v>453100</v>
      </c>
      <c r="G618" s="53">
        <f t="array" ref="G618">SUM(IF(A618=A$5:A618,IF(C618=C$5:C618,1,0),0))</f>
        <v>19</v>
      </c>
    </row>
    <row r="619" spans="1:7" x14ac:dyDescent="0.25">
      <c r="A619">
        <v>2018</v>
      </c>
      <c r="B619" s="53" t="str">
        <f t="shared" si="18"/>
        <v>2018_IL20</v>
      </c>
      <c r="C619" t="s">
        <v>368</v>
      </c>
      <c r="D619" t="s">
        <v>815</v>
      </c>
      <c r="E619" s="53" t="str">
        <f t="shared" si="19"/>
        <v>2018_ILDE WITT</v>
      </c>
      <c r="F619">
        <v>453100</v>
      </c>
      <c r="G619" s="53">
        <f t="array" ref="G619">SUM(IF(A619=A$5:A619,IF(C619=C$5:C619,1,0),0))</f>
        <v>20</v>
      </c>
    </row>
    <row r="620" spans="1:7" x14ac:dyDescent="0.25">
      <c r="A620">
        <v>2018</v>
      </c>
      <c r="B620" s="53" t="str">
        <f t="shared" si="18"/>
        <v>2018_IL21</v>
      </c>
      <c r="C620" t="s">
        <v>368</v>
      </c>
      <c r="D620" t="s">
        <v>190</v>
      </c>
      <c r="E620" s="53" t="str">
        <f t="shared" si="19"/>
        <v>2018_ILDOUGLAS</v>
      </c>
      <c r="F620">
        <v>453100</v>
      </c>
      <c r="G620" s="53">
        <f t="array" ref="G620">SUM(IF(A620=A$5:A620,IF(C620=C$5:C620,1,0),0))</f>
        <v>21</v>
      </c>
    </row>
    <row r="621" spans="1:7" x14ac:dyDescent="0.25">
      <c r="A621">
        <v>2018</v>
      </c>
      <c r="B621" s="53" t="str">
        <f t="shared" si="18"/>
        <v>2018_IL22</v>
      </c>
      <c r="C621" t="s">
        <v>368</v>
      </c>
      <c r="D621" t="s">
        <v>816</v>
      </c>
      <c r="E621" s="53" t="str">
        <f t="shared" si="19"/>
        <v>2018_ILDUPAGE</v>
      </c>
      <c r="F621">
        <v>453100</v>
      </c>
      <c r="G621" s="53">
        <f t="array" ref="G621">SUM(IF(A621=A$5:A621,IF(C621=C$5:C621,1,0),0))</f>
        <v>22</v>
      </c>
    </row>
    <row r="622" spans="1:7" x14ac:dyDescent="0.25">
      <c r="A622">
        <v>2018</v>
      </c>
      <c r="B622" s="53" t="str">
        <f t="shared" si="18"/>
        <v>2018_IL23</v>
      </c>
      <c r="C622" t="s">
        <v>368</v>
      </c>
      <c r="D622" t="s">
        <v>817</v>
      </c>
      <c r="E622" s="53" t="str">
        <f t="shared" si="19"/>
        <v>2018_ILEDGAR</v>
      </c>
      <c r="F622">
        <v>453100</v>
      </c>
      <c r="G622" s="53">
        <f t="array" ref="G622">SUM(IF(A622=A$5:A622,IF(C622=C$5:C622,1,0),0))</f>
        <v>23</v>
      </c>
    </row>
    <row r="623" spans="1:7" x14ac:dyDescent="0.25">
      <c r="A623">
        <v>2018</v>
      </c>
      <c r="B623" s="53" t="str">
        <f t="shared" si="18"/>
        <v>2018_IL24</v>
      </c>
      <c r="C623" t="s">
        <v>368</v>
      </c>
      <c r="D623" t="s">
        <v>818</v>
      </c>
      <c r="E623" s="53" t="str">
        <f t="shared" si="19"/>
        <v>2018_ILEDWARDS</v>
      </c>
      <c r="F623">
        <v>453100</v>
      </c>
      <c r="G623" s="53">
        <f t="array" ref="G623">SUM(IF(A623=A$5:A623,IF(C623=C$5:C623,1,0),0))</f>
        <v>24</v>
      </c>
    </row>
    <row r="624" spans="1:7" x14ac:dyDescent="0.25">
      <c r="A624">
        <v>2018</v>
      </c>
      <c r="B624" s="53" t="str">
        <f t="shared" si="18"/>
        <v>2018_IL25</v>
      </c>
      <c r="C624" t="s">
        <v>368</v>
      </c>
      <c r="D624" t="s">
        <v>709</v>
      </c>
      <c r="E624" s="53" t="str">
        <f t="shared" si="19"/>
        <v>2018_ILEFFINGHAM</v>
      </c>
      <c r="F624">
        <v>453100</v>
      </c>
      <c r="G624" s="53">
        <f t="array" ref="G624">SUM(IF(A624=A$5:A624,IF(C624=C$5:C624,1,0),0))</f>
        <v>25</v>
      </c>
    </row>
    <row r="625" spans="1:7" x14ac:dyDescent="0.25">
      <c r="A625">
        <v>2018</v>
      </c>
      <c r="B625" s="53" t="str">
        <f t="shared" si="18"/>
        <v>2018_IL26</v>
      </c>
      <c r="C625" t="s">
        <v>368</v>
      </c>
      <c r="D625" t="s">
        <v>454</v>
      </c>
      <c r="E625" s="53" t="str">
        <f t="shared" si="19"/>
        <v>2018_ILFAYETTE</v>
      </c>
      <c r="F625">
        <v>453100</v>
      </c>
      <c r="G625" s="53">
        <f t="array" ref="G625">SUM(IF(A625=A$5:A625,IF(C625=C$5:C625,1,0),0))</f>
        <v>26</v>
      </c>
    </row>
    <row r="626" spans="1:7" x14ac:dyDescent="0.25">
      <c r="A626">
        <v>2018</v>
      </c>
      <c r="B626" s="53" t="str">
        <f t="shared" si="18"/>
        <v>2018_IL27</v>
      </c>
      <c r="C626" t="s">
        <v>368</v>
      </c>
      <c r="D626" t="s">
        <v>819</v>
      </c>
      <c r="E626" s="53" t="str">
        <f t="shared" si="19"/>
        <v>2018_ILFORD</v>
      </c>
      <c r="F626">
        <v>453100</v>
      </c>
      <c r="G626" s="53">
        <f t="array" ref="G626">SUM(IF(A626=A$5:A626,IF(C626=C$5:C626,1,0),0))</f>
        <v>27</v>
      </c>
    </row>
    <row r="627" spans="1:7" x14ac:dyDescent="0.25">
      <c r="A627">
        <v>2018</v>
      </c>
      <c r="B627" s="53" t="str">
        <f t="shared" si="18"/>
        <v>2018_IL28</v>
      </c>
      <c r="C627" t="s">
        <v>368</v>
      </c>
      <c r="D627" t="s">
        <v>455</v>
      </c>
      <c r="E627" s="53" t="str">
        <f t="shared" si="19"/>
        <v>2018_ILFRANKLIN</v>
      </c>
      <c r="F627">
        <v>453100</v>
      </c>
      <c r="G627" s="53">
        <f t="array" ref="G627">SUM(IF(A627=A$5:A627,IF(C627=C$5:C627,1,0),0))</f>
        <v>28</v>
      </c>
    </row>
    <row r="628" spans="1:7" x14ac:dyDescent="0.25">
      <c r="A628">
        <v>2018</v>
      </c>
      <c r="B628" s="53" t="str">
        <f t="shared" si="18"/>
        <v>2018_IL29</v>
      </c>
      <c r="C628" t="s">
        <v>368</v>
      </c>
      <c r="D628" t="s">
        <v>518</v>
      </c>
      <c r="E628" s="53" t="str">
        <f t="shared" si="19"/>
        <v>2018_ILFULTON</v>
      </c>
      <c r="F628">
        <v>453100</v>
      </c>
      <c r="G628" s="53">
        <f t="array" ref="G628">SUM(IF(A628=A$5:A628,IF(C628=C$5:C628,1,0),0))</f>
        <v>29</v>
      </c>
    </row>
    <row r="629" spans="1:7" x14ac:dyDescent="0.25">
      <c r="A629">
        <v>2018</v>
      </c>
      <c r="B629" s="53" t="str">
        <f t="shared" si="18"/>
        <v>2018_IL30</v>
      </c>
      <c r="C629" t="s">
        <v>368</v>
      </c>
      <c r="D629" t="s">
        <v>820</v>
      </c>
      <c r="E629" s="53" t="str">
        <f t="shared" si="19"/>
        <v>2018_ILGALLATIN</v>
      </c>
      <c r="F629">
        <v>453100</v>
      </c>
      <c r="G629" s="53">
        <f t="array" ref="G629">SUM(IF(A629=A$5:A629,IF(C629=C$5:C629,1,0),0))</f>
        <v>30</v>
      </c>
    </row>
    <row r="630" spans="1:7" x14ac:dyDescent="0.25">
      <c r="A630">
        <v>2018</v>
      </c>
      <c r="B630" s="53" t="str">
        <f t="shared" si="18"/>
        <v>2018_IL31</v>
      </c>
      <c r="C630" t="s">
        <v>368</v>
      </c>
      <c r="D630" t="s">
        <v>212</v>
      </c>
      <c r="E630" s="53" t="str">
        <f t="shared" si="19"/>
        <v>2018_ILGREENE</v>
      </c>
      <c r="F630">
        <v>453100</v>
      </c>
      <c r="G630" s="53">
        <f t="array" ref="G630">SUM(IF(A630=A$5:A630,IF(C630=C$5:C630,1,0),0))</f>
        <v>31</v>
      </c>
    </row>
    <row r="631" spans="1:7" x14ac:dyDescent="0.25">
      <c r="A631">
        <v>2018</v>
      </c>
      <c r="B631" s="53" t="str">
        <f t="shared" si="18"/>
        <v>2018_IL32</v>
      </c>
      <c r="C631" t="s">
        <v>368</v>
      </c>
      <c r="D631" t="s">
        <v>821</v>
      </c>
      <c r="E631" s="53" t="str">
        <f t="shared" si="19"/>
        <v>2018_ILGRUNDY</v>
      </c>
      <c r="F631">
        <v>453100</v>
      </c>
      <c r="G631" s="53">
        <f t="array" ref="G631">SUM(IF(A631=A$5:A631,IF(C631=C$5:C631,1,0),0))</f>
        <v>32</v>
      </c>
    </row>
    <row r="632" spans="1:7" x14ac:dyDescent="0.25">
      <c r="A632">
        <v>2018</v>
      </c>
      <c r="B632" s="53" t="str">
        <f t="shared" si="18"/>
        <v>2018_IL33</v>
      </c>
      <c r="C632" t="s">
        <v>368</v>
      </c>
      <c r="D632" t="s">
        <v>642</v>
      </c>
      <c r="E632" s="53" t="str">
        <f t="shared" si="19"/>
        <v>2018_ILHAMILTON</v>
      </c>
      <c r="F632">
        <v>453100</v>
      </c>
      <c r="G632" s="53">
        <f t="array" ref="G632">SUM(IF(A632=A$5:A632,IF(C632=C$5:C632,1,0),0))</f>
        <v>33</v>
      </c>
    </row>
    <row r="633" spans="1:7" x14ac:dyDescent="0.25">
      <c r="A633">
        <v>2018</v>
      </c>
      <c r="B633" s="53" t="str">
        <f t="shared" si="18"/>
        <v>2018_IL34</v>
      </c>
      <c r="C633" t="s">
        <v>368</v>
      </c>
      <c r="D633" t="s">
        <v>723</v>
      </c>
      <c r="E633" s="53" t="str">
        <f t="shared" si="19"/>
        <v>2018_ILHANCOCK</v>
      </c>
      <c r="F633">
        <v>453100</v>
      </c>
      <c r="G633" s="53">
        <f t="array" ref="G633">SUM(IF(A633=A$5:A633,IF(C633=C$5:C633,1,0),0))</f>
        <v>34</v>
      </c>
    </row>
    <row r="634" spans="1:7" x14ac:dyDescent="0.25">
      <c r="A634">
        <v>2018</v>
      </c>
      <c r="B634" s="53" t="str">
        <f t="shared" si="18"/>
        <v>2018_IL35</v>
      </c>
      <c r="C634" t="s">
        <v>368</v>
      </c>
      <c r="D634" t="s">
        <v>822</v>
      </c>
      <c r="E634" s="53" t="str">
        <f t="shared" si="19"/>
        <v>2018_ILHARDIN</v>
      </c>
      <c r="F634">
        <v>453100</v>
      </c>
      <c r="G634" s="53">
        <f t="array" ref="G634">SUM(IF(A634=A$5:A634,IF(C634=C$5:C634,1,0),0))</f>
        <v>35</v>
      </c>
    </row>
    <row r="635" spans="1:7" x14ac:dyDescent="0.25">
      <c r="A635">
        <v>2018</v>
      </c>
      <c r="B635" s="53" t="str">
        <f t="shared" si="18"/>
        <v>2018_IL36</v>
      </c>
      <c r="C635" t="s">
        <v>368</v>
      </c>
      <c r="D635" t="s">
        <v>823</v>
      </c>
      <c r="E635" s="53" t="str">
        <f t="shared" si="19"/>
        <v>2018_ILHENDERSON</v>
      </c>
      <c r="F635">
        <v>453100</v>
      </c>
      <c r="G635" s="53">
        <f t="array" ref="G635">SUM(IF(A635=A$5:A635,IF(C635=C$5:C635,1,0),0))</f>
        <v>36</v>
      </c>
    </row>
    <row r="636" spans="1:7" x14ac:dyDescent="0.25">
      <c r="A636">
        <v>2018</v>
      </c>
      <c r="B636" s="53" t="str">
        <f t="shared" si="18"/>
        <v>2018_IL37</v>
      </c>
      <c r="C636" t="s">
        <v>368</v>
      </c>
      <c r="D636" t="s">
        <v>458</v>
      </c>
      <c r="E636" s="53" t="str">
        <f t="shared" si="19"/>
        <v>2018_ILHENRY</v>
      </c>
      <c r="F636">
        <v>453100</v>
      </c>
      <c r="G636" s="53">
        <f t="array" ref="G636">SUM(IF(A636=A$5:A636,IF(C636=C$5:C636,1,0),0))</f>
        <v>37</v>
      </c>
    </row>
    <row r="637" spans="1:7" x14ac:dyDescent="0.25">
      <c r="A637">
        <v>2018</v>
      </c>
      <c r="B637" s="53" t="str">
        <f t="shared" si="18"/>
        <v>2018_IL38</v>
      </c>
      <c r="C637" t="s">
        <v>368</v>
      </c>
      <c r="D637" t="s">
        <v>824</v>
      </c>
      <c r="E637" s="53" t="str">
        <f t="shared" si="19"/>
        <v>2018_ILIROQUOIS</v>
      </c>
      <c r="F637">
        <v>453100</v>
      </c>
      <c r="G637" s="53">
        <f t="array" ref="G637">SUM(IF(A637=A$5:A637,IF(C637=C$5:C637,1,0),0))</f>
        <v>38</v>
      </c>
    </row>
    <row r="638" spans="1:7" x14ac:dyDescent="0.25">
      <c r="A638">
        <v>2018</v>
      </c>
      <c r="B638" s="53" t="str">
        <f t="shared" si="18"/>
        <v>2018_IL39</v>
      </c>
      <c r="C638" t="s">
        <v>368</v>
      </c>
      <c r="D638" t="s">
        <v>460</v>
      </c>
      <c r="E638" s="53" t="str">
        <f t="shared" si="19"/>
        <v>2018_ILJACKSON</v>
      </c>
      <c r="F638">
        <v>453100</v>
      </c>
      <c r="G638" s="53">
        <f t="array" ref="G638">SUM(IF(A638=A$5:A638,IF(C638=C$5:C638,1,0),0))</f>
        <v>39</v>
      </c>
    </row>
    <row r="639" spans="1:7" x14ac:dyDescent="0.25">
      <c r="A639">
        <v>2018</v>
      </c>
      <c r="B639" s="53" t="str">
        <f t="shared" si="18"/>
        <v>2018_IL40</v>
      </c>
      <c r="C639" t="s">
        <v>368</v>
      </c>
      <c r="D639" t="s">
        <v>729</v>
      </c>
      <c r="E639" s="53" t="str">
        <f t="shared" si="19"/>
        <v>2018_ILJASPER</v>
      </c>
      <c r="F639">
        <v>453100</v>
      </c>
      <c r="G639" s="53">
        <f t="array" ref="G639">SUM(IF(A639=A$5:A639,IF(C639=C$5:C639,1,0),0))</f>
        <v>40</v>
      </c>
    </row>
    <row r="640" spans="1:7" x14ac:dyDescent="0.25">
      <c r="A640">
        <v>2018</v>
      </c>
      <c r="B640" s="53" t="str">
        <f t="shared" si="18"/>
        <v>2018_IL41</v>
      </c>
      <c r="C640" t="s">
        <v>368</v>
      </c>
      <c r="D640" t="s">
        <v>196</v>
      </c>
      <c r="E640" s="53" t="str">
        <f t="shared" si="19"/>
        <v>2018_ILJEFFERSON</v>
      </c>
      <c r="F640">
        <v>453100</v>
      </c>
      <c r="G640" s="53">
        <f t="array" ref="G640">SUM(IF(A640=A$5:A640,IF(C640=C$5:C640,1,0),0))</f>
        <v>41</v>
      </c>
    </row>
    <row r="641" spans="1:7" x14ac:dyDescent="0.25">
      <c r="A641">
        <v>2018</v>
      </c>
      <c r="B641" s="53" t="str">
        <f t="shared" si="18"/>
        <v>2018_IL42</v>
      </c>
      <c r="C641" t="s">
        <v>368</v>
      </c>
      <c r="D641" t="s">
        <v>825</v>
      </c>
      <c r="E641" s="53" t="str">
        <f t="shared" si="19"/>
        <v>2018_ILJERSEY</v>
      </c>
      <c r="F641">
        <v>453100</v>
      </c>
      <c r="G641" s="53">
        <f t="array" ref="G641">SUM(IF(A641=A$5:A641,IF(C641=C$5:C641,1,0),0))</f>
        <v>42</v>
      </c>
    </row>
    <row r="642" spans="1:7" x14ac:dyDescent="0.25">
      <c r="A642">
        <v>2018</v>
      </c>
      <c r="B642" s="53" t="str">
        <f t="shared" si="18"/>
        <v>2018_IL43</v>
      </c>
      <c r="C642" t="s">
        <v>368</v>
      </c>
      <c r="D642" t="s">
        <v>826</v>
      </c>
      <c r="E642" s="53" t="str">
        <f t="shared" si="19"/>
        <v>2018_ILJO DAVIESS</v>
      </c>
      <c r="F642">
        <v>453100</v>
      </c>
      <c r="G642" s="53">
        <f t="array" ref="G642">SUM(IF(A642=A$5:A642,IF(C642=C$5:C642,1,0),0))</f>
        <v>43</v>
      </c>
    </row>
    <row r="643" spans="1:7" x14ac:dyDescent="0.25">
      <c r="A643">
        <v>2018</v>
      </c>
      <c r="B643" s="53" t="str">
        <f t="shared" si="18"/>
        <v>2018_IL44</v>
      </c>
      <c r="C643" t="s">
        <v>368</v>
      </c>
      <c r="D643" t="s">
        <v>525</v>
      </c>
      <c r="E643" s="53" t="str">
        <f t="shared" si="19"/>
        <v>2018_ILJOHNSON</v>
      </c>
      <c r="F643">
        <v>453100</v>
      </c>
      <c r="G643" s="53">
        <f t="array" ref="G643">SUM(IF(A643=A$5:A643,IF(C643=C$5:C643,1,0),0))</f>
        <v>44</v>
      </c>
    </row>
    <row r="644" spans="1:7" x14ac:dyDescent="0.25">
      <c r="A644">
        <v>2018</v>
      </c>
      <c r="B644" s="53" t="str">
        <f t="shared" si="18"/>
        <v>2018_IL45</v>
      </c>
      <c r="C644" t="s">
        <v>368</v>
      </c>
      <c r="D644" t="s">
        <v>827</v>
      </c>
      <c r="E644" s="53" t="str">
        <f t="shared" si="19"/>
        <v>2018_ILKANE</v>
      </c>
      <c r="F644">
        <v>453100</v>
      </c>
      <c r="G644" s="53">
        <f t="array" ref="G644">SUM(IF(A644=A$5:A644,IF(C644=C$5:C644,1,0),0))</f>
        <v>45</v>
      </c>
    </row>
    <row r="645" spans="1:7" x14ac:dyDescent="0.25">
      <c r="A645">
        <v>2018</v>
      </c>
      <c r="B645" s="53" t="str">
        <f t="shared" si="18"/>
        <v>2018_IL46</v>
      </c>
      <c r="C645" t="s">
        <v>368</v>
      </c>
      <c r="D645" t="s">
        <v>828</v>
      </c>
      <c r="E645" s="53" t="str">
        <f t="shared" si="19"/>
        <v>2018_ILKANKAKEE</v>
      </c>
      <c r="F645">
        <v>453100</v>
      </c>
      <c r="G645" s="53">
        <f t="array" ref="G645">SUM(IF(A645=A$5:A645,IF(C645=C$5:C645,1,0),0))</f>
        <v>46</v>
      </c>
    </row>
    <row r="646" spans="1:7" x14ac:dyDescent="0.25">
      <c r="A646">
        <v>2018</v>
      </c>
      <c r="B646" s="53" t="str">
        <f t="shared" ref="B646:B709" si="20">A646&amp;"_"&amp;C646&amp;G646</f>
        <v>2018_IL47</v>
      </c>
      <c r="C646" t="s">
        <v>368</v>
      </c>
      <c r="D646" t="s">
        <v>829</v>
      </c>
      <c r="E646" s="53" t="str">
        <f t="shared" ref="E646:E709" si="21">A646&amp;"_"&amp;C646&amp;D646</f>
        <v>2018_ILKENDALL</v>
      </c>
      <c r="F646">
        <v>453100</v>
      </c>
      <c r="G646" s="53">
        <f t="array" ref="G646">SUM(IF(A646=A$5:A646,IF(C646=C$5:C646,1,0),0))</f>
        <v>47</v>
      </c>
    </row>
    <row r="647" spans="1:7" x14ac:dyDescent="0.25">
      <c r="A647">
        <v>2018</v>
      </c>
      <c r="B647" s="53" t="str">
        <f t="shared" si="20"/>
        <v>2018_IL48</v>
      </c>
      <c r="C647" t="s">
        <v>368</v>
      </c>
      <c r="D647" t="s">
        <v>830</v>
      </c>
      <c r="E647" s="53" t="str">
        <f t="shared" si="21"/>
        <v>2018_ILKNOX</v>
      </c>
      <c r="F647">
        <v>453100</v>
      </c>
      <c r="G647" s="53">
        <f t="array" ref="G647">SUM(IF(A647=A$5:A647,IF(C647=C$5:C647,1,0),0))</f>
        <v>48</v>
      </c>
    </row>
    <row r="648" spans="1:7" x14ac:dyDescent="0.25">
      <c r="A648">
        <v>2018</v>
      </c>
      <c r="B648" s="53" t="str">
        <f t="shared" si="20"/>
        <v>2018_IL49</v>
      </c>
      <c r="C648" t="s">
        <v>368</v>
      </c>
      <c r="D648" t="s">
        <v>197</v>
      </c>
      <c r="E648" s="53" t="str">
        <f t="shared" si="21"/>
        <v>2018_ILLAKE</v>
      </c>
      <c r="F648">
        <v>453100</v>
      </c>
      <c r="G648" s="53">
        <f t="array" ref="G648">SUM(IF(A648=A$5:A648,IF(C648=C$5:C648,1,0),0))</f>
        <v>49</v>
      </c>
    </row>
    <row r="649" spans="1:7" x14ac:dyDescent="0.25">
      <c r="A649">
        <v>2018</v>
      </c>
      <c r="B649" s="53" t="str">
        <f t="shared" si="20"/>
        <v>2018_IL50</v>
      </c>
      <c r="C649" t="s">
        <v>368</v>
      </c>
      <c r="D649" t="s">
        <v>831</v>
      </c>
      <c r="E649" s="53" t="str">
        <f t="shared" si="21"/>
        <v>2018_ILLA SALLE</v>
      </c>
      <c r="F649">
        <v>453100</v>
      </c>
      <c r="G649" s="53">
        <f t="array" ref="G649">SUM(IF(A649=A$5:A649,IF(C649=C$5:C649,1,0),0))</f>
        <v>50</v>
      </c>
    </row>
    <row r="650" spans="1:7" x14ac:dyDescent="0.25">
      <c r="A650">
        <v>2018</v>
      </c>
      <c r="B650" s="53" t="str">
        <f t="shared" si="20"/>
        <v>2018_IL51</v>
      </c>
      <c r="C650" t="s">
        <v>368</v>
      </c>
      <c r="D650" t="s">
        <v>463</v>
      </c>
      <c r="E650" s="53" t="str">
        <f t="shared" si="21"/>
        <v>2018_ILLAWRENCE</v>
      </c>
      <c r="F650">
        <v>453100</v>
      </c>
      <c r="G650" s="53">
        <f t="array" ref="G650">SUM(IF(A650=A$5:A650,IF(C650=C$5:C650,1,0),0))</f>
        <v>51</v>
      </c>
    </row>
    <row r="651" spans="1:7" x14ac:dyDescent="0.25">
      <c r="A651">
        <v>2018</v>
      </c>
      <c r="B651" s="53" t="str">
        <f t="shared" si="20"/>
        <v>2018_IL52</v>
      </c>
      <c r="C651" t="s">
        <v>368</v>
      </c>
      <c r="D651" t="s">
        <v>464</v>
      </c>
      <c r="E651" s="53" t="str">
        <f t="shared" si="21"/>
        <v>2018_ILLEE</v>
      </c>
      <c r="F651">
        <v>453100</v>
      </c>
      <c r="G651" s="53">
        <f t="array" ref="G651">SUM(IF(A651=A$5:A651,IF(C651=C$5:C651,1,0),0))</f>
        <v>52</v>
      </c>
    </row>
    <row r="652" spans="1:7" x14ac:dyDescent="0.25">
      <c r="A652">
        <v>2018</v>
      </c>
      <c r="B652" s="53" t="str">
        <f t="shared" si="20"/>
        <v>2018_IL53</v>
      </c>
      <c r="C652" t="s">
        <v>368</v>
      </c>
      <c r="D652" t="s">
        <v>832</v>
      </c>
      <c r="E652" s="53" t="str">
        <f t="shared" si="21"/>
        <v>2018_ILLIVINGSTON</v>
      </c>
      <c r="F652">
        <v>453100</v>
      </c>
      <c r="G652" s="53">
        <f t="array" ref="G652">SUM(IF(A652=A$5:A652,IF(C652=C$5:C652,1,0),0))</f>
        <v>53</v>
      </c>
    </row>
    <row r="653" spans="1:7" x14ac:dyDescent="0.25">
      <c r="A653">
        <v>2018</v>
      </c>
      <c r="B653" s="53" t="str">
        <f t="shared" si="20"/>
        <v>2018_IL54</v>
      </c>
      <c r="C653" t="s">
        <v>368</v>
      </c>
      <c r="D653" t="s">
        <v>528</v>
      </c>
      <c r="E653" s="53" t="str">
        <f t="shared" si="21"/>
        <v>2018_ILLOGAN</v>
      </c>
      <c r="F653">
        <v>453100</v>
      </c>
      <c r="G653" s="53">
        <f t="array" ref="G653">SUM(IF(A653=A$5:A653,IF(C653=C$5:C653,1,0),0))</f>
        <v>54</v>
      </c>
    </row>
    <row r="654" spans="1:7" x14ac:dyDescent="0.25">
      <c r="A654">
        <v>2018</v>
      </c>
      <c r="B654" s="53" t="str">
        <f t="shared" si="20"/>
        <v>2018_IL55</v>
      </c>
      <c r="C654" t="s">
        <v>368</v>
      </c>
      <c r="D654" t="s">
        <v>833</v>
      </c>
      <c r="E654" s="53" t="str">
        <f t="shared" si="21"/>
        <v>2018_ILMCDONOUGH</v>
      </c>
      <c r="F654">
        <v>453100</v>
      </c>
      <c r="G654" s="53">
        <f t="array" ref="G654">SUM(IF(A654=A$5:A654,IF(C654=C$5:C654,1,0),0))</f>
        <v>55</v>
      </c>
    </row>
    <row r="655" spans="1:7" x14ac:dyDescent="0.25">
      <c r="A655">
        <v>2018</v>
      </c>
      <c r="B655" s="53" t="str">
        <f t="shared" si="20"/>
        <v>2018_IL56</v>
      </c>
      <c r="C655" t="s">
        <v>368</v>
      </c>
      <c r="D655" t="s">
        <v>834</v>
      </c>
      <c r="E655" s="53" t="str">
        <f t="shared" si="21"/>
        <v>2018_ILMCHENRY</v>
      </c>
      <c r="F655">
        <v>453100</v>
      </c>
      <c r="G655" s="53">
        <f t="array" ref="G655">SUM(IF(A655=A$5:A655,IF(C655=C$5:C655,1,0),0))</f>
        <v>56</v>
      </c>
    </row>
    <row r="656" spans="1:7" x14ac:dyDescent="0.25">
      <c r="A656">
        <v>2018</v>
      </c>
      <c r="B656" s="53" t="str">
        <f t="shared" si="20"/>
        <v>2018_IL57</v>
      </c>
      <c r="C656" t="s">
        <v>368</v>
      </c>
      <c r="D656" t="s">
        <v>835</v>
      </c>
      <c r="E656" s="53" t="str">
        <f t="shared" si="21"/>
        <v>2018_ILMCLEAN</v>
      </c>
      <c r="F656">
        <v>453100</v>
      </c>
      <c r="G656" s="53">
        <f t="array" ref="G656">SUM(IF(A656=A$5:A656,IF(C656=C$5:C656,1,0),0))</f>
        <v>57</v>
      </c>
    </row>
    <row r="657" spans="1:7" x14ac:dyDescent="0.25">
      <c r="A657">
        <v>2018</v>
      </c>
      <c r="B657" s="53" t="str">
        <f t="shared" si="20"/>
        <v>2018_IL58</v>
      </c>
      <c r="C657" t="s">
        <v>368</v>
      </c>
      <c r="D657" t="s">
        <v>288</v>
      </c>
      <c r="E657" s="53" t="str">
        <f t="shared" si="21"/>
        <v>2018_ILMACON</v>
      </c>
      <c r="F657">
        <v>453100</v>
      </c>
      <c r="G657" s="53">
        <f t="array" ref="G657">SUM(IF(A657=A$5:A657,IF(C657=C$5:C657,1,0),0))</f>
        <v>58</v>
      </c>
    </row>
    <row r="658" spans="1:7" x14ac:dyDescent="0.25">
      <c r="A658">
        <v>2018</v>
      </c>
      <c r="B658" s="53" t="str">
        <f t="shared" si="20"/>
        <v>2018_IL59</v>
      </c>
      <c r="C658" t="s">
        <v>368</v>
      </c>
      <c r="D658" t="s">
        <v>836</v>
      </c>
      <c r="E658" s="53" t="str">
        <f t="shared" si="21"/>
        <v>2018_ILMACOUPIN</v>
      </c>
      <c r="F658">
        <v>453100</v>
      </c>
      <c r="G658" s="53">
        <f t="array" ref="G658">SUM(IF(A658=A$5:A658,IF(C658=C$5:C658,1,0),0))</f>
        <v>59</v>
      </c>
    </row>
    <row r="659" spans="1:7" x14ac:dyDescent="0.25">
      <c r="A659">
        <v>2018</v>
      </c>
      <c r="B659" s="53" t="str">
        <f t="shared" si="20"/>
        <v>2018_IL60</v>
      </c>
      <c r="C659" t="s">
        <v>368</v>
      </c>
      <c r="D659" t="s">
        <v>467</v>
      </c>
      <c r="E659" s="53" t="str">
        <f t="shared" si="21"/>
        <v>2018_ILMADISON</v>
      </c>
      <c r="F659">
        <v>453100</v>
      </c>
      <c r="G659" s="53">
        <f t="array" ref="G659">SUM(IF(A659=A$5:A659,IF(C659=C$5:C659,1,0),0))</f>
        <v>60</v>
      </c>
    </row>
    <row r="660" spans="1:7" x14ac:dyDescent="0.25">
      <c r="A660">
        <v>2018</v>
      </c>
      <c r="B660" s="53" t="str">
        <f t="shared" si="20"/>
        <v>2018_IL61</v>
      </c>
      <c r="C660" t="s">
        <v>368</v>
      </c>
      <c r="D660" t="s">
        <v>469</v>
      </c>
      <c r="E660" s="53" t="str">
        <f t="shared" si="21"/>
        <v>2018_ILMARION</v>
      </c>
      <c r="F660">
        <v>453100</v>
      </c>
      <c r="G660" s="53">
        <f t="array" ref="G660">SUM(IF(A660=A$5:A660,IF(C660=C$5:C660,1,0),0))</f>
        <v>61</v>
      </c>
    </row>
    <row r="661" spans="1:7" x14ac:dyDescent="0.25">
      <c r="A661">
        <v>2018</v>
      </c>
      <c r="B661" s="53" t="str">
        <f t="shared" si="20"/>
        <v>2018_IL62</v>
      </c>
      <c r="C661" t="s">
        <v>368</v>
      </c>
      <c r="D661" t="s">
        <v>470</v>
      </c>
      <c r="E661" s="53" t="str">
        <f t="shared" si="21"/>
        <v>2018_ILMARSHALL</v>
      </c>
      <c r="F661">
        <v>453100</v>
      </c>
      <c r="G661" s="53">
        <f t="array" ref="G661">SUM(IF(A661=A$5:A661,IF(C661=C$5:C661,1,0),0))</f>
        <v>62</v>
      </c>
    </row>
    <row r="662" spans="1:7" x14ac:dyDescent="0.25">
      <c r="A662">
        <v>2018</v>
      </c>
      <c r="B662" s="53" t="str">
        <f t="shared" si="20"/>
        <v>2018_IL63</v>
      </c>
      <c r="C662" t="s">
        <v>368</v>
      </c>
      <c r="D662" t="s">
        <v>837</v>
      </c>
      <c r="E662" s="53" t="str">
        <f t="shared" si="21"/>
        <v>2018_ILMASON</v>
      </c>
      <c r="F662">
        <v>453100</v>
      </c>
      <c r="G662" s="53">
        <f t="array" ref="G662">SUM(IF(A662=A$5:A662,IF(C662=C$5:C662,1,0),0))</f>
        <v>63</v>
      </c>
    </row>
    <row r="663" spans="1:7" x14ac:dyDescent="0.25">
      <c r="A663">
        <v>2018</v>
      </c>
      <c r="B663" s="53" t="str">
        <f t="shared" si="20"/>
        <v>2018_IL64</v>
      </c>
      <c r="C663" t="s">
        <v>368</v>
      </c>
      <c r="D663" t="s">
        <v>838</v>
      </c>
      <c r="E663" s="53" t="str">
        <f t="shared" si="21"/>
        <v>2018_ILMASSAC</v>
      </c>
      <c r="F663">
        <v>453100</v>
      </c>
      <c r="G663" s="53">
        <f t="array" ref="G663">SUM(IF(A663=A$5:A663,IF(C663=C$5:C663,1,0),0))</f>
        <v>64</v>
      </c>
    </row>
    <row r="664" spans="1:7" x14ac:dyDescent="0.25">
      <c r="A664">
        <v>2018</v>
      </c>
      <c r="B664" s="53" t="str">
        <f t="shared" si="20"/>
        <v>2018_IL65</v>
      </c>
      <c r="C664" t="s">
        <v>368</v>
      </c>
      <c r="D664" t="s">
        <v>839</v>
      </c>
      <c r="E664" s="53" t="str">
        <f t="shared" si="21"/>
        <v>2018_ILMENARD</v>
      </c>
      <c r="F664">
        <v>453100</v>
      </c>
      <c r="G664" s="53">
        <f t="array" ref="G664">SUM(IF(A664=A$5:A664,IF(C664=C$5:C664,1,0),0))</f>
        <v>65</v>
      </c>
    </row>
    <row r="665" spans="1:7" x14ac:dyDescent="0.25">
      <c r="A665">
        <v>2018</v>
      </c>
      <c r="B665" s="53" t="str">
        <f t="shared" si="20"/>
        <v>2018_IL66</v>
      </c>
      <c r="C665" t="s">
        <v>368</v>
      </c>
      <c r="D665" t="s">
        <v>840</v>
      </c>
      <c r="E665" s="53" t="str">
        <f t="shared" si="21"/>
        <v>2018_ILMERCER</v>
      </c>
      <c r="F665">
        <v>453100</v>
      </c>
      <c r="G665" s="53">
        <f t="array" ref="G665">SUM(IF(A665=A$5:A665,IF(C665=C$5:C665,1,0),0))</f>
        <v>66</v>
      </c>
    </row>
    <row r="666" spans="1:7" x14ac:dyDescent="0.25">
      <c r="A666">
        <v>2018</v>
      </c>
      <c r="B666" s="53" t="str">
        <f t="shared" si="20"/>
        <v>2018_IL67</v>
      </c>
      <c r="C666" t="s">
        <v>368</v>
      </c>
      <c r="D666" t="s">
        <v>210</v>
      </c>
      <c r="E666" s="53" t="str">
        <f t="shared" si="21"/>
        <v>2018_ILMONROE</v>
      </c>
      <c r="F666">
        <v>453100</v>
      </c>
      <c r="G666" s="53">
        <f t="array" ref="G666">SUM(IF(A666=A$5:A666,IF(C666=C$5:C666,1,0),0))</f>
        <v>67</v>
      </c>
    </row>
    <row r="667" spans="1:7" x14ac:dyDescent="0.25">
      <c r="A667">
        <v>2018</v>
      </c>
      <c r="B667" s="53" t="str">
        <f t="shared" si="20"/>
        <v>2018_IL68</v>
      </c>
      <c r="C667" t="s">
        <v>368</v>
      </c>
      <c r="D667" t="s">
        <v>232</v>
      </c>
      <c r="E667" s="53" t="str">
        <f t="shared" si="21"/>
        <v>2018_ILMONTGOMERY</v>
      </c>
      <c r="F667">
        <v>453100</v>
      </c>
      <c r="G667" s="53">
        <f t="array" ref="G667">SUM(IF(A667=A$5:A667,IF(C667=C$5:C667,1,0),0))</f>
        <v>68</v>
      </c>
    </row>
    <row r="668" spans="1:7" x14ac:dyDescent="0.25">
      <c r="A668">
        <v>2018</v>
      </c>
      <c r="B668" s="53" t="str">
        <f t="shared" si="20"/>
        <v>2018_IL69</v>
      </c>
      <c r="C668" t="s">
        <v>368</v>
      </c>
      <c r="D668" t="s">
        <v>472</v>
      </c>
      <c r="E668" s="53" t="str">
        <f t="shared" si="21"/>
        <v>2018_ILMORGAN</v>
      </c>
      <c r="F668">
        <v>453100</v>
      </c>
      <c r="G668" s="53">
        <f t="array" ref="G668">SUM(IF(A668=A$5:A668,IF(C668=C$5:C668,1,0),0))</f>
        <v>69</v>
      </c>
    </row>
    <row r="669" spans="1:7" x14ac:dyDescent="0.25">
      <c r="A669">
        <v>2018</v>
      </c>
      <c r="B669" s="53" t="str">
        <f t="shared" si="20"/>
        <v>2018_IL70</v>
      </c>
      <c r="C669" t="s">
        <v>368</v>
      </c>
      <c r="D669" t="s">
        <v>841</v>
      </c>
      <c r="E669" s="53" t="str">
        <f t="shared" si="21"/>
        <v>2018_ILMOULTRIE</v>
      </c>
      <c r="F669">
        <v>453100</v>
      </c>
      <c r="G669" s="53">
        <f t="array" ref="G669">SUM(IF(A669=A$5:A669,IF(C669=C$5:C669,1,0),0))</f>
        <v>70</v>
      </c>
    </row>
    <row r="670" spans="1:7" x14ac:dyDescent="0.25">
      <c r="A670">
        <v>2018</v>
      </c>
      <c r="B670" s="53" t="str">
        <f t="shared" si="20"/>
        <v>2018_IL71</v>
      </c>
      <c r="C670" t="s">
        <v>368</v>
      </c>
      <c r="D670" t="s">
        <v>842</v>
      </c>
      <c r="E670" s="53" t="str">
        <f t="shared" si="21"/>
        <v>2018_ILOGLE</v>
      </c>
      <c r="F670">
        <v>453100</v>
      </c>
      <c r="G670" s="53">
        <f t="array" ref="G670">SUM(IF(A670=A$5:A670,IF(C670=C$5:C670,1,0),0))</f>
        <v>71</v>
      </c>
    </row>
    <row r="671" spans="1:7" x14ac:dyDescent="0.25">
      <c r="A671">
        <v>2018</v>
      </c>
      <c r="B671" s="53" t="str">
        <f t="shared" si="20"/>
        <v>2018_IL72</v>
      </c>
      <c r="C671" t="s">
        <v>368</v>
      </c>
      <c r="D671" t="s">
        <v>843</v>
      </c>
      <c r="E671" s="53" t="str">
        <f t="shared" si="21"/>
        <v>2018_ILPEORIA</v>
      </c>
      <c r="F671">
        <v>453100</v>
      </c>
      <c r="G671" s="53">
        <f t="array" ref="G671">SUM(IF(A671=A$5:A671,IF(C671=C$5:C671,1,0),0))</f>
        <v>72</v>
      </c>
    </row>
    <row r="672" spans="1:7" x14ac:dyDescent="0.25">
      <c r="A672">
        <v>2018</v>
      </c>
      <c r="B672" s="53" t="str">
        <f t="shared" si="20"/>
        <v>2018_IL73</v>
      </c>
      <c r="C672" t="s">
        <v>368</v>
      </c>
      <c r="D672" t="s">
        <v>473</v>
      </c>
      <c r="E672" s="53" t="str">
        <f t="shared" si="21"/>
        <v>2018_ILPERRY</v>
      </c>
      <c r="F672">
        <v>453100</v>
      </c>
      <c r="G672" s="53">
        <f t="array" ref="G672">SUM(IF(A672=A$5:A672,IF(C672=C$5:C672,1,0),0))</f>
        <v>73</v>
      </c>
    </row>
    <row r="673" spans="1:7" x14ac:dyDescent="0.25">
      <c r="A673">
        <v>2018</v>
      </c>
      <c r="B673" s="53" t="str">
        <f t="shared" si="20"/>
        <v>2018_IL74</v>
      </c>
      <c r="C673" t="s">
        <v>368</v>
      </c>
      <c r="D673" t="s">
        <v>844</v>
      </c>
      <c r="E673" s="53" t="str">
        <f t="shared" si="21"/>
        <v>2018_ILPIATT</v>
      </c>
      <c r="F673">
        <v>453100</v>
      </c>
      <c r="G673" s="53">
        <f t="array" ref="G673">SUM(IF(A673=A$5:A673,IF(C673=C$5:C673,1,0),0))</f>
        <v>74</v>
      </c>
    </row>
    <row r="674" spans="1:7" x14ac:dyDescent="0.25">
      <c r="A674">
        <v>2018</v>
      </c>
      <c r="B674" s="53" t="str">
        <f t="shared" si="20"/>
        <v>2018_IL75</v>
      </c>
      <c r="C674" t="s">
        <v>368</v>
      </c>
      <c r="D674" t="s">
        <v>277</v>
      </c>
      <c r="E674" s="53" t="str">
        <f t="shared" si="21"/>
        <v>2018_ILPIKE</v>
      </c>
      <c r="F674">
        <v>453100</v>
      </c>
      <c r="G674" s="53">
        <f t="array" ref="G674">SUM(IF(A674=A$5:A674,IF(C674=C$5:C674,1,0),0))</f>
        <v>75</v>
      </c>
    </row>
    <row r="675" spans="1:7" x14ac:dyDescent="0.25">
      <c r="A675">
        <v>2018</v>
      </c>
      <c r="B675" s="53" t="str">
        <f t="shared" si="20"/>
        <v>2018_IL76</v>
      </c>
      <c r="C675" t="s">
        <v>368</v>
      </c>
      <c r="D675" t="s">
        <v>536</v>
      </c>
      <c r="E675" s="53" t="str">
        <f t="shared" si="21"/>
        <v>2018_ILPOPE</v>
      </c>
      <c r="F675">
        <v>453100</v>
      </c>
      <c r="G675" s="53">
        <f t="array" ref="G675">SUM(IF(A675=A$5:A675,IF(C675=C$5:C675,1,0),0))</f>
        <v>76</v>
      </c>
    </row>
    <row r="676" spans="1:7" x14ac:dyDescent="0.25">
      <c r="A676">
        <v>2018</v>
      </c>
      <c r="B676" s="53" t="str">
        <f t="shared" si="20"/>
        <v>2018_IL77</v>
      </c>
      <c r="C676" t="s">
        <v>368</v>
      </c>
      <c r="D676" t="s">
        <v>538</v>
      </c>
      <c r="E676" s="53" t="str">
        <f t="shared" si="21"/>
        <v>2018_ILPULASKI</v>
      </c>
      <c r="F676">
        <v>453100</v>
      </c>
      <c r="G676" s="53">
        <f t="array" ref="G676">SUM(IF(A676=A$5:A676,IF(C676=C$5:C676,1,0),0))</f>
        <v>77</v>
      </c>
    </row>
    <row r="677" spans="1:7" x14ac:dyDescent="0.25">
      <c r="A677">
        <v>2018</v>
      </c>
      <c r="B677" s="53" t="str">
        <f t="shared" si="20"/>
        <v>2018_IL78</v>
      </c>
      <c r="C677" t="s">
        <v>368</v>
      </c>
      <c r="D677" t="s">
        <v>264</v>
      </c>
      <c r="E677" s="53" t="str">
        <f t="shared" si="21"/>
        <v>2018_ILPUTNAM</v>
      </c>
      <c r="F677">
        <v>453100</v>
      </c>
      <c r="G677" s="53">
        <f t="array" ref="G677">SUM(IF(A677=A$5:A677,IF(C677=C$5:C677,1,0),0))</f>
        <v>78</v>
      </c>
    </row>
    <row r="678" spans="1:7" x14ac:dyDescent="0.25">
      <c r="A678">
        <v>2018</v>
      </c>
      <c r="B678" s="53" t="str">
        <f t="shared" si="20"/>
        <v>2018_IL79</v>
      </c>
      <c r="C678" t="s">
        <v>368</v>
      </c>
      <c r="D678" t="s">
        <v>475</v>
      </c>
      <c r="E678" s="53" t="str">
        <f t="shared" si="21"/>
        <v>2018_ILRANDOLPH</v>
      </c>
      <c r="F678">
        <v>453100</v>
      </c>
      <c r="G678" s="53">
        <f t="array" ref="G678">SUM(IF(A678=A$5:A678,IF(C678=C$5:C678,1,0),0))</f>
        <v>79</v>
      </c>
    </row>
    <row r="679" spans="1:7" x14ac:dyDescent="0.25">
      <c r="A679">
        <v>2018</v>
      </c>
      <c r="B679" s="53" t="str">
        <f t="shared" si="20"/>
        <v>2018_IL80</v>
      </c>
      <c r="C679" t="s">
        <v>368</v>
      </c>
      <c r="D679" t="s">
        <v>845</v>
      </c>
      <c r="E679" s="53" t="str">
        <f t="shared" si="21"/>
        <v>2018_ILRICHLAND</v>
      </c>
      <c r="F679">
        <v>453100</v>
      </c>
      <c r="G679" s="53">
        <f t="array" ref="G679">SUM(IF(A679=A$5:A679,IF(C679=C$5:C679,1,0),0))</f>
        <v>80</v>
      </c>
    </row>
    <row r="680" spans="1:7" x14ac:dyDescent="0.25">
      <c r="A680">
        <v>2018</v>
      </c>
      <c r="B680" s="53" t="str">
        <f t="shared" si="20"/>
        <v>2018_IL81</v>
      </c>
      <c r="C680" t="s">
        <v>368</v>
      </c>
      <c r="D680" t="s">
        <v>846</v>
      </c>
      <c r="E680" s="53" t="str">
        <f t="shared" si="21"/>
        <v>2018_ILROCK ISLAND</v>
      </c>
      <c r="F680">
        <v>453100</v>
      </c>
      <c r="G680" s="53">
        <f t="array" ref="G680">SUM(IF(A680=A$5:A680,IF(C680=C$5:C680,1,0),0))</f>
        <v>81</v>
      </c>
    </row>
    <row r="681" spans="1:7" x14ac:dyDescent="0.25">
      <c r="A681">
        <v>2018</v>
      </c>
      <c r="B681" s="53" t="str">
        <f t="shared" si="20"/>
        <v>2018_IL82</v>
      </c>
      <c r="C681" t="s">
        <v>368</v>
      </c>
      <c r="D681" t="s">
        <v>477</v>
      </c>
      <c r="E681" s="53" t="str">
        <f t="shared" si="21"/>
        <v>2018_ILST. CLAIR</v>
      </c>
      <c r="F681">
        <v>453100</v>
      </c>
      <c r="G681" s="53">
        <f t="array" ref="G681">SUM(IF(A681=A$5:A681,IF(C681=C$5:C681,1,0),0))</f>
        <v>82</v>
      </c>
    </row>
    <row r="682" spans="1:7" x14ac:dyDescent="0.25">
      <c r="A682">
        <v>2018</v>
      </c>
      <c r="B682" s="53" t="str">
        <f t="shared" si="20"/>
        <v>2018_IL83</v>
      </c>
      <c r="C682" t="s">
        <v>368</v>
      </c>
      <c r="D682" t="s">
        <v>540</v>
      </c>
      <c r="E682" s="53" t="str">
        <f t="shared" si="21"/>
        <v>2018_ILSALINE</v>
      </c>
      <c r="F682">
        <v>453100</v>
      </c>
      <c r="G682" s="53">
        <f t="array" ref="G682">SUM(IF(A682=A$5:A682,IF(C682=C$5:C682,1,0),0))</f>
        <v>83</v>
      </c>
    </row>
    <row r="683" spans="1:7" x14ac:dyDescent="0.25">
      <c r="A683">
        <v>2018</v>
      </c>
      <c r="B683" s="53" t="str">
        <f t="shared" si="20"/>
        <v>2018_IL84</v>
      </c>
      <c r="C683" t="s">
        <v>368</v>
      </c>
      <c r="D683" t="s">
        <v>847</v>
      </c>
      <c r="E683" s="53" t="str">
        <f t="shared" si="21"/>
        <v>2018_ILSANGAMON</v>
      </c>
      <c r="F683">
        <v>453100</v>
      </c>
      <c r="G683" s="53">
        <f t="array" ref="G683">SUM(IF(A683=A$5:A683,IF(C683=C$5:C683,1,0),0))</f>
        <v>84</v>
      </c>
    </row>
    <row r="684" spans="1:7" x14ac:dyDescent="0.25">
      <c r="A684">
        <v>2018</v>
      </c>
      <c r="B684" s="53" t="str">
        <f t="shared" si="20"/>
        <v>2018_IL85</v>
      </c>
      <c r="C684" t="s">
        <v>368</v>
      </c>
      <c r="D684" t="s">
        <v>848</v>
      </c>
      <c r="E684" s="53" t="str">
        <f t="shared" si="21"/>
        <v>2018_ILSCHUYLER</v>
      </c>
      <c r="F684">
        <v>453100</v>
      </c>
      <c r="G684" s="53">
        <f t="array" ref="G684">SUM(IF(A684=A$5:A684,IF(C684=C$5:C684,1,0),0))</f>
        <v>85</v>
      </c>
    </row>
    <row r="685" spans="1:7" x14ac:dyDescent="0.25">
      <c r="A685">
        <v>2018</v>
      </c>
      <c r="B685" s="53" t="str">
        <f t="shared" si="20"/>
        <v>2018_IL86</v>
      </c>
      <c r="C685" t="s">
        <v>368</v>
      </c>
      <c r="D685" t="s">
        <v>541</v>
      </c>
      <c r="E685" s="53" t="str">
        <f t="shared" si="21"/>
        <v>2018_ILSCOTT</v>
      </c>
      <c r="F685">
        <v>453100</v>
      </c>
      <c r="G685" s="53">
        <f t="array" ref="G685">SUM(IF(A685=A$5:A685,IF(C685=C$5:C685,1,0),0))</f>
        <v>86</v>
      </c>
    </row>
    <row r="686" spans="1:7" x14ac:dyDescent="0.25">
      <c r="A686">
        <v>2018</v>
      </c>
      <c r="B686" s="53" t="str">
        <f t="shared" si="20"/>
        <v>2018_IL87</v>
      </c>
      <c r="C686" t="s">
        <v>368</v>
      </c>
      <c r="D686" t="s">
        <v>478</v>
      </c>
      <c r="E686" s="53" t="str">
        <f t="shared" si="21"/>
        <v>2018_ILSHELBY</v>
      </c>
      <c r="F686">
        <v>453100</v>
      </c>
      <c r="G686" s="53">
        <f t="array" ref="G686">SUM(IF(A686=A$5:A686,IF(C686=C$5:C686,1,0),0))</f>
        <v>87</v>
      </c>
    </row>
    <row r="687" spans="1:7" x14ac:dyDescent="0.25">
      <c r="A687">
        <v>2018</v>
      </c>
      <c r="B687" s="53" t="str">
        <f t="shared" si="20"/>
        <v>2018_IL88</v>
      </c>
      <c r="C687" t="s">
        <v>368</v>
      </c>
      <c r="D687" t="s">
        <v>849</v>
      </c>
      <c r="E687" s="53" t="str">
        <f t="shared" si="21"/>
        <v>2018_ILSTARK</v>
      </c>
      <c r="F687">
        <v>453100</v>
      </c>
      <c r="G687" s="53">
        <f t="array" ref="G687">SUM(IF(A687=A$5:A687,IF(C687=C$5:C687,1,0),0))</f>
        <v>88</v>
      </c>
    </row>
    <row r="688" spans="1:7" x14ac:dyDescent="0.25">
      <c r="A688">
        <v>2018</v>
      </c>
      <c r="B688" s="53" t="str">
        <f t="shared" si="20"/>
        <v>2018_IL89</v>
      </c>
      <c r="C688" t="s">
        <v>368</v>
      </c>
      <c r="D688" t="s">
        <v>850</v>
      </c>
      <c r="E688" s="53" t="str">
        <f t="shared" si="21"/>
        <v>2018_ILSTEPHENSON</v>
      </c>
      <c r="F688">
        <v>453100</v>
      </c>
      <c r="G688" s="53">
        <f t="array" ref="G688">SUM(IF(A688=A$5:A688,IF(C688=C$5:C688,1,0),0))</f>
        <v>89</v>
      </c>
    </row>
    <row r="689" spans="1:7" x14ac:dyDescent="0.25">
      <c r="A689">
        <v>2018</v>
      </c>
      <c r="B689" s="53" t="str">
        <f t="shared" si="20"/>
        <v>2018_IL90</v>
      </c>
      <c r="C689" t="s">
        <v>368</v>
      </c>
      <c r="D689" t="s">
        <v>851</v>
      </c>
      <c r="E689" s="53" t="str">
        <f t="shared" si="21"/>
        <v>2018_ILTAZEWELL</v>
      </c>
      <c r="F689">
        <v>453100</v>
      </c>
      <c r="G689" s="53">
        <f t="array" ref="G689">SUM(IF(A689=A$5:A689,IF(C689=C$5:C689,1,0),0))</f>
        <v>90</v>
      </c>
    </row>
    <row r="690" spans="1:7" x14ac:dyDescent="0.25">
      <c r="A690">
        <v>2018</v>
      </c>
      <c r="B690" s="53" t="str">
        <f t="shared" si="20"/>
        <v>2018_IL91</v>
      </c>
      <c r="C690" t="s">
        <v>368</v>
      </c>
      <c r="D690" t="s">
        <v>258</v>
      </c>
      <c r="E690" s="53" t="str">
        <f t="shared" si="21"/>
        <v>2018_ILUNION</v>
      </c>
      <c r="F690">
        <v>453100</v>
      </c>
      <c r="G690" s="53">
        <f t="array" ref="G690">SUM(IF(A690=A$5:A690,IF(C690=C$5:C690,1,0),0))</f>
        <v>91</v>
      </c>
    </row>
    <row r="691" spans="1:7" x14ac:dyDescent="0.25">
      <c r="A691">
        <v>2018</v>
      </c>
      <c r="B691" s="53" t="str">
        <f t="shared" si="20"/>
        <v>2018_IL92</v>
      </c>
      <c r="C691" t="s">
        <v>368</v>
      </c>
      <c r="D691" t="s">
        <v>852</v>
      </c>
      <c r="E691" s="53" t="str">
        <f t="shared" si="21"/>
        <v>2018_ILVERMILION</v>
      </c>
      <c r="F691">
        <v>453100</v>
      </c>
      <c r="G691" s="53">
        <f t="array" ref="G691">SUM(IF(A691=A$5:A691,IF(C691=C$5:C691,1,0),0))</f>
        <v>92</v>
      </c>
    </row>
    <row r="692" spans="1:7" x14ac:dyDescent="0.25">
      <c r="A692">
        <v>2018</v>
      </c>
      <c r="B692" s="53" t="str">
        <f t="shared" si="20"/>
        <v>2018_IL93</v>
      </c>
      <c r="C692" t="s">
        <v>368</v>
      </c>
      <c r="D692" t="s">
        <v>853</v>
      </c>
      <c r="E692" s="53" t="str">
        <f t="shared" si="21"/>
        <v>2018_ILWABASH</v>
      </c>
      <c r="F692">
        <v>453100</v>
      </c>
      <c r="G692" s="53">
        <f t="array" ref="G692">SUM(IF(A692=A$5:A692,IF(C692=C$5:C692,1,0),0))</f>
        <v>93</v>
      </c>
    </row>
    <row r="693" spans="1:7" x14ac:dyDescent="0.25">
      <c r="A693">
        <v>2018</v>
      </c>
      <c r="B693" s="53" t="str">
        <f t="shared" si="20"/>
        <v>2018_IL94</v>
      </c>
      <c r="C693" t="s">
        <v>368</v>
      </c>
      <c r="D693" t="s">
        <v>336</v>
      </c>
      <c r="E693" s="53" t="str">
        <f t="shared" si="21"/>
        <v>2018_ILWARREN</v>
      </c>
      <c r="F693">
        <v>453100</v>
      </c>
      <c r="G693" s="53">
        <f t="array" ref="G693">SUM(IF(A693=A$5:A693,IF(C693=C$5:C693,1,0),0))</f>
        <v>94</v>
      </c>
    </row>
    <row r="694" spans="1:7" x14ac:dyDescent="0.25">
      <c r="A694">
        <v>2018</v>
      </c>
      <c r="B694" s="53" t="str">
        <f t="shared" si="20"/>
        <v>2018_IL95</v>
      </c>
      <c r="C694" t="s">
        <v>368</v>
      </c>
      <c r="D694" t="s">
        <v>125</v>
      </c>
      <c r="E694" s="53" t="str">
        <f t="shared" si="21"/>
        <v>2018_ILWASHINGTON</v>
      </c>
      <c r="F694">
        <v>453100</v>
      </c>
      <c r="G694" s="53">
        <f t="array" ref="G694">SUM(IF(A694=A$5:A694,IF(C694=C$5:C694,1,0),0))</f>
        <v>95</v>
      </c>
    </row>
    <row r="695" spans="1:7" x14ac:dyDescent="0.25">
      <c r="A695">
        <v>2018</v>
      </c>
      <c r="B695" s="53" t="str">
        <f t="shared" si="20"/>
        <v>2018_IL96</v>
      </c>
      <c r="C695" t="s">
        <v>368</v>
      </c>
      <c r="D695" t="s">
        <v>770</v>
      </c>
      <c r="E695" s="53" t="str">
        <f t="shared" si="21"/>
        <v>2018_ILWAYNE</v>
      </c>
      <c r="F695">
        <v>453100</v>
      </c>
      <c r="G695" s="53">
        <f t="array" ref="G695">SUM(IF(A695=A$5:A695,IF(C695=C$5:C695,1,0),0))</f>
        <v>96</v>
      </c>
    </row>
    <row r="696" spans="1:7" x14ac:dyDescent="0.25">
      <c r="A696">
        <v>2018</v>
      </c>
      <c r="B696" s="53" t="str">
        <f t="shared" si="20"/>
        <v>2018_IL97</v>
      </c>
      <c r="C696" t="s">
        <v>368</v>
      </c>
      <c r="D696" t="s">
        <v>548</v>
      </c>
      <c r="E696" s="53" t="str">
        <f t="shared" si="21"/>
        <v>2018_ILWHITE</v>
      </c>
      <c r="F696">
        <v>453100</v>
      </c>
      <c r="G696" s="53">
        <f t="array" ref="G696">SUM(IF(A696=A$5:A696,IF(C696=C$5:C696,1,0),0))</f>
        <v>97</v>
      </c>
    </row>
    <row r="697" spans="1:7" x14ac:dyDescent="0.25">
      <c r="A697">
        <v>2018</v>
      </c>
      <c r="B697" s="53" t="str">
        <f t="shared" si="20"/>
        <v>2018_IL98</v>
      </c>
      <c r="C697" t="s">
        <v>368</v>
      </c>
      <c r="D697" t="s">
        <v>854</v>
      </c>
      <c r="E697" s="53" t="str">
        <f t="shared" si="21"/>
        <v>2018_ILWHITESIDE</v>
      </c>
      <c r="F697">
        <v>453100</v>
      </c>
      <c r="G697" s="53">
        <f t="array" ref="G697">SUM(IF(A697=A$5:A697,IF(C697=C$5:C697,1,0),0))</f>
        <v>98</v>
      </c>
    </row>
    <row r="698" spans="1:7" x14ac:dyDescent="0.25">
      <c r="A698">
        <v>2018</v>
      </c>
      <c r="B698" s="53" t="str">
        <f t="shared" si="20"/>
        <v>2018_IL99</v>
      </c>
      <c r="C698" t="s">
        <v>368</v>
      </c>
      <c r="D698" t="s">
        <v>855</v>
      </c>
      <c r="E698" s="53" t="str">
        <f t="shared" si="21"/>
        <v>2018_ILWILL</v>
      </c>
      <c r="F698">
        <v>453100</v>
      </c>
      <c r="G698" s="53">
        <f t="array" ref="G698">SUM(IF(A698=A$5:A698,IF(C698=C$5:C698,1,0),0))</f>
        <v>99</v>
      </c>
    </row>
    <row r="699" spans="1:7" x14ac:dyDescent="0.25">
      <c r="A699">
        <v>2018</v>
      </c>
      <c r="B699" s="53" t="str">
        <f t="shared" si="20"/>
        <v>2018_IL100</v>
      </c>
      <c r="C699" t="s">
        <v>368</v>
      </c>
      <c r="D699" t="s">
        <v>295</v>
      </c>
      <c r="E699" s="53" t="str">
        <f t="shared" si="21"/>
        <v>2018_ILWILLIAMSON</v>
      </c>
      <c r="F699">
        <v>453100</v>
      </c>
      <c r="G699" s="53">
        <f t="array" ref="G699">SUM(IF(A699=A$5:A699,IF(C699=C$5:C699,1,0),0))</f>
        <v>100</v>
      </c>
    </row>
    <row r="700" spans="1:7" x14ac:dyDescent="0.25">
      <c r="A700">
        <v>2018</v>
      </c>
      <c r="B700" s="53" t="str">
        <f t="shared" si="20"/>
        <v>2018_IL101</v>
      </c>
      <c r="C700" t="s">
        <v>368</v>
      </c>
      <c r="D700" t="s">
        <v>856</v>
      </c>
      <c r="E700" s="53" t="str">
        <f t="shared" si="21"/>
        <v>2018_ILWINNEBAGO</v>
      </c>
      <c r="F700">
        <v>453100</v>
      </c>
      <c r="G700" s="53">
        <f t="array" ref="G700">SUM(IF(A700=A$5:A700,IF(C700=C$5:C700,1,0),0))</f>
        <v>101</v>
      </c>
    </row>
    <row r="701" spans="1:7" x14ac:dyDescent="0.25">
      <c r="A701">
        <v>2018</v>
      </c>
      <c r="B701" s="53" t="str">
        <f t="shared" si="20"/>
        <v>2018_IL102</v>
      </c>
      <c r="C701" t="s">
        <v>368</v>
      </c>
      <c r="D701" t="s">
        <v>857</v>
      </c>
      <c r="E701" s="53" t="str">
        <f t="shared" si="21"/>
        <v>2018_ILWOODFORD</v>
      </c>
      <c r="F701">
        <v>453100</v>
      </c>
      <c r="G701" s="53">
        <f t="array" ref="G701">SUM(IF(A701=A$5:A701,IF(C701=C$5:C701,1,0),0))</f>
        <v>102</v>
      </c>
    </row>
    <row r="702" spans="1:7" x14ac:dyDescent="0.25">
      <c r="A702">
        <v>2018</v>
      </c>
      <c r="B702" s="53" t="str">
        <f t="shared" si="20"/>
        <v>2018_IN1</v>
      </c>
      <c r="C702" t="s">
        <v>369</v>
      </c>
      <c r="D702" t="s">
        <v>184</v>
      </c>
      <c r="E702" s="53" t="str">
        <f t="shared" si="21"/>
        <v>2018_INADAMS</v>
      </c>
      <c r="F702">
        <v>453100</v>
      </c>
      <c r="G702" s="53">
        <f t="array" ref="G702">SUM(IF(A702=A$5:A702,IF(C702=C$5:C702,1,0),0))</f>
        <v>1</v>
      </c>
    </row>
    <row r="703" spans="1:7" x14ac:dyDescent="0.25">
      <c r="A703">
        <v>2018</v>
      </c>
      <c r="B703" s="53" t="str">
        <f t="shared" si="20"/>
        <v>2018_IN2</v>
      </c>
      <c r="C703" t="s">
        <v>369</v>
      </c>
      <c r="D703" t="s">
        <v>858</v>
      </c>
      <c r="E703" s="53" t="str">
        <f t="shared" si="21"/>
        <v>2018_INALLEN</v>
      </c>
      <c r="F703">
        <v>453100</v>
      </c>
      <c r="G703" s="53">
        <f t="array" ref="G703">SUM(IF(A703=A$5:A703,IF(C703=C$5:C703,1,0),0))</f>
        <v>2</v>
      </c>
    </row>
    <row r="704" spans="1:7" x14ac:dyDescent="0.25">
      <c r="A704">
        <v>2018</v>
      </c>
      <c r="B704" s="53" t="str">
        <f t="shared" si="20"/>
        <v>2018_IN3</v>
      </c>
      <c r="C704" t="s">
        <v>369</v>
      </c>
      <c r="D704" t="s">
        <v>859</v>
      </c>
      <c r="E704" s="53" t="str">
        <f t="shared" si="21"/>
        <v>2018_INBARTHOLOMEW</v>
      </c>
      <c r="F704">
        <v>453100</v>
      </c>
      <c r="G704" s="53">
        <f t="array" ref="G704">SUM(IF(A704=A$5:A704,IF(C704=C$5:C704,1,0),0))</f>
        <v>3</v>
      </c>
    </row>
    <row r="705" spans="1:7" x14ac:dyDescent="0.25">
      <c r="A705">
        <v>2018</v>
      </c>
      <c r="B705" s="53" t="str">
        <f t="shared" si="20"/>
        <v>2018_IN4</v>
      </c>
      <c r="C705" t="s">
        <v>369</v>
      </c>
      <c r="D705" t="s">
        <v>503</v>
      </c>
      <c r="E705" s="53" t="str">
        <f t="shared" si="21"/>
        <v>2018_INBENTON</v>
      </c>
      <c r="F705">
        <v>453100</v>
      </c>
      <c r="G705" s="53">
        <f t="array" ref="G705">SUM(IF(A705=A$5:A705,IF(C705=C$5:C705,1,0),0))</f>
        <v>4</v>
      </c>
    </row>
    <row r="706" spans="1:7" x14ac:dyDescent="0.25">
      <c r="A706">
        <v>2018</v>
      </c>
      <c r="B706" s="53" t="str">
        <f t="shared" si="20"/>
        <v>2018_IN5</v>
      </c>
      <c r="C706" t="s">
        <v>369</v>
      </c>
      <c r="D706" t="s">
        <v>860</v>
      </c>
      <c r="E706" s="53" t="str">
        <f t="shared" si="21"/>
        <v>2018_INBLACKFORD</v>
      </c>
      <c r="F706">
        <v>453100</v>
      </c>
      <c r="G706" s="53">
        <f t="array" ref="G706">SUM(IF(A706=A$5:A706,IF(C706=C$5:C706,1,0),0))</f>
        <v>5</v>
      </c>
    </row>
    <row r="707" spans="1:7" x14ac:dyDescent="0.25">
      <c r="A707">
        <v>2018</v>
      </c>
      <c r="B707" s="53" t="str">
        <f t="shared" si="20"/>
        <v>2018_IN6</v>
      </c>
      <c r="C707" t="s">
        <v>369</v>
      </c>
      <c r="D707" t="s">
        <v>504</v>
      </c>
      <c r="E707" s="53" t="str">
        <f t="shared" si="21"/>
        <v>2018_INBOONE</v>
      </c>
      <c r="F707">
        <v>453100</v>
      </c>
      <c r="G707" s="53">
        <f t="array" ref="G707">SUM(IF(A707=A$5:A707,IF(C707=C$5:C707,1,0),0))</f>
        <v>6</v>
      </c>
    </row>
    <row r="708" spans="1:7" x14ac:dyDescent="0.25">
      <c r="A708">
        <v>2018</v>
      </c>
      <c r="B708" s="53" t="str">
        <f t="shared" si="20"/>
        <v>2018_IN7</v>
      </c>
      <c r="C708" t="s">
        <v>369</v>
      </c>
      <c r="D708" t="s">
        <v>808</v>
      </c>
      <c r="E708" s="53" t="str">
        <f t="shared" si="21"/>
        <v>2018_INBROWN</v>
      </c>
      <c r="F708">
        <v>453100</v>
      </c>
      <c r="G708" s="53">
        <f t="array" ref="G708">SUM(IF(A708=A$5:A708,IF(C708=C$5:C708,1,0),0))</f>
        <v>7</v>
      </c>
    </row>
    <row r="709" spans="1:7" x14ac:dyDescent="0.25">
      <c r="A709">
        <v>2018</v>
      </c>
      <c r="B709" s="53" t="str">
        <f t="shared" si="20"/>
        <v>2018_IN8</v>
      </c>
      <c r="C709" t="s">
        <v>369</v>
      </c>
      <c r="D709" t="s">
        <v>227</v>
      </c>
      <c r="E709" s="53" t="str">
        <f t="shared" si="21"/>
        <v>2018_INCARROLL</v>
      </c>
      <c r="F709">
        <v>453100</v>
      </c>
      <c r="G709" s="53">
        <f t="array" ref="G709">SUM(IF(A709=A$5:A709,IF(C709=C$5:C709,1,0),0))</f>
        <v>8</v>
      </c>
    </row>
    <row r="710" spans="1:7" x14ac:dyDescent="0.25">
      <c r="A710">
        <v>2018</v>
      </c>
      <c r="B710" s="53" t="str">
        <f t="shared" ref="B710:B773" si="22">A710&amp;"_"&amp;C710&amp;G710</f>
        <v>2018_IN9</v>
      </c>
      <c r="C710" t="s">
        <v>369</v>
      </c>
      <c r="D710" t="s">
        <v>810</v>
      </c>
      <c r="E710" s="53" t="str">
        <f t="shared" ref="E710:E773" si="23">A710&amp;"_"&amp;C710&amp;D710</f>
        <v>2018_INCASS</v>
      </c>
      <c r="F710">
        <v>453100</v>
      </c>
      <c r="G710" s="53">
        <f t="array" ref="G710">SUM(IF(A710=A$5:A710,IF(C710=C$5:C710,1,0),0))</f>
        <v>9</v>
      </c>
    </row>
    <row r="711" spans="1:7" x14ac:dyDescent="0.25">
      <c r="A711">
        <v>2018</v>
      </c>
      <c r="B711" s="53" t="str">
        <f t="shared" si="22"/>
        <v>2018_IN10</v>
      </c>
      <c r="C711" t="s">
        <v>369</v>
      </c>
      <c r="D711" t="s">
        <v>507</v>
      </c>
      <c r="E711" s="53" t="str">
        <f t="shared" si="23"/>
        <v>2018_INCLARK</v>
      </c>
      <c r="F711">
        <v>453100</v>
      </c>
      <c r="G711" s="53">
        <f t="array" ref="G711">SUM(IF(A711=A$5:A711,IF(C711=C$5:C711,1,0),0))</f>
        <v>10</v>
      </c>
    </row>
    <row r="712" spans="1:7" x14ac:dyDescent="0.25">
      <c r="A712">
        <v>2018</v>
      </c>
      <c r="B712" s="53" t="str">
        <f t="shared" si="22"/>
        <v>2018_IN11</v>
      </c>
      <c r="C712" t="s">
        <v>369</v>
      </c>
      <c r="D712" t="s">
        <v>439</v>
      </c>
      <c r="E712" s="53" t="str">
        <f t="shared" si="23"/>
        <v>2018_INCLAY</v>
      </c>
      <c r="F712">
        <v>453100</v>
      </c>
      <c r="G712" s="53">
        <f t="array" ref="G712">SUM(IF(A712=A$5:A712,IF(C712=C$5:C712,1,0),0))</f>
        <v>11</v>
      </c>
    </row>
    <row r="713" spans="1:7" x14ac:dyDescent="0.25">
      <c r="A713">
        <v>2018</v>
      </c>
      <c r="B713" s="53" t="str">
        <f t="shared" si="22"/>
        <v>2018_IN12</v>
      </c>
      <c r="C713" t="s">
        <v>369</v>
      </c>
      <c r="D713" t="s">
        <v>813</v>
      </c>
      <c r="E713" s="53" t="str">
        <f t="shared" si="23"/>
        <v>2018_INCLINTON</v>
      </c>
      <c r="F713">
        <v>453100</v>
      </c>
      <c r="G713" s="53">
        <f t="array" ref="G713">SUM(IF(A713=A$5:A713,IF(C713=C$5:C713,1,0),0))</f>
        <v>12</v>
      </c>
    </row>
    <row r="714" spans="1:7" x14ac:dyDescent="0.25">
      <c r="A714">
        <v>2018</v>
      </c>
      <c r="B714" s="53" t="str">
        <f t="shared" si="22"/>
        <v>2018_IN13</v>
      </c>
      <c r="C714" t="s">
        <v>369</v>
      </c>
      <c r="D714" t="s">
        <v>512</v>
      </c>
      <c r="E714" s="53" t="str">
        <f t="shared" si="23"/>
        <v>2018_INCRAWFORD</v>
      </c>
      <c r="F714">
        <v>453100</v>
      </c>
      <c r="G714" s="53">
        <f t="array" ref="G714">SUM(IF(A714=A$5:A714,IF(C714=C$5:C714,1,0),0))</f>
        <v>13</v>
      </c>
    </row>
    <row r="715" spans="1:7" x14ac:dyDescent="0.25">
      <c r="A715">
        <v>2018</v>
      </c>
      <c r="B715" s="53" t="str">
        <f t="shared" si="22"/>
        <v>2018_IN14</v>
      </c>
      <c r="C715" t="s">
        <v>369</v>
      </c>
      <c r="D715" t="s">
        <v>861</v>
      </c>
      <c r="E715" s="53" t="str">
        <f t="shared" si="23"/>
        <v>2018_INDAVIESS</v>
      </c>
      <c r="F715">
        <v>453100</v>
      </c>
      <c r="G715" s="53">
        <f t="array" ref="G715">SUM(IF(A715=A$5:A715,IF(C715=C$5:C715,1,0),0))</f>
        <v>14</v>
      </c>
    </row>
    <row r="716" spans="1:7" x14ac:dyDescent="0.25">
      <c r="A716">
        <v>2018</v>
      </c>
      <c r="B716" s="53" t="str">
        <f t="shared" si="22"/>
        <v>2018_IN15</v>
      </c>
      <c r="C716" t="s">
        <v>369</v>
      </c>
      <c r="D716" t="s">
        <v>862</v>
      </c>
      <c r="E716" s="53" t="str">
        <f t="shared" si="23"/>
        <v>2018_INDEARBORN</v>
      </c>
      <c r="F716">
        <v>453100</v>
      </c>
      <c r="G716" s="53">
        <f t="array" ref="G716">SUM(IF(A716=A$5:A716,IF(C716=C$5:C716,1,0),0))</f>
        <v>15</v>
      </c>
    </row>
    <row r="717" spans="1:7" x14ac:dyDescent="0.25">
      <c r="A717">
        <v>2018</v>
      </c>
      <c r="B717" s="53" t="str">
        <f t="shared" si="22"/>
        <v>2018_IN16</v>
      </c>
      <c r="C717" t="s">
        <v>369</v>
      </c>
      <c r="D717" t="s">
        <v>702</v>
      </c>
      <c r="E717" s="53" t="str">
        <f t="shared" si="23"/>
        <v>2018_INDECATUR</v>
      </c>
      <c r="F717">
        <v>453100</v>
      </c>
      <c r="G717" s="53">
        <f t="array" ref="G717">SUM(IF(A717=A$5:A717,IF(C717=C$5:C717,1,0),0))</f>
        <v>16</v>
      </c>
    </row>
    <row r="718" spans="1:7" x14ac:dyDescent="0.25">
      <c r="A718">
        <v>2018</v>
      </c>
      <c r="B718" s="53" t="str">
        <f t="shared" si="22"/>
        <v>2018_IN17</v>
      </c>
      <c r="C718" t="s">
        <v>369</v>
      </c>
      <c r="D718" t="s">
        <v>450</v>
      </c>
      <c r="E718" s="53" t="str">
        <f t="shared" si="23"/>
        <v>2018_INDE KALB</v>
      </c>
      <c r="F718">
        <v>453100</v>
      </c>
      <c r="G718" s="53">
        <f t="array" ref="G718">SUM(IF(A718=A$5:A718,IF(C718=C$5:C718,1,0),0))</f>
        <v>17</v>
      </c>
    </row>
    <row r="719" spans="1:7" x14ac:dyDescent="0.25">
      <c r="A719">
        <v>2018</v>
      </c>
      <c r="B719" s="53" t="str">
        <f t="shared" si="22"/>
        <v>2018_IN18</v>
      </c>
      <c r="C719" t="s">
        <v>369</v>
      </c>
      <c r="D719" t="s">
        <v>85</v>
      </c>
      <c r="E719" s="53" t="str">
        <f t="shared" si="23"/>
        <v>2018_INDELAWARE</v>
      </c>
      <c r="F719">
        <v>453100</v>
      </c>
      <c r="G719" s="53">
        <f t="array" ref="G719">SUM(IF(A719=A$5:A719,IF(C719=C$5:C719,1,0),0))</f>
        <v>18</v>
      </c>
    </row>
    <row r="720" spans="1:7" x14ac:dyDescent="0.25">
      <c r="A720">
        <v>2018</v>
      </c>
      <c r="B720" s="53" t="str">
        <f t="shared" si="22"/>
        <v>2018_IN19</v>
      </c>
      <c r="C720" t="s">
        <v>369</v>
      </c>
      <c r="D720" t="s">
        <v>863</v>
      </c>
      <c r="E720" s="53" t="str">
        <f t="shared" si="23"/>
        <v>2018_INDUBOIS</v>
      </c>
      <c r="F720">
        <v>453100</v>
      </c>
      <c r="G720" s="53">
        <f t="array" ref="G720">SUM(IF(A720=A$5:A720,IF(C720=C$5:C720,1,0),0))</f>
        <v>19</v>
      </c>
    </row>
    <row r="721" spans="1:7" x14ac:dyDescent="0.25">
      <c r="A721">
        <v>2018</v>
      </c>
      <c r="B721" s="53" t="str">
        <f t="shared" si="22"/>
        <v>2018_IN20</v>
      </c>
      <c r="C721" t="s">
        <v>369</v>
      </c>
      <c r="D721" t="s">
        <v>864</v>
      </c>
      <c r="E721" s="53" t="str">
        <f t="shared" si="23"/>
        <v>2018_INELKHART</v>
      </c>
      <c r="F721">
        <v>453100</v>
      </c>
      <c r="G721" s="53">
        <f t="array" ref="G721">SUM(IF(A721=A$5:A721,IF(C721=C$5:C721,1,0),0))</f>
        <v>20</v>
      </c>
    </row>
    <row r="722" spans="1:7" x14ac:dyDescent="0.25">
      <c r="A722">
        <v>2018</v>
      </c>
      <c r="B722" s="53" t="str">
        <f t="shared" si="22"/>
        <v>2018_IN21</v>
      </c>
      <c r="C722" t="s">
        <v>369</v>
      </c>
      <c r="D722" t="s">
        <v>454</v>
      </c>
      <c r="E722" s="53" t="str">
        <f t="shared" si="23"/>
        <v>2018_INFAYETTE</v>
      </c>
      <c r="F722">
        <v>453100</v>
      </c>
      <c r="G722" s="53">
        <f t="array" ref="G722">SUM(IF(A722=A$5:A722,IF(C722=C$5:C722,1,0),0))</f>
        <v>21</v>
      </c>
    </row>
    <row r="723" spans="1:7" x14ac:dyDescent="0.25">
      <c r="A723">
        <v>2018</v>
      </c>
      <c r="B723" s="53" t="str">
        <f t="shared" si="22"/>
        <v>2018_IN22</v>
      </c>
      <c r="C723" t="s">
        <v>369</v>
      </c>
      <c r="D723" t="s">
        <v>713</v>
      </c>
      <c r="E723" s="53" t="str">
        <f t="shared" si="23"/>
        <v>2018_INFLOYD</v>
      </c>
      <c r="F723">
        <v>453100</v>
      </c>
      <c r="G723" s="53">
        <f t="array" ref="G723">SUM(IF(A723=A$5:A723,IF(C723=C$5:C723,1,0),0))</f>
        <v>22</v>
      </c>
    </row>
    <row r="724" spans="1:7" x14ac:dyDescent="0.25">
      <c r="A724">
        <v>2018</v>
      </c>
      <c r="B724" s="53" t="str">
        <f t="shared" si="22"/>
        <v>2018_IN23</v>
      </c>
      <c r="C724" t="s">
        <v>369</v>
      </c>
      <c r="D724" t="s">
        <v>865</v>
      </c>
      <c r="E724" s="53" t="str">
        <f t="shared" si="23"/>
        <v>2018_INFOUNTAIN</v>
      </c>
      <c r="F724">
        <v>453100</v>
      </c>
      <c r="G724" s="53">
        <f t="array" ref="G724">SUM(IF(A724=A$5:A724,IF(C724=C$5:C724,1,0),0))</f>
        <v>23</v>
      </c>
    </row>
    <row r="725" spans="1:7" x14ac:dyDescent="0.25">
      <c r="A725">
        <v>2018</v>
      </c>
      <c r="B725" s="53" t="str">
        <f t="shared" si="22"/>
        <v>2018_IN24</v>
      </c>
      <c r="C725" t="s">
        <v>369</v>
      </c>
      <c r="D725" t="s">
        <v>455</v>
      </c>
      <c r="E725" s="53" t="str">
        <f t="shared" si="23"/>
        <v>2018_INFRANKLIN</v>
      </c>
      <c r="F725">
        <v>453100</v>
      </c>
      <c r="G725" s="53">
        <f t="array" ref="G725">SUM(IF(A725=A$5:A725,IF(C725=C$5:C725,1,0),0))</f>
        <v>24</v>
      </c>
    </row>
    <row r="726" spans="1:7" x14ac:dyDescent="0.25">
      <c r="A726">
        <v>2018</v>
      </c>
      <c r="B726" s="53" t="str">
        <f t="shared" si="22"/>
        <v>2018_IN25</v>
      </c>
      <c r="C726" t="s">
        <v>369</v>
      </c>
      <c r="D726" t="s">
        <v>518</v>
      </c>
      <c r="E726" s="53" t="str">
        <f t="shared" si="23"/>
        <v>2018_INFULTON</v>
      </c>
      <c r="F726">
        <v>453100</v>
      </c>
      <c r="G726" s="53">
        <f t="array" ref="G726">SUM(IF(A726=A$5:A726,IF(C726=C$5:C726,1,0),0))</f>
        <v>25</v>
      </c>
    </row>
    <row r="727" spans="1:7" x14ac:dyDescent="0.25">
      <c r="A727">
        <v>2018</v>
      </c>
      <c r="B727" s="53" t="str">
        <f t="shared" si="22"/>
        <v>2018_IN26</v>
      </c>
      <c r="C727" t="s">
        <v>369</v>
      </c>
      <c r="D727" t="s">
        <v>866</v>
      </c>
      <c r="E727" s="53" t="str">
        <f t="shared" si="23"/>
        <v>2018_INGIBSON</v>
      </c>
      <c r="F727">
        <v>453100</v>
      </c>
      <c r="G727" s="53">
        <f t="array" ref="G727">SUM(IF(A727=A$5:A727,IF(C727=C$5:C727,1,0),0))</f>
        <v>26</v>
      </c>
    </row>
    <row r="728" spans="1:7" x14ac:dyDescent="0.25">
      <c r="A728">
        <v>2018</v>
      </c>
      <c r="B728" s="53" t="str">
        <f t="shared" si="22"/>
        <v>2018_IN27</v>
      </c>
      <c r="C728" t="s">
        <v>369</v>
      </c>
      <c r="D728" t="s">
        <v>520</v>
      </c>
      <c r="E728" s="53" t="str">
        <f t="shared" si="23"/>
        <v>2018_INGRANT</v>
      </c>
      <c r="F728">
        <v>453100</v>
      </c>
      <c r="G728" s="53">
        <f t="array" ref="G728">SUM(IF(A728=A$5:A728,IF(C728=C$5:C728,1,0),0))</f>
        <v>27</v>
      </c>
    </row>
    <row r="729" spans="1:7" x14ac:dyDescent="0.25">
      <c r="A729">
        <v>2018</v>
      </c>
      <c r="B729" s="53" t="str">
        <f t="shared" si="22"/>
        <v>2018_IN28</v>
      </c>
      <c r="C729" t="s">
        <v>369</v>
      </c>
      <c r="D729" t="s">
        <v>212</v>
      </c>
      <c r="E729" s="53" t="str">
        <f t="shared" si="23"/>
        <v>2018_INGREENE</v>
      </c>
      <c r="F729">
        <v>453100</v>
      </c>
      <c r="G729" s="53">
        <f t="array" ref="G729">SUM(IF(A729=A$5:A729,IF(C729=C$5:C729,1,0),0))</f>
        <v>28</v>
      </c>
    </row>
    <row r="730" spans="1:7" x14ac:dyDescent="0.25">
      <c r="A730">
        <v>2018</v>
      </c>
      <c r="B730" s="53" t="str">
        <f t="shared" si="22"/>
        <v>2018_IN29</v>
      </c>
      <c r="C730" t="s">
        <v>369</v>
      </c>
      <c r="D730" t="s">
        <v>642</v>
      </c>
      <c r="E730" s="53" t="str">
        <f t="shared" si="23"/>
        <v>2018_INHAMILTON</v>
      </c>
      <c r="F730">
        <v>453100</v>
      </c>
      <c r="G730" s="53">
        <f t="array" ref="G730">SUM(IF(A730=A$5:A730,IF(C730=C$5:C730,1,0),0))</f>
        <v>29</v>
      </c>
    </row>
    <row r="731" spans="1:7" x14ac:dyDescent="0.25">
      <c r="A731">
        <v>2018</v>
      </c>
      <c r="B731" s="53" t="str">
        <f t="shared" si="22"/>
        <v>2018_IN30</v>
      </c>
      <c r="C731" t="s">
        <v>369</v>
      </c>
      <c r="D731" t="s">
        <v>723</v>
      </c>
      <c r="E731" s="53" t="str">
        <f t="shared" si="23"/>
        <v>2018_INHANCOCK</v>
      </c>
      <c r="F731">
        <v>453100</v>
      </c>
      <c r="G731" s="53">
        <f t="array" ref="G731">SUM(IF(A731=A$5:A731,IF(C731=C$5:C731,1,0),0))</f>
        <v>30</v>
      </c>
    </row>
    <row r="732" spans="1:7" x14ac:dyDescent="0.25">
      <c r="A732">
        <v>2018</v>
      </c>
      <c r="B732" s="53" t="str">
        <f t="shared" si="22"/>
        <v>2018_IN31</v>
      </c>
      <c r="C732" t="s">
        <v>369</v>
      </c>
      <c r="D732" t="s">
        <v>867</v>
      </c>
      <c r="E732" s="53" t="str">
        <f t="shared" si="23"/>
        <v>2018_INHARRISON</v>
      </c>
      <c r="F732">
        <v>453100</v>
      </c>
      <c r="G732" s="53">
        <f t="array" ref="G732">SUM(IF(A732=A$5:A732,IF(C732=C$5:C732,1,0),0))</f>
        <v>31</v>
      </c>
    </row>
    <row r="733" spans="1:7" x14ac:dyDescent="0.25">
      <c r="A733">
        <v>2018</v>
      </c>
      <c r="B733" s="53" t="str">
        <f t="shared" si="22"/>
        <v>2018_IN32</v>
      </c>
      <c r="C733" t="s">
        <v>369</v>
      </c>
      <c r="D733" t="s">
        <v>868</v>
      </c>
      <c r="E733" s="53" t="str">
        <f t="shared" si="23"/>
        <v>2018_INHENDRICKS</v>
      </c>
      <c r="F733">
        <v>453100</v>
      </c>
      <c r="G733" s="53">
        <f t="array" ref="G733">SUM(IF(A733=A$5:A733,IF(C733=C$5:C733,1,0),0))</f>
        <v>32</v>
      </c>
    </row>
    <row r="734" spans="1:7" x14ac:dyDescent="0.25">
      <c r="A734">
        <v>2018</v>
      </c>
      <c r="B734" s="53" t="str">
        <f t="shared" si="22"/>
        <v>2018_IN33</v>
      </c>
      <c r="C734" t="s">
        <v>369</v>
      </c>
      <c r="D734" t="s">
        <v>458</v>
      </c>
      <c r="E734" s="53" t="str">
        <f t="shared" si="23"/>
        <v>2018_INHENRY</v>
      </c>
      <c r="F734">
        <v>453100</v>
      </c>
      <c r="G734" s="53">
        <f t="array" ref="G734">SUM(IF(A734=A$5:A734,IF(C734=C$5:C734,1,0),0))</f>
        <v>33</v>
      </c>
    </row>
    <row r="735" spans="1:7" x14ac:dyDescent="0.25">
      <c r="A735">
        <v>2018</v>
      </c>
      <c r="B735" s="53" t="str">
        <f t="shared" si="22"/>
        <v>2018_IN34</v>
      </c>
      <c r="C735" t="s">
        <v>369</v>
      </c>
      <c r="D735" t="s">
        <v>231</v>
      </c>
      <c r="E735" s="53" t="str">
        <f t="shared" si="23"/>
        <v>2018_INHOWARD</v>
      </c>
      <c r="F735">
        <v>453100</v>
      </c>
      <c r="G735" s="53">
        <f t="array" ref="G735">SUM(IF(A735=A$5:A735,IF(C735=C$5:C735,1,0),0))</f>
        <v>34</v>
      </c>
    </row>
    <row r="736" spans="1:7" x14ac:dyDescent="0.25">
      <c r="A736">
        <v>2018</v>
      </c>
      <c r="B736" s="53" t="str">
        <f t="shared" si="22"/>
        <v>2018_IN35</v>
      </c>
      <c r="C736" t="s">
        <v>369</v>
      </c>
      <c r="D736" t="s">
        <v>869</v>
      </c>
      <c r="E736" s="53" t="str">
        <f t="shared" si="23"/>
        <v>2018_INHUNTINGTON</v>
      </c>
      <c r="F736">
        <v>453100</v>
      </c>
      <c r="G736" s="53">
        <f t="array" ref="G736">SUM(IF(A736=A$5:A736,IF(C736=C$5:C736,1,0),0))</f>
        <v>35</v>
      </c>
    </row>
    <row r="737" spans="1:7" x14ac:dyDescent="0.25">
      <c r="A737">
        <v>2018</v>
      </c>
      <c r="B737" s="53" t="str">
        <f t="shared" si="22"/>
        <v>2018_IN36</v>
      </c>
      <c r="C737" t="s">
        <v>369</v>
      </c>
      <c r="D737" t="s">
        <v>460</v>
      </c>
      <c r="E737" s="53" t="str">
        <f t="shared" si="23"/>
        <v>2018_INJACKSON</v>
      </c>
      <c r="F737">
        <v>453100</v>
      </c>
      <c r="G737" s="53">
        <f t="array" ref="G737">SUM(IF(A737=A$5:A737,IF(C737=C$5:C737,1,0),0))</f>
        <v>36</v>
      </c>
    </row>
    <row r="738" spans="1:7" x14ac:dyDescent="0.25">
      <c r="A738">
        <v>2018</v>
      </c>
      <c r="B738" s="53" t="str">
        <f t="shared" si="22"/>
        <v>2018_IN37</v>
      </c>
      <c r="C738" t="s">
        <v>369</v>
      </c>
      <c r="D738" t="s">
        <v>729</v>
      </c>
      <c r="E738" s="53" t="str">
        <f t="shared" si="23"/>
        <v>2018_INJASPER</v>
      </c>
      <c r="F738">
        <v>453100</v>
      </c>
      <c r="G738" s="53">
        <f t="array" ref="G738">SUM(IF(A738=A$5:A738,IF(C738=C$5:C738,1,0),0))</f>
        <v>37</v>
      </c>
    </row>
    <row r="739" spans="1:7" x14ac:dyDescent="0.25">
      <c r="A739">
        <v>2018</v>
      </c>
      <c r="B739" s="53" t="str">
        <f t="shared" si="22"/>
        <v>2018_IN38</v>
      </c>
      <c r="C739" t="s">
        <v>369</v>
      </c>
      <c r="D739" t="s">
        <v>870</v>
      </c>
      <c r="E739" s="53" t="str">
        <f t="shared" si="23"/>
        <v>2018_INJAY</v>
      </c>
      <c r="F739">
        <v>453100</v>
      </c>
      <c r="G739" s="53">
        <f t="array" ref="G739">SUM(IF(A739=A$5:A739,IF(C739=C$5:C739,1,0),0))</f>
        <v>38</v>
      </c>
    </row>
    <row r="740" spans="1:7" x14ac:dyDescent="0.25">
      <c r="A740">
        <v>2018</v>
      </c>
      <c r="B740" s="53" t="str">
        <f t="shared" si="22"/>
        <v>2018_IN39</v>
      </c>
      <c r="C740" t="s">
        <v>369</v>
      </c>
      <c r="D740" t="s">
        <v>196</v>
      </c>
      <c r="E740" s="53" t="str">
        <f t="shared" si="23"/>
        <v>2018_INJEFFERSON</v>
      </c>
      <c r="F740">
        <v>453100</v>
      </c>
      <c r="G740" s="53">
        <f t="array" ref="G740">SUM(IF(A740=A$5:A740,IF(C740=C$5:C740,1,0),0))</f>
        <v>39</v>
      </c>
    </row>
    <row r="741" spans="1:7" x14ac:dyDescent="0.25">
      <c r="A741">
        <v>2018</v>
      </c>
      <c r="B741" s="53" t="str">
        <f t="shared" si="22"/>
        <v>2018_IN40</v>
      </c>
      <c r="C741" t="s">
        <v>369</v>
      </c>
      <c r="D741" t="s">
        <v>871</v>
      </c>
      <c r="E741" s="53" t="str">
        <f t="shared" si="23"/>
        <v>2018_INJENNINGS</v>
      </c>
      <c r="F741">
        <v>453100</v>
      </c>
      <c r="G741" s="53">
        <f t="array" ref="G741">SUM(IF(A741=A$5:A741,IF(C741=C$5:C741,1,0),0))</f>
        <v>40</v>
      </c>
    </row>
    <row r="742" spans="1:7" x14ac:dyDescent="0.25">
      <c r="A742">
        <v>2018</v>
      </c>
      <c r="B742" s="53" t="str">
        <f t="shared" si="22"/>
        <v>2018_IN41</v>
      </c>
      <c r="C742" t="s">
        <v>369</v>
      </c>
      <c r="D742" t="s">
        <v>525</v>
      </c>
      <c r="E742" s="53" t="str">
        <f t="shared" si="23"/>
        <v>2018_INJOHNSON</v>
      </c>
      <c r="F742">
        <v>453100</v>
      </c>
      <c r="G742" s="53">
        <f t="array" ref="G742">SUM(IF(A742=A$5:A742,IF(C742=C$5:C742,1,0),0))</f>
        <v>41</v>
      </c>
    </row>
    <row r="743" spans="1:7" x14ac:dyDescent="0.25">
      <c r="A743">
        <v>2018</v>
      </c>
      <c r="B743" s="53" t="str">
        <f t="shared" si="22"/>
        <v>2018_IN42</v>
      </c>
      <c r="C743" t="s">
        <v>369</v>
      </c>
      <c r="D743" t="s">
        <v>830</v>
      </c>
      <c r="E743" s="53" t="str">
        <f t="shared" si="23"/>
        <v>2018_INKNOX</v>
      </c>
      <c r="F743">
        <v>453100</v>
      </c>
      <c r="G743" s="53">
        <f t="array" ref="G743">SUM(IF(A743=A$5:A743,IF(C743=C$5:C743,1,0),0))</f>
        <v>42</v>
      </c>
    </row>
    <row r="744" spans="1:7" x14ac:dyDescent="0.25">
      <c r="A744">
        <v>2018</v>
      </c>
      <c r="B744" s="53" t="str">
        <f t="shared" si="22"/>
        <v>2018_IN43</v>
      </c>
      <c r="C744" t="s">
        <v>369</v>
      </c>
      <c r="D744" t="s">
        <v>872</v>
      </c>
      <c r="E744" s="53" t="str">
        <f t="shared" si="23"/>
        <v>2018_INKOSCIUSKO</v>
      </c>
      <c r="F744">
        <v>453100</v>
      </c>
      <c r="G744" s="53">
        <f t="array" ref="G744">SUM(IF(A744=A$5:A744,IF(C744=C$5:C744,1,0),0))</f>
        <v>43</v>
      </c>
    </row>
    <row r="745" spans="1:7" x14ac:dyDescent="0.25">
      <c r="A745">
        <v>2018</v>
      </c>
      <c r="B745" s="53" t="str">
        <f t="shared" si="22"/>
        <v>2018_IN44</v>
      </c>
      <c r="C745" t="s">
        <v>369</v>
      </c>
      <c r="D745" t="s">
        <v>873</v>
      </c>
      <c r="E745" s="53" t="str">
        <f t="shared" si="23"/>
        <v>2018_INLAGRANGE</v>
      </c>
      <c r="F745">
        <v>453100</v>
      </c>
      <c r="G745" s="53">
        <f t="array" ref="G745">SUM(IF(A745=A$5:A745,IF(C745=C$5:C745,1,0),0))</f>
        <v>44</v>
      </c>
    </row>
    <row r="746" spans="1:7" x14ac:dyDescent="0.25">
      <c r="A746">
        <v>2018</v>
      </c>
      <c r="B746" s="53" t="str">
        <f t="shared" si="22"/>
        <v>2018_IN45</v>
      </c>
      <c r="C746" t="s">
        <v>369</v>
      </c>
      <c r="D746" t="s">
        <v>197</v>
      </c>
      <c r="E746" s="53" t="str">
        <f t="shared" si="23"/>
        <v>2018_INLAKE</v>
      </c>
      <c r="F746">
        <v>453100</v>
      </c>
      <c r="G746" s="53">
        <f t="array" ref="G746">SUM(IF(A746=A$5:A746,IF(C746=C$5:C746,1,0),0))</f>
        <v>45</v>
      </c>
    </row>
    <row r="747" spans="1:7" x14ac:dyDescent="0.25">
      <c r="A747">
        <v>2018</v>
      </c>
      <c r="B747" s="53" t="str">
        <f t="shared" si="22"/>
        <v>2018_IN46</v>
      </c>
      <c r="C747" t="s">
        <v>369</v>
      </c>
      <c r="D747" t="s">
        <v>874</v>
      </c>
      <c r="E747" s="53" t="str">
        <f t="shared" si="23"/>
        <v>2018_INLA PORTE</v>
      </c>
      <c r="F747">
        <v>453100</v>
      </c>
      <c r="G747" s="53">
        <f t="array" ref="G747">SUM(IF(A747=A$5:A747,IF(C747=C$5:C747,1,0),0))</f>
        <v>46</v>
      </c>
    </row>
    <row r="748" spans="1:7" x14ac:dyDescent="0.25">
      <c r="A748">
        <v>2018</v>
      </c>
      <c r="B748" s="53" t="str">
        <f t="shared" si="22"/>
        <v>2018_IN47</v>
      </c>
      <c r="C748" t="s">
        <v>369</v>
      </c>
      <c r="D748" t="s">
        <v>463</v>
      </c>
      <c r="E748" s="53" t="str">
        <f t="shared" si="23"/>
        <v>2018_INLAWRENCE</v>
      </c>
      <c r="F748">
        <v>453100</v>
      </c>
      <c r="G748" s="53">
        <f t="array" ref="G748">SUM(IF(A748=A$5:A748,IF(C748=C$5:C748,1,0),0))</f>
        <v>47</v>
      </c>
    </row>
    <row r="749" spans="1:7" x14ac:dyDescent="0.25">
      <c r="A749">
        <v>2018</v>
      </c>
      <c r="B749" s="53" t="str">
        <f t="shared" si="22"/>
        <v>2018_IN48</v>
      </c>
      <c r="C749" t="s">
        <v>369</v>
      </c>
      <c r="D749" t="s">
        <v>467</v>
      </c>
      <c r="E749" s="53" t="str">
        <f t="shared" si="23"/>
        <v>2018_INMADISON</v>
      </c>
      <c r="F749">
        <v>453100</v>
      </c>
      <c r="G749" s="53">
        <f t="array" ref="G749">SUM(IF(A749=A$5:A749,IF(C749=C$5:C749,1,0),0))</f>
        <v>48</v>
      </c>
    </row>
    <row r="750" spans="1:7" x14ac:dyDescent="0.25">
      <c r="A750">
        <v>2018</v>
      </c>
      <c r="B750" s="53" t="str">
        <f t="shared" si="22"/>
        <v>2018_IN49</v>
      </c>
      <c r="C750" t="s">
        <v>369</v>
      </c>
      <c r="D750" t="s">
        <v>469</v>
      </c>
      <c r="E750" s="53" t="str">
        <f t="shared" si="23"/>
        <v>2018_INMARION</v>
      </c>
      <c r="F750">
        <v>453100</v>
      </c>
      <c r="G750" s="53">
        <f t="array" ref="G750">SUM(IF(A750=A$5:A750,IF(C750=C$5:C750,1,0),0))</f>
        <v>49</v>
      </c>
    </row>
    <row r="751" spans="1:7" x14ac:dyDescent="0.25">
      <c r="A751">
        <v>2018</v>
      </c>
      <c r="B751" s="53" t="str">
        <f t="shared" si="22"/>
        <v>2018_IN50</v>
      </c>
      <c r="C751" t="s">
        <v>369</v>
      </c>
      <c r="D751" t="s">
        <v>470</v>
      </c>
      <c r="E751" s="53" t="str">
        <f t="shared" si="23"/>
        <v>2018_INMARSHALL</v>
      </c>
      <c r="F751">
        <v>453100</v>
      </c>
      <c r="G751" s="53">
        <f t="array" ref="G751">SUM(IF(A751=A$5:A751,IF(C751=C$5:C751,1,0),0))</f>
        <v>50</v>
      </c>
    </row>
    <row r="752" spans="1:7" x14ac:dyDescent="0.25">
      <c r="A752">
        <v>2018</v>
      </c>
      <c r="B752" s="53" t="str">
        <f t="shared" si="22"/>
        <v>2018_IN51</v>
      </c>
      <c r="C752" t="s">
        <v>369</v>
      </c>
      <c r="D752" t="s">
        <v>654</v>
      </c>
      <c r="E752" s="53" t="str">
        <f t="shared" si="23"/>
        <v>2018_INMARTIN</v>
      </c>
      <c r="F752">
        <v>453100</v>
      </c>
      <c r="G752" s="53">
        <f t="array" ref="G752">SUM(IF(A752=A$5:A752,IF(C752=C$5:C752,1,0),0))</f>
        <v>51</v>
      </c>
    </row>
    <row r="753" spans="1:7" x14ac:dyDescent="0.25">
      <c r="A753">
        <v>2018</v>
      </c>
      <c r="B753" s="53" t="str">
        <f t="shared" si="22"/>
        <v>2018_IN52</v>
      </c>
      <c r="C753" t="s">
        <v>369</v>
      </c>
      <c r="D753" t="s">
        <v>875</v>
      </c>
      <c r="E753" s="53" t="str">
        <f t="shared" si="23"/>
        <v>2018_INMIAMI</v>
      </c>
      <c r="F753">
        <v>453100</v>
      </c>
      <c r="G753" s="53">
        <f t="array" ref="G753">SUM(IF(A753=A$5:A753,IF(C753=C$5:C753,1,0),0))</f>
        <v>52</v>
      </c>
    </row>
    <row r="754" spans="1:7" x14ac:dyDescent="0.25">
      <c r="A754">
        <v>2018</v>
      </c>
      <c r="B754" s="53" t="str">
        <f t="shared" si="22"/>
        <v>2018_IN53</v>
      </c>
      <c r="C754" t="s">
        <v>369</v>
      </c>
      <c r="D754" t="s">
        <v>210</v>
      </c>
      <c r="E754" s="53" t="str">
        <f t="shared" si="23"/>
        <v>2018_INMONROE</v>
      </c>
      <c r="F754">
        <v>453100</v>
      </c>
      <c r="G754" s="53">
        <f t="array" ref="G754">SUM(IF(A754=A$5:A754,IF(C754=C$5:C754,1,0),0))</f>
        <v>53</v>
      </c>
    </row>
    <row r="755" spans="1:7" x14ac:dyDescent="0.25">
      <c r="A755">
        <v>2018</v>
      </c>
      <c r="B755" s="53" t="str">
        <f t="shared" si="22"/>
        <v>2018_IN54</v>
      </c>
      <c r="C755" t="s">
        <v>369</v>
      </c>
      <c r="D755" t="s">
        <v>232</v>
      </c>
      <c r="E755" s="53" t="str">
        <f t="shared" si="23"/>
        <v>2018_INMONTGOMERY</v>
      </c>
      <c r="F755">
        <v>453100</v>
      </c>
      <c r="G755" s="53">
        <f t="array" ref="G755">SUM(IF(A755=A$5:A755,IF(C755=C$5:C755,1,0),0))</f>
        <v>54</v>
      </c>
    </row>
    <row r="756" spans="1:7" x14ac:dyDescent="0.25">
      <c r="A756">
        <v>2018</v>
      </c>
      <c r="B756" s="53" t="str">
        <f t="shared" si="22"/>
        <v>2018_IN55</v>
      </c>
      <c r="C756" t="s">
        <v>369</v>
      </c>
      <c r="D756" t="s">
        <v>472</v>
      </c>
      <c r="E756" s="53" t="str">
        <f t="shared" si="23"/>
        <v>2018_INMORGAN</v>
      </c>
      <c r="F756">
        <v>453100</v>
      </c>
      <c r="G756" s="53">
        <f t="array" ref="G756">SUM(IF(A756=A$5:A756,IF(C756=C$5:C756,1,0),0))</f>
        <v>55</v>
      </c>
    </row>
    <row r="757" spans="1:7" x14ac:dyDescent="0.25">
      <c r="A757">
        <v>2018</v>
      </c>
      <c r="B757" s="53" t="str">
        <f t="shared" si="22"/>
        <v>2018_IN56</v>
      </c>
      <c r="C757" t="s">
        <v>369</v>
      </c>
      <c r="D757" t="s">
        <v>531</v>
      </c>
      <c r="E757" s="53" t="str">
        <f t="shared" si="23"/>
        <v>2018_INNEWTON</v>
      </c>
      <c r="F757">
        <v>453100</v>
      </c>
      <c r="G757" s="53">
        <f t="array" ref="G757">SUM(IF(A757=A$5:A757,IF(C757=C$5:C757,1,0),0))</f>
        <v>56</v>
      </c>
    </row>
    <row r="758" spans="1:7" x14ac:dyDescent="0.25">
      <c r="A758">
        <v>2018</v>
      </c>
      <c r="B758" s="53" t="str">
        <f t="shared" si="22"/>
        <v>2018_IN57</v>
      </c>
      <c r="C758" t="s">
        <v>369</v>
      </c>
      <c r="D758" t="s">
        <v>876</v>
      </c>
      <c r="E758" s="53" t="str">
        <f t="shared" si="23"/>
        <v>2018_INNOBLE</v>
      </c>
      <c r="F758">
        <v>453100</v>
      </c>
      <c r="G758" s="53">
        <f t="array" ref="G758">SUM(IF(A758=A$5:A758,IF(C758=C$5:C758,1,0),0))</f>
        <v>57</v>
      </c>
    </row>
    <row r="759" spans="1:7" x14ac:dyDescent="0.25">
      <c r="A759">
        <v>2018</v>
      </c>
      <c r="B759" s="53" t="str">
        <f t="shared" si="22"/>
        <v>2018_IN58</v>
      </c>
      <c r="C759" t="s">
        <v>369</v>
      </c>
      <c r="D759" t="s">
        <v>113</v>
      </c>
      <c r="E759" s="53" t="str">
        <f t="shared" si="23"/>
        <v>2018_INOHIO</v>
      </c>
      <c r="F759">
        <v>453100</v>
      </c>
      <c r="G759" s="53">
        <f t="array" ref="G759">SUM(IF(A759=A$5:A759,IF(C759=C$5:C759,1,0),0))</f>
        <v>58</v>
      </c>
    </row>
    <row r="760" spans="1:7" x14ac:dyDescent="0.25">
      <c r="A760">
        <v>2018</v>
      </c>
      <c r="B760" s="53" t="str">
        <f t="shared" si="22"/>
        <v>2018_IN59</v>
      </c>
      <c r="C760" t="s">
        <v>369</v>
      </c>
      <c r="D760" t="s">
        <v>169</v>
      </c>
      <c r="E760" s="53" t="str">
        <f t="shared" si="23"/>
        <v>2018_INORANGE</v>
      </c>
      <c r="F760">
        <v>453100</v>
      </c>
      <c r="G760" s="53">
        <f t="array" ref="G760">SUM(IF(A760=A$5:A760,IF(C760=C$5:C760,1,0),0))</f>
        <v>59</v>
      </c>
    </row>
    <row r="761" spans="1:7" x14ac:dyDescent="0.25">
      <c r="A761">
        <v>2018</v>
      </c>
      <c r="B761" s="53" t="str">
        <f t="shared" si="22"/>
        <v>2018_IN60</v>
      </c>
      <c r="C761" t="s">
        <v>369</v>
      </c>
      <c r="D761" t="s">
        <v>877</v>
      </c>
      <c r="E761" s="53" t="str">
        <f t="shared" si="23"/>
        <v>2018_INOWEN</v>
      </c>
      <c r="F761">
        <v>453100</v>
      </c>
      <c r="G761" s="53">
        <f t="array" ref="G761">SUM(IF(A761=A$5:A761,IF(C761=C$5:C761,1,0),0))</f>
        <v>60</v>
      </c>
    </row>
    <row r="762" spans="1:7" x14ac:dyDescent="0.25">
      <c r="A762">
        <v>2018</v>
      </c>
      <c r="B762" s="53" t="str">
        <f t="shared" si="22"/>
        <v>2018_IN61</v>
      </c>
      <c r="C762" t="s">
        <v>369</v>
      </c>
      <c r="D762" t="s">
        <v>878</v>
      </c>
      <c r="E762" s="53" t="str">
        <f t="shared" si="23"/>
        <v>2018_INPARKE</v>
      </c>
      <c r="F762">
        <v>453100</v>
      </c>
      <c r="G762" s="53">
        <f t="array" ref="G762">SUM(IF(A762=A$5:A762,IF(C762=C$5:C762,1,0),0))</f>
        <v>61</v>
      </c>
    </row>
    <row r="763" spans="1:7" x14ac:dyDescent="0.25">
      <c r="A763">
        <v>2018</v>
      </c>
      <c r="B763" s="53" t="str">
        <f t="shared" si="22"/>
        <v>2018_IN62</v>
      </c>
      <c r="C763" t="s">
        <v>369</v>
      </c>
      <c r="D763" t="s">
        <v>473</v>
      </c>
      <c r="E763" s="53" t="str">
        <f t="shared" si="23"/>
        <v>2018_INPERRY</v>
      </c>
      <c r="F763">
        <v>453100</v>
      </c>
      <c r="G763" s="53">
        <f t="array" ref="G763">SUM(IF(A763=A$5:A763,IF(C763=C$5:C763,1,0),0))</f>
        <v>62</v>
      </c>
    </row>
    <row r="764" spans="1:7" x14ac:dyDescent="0.25">
      <c r="A764">
        <v>2018</v>
      </c>
      <c r="B764" s="53" t="str">
        <f t="shared" si="22"/>
        <v>2018_IN63</v>
      </c>
      <c r="C764" t="s">
        <v>369</v>
      </c>
      <c r="D764" t="s">
        <v>277</v>
      </c>
      <c r="E764" s="53" t="str">
        <f t="shared" si="23"/>
        <v>2018_INPIKE</v>
      </c>
      <c r="F764">
        <v>453100</v>
      </c>
      <c r="G764" s="53">
        <f t="array" ref="G764">SUM(IF(A764=A$5:A764,IF(C764=C$5:C764,1,0),0))</f>
        <v>63</v>
      </c>
    </row>
    <row r="765" spans="1:7" x14ac:dyDescent="0.25">
      <c r="A765">
        <v>2018</v>
      </c>
      <c r="B765" s="53" t="str">
        <f t="shared" si="22"/>
        <v>2018_IN64</v>
      </c>
      <c r="C765" t="s">
        <v>369</v>
      </c>
      <c r="D765" t="s">
        <v>879</v>
      </c>
      <c r="E765" s="53" t="str">
        <f t="shared" si="23"/>
        <v>2018_INPORTER</v>
      </c>
      <c r="F765">
        <v>453100</v>
      </c>
      <c r="G765" s="53">
        <f t="array" ref="G765">SUM(IF(A765=A$5:A765,IF(C765=C$5:C765,1,0),0))</f>
        <v>64</v>
      </c>
    </row>
    <row r="766" spans="1:7" x14ac:dyDescent="0.25">
      <c r="A766">
        <v>2018</v>
      </c>
      <c r="B766" s="53" t="str">
        <f t="shared" si="22"/>
        <v>2018_IN65</v>
      </c>
      <c r="C766" t="s">
        <v>369</v>
      </c>
      <c r="D766" t="s">
        <v>880</v>
      </c>
      <c r="E766" s="53" t="str">
        <f t="shared" si="23"/>
        <v>2018_INPOSEY</v>
      </c>
      <c r="F766">
        <v>453100</v>
      </c>
      <c r="G766" s="53">
        <f t="array" ref="G766">SUM(IF(A766=A$5:A766,IF(C766=C$5:C766,1,0),0))</f>
        <v>65</v>
      </c>
    </row>
    <row r="767" spans="1:7" x14ac:dyDescent="0.25">
      <c r="A767">
        <v>2018</v>
      </c>
      <c r="B767" s="53" t="str">
        <f t="shared" si="22"/>
        <v>2018_IN66</v>
      </c>
      <c r="C767" t="s">
        <v>369</v>
      </c>
      <c r="D767" t="s">
        <v>538</v>
      </c>
      <c r="E767" s="53" t="str">
        <f t="shared" si="23"/>
        <v>2018_INPULASKI</v>
      </c>
      <c r="F767">
        <v>453100</v>
      </c>
      <c r="G767" s="53">
        <f t="array" ref="G767">SUM(IF(A767=A$5:A767,IF(C767=C$5:C767,1,0),0))</f>
        <v>66</v>
      </c>
    </row>
    <row r="768" spans="1:7" x14ac:dyDescent="0.25">
      <c r="A768">
        <v>2018</v>
      </c>
      <c r="B768" s="53" t="str">
        <f t="shared" si="22"/>
        <v>2018_IN67</v>
      </c>
      <c r="C768" t="s">
        <v>369</v>
      </c>
      <c r="D768" t="s">
        <v>264</v>
      </c>
      <c r="E768" s="53" t="str">
        <f t="shared" si="23"/>
        <v>2018_INPUTNAM</v>
      </c>
      <c r="F768">
        <v>453100</v>
      </c>
      <c r="G768" s="53">
        <f t="array" ref="G768">SUM(IF(A768=A$5:A768,IF(C768=C$5:C768,1,0),0))</f>
        <v>67</v>
      </c>
    </row>
    <row r="769" spans="1:7" x14ac:dyDescent="0.25">
      <c r="A769">
        <v>2018</v>
      </c>
      <c r="B769" s="53" t="str">
        <f t="shared" si="22"/>
        <v>2018_IN68</v>
      </c>
      <c r="C769" t="s">
        <v>369</v>
      </c>
      <c r="D769" t="s">
        <v>475</v>
      </c>
      <c r="E769" s="53" t="str">
        <f t="shared" si="23"/>
        <v>2018_INRANDOLPH</v>
      </c>
      <c r="F769">
        <v>453100</v>
      </c>
      <c r="G769" s="53">
        <f t="array" ref="G769">SUM(IF(A769=A$5:A769,IF(C769=C$5:C769,1,0),0))</f>
        <v>68</v>
      </c>
    </row>
    <row r="770" spans="1:7" x14ac:dyDescent="0.25">
      <c r="A770">
        <v>2018</v>
      </c>
      <c r="B770" s="53" t="str">
        <f t="shared" si="22"/>
        <v>2018_IN69</v>
      </c>
      <c r="C770" t="s">
        <v>369</v>
      </c>
      <c r="D770" t="s">
        <v>881</v>
      </c>
      <c r="E770" s="53" t="str">
        <f t="shared" si="23"/>
        <v>2018_INRIPLEY</v>
      </c>
      <c r="F770">
        <v>453100</v>
      </c>
      <c r="G770" s="53">
        <f t="array" ref="G770">SUM(IF(A770=A$5:A770,IF(C770=C$5:C770,1,0),0))</f>
        <v>69</v>
      </c>
    </row>
    <row r="771" spans="1:7" x14ac:dyDescent="0.25">
      <c r="A771">
        <v>2018</v>
      </c>
      <c r="B771" s="53" t="str">
        <f t="shared" si="22"/>
        <v>2018_IN70</v>
      </c>
      <c r="C771" t="s">
        <v>369</v>
      </c>
      <c r="D771" t="s">
        <v>882</v>
      </c>
      <c r="E771" s="53" t="str">
        <f t="shared" si="23"/>
        <v>2018_INRUSH</v>
      </c>
      <c r="F771">
        <v>453100</v>
      </c>
      <c r="G771" s="53">
        <f t="array" ref="G771">SUM(IF(A771=A$5:A771,IF(C771=C$5:C771,1,0),0))</f>
        <v>70</v>
      </c>
    </row>
    <row r="772" spans="1:7" x14ac:dyDescent="0.25">
      <c r="A772">
        <v>2018</v>
      </c>
      <c r="B772" s="53" t="str">
        <f t="shared" si="22"/>
        <v>2018_IN71</v>
      </c>
      <c r="C772" t="s">
        <v>369</v>
      </c>
      <c r="D772" t="s">
        <v>883</v>
      </c>
      <c r="E772" s="53" t="str">
        <f t="shared" si="23"/>
        <v>2018_INST. JOSEPH</v>
      </c>
      <c r="F772">
        <v>453100</v>
      </c>
      <c r="G772" s="53">
        <f t="array" ref="G772">SUM(IF(A772=A$5:A772,IF(C772=C$5:C772,1,0),0))</f>
        <v>71</v>
      </c>
    </row>
    <row r="773" spans="1:7" x14ac:dyDescent="0.25">
      <c r="A773">
        <v>2018</v>
      </c>
      <c r="B773" s="53" t="str">
        <f t="shared" si="22"/>
        <v>2018_IN72</v>
      </c>
      <c r="C773" t="s">
        <v>369</v>
      </c>
      <c r="D773" t="s">
        <v>541</v>
      </c>
      <c r="E773" s="53" t="str">
        <f t="shared" si="23"/>
        <v>2018_INSCOTT</v>
      </c>
      <c r="F773">
        <v>453100</v>
      </c>
      <c r="G773" s="53">
        <f t="array" ref="G773">SUM(IF(A773=A$5:A773,IF(C773=C$5:C773,1,0),0))</f>
        <v>72</v>
      </c>
    </row>
    <row r="774" spans="1:7" x14ac:dyDescent="0.25">
      <c r="A774">
        <v>2018</v>
      </c>
      <c r="B774" s="53" t="str">
        <f t="shared" ref="B774:B837" si="24">A774&amp;"_"&amp;C774&amp;G774</f>
        <v>2018_IN73</v>
      </c>
      <c r="C774" t="s">
        <v>369</v>
      </c>
      <c r="D774" t="s">
        <v>478</v>
      </c>
      <c r="E774" s="53" t="str">
        <f t="shared" ref="E774:E837" si="25">A774&amp;"_"&amp;C774&amp;D774</f>
        <v>2018_INSHELBY</v>
      </c>
      <c r="F774">
        <v>453100</v>
      </c>
      <c r="G774" s="53">
        <f t="array" ref="G774">SUM(IF(A774=A$5:A774,IF(C774=C$5:C774,1,0),0))</f>
        <v>73</v>
      </c>
    </row>
    <row r="775" spans="1:7" x14ac:dyDescent="0.25">
      <c r="A775">
        <v>2018</v>
      </c>
      <c r="B775" s="53" t="str">
        <f t="shared" si="24"/>
        <v>2018_IN74</v>
      </c>
      <c r="C775" t="s">
        <v>369</v>
      </c>
      <c r="D775" t="s">
        <v>884</v>
      </c>
      <c r="E775" s="53" t="str">
        <f t="shared" si="25"/>
        <v>2018_INSPENCER</v>
      </c>
      <c r="F775">
        <v>453100</v>
      </c>
      <c r="G775" s="53">
        <f t="array" ref="G775">SUM(IF(A775=A$5:A775,IF(C775=C$5:C775,1,0),0))</f>
        <v>74</v>
      </c>
    </row>
    <row r="776" spans="1:7" x14ac:dyDescent="0.25">
      <c r="A776">
        <v>2018</v>
      </c>
      <c r="B776" s="53" t="str">
        <f t="shared" si="24"/>
        <v>2018_IN75</v>
      </c>
      <c r="C776" t="s">
        <v>369</v>
      </c>
      <c r="D776" t="s">
        <v>885</v>
      </c>
      <c r="E776" s="53" t="str">
        <f t="shared" si="25"/>
        <v>2018_INSTARKE</v>
      </c>
      <c r="F776">
        <v>453100</v>
      </c>
      <c r="G776" s="53">
        <f t="array" ref="G776">SUM(IF(A776=A$5:A776,IF(C776=C$5:C776,1,0),0))</f>
        <v>75</v>
      </c>
    </row>
    <row r="777" spans="1:7" x14ac:dyDescent="0.25">
      <c r="A777">
        <v>2018</v>
      </c>
      <c r="B777" s="53" t="str">
        <f t="shared" si="24"/>
        <v>2018_IN76</v>
      </c>
      <c r="C777" t="s">
        <v>369</v>
      </c>
      <c r="D777" t="s">
        <v>886</v>
      </c>
      <c r="E777" s="53" t="str">
        <f t="shared" si="25"/>
        <v>2018_INSTEUBEN</v>
      </c>
      <c r="F777">
        <v>453100</v>
      </c>
      <c r="G777" s="53">
        <f t="array" ref="G777">SUM(IF(A777=A$5:A777,IF(C777=C$5:C777,1,0),0))</f>
        <v>76</v>
      </c>
    </row>
    <row r="778" spans="1:7" x14ac:dyDescent="0.25">
      <c r="A778">
        <v>2018</v>
      </c>
      <c r="B778" s="53" t="str">
        <f t="shared" si="24"/>
        <v>2018_IN77</v>
      </c>
      <c r="C778" t="s">
        <v>369</v>
      </c>
      <c r="D778" t="s">
        <v>887</v>
      </c>
      <c r="E778" s="53" t="str">
        <f t="shared" si="25"/>
        <v>2018_INSULLIVAN</v>
      </c>
      <c r="F778">
        <v>453100</v>
      </c>
      <c r="G778" s="53">
        <f t="array" ref="G778">SUM(IF(A778=A$5:A778,IF(C778=C$5:C778,1,0),0))</f>
        <v>77</v>
      </c>
    </row>
    <row r="779" spans="1:7" x14ac:dyDescent="0.25">
      <c r="A779">
        <v>2018</v>
      </c>
      <c r="B779" s="53" t="str">
        <f t="shared" si="24"/>
        <v>2018_IN78</v>
      </c>
      <c r="C779" t="s">
        <v>369</v>
      </c>
      <c r="D779" t="s">
        <v>888</v>
      </c>
      <c r="E779" s="53" t="str">
        <f t="shared" si="25"/>
        <v>2018_INSWITZERLAND</v>
      </c>
      <c r="F779">
        <v>453100</v>
      </c>
      <c r="G779" s="53">
        <f t="array" ref="G779">SUM(IF(A779=A$5:A779,IF(C779=C$5:C779,1,0),0))</f>
        <v>78</v>
      </c>
    </row>
    <row r="780" spans="1:7" x14ac:dyDescent="0.25">
      <c r="A780">
        <v>2018</v>
      </c>
      <c r="B780" s="53" t="str">
        <f t="shared" si="24"/>
        <v>2018_IN79</v>
      </c>
      <c r="C780" t="s">
        <v>369</v>
      </c>
      <c r="D780" t="s">
        <v>889</v>
      </c>
      <c r="E780" s="53" t="str">
        <f t="shared" si="25"/>
        <v>2018_INTIPPECANOE</v>
      </c>
      <c r="F780">
        <v>453100</v>
      </c>
      <c r="G780" s="53">
        <f t="array" ref="G780">SUM(IF(A780=A$5:A780,IF(C780=C$5:C780,1,0),0))</f>
        <v>79</v>
      </c>
    </row>
    <row r="781" spans="1:7" x14ac:dyDescent="0.25">
      <c r="A781">
        <v>2018</v>
      </c>
      <c r="B781" s="53" t="str">
        <f t="shared" si="24"/>
        <v>2018_IN80</v>
      </c>
      <c r="C781" t="s">
        <v>369</v>
      </c>
      <c r="D781" t="s">
        <v>890</v>
      </c>
      <c r="E781" s="53" t="str">
        <f t="shared" si="25"/>
        <v>2018_INTIPTON</v>
      </c>
      <c r="F781">
        <v>453100</v>
      </c>
      <c r="G781" s="53">
        <f t="array" ref="G781">SUM(IF(A781=A$5:A781,IF(C781=C$5:C781,1,0),0))</f>
        <v>80</v>
      </c>
    </row>
    <row r="782" spans="1:7" x14ac:dyDescent="0.25">
      <c r="A782">
        <v>2018</v>
      </c>
      <c r="B782" s="53" t="str">
        <f t="shared" si="24"/>
        <v>2018_IN81</v>
      </c>
      <c r="C782" t="s">
        <v>369</v>
      </c>
      <c r="D782" t="s">
        <v>258</v>
      </c>
      <c r="E782" s="53" t="str">
        <f t="shared" si="25"/>
        <v>2018_INUNION</v>
      </c>
      <c r="F782">
        <v>453100</v>
      </c>
      <c r="G782" s="53">
        <f t="array" ref="G782">SUM(IF(A782=A$5:A782,IF(C782=C$5:C782,1,0),0))</f>
        <v>81</v>
      </c>
    </row>
    <row r="783" spans="1:7" x14ac:dyDescent="0.25">
      <c r="A783">
        <v>2018</v>
      </c>
      <c r="B783" s="53" t="str">
        <f t="shared" si="24"/>
        <v>2018_IN82</v>
      </c>
      <c r="C783" t="s">
        <v>369</v>
      </c>
      <c r="D783" t="s">
        <v>891</v>
      </c>
      <c r="E783" s="53" t="str">
        <f t="shared" si="25"/>
        <v>2018_INVANDERBURGH</v>
      </c>
      <c r="F783">
        <v>453100</v>
      </c>
      <c r="G783" s="53">
        <f t="array" ref="G783">SUM(IF(A783=A$5:A783,IF(C783=C$5:C783,1,0),0))</f>
        <v>82</v>
      </c>
    </row>
    <row r="784" spans="1:7" x14ac:dyDescent="0.25">
      <c r="A784">
        <v>2018</v>
      </c>
      <c r="B784" s="53" t="str">
        <f t="shared" si="24"/>
        <v>2018_IN83</v>
      </c>
      <c r="C784" t="s">
        <v>369</v>
      </c>
      <c r="D784" t="s">
        <v>892</v>
      </c>
      <c r="E784" s="53" t="str">
        <f t="shared" si="25"/>
        <v>2018_INVERMILLION</v>
      </c>
      <c r="F784">
        <v>453100</v>
      </c>
      <c r="G784" s="53">
        <f t="array" ref="G784">SUM(IF(A784=A$5:A784,IF(C784=C$5:C784,1,0),0))</f>
        <v>83</v>
      </c>
    </row>
    <row r="785" spans="1:7" x14ac:dyDescent="0.25">
      <c r="A785">
        <v>2018</v>
      </c>
      <c r="B785" s="53" t="str">
        <f t="shared" si="24"/>
        <v>2018_IN84</v>
      </c>
      <c r="C785" t="s">
        <v>369</v>
      </c>
      <c r="D785" t="s">
        <v>893</v>
      </c>
      <c r="E785" s="53" t="str">
        <f t="shared" si="25"/>
        <v>2018_INVIGO</v>
      </c>
      <c r="F785">
        <v>453100</v>
      </c>
      <c r="G785" s="53">
        <f t="array" ref="G785">SUM(IF(A785=A$5:A785,IF(C785=C$5:C785,1,0),0))</f>
        <v>84</v>
      </c>
    </row>
    <row r="786" spans="1:7" x14ac:dyDescent="0.25">
      <c r="A786">
        <v>2018</v>
      </c>
      <c r="B786" s="53" t="str">
        <f t="shared" si="24"/>
        <v>2018_IN85</v>
      </c>
      <c r="C786" t="s">
        <v>369</v>
      </c>
      <c r="D786" t="s">
        <v>853</v>
      </c>
      <c r="E786" s="53" t="str">
        <f t="shared" si="25"/>
        <v>2018_INWABASH</v>
      </c>
      <c r="F786">
        <v>453100</v>
      </c>
      <c r="G786" s="53">
        <f t="array" ref="G786">SUM(IF(A786=A$5:A786,IF(C786=C$5:C786,1,0),0))</f>
        <v>85</v>
      </c>
    </row>
    <row r="787" spans="1:7" x14ac:dyDescent="0.25">
      <c r="A787">
        <v>2018</v>
      </c>
      <c r="B787" s="53" t="str">
        <f t="shared" si="24"/>
        <v>2018_IN86</v>
      </c>
      <c r="C787" t="s">
        <v>369</v>
      </c>
      <c r="D787" t="s">
        <v>336</v>
      </c>
      <c r="E787" s="53" t="str">
        <f t="shared" si="25"/>
        <v>2018_INWARREN</v>
      </c>
      <c r="F787">
        <v>453100</v>
      </c>
      <c r="G787" s="53">
        <f t="array" ref="G787">SUM(IF(A787=A$5:A787,IF(C787=C$5:C787,1,0),0))</f>
        <v>86</v>
      </c>
    </row>
    <row r="788" spans="1:7" x14ac:dyDescent="0.25">
      <c r="A788">
        <v>2018</v>
      </c>
      <c r="B788" s="53" t="str">
        <f t="shared" si="24"/>
        <v>2018_IN87</v>
      </c>
      <c r="C788" t="s">
        <v>369</v>
      </c>
      <c r="D788" t="s">
        <v>894</v>
      </c>
      <c r="E788" s="53" t="str">
        <f t="shared" si="25"/>
        <v>2018_INWARRICK</v>
      </c>
      <c r="F788">
        <v>453100</v>
      </c>
      <c r="G788" s="53">
        <f t="array" ref="G788">SUM(IF(A788=A$5:A788,IF(C788=C$5:C788,1,0),0))</f>
        <v>87</v>
      </c>
    </row>
    <row r="789" spans="1:7" x14ac:dyDescent="0.25">
      <c r="A789">
        <v>2018</v>
      </c>
      <c r="B789" s="53" t="str">
        <f t="shared" si="24"/>
        <v>2018_IN88</v>
      </c>
      <c r="C789" t="s">
        <v>369</v>
      </c>
      <c r="D789" t="s">
        <v>125</v>
      </c>
      <c r="E789" s="53" t="str">
        <f t="shared" si="25"/>
        <v>2018_INWASHINGTON</v>
      </c>
      <c r="F789">
        <v>453100</v>
      </c>
      <c r="G789" s="53">
        <f t="array" ref="G789">SUM(IF(A789=A$5:A789,IF(C789=C$5:C789,1,0),0))</f>
        <v>88</v>
      </c>
    </row>
    <row r="790" spans="1:7" x14ac:dyDescent="0.25">
      <c r="A790">
        <v>2018</v>
      </c>
      <c r="B790" s="53" t="str">
        <f t="shared" si="24"/>
        <v>2018_IN89</v>
      </c>
      <c r="C790" t="s">
        <v>369</v>
      </c>
      <c r="D790" t="s">
        <v>770</v>
      </c>
      <c r="E790" s="53" t="str">
        <f t="shared" si="25"/>
        <v>2018_INWAYNE</v>
      </c>
      <c r="F790">
        <v>453100</v>
      </c>
      <c r="G790" s="53">
        <f t="array" ref="G790">SUM(IF(A790=A$5:A790,IF(C790=C$5:C790,1,0),0))</f>
        <v>89</v>
      </c>
    </row>
    <row r="791" spans="1:7" x14ac:dyDescent="0.25">
      <c r="A791">
        <v>2018</v>
      </c>
      <c r="B791" s="53" t="str">
        <f t="shared" si="24"/>
        <v>2018_IN90</v>
      </c>
      <c r="C791" t="s">
        <v>369</v>
      </c>
      <c r="D791" t="s">
        <v>895</v>
      </c>
      <c r="E791" s="53" t="str">
        <f t="shared" si="25"/>
        <v>2018_INWELLS</v>
      </c>
      <c r="F791">
        <v>453100</v>
      </c>
      <c r="G791" s="53">
        <f t="array" ref="G791">SUM(IF(A791=A$5:A791,IF(C791=C$5:C791,1,0),0))</f>
        <v>90</v>
      </c>
    </row>
    <row r="792" spans="1:7" x14ac:dyDescent="0.25">
      <c r="A792">
        <v>2018</v>
      </c>
      <c r="B792" s="53" t="str">
        <f t="shared" si="24"/>
        <v>2018_IN91</v>
      </c>
      <c r="C792" t="s">
        <v>369</v>
      </c>
      <c r="D792" t="s">
        <v>548</v>
      </c>
      <c r="E792" s="53" t="str">
        <f t="shared" si="25"/>
        <v>2018_INWHITE</v>
      </c>
      <c r="F792">
        <v>453100</v>
      </c>
      <c r="G792" s="53">
        <f t="array" ref="G792">SUM(IF(A792=A$5:A792,IF(C792=C$5:C792,1,0),0))</f>
        <v>91</v>
      </c>
    </row>
    <row r="793" spans="1:7" x14ac:dyDescent="0.25">
      <c r="A793">
        <v>2018</v>
      </c>
      <c r="B793" s="53" t="str">
        <f t="shared" si="24"/>
        <v>2018_IN92</v>
      </c>
      <c r="C793" t="s">
        <v>369</v>
      </c>
      <c r="D793" t="s">
        <v>896</v>
      </c>
      <c r="E793" s="53" t="str">
        <f t="shared" si="25"/>
        <v>2018_INWHITLEY</v>
      </c>
      <c r="F793">
        <v>453100</v>
      </c>
      <c r="G793" s="53">
        <f t="array" ref="G793">SUM(IF(A793=A$5:A793,IF(C793=C$5:C793,1,0),0))</f>
        <v>92</v>
      </c>
    </row>
    <row r="794" spans="1:7" x14ac:dyDescent="0.25">
      <c r="A794">
        <v>2018</v>
      </c>
      <c r="B794" s="53" t="str">
        <f t="shared" si="24"/>
        <v>2018_IA1</v>
      </c>
      <c r="C794" t="s">
        <v>370</v>
      </c>
      <c r="D794" t="s">
        <v>897</v>
      </c>
      <c r="E794" s="53" t="str">
        <f t="shared" si="25"/>
        <v>2018_IAADAIR</v>
      </c>
      <c r="F794">
        <v>453100</v>
      </c>
      <c r="G794" s="53">
        <f t="array" ref="G794">SUM(IF(A794=A$5:A794,IF(C794=C$5:C794,1,0),0))</f>
        <v>1</v>
      </c>
    </row>
    <row r="795" spans="1:7" x14ac:dyDescent="0.25">
      <c r="A795">
        <v>2018</v>
      </c>
      <c r="B795" s="53" t="str">
        <f t="shared" si="24"/>
        <v>2018_IA2</v>
      </c>
      <c r="C795" t="s">
        <v>370</v>
      </c>
      <c r="D795" t="s">
        <v>184</v>
      </c>
      <c r="E795" s="53" t="str">
        <f t="shared" si="25"/>
        <v>2018_IAADAMS</v>
      </c>
      <c r="F795">
        <v>453100</v>
      </c>
      <c r="G795" s="53">
        <f t="array" ref="G795">SUM(IF(A795=A$5:A795,IF(C795=C$5:C795,1,0),0))</f>
        <v>2</v>
      </c>
    </row>
    <row r="796" spans="1:7" x14ac:dyDescent="0.25">
      <c r="A796">
        <v>2018</v>
      </c>
      <c r="B796" s="53" t="str">
        <f t="shared" si="24"/>
        <v>2018_IA3</v>
      </c>
      <c r="C796" t="s">
        <v>370</v>
      </c>
      <c r="D796" t="s">
        <v>898</v>
      </c>
      <c r="E796" s="53" t="str">
        <f t="shared" si="25"/>
        <v>2018_IAALLAMAKEE</v>
      </c>
      <c r="F796">
        <v>453100</v>
      </c>
      <c r="G796" s="53">
        <f t="array" ref="G796">SUM(IF(A796=A$5:A796,IF(C796=C$5:C796,1,0),0))</f>
        <v>3</v>
      </c>
    </row>
    <row r="797" spans="1:7" x14ac:dyDescent="0.25">
      <c r="A797">
        <v>2018</v>
      </c>
      <c r="B797" s="53" t="str">
        <f t="shared" si="24"/>
        <v>2018_IA4</v>
      </c>
      <c r="C797" t="s">
        <v>370</v>
      </c>
      <c r="D797" t="s">
        <v>899</v>
      </c>
      <c r="E797" s="53" t="str">
        <f t="shared" si="25"/>
        <v>2018_IAAPPANOOSE</v>
      </c>
      <c r="F797">
        <v>453100</v>
      </c>
      <c r="G797" s="53">
        <f t="array" ref="G797">SUM(IF(A797=A$5:A797,IF(C797=C$5:C797,1,0),0))</f>
        <v>4</v>
      </c>
    </row>
    <row r="798" spans="1:7" x14ac:dyDescent="0.25">
      <c r="A798">
        <v>2018</v>
      </c>
      <c r="B798" s="53" t="str">
        <f t="shared" si="24"/>
        <v>2018_IA5</v>
      </c>
      <c r="C798" t="s">
        <v>370</v>
      </c>
      <c r="D798" t="s">
        <v>900</v>
      </c>
      <c r="E798" s="53" t="str">
        <f t="shared" si="25"/>
        <v>2018_IAAUDUBON</v>
      </c>
      <c r="F798">
        <v>453100</v>
      </c>
      <c r="G798" s="53">
        <f t="array" ref="G798">SUM(IF(A798=A$5:A798,IF(C798=C$5:C798,1,0),0))</f>
        <v>5</v>
      </c>
    </row>
    <row r="799" spans="1:7" x14ac:dyDescent="0.25">
      <c r="A799">
        <v>2018</v>
      </c>
      <c r="B799" s="53" t="str">
        <f t="shared" si="24"/>
        <v>2018_IA6</v>
      </c>
      <c r="C799" t="s">
        <v>370</v>
      </c>
      <c r="D799" t="s">
        <v>503</v>
      </c>
      <c r="E799" s="53" t="str">
        <f t="shared" si="25"/>
        <v>2018_IABENTON</v>
      </c>
      <c r="F799">
        <v>453100</v>
      </c>
      <c r="G799" s="53">
        <f t="array" ref="G799">SUM(IF(A799=A$5:A799,IF(C799=C$5:C799,1,0),0))</f>
        <v>6</v>
      </c>
    </row>
    <row r="800" spans="1:7" x14ac:dyDescent="0.25">
      <c r="A800">
        <v>2018</v>
      </c>
      <c r="B800" s="53" t="str">
        <f t="shared" si="24"/>
        <v>2018_IA7</v>
      </c>
      <c r="C800" t="s">
        <v>370</v>
      </c>
      <c r="D800" t="s">
        <v>901</v>
      </c>
      <c r="E800" s="53" t="str">
        <f t="shared" si="25"/>
        <v>2018_IABLACK HAWK</v>
      </c>
      <c r="F800">
        <v>453100</v>
      </c>
      <c r="G800" s="53">
        <f t="array" ref="G800">SUM(IF(A800=A$5:A800,IF(C800=C$5:C800,1,0),0))</f>
        <v>7</v>
      </c>
    </row>
    <row r="801" spans="1:7" x14ac:dyDescent="0.25">
      <c r="A801">
        <v>2018</v>
      </c>
      <c r="B801" s="53" t="str">
        <f t="shared" si="24"/>
        <v>2018_IA8</v>
      </c>
      <c r="C801" t="s">
        <v>370</v>
      </c>
      <c r="D801" t="s">
        <v>504</v>
      </c>
      <c r="E801" s="53" t="str">
        <f t="shared" si="25"/>
        <v>2018_IABOONE</v>
      </c>
      <c r="F801">
        <v>453100</v>
      </c>
      <c r="G801" s="53">
        <f t="array" ref="G801">SUM(IF(A801=A$5:A801,IF(C801=C$5:C801,1,0),0))</f>
        <v>8</v>
      </c>
    </row>
    <row r="802" spans="1:7" x14ac:dyDescent="0.25">
      <c r="A802">
        <v>2018</v>
      </c>
      <c r="B802" s="53" t="str">
        <f t="shared" si="24"/>
        <v>2018_IA9</v>
      </c>
      <c r="C802" t="s">
        <v>370</v>
      </c>
      <c r="D802" t="s">
        <v>902</v>
      </c>
      <c r="E802" s="53" t="str">
        <f t="shared" si="25"/>
        <v>2018_IABREMER</v>
      </c>
      <c r="F802">
        <v>453100</v>
      </c>
      <c r="G802" s="53">
        <f t="array" ref="G802">SUM(IF(A802=A$5:A802,IF(C802=C$5:C802,1,0),0))</f>
        <v>9</v>
      </c>
    </row>
    <row r="803" spans="1:7" x14ac:dyDescent="0.25">
      <c r="A803">
        <v>2018</v>
      </c>
      <c r="B803" s="53" t="str">
        <f t="shared" si="24"/>
        <v>2018_IA10</v>
      </c>
      <c r="C803" t="s">
        <v>370</v>
      </c>
      <c r="D803" t="s">
        <v>903</v>
      </c>
      <c r="E803" s="53" t="str">
        <f t="shared" si="25"/>
        <v>2018_IABUCHANAN</v>
      </c>
      <c r="F803">
        <v>453100</v>
      </c>
      <c r="G803" s="53">
        <f t="array" ref="G803">SUM(IF(A803=A$5:A803,IF(C803=C$5:C803,1,0),0))</f>
        <v>10</v>
      </c>
    </row>
    <row r="804" spans="1:7" x14ac:dyDescent="0.25">
      <c r="A804">
        <v>2018</v>
      </c>
      <c r="B804" s="53" t="str">
        <f t="shared" si="24"/>
        <v>2018_IA11</v>
      </c>
      <c r="C804" t="s">
        <v>370</v>
      </c>
      <c r="D804" t="s">
        <v>904</v>
      </c>
      <c r="E804" s="53" t="str">
        <f t="shared" si="25"/>
        <v>2018_IABUENA VISTA</v>
      </c>
      <c r="F804">
        <v>453100</v>
      </c>
      <c r="G804" s="53">
        <f t="array" ref="G804">SUM(IF(A804=A$5:A804,IF(C804=C$5:C804,1,0),0))</f>
        <v>11</v>
      </c>
    </row>
    <row r="805" spans="1:7" x14ac:dyDescent="0.25">
      <c r="A805">
        <v>2018</v>
      </c>
      <c r="B805" s="53" t="str">
        <f t="shared" si="24"/>
        <v>2018_IA12</v>
      </c>
      <c r="C805" t="s">
        <v>370</v>
      </c>
      <c r="D805" t="s">
        <v>433</v>
      </c>
      <c r="E805" s="53" t="str">
        <f t="shared" si="25"/>
        <v>2018_IABUTLER</v>
      </c>
      <c r="F805">
        <v>453100</v>
      </c>
      <c r="G805" s="53">
        <f t="array" ref="G805">SUM(IF(A805=A$5:A805,IF(C805=C$5:C805,1,0),0))</f>
        <v>12</v>
      </c>
    </row>
    <row r="806" spans="1:7" x14ac:dyDescent="0.25">
      <c r="A806">
        <v>2018</v>
      </c>
      <c r="B806" s="53" t="str">
        <f t="shared" si="24"/>
        <v>2018_IA13</v>
      </c>
      <c r="C806" t="s">
        <v>370</v>
      </c>
      <c r="D806" t="s">
        <v>434</v>
      </c>
      <c r="E806" s="53" t="str">
        <f t="shared" si="25"/>
        <v>2018_IACALHOUN</v>
      </c>
      <c r="F806">
        <v>453100</v>
      </c>
      <c r="G806" s="53">
        <f t="array" ref="G806">SUM(IF(A806=A$5:A806,IF(C806=C$5:C806,1,0),0))</f>
        <v>13</v>
      </c>
    </row>
    <row r="807" spans="1:7" x14ac:dyDescent="0.25">
      <c r="A807">
        <v>2018</v>
      </c>
      <c r="B807" s="53" t="str">
        <f t="shared" si="24"/>
        <v>2018_IA14</v>
      </c>
      <c r="C807" t="s">
        <v>370</v>
      </c>
      <c r="D807" t="s">
        <v>227</v>
      </c>
      <c r="E807" s="53" t="str">
        <f t="shared" si="25"/>
        <v>2018_IACARROLL</v>
      </c>
      <c r="F807">
        <v>453100</v>
      </c>
      <c r="G807" s="53">
        <f t="array" ref="G807">SUM(IF(A807=A$5:A807,IF(C807=C$5:C807,1,0),0))</f>
        <v>14</v>
      </c>
    </row>
    <row r="808" spans="1:7" x14ac:dyDescent="0.25">
      <c r="A808">
        <v>2018</v>
      </c>
      <c r="B808" s="53" t="str">
        <f t="shared" si="24"/>
        <v>2018_IA15</v>
      </c>
      <c r="C808" t="s">
        <v>370</v>
      </c>
      <c r="D808" t="s">
        <v>810</v>
      </c>
      <c r="E808" s="53" t="str">
        <f t="shared" si="25"/>
        <v>2018_IACASS</v>
      </c>
      <c r="F808">
        <v>453100</v>
      </c>
      <c r="G808" s="53">
        <f t="array" ref="G808">SUM(IF(A808=A$5:A808,IF(C808=C$5:C808,1,0),0))</f>
        <v>15</v>
      </c>
    </row>
    <row r="809" spans="1:7" x14ac:dyDescent="0.25">
      <c r="A809">
        <v>2018</v>
      </c>
      <c r="B809" s="53" t="str">
        <f t="shared" si="24"/>
        <v>2018_IA16</v>
      </c>
      <c r="C809" t="s">
        <v>370</v>
      </c>
      <c r="D809" t="s">
        <v>905</v>
      </c>
      <c r="E809" s="53" t="str">
        <f t="shared" si="25"/>
        <v>2018_IACEDAR</v>
      </c>
      <c r="F809">
        <v>453100</v>
      </c>
      <c r="G809" s="53">
        <f t="array" ref="G809">SUM(IF(A809=A$5:A809,IF(C809=C$5:C809,1,0),0))</f>
        <v>16</v>
      </c>
    </row>
    <row r="810" spans="1:7" x14ac:dyDescent="0.25">
      <c r="A810">
        <v>2018</v>
      </c>
      <c r="B810" s="53" t="str">
        <f t="shared" si="24"/>
        <v>2018_IA17</v>
      </c>
      <c r="C810" t="s">
        <v>370</v>
      </c>
      <c r="D810" t="s">
        <v>906</v>
      </c>
      <c r="E810" s="53" t="str">
        <f t="shared" si="25"/>
        <v>2018_IACERRO GORDO</v>
      </c>
      <c r="F810">
        <v>453100</v>
      </c>
      <c r="G810" s="53">
        <f t="array" ref="G810">SUM(IF(A810=A$5:A810,IF(C810=C$5:C810,1,0),0))</f>
        <v>17</v>
      </c>
    </row>
    <row r="811" spans="1:7" x14ac:dyDescent="0.25">
      <c r="A811">
        <v>2018</v>
      </c>
      <c r="B811" s="53" t="str">
        <f t="shared" si="24"/>
        <v>2018_IA18</v>
      </c>
      <c r="C811" t="s">
        <v>370</v>
      </c>
      <c r="D811" t="s">
        <v>436</v>
      </c>
      <c r="E811" s="53" t="str">
        <f t="shared" si="25"/>
        <v>2018_IACHEROKEE</v>
      </c>
      <c r="F811">
        <v>453100</v>
      </c>
      <c r="G811" s="53">
        <f t="array" ref="G811">SUM(IF(A811=A$5:A811,IF(C811=C$5:C811,1,0),0))</f>
        <v>18</v>
      </c>
    </row>
    <row r="812" spans="1:7" x14ac:dyDescent="0.25">
      <c r="A812">
        <v>2018</v>
      </c>
      <c r="B812" s="53" t="str">
        <f t="shared" si="24"/>
        <v>2018_IA19</v>
      </c>
      <c r="C812" t="s">
        <v>370</v>
      </c>
      <c r="D812" t="s">
        <v>907</v>
      </c>
      <c r="E812" s="53" t="str">
        <f t="shared" si="25"/>
        <v>2018_IACHICKASAW</v>
      </c>
      <c r="F812">
        <v>453100</v>
      </c>
      <c r="G812" s="53">
        <f t="array" ref="G812">SUM(IF(A812=A$5:A812,IF(C812=C$5:C812,1,0),0))</f>
        <v>19</v>
      </c>
    </row>
    <row r="813" spans="1:7" x14ac:dyDescent="0.25">
      <c r="A813">
        <v>2018</v>
      </c>
      <c r="B813" s="53" t="str">
        <f t="shared" si="24"/>
        <v>2018_IA20</v>
      </c>
      <c r="C813" t="s">
        <v>370</v>
      </c>
      <c r="D813" t="s">
        <v>308</v>
      </c>
      <c r="E813" s="53" t="str">
        <f t="shared" si="25"/>
        <v>2018_IACLARKE</v>
      </c>
      <c r="F813">
        <v>453100</v>
      </c>
      <c r="G813" s="53">
        <f t="array" ref="G813">SUM(IF(A813=A$5:A813,IF(C813=C$5:C813,1,0),0))</f>
        <v>20</v>
      </c>
    </row>
    <row r="814" spans="1:7" x14ac:dyDescent="0.25">
      <c r="A814">
        <v>2018</v>
      </c>
      <c r="B814" s="53" t="str">
        <f t="shared" si="24"/>
        <v>2018_IA21</v>
      </c>
      <c r="C814" t="s">
        <v>370</v>
      </c>
      <c r="D814" t="s">
        <v>439</v>
      </c>
      <c r="E814" s="53" t="str">
        <f t="shared" si="25"/>
        <v>2018_IACLAY</v>
      </c>
      <c r="F814">
        <v>453100</v>
      </c>
      <c r="G814" s="53">
        <f t="array" ref="G814">SUM(IF(A814=A$5:A814,IF(C814=C$5:C814,1,0),0))</f>
        <v>21</v>
      </c>
    </row>
    <row r="815" spans="1:7" x14ac:dyDescent="0.25">
      <c r="A815">
        <v>2018</v>
      </c>
      <c r="B815" s="53" t="str">
        <f t="shared" si="24"/>
        <v>2018_IA22</v>
      </c>
      <c r="C815" t="s">
        <v>370</v>
      </c>
      <c r="D815" t="s">
        <v>693</v>
      </c>
      <c r="E815" s="53" t="str">
        <f t="shared" si="25"/>
        <v>2018_IACLAYTON</v>
      </c>
      <c r="F815">
        <v>453100</v>
      </c>
      <c r="G815" s="53">
        <f t="array" ref="G815">SUM(IF(A815=A$5:A815,IF(C815=C$5:C815,1,0),0))</f>
        <v>22</v>
      </c>
    </row>
    <row r="816" spans="1:7" x14ac:dyDescent="0.25">
      <c r="A816">
        <v>2018</v>
      </c>
      <c r="B816" s="53" t="str">
        <f t="shared" si="24"/>
        <v>2018_IA23</v>
      </c>
      <c r="C816" t="s">
        <v>370</v>
      </c>
      <c r="D816" t="s">
        <v>813</v>
      </c>
      <c r="E816" s="53" t="str">
        <f t="shared" si="25"/>
        <v>2018_IACLINTON</v>
      </c>
      <c r="F816">
        <v>453100</v>
      </c>
      <c r="G816" s="53">
        <f t="array" ref="G816">SUM(IF(A816=A$5:A816,IF(C816=C$5:C816,1,0),0))</f>
        <v>23</v>
      </c>
    </row>
    <row r="817" spans="1:7" x14ac:dyDescent="0.25">
      <c r="A817">
        <v>2018</v>
      </c>
      <c r="B817" s="53" t="str">
        <f t="shared" si="24"/>
        <v>2018_IA24</v>
      </c>
      <c r="C817" t="s">
        <v>370</v>
      </c>
      <c r="D817" t="s">
        <v>512</v>
      </c>
      <c r="E817" s="53" t="str">
        <f t="shared" si="25"/>
        <v>2018_IACRAWFORD</v>
      </c>
      <c r="F817">
        <v>453100</v>
      </c>
      <c r="G817" s="53">
        <f t="array" ref="G817">SUM(IF(A817=A$5:A817,IF(C817=C$5:C817,1,0),0))</f>
        <v>24</v>
      </c>
    </row>
    <row r="818" spans="1:7" x14ac:dyDescent="0.25">
      <c r="A818">
        <v>2018</v>
      </c>
      <c r="B818" s="53" t="str">
        <f t="shared" si="24"/>
        <v>2018_IA25</v>
      </c>
      <c r="C818" t="s">
        <v>370</v>
      </c>
      <c r="D818" t="s">
        <v>449</v>
      </c>
      <c r="E818" s="53" t="str">
        <f t="shared" si="25"/>
        <v>2018_IADALLAS</v>
      </c>
      <c r="F818">
        <v>453100</v>
      </c>
      <c r="G818" s="53">
        <f t="array" ref="G818">SUM(IF(A818=A$5:A818,IF(C818=C$5:C818,1,0),0))</f>
        <v>25</v>
      </c>
    </row>
    <row r="819" spans="1:7" x14ac:dyDescent="0.25">
      <c r="A819">
        <v>2018</v>
      </c>
      <c r="B819" s="53" t="str">
        <f t="shared" si="24"/>
        <v>2018_IA26</v>
      </c>
      <c r="C819" t="s">
        <v>370</v>
      </c>
      <c r="D819" t="s">
        <v>908</v>
      </c>
      <c r="E819" s="53" t="str">
        <f t="shared" si="25"/>
        <v>2018_IADAVIS</v>
      </c>
      <c r="F819">
        <v>453100</v>
      </c>
      <c r="G819" s="53">
        <f t="array" ref="G819">SUM(IF(A819=A$5:A819,IF(C819=C$5:C819,1,0),0))</f>
        <v>26</v>
      </c>
    </row>
    <row r="820" spans="1:7" x14ac:dyDescent="0.25">
      <c r="A820">
        <v>2018</v>
      </c>
      <c r="B820" s="53" t="str">
        <f t="shared" si="24"/>
        <v>2018_IA27</v>
      </c>
      <c r="C820" t="s">
        <v>370</v>
      </c>
      <c r="D820" t="s">
        <v>702</v>
      </c>
      <c r="E820" s="53" t="str">
        <f t="shared" si="25"/>
        <v>2018_IADECATUR</v>
      </c>
      <c r="F820">
        <v>453100</v>
      </c>
      <c r="G820" s="53">
        <f t="array" ref="G820">SUM(IF(A820=A$5:A820,IF(C820=C$5:C820,1,0),0))</f>
        <v>27</v>
      </c>
    </row>
    <row r="821" spans="1:7" x14ac:dyDescent="0.25">
      <c r="A821">
        <v>2018</v>
      </c>
      <c r="B821" s="53" t="str">
        <f t="shared" si="24"/>
        <v>2018_IA28</v>
      </c>
      <c r="C821" t="s">
        <v>370</v>
      </c>
      <c r="D821" t="s">
        <v>85</v>
      </c>
      <c r="E821" s="53" t="str">
        <f t="shared" si="25"/>
        <v>2018_IADELAWARE</v>
      </c>
      <c r="F821">
        <v>453100</v>
      </c>
      <c r="G821" s="53">
        <f t="array" ref="G821">SUM(IF(A821=A$5:A821,IF(C821=C$5:C821,1,0),0))</f>
        <v>28</v>
      </c>
    </row>
    <row r="822" spans="1:7" x14ac:dyDescent="0.25">
      <c r="A822">
        <v>2018</v>
      </c>
      <c r="B822" s="53" t="str">
        <f t="shared" si="24"/>
        <v>2018_IA29</v>
      </c>
      <c r="C822" t="s">
        <v>370</v>
      </c>
      <c r="D822" t="s">
        <v>909</v>
      </c>
      <c r="E822" s="53" t="str">
        <f t="shared" si="25"/>
        <v>2018_IADES MOINES</v>
      </c>
      <c r="F822">
        <v>453100</v>
      </c>
      <c r="G822" s="53">
        <f t="array" ref="G822">SUM(IF(A822=A$5:A822,IF(C822=C$5:C822,1,0),0))</f>
        <v>29</v>
      </c>
    </row>
    <row r="823" spans="1:7" x14ac:dyDescent="0.25">
      <c r="A823">
        <v>2018</v>
      </c>
      <c r="B823" s="53" t="str">
        <f t="shared" si="24"/>
        <v>2018_IA30</v>
      </c>
      <c r="C823" t="s">
        <v>370</v>
      </c>
      <c r="D823" t="s">
        <v>910</v>
      </c>
      <c r="E823" s="53" t="str">
        <f t="shared" si="25"/>
        <v>2018_IADICKINSON</v>
      </c>
      <c r="F823">
        <v>453100</v>
      </c>
      <c r="G823" s="53">
        <f t="array" ref="G823">SUM(IF(A823=A$5:A823,IF(C823=C$5:C823,1,0),0))</f>
        <v>30</v>
      </c>
    </row>
    <row r="824" spans="1:7" x14ac:dyDescent="0.25">
      <c r="A824">
        <v>2018</v>
      </c>
      <c r="B824" s="53" t="str">
        <f t="shared" si="24"/>
        <v>2018_IA31</v>
      </c>
      <c r="C824" t="s">
        <v>370</v>
      </c>
      <c r="D824" t="s">
        <v>911</v>
      </c>
      <c r="E824" s="53" t="str">
        <f t="shared" si="25"/>
        <v>2018_IADUBUQUE</v>
      </c>
      <c r="F824">
        <v>453100</v>
      </c>
      <c r="G824" s="53">
        <f t="array" ref="G824">SUM(IF(A824=A$5:A824,IF(C824=C$5:C824,1,0),0))</f>
        <v>31</v>
      </c>
    </row>
    <row r="825" spans="1:7" x14ac:dyDescent="0.25">
      <c r="A825">
        <v>2018</v>
      </c>
      <c r="B825" s="53" t="str">
        <f t="shared" si="24"/>
        <v>2018_IA32</v>
      </c>
      <c r="C825" t="s">
        <v>370</v>
      </c>
      <c r="D825" t="s">
        <v>912</v>
      </c>
      <c r="E825" s="53" t="str">
        <f t="shared" si="25"/>
        <v>2018_IAEMMET</v>
      </c>
      <c r="F825">
        <v>453100</v>
      </c>
      <c r="G825" s="53">
        <f t="array" ref="G825">SUM(IF(A825=A$5:A825,IF(C825=C$5:C825,1,0),0))</f>
        <v>32</v>
      </c>
    </row>
    <row r="826" spans="1:7" x14ac:dyDescent="0.25">
      <c r="A826">
        <v>2018</v>
      </c>
      <c r="B826" s="53" t="str">
        <f t="shared" si="24"/>
        <v>2018_IA33</v>
      </c>
      <c r="C826" t="s">
        <v>370</v>
      </c>
      <c r="D826" t="s">
        <v>454</v>
      </c>
      <c r="E826" s="53" t="str">
        <f t="shared" si="25"/>
        <v>2018_IAFAYETTE</v>
      </c>
      <c r="F826">
        <v>453100</v>
      </c>
      <c r="G826" s="53">
        <f t="array" ref="G826">SUM(IF(A826=A$5:A826,IF(C826=C$5:C826,1,0),0))</f>
        <v>33</v>
      </c>
    </row>
    <row r="827" spans="1:7" x14ac:dyDescent="0.25">
      <c r="A827">
        <v>2018</v>
      </c>
      <c r="B827" s="53" t="str">
        <f t="shared" si="24"/>
        <v>2018_IA34</v>
      </c>
      <c r="C827" t="s">
        <v>370</v>
      </c>
      <c r="D827" t="s">
        <v>713</v>
      </c>
      <c r="E827" s="53" t="str">
        <f t="shared" si="25"/>
        <v>2018_IAFLOYD</v>
      </c>
      <c r="F827">
        <v>453100</v>
      </c>
      <c r="G827" s="53">
        <f t="array" ref="G827">SUM(IF(A827=A$5:A827,IF(C827=C$5:C827,1,0),0))</f>
        <v>34</v>
      </c>
    </row>
    <row r="828" spans="1:7" x14ac:dyDescent="0.25">
      <c r="A828">
        <v>2018</v>
      </c>
      <c r="B828" s="53" t="str">
        <f t="shared" si="24"/>
        <v>2018_IA35</v>
      </c>
      <c r="C828" t="s">
        <v>370</v>
      </c>
      <c r="D828" t="s">
        <v>455</v>
      </c>
      <c r="E828" s="53" t="str">
        <f t="shared" si="25"/>
        <v>2018_IAFRANKLIN</v>
      </c>
      <c r="F828">
        <v>453100</v>
      </c>
      <c r="G828" s="53">
        <f t="array" ref="G828">SUM(IF(A828=A$5:A828,IF(C828=C$5:C828,1,0),0))</f>
        <v>35</v>
      </c>
    </row>
    <row r="829" spans="1:7" x14ac:dyDescent="0.25">
      <c r="A829">
        <v>2018</v>
      </c>
      <c r="B829" s="53" t="str">
        <f t="shared" si="24"/>
        <v>2018_IA36</v>
      </c>
      <c r="C829" t="s">
        <v>370</v>
      </c>
      <c r="D829" t="s">
        <v>596</v>
      </c>
      <c r="E829" s="53" t="str">
        <f t="shared" si="25"/>
        <v>2018_IAFREMONT</v>
      </c>
      <c r="F829">
        <v>453100</v>
      </c>
      <c r="G829" s="53">
        <f t="array" ref="G829">SUM(IF(A829=A$5:A829,IF(C829=C$5:C829,1,0),0))</f>
        <v>36</v>
      </c>
    </row>
    <row r="830" spans="1:7" x14ac:dyDescent="0.25">
      <c r="A830">
        <v>2018</v>
      </c>
      <c r="B830" s="53" t="str">
        <f t="shared" si="24"/>
        <v>2018_IA37</v>
      </c>
      <c r="C830" t="s">
        <v>370</v>
      </c>
      <c r="D830" t="s">
        <v>212</v>
      </c>
      <c r="E830" s="53" t="str">
        <f t="shared" si="25"/>
        <v>2018_IAGREENE</v>
      </c>
      <c r="F830">
        <v>453100</v>
      </c>
      <c r="G830" s="53">
        <f t="array" ref="G830">SUM(IF(A830=A$5:A830,IF(C830=C$5:C830,1,0),0))</f>
        <v>37</v>
      </c>
    </row>
    <row r="831" spans="1:7" x14ac:dyDescent="0.25">
      <c r="A831">
        <v>2018</v>
      </c>
      <c r="B831" s="53" t="str">
        <f t="shared" si="24"/>
        <v>2018_IA38</v>
      </c>
      <c r="C831" t="s">
        <v>370</v>
      </c>
      <c r="D831" t="s">
        <v>821</v>
      </c>
      <c r="E831" s="53" t="str">
        <f t="shared" si="25"/>
        <v>2018_IAGRUNDY</v>
      </c>
      <c r="F831">
        <v>453100</v>
      </c>
      <c r="G831" s="53">
        <f t="array" ref="G831">SUM(IF(A831=A$5:A831,IF(C831=C$5:C831,1,0),0))</f>
        <v>38</v>
      </c>
    </row>
    <row r="832" spans="1:7" x14ac:dyDescent="0.25">
      <c r="A832">
        <v>2018</v>
      </c>
      <c r="B832" s="53" t="str">
        <f t="shared" si="24"/>
        <v>2018_IA39</v>
      </c>
      <c r="C832" t="s">
        <v>370</v>
      </c>
      <c r="D832" t="s">
        <v>913</v>
      </c>
      <c r="E832" s="53" t="str">
        <f t="shared" si="25"/>
        <v>2018_IAGUTHRIE</v>
      </c>
      <c r="F832">
        <v>453100</v>
      </c>
      <c r="G832" s="53">
        <f t="array" ref="G832">SUM(IF(A832=A$5:A832,IF(C832=C$5:C832,1,0),0))</f>
        <v>39</v>
      </c>
    </row>
    <row r="833" spans="1:7" x14ac:dyDescent="0.25">
      <c r="A833">
        <v>2018</v>
      </c>
      <c r="B833" s="53" t="str">
        <f t="shared" si="24"/>
        <v>2018_IA40</v>
      </c>
      <c r="C833" t="s">
        <v>370</v>
      </c>
      <c r="D833" t="s">
        <v>642</v>
      </c>
      <c r="E833" s="53" t="str">
        <f t="shared" si="25"/>
        <v>2018_IAHAMILTON</v>
      </c>
      <c r="F833">
        <v>453100</v>
      </c>
      <c r="G833" s="53">
        <f t="array" ref="G833">SUM(IF(A833=A$5:A833,IF(C833=C$5:C833,1,0),0))</f>
        <v>40</v>
      </c>
    </row>
    <row r="834" spans="1:7" x14ac:dyDescent="0.25">
      <c r="A834">
        <v>2018</v>
      </c>
      <c r="B834" s="53" t="str">
        <f t="shared" si="24"/>
        <v>2018_IA41</v>
      </c>
      <c r="C834" t="s">
        <v>370</v>
      </c>
      <c r="D834" t="s">
        <v>723</v>
      </c>
      <c r="E834" s="53" t="str">
        <f t="shared" si="25"/>
        <v>2018_IAHANCOCK</v>
      </c>
      <c r="F834">
        <v>453100</v>
      </c>
      <c r="G834" s="53">
        <f t="array" ref="G834">SUM(IF(A834=A$5:A834,IF(C834=C$5:C834,1,0),0))</f>
        <v>41</v>
      </c>
    </row>
    <row r="835" spans="1:7" x14ac:dyDescent="0.25">
      <c r="A835">
        <v>2018</v>
      </c>
      <c r="B835" s="53" t="str">
        <f t="shared" si="24"/>
        <v>2018_IA42</v>
      </c>
      <c r="C835" t="s">
        <v>370</v>
      </c>
      <c r="D835" t="s">
        <v>822</v>
      </c>
      <c r="E835" s="53" t="str">
        <f t="shared" si="25"/>
        <v>2018_IAHARDIN</v>
      </c>
      <c r="F835">
        <v>453100</v>
      </c>
      <c r="G835" s="53">
        <f t="array" ref="G835">SUM(IF(A835=A$5:A835,IF(C835=C$5:C835,1,0),0))</f>
        <v>42</v>
      </c>
    </row>
    <row r="836" spans="1:7" x14ac:dyDescent="0.25">
      <c r="A836">
        <v>2018</v>
      </c>
      <c r="B836" s="53" t="str">
        <f t="shared" si="24"/>
        <v>2018_IA43</v>
      </c>
      <c r="C836" t="s">
        <v>370</v>
      </c>
      <c r="D836" t="s">
        <v>867</v>
      </c>
      <c r="E836" s="53" t="str">
        <f t="shared" si="25"/>
        <v>2018_IAHARRISON</v>
      </c>
      <c r="F836">
        <v>453100</v>
      </c>
      <c r="G836" s="53">
        <f t="array" ref="G836">SUM(IF(A836=A$5:A836,IF(C836=C$5:C836,1,0),0))</f>
        <v>43</v>
      </c>
    </row>
    <row r="837" spans="1:7" x14ac:dyDescent="0.25">
      <c r="A837">
        <v>2018</v>
      </c>
      <c r="B837" s="53" t="str">
        <f t="shared" si="24"/>
        <v>2018_IA44</v>
      </c>
      <c r="C837" t="s">
        <v>370</v>
      </c>
      <c r="D837" t="s">
        <v>458</v>
      </c>
      <c r="E837" s="53" t="str">
        <f t="shared" si="25"/>
        <v>2018_IAHENRY</v>
      </c>
      <c r="F837">
        <v>453100</v>
      </c>
      <c r="G837" s="53">
        <f t="array" ref="G837">SUM(IF(A837=A$5:A837,IF(C837=C$5:C837,1,0),0))</f>
        <v>44</v>
      </c>
    </row>
    <row r="838" spans="1:7" x14ac:dyDescent="0.25">
      <c r="A838">
        <v>2018</v>
      </c>
      <c r="B838" s="53" t="str">
        <f t="shared" ref="B838:B901" si="26">A838&amp;"_"&amp;C838&amp;G838</f>
        <v>2018_IA45</v>
      </c>
      <c r="C838" t="s">
        <v>370</v>
      </c>
      <c r="D838" t="s">
        <v>231</v>
      </c>
      <c r="E838" s="53" t="str">
        <f t="shared" ref="E838:E901" si="27">A838&amp;"_"&amp;C838&amp;D838</f>
        <v>2018_IAHOWARD</v>
      </c>
      <c r="F838">
        <v>453100</v>
      </c>
      <c r="G838" s="53">
        <f t="array" ref="G838">SUM(IF(A838=A$5:A838,IF(C838=C$5:C838,1,0),0))</f>
        <v>45</v>
      </c>
    </row>
    <row r="839" spans="1:7" x14ac:dyDescent="0.25">
      <c r="A839">
        <v>2018</v>
      </c>
      <c r="B839" s="53" t="str">
        <f t="shared" si="26"/>
        <v>2018_IA46</v>
      </c>
      <c r="C839" t="s">
        <v>370</v>
      </c>
      <c r="D839" t="s">
        <v>558</v>
      </c>
      <c r="E839" s="53" t="str">
        <f t="shared" si="27"/>
        <v>2018_IAHUMBOLDT</v>
      </c>
      <c r="F839">
        <v>453100</v>
      </c>
      <c r="G839" s="53">
        <f t="array" ref="G839">SUM(IF(A839=A$5:A839,IF(C839=C$5:C839,1,0),0))</f>
        <v>46</v>
      </c>
    </row>
    <row r="840" spans="1:7" x14ac:dyDescent="0.25">
      <c r="A840">
        <v>2018</v>
      </c>
      <c r="B840" s="53" t="str">
        <f t="shared" si="26"/>
        <v>2018_IA47</v>
      </c>
      <c r="C840" t="s">
        <v>370</v>
      </c>
      <c r="D840" t="s">
        <v>914</v>
      </c>
      <c r="E840" s="53" t="str">
        <f t="shared" si="27"/>
        <v>2018_IAIDA</v>
      </c>
      <c r="F840">
        <v>453100</v>
      </c>
      <c r="G840" s="53">
        <f t="array" ref="G840">SUM(IF(A840=A$5:A840,IF(C840=C$5:C840,1,0),0))</f>
        <v>47</v>
      </c>
    </row>
    <row r="841" spans="1:7" x14ac:dyDescent="0.25">
      <c r="A841">
        <v>2018</v>
      </c>
      <c r="B841" s="53" t="str">
        <f t="shared" si="26"/>
        <v>2018_IA48</v>
      </c>
      <c r="C841" t="s">
        <v>370</v>
      </c>
      <c r="D841" t="s">
        <v>93</v>
      </c>
      <c r="E841" s="53" t="str">
        <f t="shared" si="27"/>
        <v>2018_IAIOWA</v>
      </c>
      <c r="F841">
        <v>453100</v>
      </c>
      <c r="G841" s="53">
        <f t="array" ref="G841">SUM(IF(A841=A$5:A841,IF(C841=C$5:C841,1,0),0))</f>
        <v>48</v>
      </c>
    </row>
    <row r="842" spans="1:7" x14ac:dyDescent="0.25">
      <c r="A842">
        <v>2018</v>
      </c>
      <c r="B842" s="53" t="str">
        <f t="shared" si="26"/>
        <v>2018_IA49</v>
      </c>
      <c r="C842" t="s">
        <v>370</v>
      </c>
      <c r="D842" t="s">
        <v>460</v>
      </c>
      <c r="E842" s="53" t="str">
        <f t="shared" si="27"/>
        <v>2018_IAJACKSON</v>
      </c>
      <c r="F842">
        <v>453100</v>
      </c>
      <c r="G842" s="53">
        <f t="array" ref="G842">SUM(IF(A842=A$5:A842,IF(C842=C$5:C842,1,0),0))</f>
        <v>49</v>
      </c>
    </row>
    <row r="843" spans="1:7" x14ac:dyDescent="0.25">
      <c r="A843">
        <v>2018</v>
      </c>
      <c r="B843" s="53" t="str">
        <f t="shared" si="26"/>
        <v>2018_IA50</v>
      </c>
      <c r="C843" t="s">
        <v>370</v>
      </c>
      <c r="D843" t="s">
        <v>729</v>
      </c>
      <c r="E843" s="53" t="str">
        <f t="shared" si="27"/>
        <v>2018_IAJASPER</v>
      </c>
      <c r="F843">
        <v>453100</v>
      </c>
      <c r="G843" s="53">
        <f t="array" ref="G843">SUM(IF(A843=A$5:A843,IF(C843=C$5:C843,1,0),0))</f>
        <v>50</v>
      </c>
    </row>
    <row r="844" spans="1:7" x14ac:dyDescent="0.25">
      <c r="A844">
        <v>2018</v>
      </c>
      <c r="B844" s="53" t="str">
        <f t="shared" si="26"/>
        <v>2018_IA51</v>
      </c>
      <c r="C844" t="s">
        <v>370</v>
      </c>
      <c r="D844" t="s">
        <v>196</v>
      </c>
      <c r="E844" s="53" t="str">
        <f t="shared" si="27"/>
        <v>2018_IAJEFFERSON</v>
      </c>
      <c r="F844">
        <v>453100</v>
      </c>
      <c r="G844" s="53">
        <f t="array" ref="G844">SUM(IF(A844=A$5:A844,IF(C844=C$5:C844,1,0),0))</f>
        <v>51</v>
      </c>
    </row>
    <row r="845" spans="1:7" x14ac:dyDescent="0.25">
      <c r="A845">
        <v>2018</v>
      </c>
      <c r="B845" s="53" t="str">
        <f t="shared" si="26"/>
        <v>2018_IA52</v>
      </c>
      <c r="C845" t="s">
        <v>370</v>
      </c>
      <c r="D845" t="s">
        <v>525</v>
      </c>
      <c r="E845" s="53" t="str">
        <f t="shared" si="27"/>
        <v>2018_IAJOHNSON</v>
      </c>
      <c r="F845">
        <v>453100</v>
      </c>
      <c r="G845" s="53">
        <f t="array" ref="G845">SUM(IF(A845=A$5:A845,IF(C845=C$5:C845,1,0),0))</f>
        <v>52</v>
      </c>
    </row>
    <row r="846" spans="1:7" x14ac:dyDescent="0.25">
      <c r="A846">
        <v>2018</v>
      </c>
      <c r="B846" s="53" t="str">
        <f t="shared" si="26"/>
        <v>2018_IA53</v>
      </c>
      <c r="C846" t="s">
        <v>370</v>
      </c>
      <c r="D846" t="s">
        <v>732</v>
      </c>
      <c r="E846" s="53" t="str">
        <f t="shared" si="27"/>
        <v>2018_IAJONES</v>
      </c>
      <c r="F846">
        <v>453100</v>
      </c>
      <c r="G846" s="53">
        <f t="array" ref="G846">SUM(IF(A846=A$5:A846,IF(C846=C$5:C846,1,0),0))</f>
        <v>53</v>
      </c>
    </row>
    <row r="847" spans="1:7" x14ac:dyDescent="0.25">
      <c r="A847">
        <v>2018</v>
      </c>
      <c r="B847" s="53" t="str">
        <f t="shared" si="26"/>
        <v>2018_IA54</v>
      </c>
      <c r="C847" t="s">
        <v>370</v>
      </c>
      <c r="D847" t="s">
        <v>915</v>
      </c>
      <c r="E847" s="53" t="str">
        <f t="shared" si="27"/>
        <v>2018_IAKEOKUK</v>
      </c>
      <c r="F847">
        <v>453100</v>
      </c>
      <c r="G847" s="53">
        <f t="array" ref="G847">SUM(IF(A847=A$5:A847,IF(C847=C$5:C847,1,0),0))</f>
        <v>54</v>
      </c>
    </row>
    <row r="848" spans="1:7" x14ac:dyDescent="0.25">
      <c r="A848">
        <v>2018</v>
      </c>
      <c r="B848" s="53" t="str">
        <f t="shared" si="26"/>
        <v>2018_IA55</v>
      </c>
      <c r="C848" t="s">
        <v>370</v>
      </c>
      <c r="D848" t="s">
        <v>916</v>
      </c>
      <c r="E848" s="53" t="str">
        <f t="shared" si="27"/>
        <v>2018_IAKOSSUTH</v>
      </c>
      <c r="F848">
        <v>453100</v>
      </c>
      <c r="G848" s="53">
        <f t="array" ref="G848">SUM(IF(A848=A$5:A848,IF(C848=C$5:C848,1,0),0))</f>
        <v>55</v>
      </c>
    </row>
    <row r="849" spans="1:7" x14ac:dyDescent="0.25">
      <c r="A849">
        <v>2018</v>
      </c>
      <c r="B849" s="53" t="str">
        <f t="shared" si="26"/>
        <v>2018_IA56</v>
      </c>
      <c r="C849" t="s">
        <v>370</v>
      </c>
      <c r="D849" t="s">
        <v>464</v>
      </c>
      <c r="E849" s="53" t="str">
        <f t="shared" si="27"/>
        <v>2018_IALEE</v>
      </c>
      <c r="F849">
        <v>453100</v>
      </c>
      <c r="G849" s="53">
        <f t="array" ref="G849">SUM(IF(A849=A$5:A849,IF(C849=C$5:C849,1,0),0))</f>
        <v>56</v>
      </c>
    </row>
    <row r="850" spans="1:7" x14ac:dyDescent="0.25">
      <c r="A850">
        <v>2018</v>
      </c>
      <c r="B850" s="53" t="str">
        <f t="shared" si="26"/>
        <v>2018_IA57</v>
      </c>
      <c r="C850" t="s">
        <v>370</v>
      </c>
      <c r="D850" t="s">
        <v>917</v>
      </c>
      <c r="E850" s="53" t="str">
        <f t="shared" si="27"/>
        <v>2018_IALINN</v>
      </c>
      <c r="F850">
        <v>453100</v>
      </c>
      <c r="G850" s="53">
        <f t="array" ref="G850">SUM(IF(A850=A$5:A850,IF(C850=C$5:C850,1,0),0))</f>
        <v>57</v>
      </c>
    </row>
    <row r="851" spans="1:7" x14ac:dyDescent="0.25">
      <c r="A851">
        <v>2018</v>
      </c>
      <c r="B851" s="53" t="str">
        <f t="shared" si="26"/>
        <v>2018_IA58</v>
      </c>
      <c r="C851" t="s">
        <v>370</v>
      </c>
      <c r="D851" t="s">
        <v>325</v>
      </c>
      <c r="E851" s="53" t="str">
        <f t="shared" si="27"/>
        <v>2018_IALOUISA</v>
      </c>
      <c r="F851">
        <v>453100</v>
      </c>
      <c r="G851" s="53">
        <f t="array" ref="G851">SUM(IF(A851=A$5:A851,IF(C851=C$5:C851,1,0),0))</f>
        <v>58</v>
      </c>
    </row>
    <row r="852" spans="1:7" x14ac:dyDescent="0.25">
      <c r="A852">
        <v>2018</v>
      </c>
      <c r="B852" s="53" t="str">
        <f t="shared" si="26"/>
        <v>2018_IA59</v>
      </c>
      <c r="C852" t="s">
        <v>370</v>
      </c>
      <c r="D852" t="s">
        <v>918</v>
      </c>
      <c r="E852" s="53" t="str">
        <f t="shared" si="27"/>
        <v>2018_IALUCAS</v>
      </c>
      <c r="F852">
        <v>453100</v>
      </c>
      <c r="G852" s="53">
        <f t="array" ref="G852">SUM(IF(A852=A$5:A852,IF(C852=C$5:C852,1,0),0))</f>
        <v>59</v>
      </c>
    </row>
    <row r="853" spans="1:7" x14ac:dyDescent="0.25">
      <c r="A853">
        <v>2018</v>
      </c>
      <c r="B853" s="53" t="str">
        <f t="shared" si="26"/>
        <v>2018_IA60</v>
      </c>
      <c r="C853" t="s">
        <v>370</v>
      </c>
      <c r="D853" t="s">
        <v>919</v>
      </c>
      <c r="E853" s="53" t="str">
        <f t="shared" si="27"/>
        <v>2018_IALYON</v>
      </c>
      <c r="F853">
        <v>453100</v>
      </c>
      <c r="G853" s="53">
        <f t="array" ref="G853">SUM(IF(A853=A$5:A853,IF(C853=C$5:C853,1,0),0))</f>
        <v>60</v>
      </c>
    </row>
    <row r="854" spans="1:7" x14ac:dyDescent="0.25">
      <c r="A854">
        <v>2018</v>
      </c>
      <c r="B854" s="53" t="str">
        <f t="shared" si="26"/>
        <v>2018_IA61</v>
      </c>
      <c r="C854" t="s">
        <v>370</v>
      </c>
      <c r="D854" t="s">
        <v>467</v>
      </c>
      <c r="E854" s="53" t="str">
        <f t="shared" si="27"/>
        <v>2018_IAMADISON</v>
      </c>
      <c r="F854">
        <v>453100</v>
      </c>
      <c r="G854" s="53">
        <f t="array" ref="G854">SUM(IF(A854=A$5:A854,IF(C854=C$5:C854,1,0),0))</f>
        <v>61</v>
      </c>
    </row>
    <row r="855" spans="1:7" x14ac:dyDescent="0.25">
      <c r="A855">
        <v>2018</v>
      </c>
      <c r="B855" s="53" t="str">
        <f t="shared" si="26"/>
        <v>2018_IA62</v>
      </c>
      <c r="C855" t="s">
        <v>370</v>
      </c>
      <c r="D855" t="s">
        <v>920</v>
      </c>
      <c r="E855" s="53" t="str">
        <f t="shared" si="27"/>
        <v>2018_IAMAHASKA</v>
      </c>
      <c r="F855">
        <v>453100</v>
      </c>
      <c r="G855" s="53">
        <f t="array" ref="G855">SUM(IF(A855=A$5:A855,IF(C855=C$5:C855,1,0),0))</f>
        <v>62</v>
      </c>
    </row>
    <row r="856" spans="1:7" x14ac:dyDescent="0.25">
      <c r="A856">
        <v>2018</v>
      </c>
      <c r="B856" s="53" t="str">
        <f t="shared" si="26"/>
        <v>2018_IA63</v>
      </c>
      <c r="C856" t="s">
        <v>370</v>
      </c>
      <c r="D856" t="s">
        <v>469</v>
      </c>
      <c r="E856" s="53" t="str">
        <f t="shared" si="27"/>
        <v>2018_IAMARION</v>
      </c>
      <c r="F856">
        <v>453100</v>
      </c>
      <c r="G856" s="53">
        <f t="array" ref="G856">SUM(IF(A856=A$5:A856,IF(C856=C$5:C856,1,0),0))</f>
        <v>63</v>
      </c>
    </row>
    <row r="857" spans="1:7" x14ac:dyDescent="0.25">
      <c r="A857">
        <v>2018</v>
      </c>
      <c r="B857" s="53" t="str">
        <f t="shared" si="26"/>
        <v>2018_IA64</v>
      </c>
      <c r="C857" t="s">
        <v>370</v>
      </c>
      <c r="D857" t="s">
        <v>470</v>
      </c>
      <c r="E857" s="53" t="str">
        <f t="shared" si="27"/>
        <v>2018_IAMARSHALL</v>
      </c>
      <c r="F857">
        <v>453100</v>
      </c>
      <c r="G857" s="53">
        <f t="array" ref="G857">SUM(IF(A857=A$5:A857,IF(C857=C$5:C857,1,0),0))</f>
        <v>64</v>
      </c>
    </row>
    <row r="858" spans="1:7" x14ac:dyDescent="0.25">
      <c r="A858">
        <v>2018</v>
      </c>
      <c r="B858" s="53" t="str">
        <f t="shared" si="26"/>
        <v>2018_IA65</v>
      </c>
      <c r="C858" t="s">
        <v>370</v>
      </c>
      <c r="D858" t="s">
        <v>921</v>
      </c>
      <c r="E858" s="53" t="str">
        <f t="shared" si="27"/>
        <v>2018_IAMILLS</v>
      </c>
      <c r="F858">
        <v>453100</v>
      </c>
      <c r="G858" s="53">
        <f t="array" ref="G858">SUM(IF(A858=A$5:A858,IF(C858=C$5:C858,1,0),0))</f>
        <v>65</v>
      </c>
    </row>
    <row r="859" spans="1:7" x14ac:dyDescent="0.25">
      <c r="A859">
        <v>2018</v>
      </c>
      <c r="B859" s="53" t="str">
        <f t="shared" si="26"/>
        <v>2018_IA66</v>
      </c>
      <c r="C859" t="s">
        <v>370</v>
      </c>
      <c r="D859" t="s">
        <v>740</v>
      </c>
      <c r="E859" s="53" t="str">
        <f t="shared" si="27"/>
        <v>2018_IAMITCHELL</v>
      </c>
      <c r="F859">
        <v>453100</v>
      </c>
      <c r="G859" s="53">
        <f t="array" ref="G859">SUM(IF(A859=A$5:A859,IF(C859=C$5:C859,1,0),0))</f>
        <v>66</v>
      </c>
    </row>
    <row r="860" spans="1:7" x14ac:dyDescent="0.25">
      <c r="A860">
        <v>2018</v>
      </c>
      <c r="B860" s="53" t="str">
        <f t="shared" si="26"/>
        <v>2018_IA67</v>
      </c>
      <c r="C860" t="s">
        <v>370</v>
      </c>
      <c r="D860" t="s">
        <v>922</v>
      </c>
      <c r="E860" s="53" t="str">
        <f t="shared" si="27"/>
        <v>2018_IAMONONA</v>
      </c>
      <c r="F860">
        <v>453100</v>
      </c>
      <c r="G860" s="53">
        <f t="array" ref="G860">SUM(IF(A860=A$5:A860,IF(C860=C$5:C860,1,0),0))</f>
        <v>67</v>
      </c>
    </row>
    <row r="861" spans="1:7" x14ac:dyDescent="0.25">
      <c r="A861">
        <v>2018</v>
      </c>
      <c r="B861" s="53" t="str">
        <f t="shared" si="26"/>
        <v>2018_IA68</v>
      </c>
      <c r="C861" t="s">
        <v>370</v>
      </c>
      <c r="D861" t="s">
        <v>210</v>
      </c>
      <c r="E861" s="53" t="str">
        <f t="shared" si="27"/>
        <v>2018_IAMONROE</v>
      </c>
      <c r="F861">
        <v>453100</v>
      </c>
      <c r="G861" s="53">
        <f t="array" ref="G861">SUM(IF(A861=A$5:A861,IF(C861=C$5:C861,1,0),0))</f>
        <v>68</v>
      </c>
    </row>
    <row r="862" spans="1:7" x14ac:dyDescent="0.25">
      <c r="A862">
        <v>2018</v>
      </c>
      <c r="B862" s="53" t="str">
        <f t="shared" si="26"/>
        <v>2018_IA69</v>
      </c>
      <c r="C862" t="s">
        <v>370</v>
      </c>
      <c r="D862" t="s">
        <v>232</v>
      </c>
      <c r="E862" s="53" t="str">
        <f t="shared" si="27"/>
        <v>2018_IAMONTGOMERY</v>
      </c>
      <c r="F862">
        <v>453100</v>
      </c>
      <c r="G862" s="53">
        <f t="array" ref="G862">SUM(IF(A862=A$5:A862,IF(C862=C$5:C862,1,0),0))</f>
        <v>69</v>
      </c>
    </row>
    <row r="863" spans="1:7" x14ac:dyDescent="0.25">
      <c r="A863">
        <v>2018</v>
      </c>
      <c r="B863" s="53" t="str">
        <f t="shared" si="26"/>
        <v>2018_IA70</v>
      </c>
      <c r="C863" t="s">
        <v>370</v>
      </c>
      <c r="D863" t="s">
        <v>923</v>
      </c>
      <c r="E863" s="53" t="str">
        <f t="shared" si="27"/>
        <v>2018_IAMUSCATINE</v>
      </c>
      <c r="F863">
        <v>453100</v>
      </c>
      <c r="G863" s="53">
        <f t="array" ref="G863">SUM(IF(A863=A$5:A863,IF(C863=C$5:C863,1,0),0))</f>
        <v>70</v>
      </c>
    </row>
    <row r="864" spans="1:7" x14ac:dyDescent="0.25">
      <c r="A864">
        <v>2018</v>
      </c>
      <c r="B864" s="53" t="str">
        <f t="shared" si="26"/>
        <v>2018_IA71</v>
      </c>
      <c r="C864" t="s">
        <v>370</v>
      </c>
      <c r="D864" t="s">
        <v>924</v>
      </c>
      <c r="E864" s="53" t="str">
        <f t="shared" si="27"/>
        <v>2018_IAO'BRIEN</v>
      </c>
      <c r="F864">
        <v>453100</v>
      </c>
      <c r="G864" s="53">
        <f t="array" ref="G864">SUM(IF(A864=A$5:A864,IF(C864=C$5:C864,1,0),0))</f>
        <v>71</v>
      </c>
    </row>
    <row r="865" spans="1:7" x14ac:dyDescent="0.25">
      <c r="A865">
        <v>2018</v>
      </c>
      <c r="B865" s="53" t="str">
        <f t="shared" si="26"/>
        <v>2018_IA72</v>
      </c>
      <c r="C865" t="s">
        <v>370</v>
      </c>
      <c r="D865" t="s">
        <v>658</v>
      </c>
      <c r="E865" s="53" t="str">
        <f t="shared" si="27"/>
        <v>2018_IAOSCEOLA</v>
      </c>
      <c r="F865">
        <v>453100</v>
      </c>
      <c r="G865" s="53">
        <f t="array" ref="G865">SUM(IF(A865=A$5:A865,IF(C865=C$5:C865,1,0),0))</f>
        <v>72</v>
      </c>
    </row>
    <row r="866" spans="1:7" x14ac:dyDescent="0.25">
      <c r="A866">
        <v>2018</v>
      </c>
      <c r="B866" s="53" t="str">
        <f t="shared" si="26"/>
        <v>2018_IA73</v>
      </c>
      <c r="C866" t="s">
        <v>370</v>
      </c>
      <c r="D866" t="s">
        <v>925</v>
      </c>
      <c r="E866" s="53" t="str">
        <f t="shared" si="27"/>
        <v>2018_IAPAGE</v>
      </c>
      <c r="F866">
        <v>453100</v>
      </c>
      <c r="G866" s="53">
        <f t="array" ref="G866">SUM(IF(A866=A$5:A866,IF(C866=C$5:C866,1,0),0))</f>
        <v>73</v>
      </c>
    </row>
    <row r="867" spans="1:7" x14ac:dyDescent="0.25">
      <c r="A867">
        <v>2018</v>
      </c>
      <c r="B867" s="53" t="str">
        <f t="shared" si="26"/>
        <v>2018_IA74</v>
      </c>
      <c r="C867" t="s">
        <v>370</v>
      </c>
      <c r="D867" t="s">
        <v>926</v>
      </c>
      <c r="E867" s="53" t="str">
        <f t="shared" si="27"/>
        <v>2018_IAPALO ALTO</v>
      </c>
      <c r="F867">
        <v>453100</v>
      </c>
      <c r="G867" s="53">
        <f t="array" ref="G867">SUM(IF(A867=A$5:A867,IF(C867=C$5:C867,1,0),0))</f>
        <v>74</v>
      </c>
    </row>
    <row r="868" spans="1:7" x14ac:dyDescent="0.25">
      <c r="A868">
        <v>2018</v>
      </c>
      <c r="B868" s="53" t="str">
        <f t="shared" si="26"/>
        <v>2018_IA75</v>
      </c>
      <c r="C868" t="s">
        <v>370</v>
      </c>
      <c r="D868" t="s">
        <v>243</v>
      </c>
      <c r="E868" s="53" t="str">
        <f t="shared" si="27"/>
        <v>2018_IAPLYMOUTH</v>
      </c>
      <c r="F868">
        <v>453100</v>
      </c>
      <c r="G868" s="53">
        <f t="array" ref="G868">SUM(IF(A868=A$5:A868,IF(C868=C$5:C868,1,0),0))</f>
        <v>75</v>
      </c>
    </row>
    <row r="869" spans="1:7" x14ac:dyDescent="0.25">
      <c r="A869">
        <v>2018</v>
      </c>
      <c r="B869" s="53" t="str">
        <f t="shared" si="26"/>
        <v>2018_IA76</v>
      </c>
      <c r="C869" t="s">
        <v>370</v>
      </c>
      <c r="D869" t="s">
        <v>927</v>
      </c>
      <c r="E869" s="53" t="str">
        <f t="shared" si="27"/>
        <v>2018_IAPOCAHONTAS</v>
      </c>
      <c r="F869">
        <v>453100</v>
      </c>
      <c r="G869" s="53">
        <f t="array" ref="G869">SUM(IF(A869=A$5:A869,IF(C869=C$5:C869,1,0),0))</f>
        <v>76</v>
      </c>
    </row>
    <row r="870" spans="1:7" x14ac:dyDescent="0.25">
      <c r="A870">
        <v>2018</v>
      </c>
      <c r="B870" s="53" t="str">
        <f t="shared" si="26"/>
        <v>2018_IA77</v>
      </c>
      <c r="C870" t="s">
        <v>370</v>
      </c>
      <c r="D870" t="s">
        <v>535</v>
      </c>
      <c r="E870" s="53" t="str">
        <f t="shared" si="27"/>
        <v>2018_IAPOLK</v>
      </c>
      <c r="F870">
        <v>453100</v>
      </c>
      <c r="G870" s="53">
        <f t="array" ref="G870">SUM(IF(A870=A$5:A870,IF(C870=C$5:C870,1,0),0))</f>
        <v>77</v>
      </c>
    </row>
    <row r="871" spans="1:7" x14ac:dyDescent="0.25">
      <c r="A871">
        <v>2018</v>
      </c>
      <c r="B871" s="53" t="str">
        <f t="shared" si="26"/>
        <v>2018_IA78</v>
      </c>
      <c r="C871" t="s">
        <v>370</v>
      </c>
      <c r="D871" t="s">
        <v>928</v>
      </c>
      <c r="E871" s="53" t="str">
        <f t="shared" si="27"/>
        <v>2018_IAPOTTAWATTAMIE</v>
      </c>
      <c r="F871">
        <v>453100</v>
      </c>
      <c r="G871" s="53">
        <f t="array" ref="G871">SUM(IF(A871=A$5:A871,IF(C871=C$5:C871,1,0),0))</f>
        <v>78</v>
      </c>
    </row>
    <row r="872" spans="1:7" x14ac:dyDescent="0.25">
      <c r="A872">
        <v>2018</v>
      </c>
      <c r="B872" s="53" t="str">
        <f t="shared" si="26"/>
        <v>2018_IA79</v>
      </c>
      <c r="C872" t="s">
        <v>370</v>
      </c>
      <c r="D872" t="s">
        <v>929</v>
      </c>
      <c r="E872" s="53" t="str">
        <f t="shared" si="27"/>
        <v>2018_IAPOWESHIEK</v>
      </c>
      <c r="F872">
        <v>453100</v>
      </c>
      <c r="G872" s="53">
        <f t="array" ref="G872">SUM(IF(A872=A$5:A872,IF(C872=C$5:C872,1,0),0))</f>
        <v>79</v>
      </c>
    </row>
    <row r="873" spans="1:7" x14ac:dyDescent="0.25">
      <c r="A873">
        <v>2018</v>
      </c>
      <c r="B873" s="53" t="str">
        <f t="shared" si="26"/>
        <v>2018_IA80</v>
      </c>
      <c r="C873" t="s">
        <v>370</v>
      </c>
      <c r="D873" t="s">
        <v>930</v>
      </c>
      <c r="E873" s="53" t="str">
        <f t="shared" si="27"/>
        <v>2018_IARINGGOLD</v>
      </c>
      <c r="F873">
        <v>453100</v>
      </c>
      <c r="G873" s="53">
        <f t="array" ref="G873">SUM(IF(A873=A$5:A873,IF(C873=C$5:C873,1,0),0))</f>
        <v>80</v>
      </c>
    </row>
    <row r="874" spans="1:7" x14ac:dyDescent="0.25">
      <c r="A874">
        <v>2018</v>
      </c>
      <c r="B874" s="53" t="str">
        <f t="shared" si="26"/>
        <v>2018_IA81</v>
      </c>
      <c r="C874" t="s">
        <v>370</v>
      </c>
      <c r="D874" t="s">
        <v>931</v>
      </c>
      <c r="E874" s="53" t="str">
        <f t="shared" si="27"/>
        <v>2018_IASAC</v>
      </c>
      <c r="F874">
        <v>453100</v>
      </c>
      <c r="G874" s="53">
        <f t="array" ref="G874">SUM(IF(A874=A$5:A874,IF(C874=C$5:C874,1,0),0))</f>
        <v>81</v>
      </c>
    </row>
    <row r="875" spans="1:7" x14ac:dyDescent="0.25">
      <c r="A875">
        <v>2018</v>
      </c>
      <c r="B875" s="53" t="str">
        <f t="shared" si="26"/>
        <v>2018_IA82</v>
      </c>
      <c r="C875" t="s">
        <v>370</v>
      </c>
      <c r="D875" t="s">
        <v>541</v>
      </c>
      <c r="E875" s="53" t="str">
        <f t="shared" si="27"/>
        <v>2018_IASCOTT</v>
      </c>
      <c r="F875">
        <v>453100</v>
      </c>
      <c r="G875" s="53">
        <f t="array" ref="G875">SUM(IF(A875=A$5:A875,IF(C875=C$5:C875,1,0),0))</f>
        <v>82</v>
      </c>
    </row>
    <row r="876" spans="1:7" x14ac:dyDescent="0.25">
      <c r="A876">
        <v>2018</v>
      </c>
      <c r="B876" s="53" t="str">
        <f t="shared" si="26"/>
        <v>2018_IA83</v>
      </c>
      <c r="C876" t="s">
        <v>370</v>
      </c>
      <c r="D876" t="s">
        <v>478</v>
      </c>
      <c r="E876" s="53" t="str">
        <f t="shared" si="27"/>
        <v>2018_IASHELBY</v>
      </c>
      <c r="F876">
        <v>453100</v>
      </c>
      <c r="G876" s="53">
        <f t="array" ref="G876">SUM(IF(A876=A$5:A876,IF(C876=C$5:C876,1,0),0))</f>
        <v>83</v>
      </c>
    </row>
    <row r="877" spans="1:7" x14ac:dyDescent="0.25">
      <c r="A877">
        <v>2018</v>
      </c>
      <c r="B877" s="53" t="str">
        <f t="shared" si="26"/>
        <v>2018_IA84</v>
      </c>
      <c r="C877" t="s">
        <v>370</v>
      </c>
      <c r="D877" t="s">
        <v>932</v>
      </c>
      <c r="E877" s="53" t="str">
        <f t="shared" si="27"/>
        <v>2018_IASIOUX</v>
      </c>
      <c r="F877">
        <v>453100</v>
      </c>
      <c r="G877" s="53">
        <f t="array" ref="G877">SUM(IF(A877=A$5:A877,IF(C877=C$5:C877,1,0),0))</f>
        <v>84</v>
      </c>
    </row>
    <row r="878" spans="1:7" x14ac:dyDescent="0.25">
      <c r="A878">
        <v>2018</v>
      </c>
      <c r="B878" s="53" t="str">
        <f t="shared" si="26"/>
        <v>2018_IA85</v>
      </c>
      <c r="C878" t="s">
        <v>370</v>
      </c>
      <c r="D878" t="s">
        <v>933</v>
      </c>
      <c r="E878" s="53" t="str">
        <f t="shared" si="27"/>
        <v>2018_IASTORY</v>
      </c>
      <c r="F878">
        <v>453100</v>
      </c>
      <c r="G878" s="53">
        <f t="array" ref="G878">SUM(IF(A878=A$5:A878,IF(C878=C$5:C878,1,0),0))</f>
        <v>85</v>
      </c>
    </row>
    <row r="879" spans="1:7" x14ac:dyDescent="0.25">
      <c r="A879">
        <v>2018</v>
      </c>
      <c r="B879" s="53" t="str">
        <f t="shared" si="26"/>
        <v>2018_IA86</v>
      </c>
      <c r="C879" t="s">
        <v>370</v>
      </c>
      <c r="D879" t="s">
        <v>934</v>
      </c>
      <c r="E879" s="53" t="str">
        <f t="shared" si="27"/>
        <v>2018_IATAMA</v>
      </c>
      <c r="F879">
        <v>453100</v>
      </c>
      <c r="G879" s="53">
        <f t="array" ref="G879">SUM(IF(A879=A$5:A879,IF(C879=C$5:C879,1,0),0))</f>
        <v>86</v>
      </c>
    </row>
    <row r="880" spans="1:7" x14ac:dyDescent="0.25">
      <c r="A880">
        <v>2018</v>
      </c>
      <c r="B880" s="53" t="str">
        <f t="shared" si="26"/>
        <v>2018_IA87</v>
      </c>
      <c r="C880" t="s">
        <v>370</v>
      </c>
      <c r="D880" t="s">
        <v>668</v>
      </c>
      <c r="E880" s="53" t="str">
        <f t="shared" si="27"/>
        <v>2018_IATAYLOR</v>
      </c>
      <c r="F880">
        <v>453100</v>
      </c>
      <c r="G880" s="53">
        <f t="array" ref="G880">SUM(IF(A880=A$5:A880,IF(C880=C$5:C880,1,0),0))</f>
        <v>87</v>
      </c>
    </row>
    <row r="881" spans="1:7" x14ac:dyDescent="0.25">
      <c r="A881">
        <v>2018</v>
      </c>
      <c r="B881" s="53" t="str">
        <f t="shared" si="26"/>
        <v>2018_IA88</v>
      </c>
      <c r="C881" t="s">
        <v>370</v>
      </c>
      <c r="D881" t="s">
        <v>258</v>
      </c>
      <c r="E881" s="53" t="str">
        <f t="shared" si="27"/>
        <v>2018_IAUNION</v>
      </c>
      <c r="F881">
        <v>453100</v>
      </c>
      <c r="G881" s="53">
        <f t="array" ref="G881">SUM(IF(A881=A$5:A881,IF(C881=C$5:C881,1,0),0))</f>
        <v>88</v>
      </c>
    </row>
    <row r="882" spans="1:7" x14ac:dyDescent="0.25">
      <c r="A882">
        <v>2018</v>
      </c>
      <c r="B882" s="53" t="str">
        <f t="shared" si="26"/>
        <v>2018_IA89</v>
      </c>
      <c r="C882" t="s">
        <v>370</v>
      </c>
      <c r="D882" t="s">
        <v>547</v>
      </c>
      <c r="E882" s="53" t="str">
        <f t="shared" si="27"/>
        <v>2018_IAVAN BUREN</v>
      </c>
      <c r="F882">
        <v>453100</v>
      </c>
      <c r="G882" s="53">
        <f t="array" ref="G882">SUM(IF(A882=A$5:A882,IF(C882=C$5:C882,1,0),0))</f>
        <v>89</v>
      </c>
    </row>
    <row r="883" spans="1:7" x14ac:dyDescent="0.25">
      <c r="A883">
        <v>2018</v>
      </c>
      <c r="B883" s="53" t="str">
        <f t="shared" si="26"/>
        <v>2018_IA90</v>
      </c>
      <c r="C883" t="s">
        <v>370</v>
      </c>
      <c r="D883" t="s">
        <v>935</v>
      </c>
      <c r="E883" s="53" t="str">
        <f t="shared" si="27"/>
        <v>2018_IAWAPELLO</v>
      </c>
      <c r="F883">
        <v>453100</v>
      </c>
      <c r="G883" s="53">
        <f t="array" ref="G883">SUM(IF(A883=A$5:A883,IF(C883=C$5:C883,1,0),0))</f>
        <v>90</v>
      </c>
    </row>
    <row r="884" spans="1:7" x14ac:dyDescent="0.25">
      <c r="A884">
        <v>2018</v>
      </c>
      <c r="B884" s="53" t="str">
        <f t="shared" si="26"/>
        <v>2018_IA91</v>
      </c>
      <c r="C884" t="s">
        <v>370</v>
      </c>
      <c r="D884" t="s">
        <v>336</v>
      </c>
      <c r="E884" s="53" t="str">
        <f t="shared" si="27"/>
        <v>2018_IAWARREN</v>
      </c>
      <c r="F884">
        <v>453100</v>
      </c>
      <c r="G884" s="53">
        <f t="array" ref="G884">SUM(IF(A884=A$5:A884,IF(C884=C$5:C884,1,0),0))</f>
        <v>91</v>
      </c>
    </row>
    <row r="885" spans="1:7" x14ac:dyDescent="0.25">
      <c r="A885">
        <v>2018</v>
      </c>
      <c r="B885" s="53" t="str">
        <f t="shared" si="26"/>
        <v>2018_IA92</v>
      </c>
      <c r="C885" t="s">
        <v>370</v>
      </c>
      <c r="D885" t="s">
        <v>125</v>
      </c>
      <c r="E885" s="53" t="str">
        <f t="shared" si="27"/>
        <v>2018_IAWASHINGTON</v>
      </c>
      <c r="F885">
        <v>453100</v>
      </c>
      <c r="G885" s="53">
        <f t="array" ref="G885">SUM(IF(A885=A$5:A885,IF(C885=C$5:C885,1,0),0))</f>
        <v>92</v>
      </c>
    </row>
    <row r="886" spans="1:7" x14ac:dyDescent="0.25">
      <c r="A886">
        <v>2018</v>
      </c>
      <c r="B886" s="53" t="str">
        <f t="shared" si="26"/>
        <v>2018_IA93</v>
      </c>
      <c r="C886" t="s">
        <v>370</v>
      </c>
      <c r="D886" t="s">
        <v>770</v>
      </c>
      <c r="E886" s="53" t="str">
        <f t="shared" si="27"/>
        <v>2018_IAWAYNE</v>
      </c>
      <c r="F886">
        <v>453100</v>
      </c>
      <c r="G886" s="53">
        <f t="array" ref="G886">SUM(IF(A886=A$5:A886,IF(C886=C$5:C886,1,0),0))</f>
        <v>93</v>
      </c>
    </row>
    <row r="887" spans="1:7" x14ac:dyDescent="0.25">
      <c r="A887">
        <v>2018</v>
      </c>
      <c r="B887" s="53" t="str">
        <f t="shared" si="26"/>
        <v>2018_IA94</v>
      </c>
      <c r="C887" t="s">
        <v>370</v>
      </c>
      <c r="D887" t="s">
        <v>771</v>
      </c>
      <c r="E887" s="53" t="str">
        <f t="shared" si="27"/>
        <v>2018_IAWEBSTER</v>
      </c>
      <c r="F887">
        <v>453100</v>
      </c>
      <c r="G887" s="53">
        <f t="array" ref="G887">SUM(IF(A887=A$5:A887,IF(C887=C$5:C887,1,0),0))</f>
        <v>94</v>
      </c>
    </row>
    <row r="888" spans="1:7" x14ac:dyDescent="0.25">
      <c r="A888">
        <v>2018</v>
      </c>
      <c r="B888" s="53" t="str">
        <f t="shared" si="26"/>
        <v>2018_IA95</v>
      </c>
      <c r="C888" t="s">
        <v>370</v>
      </c>
      <c r="D888" t="s">
        <v>856</v>
      </c>
      <c r="E888" s="53" t="str">
        <f t="shared" si="27"/>
        <v>2018_IAWINNEBAGO</v>
      </c>
      <c r="F888">
        <v>453100</v>
      </c>
      <c r="G888" s="53">
        <f t="array" ref="G888">SUM(IF(A888=A$5:A888,IF(C888=C$5:C888,1,0),0))</f>
        <v>95</v>
      </c>
    </row>
    <row r="889" spans="1:7" x14ac:dyDescent="0.25">
      <c r="A889">
        <v>2018</v>
      </c>
      <c r="B889" s="53" t="str">
        <f t="shared" si="26"/>
        <v>2018_IA96</v>
      </c>
      <c r="C889" t="s">
        <v>370</v>
      </c>
      <c r="D889" t="s">
        <v>936</v>
      </c>
      <c r="E889" s="53" t="str">
        <f t="shared" si="27"/>
        <v>2018_IAWINNESHIEK</v>
      </c>
      <c r="F889">
        <v>453100</v>
      </c>
      <c r="G889" s="53">
        <f t="array" ref="G889">SUM(IF(A889=A$5:A889,IF(C889=C$5:C889,1,0),0))</f>
        <v>96</v>
      </c>
    </row>
    <row r="890" spans="1:7" x14ac:dyDescent="0.25">
      <c r="A890">
        <v>2018</v>
      </c>
      <c r="B890" s="53" t="str">
        <f t="shared" si="26"/>
        <v>2018_IA97</v>
      </c>
      <c r="C890" t="s">
        <v>370</v>
      </c>
      <c r="D890" t="s">
        <v>937</v>
      </c>
      <c r="E890" s="53" t="str">
        <f t="shared" si="27"/>
        <v>2018_IAWOODBURY</v>
      </c>
      <c r="F890">
        <v>453100</v>
      </c>
      <c r="G890" s="53">
        <f t="array" ref="G890">SUM(IF(A890=A$5:A890,IF(C890=C$5:C890,1,0),0))</f>
        <v>97</v>
      </c>
    </row>
    <row r="891" spans="1:7" x14ac:dyDescent="0.25">
      <c r="A891">
        <v>2018</v>
      </c>
      <c r="B891" s="53" t="str">
        <f t="shared" si="26"/>
        <v>2018_IA98</v>
      </c>
      <c r="C891" t="s">
        <v>370</v>
      </c>
      <c r="D891" t="s">
        <v>776</v>
      </c>
      <c r="E891" s="53" t="str">
        <f t="shared" si="27"/>
        <v>2018_IAWORTH</v>
      </c>
      <c r="F891">
        <v>453100</v>
      </c>
      <c r="G891" s="53">
        <f t="array" ref="G891">SUM(IF(A891=A$5:A891,IF(C891=C$5:C891,1,0),0))</f>
        <v>98</v>
      </c>
    </row>
    <row r="892" spans="1:7" x14ac:dyDescent="0.25">
      <c r="A892">
        <v>2018</v>
      </c>
      <c r="B892" s="53" t="str">
        <f t="shared" si="26"/>
        <v>2018_IA99</v>
      </c>
      <c r="C892" t="s">
        <v>370</v>
      </c>
      <c r="D892" t="s">
        <v>938</v>
      </c>
      <c r="E892" s="53" t="str">
        <f t="shared" si="27"/>
        <v>2018_IAWRIGHT</v>
      </c>
      <c r="F892">
        <v>453100</v>
      </c>
      <c r="G892" s="53">
        <f t="array" ref="G892">SUM(IF(A892=A$5:A892,IF(C892=C$5:C892,1,0),0))</f>
        <v>99</v>
      </c>
    </row>
    <row r="893" spans="1:7" x14ac:dyDescent="0.25">
      <c r="A893">
        <v>2018</v>
      </c>
      <c r="B893" s="53" t="str">
        <f t="shared" si="26"/>
        <v>2018_KS1</v>
      </c>
      <c r="C893" t="s">
        <v>371</v>
      </c>
      <c r="D893" t="s">
        <v>858</v>
      </c>
      <c r="E893" s="53" t="str">
        <f t="shared" si="27"/>
        <v>2018_KSALLEN</v>
      </c>
      <c r="F893">
        <v>453100</v>
      </c>
      <c r="G893" s="53">
        <f t="array" ref="G893">SUM(IF(A893=A$5:A893,IF(C893=C$5:C893,1,0),0))</f>
        <v>1</v>
      </c>
    </row>
    <row r="894" spans="1:7" x14ac:dyDescent="0.25">
      <c r="A894">
        <v>2018</v>
      </c>
      <c r="B894" s="53" t="str">
        <f t="shared" si="26"/>
        <v>2018_KS2</v>
      </c>
      <c r="C894" t="s">
        <v>371</v>
      </c>
      <c r="D894" t="s">
        <v>939</v>
      </c>
      <c r="E894" s="53" t="str">
        <f t="shared" si="27"/>
        <v>2018_KSANDERSON</v>
      </c>
      <c r="F894">
        <v>453100</v>
      </c>
      <c r="G894" s="53">
        <f t="array" ref="G894">SUM(IF(A894=A$5:A894,IF(C894=C$5:C894,1,0),0))</f>
        <v>2</v>
      </c>
    </row>
    <row r="895" spans="1:7" x14ac:dyDescent="0.25">
      <c r="A895">
        <v>2018</v>
      </c>
      <c r="B895" s="53" t="str">
        <f t="shared" si="26"/>
        <v>2018_KS3</v>
      </c>
      <c r="C895" t="s">
        <v>371</v>
      </c>
      <c r="D895" t="s">
        <v>940</v>
      </c>
      <c r="E895" s="53" t="str">
        <f t="shared" si="27"/>
        <v>2018_KSATCHISON</v>
      </c>
      <c r="F895">
        <v>453100</v>
      </c>
      <c r="G895" s="53">
        <f t="array" ref="G895">SUM(IF(A895=A$5:A895,IF(C895=C$5:C895,1,0),0))</f>
        <v>3</v>
      </c>
    </row>
    <row r="896" spans="1:7" x14ac:dyDescent="0.25">
      <c r="A896">
        <v>2018</v>
      </c>
      <c r="B896" s="53" t="str">
        <f t="shared" si="26"/>
        <v>2018_KS4</v>
      </c>
      <c r="C896" t="s">
        <v>371</v>
      </c>
      <c r="D896" t="s">
        <v>941</v>
      </c>
      <c r="E896" s="53" t="str">
        <f t="shared" si="27"/>
        <v>2018_KSBARBER</v>
      </c>
      <c r="F896">
        <v>453100</v>
      </c>
      <c r="G896" s="53">
        <f t="array" ref="G896">SUM(IF(A896=A$5:A896,IF(C896=C$5:C896,1,0),0))</f>
        <v>4</v>
      </c>
    </row>
    <row r="897" spans="1:7" x14ac:dyDescent="0.25">
      <c r="A897">
        <v>2018</v>
      </c>
      <c r="B897" s="53" t="str">
        <f t="shared" si="26"/>
        <v>2018_KS5</v>
      </c>
      <c r="C897" t="s">
        <v>371</v>
      </c>
      <c r="D897" t="s">
        <v>942</v>
      </c>
      <c r="E897" s="53" t="str">
        <f t="shared" si="27"/>
        <v>2018_KSBARTON</v>
      </c>
      <c r="F897">
        <v>453100</v>
      </c>
      <c r="G897" s="53">
        <f t="array" ref="G897">SUM(IF(A897=A$5:A897,IF(C897=C$5:C897,1,0),0))</f>
        <v>5</v>
      </c>
    </row>
    <row r="898" spans="1:7" x14ac:dyDescent="0.25">
      <c r="A898">
        <v>2018</v>
      </c>
      <c r="B898" s="53" t="str">
        <f t="shared" si="26"/>
        <v>2018_KS6</v>
      </c>
      <c r="C898" t="s">
        <v>371</v>
      </c>
      <c r="D898" t="s">
        <v>943</v>
      </c>
      <c r="E898" s="53" t="str">
        <f t="shared" si="27"/>
        <v>2018_KSBOURBON</v>
      </c>
      <c r="F898">
        <v>453100</v>
      </c>
      <c r="G898" s="53">
        <f t="array" ref="G898">SUM(IF(A898=A$5:A898,IF(C898=C$5:C898,1,0),0))</f>
        <v>6</v>
      </c>
    </row>
    <row r="899" spans="1:7" x14ac:dyDescent="0.25">
      <c r="A899">
        <v>2018</v>
      </c>
      <c r="B899" s="53" t="str">
        <f t="shared" si="26"/>
        <v>2018_KS7</v>
      </c>
      <c r="C899" t="s">
        <v>371</v>
      </c>
      <c r="D899" t="s">
        <v>808</v>
      </c>
      <c r="E899" s="53" t="str">
        <f t="shared" si="27"/>
        <v>2018_KSBROWN</v>
      </c>
      <c r="F899">
        <v>453100</v>
      </c>
      <c r="G899" s="53">
        <f t="array" ref="G899">SUM(IF(A899=A$5:A899,IF(C899=C$5:C899,1,0),0))</f>
        <v>7</v>
      </c>
    </row>
    <row r="900" spans="1:7" x14ac:dyDescent="0.25">
      <c r="A900">
        <v>2018</v>
      </c>
      <c r="B900" s="53" t="str">
        <f t="shared" si="26"/>
        <v>2018_KS8</v>
      </c>
      <c r="C900" t="s">
        <v>371</v>
      </c>
      <c r="D900" t="s">
        <v>433</v>
      </c>
      <c r="E900" s="53" t="str">
        <f t="shared" si="27"/>
        <v>2018_KSBUTLER</v>
      </c>
      <c r="F900">
        <v>453100</v>
      </c>
      <c r="G900" s="53">
        <f t="array" ref="G900">SUM(IF(A900=A$5:A900,IF(C900=C$5:C900,1,0),0))</f>
        <v>8</v>
      </c>
    </row>
    <row r="901" spans="1:7" x14ac:dyDescent="0.25">
      <c r="A901">
        <v>2018</v>
      </c>
      <c r="B901" s="53" t="str">
        <f t="shared" si="26"/>
        <v>2018_KS9</v>
      </c>
      <c r="C901" t="s">
        <v>371</v>
      </c>
      <c r="D901" t="s">
        <v>944</v>
      </c>
      <c r="E901" s="53" t="str">
        <f t="shared" si="27"/>
        <v>2018_KSCHASE</v>
      </c>
      <c r="F901">
        <v>453100</v>
      </c>
      <c r="G901" s="53">
        <f t="array" ref="G901">SUM(IF(A901=A$5:A901,IF(C901=C$5:C901,1,0),0))</f>
        <v>9</v>
      </c>
    </row>
    <row r="902" spans="1:7" x14ac:dyDescent="0.25">
      <c r="A902">
        <v>2018</v>
      </c>
      <c r="B902" s="53" t="str">
        <f t="shared" ref="B902:B965" si="28">A902&amp;"_"&amp;C902&amp;G902</f>
        <v>2018_KS10</v>
      </c>
      <c r="C902" t="s">
        <v>371</v>
      </c>
      <c r="D902" t="s">
        <v>945</v>
      </c>
      <c r="E902" s="53" t="str">
        <f t="shared" ref="E902:E965" si="29">A902&amp;"_"&amp;C902&amp;D902</f>
        <v>2018_KSCHAUTAUQUA</v>
      </c>
      <c r="F902">
        <v>453100</v>
      </c>
      <c r="G902" s="53">
        <f t="array" ref="G902">SUM(IF(A902=A$5:A902,IF(C902=C$5:C902,1,0),0))</f>
        <v>10</v>
      </c>
    </row>
    <row r="903" spans="1:7" x14ac:dyDescent="0.25">
      <c r="A903">
        <v>2018</v>
      </c>
      <c r="B903" s="53" t="str">
        <f t="shared" si="28"/>
        <v>2018_KS11</v>
      </c>
      <c r="C903" t="s">
        <v>371</v>
      </c>
      <c r="D903" t="s">
        <v>436</v>
      </c>
      <c r="E903" s="53" t="str">
        <f t="shared" si="29"/>
        <v>2018_KSCHEROKEE</v>
      </c>
      <c r="F903">
        <v>453100</v>
      </c>
      <c r="G903" s="53">
        <f t="array" ref="G903">SUM(IF(A903=A$5:A903,IF(C903=C$5:C903,1,0),0))</f>
        <v>11</v>
      </c>
    </row>
    <row r="904" spans="1:7" x14ac:dyDescent="0.25">
      <c r="A904">
        <v>2018</v>
      </c>
      <c r="B904" s="53" t="str">
        <f t="shared" si="28"/>
        <v>2018_KS12</v>
      </c>
      <c r="C904" t="s">
        <v>371</v>
      </c>
      <c r="D904" t="s">
        <v>588</v>
      </c>
      <c r="E904" s="53" t="str">
        <f t="shared" si="29"/>
        <v>2018_KSCHEYENNE</v>
      </c>
      <c r="F904">
        <v>453100</v>
      </c>
      <c r="G904" s="53">
        <f t="array" ref="G904">SUM(IF(A904=A$5:A904,IF(C904=C$5:C904,1,0),0))</f>
        <v>12</v>
      </c>
    </row>
    <row r="905" spans="1:7" x14ac:dyDescent="0.25">
      <c r="A905">
        <v>2018</v>
      </c>
      <c r="B905" s="53" t="str">
        <f t="shared" si="28"/>
        <v>2018_KS13</v>
      </c>
      <c r="C905" t="s">
        <v>371</v>
      </c>
      <c r="D905" t="s">
        <v>507</v>
      </c>
      <c r="E905" s="53" t="str">
        <f t="shared" si="29"/>
        <v>2018_KSCLARK</v>
      </c>
      <c r="F905">
        <v>453100</v>
      </c>
      <c r="G905" s="53">
        <f t="array" ref="G905">SUM(IF(A905=A$5:A905,IF(C905=C$5:C905,1,0),0))</f>
        <v>13</v>
      </c>
    </row>
    <row r="906" spans="1:7" x14ac:dyDescent="0.25">
      <c r="A906">
        <v>2018</v>
      </c>
      <c r="B906" s="53" t="str">
        <f t="shared" si="28"/>
        <v>2018_KS14</v>
      </c>
      <c r="C906" t="s">
        <v>371</v>
      </c>
      <c r="D906" t="s">
        <v>439</v>
      </c>
      <c r="E906" s="53" t="str">
        <f t="shared" si="29"/>
        <v>2018_KSCLAY</v>
      </c>
      <c r="F906">
        <v>453100</v>
      </c>
      <c r="G906" s="53">
        <f t="array" ref="G906">SUM(IF(A906=A$5:A906,IF(C906=C$5:C906,1,0),0))</f>
        <v>14</v>
      </c>
    </row>
    <row r="907" spans="1:7" x14ac:dyDescent="0.25">
      <c r="A907">
        <v>2018</v>
      </c>
      <c r="B907" s="53" t="str">
        <f t="shared" si="28"/>
        <v>2018_KS15</v>
      </c>
      <c r="C907" t="s">
        <v>371</v>
      </c>
      <c r="D907" t="s">
        <v>946</v>
      </c>
      <c r="E907" s="53" t="str">
        <f t="shared" si="29"/>
        <v>2018_KSCLOUD</v>
      </c>
      <c r="F907">
        <v>453100</v>
      </c>
      <c r="G907" s="53">
        <f t="array" ref="G907">SUM(IF(A907=A$5:A907,IF(C907=C$5:C907,1,0),0))</f>
        <v>15</v>
      </c>
    </row>
    <row r="908" spans="1:7" x14ac:dyDescent="0.25">
      <c r="A908">
        <v>2018</v>
      </c>
      <c r="B908" s="53" t="str">
        <f t="shared" si="28"/>
        <v>2018_KS16</v>
      </c>
      <c r="C908" t="s">
        <v>371</v>
      </c>
      <c r="D908" t="s">
        <v>947</v>
      </c>
      <c r="E908" s="53" t="str">
        <f t="shared" si="29"/>
        <v>2018_KSCOFFEY</v>
      </c>
      <c r="F908">
        <v>453100</v>
      </c>
      <c r="G908" s="53">
        <f t="array" ref="G908">SUM(IF(A908=A$5:A908,IF(C908=C$5:C908,1,0),0))</f>
        <v>16</v>
      </c>
    </row>
    <row r="909" spans="1:7" x14ac:dyDescent="0.25">
      <c r="A909">
        <v>2018</v>
      </c>
      <c r="B909" s="53" t="str">
        <f t="shared" si="28"/>
        <v>2018_KS17</v>
      </c>
      <c r="C909" t="s">
        <v>371</v>
      </c>
      <c r="D909" t="s">
        <v>948</v>
      </c>
      <c r="E909" s="53" t="str">
        <f t="shared" si="29"/>
        <v>2018_KSCOMANCHE</v>
      </c>
      <c r="F909">
        <v>453100</v>
      </c>
      <c r="G909" s="53">
        <f t="array" ref="G909">SUM(IF(A909=A$5:A909,IF(C909=C$5:C909,1,0),0))</f>
        <v>17</v>
      </c>
    </row>
    <row r="910" spans="1:7" x14ac:dyDescent="0.25">
      <c r="A910">
        <v>2018</v>
      </c>
      <c r="B910" s="53" t="str">
        <f t="shared" si="28"/>
        <v>2018_KS18</v>
      </c>
      <c r="C910" t="s">
        <v>371</v>
      </c>
      <c r="D910" t="s">
        <v>949</v>
      </c>
      <c r="E910" s="53" t="str">
        <f t="shared" si="29"/>
        <v>2018_KSCOWLEY</v>
      </c>
      <c r="F910">
        <v>453100</v>
      </c>
      <c r="G910" s="53">
        <f t="array" ref="G910">SUM(IF(A910=A$5:A910,IF(C910=C$5:C910,1,0),0))</f>
        <v>18</v>
      </c>
    </row>
    <row r="911" spans="1:7" x14ac:dyDescent="0.25">
      <c r="A911">
        <v>2018</v>
      </c>
      <c r="B911" s="53" t="str">
        <f t="shared" si="28"/>
        <v>2018_KS19</v>
      </c>
      <c r="C911" t="s">
        <v>371</v>
      </c>
      <c r="D911" t="s">
        <v>512</v>
      </c>
      <c r="E911" s="53" t="str">
        <f t="shared" si="29"/>
        <v>2018_KSCRAWFORD</v>
      </c>
      <c r="F911">
        <v>453100</v>
      </c>
      <c r="G911" s="53">
        <f t="array" ref="G911">SUM(IF(A911=A$5:A911,IF(C911=C$5:C911,1,0),0))</f>
        <v>19</v>
      </c>
    </row>
    <row r="912" spans="1:7" x14ac:dyDescent="0.25">
      <c r="A912">
        <v>2018</v>
      </c>
      <c r="B912" s="53" t="str">
        <f t="shared" si="28"/>
        <v>2018_KS20</v>
      </c>
      <c r="C912" t="s">
        <v>371</v>
      </c>
      <c r="D912" t="s">
        <v>702</v>
      </c>
      <c r="E912" s="53" t="str">
        <f t="shared" si="29"/>
        <v>2018_KSDECATUR</v>
      </c>
      <c r="F912">
        <v>453100</v>
      </c>
      <c r="G912" s="53">
        <f t="array" ref="G912">SUM(IF(A912=A$5:A912,IF(C912=C$5:C912,1,0),0))</f>
        <v>20</v>
      </c>
    </row>
    <row r="913" spans="1:7" x14ac:dyDescent="0.25">
      <c r="A913">
        <v>2018</v>
      </c>
      <c r="B913" s="53" t="str">
        <f t="shared" si="28"/>
        <v>2018_KS21</v>
      </c>
      <c r="C913" t="s">
        <v>371</v>
      </c>
      <c r="D913" t="s">
        <v>910</v>
      </c>
      <c r="E913" s="53" t="str">
        <f t="shared" si="29"/>
        <v>2018_KSDICKINSON</v>
      </c>
      <c r="F913">
        <v>453100</v>
      </c>
      <c r="G913" s="53">
        <f t="array" ref="G913">SUM(IF(A913=A$5:A913,IF(C913=C$5:C913,1,0),0))</f>
        <v>21</v>
      </c>
    </row>
    <row r="914" spans="1:7" x14ac:dyDescent="0.25">
      <c r="A914">
        <v>2018</v>
      </c>
      <c r="B914" s="53" t="str">
        <f t="shared" si="28"/>
        <v>2018_KS22</v>
      </c>
      <c r="C914" t="s">
        <v>371</v>
      </c>
      <c r="D914" t="s">
        <v>950</v>
      </c>
      <c r="E914" s="53" t="str">
        <f t="shared" si="29"/>
        <v>2018_KSDONIPHAN</v>
      </c>
      <c r="F914">
        <v>453100</v>
      </c>
      <c r="G914" s="53">
        <f t="array" ref="G914">SUM(IF(A914=A$5:A914,IF(C914=C$5:C914,1,0),0))</f>
        <v>22</v>
      </c>
    </row>
    <row r="915" spans="1:7" x14ac:dyDescent="0.25">
      <c r="A915">
        <v>2018</v>
      </c>
      <c r="B915" s="53" t="str">
        <f t="shared" si="28"/>
        <v>2018_KS23</v>
      </c>
      <c r="C915" t="s">
        <v>371</v>
      </c>
      <c r="D915" t="s">
        <v>190</v>
      </c>
      <c r="E915" s="53" t="str">
        <f t="shared" si="29"/>
        <v>2018_KSDOUGLAS</v>
      </c>
      <c r="F915">
        <v>453100</v>
      </c>
      <c r="G915" s="53">
        <f t="array" ref="G915">SUM(IF(A915=A$5:A915,IF(C915=C$5:C915,1,0),0))</f>
        <v>23</v>
      </c>
    </row>
    <row r="916" spans="1:7" x14ac:dyDescent="0.25">
      <c r="A916">
        <v>2018</v>
      </c>
      <c r="B916" s="53" t="str">
        <f t="shared" si="28"/>
        <v>2018_KS24</v>
      </c>
      <c r="C916" t="s">
        <v>371</v>
      </c>
      <c r="D916" t="s">
        <v>818</v>
      </c>
      <c r="E916" s="53" t="str">
        <f t="shared" si="29"/>
        <v>2018_KSEDWARDS</v>
      </c>
      <c r="F916">
        <v>453100</v>
      </c>
      <c r="G916" s="53">
        <f t="array" ref="G916">SUM(IF(A916=A$5:A916,IF(C916=C$5:C916,1,0),0))</f>
        <v>24</v>
      </c>
    </row>
    <row r="917" spans="1:7" x14ac:dyDescent="0.25">
      <c r="A917">
        <v>2018</v>
      </c>
      <c r="B917" s="53" t="str">
        <f t="shared" si="28"/>
        <v>2018_KS25</v>
      </c>
      <c r="C917" t="s">
        <v>371</v>
      </c>
      <c r="D917" t="s">
        <v>951</v>
      </c>
      <c r="E917" s="53" t="str">
        <f t="shared" si="29"/>
        <v>2018_KSELK</v>
      </c>
      <c r="F917">
        <v>453100</v>
      </c>
      <c r="G917" s="53">
        <f t="array" ref="G917">SUM(IF(A917=A$5:A917,IF(C917=C$5:C917,1,0),0))</f>
        <v>25</v>
      </c>
    </row>
    <row r="918" spans="1:7" x14ac:dyDescent="0.25">
      <c r="A918">
        <v>2018</v>
      </c>
      <c r="B918" s="53" t="str">
        <f t="shared" si="28"/>
        <v>2018_KS26</v>
      </c>
      <c r="C918" t="s">
        <v>371</v>
      </c>
      <c r="D918" t="s">
        <v>952</v>
      </c>
      <c r="E918" s="53" t="str">
        <f t="shared" si="29"/>
        <v>2018_KSELLIS</v>
      </c>
      <c r="F918">
        <v>453100</v>
      </c>
      <c r="G918" s="53">
        <f t="array" ref="G918">SUM(IF(A918=A$5:A918,IF(C918=C$5:C918,1,0),0))</f>
        <v>26</v>
      </c>
    </row>
    <row r="919" spans="1:7" x14ac:dyDescent="0.25">
      <c r="A919">
        <v>2018</v>
      </c>
      <c r="B919" s="53" t="str">
        <f t="shared" si="28"/>
        <v>2018_KS27</v>
      </c>
      <c r="C919" t="s">
        <v>371</v>
      </c>
      <c r="D919" t="s">
        <v>953</v>
      </c>
      <c r="E919" s="53" t="str">
        <f t="shared" si="29"/>
        <v>2018_KSELLSWORTH</v>
      </c>
      <c r="F919">
        <v>453100</v>
      </c>
      <c r="G919" s="53">
        <f t="array" ref="G919">SUM(IF(A919=A$5:A919,IF(C919=C$5:C919,1,0),0))</f>
        <v>27</v>
      </c>
    </row>
    <row r="920" spans="1:7" x14ac:dyDescent="0.25">
      <c r="A920">
        <v>2018</v>
      </c>
      <c r="B920" s="53" t="str">
        <f t="shared" si="28"/>
        <v>2018_KS28</v>
      </c>
      <c r="C920" t="s">
        <v>371</v>
      </c>
      <c r="D920" t="s">
        <v>954</v>
      </c>
      <c r="E920" s="53" t="str">
        <f t="shared" si="29"/>
        <v>2018_KSFINNEY</v>
      </c>
      <c r="F920">
        <v>453100</v>
      </c>
      <c r="G920" s="53">
        <f t="array" ref="G920">SUM(IF(A920=A$5:A920,IF(C920=C$5:C920,1,0),0))</f>
        <v>28</v>
      </c>
    </row>
    <row r="921" spans="1:7" x14ac:dyDescent="0.25">
      <c r="A921">
        <v>2018</v>
      </c>
      <c r="B921" s="53" t="str">
        <f t="shared" si="28"/>
        <v>2018_KS29</v>
      </c>
      <c r="C921" t="s">
        <v>371</v>
      </c>
      <c r="D921" t="s">
        <v>819</v>
      </c>
      <c r="E921" s="53" t="str">
        <f t="shared" si="29"/>
        <v>2018_KSFORD</v>
      </c>
      <c r="F921">
        <v>453100</v>
      </c>
      <c r="G921" s="53">
        <f t="array" ref="G921">SUM(IF(A921=A$5:A921,IF(C921=C$5:C921,1,0),0))</f>
        <v>29</v>
      </c>
    </row>
    <row r="922" spans="1:7" x14ac:dyDescent="0.25">
      <c r="A922">
        <v>2018</v>
      </c>
      <c r="B922" s="53" t="str">
        <f t="shared" si="28"/>
        <v>2018_KS30</v>
      </c>
      <c r="C922" t="s">
        <v>371</v>
      </c>
      <c r="D922" t="s">
        <v>455</v>
      </c>
      <c r="E922" s="53" t="str">
        <f t="shared" si="29"/>
        <v>2018_KSFRANKLIN</v>
      </c>
      <c r="F922">
        <v>453100</v>
      </c>
      <c r="G922" s="53">
        <f t="array" ref="G922">SUM(IF(A922=A$5:A922,IF(C922=C$5:C922,1,0),0))</f>
        <v>30</v>
      </c>
    </row>
    <row r="923" spans="1:7" x14ac:dyDescent="0.25">
      <c r="A923">
        <v>2018</v>
      </c>
      <c r="B923" s="53" t="str">
        <f t="shared" si="28"/>
        <v>2018_KS31</v>
      </c>
      <c r="C923" t="s">
        <v>371</v>
      </c>
      <c r="D923" t="s">
        <v>955</v>
      </c>
      <c r="E923" s="53" t="str">
        <f t="shared" si="29"/>
        <v>2018_KSGEARY</v>
      </c>
      <c r="F923">
        <v>453100</v>
      </c>
      <c r="G923" s="53">
        <f t="array" ref="G923">SUM(IF(A923=A$5:A923,IF(C923=C$5:C923,1,0),0))</f>
        <v>31</v>
      </c>
    </row>
    <row r="924" spans="1:7" x14ac:dyDescent="0.25">
      <c r="A924">
        <v>2018</v>
      </c>
      <c r="B924" s="53" t="str">
        <f t="shared" si="28"/>
        <v>2018_KS32</v>
      </c>
      <c r="C924" t="s">
        <v>371</v>
      </c>
      <c r="D924" t="s">
        <v>956</v>
      </c>
      <c r="E924" s="53" t="str">
        <f t="shared" si="29"/>
        <v>2018_KSGOVE</v>
      </c>
      <c r="F924">
        <v>453100</v>
      </c>
      <c r="G924" s="53">
        <f t="array" ref="G924">SUM(IF(A924=A$5:A924,IF(C924=C$5:C924,1,0),0))</f>
        <v>32</v>
      </c>
    </row>
    <row r="925" spans="1:7" x14ac:dyDescent="0.25">
      <c r="A925">
        <v>2018</v>
      </c>
      <c r="B925" s="53" t="str">
        <f t="shared" si="28"/>
        <v>2018_KS33</v>
      </c>
      <c r="C925" t="s">
        <v>371</v>
      </c>
      <c r="D925" t="s">
        <v>491</v>
      </c>
      <c r="E925" s="53" t="str">
        <f t="shared" si="29"/>
        <v>2018_KSGRAHAM</v>
      </c>
      <c r="F925">
        <v>453100</v>
      </c>
      <c r="G925" s="53">
        <f t="array" ref="G925">SUM(IF(A925=A$5:A925,IF(C925=C$5:C925,1,0),0))</f>
        <v>33</v>
      </c>
    </row>
    <row r="926" spans="1:7" x14ac:dyDescent="0.25">
      <c r="A926">
        <v>2018</v>
      </c>
      <c r="B926" s="53" t="str">
        <f t="shared" si="28"/>
        <v>2018_KS34</v>
      </c>
      <c r="C926" t="s">
        <v>371</v>
      </c>
      <c r="D926" t="s">
        <v>520</v>
      </c>
      <c r="E926" s="53" t="str">
        <f t="shared" si="29"/>
        <v>2018_KSGRANT</v>
      </c>
      <c r="F926">
        <v>453100</v>
      </c>
      <c r="G926" s="53">
        <f t="array" ref="G926">SUM(IF(A926=A$5:A926,IF(C926=C$5:C926,1,0),0))</f>
        <v>34</v>
      </c>
    </row>
    <row r="927" spans="1:7" x14ac:dyDescent="0.25">
      <c r="A927">
        <v>2018</v>
      </c>
      <c r="B927" s="53" t="str">
        <f t="shared" si="28"/>
        <v>2018_KS35</v>
      </c>
      <c r="C927" t="s">
        <v>371</v>
      </c>
      <c r="D927" t="s">
        <v>957</v>
      </c>
      <c r="E927" s="53" t="str">
        <f t="shared" si="29"/>
        <v>2018_KSGRAY</v>
      </c>
      <c r="F927">
        <v>453100</v>
      </c>
      <c r="G927" s="53">
        <f t="array" ref="G927">SUM(IF(A927=A$5:A927,IF(C927=C$5:C927,1,0),0))</f>
        <v>35</v>
      </c>
    </row>
    <row r="928" spans="1:7" x14ac:dyDescent="0.25">
      <c r="A928">
        <v>2018</v>
      </c>
      <c r="B928" s="53" t="str">
        <f t="shared" si="28"/>
        <v>2018_KS36</v>
      </c>
      <c r="C928" t="s">
        <v>371</v>
      </c>
      <c r="D928" t="s">
        <v>958</v>
      </c>
      <c r="E928" s="53" t="str">
        <f t="shared" si="29"/>
        <v>2018_KSGREELEY</v>
      </c>
      <c r="F928">
        <v>453100</v>
      </c>
      <c r="G928" s="53">
        <f t="array" ref="G928">SUM(IF(A928=A$5:A928,IF(C928=C$5:C928,1,0),0))</f>
        <v>36</v>
      </c>
    </row>
    <row r="929" spans="1:7" x14ac:dyDescent="0.25">
      <c r="A929">
        <v>2018</v>
      </c>
      <c r="B929" s="53" t="str">
        <f t="shared" si="28"/>
        <v>2018_KS37</v>
      </c>
      <c r="C929" t="s">
        <v>371</v>
      </c>
      <c r="D929" t="s">
        <v>959</v>
      </c>
      <c r="E929" s="53" t="str">
        <f t="shared" si="29"/>
        <v>2018_KSGREENWOOD</v>
      </c>
      <c r="F929">
        <v>453100</v>
      </c>
      <c r="G929" s="53">
        <f t="array" ref="G929">SUM(IF(A929=A$5:A929,IF(C929=C$5:C929,1,0),0))</f>
        <v>37</v>
      </c>
    </row>
    <row r="930" spans="1:7" x14ac:dyDescent="0.25">
      <c r="A930">
        <v>2018</v>
      </c>
      <c r="B930" s="53" t="str">
        <f t="shared" si="28"/>
        <v>2018_KS38</v>
      </c>
      <c r="C930" t="s">
        <v>371</v>
      </c>
      <c r="D930" t="s">
        <v>642</v>
      </c>
      <c r="E930" s="53" t="str">
        <f t="shared" si="29"/>
        <v>2018_KSHAMILTON</v>
      </c>
      <c r="F930">
        <v>453100</v>
      </c>
      <c r="G930" s="53">
        <f t="array" ref="G930">SUM(IF(A930=A$5:A930,IF(C930=C$5:C930,1,0),0))</f>
        <v>38</v>
      </c>
    </row>
    <row r="931" spans="1:7" x14ac:dyDescent="0.25">
      <c r="A931">
        <v>2018</v>
      </c>
      <c r="B931" s="53" t="str">
        <f t="shared" si="28"/>
        <v>2018_KS39</v>
      </c>
      <c r="C931" t="s">
        <v>371</v>
      </c>
      <c r="D931" t="s">
        <v>960</v>
      </c>
      <c r="E931" s="53" t="str">
        <f t="shared" si="29"/>
        <v>2018_KSHARPER</v>
      </c>
      <c r="F931">
        <v>453100</v>
      </c>
      <c r="G931" s="53">
        <f t="array" ref="G931">SUM(IF(A931=A$5:A931,IF(C931=C$5:C931,1,0),0))</f>
        <v>39</v>
      </c>
    </row>
    <row r="932" spans="1:7" x14ac:dyDescent="0.25">
      <c r="A932">
        <v>2018</v>
      </c>
      <c r="B932" s="53" t="str">
        <f t="shared" si="28"/>
        <v>2018_KS40</v>
      </c>
      <c r="C932" t="s">
        <v>371</v>
      </c>
      <c r="D932" t="s">
        <v>961</v>
      </c>
      <c r="E932" s="53" t="str">
        <f t="shared" si="29"/>
        <v>2018_KSHARVEY</v>
      </c>
      <c r="F932">
        <v>453100</v>
      </c>
      <c r="G932" s="53">
        <f t="array" ref="G932">SUM(IF(A932=A$5:A932,IF(C932=C$5:C932,1,0),0))</f>
        <v>40</v>
      </c>
    </row>
    <row r="933" spans="1:7" x14ac:dyDescent="0.25">
      <c r="A933">
        <v>2018</v>
      </c>
      <c r="B933" s="53" t="str">
        <f t="shared" si="28"/>
        <v>2018_KS41</v>
      </c>
      <c r="C933" t="s">
        <v>371</v>
      </c>
      <c r="D933" t="s">
        <v>962</v>
      </c>
      <c r="E933" s="53" t="str">
        <f t="shared" si="29"/>
        <v>2018_KSHASKELL</v>
      </c>
      <c r="F933">
        <v>453100</v>
      </c>
      <c r="G933" s="53">
        <f t="array" ref="G933">SUM(IF(A933=A$5:A933,IF(C933=C$5:C933,1,0),0))</f>
        <v>41</v>
      </c>
    </row>
    <row r="934" spans="1:7" x14ac:dyDescent="0.25">
      <c r="A934">
        <v>2018</v>
      </c>
      <c r="B934" s="53" t="str">
        <f t="shared" si="28"/>
        <v>2018_KS42</v>
      </c>
      <c r="C934" t="s">
        <v>371</v>
      </c>
      <c r="D934" t="s">
        <v>963</v>
      </c>
      <c r="E934" s="53" t="str">
        <f t="shared" si="29"/>
        <v>2018_KSHODGEMAN</v>
      </c>
      <c r="F934">
        <v>453100</v>
      </c>
      <c r="G934" s="53">
        <f t="array" ref="G934">SUM(IF(A934=A$5:A934,IF(C934=C$5:C934,1,0),0))</f>
        <v>42</v>
      </c>
    </row>
    <row r="935" spans="1:7" x14ac:dyDescent="0.25">
      <c r="A935">
        <v>2018</v>
      </c>
      <c r="B935" s="53" t="str">
        <f t="shared" si="28"/>
        <v>2018_KS43</v>
      </c>
      <c r="C935" t="s">
        <v>371</v>
      </c>
      <c r="D935" t="s">
        <v>460</v>
      </c>
      <c r="E935" s="53" t="str">
        <f t="shared" si="29"/>
        <v>2018_KSJACKSON</v>
      </c>
      <c r="F935">
        <v>453100</v>
      </c>
      <c r="G935" s="53">
        <f t="array" ref="G935">SUM(IF(A935=A$5:A935,IF(C935=C$5:C935,1,0),0))</f>
        <v>43</v>
      </c>
    </row>
    <row r="936" spans="1:7" x14ac:dyDescent="0.25">
      <c r="A936">
        <v>2018</v>
      </c>
      <c r="B936" s="53" t="str">
        <f t="shared" si="28"/>
        <v>2018_KS44</v>
      </c>
      <c r="C936" t="s">
        <v>371</v>
      </c>
      <c r="D936" t="s">
        <v>196</v>
      </c>
      <c r="E936" s="53" t="str">
        <f t="shared" si="29"/>
        <v>2018_KSJEFFERSON</v>
      </c>
      <c r="F936">
        <v>453100</v>
      </c>
      <c r="G936" s="53">
        <f t="array" ref="G936">SUM(IF(A936=A$5:A936,IF(C936=C$5:C936,1,0),0))</f>
        <v>44</v>
      </c>
    </row>
    <row r="937" spans="1:7" x14ac:dyDescent="0.25">
      <c r="A937">
        <v>2018</v>
      </c>
      <c r="B937" s="53" t="str">
        <f t="shared" si="28"/>
        <v>2018_KS45</v>
      </c>
      <c r="C937" t="s">
        <v>371</v>
      </c>
      <c r="D937" t="s">
        <v>964</v>
      </c>
      <c r="E937" s="53" t="str">
        <f t="shared" si="29"/>
        <v>2018_KSJEWELL</v>
      </c>
      <c r="F937">
        <v>453100</v>
      </c>
      <c r="G937" s="53">
        <f t="array" ref="G937">SUM(IF(A937=A$5:A937,IF(C937=C$5:C937,1,0),0))</f>
        <v>45</v>
      </c>
    </row>
    <row r="938" spans="1:7" x14ac:dyDescent="0.25">
      <c r="A938">
        <v>2018</v>
      </c>
      <c r="B938" s="53" t="str">
        <f t="shared" si="28"/>
        <v>2018_KS46</v>
      </c>
      <c r="C938" t="s">
        <v>371</v>
      </c>
      <c r="D938" t="s">
        <v>525</v>
      </c>
      <c r="E938" s="53" t="str">
        <f t="shared" si="29"/>
        <v>2018_KSJOHNSON</v>
      </c>
      <c r="F938">
        <v>453100</v>
      </c>
      <c r="G938" s="53">
        <f t="array" ref="G938">SUM(IF(A938=A$5:A938,IF(C938=C$5:C938,1,0),0))</f>
        <v>46</v>
      </c>
    </row>
    <row r="939" spans="1:7" x14ac:dyDescent="0.25">
      <c r="A939">
        <v>2018</v>
      </c>
      <c r="B939" s="53" t="str">
        <f t="shared" si="28"/>
        <v>2018_KS47</v>
      </c>
      <c r="C939" t="s">
        <v>371</v>
      </c>
      <c r="D939" t="s">
        <v>965</v>
      </c>
      <c r="E939" s="53" t="str">
        <f t="shared" si="29"/>
        <v>2018_KSKEARNY</v>
      </c>
      <c r="F939">
        <v>453100</v>
      </c>
      <c r="G939" s="53">
        <f t="array" ref="G939">SUM(IF(A939=A$5:A939,IF(C939=C$5:C939,1,0),0))</f>
        <v>47</v>
      </c>
    </row>
    <row r="940" spans="1:7" x14ac:dyDescent="0.25">
      <c r="A940">
        <v>2018</v>
      </c>
      <c r="B940" s="53" t="str">
        <f t="shared" si="28"/>
        <v>2018_KS48</v>
      </c>
      <c r="C940" t="s">
        <v>371</v>
      </c>
      <c r="D940" t="s">
        <v>966</v>
      </c>
      <c r="E940" s="53" t="str">
        <f t="shared" si="29"/>
        <v>2018_KSKINGMAN</v>
      </c>
      <c r="F940">
        <v>453100</v>
      </c>
      <c r="G940" s="53">
        <f t="array" ref="G940">SUM(IF(A940=A$5:A940,IF(C940=C$5:C940,1,0),0))</f>
        <v>48</v>
      </c>
    </row>
    <row r="941" spans="1:7" x14ac:dyDescent="0.25">
      <c r="A941">
        <v>2018</v>
      </c>
      <c r="B941" s="53" t="str">
        <f t="shared" si="28"/>
        <v>2018_KS49</v>
      </c>
      <c r="C941" t="s">
        <v>371</v>
      </c>
      <c r="D941" t="s">
        <v>600</v>
      </c>
      <c r="E941" s="53" t="str">
        <f t="shared" si="29"/>
        <v>2018_KSKIOWA</v>
      </c>
      <c r="F941">
        <v>453100</v>
      </c>
      <c r="G941" s="53">
        <f t="array" ref="G941">SUM(IF(A941=A$5:A941,IF(C941=C$5:C941,1,0),0))</f>
        <v>49</v>
      </c>
    </row>
    <row r="942" spans="1:7" x14ac:dyDescent="0.25">
      <c r="A942">
        <v>2018</v>
      </c>
      <c r="B942" s="53" t="str">
        <f t="shared" si="28"/>
        <v>2018_KS50</v>
      </c>
      <c r="C942" t="s">
        <v>371</v>
      </c>
      <c r="D942" t="s">
        <v>967</v>
      </c>
      <c r="E942" s="53" t="str">
        <f t="shared" si="29"/>
        <v>2018_KSLABETTE</v>
      </c>
      <c r="F942">
        <v>453100</v>
      </c>
      <c r="G942" s="53">
        <f t="array" ref="G942">SUM(IF(A942=A$5:A942,IF(C942=C$5:C942,1,0),0))</f>
        <v>50</v>
      </c>
    </row>
    <row r="943" spans="1:7" x14ac:dyDescent="0.25">
      <c r="A943">
        <v>2018</v>
      </c>
      <c r="B943" s="53" t="str">
        <f t="shared" si="28"/>
        <v>2018_KS51</v>
      </c>
      <c r="C943" t="s">
        <v>371</v>
      </c>
      <c r="D943" t="s">
        <v>968</v>
      </c>
      <c r="E943" s="53" t="str">
        <f t="shared" si="29"/>
        <v>2018_KSLANE</v>
      </c>
      <c r="F943">
        <v>453100</v>
      </c>
      <c r="G943" s="53">
        <f t="array" ref="G943">SUM(IF(A943=A$5:A943,IF(C943=C$5:C943,1,0),0))</f>
        <v>51</v>
      </c>
    </row>
    <row r="944" spans="1:7" x14ac:dyDescent="0.25">
      <c r="A944">
        <v>2018</v>
      </c>
      <c r="B944" s="53" t="str">
        <f t="shared" si="28"/>
        <v>2018_KS52</v>
      </c>
      <c r="C944" t="s">
        <v>371</v>
      </c>
      <c r="D944" t="s">
        <v>969</v>
      </c>
      <c r="E944" s="53" t="str">
        <f t="shared" si="29"/>
        <v>2018_KSLEAVENWORTH</v>
      </c>
      <c r="F944">
        <v>453100</v>
      </c>
      <c r="G944" s="53">
        <f t="array" ref="G944">SUM(IF(A944=A$5:A944,IF(C944=C$5:C944,1,0),0))</f>
        <v>52</v>
      </c>
    </row>
    <row r="945" spans="1:7" x14ac:dyDescent="0.25">
      <c r="A945">
        <v>2018</v>
      </c>
      <c r="B945" s="53" t="str">
        <f t="shared" si="28"/>
        <v>2018_KS53</v>
      </c>
      <c r="C945" t="s">
        <v>371</v>
      </c>
      <c r="D945" t="s">
        <v>221</v>
      </c>
      <c r="E945" s="53" t="str">
        <f t="shared" si="29"/>
        <v>2018_KSLINCOLN</v>
      </c>
      <c r="F945">
        <v>453100</v>
      </c>
      <c r="G945" s="53">
        <f t="array" ref="G945">SUM(IF(A945=A$5:A945,IF(C945=C$5:C945,1,0),0))</f>
        <v>53</v>
      </c>
    </row>
    <row r="946" spans="1:7" x14ac:dyDescent="0.25">
      <c r="A946">
        <v>2018</v>
      </c>
      <c r="B946" s="53" t="str">
        <f t="shared" si="28"/>
        <v>2018_KS54</v>
      </c>
      <c r="C946" t="s">
        <v>371</v>
      </c>
      <c r="D946" t="s">
        <v>917</v>
      </c>
      <c r="E946" s="53" t="str">
        <f t="shared" si="29"/>
        <v>2018_KSLINN</v>
      </c>
      <c r="F946">
        <v>453100</v>
      </c>
      <c r="G946" s="53">
        <f t="array" ref="G946">SUM(IF(A946=A$5:A946,IF(C946=C$5:C946,1,0),0))</f>
        <v>54</v>
      </c>
    </row>
    <row r="947" spans="1:7" x14ac:dyDescent="0.25">
      <c r="A947">
        <v>2018</v>
      </c>
      <c r="B947" s="53" t="str">
        <f t="shared" si="28"/>
        <v>2018_KS55</v>
      </c>
      <c r="C947" t="s">
        <v>371</v>
      </c>
      <c r="D947" t="s">
        <v>528</v>
      </c>
      <c r="E947" s="53" t="str">
        <f t="shared" si="29"/>
        <v>2018_KSLOGAN</v>
      </c>
      <c r="F947">
        <v>453100</v>
      </c>
      <c r="G947" s="53">
        <f t="array" ref="G947">SUM(IF(A947=A$5:A947,IF(C947=C$5:C947,1,0),0))</f>
        <v>55</v>
      </c>
    </row>
    <row r="948" spans="1:7" x14ac:dyDescent="0.25">
      <c r="A948">
        <v>2018</v>
      </c>
      <c r="B948" s="53" t="str">
        <f t="shared" si="28"/>
        <v>2018_KS56</v>
      </c>
      <c r="C948" t="s">
        <v>371</v>
      </c>
      <c r="D948" t="s">
        <v>919</v>
      </c>
      <c r="E948" s="53" t="str">
        <f t="shared" si="29"/>
        <v>2018_KSLYON</v>
      </c>
      <c r="F948">
        <v>453100</v>
      </c>
      <c r="G948" s="53">
        <f t="array" ref="G948">SUM(IF(A948=A$5:A948,IF(C948=C$5:C948,1,0),0))</f>
        <v>56</v>
      </c>
    </row>
    <row r="949" spans="1:7" x14ac:dyDescent="0.25">
      <c r="A949">
        <v>2018</v>
      </c>
      <c r="B949" s="53" t="str">
        <f t="shared" si="28"/>
        <v>2018_KS57</v>
      </c>
      <c r="C949" t="s">
        <v>371</v>
      </c>
      <c r="D949" t="s">
        <v>970</v>
      </c>
      <c r="E949" s="53" t="str">
        <f t="shared" si="29"/>
        <v>2018_KSMCPHERSON</v>
      </c>
      <c r="F949">
        <v>453100</v>
      </c>
      <c r="G949" s="53">
        <f t="array" ref="G949">SUM(IF(A949=A$5:A949,IF(C949=C$5:C949,1,0),0))</f>
        <v>57</v>
      </c>
    </row>
    <row r="950" spans="1:7" x14ac:dyDescent="0.25">
      <c r="A950">
        <v>2018</v>
      </c>
      <c r="B950" s="53" t="str">
        <f t="shared" si="28"/>
        <v>2018_KS58</v>
      </c>
      <c r="C950" t="s">
        <v>371</v>
      </c>
      <c r="D950" t="s">
        <v>469</v>
      </c>
      <c r="E950" s="53" t="str">
        <f t="shared" si="29"/>
        <v>2018_KSMARION</v>
      </c>
      <c r="F950">
        <v>453100</v>
      </c>
      <c r="G950" s="53">
        <f t="array" ref="G950">SUM(IF(A950=A$5:A950,IF(C950=C$5:C950,1,0),0))</f>
        <v>58</v>
      </c>
    </row>
    <row r="951" spans="1:7" x14ac:dyDescent="0.25">
      <c r="A951">
        <v>2018</v>
      </c>
      <c r="B951" s="53" t="str">
        <f t="shared" si="28"/>
        <v>2018_KS59</v>
      </c>
      <c r="C951" t="s">
        <v>371</v>
      </c>
      <c r="D951" t="s">
        <v>470</v>
      </c>
      <c r="E951" s="53" t="str">
        <f t="shared" si="29"/>
        <v>2018_KSMARSHALL</v>
      </c>
      <c r="F951">
        <v>453100</v>
      </c>
      <c r="G951" s="53">
        <f t="array" ref="G951">SUM(IF(A951=A$5:A951,IF(C951=C$5:C951,1,0),0))</f>
        <v>59</v>
      </c>
    </row>
    <row r="952" spans="1:7" x14ac:dyDescent="0.25">
      <c r="A952">
        <v>2018</v>
      </c>
      <c r="B952" s="53" t="str">
        <f t="shared" si="28"/>
        <v>2018_KS60</v>
      </c>
      <c r="C952" t="s">
        <v>371</v>
      </c>
      <c r="D952" t="s">
        <v>971</v>
      </c>
      <c r="E952" s="53" t="str">
        <f t="shared" si="29"/>
        <v>2018_KSMEADE</v>
      </c>
      <c r="F952">
        <v>453100</v>
      </c>
      <c r="G952" s="53">
        <f t="array" ref="G952">SUM(IF(A952=A$5:A952,IF(C952=C$5:C952,1,0),0))</f>
        <v>60</v>
      </c>
    </row>
    <row r="953" spans="1:7" x14ac:dyDescent="0.25">
      <c r="A953">
        <v>2018</v>
      </c>
      <c r="B953" s="53" t="str">
        <f t="shared" si="28"/>
        <v>2018_KS61</v>
      </c>
      <c r="C953" t="s">
        <v>371</v>
      </c>
      <c r="D953" t="s">
        <v>875</v>
      </c>
      <c r="E953" s="53" t="str">
        <f t="shared" si="29"/>
        <v>2018_KSMIAMI</v>
      </c>
      <c r="F953">
        <v>453100</v>
      </c>
      <c r="G953" s="53">
        <f t="array" ref="G953">SUM(IF(A953=A$5:A953,IF(C953=C$5:C953,1,0),0))</f>
        <v>61</v>
      </c>
    </row>
    <row r="954" spans="1:7" x14ac:dyDescent="0.25">
      <c r="A954">
        <v>2018</v>
      </c>
      <c r="B954" s="53" t="str">
        <f t="shared" si="28"/>
        <v>2018_KS62</v>
      </c>
      <c r="C954" t="s">
        <v>371</v>
      </c>
      <c r="D954" t="s">
        <v>740</v>
      </c>
      <c r="E954" s="53" t="str">
        <f t="shared" si="29"/>
        <v>2018_KSMITCHELL</v>
      </c>
      <c r="F954">
        <v>453100</v>
      </c>
      <c r="G954" s="53">
        <f t="array" ref="G954">SUM(IF(A954=A$5:A954,IF(C954=C$5:C954,1,0),0))</f>
        <v>62</v>
      </c>
    </row>
    <row r="955" spans="1:7" x14ac:dyDescent="0.25">
      <c r="A955">
        <v>2018</v>
      </c>
      <c r="B955" s="53" t="str">
        <f t="shared" si="28"/>
        <v>2018_KS63</v>
      </c>
      <c r="C955" t="s">
        <v>371</v>
      </c>
      <c r="D955" t="s">
        <v>232</v>
      </c>
      <c r="E955" s="53" t="str">
        <f t="shared" si="29"/>
        <v>2018_KSMONTGOMERY</v>
      </c>
      <c r="F955">
        <v>453100</v>
      </c>
      <c r="G955" s="53">
        <f t="array" ref="G955">SUM(IF(A955=A$5:A955,IF(C955=C$5:C955,1,0),0))</f>
        <v>63</v>
      </c>
    </row>
    <row r="956" spans="1:7" x14ac:dyDescent="0.25">
      <c r="A956">
        <v>2018</v>
      </c>
      <c r="B956" s="53" t="str">
        <f t="shared" si="28"/>
        <v>2018_KS64</v>
      </c>
      <c r="C956" t="s">
        <v>371</v>
      </c>
      <c r="D956" t="s">
        <v>253</v>
      </c>
      <c r="E956" s="53" t="str">
        <f t="shared" si="29"/>
        <v>2018_KSMORRIS</v>
      </c>
      <c r="F956">
        <v>453100</v>
      </c>
      <c r="G956" s="53">
        <f t="array" ref="G956">SUM(IF(A956=A$5:A956,IF(C956=C$5:C956,1,0),0))</f>
        <v>64</v>
      </c>
    </row>
    <row r="957" spans="1:7" x14ac:dyDescent="0.25">
      <c r="A957">
        <v>2018</v>
      </c>
      <c r="B957" s="53" t="str">
        <f t="shared" si="28"/>
        <v>2018_KS65</v>
      </c>
      <c r="C957" t="s">
        <v>371</v>
      </c>
      <c r="D957" t="s">
        <v>972</v>
      </c>
      <c r="E957" s="53" t="str">
        <f t="shared" si="29"/>
        <v>2018_KSMORTON</v>
      </c>
      <c r="F957">
        <v>453100</v>
      </c>
      <c r="G957" s="53">
        <f t="array" ref="G957">SUM(IF(A957=A$5:A957,IF(C957=C$5:C957,1,0),0))</f>
        <v>65</v>
      </c>
    </row>
    <row r="958" spans="1:7" x14ac:dyDescent="0.25">
      <c r="A958">
        <v>2018</v>
      </c>
      <c r="B958" s="53" t="str">
        <f t="shared" si="28"/>
        <v>2018_KS66</v>
      </c>
      <c r="C958" t="s">
        <v>371</v>
      </c>
      <c r="D958" t="s">
        <v>973</v>
      </c>
      <c r="E958" s="53" t="str">
        <f t="shared" si="29"/>
        <v>2018_KSNEMAHA</v>
      </c>
      <c r="F958">
        <v>453100</v>
      </c>
      <c r="G958" s="53">
        <f t="array" ref="G958">SUM(IF(A958=A$5:A958,IF(C958=C$5:C958,1,0),0))</f>
        <v>66</v>
      </c>
    </row>
    <row r="959" spans="1:7" x14ac:dyDescent="0.25">
      <c r="A959">
        <v>2018</v>
      </c>
      <c r="B959" s="53" t="str">
        <f t="shared" si="28"/>
        <v>2018_KS67</v>
      </c>
      <c r="C959" t="s">
        <v>371</v>
      </c>
      <c r="D959" t="s">
        <v>974</v>
      </c>
      <c r="E959" s="53" t="str">
        <f t="shared" si="29"/>
        <v>2018_KSNEOSHO</v>
      </c>
      <c r="F959">
        <v>453100</v>
      </c>
      <c r="G959" s="53">
        <f t="array" ref="G959">SUM(IF(A959=A$5:A959,IF(C959=C$5:C959,1,0),0))</f>
        <v>67</v>
      </c>
    </row>
    <row r="960" spans="1:7" x14ac:dyDescent="0.25">
      <c r="A960">
        <v>2018</v>
      </c>
      <c r="B960" s="53" t="str">
        <f t="shared" si="28"/>
        <v>2018_KS68</v>
      </c>
      <c r="C960" t="s">
        <v>371</v>
      </c>
      <c r="D960" t="s">
        <v>975</v>
      </c>
      <c r="E960" s="53" t="str">
        <f t="shared" si="29"/>
        <v>2018_KSNESS</v>
      </c>
      <c r="F960">
        <v>453100</v>
      </c>
      <c r="G960" s="53">
        <f t="array" ref="G960">SUM(IF(A960=A$5:A960,IF(C960=C$5:C960,1,0),0))</f>
        <v>68</v>
      </c>
    </row>
    <row r="961" spans="1:7" x14ac:dyDescent="0.25">
      <c r="A961">
        <v>2018</v>
      </c>
      <c r="B961" s="53" t="str">
        <f t="shared" si="28"/>
        <v>2018_KS69</v>
      </c>
      <c r="C961" t="s">
        <v>371</v>
      </c>
      <c r="D961" t="s">
        <v>976</v>
      </c>
      <c r="E961" s="53" t="str">
        <f t="shared" si="29"/>
        <v>2018_KSNORTON</v>
      </c>
      <c r="F961">
        <v>453100</v>
      </c>
      <c r="G961" s="53">
        <f t="array" ref="G961">SUM(IF(A961=A$5:A961,IF(C961=C$5:C961,1,0),0))</f>
        <v>69</v>
      </c>
    </row>
    <row r="962" spans="1:7" x14ac:dyDescent="0.25">
      <c r="A962">
        <v>2018</v>
      </c>
      <c r="B962" s="53" t="str">
        <f t="shared" si="28"/>
        <v>2018_KS70</v>
      </c>
      <c r="C962" t="s">
        <v>371</v>
      </c>
      <c r="D962" t="s">
        <v>977</v>
      </c>
      <c r="E962" s="53" t="str">
        <f t="shared" si="29"/>
        <v>2018_KSOSAGE</v>
      </c>
      <c r="F962">
        <v>453100</v>
      </c>
      <c r="G962" s="53">
        <f t="array" ref="G962">SUM(IF(A962=A$5:A962,IF(C962=C$5:C962,1,0),0))</f>
        <v>70</v>
      </c>
    </row>
    <row r="963" spans="1:7" x14ac:dyDescent="0.25">
      <c r="A963">
        <v>2018</v>
      </c>
      <c r="B963" s="53" t="str">
        <f t="shared" si="28"/>
        <v>2018_KS71</v>
      </c>
      <c r="C963" t="s">
        <v>371</v>
      </c>
      <c r="D963" t="s">
        <v>978</v>
      </c>
      <c r="E963" s="53" t="str">
        <f t="shared" si="29"/>
        <v>2018_KSOSBORNE</v>
      </c>
      <c r="F963">
        <v>453100</v>
      </c>
      <c r="G963" s="53">
        <f t="array" ref="G963">SUM(IF(A963=A$5:A963,IF(C963=C$5:C963,1,0),0))</f>
        <v>71</v>
      </c>
    </row>
    <row r="964" spans="1:7" x14ac:dyDescent="0.25">
      <c r="A964">
        <v>2018</v>
      </c>
      <c r="B964" s="53" t="str">
        <f t="shared" si="28"/>
        <v>2018_KS72</v>
      </c>
      <c r="C964" t="s">
        <v>371</v>
      </c>
      <c r="D964" t="s">
        <v>979</v>
      </c>
      <c r="E964" s="53" t="str">
        <f t="shared" si="29"/>
        <v>2018_KSOTTAWA</v>
      </c>
      <c r="F964">
        <v>453100</v>
      </c>
      <c r="G964" s="53">
        <f t="array" ref="G964">SUM(IF(A964=A$5:A964,IF(C964=C$5:C964,1,0),0))</f>
        <v>72</v>
      </c>
    </row>
    <row r="965" spans="1:7" x14ac:dyDescent="0.25">
      <c r="A965">
        <v>2018</v>
      </c>
      <c r="B965" s="53" t="str">
        <f t="shared" si="28"/>
        <v>2018_KS73</v>
      </c>
      <c r="C965" t="s">
        <v>371</v>
      </c>
      <c r="D965" t="s">
        <v>980</v>
      </c>
      <c r="E965" s="53" t="str">
        <f t="shared" si="29"/>
        <v>2018_KSPAWNEE</v>
      </c>
      <c r="F965">
        <v>453100</v>
      </c>
      <c r="G965" s="53">
        <f t="array" ref="G965">SUM(IF(A965=A$5:A965,IF(C965=C$5:C965,1,0),0))</f>
        <v>73</v>
      </c>
    </row>
    <row r="966" spans="1:7" x14ac:dyDescent="0.25">
      <c r="A966">
        <v>2018</v>
      </c>
      <c r="B966" s="53" t="str">
        <f t="shared" ref="B966:B1029" si="30">A966&amp;"_"&amp;C966&amp;G966</f>
        <v>2018_KS74</v>
      </c>
      <c r="C966" t="s">
        <v>371</v>
      </c>
      <c r="D966" t="s">
        <v>533</v>
      </c>
      <c r="E966" s="53" t="str">
        <f t="shared" ref="E966:E1029" si="31">A966&amp;"_"&amp;C966&amp;D966</f>
        <v>2018_KSPHILLIPS</v>
      </c>
      <c r="F966">
        <v>453100</v>
      </c>
      <c r="G966" s="53">
        <f t="array" ref="G966">SUM(IF(A966=A$5:A966,IF(C966=C$5:C966,1,0),0))</f>
        <v>74</v>
      </c>
    </row>
    <row r="967" spans="1:7" x14ac:dyDescent="0.25">
      <c r="A967">
        <v>2018</v>
      </c>
      <c r="B967" s="53" t="str">
        <f t="shared" si="30"/>
        <v>2018_KS75</v>
      </c>
      <c r="C967" t="s">
        <v>371</v>
      </c>
      <c r="D967" t="s">
        <v>981</v>
      </c>
      <c r="E967" s="53" t="str">
        <f t="shared" si="31"/>
        <v>2018_KSPOTTAWATOMIE</v>
      </c>
      <c r="F967">
        <v>453100</v>
      </c>
      <c r="G967" s="53">
        <f t="array" ref="G967">SUM(IF(A967=A$5:A967,IF(C967=C$5:C967,1,0),0))</f>
        <v>75</v>
      </c>
    </row>
    <row r="968" spans="1:7" x14ac:dyDescent="0.25">
      <c r="A968">
        <v>2018</v>
      </c>
      <c r="B968" s="53" t="str">
        <f t="shared" si="30"/>
        <v>2018_KS76</v>
      </c>
      <c r="C968" t="s">
        <v>371</v>
      </c>
      <c r="D968" t="s">
        <v>982</v>
      </c>
      <c r="E968" s="53" t="str">
        <f t="shared" si="31"/>
        <v>2018_KSPRATT</v>
      </c>
      <c r="F968">
        <v>453100</v>
      </c>
      <c r="G968" s="53">
        <f t="array" ref="G968">SUM(IF(A968=A$5:A968,IF(C968=C$5:C968,1,0),0))</f>
        <v>76</v>
      </c>
    </row>
    <row r="969" spans="1:7" x14ac:dyDescent="0.25">
      <c r="A969">
        <v>2018</v>
      </c>
      <c r="B969" s="53" t="str">
        <f t="shared" si="30"/>
        <v>2018_KS77</v>
      </c>
      <c r="C969" t="s">
        <v>371</v>
      </c>
      <c r="D969" t="s">
        <v>983</v>
      </c>
      <c r="E969" s="53" t="str">
        <f t="shared" si="31"/>
        <v>2018_KSRAWLINS</v>
      </c>
      <c r="F969">
        <v>453100</v>
      </c>
      <c r="G969" s="53">
        <f t="array" ref="G969">SUM(IF(A969=A$5:A969,IF(C969=C$5:C969,1,0),0))</f>
        <v>77</v>
      </c>
    </row>
    <row r="970" spans="1:7" x14ac:dyDescent="0.25">
      <c r="A970">
        <v>2018</v>
      </c>
      <c r="B970" s="53" t="str">
        <f t="shared" si="30"/>
        <v>2018_KS78</v>
      </c>
      <c r="C970" t="s">
        <v>371</v>
      </c>
      <c r="D970" t="s">
        <v>984</v>
      </c>
      <c r="E970" s="53" t="str">
        <f t="shared" si="31"/>
        <v>2018_KSRENO</v>
      </c>
      <c r="F970">
        <v>453100</v>
      </c>
      <c r="G970" s="53">
        <f t="array" ref="G970">SUM(IF(A970=A$5:A970,IF(C970=C$5:C970,1,0),0))</f>
        <v>78</v>
      </c>
    </row>
    <row r="971" spans="1:7" x14ac:dyDescent="0.25">
      <c r="A971">
        <v>2018</v>
      </c>
      <c r="B971" s="53" t="str">
        <f t="shared" si="30"/>
        <v>2018_KS79</v>
      </c>
      <c r="C971" t="s">
        <v>371</v>
      </c>
      <c r="D971" t="s">
        <v>985</v>
      </c>
      <c r="E971" s="53" t="str">
        <f t="shared" si="31"/>
        <v>2018_KSREPUBLIC</v>
      </c>
      <c r="F971">
        <v>453100</v>
      </c>
      <c r="G971" s="53">
        <f t="array" ref="G971">SUM(IF(A971=A$5:A971,IF(C971=C$5:C971,1,0),0))</f>
        <v>79</v>
      </c>
    </row>
    <row r="972" spans="1:7" x14ac:dyDescent="0.25">
      <c r="A972">
        <v>2018</v>
      </c>
      <c r="B972" s="53" t="str">
        <f t="shared" si="30"/>
        <v>2018_KS80</v>
      </c>
      <c r="C972" t="s">
        <v>371</v>
      </c>
      <c r="D972" t="s">
        <v>986</v>
      </c>
      <c r="E972" s="53" t="str">
        <f t="shared" si="31"/>
        <v>2018_KSRICE</v>
      </c>
      <c r="F972">
        <v>453100</v>
      </c>
      <c r="G972" s="53">
        <f t="array" ref="G972">SUM(IF(A972=A$5:A972,IF(C972=C$5:C972,1,0),0))</f>
        <v>80</v>
      </c>
    </row>
    <row r="973" spans="1:7" x14ac:dyDescent="0.25">
      <c r="A973">
        <v>2018</v>
      </c>
      <c r="B973" s="53" t="str">
        <f t="shared" si="30"/>
        <v>2018_KS81</v>
      </c>
      <c r="C973" t="s">
        <v>371</v>
      </c>
      <c r="D973" t="s">
        <v>987</v>
      </c>
      <c r="E973" s="53" t="str">
        <f t="shared" si="31"/>
        <v>2018_KSRILEY</v>
      </c>
      <c r="F973">
        <v>453100</v>
      </c>
      <c r="G973" s="53">
        <f t="array" ref="G973">SUM(IF(A973=A$5:A973,IF(C973=C$5:C973,1,0),0))</f>
        <v>81</v>
      </c>
    </row>
    <row r="974" spans="1:7" x14ac:dyDescent="0.25">
      <c r="A974">
        <v>2018</v>
      </c>
      <c r="B974" s="53" t="str">
        <f t="shared" si="30"/>
        <v>2018_KS82</v>
      </c>
      <c r="C974" t="s">
        <v>371</v>
      </c>
      <c r="D974" t="s">
        <v>988</v>
      </c>
      <c r="E974" s="53" t="str">
        <f t="shared" si="31"/>
        <v>2018_KSROOKS</v>
      </c>
      <c r="F974">
        <v>453100</v>
      </c>
      <c r="G974" s="53">
        <f t="array" ref="G974">SUM(IF(A974=A$5:A974,IF(C974=C$5:C974,1,0),0))</f>
        <v>82</v>
      </c>
    </row>
    <row r="975" spans="1:7" x14ac:dyDescent="0.25">
      <c r="A975">
        <v>2018</v>
      </c>
      <c r="B975" s="53" t="str">
        <f t="shared" si="30"/>
        <v>2018_KS83</v>
      </c>
      <c r="C975" t="s">
        <v>371</v>
      </c>
      <c r="D975" t="s">
        <v>882</v>
      </c>
      <c r="E975" s="53" t="str">
        <f t="shared" si="31"/>
        <v>2018_KSRUSH</v>
      </c>
      <c r="F975">
        <v>453100</v>
      </c>
      <c r="G975" s="53">
        <f t="array" ref="G975">SUM(IF(A975=A$5:A975,IF(C975=C$5:C975,1,0),0))</f>
        <v>83</v>
      </c>
    </row>
    <row r="976" spans="1:7" x14ac:dyDescent="0.25">
      <c r="A976">
        <v>2018</v>
      </c>
      <c r="B976" s="53" t="str">
        <f t="shared" si="30"/>
        <v>2018_KS84</v>
      </c>
      <c r="C976" t="s">
        <v>371</v>
      </c>
      <c r="D976" t="s">
        <v>476</v>
      </c>
      <c r="E976" s="53" t="str">
        <f t="shared" si="31"/>
        <v>2018_KSRUSSELL</v>
      </c>
      <c r="F976">
        <v>453100</v>
      </c>
      <c r="G976" s="53">
        <f t="array" ref="G976">SUM(IF(A976=A$5:A976,IF(C976=C$5:C976,1,0),0))</f>
        <v>84</v>
      </c>
    </row>
    <row r="977" spans="1:7" x14ac:dyDescent="0.25">
      <c r="A977">
        <v>2018</v>
      </c>
      <c r="B977" s="53" t="str">
        <f t="shared" si="30"/>
        <v>2018_KS85</v>
      </c>
      <c r="C977" t="s">
        <v>371</v>
      </c>
      <c r="D977" t="s">
        <v>540</v>
      </c>
      <c r="E977" s="53" t="str">
        <f t="shared" si="31"/>
        <v>2018_KSSALINE</v>
      </c>
      <c r="F977">
        <v>453100</v>
      </c>
      <c r="G977" s="53">
        <f t="array" ref="G977">SUM(IF(A977=A$5:A977,IF(C977=C$5:C977,1,0),0))</f>
        <v>85</v>
      </c>
    </row>
    <row r="978" spans="1:7" x14ac:dyDescent="0.25">
      <c r="A978">
        <v>2018</v>
      </c>
      <c r="B978" s="53" t="str">
        <f t="shared" si="30"/>
        <v>2018_KS86</v>
      </c>
      <c r="C978" t="s">
        <v>371</v>
      </c>
      <c r="D978" t="s">
        <v>541</v>
      </c>
      <c r="E978" s="53" t="str">
        <f t="shared" si="31"/>
        <v>2018_KSSCOTT</v>
      </c>
      <c r="F978">
        <v>453100</v>
      </c>
      <c r="G978" s="53">
        <f t="array" ref="G978">SUM(IF(A978=A$5:A978,IF(C978=C$5:C978,1,0),0))</f>
        <v>86</v>
      </c>
    </row>
    <row r="979" spans="1:7" x14ac:dyDescent="0.25">
      <c r="A979">
        <v>2018</v>
      </c>
      <c r="B979" s="53" t="str">
        <f t="shared" si="30"/>
        <v>2018_KS87</v>
      </c>
      <c r="C979" t="s">
        <v>371</v>
      </c>
      <c r="D979" t="s">
        <v>616</v>
      </c>
      <c r="E979" s="53" t="str">
        <f t="shared" si="31"/>
        <v>2018_KSSEDGWICK</v>
      </c>
      <c r="F979">
        <v>453100</v>
      </c>
      <c r="G979" s="53">
        <f t="array" ref="G979">SUM(IF(A979=A$5:A979,IF(C979=C$5:C979,1,0),0))</f>
        <v>87</v>
      </c>
    </row>
    <row r="980" spans="1:7" x14ac:dyDescent="0.25">
      <c r="A980">
        <v>2018</v>
      </c>
      <c r="B980" s="53" t="str">
        <f t="shared" si="30"/>
        <v>2018_KS88</v>
      </c>
      <c r="C980" t="s">
        <v>371</v>
      </c>
      <c r="D980" t="s">
        <v>989</v>
      </c>
      <c r="E980" s="53" t="str">
        <f t="shared" si="31"/>
        <v>2018_KSSEWARD</v>
      </c>
      <c r="F980">
        <v>453100</v>
      </c>
      <c r="G980" s="53">
        <f t="array" ref="G980">SUM(IF(A980=A$5:A980,IF(C980=C$5:C980,1,0),0))</f>
        <v>88</v>
      </c>
    </row>
    <row r="981" spans="1:7" x14ac:dyDescent="0.25">
      <c r="A981">
        <v>2018</v>
      </c>
      <c r="B981" s="53" t="str">
        <f t="shared" si="30"/>
        <v>2018_KS89</v>
      </c>
      <c r="C981" t="s">
        <v>371</v>
      </c>
      <c r="D981" t="s">
        <v>990</v>
      </c>
      <c r="E981" s="53" t="str">
        <f t="shared" si="31"/>
        <v>2018_KSSHAWNEE</v>
      </c>
      <c r="F981">
        <v>453100</v>
      </c>
      <c r="G981" s="53">
        <f t="array" ref="G981">SUM(IF(A981=A$5:A981,IF(C981=C$5:C981,1,0),0))</f>
        <v>89</v>
      </c>
    </row>
    <row r="982" spans="1:7" x14ac:dyDescent="0.25">
      <c r="A982">
        <v>2018</v>
      </c>
      <c r="B982" s="53" t="str">
        <f t="shared" si="30"/>
        <v>2018_KS90</v>
      </c>
      <c r="C982" t="s">
        <v>371</v>
      </c>
      <c r="D982" t="s">
        <v>991</v>
      </c>
      <c r="E982" s="53" t="str">
        <f t="shared" si="31"/>
        <v>2018_KSSHERIDAN</v>
      </c>
      <c r="F982">
        <v>453100</v>
      </c>
      <c r="G982" s="53">
        <f t="array" ref="G982">SUM(IF(A982=A$5:A982,IF(C982=C$5:C982,1,0),0))</f>
        <v>90</v>
      </c>
    </row>
    <row r="983" spans="1:7" x14ac:dyDescent="0.25">
      <c r="A983">
        <v>2018</v>
      </c>
      <c r="B983" s="53" t="str">
        <f t="shared" si="30"/>
        <v>2018_KS91</v>
      </c>
      <c r="C983" t="s">
        <v>371</v>
      </c>
      <c r="D983" t="s">
        <v>992</v>
      </c>
      <c r="E983" s="53" t="str">
        <f t="shared" si="31"/>
        <v>2018_KSSHERMAN</v>
      </c>
      <c r="F983">
        <v>453100</v>
      </c>
      <c r="G983" s="53">
        <f t="array" ref="G983">SUM(IF(A983=A$5:A983,IF(C983=C$5:C983,1,0),0))</f>
        <v>91</v>
      </c>
    </row>
    <row r="984" spans="1:7" x14ac:dyDescent="0.25">
      <c r="A984">
        <v>2018</v>
      </c>
      <c r="B984" s="53" t="str">
        <f t="shared" si="30"/>
        <v>2018_KS92</v>
      </c>
      <c r="C984" t="s">
        <v>371</v>
      </c>
      <c r="D984" t="s">
        <v>292</v>
      </c>
      <c r="E984" s="53" t="str">
        <f t="shared" si="31"/>
        <v>2018_KSSMITH</v>
      </c>
      <c r="F984">
        <v>453100</v>
      </c>
      <c r="G984" s="53">
        <f t="array" ref="G984">SUM(IF(A984=A$5:A984,IF(C984=C$5:C984,1,0),0))</f>
        <v>92</v>
      </c>
    </row>
    <row r="985" spans="1:7" x14ac:dyDescent="0.25">
      <c r="A985">
        <v>2018</v>
      </c>
      <c r="B985" s="53" t="str">
        <f t="shared" si="30"/>
        <v>2018_KS93</v>
      </c>
      <c r="C985" t="s">
        <v>371</v>
      </c>
      <c r="D985" t="s">
        <v>334</v>
      </c>
      <c r="E985" s="53" t="str">
        <f t="shared" si="31"/>
        <v>2018_KSSTAFFORD</v>
      </c>
      <c r="F985">
        <v>453100</v>
      </c>
      <c r="G985" s="53">
        <f t="array" ref="G985">SUM(IF(A985=A$5:A985,IF(C985=C$5:C985,1,0),0))</f>
        <v>93</v>
      </c>
    </row>
    <row r="986" spans="1:7" x14ac:dyDescent="0.25">
      <c r="A986">
        <v>2018</v>
      </c>
      <c r="B986" s="53" t="str">
        <f t="shared" si="30"/>
        <v>2018_KS94</v>
      </c>
      <c r="C986" t="s">
        <v>371</v>
      </c>
      <c r="D986" t="s">
        <v>993</v>
      </c>
      <c r="E986" s="53" t="str">
        <f t="shared" si="31"/>
        <v>2018_KSSTANTON</v>
      </c>
      <c r="F986">
        <v>453100</v>
      </c>
      <c r="G986" s="53">
        <f t="array" ref="G986">SUM(IF(A986=A$5:A986,IF(C986=C$5:C986,1,0),0))</f>
        <v>94</v>
      </c>
    </row>
    <row r="987" spans="1:7" x14ac:dyDescent="0.25">
      <c r="A987">
        <v>2018</v>
      </c>
      <c r="B987" s="53" t="str">
        <f t="shared" si="30"/>
        <v>2018_KS95</v>
      </c>
      <c r="C987" t="s">
        <v>371</v>
      </c>
      <c r="D987" t="s">
        <v>994</v>
      </c>
      <c r="E987" s="53" t="str">
        <f t="shared" si="31"/>
        <v>2018_KSSTEVENS</v>
      </c>
      <c r="F987">
        <v>453100</v>
      </c>
      <c r="G987" s="53">
        <f t="array" ref="G987">SUM(IF(A987=A$5:A987,IF(C987=C$5:C987,1,0),0))</f>
        <v>95</v>
      </c>
    </row>
    <row r="988" spans="1:7" x14ac:dyDescent="0.25">
      <c r="A988">
        <v>2018</v>
      </c>
      <c r="B988" s="53" t="str">
        <f t="shared" si="30"/>
        <v>2018_KS96</v>
      </c>
      <c r="C988" t="s">
        <v>371</v>
      </c>
      <c r="D988" t="s">
        <v>293</v>
      </c>
      <c r="E988" s="53" t="str">
        <f t="shared" si="31"/>
        <v>2018_KSSUMNER</v>
      </c>
      <c r="F988">
        <v>453100</v>
      </c>
      <c r="G988" s="53">
        <f t="array" ref="G988">SUM(IF(A988=A$5:A988,IF(C988=C$5:C988,1,0),0))</f>
        <v>96</v>
      </c>
    </row>
    <row r="989" spans="1:7" x14ac:dyDescent="0.25">
      <c r="A989">
        <v>2018</v>
      </c>
      <c r="B989" s="53" t="str">
        <f t="shared" si="30"/>
        <v>2018_KS97</v>
      </c>
      <c r="C989" t="s">
        <v>371</v>
      </c>
      <c r="D989" t="s">
        <v>760</v>
      </c>
      <c r="E989" s="53" t="str">
        <f t="shared" si="31"/>
        <v>2018_KSTHOMAS</v>
      </c>
      <c r="F989">
        <v>453100</v>
      </c>
      <c r="G989" s="53">
        <f t="array" ref="G989">SUM(IF(A989=A$5:A989,IF(C989=C$5:C989,1,0),0))</f>
        <v>97</v>
      </c>
    </row>
    <row r="990" spans="1:7" x14ac:dyDescent="0.25">
      <c r="A990">
        <v>2018</v>
      </c>
      <c r="B990" s="53" t="str">
        <f t="shared" si="30"/>
        <v>2018_KS98</v>
      </c>
      <c r="C990" t="s">
        <v>371</v>
      </c>
      <c r="D990" t="s">
        <v>995</v>
      </c>
      <c r="E990" s="53" t="str">
        <f t="shared" si="31"/>
        <v>2018_KSTREGO</v>
      </c>
      <c r="F990">
        <v>453100</v>
      </c>
      <c r="G990" s="53">
        <f t="array" ref="G990">SUM(IF(A990=A$5:A990,IF(C990=C$5:C990,1,0),0))</f>
        <v>98</v>
      </c>
    </row>
    <row r="991" spans="1:7" x14ac:dyDescent="0.25">
      <c r="A991">
        <v>2018</v>
      </c>
      <c r="B991" s="53" t="str">
        <f t="shared" si="30"/>
        <v>2018_KS99</v>
      </c>
      <c r="C991" t="s">
        <v>371</v>
      </c>
      <c r="D991" t="s">
        <v>996</v>
      </c>
      <c r="E991" s="53" t="str">
        <f t="shared" si="31"/>
        <v>2018_KSWABAUNSEE</v>
      </c>
      <c r="F991">
        <v>453100</v>
      </c>
      <c r="G991" s="53">
        <f t="array" ref="G991">SUM(IF(A991=A$5:A991,IF(C991=C$5:C991,1,0),0))</f>
        <v>99</v>
      </c>
    </row>
    <row r="992" spans="1:7" x14ac:dyDescent="0.25">
      <c r="A992">
        <v>2018</v>
      </c>
      <c r="B992" s="53" t="str">
        <f t="shared" si="30"/>
        <v>2018_KS100</v>
      </c>
      <c r="C992" t="s">
        <v>371</v>
      </c>
      <c r="D992" t="s">
        <v>997</v>
      </c>
      <c r="E992" s="53" t="str">
        <f t="shared" si="31"/>
        <v>2018_KSWALLACE</v>
      </c>
      <c r="F992">
        <v>453100</v>
      </c>
      <c r="G992" s="53">
        <f t="array" ref="G992">SUM(IF(A992=A$5:A992,IF(C992=C$5:C992,1,0),0))</f>
        <v>100</v>
      </c>
    </row>
    <row r="993" spans="1:7" x14ac:dyDescent="0.25">
      <c r="A993">
        <v>2018</v>
      </c>
      <c r="B993" s="53" t="str">
        <f t="shared" si="30"/>
        <v>2018_KS101</v>
      </c>
      <c r="C993" t="s">
        <v>371</v>
      </c>
      <c r="D993" t="s">
        <v>125</v>
      </c>
      <c r="E993" s="53" t="str">
        <f t="shared" si="31"/>
        <v>2018_KSWASHINGTON</v>
      </c>
      <c r="F993">
        <v>453100</v>
      </c>
      <c r="G993" s="53">
        <f t="array" ref="G993">SUM(IF(A993=A$5:A993,IF(C993=C$5:C993,1,0),0))</f>
        <v>101</v>
      </c>
    </row>
    <row r="994" spans="1:7" x14ac:dyDescent="0.25">
      <c r="A994">
        <v>2018</v>
      </c>
      <c r="B994" s="53" t="str">
        <f t="shared" si="30"/>
        <v>2018_KS102</v>
      </c>
      <c r="C994" t="s">
        <v>371</v>
      </c>
      <c r="D994" t="s">
        <v>998</v>
      </c>
      <c r="E994" s="53" t="str">
        <f t="shared" si="31"/>
        <v>2018_KSWICHITA</v>
      </c>
      <c r="F994">
        <v>453100</v>
      </c>
      <c r="G994" s="53">
        <f t="array" ref="G994">SUM(IF(A994=A$5:A994,IF(C994=C$5:C994,1,0),0))</f>
        <v>102</v>
      </c>
    </row>
    <row r="995" spans="1:7" x14ac:dyDescent="0.25">
      <c r="A995">
        <v>2018</v>
      </c>
      <c r="B995" s="53" t="str">
        <f t="shared" si="30"/>
        <v>2018_KS103</v>
      </c>
      <c r="C995" t="s">
        <v>371</v>
      </c>
      <c r="D995" t="s">
        <v>296</v>
      </c>
      <c r="E995" s="53" t="str">
        <f t="shared" si="31"/>
        <v>2018_KSWILSON</v>
      </c>
      <c r="F995">
        <v>453100</v>
      </c>
      <c r="G995" s="53">
        <f t="array" ref="G995">SUM(IF(A995=A$5:A995,IF(C995=C$5:C995,1,0),0))</f>
        <v>103</v>
      </c>
    </row>
    <row r="996" spans="1:7" x14ac:dyDescent="0.25">
      <c r="A996">
        <v>2018</v>
      </c>
      <c r="B996" s="53" t="str">
        <f t="shared" si="30"/>
        <v>2018_KS104</v>
      </c>
      <c r="C996" t="s">
        <v>371</v>
      </c>
      <c r="D996" t="s">
        <v>999</v>
      </c>
      <c r="E996" s="53" t="str">
        <f t="shared" si="31"/>
        <v>2018_KSWOODSON</v>
      </c>
      <c r="F996">
        <v>453100</v>
      </c>
      <c r="G996" s="53">
        <f t="array" ref="G996">SUM(IF(A996=A$5:A996,IF(C996=C$5:C996,1,0),0))</f>
        <v>104</v>
      </c>
    </row>
    <row r="997" spans="1:7" x14ac:dyDescent="0.25">
      <c r="A997">
        <v>2018</v>
      </c>
      <c r="B997" s="53" t="str">
        <f t="shared" si="30"/>
        <v>2018_KS105</v>
      </c>
      <c r="C997" t="s">
        <v>371</v>
      </c>
      <c r="D997" t="s">
        <v>1000</v>
      </c>
      <c r="E997" s="53" t="str">
        <f t="shared" si="31"/>
        <v>2018_KSWYANDOTTE</v>
      </c>
      <c r="F997">
        <v>453100</v>
      </c>
      <c r="G997" s="53">
        <f t="array" ref="G997">SUM(IF(A997=A$5:A997,IF(C997=C$5:C997,1,0),0))</f>
        <v>105</v>
      </c>
    </row>
    <row r="998" spans="1:7" x14ac:dyDescent="0.25">
      <c r="A998">
        <v>2018</v>
      </c>
      <c r="B998" s="53" t="str">
        <f t="shared" si="30"/>
        <v>2018_KY1</v>
      </c>
      <c r="C998" t="s">
        <v>372</v>
      </c>
      <c r="D998" t="s">
        <v>897</v>
      </c>
      <c r="E998" s="53" t="str">
        <f t="shared" si="31"/>
        <v>2018_KYADAIR</v>
      </c>
      <c r="F998">
        <v>453100</v>
      </c>
      <c r="G998" s="53">
        <f t="array" ref="G998">SUM(IF(A998=A$5:A998,IF(C998=C$5:C998,1,0),0))</f>
        <v>1</v>
      </c>
    </row>
    <row r="999" spans="1:7" x14ac:dyDescent="0.25">
      <c r="A999">
        <v>2018</v>
      </c>
      <c r="B999" s="53" t="str">
        <f t="shared" si="30"/>
        <v>2018_KY2</v>
      </c>
      <c r="C999" t="s">
        <v>372</v>
      </c>
      <c r="D999" t="s">
        <v>858</v>
      </c>
      <c r="E999" s="53" t="str">
        <f t="shared" si="31"/>
        <v>2018_KYALLEN</v>
      </c>
      <c r="F999">
        <v>453100</v>
      </c>
      <c r="G999" s="53">
        <f t="array" ref="G999">SUM(IF(A999=A$5:A999,IF(C999=C$5:C999,1,0),0))</f>
        <v>2</v>
      </c>
    </row>
    <row r="1000" spans="1:7" x14ac:dyDescent="0.25">
      <c r="A1000">
        <v>2018</v>
      </c>
      <c r="B1000" s="53" t="str">
        <f t="shared" si="30"/>
        <v>2018_KY3</v>
      </c>
      <c r="C1000" t="s">
        <v>372</v>
      </c>
      <c r="D1000" t="s">
        <v>939</v>
      </c>
      <c r="E1000" s="53" t="str">
        <f t="shared" si="31"/>
        <v>2018_KYANDERSON</v>
      </c>
      <c r="F1000">
        <v>453100</v>
      </c>
      <c r="G1000" s="53">
        <f t="array" ref="G1000">SUM(IF(A1000=A$5:A1000,IF(C1000=C$5:C1000,1,0),0))</f>
        <v>3</v>
      </c>
    </row>
    <row r="1001" spans="1:7" x14ac:dyDescent="0.25">
      <c r="A1001">
        <v>2018</v>
      </c>
      <c r="B1001" s="53" t="str">
        <f t="shared" si="30"/>
        <v>2018_KY4</v>
      </c>
      <c r="C1001" t="s">
        <v>372</v>
      </c>
      <c r="D1001" t="s">
        <v>1001</v>
      </c>
      <c r="E1001" s="53" t="str">
        <f t="shared" si="31"/>
        <v>2018_KYBALLARD</v>
      </c>
      <c r="F1001">
        <v>453100</v>
      </c>
      <c r="G1001" s="53">
        <f t="array" ref="G1001">SUM(IF(A1001=A$5:A1001,IF(C1001=C$5:C1001,1,0),0))</f>
        <v>4</v>
      </c>
    </row>
    <row r="1002" spans="1:7" x14ac:dyDescent="0.25">
      <c r="A1002">
        <v>2018</v>
      </c>
      <c r="B1002" s="53" t="str">
        <f t="shared" si="30"/>
        <v>2018_KY5</v>
      </c>
      <c r="C1002" t="s">
        <v>372</v>
      </c>
      <c r="D1002" t="s">
        <v>1002</v>
      </c>
      <c r="E1002" s="53" t="str">
        <f t="shared" si="31"/>
        <v>2018_KYBARREN</v>
      </c>
      <c r="F1002">
        <v>453100</v>
      </c>
      <c r="G1002" s="53">
        <f t="array" ref="G1002">SUM(IF(A1002=A$5:A1002,IF(C1002=C$5:C1002,1,0),0))</f>
        <v>5</v>
      </c>
    </row>
    <row r="1003" spans="1:7" x14ac:dyDescent="0.25">
      <c r="A1003">
        <v>2018</v>
      </c>
      <c r="B1003" s="53" t="str">
        <f t="shared" si="30"/>
        <v>2018_KY6</v>
      </c>
      <c r="C1003" t="s">
        <v>372</v>
      </c>
      <c r="D1003" t="s">
        <v>1003</v>
      </c>
      <c r="E1003" s="53" t="str">
        <f t="shared" si="31"/>
        <v>2018_KYBATH</v>
      </c>
      <c r="F1003">
        <v>453100</v>
      </c>
      <c r="G1003" s="53">
        <f t="array" ref="G1003">SUM(IF(A1003=A$5:A1003,IF(C1003=C$5:C1003,1,0),0))</f>
        <v>6</v>
      </c>
    </row>
    <row r="1004" spans="1:7" x14ac:dyDescent="0.25">
      <c r="A1004">
        <v>2018</v>
      </c>
      <c r="B1004" s="53" t="str">
        <f t="shared" si="30"/>
        <v>2018_KY7</v>
      </c>
      <c r="C1004" t="s">
        <v>372</v>
      </c>
      <c r="D1004" t="s">
        <v>1004</v>
      </c>
      <c r="E1004" s="53" t="str">
        <f t="shared" si="31"/>
        <v>2018_KYBELL</v>
      </c>
      <c r="F1004">
        <v>453100</v>
      </c>
      <c r="G1004" s="53">
        <f t="array" ref="G1004">SUM(IF(A1004=A$5:A1004,IF(C1004=C$5:C1004,1,0),0))</f>
        <v>7</v>
      </c>
    </row>
    <row r="1005" spans="1:7" x14ac:dyDescent="0.25">
      <c r="A1005">
        <v>2018</v>
      </c>
      <c r="B1005" s="53" t="str">
        <f t="shared" si="30"/>
        <v>2018_KY8</v>
      </c>
      <c r="C1005" t="s">
        <v>372</v>
      </c>
      <c r="D1005" t="s">
        <v>504</v>
      </c>
      <c r="E1005" s="53" t="str">
        <f t="shared" si="31"/>
        <v>2018_KYBOONE</v>
      </c>
      <c r="F1005">
        <v>453100</v>
      </c>
      <c r="G1005" s="53">
        <f t="array" ref="G1005">SUM(IF(A1005=A$5:A1005,IF(C1005=C$5:C1005,1,0),0))</f>
        <v>8</v>
      </c>
    </row>
    <row r="1006" spans="1:7" x14ac:dyDescent="0.25">
      <c r="A1006">
        <v>2018</v>
      </c>
      <c r="B1006" s="53" t="str">
        <f t="shared" si="30"/>
        <v>2018_KY9</v>
      </c>
      <c r="C1006" t="s">
        <v>372</v>
      </c>
      <c r="D1006" t="s">
        <v>943</v>
      </c>
      <c r="E1006" s="53" t="str">
        <f t="shared" si="31"/>
        <v>2018_KYBOURBON</v>
      </c>
      <c r="F1006">
        <v>453100</v>
      </c>
      <c r="G1006" s="53">
        <f t="array" ref="G1006">SUM(IF(A1006=A$5:A1006,IF(C1006=C$5:C1006,1,0),0))</f>
        <v>9</v>
      </c>
    </row>
    <row r="1007" spans="1:7" x14ac:dyDescent="0.25">
      <c r="A1007">
        <v>2018</v>
      </c>
      <c r="B1007" s="53" t="str">
        <f t="shared" si="30"/>
        <v>2018_KY10</v>
      </c>
      <c r="C1007" t="s">
        <v>372</v>
      </c>
      <c r="D1007" t="s">
        <v>1005</v>
      </c>
      <c r="E1007" s="53" t="str">
        <f t="shared" si="31"/>
        <v>2018_KYBOYD</v>
      </c>
      <c r="F1007">
        <v>453100</v>
      </c>
      <c r="G1007" s="53">
        <f t="array" ref="G1007">SUM(IF(A1007=A$5:A1007,IF(C1007=C$5:C1007,1,0),0))</f>
        <v>10</v>
      </c>
    </row>
    <row r="1008" spans="1:7" x14ac:dyDescent="0.25">
      <c r="A1008">
        <v>2018</v>
      </c>
      <c r="B1008" s="53" t="str">
        <f t="shared" si="30"/>
        <v>2018_KY11</v>
      </c>
      <c r="C1008" t="s">
        <v>372</v>
      </c>
      <c r="D1008" t="s">
        <v>1006</v>
      </c>
      <c r="E1008" s="53" t="str">
        <f t="shared" si="31"/>
        <v>2018_KYBOYLE</v>
      </c>
      <c r="F1008">
        <v>453100</v>
      </c>
      <c r="G1008" s="53">
        <f t="array" ref="G1008">SUM(IF(A1008=A$5:A1008,IF(C1008=C$5:C1008,1,0),0))</f>
        <v>11</v>
      </c>
    </row>
    <row r="1009" spans="1:7" x14ac:dyDescent="0.25">
      <c r="A1009">
        <v>2018</v>
      </c>
      <c r="B1009" s="53" t="str">
        <f t="shared" si="30"/>
        <v>2018_KY12</v>
      </c>
      <c r="C1009" t="s">
        <v>372</v>
      </c>
      <c r="D1009" t="s">
        <v>1007</v>
      </c>
      <c r="E1009" s="53" t="str">
        <f t="shared" si="31"/>
        <v>2018_KYBRACKEN</v>
      </c>
      <c r="F1009">
        <v>453100</v>
      </c>
      <c r="G1009" s="53">
        <f t="array" ref="G1009">SUM(IF(A1009=A$5:A1009,IF(C1009=C$5:C1009,1,0),0))</f>
        <v>12</v>
      </c>
    </row>
    <row r="1010" spans="1:7" x14ac:dyDescent="0.25">
      <c r="A1010">
        <v>2018</v>
      </c>
      <c r="B1010" s="53" t="str">
        <f t="shared" si="30"/>
        <v>2018_KY13</v>
      </c>
      <c r="C1010" t="s">
        <v>372</v>
      </c>
      <c r="D1010" t="s">
        <v>1008</v>
      </c>
      <c r="E1010" s="53" t="str">
        <f t="shared" si="31"/>
        <v>2018_KYBREATHITT</v>
      </c>
      <c r="F1010">
        <v>453100</v>
      </c>
      <c r="G1010" s="53">
        <f t="array" ref="G1010">SUM(IF(A1010=A$5:A1010,IF(C1010=C$5:C1010,1,0),0))</f>
        <v>13</v>
      </c>
    </row>
    <row r="1011" spans="1:7" x14ac:dyDescent="0.25">
      <c r="A1011">
        <v>2018</v>
      </c>
      <c r="B1011" s="53" t="str">
        <f t="shared" si="30"/>
        <v>2018_KY14</v>
      </c>
      <c r="C1011" t="s">
        <v>372</v>
      </c>
      <c r="D1011" t="s">
        <v>1009</v>
      </c>
      <c r="E1011" s="53" t="str">
        <f t="shared" si="31"/>
        <v>2018_KYBRECKINRIDGE</v>
      </c>
      <c r="F1011">
        <v>453100</v>
      </c>
      <c r="G1011" s="53">
        <f t="array" ref="G1011">SUM(IF(A1011=A$5:A1011,IF(C1011=C$5:C1011,1,0),0))</f>
        <v>14</v>
      </c>
    </row>
    <row r="1012" spans="1:7" x14ac:dyDescent="0.25">
      <c r="A1012">
        <v>2018</v>
      </c>
      <c r="B1012" s="53" t="str">
        <f t="shared" si="30"/>
        <v>2018_KY15</v>
      </c>
      <c r="C1012" t="s">
        <v>372</v>
      </c>
      <c r="D1012" t="s">
        <v>1010</v>
      </c>
      <c r="E1012" s="53" t="str">
        <f t="shared" si="31"/>
        <v>2018_KYBULLITT</v>
      </c>
      <c r="F1012">
        <v>453100</v>
      </c>
      <c r="G1012" s="53">
        <f t="array" ref="G1012">SUM(IF(A1012=A$5:A1012,IF(C1012=C$5:C1012,1,0),0))</f>
        <v>15</v>
      </c>
    </row>
    <row r="1013" spans="1:7" x14ac:dyDescent="0.25">
      <c r="A1013">
        <v>2018</v>
      </c>
      <c r="B1013" s="53" t="str">
        <f t="shared" si="30"/>
        <v>2018_KY16</v>
      </c>
      <c r="C1013" t="s">
        <v>372</v>
      </c>
      <c r="D1013" t="s">
        <v>433</v>
      </c>
      <c r="E1013" s="53" t="str">
        <f t="shared" si="31"/>
        <v>2018_KYBUTLER</v>
      </c>
      <c r="F1013">
        <v>453100</v>
      </c>
      <c r="G1013" s="53">
        <f t="array" ref="G1013">SUM(IF(A1013=A$5:A1013,IF(C1013=C$5:C1013,1,0),0))</f>
        <v>16</v>
      </c>
    </row>
    <row r="1014" spans="1:7" x14ac:dyDescent="0.25">
      <c r="A1014">
        <v>2018</v>
      </c>
      <c r="B1014" s="53" t="str">
        <f t="shared" si="30"/>
        <v>2018_KY17</v>
      </c>
      <c r="C1014" t="s">
        <v>372</v>
      </c>
      <c r="D1014" t="s">
        <v>1011</v>
      </c>
      <c r="E1014" s="53" t="str">
        <f t="shared" si="31"/>
        <v>2018_KYCALDWELL</v>
      </c>
      <c r="F1014">
        <v>453100</v>
      </c>
      <c r="G1014" s="53">
        <f t="array" ref="G1014">SUM(IF(A1014=A$5:A1014,IF(C1014=C$5:C1014,1,0),0))</f>
        <v>17</v>
      </c>
    </row>
    <row r="1015" spans="1:7" x14ac:dyDescent="0.25">
      <c r="A1015">
        <v>2018</v>
      </c>
      <c r="B1015" s="53" t="str">
        <f t="shared" si="30"/>
        <v>2018_KY18</v>
      </c>
      <c r="C1015" t="s">
        <v>372</v>
      </c>
      <c r="D1015" t="s">
        <v>1012</v>
      </c>
      <c r="E1015" s="53" t="str">
        <f t="shared" si="31"/>
        <v>2018_KYCALLOWAY</v>
      </c>
      <c r="F1015">
        <v>453100</v>
      </c>
      <c r="G1015" s="53">
        <f t="array" ref="G1015">SUM(IF(A1015=A$5:A1015,IF(C1015=C$5:C1015,1,0),0))</f>
        <v>18</v>
      </c>
    </row>
    <row r="1016" spans="1:7" x14ac:dyDescent="0.25">
      <c r="A1016">
        <v>2018</v>
      </c>
      <c r="B1016" s="53" t="str">
        <f t="shared" si="30"/>
        <v>2018_KY19</v>
      </c>
      <c r="C1016" t="s">
        <v>372</v>
      </c>
      <c r="D1016" t="s">
        <v>1013</v>
      </c>
      <c r="E1016" s="53" t="str">
        <f t="shared" si="31"/>
        <v>2018_KYCAMPBELL</v>
      </c>
      <c r="F1016">
        <v>453100</v>
      </c>
      <c r="G1016" s="53">
        <f t="array" ref="G1016">SUM(IF(A1016=A$5:A1016,IF(C1016=C$5:C1016,1,0),0))</f>
        <v>19</v>
      </c>
    </row>
    <row r="1017" spans="1:7" x14ac:dyDescent="0.25">
      <c r="A1017">
        <v>2018</v>
      </c>
      <c r="B1017" s="53" t="str">
        <f t="shared" si="30"/>
        <v>2018_KY20</v>
      </c>
      <c r="C1017" t="s">
        <v>372</v>
      </c>
      <c r="D1017" t="s">
        <v>1014</v>
      </c>
      <c r="E1017" s="53" t="str">
        <f t="shared" si="31"/>
        <v>2018_KYCARLISLE</v>
      </c>
      <c r="F1017">
        <v>453100</v>
      </c>
      <c r="G1017" s="53">
        <f t="array" ref="G1017">SUM(IF(A1017=A$5:A1017,IF(C1017=C$5:C1017,1,0),0))</f>
        <v>20</v>
      </c>
    </row>
    <row r="1018" spans="1:7" x14ac:dyDescent="0.25">
      <c r="A1018">
        <v>2018</v>
      </c>
      <c r="B1018" s="53" t="str">
        <f t="shared" si="30"/>
        <v>2018_KY21</v>
      </c>
      <c r="C1018" t="s">
        <v>372</v>
      </c>
      <c r="D1018" t="s">
        <v>227</v>
      </c>
      <c r="E1018" s="53" t="str">
        <f t="shared" si="31"/>
        <v>2018_KYCARROLL</v>
      </c>
      <c r="F1018">
        <v>453100</v>
      </c>
      <c r="G1018" s="53">
        <f t="array" ref="G1018">SUM(IF(A1018=A$5:A1018,IF(C1018=C$5:C1018,1,0),0))</f>
        <v>21</v>
      </c>
    </row>
    <row r="1019" spans="1:7" x14ac:dyDescent="0.25">
      <c r="A1019">
        <v>2018</v>
      </c>
      <c r="B1019" s="53" t="str">
        <f t="shared" si="30"/>
        <v>2018_KY22</v>
      </c>
      <c r="C1019" t="s">
        <v>372</v>
      </c>
      <c r="D1019" t="s">
        <v>1015</v>
      </c>
      <c r="E1019" s="53" t="str">
        <f t="shared" si="31"/>
        <v>2018_KYCARTER</v>
      </c>
      <c r="F1019">
        <v>453100</v>
      </c>
      <c r="G1019" s="53">
        <f t="array" ref="G1019">SUM(IF(A1019=A$5:A1019,IF(C1019=C$5:C1019,1,0),0))</f>
        <v>22</v>
      </c>
    </row>
    <row r="1020" spans="1:7" x14ac:dyDescent="0.25">
      <c r="A1020">
        <v>2018</v>
      </c>
      <c r="B1020" s="53" t="str">
        <f t="shared" si="30"/>
        <v>2018_KY23</v>
      </c>
      <c r="C1020" t="s">
        <v>372</v>
      </c>
      <c r="D1020" t="s">
        <v>1016</v>
      </c>
      <c r="E1020" s="53" t="str">
        <f t="shared" si="31"/>
        <v>2018_KYCASEY</v>
      </c>
      <c r="F1020">
        <v>453100</v>
      </c>
      <c r="G1020" s="53">
        <f t="array" ref="G1020">SUM(IF(A1020=A$5:A1020,IF(C1020=C$5:C1020,1,0),0))</f>
        <v>23</v>
      </c>
    </row>
    <row r="1021" spans="1:7" x14ac:dyDescent="0.25">
      <c r="A1021">
        <v>2018</v>
      </c>
      <c r="B1021" s="53" t="str">
        <f t="shared" si="30"/>
        <v>2018_KY24</v>
      </c>
      <c r="C1021" t="s">
        <v>372</v>
      </c>
      <c r="D1021" t="s">
        <v>812</v>
      </c>
      <c r="E1021" s="53" t="str">
        <f t="shared" si="31"/>
        <v>2018_KYCHRISTIAN</v>
      </c>
      <c r="F1021">
        <v>453100</v>
      </c>
      <c r="G1021" s="53">
        <f t="array" ref="G1021">SUM(IF(A1021=A$5:A1021,IF(C1021=C$5:C1021,1,0),0))</f>
        <v>24</v>
      </c>
    </row>
    <row r="1022" spans="1:7" x14ac:dyDescent="0.25">
      <c r="A1022">
        <v>2018</v>
      </c>
      <c r="B1022" s="53" t="str">
        <f t="shared" si="30"/>
        <v>2018_KY25</v>
      </c>
      <c r="C1022" t="s">
        <v>372</v>
      </c>
      <c r="D1022" t="s">
        <v>507</v>
      </c>
      <c r="E1022" s="53" t="str">
        <f t="shared" si="31"/>
        <v>2018_KYCLARK</v>
      </c>
      <c r="F1022">
        <v>453100</v>
      </c>
      <c r="G1022" s="53">
        <f t="array" ref="G1022">SUM(IF(A1022=A$5:A1022,IF(C1022=C$5:C1022,1,0),0))</f>
        <v>25</v>
      </c>
    </row>
    <row r="1023" spans="1:7" x14ac:dyDescent="0.25">
      <c r="A1023">
        <v>2018</v>
      </c>
      <c r="B1023" s="53" t="str">
        <f t="shared" si="30"/>
        <v>2018_KY26</v>
      </c>
      <c r="C1023" t="s">
        <v>372</v>
      </c>
      <c r="D1023" t="s">
        <v>439</v>
      </c>
      <c r="E1023" s="53" t="str">
        <f t="shared" si="31"/>
        <v>2018_KYCLAY</v>
      </c>
      <c r="F1023">
        <v>453100</v>
      </c>
      <c r="G1023" s="53">
        <f t="array" ref="G1023">SUM(IF(A1023=A$5:A1023,IF(C1023=C$5:C1023,1,0),0))</f>
        <v>26</v>
      </c>
    </row>
    <row r="1024" spans="1:7" x14ac:dyDescent="0.25">
      <c r="A1024">
        <v>2018</v>
      </c>
      <c r="B1024" s="53" t="str">
        <f t="shared" si="30"/>
        <v>2018_KY27</v>
      </c>
      <c r="C1024" t="s">
        <v>372</v>
      </c>
      <c r="D1024" t="s">
        <v>813</v>
      </c>
      <c r="E1024" s="53" t="str">
        <f t="shared" si="31"/>
        <v>2018_KYCLINTON</v>
      </c>
      <c r="F1024">
        <v>453100</v>
      </c>
      <c r="G1024" s="53">
        <f t="array" ref="G1024">SUM(IF(A1024=A$5:A1024,IF(C1024=C$5:C1024,1,0),0))</f>
        <v>27</v>
      </c>
    </row>
    <row r="1025" spans="1:7" x14ac:dyDescent="0.25">
      <c r="A1025">
        <v>2018</v>
      </c>
      <c r="B1025" s="53" t="str">
        <f t="shared" si="30"/>
        <v>2018_KY28</v>
      </c>
      <c r="C1025" t="s">
        <v>372</v>
      </c>
      <c r="D1025" t="s">
        <v>513</v>
      </c>
      <c r="E1025" s="53" t="str">
        <f t="shared" si="31"/>
        <v>2018_KYCRITTENDEN</v>
      </c>
      <c r="F1025">
        <v>453100</v>
      </c>
      <c r="G1025" s="53">
        <f t="array" ref="G1025">SUM(IF(A1025=A$5:A1025,IF(C1025=C$5:C1025,1,0),0))</f>
        <v>28</v>
      </c>
    </row>
    <row r="1026" spans="1:7" x14ac:dyDescent="0.25">
      <c r="A1026">
        <v>2018</v>
      </c>
      <c r="B1026" s="53" t="str">
        <f t="shared" si="30"/>
        <v>2018_KY29</v>
      </c>
      <c r="C1026" t="s">
        <v>372</v>
      </c>
      <c r="D1026" t="s">
        <v>310</v>
      </c>
      <c r="E1026" s="53" t="str">
        <f t="shared" si="31"/>
        <v>2018_KYCUMBERLAND</v>
      </c>
      <c r="F1026">
        <v>453100</v>
      </c>
      <c r="G1026" s="53">
        <f t="array" ref="G1026">SUM(IF(A1026=A$5:A1026,IF(C1026=C$5:C1026,1,0),0))</f>
        <v>29</v>
      </c>
    </row>
    <row r="1027" spans="1:7" x14ac:dyDescent="0.25">
      <c r="A1027">
        <v>2018</v>
      </c>
      <c r="B1027" s="53" t="str">
        <f t="shared" si="30"/>
        <v>2018_KY30</v>
      </c>
      <c r="C1027" t="s">
        <v>372</v>
      </c>
      <c r="D1027" t="s">
        <v>861</v>
      </c>
      <c r="E1027" s="53" t="str">
        <f t="shared" si="31"/>
        <v>2018_KYDAVIESS</v>
      </c>
      <c r="F1027">
        <v>453100</v>
      </c>
      <c r="G1027" s="53">
        <f t="array" ref="G1027">SUM(IF(A1027=A$5:A1027,IF(C1027=C$5:C1027,1,0),0))</f>
        <v>30</v>
      </c>
    </row>
    <row r="1028" spans="1:7" x14ac:dyDescent="0.25">
      <c r="A1028">
        <v>2018</v>
      </c>
      <c r="B1028" s="53" t="str">
        <f t="shared" si="30"/>
        <v>2018_KY31</v>
      </c>
      <c r="C1028" t="s">
        <v>372</v>
      </c>
      <c r="D1028" t="s">
        <v>1017</v>
      </c>
      <c r="E1028" s="53" t="str">
        <f t="shared" si="31"/>
        <v>2018_KYEDMONSON</v>
      </c>
      <c r="F1028">
        <v>453100</v>
      </c>
      <c r="G1028" s="53">
        <f t="array" ref="G1028">SUM(IF(A1028=A$5:A1028,IF(C1028=C$5:C1028,1,0),0))</f>
        <v>31</v>
      </c>
    </row>
    <row r="1029" spans="1:7" x14ac:dyDescent="0.25">
      <c r="A1029">
        <v>2018</v>
      </c>
      <c r="B1029" s="53" t="str">
        <f t="shared" si="30"/>
        <v>2018_KY32</v>
      </c>
      <c r="C1029" t="s">
        <v>372</v>
      </c>
      <c r="D1029" t="s">
        <v>1018</v>
      </c>
      <c r="E1029" s="53" t="str">
        <f t="shared" si="31"/>
        <v>2018_KYELLIOTT</v>
      </c>
      <c r="F1029">
        <v>453100</v>
      </c>
      <c r="G1029" s="53">
        <f t="array" ref="G1029">SUM(IF(A1029=A$5:A1029,IF(C1029=C$5:C1029,1,0),0))</f>
        <v>32</v>
      </c>
    </row>
    <row r="1030" spans="1:7" x14ac:dyDescent="0.25">
      <c r="A1030">
        <v>2018</v>
      </c>
      <c r="B1030" s="53" t="str">
        <f t="shared" ref="B1030:B1093" si="32">A1030&amp;"_"&amp;C1030&amp;G1030</f>
        <v>2018_KY33</v>
      </c>
      <c r="C1030" t="s">
        <v>372</v>
      </c>
      <c r="D1030" t="s">
        <v>1019</v>
      </c>
      <c r="E1030" s="53" t="str">
        <f t="shared" ref="E1030:E1093" si="33">A1030&amp;"_"&amp;C1030&amp;D1030</f>
        <v>2018_KYESTILL</v>
      </c>
      <c r="F1030">
        <v>453100</v>
      </c>
      <c r="G1030" s="53">
        <f t="array" ref="G1030">SUM(IF(A1030=A$5:A1030,IF(C1030=C$5:C1030,1,0),0))</f>
        <v>33</v>
      </c>
    </row>
    <row r="1031" spans="1:7" x14ac:dyDescent="0.25">
      <c r="A1031">
        <v>2018</v>
      </c>
      <c r="B1031" s="53" t="str">
        <f t="shared" si="32"/>
        <v>2018_KY34</v>
      </c>
      <c r="C1031" t="s">
        <v>372</v>
      </c>
      <c r="D1031" t="s">
        <v>454</v>
      </c>
      <c r="E1031" s="53" t="str">
        <f t="shared" si="33"/>
        <v>2018_KYFAYETTE</v>
      </c>
      <c r="F1031">
        <v>453100</v>
      </c>
      <c r="G1031" s="53">
        <f t="array" ref="G1031">SUM(IF(A1031=A$5:A1031,IF(C1031=C$5:C1031,1,0),0))</f>
        <v>34</v>
      </c>
    </row>
    <row r="1032" spans="1:7" x14ac:dyDescent="0.25">
      <c r="A1032">
        <v>2018</v>
      </c>
      <c r="B1032" s="53" t="str">
        <f t="shared" si="32"/>
        <v>2018_KY35</v>
      </c>
      <c r="C1032" t="s">
        <v>372</v>
      </c>
      <c r="D1032" t="s">
        <v>1020</v>
      </c>
      <c r="E1032" s="53" t="str">
        <f t="shared" si="33"/>
        <v>2018_KYFLEMING</v>
      </c>
      <c r="F1032">
        <v>453100</v>
      </c>
      <c r="G1032" s="53">
        <f t="array" ref="G1032">SUM(IF(A1032=A$5:A1032,IF(C1032=C$5:C1032,1,0),0))</f>
        <v>35</v>
      </c>
    </row>
    <row r="1033" spans="1:7" x14ac:dyDescent="0.25">
      <c r="A1033">
        <v>2018</v>
      </c>
      <c r="B1033" s="53" t="str">
        <f t="shared" si="32"/>
        <v>2018_KY36</v>
      </c>
      <c r="C1033" t="s">
        <v>372</v>
      </c>
      <c r="D1033" t="s">
        <v>713</v>
      </c>
      <c r="E1033" s="53" t="str">
        <f t="shared" si="33"/>
        <v>2018_KYFLOYD</v>
      </c>
      <c r="F1033">
        <v>453100</v>
      </c>
      <c r="G1033" s="53">
        <f t="array" ref="G1033">SUM(IF(A1033=A$5:A1033,IF(C1033=C$5:C1033,1,0),0))</f>
        <v>36</v>
      </c>
    </row>
    <row r="1034" spans="1:7" x14ac:dyDescent="0.25">
      <c r="A1034">
        <v>2018</v>
      </c>
      <c r="B1034" s="53" t="str">
        <f t="shared" si="32"/>
        <v>2018_KY37</v>
      </c>
      <c r="C1034" t="s">
        <v>372</v>
      </c>
      <c r="D1034" t="s">
        <v>455</v>
      </c>
      <c r="E1034" s="53" t="str">
        <f t="shared" si="33"/>
        <v>2018_KYFRANKLIN</v>
      </c>
      <c r="F1034">
        <v>453100</v>
      </c>
      <c r="G1034" s="53">
        <f t="array" ref="G1034">SUM(IF(A1034=A$5:A1034,IF(C1034=C$5:C1034,1,0),0))</f>
        <v>37</v>
      </c>
    </row>
    <row r="1035" spans="1:7" x14ac:dyDescent="0.25">
      <c r="A1035">
        <v>2018</v>
      </c>
      <c r="B1035" s="53" t="str">
        <f t="shared" si="32"/>
        <v>2018_KY38</v>
      </c>
      <c r="C1035" t="s">
        <v>372</v>
      </c>
      <c r="D1035" t="s">
        <v>518</v>
      </c>
      <c r="E1035" s="53" t="str">
        <f t="shared" si="33"/>
        <v>2018_KYFULTON</v>
      </c>
      <c r="F1035">
        <v>453100</v>
      </c>
      <c r="G1035" s="53">
        <f t="array" ref="G1035">SUM(IF(A1035=A$5:A1035,IF(C1035=C$5:C1035,1,0),0))</f>
        <v>38</v>
      </c>
    </row>
    <row r="1036" spans="1:7" x14ac:dyDescent="0.25">
      <c r="A1036">
        <v>2018</v>
      </c>
      <c r="B1036" s="53" t="str">
        <f t="shared" si="32"/>
        <v>2018_KY39</v>
      </c>
      <c r="C1036" t="s">
        <v>372</v>
      </c>
      <c r="D1036" t="s">
        <v>820</v>
      </c>
      <c r="E1036" s="53" t="str">
        <f t="shared" si="33"/>
        <v>2018_KYGALLATIN</v>
      </c>
      <c r="F1036">
        <v>453100</v>
      </c>
      <c r="G1036" s="53">
        <f t="array" ref="G1036">SUM(IF(A1036=A$5:A1036,IF(C1036=C$5:C1036,1,0),0))</f>
        <v>39</v>
      </c>
    </row>
    <row r="1037" spans="1:7" x14ac:dyDescent="0.25">
      <c r="A1037">
        <v>2018</v>
      </c>
      <c r="B1037" s="53" t="str">
        <f t="shared" si="32"/>
        <v>2018_KY40</v>
      </c>
      <c r="C1037" t="s">
        <v>372</v>
      </c>
      <c r="D1037" t="s">
        <v>1021</v>
      </c>
      <c r="E1037" s="53" t="str">
        <f t="shared" si="33"/>
        <v>2018_KYGARRARD</v>
      </c>
      <c r="F1037">
        <v>453100</v>
      </c>
      <c r="G1037" s="53">
        <f t="array" ref="G1037">SUM(IF(A1037=A$5:A1037,IF(C1037=C$5:C1037,1,0),0))</f>
        <v>40</v>
      </c>
    </row>
    <row r="1038" spans="1:7" x14ac:dyDescent="0.25">
      <c r="A1038">
        <v>2018</v>
      </c>
      <c r="B1038" s="53" t="str">
        <f t="shared" si="32"/>
        <v>2018_KY41</v>
      </c>
      <c r="C1038" t="s">
        <v>372</v>
      </c>
      <c r="D1038" t="s">
        <v>520</v>
      </c>
      <c r="E1038" s="53" t="str">
        <f t="shared" si="33"/>
        <v>2018_KYGRANT</v>
      </c>
      <c r="F1038">
        <v>453100</v>
      </c>
      <c r="G1038" s="53">
        <f t="array" ref="G1038">SUM(IF(A1038=A$5:A1038,IF(C1038=C$5:C1038,1,0),0))</f>
        <v>41</v>
      </c>
    </row>
    <row r="1039" spans="1:7" x14ac:dyDescent="0.25">
      <c r="A1039">
        <v>2018</v>
      </c>
      <c r="B1039" s="53" t="str">
        <f t="shared" si="32"/>
        <v>2018_KY42</v>
      </c>
      <c r="C1039" t="s">
        <v>372</v>
      </c>
      <c r="D1039" t="s">
        <v>1022</v>
      </c>
      <c r="E1039" s="53" t="str">
        <f t="shared" si="33"/>
        <v>2018_KYGRAVES</v>
      </c>
      <c r="F1039">
        <v>453100</v>
      </c>
      <c r="G1039" s="53">
        <f t="array" ref="G1039">SUM(IF(A1039=A$5:A1039,IF(C1039=C$5:C1039,1,0),0))</f>
        <v>42</v>
      </c>
    </row>
    <row r="1040" spans="1:7" x14ac:dyDescent="0.25">
      <c r="A1040">
        <v>2018</v>
      </c>
      <c r="B1040" s="53" t="str">
        <f t="shared" si="32"/>
        <v>2018_KY43</v>
      </c>
      <c r="C1040" t="s">
        <v>372</v>
      </c>
      <c r="D1040" t="s">
        <v>1023</v>
      </c>
      <c r="E1040" s="53" t="str">
        <f t="shared" si="33"/>
        <v>2018_KYGRAYSON</v>
      </c>
      <c r="F1040">
        <v>453100</v>
      </c>
      <c r="G1040" s="53">
        <f t="array" ref="G1040">SUM(IF(A1040=A$5:A1040,IF(C1040=C$5:C1040,1,0),0))</f>
        <v>43</v>
      </c>
    </row>
    <row r="1041" spans="1:7" x14ac:dyDescent="0.25">
      <c r="A1041">
        <v>2018</v>
      </c>
      <c r="B1041" s="53" t="str">
        <f t="shared" si="32"/>
        <v>2018_KY44</v>
      </c>
      <c r="C1041" t="s">
        <v>372</v>
      </c>
      <c r="D1041" t="s">
        <v>1024</v>
      </c>
      <c r="E1041" s="53" t="str">
        <f t="shared" si="33"/>
        <v>2018_KYGREEN</v>
      </c>
      <c r="F1041">
        <v>453100</v>
      </c>
      <c r="G1041" s="53">
        <f t="array" ref="G1041">SUM(IF(A1041=A$5:A1041,IF(C1041=C$5:C1041,1,0),0))</f>
        <v>44</v>
      </c>
    </row>
    <row r="1042" spans="1:7" x14ac:dyDescent="0.25">
      <c r="A1042">
        <v>2018</v>
      </c>
      <c r="B1042" s="53" t="str">
        <f t="shared" si="32"/>
        <v>2018_KY45</v>
      </c>
      <c r="C1042" t="s">
        <v>372</v>
      </c>
      <c r="D1042" t="s">
        <v>1025</v>
      </c>
      <c r="E1042" s="53" t="str">
        <f t="shared" si="33"/>
        <v>2018_KYGREENUP</v>
      </c>
      <c r="F1042">
        <v>453100</v>
      </c>
      <c r="G1042" s="53">
        <f t="array" ref="G1042">SUM(IF(A1042=A$5:A1042,IF(C1042=C$5:C1042,1,0),0))</f>
        <v>45</v>
      </c>
    </row>
    <row r="1043" spans="1:7" x14ac:dyDescent="0.25">
      <c r="A1043">
        <v>2018</v>
      </c>
      <c r="B1043" s="53" t="str">
        <f t="shared" si="32"/>
        <v>2018_KY46</v>
      </c>
      <c r="C1043" t="s">
        <v>372</v>
      </c>
      <c r="D1043" t="s">
        <v>723</v>
      </c>
      <c r="E1043" s="53" t="str">
        <f t="shared" si="33"/>
        <v>2018_KYHANCOCK</v>
      </c>
      <c r="F1043">
        <v>453100</v>
      </c>
      <c r="G1043" s="53">
        <f t="array" ref="G1043">SUM(IF(A1043=A$5:A1043,IF(C1043=C$5:C1043,1,0),0))</f>
        <v>46</v>
      </c>
    </row>
    <row r="1044" spans="1:7" x14ac:dyDescent="0.25">
      <c r="A1044">
        <v>2018</v>
      </c>
      <c r="B1044" s="53" t="str">
        <f t="shared" si="32"/>
        <v>2018_KY47</v>
      </c>
      <c r="C1044" t="s">
        <v>372</v>
      </c>
      <c r="D1044" t="s">
        <v>822</v>
      </c>
      <c r="E1044" s="53" t="str">
        <f t="shared" si="33"/>
        <v>2018_KYHARDIN</v>
      </c>
      <c r="F1044">
        <v>453100</v>
      </c>
      <c r="G1044" s="53">
        <f t="array" ref="G1044">SUM(IF(A1044=A$5:A1044,IF(C1044=C$5:C1044,1,0),0))</f>
        <v>47</v>
      </c>
    </row>
    <row r="1045" spans="1:7" x14ac:dyDescent="0.25">
      <c r="A1045">
        <v>2018</v>
      </c>
      <c r="B1045" s="53" t="str">
        <f t="shared" si="32"/>
        <v>2018_KY48</v>
      </c>
      <c r="C1045" t="s">
        <v>372</v>
      </c>
      <c r="D1045" t="s">
        <v>1026</v>
      </c>
      <c r="E1045" s="53" t="str">
        <f t="shared" si="33"/>
        <v>2018_KYHARLAN</v>
      </c>
      <c r="F1045">
        <v>453100</v>
      </c>
      <c r="G1045" s="53">
        <f t="array" ref="G1045">SUM(IF(A1045=A$5:A1045,IF(C1045=C$5:C1045,1,0),0))</f>
        <v>48</v>
      </c>
    </row>
    <row r="1046" spans="1:7" x14ac:dyDescent="0.25">
      <c r="A1046">
        <v>2018</v>
      </c>
      <c r="B1046" s="53" t="str">
        <f t="shared" si="32"/>
        <v>2018_KY49</v>
      </c>
      <c r="C1046" t="s">
        <v>372</v>
      </c>
      <c r="D1046" t="s">
        <v>867</v>
      </c>
      <c r="E1046" s="53" t="str">
        <f t="shared" si="33"/>
        <v>2018_KYHARRISON</v>
      </c>
      <c r="F1046">
        <v>453100</v>
      </c>
      <c r="G1046" s="53">
        <f t="array" ref="G1046">SUM(IF(A1046=A$5:A1046,IF(C1046=C$5:C1046,1,0),0))</f>
        <v>49</v>
      </c>
    </row>
    <row r="1047" spans="1:7" x14ac:dyDescent="0.25">
      <c r="A1047">
        <v>2018</v>
      </c>
      <c r="B1047" s="53" t="str">
        <f t="shared" si="32"/>
        <v>2018_KY50</v>
      </c>
      <c r="C1047" t="s">
        <v>372</v>
      </c>
      <c r="D1047" t="s">
        <v>726</v>
      </c>
      <c r="E1047" s="53" t="str">
        <f t="shared" si="33"/>
        <v>2018_KYHART</v>
      </c>
      <c r="F1047">
        <v>453100</v>
      </c>
      <c r="G1047" s="53">
        <f t="array" ref="G1047">SUM(IF(A1047=A$5:A1047,IF(C1047=C$5:C1047,1,0),0))</f>
        <v>50</v>
      </c>
    </row>
    <row r="1048" spans="1:7" x14ac:dyDescent="0.25">
      <c r="A1048">
        <v>2018</v>
      </c>
      <c r="B1048" s="53" t="str">
        <f t="shared" si="32"/>
        <v>2018_KY51</v>
      </c>
      <c r="C1048" t="s">
        <v>372</v>
      </c>
      <c r="D1048" t="s">
        <v>823</v>
      </c>
      <c r="E1048" s="53" t="str">
        <f t="shared" si="33"/>
        <v>2018_KYHENDERSON</v>
      </c>
      <c r="F1048">
        <v>453100</v>
      </c>
      <c r="G1048" s="53">
        <f t="array" ref="G1048">SUM(IF(A1048=A$5:A1048,IF(C1048=C$5:C1048,1,0),0))</f>
        <v>51</v>
      </c>
    </row>
    <row r="1049" spans="1:7" x14ac:dyDescent="0.25">
      <c r="A1049">
        <v>2018</v>
      </c>
      <c r="B1049" s="53" t="str">
        <f t="shared" si="32"/>
        <v>2018_KY52</v>
      </c>
      <c r="C1049" t="s">
        <v>372</v>
      </c>
      <c r="D1049" t="s">
        <v>458</v>
      </c>
      <c r="E1049" s="53" t="str">
        <f t="shared" si="33"/>
        <v>2018_KYHENRY</v>
      </c>
      <c r="F1049">
        <v>453100</v>
      </c>
      <c r="G1049" s="53">
        <f t="array" ref="G1049">SUM(IF(A1049=A$5:A1049,IF(C1049=C$5:C1049,1,0),0))</f>
        <v>52</v>
      </c>
    </row>
    <row r="1050" spans="1:7" x14ac:dyDescent="0.25">
      <c r="A1050">
        <v>2018</v>
      </c>
      <c r="B1050" s="53" t="str">
        <f t="shared" si="32"/>
        <v>2018_KY53</v>
      </c>
      <c r="C1050" t="s">
        <v>372</v>
      </c>
      <c r="D1050" t="s">
        <v>287</v>
      </c>
      <c r="E1050" s="53" t="str">
        <f t="shared" si="33"/>
        <v>2018_KYHICKMAN</v>
      </c>
      <c r="F1050">
        <v>453100</v>
      </c>
      <c r="G1050" s="53">
        <f t="array" ref="G1050">SUM(IF(A1050=A$5:A1050,IF(C1050=C$5:C1050,1,0),0))</f>
        <v>53</v>
      </c>
    </row>
    <row r="1051" spans="1:7" x14ac:dyDescent="0.25">
      <c r="A1051">
        <v>2018</v>
      </c>
      <c r="B1051" s="53" t="str">
        <f t="shared" si="32"/>
        <v>2018_KY54</v>
      </c>
      <c r="C1051" t="s">
        <v>372</v>
      </c>
      <c r="D1051" t="s">
        <v>1027</v>
      </c>
      <c r="E1051" s="53" t="str">
        <f t="shared" si="33"/>
        <v>2018_KYHOPKINS</v>
      </c>
      <c r="F1051">
        <v>453100</v>
      </c>
      <c r="G1051" s="53">
        <f t="array" ref="G1051">SUM(IF(A1051=A$5:A1051,IF(C1051=C$5:C1051,1,0),0))</f>
        <v>54</v>
      </c>
    </row>
    <row r="1052" spans="1:7" x14ac:dyDescent="0.25">
      <c r="A1052">
        <v>2018</v>
      </c>
      <c r="B1052" s="53" t="str">
        <f t="shared" si="32"/>
        <v>2018_KY55</v>
      </c>
      <c r="C1052" t="s">
        <v>372</v>
      </c>
      <c r="D1052" t="s">
        <v>460</v>
      </c>
      <c r="E1052" s="53" t="str">
        <f t="shared" si="33"/>
        <v>2018_KYJACKSON</v>
      </c>
      <c r="F1052">
        <v>453100</v>
      </c>
      <c r="G1052" s="53">
        <f t="array" ref="G1052">SUM(IF(A1052=A$5:A1052,IF(C1052=C$5:C1052,1,0),0))</f>
        <v>55</v>
      </c>
    </row>
    <row r="1053" spans="1:7" x14ac:dyDescent="0.25">
      <c r="A1053">
        <v>2018</v>
      </c>
      <c r="B1053" s="53" t="str">
        <f t="shared" si="32"/>
        <v>2018_KY56</v>
      </c>
      <c r="C1053" t="s">
        <v>372</v>
      </c>
      <c r="D1053" t="s">
        <v>196</v>
      </c>
      <c r="E1053" s="53" t="str">
        <f t="shared" si="33"/>
        <v>2018_KYJEFFERSON</v>
      </c>
      <c r="F1053">
        <v>453100</v>
      </c>
      <c r="G1053" s="53">
        <f t="array" ref="G1053">SUM(IF(A1053=A$5:A1053,IF(C1053=C$5:C1053,1,0),0))</f>
        <v>56</v>
      </c>
    </row>
    <row r="1054" spans="1:7" x14ac:dyDescent="0.25">
      <c r="A1054">
        <v>2018</v>
      </c>
      <c r="B1054" s="53" t="str">
        <f t="shared" si="32"/>
        <v>2018_KY57</v>
      </c>
      <c r="C1054" t="s">
        <v>372</v>
      </c>
      <c r="D1054" t="s">
        <v>1028</v>
      </c>
      <c r="E1054" s="53" t="str">
        <f t="shared" si="33"/>
        <v>2018_KYJESSAMINE</v>
      </c>
      <c r="F1054">
        <v>453100</v>
      </c>
      <c r="G1054" s="53">
        <f t="array" ref="G1054">SUM(IF(A1054=A$5:A1054,IF(C1054=C$5:C1054,1,0),0))</f>
        <v>57</v>
      </c>
    </row>
    <row r="1055" spans="1:7" x14ac:dyDescent="0.25">
      <c r="A1055">
        <v>2018</v>
      </c>
      <c r="B1055" s="53" t="str">
        <f t="shared" si="32"/>
        <v>2018_KY58</v>
      </c>
      <c r="C1055" t="s">
        <v>372</v>
      </c>
      <c r="D1055" t="s">
        <v>525</v>
      </c>
      <c r="E1055" s="53" t="str">
        <f t="shared" si="33"/>
        <v>2018_KYJOHNSON</v>
      </c>
      <c r="F1055">
        <v>453100</v>
      </c>
      <c r="G1055" s="53">
        <f t="array" ref="G1055">SUM(IF(A1055=A$5:A1055,IF(C1055=C$5:C1055,1,0),0))</f>
        <v>58</v>
      </c>
    </row>
    <row r="1056" spans="1:7" x14ac:dyDescent="0.25">
      <c r="A1056">
        <v>2018</v>
      </c>
      <c r="B1056" s="53" t="str">
        <f t="shared" si="32"/>
        <v>2018_KY59</v>
      </c>
      <c r="C1056" t="s">
        <v>372</v>
      </c>
      <c r="D1056" t="s">
        <v>1029</v>
      </c>
      <c r="E1056" s="53" t="str">
        <f t="shared" si="33"/>
        <v>2018_KYKENTON</v>
      </c>
      <c r="F1056">
        <v>453100</v>
      </c>
      <c r="G1056" s="53">
        <f t="array" ref="G1056">SUM(IF(A1056=A$5:A1056,IF(C1056=C$5:C1056,1,0),0))</f>
        <v>59</v>
      </c>
    </row>
    <row r="1057" spans="1:7" x14ac:dyDescent="0.25">
      <c r="A1057">
        <v>2018</v>
      </c>
      <c r="B1057" s="53" t="str">
        <f t="shared" si="32"/>
        <v>2018_KY60</v>
      </c>
      <c r="C1057" t="s">
        <v>372</v>
      </c>
      <c r="D1057" t="s">
        <v>1030</v>
      </c>
      <c r="E1057" s="53" t="str">
        <f t="shared" si="33"/>
        <v>2018_KYKNOTT</v>
      </c>
      <c r="F1057">
        <v>453100</v>
      </c>
      <c r="G1057" s="53">
        <f t="array" ref="G1057">SUM(IF(A1057=A$5:A1057,IF(C1057=C$5:C1057,1,0),0))</f>
        <v>60</v>
      </c>
    </row>
    <row r="1058" spans="1:7" x14ac:dyDescent="0.25">
      <c r="A1058">
        <v>2018</v>
      </c>
      <c r="B1058" s="53" t="str">
        <f t="shared" si="32"/>
        <v>2018_KY61</v>
      </c>
      <c r="C1058" t="s">
        <v>372</v>
      </c>
      <c r="D1058" t="s">
        <v>830</v>
      </c>
      <c r="E1058" s="53" t="str">
        <f t="shared" si="33"/>
        <v>2018_KYKNOX</v>
      </c>
      <c r="F1058">
        <v>453100</v>
      </c>
      <c r="G1058" s="53">
        <f t="array" ref="G1058">SUM(IF(A1058=A$5:A1058,IF(C1058=C$5:C1058,1,0),0))</f>
        <v>61</v>
      </c>
    </row>
    <row r="1059" spans="1:7" x14ac:dyDescent="0.25">
      <c r="A1059">
        <v>2018</v>
      </c>
      <c r="B1059" s="53" t="str">
        <f t="shared" si="32"/>
        <v>2018_KY62</v>
      </c>
      <c r="C1059" t="s">
        <v>372</v>
      </c>
      <c r="D1059" t="s">
        <v>1031</v>
      </c>
      <c r="E1059" s="53" t="str">
        <f t="shared" si="33"/>
        <v>2018_KYLARUE</v>
      </c>
      <c r="F1059">
        <v>453100</v>
      </c>
      <c r="G1059" s="53">
        <f t="array" ref="G1059">SUM(IF(A1059=A$5:A1059,IF(C1059=C$5:C1059,1,0),0))</f>
        <v>62</v>
      </c>
    </row>
    <row r="1060" spans="1:7" x14ac:dyDescent="0.25">
      <c r="A1060">
        <v>2018</v>
      </c>
      <c r="B1060" s="53" t="str">
        <f t="shared" si="32"/>
        <v>2018_KY63</v>
      </c>
      <c r="C1060" t="s">
        <v>372</v>
      </c>
      <c r="D1060" t="s">
        <v>1032</v>
      </c>
      <c r="E1060" s="53" t="str">
        <f t="shared" si="33"/>
        <v>2018_KYLAUREL</v>
      </c>
      <c r="F1060">
        <v>453100</v>
      </c>
      <c r="G1060" s="53">
        <f t="array" ref="G1060">SUM(IF(A1060=A$5:A1060,IF(C1060=C$5:C1060,1,0),0))</f>
        <v>63</v>
      </c>
    </row>
    <row r="1061" spans="1:7" x14ac:dyDescent="0.25">
      <c r="A1061">
        <v>2018</v>
      </c>
      <c r="B1061" s="53" t="str">
        <f t="shared" si="32"/>
        <v>2018_KY64</v>
      </c>
      <c r="C1061" t="s">
        <v>372</v>
      </c>
      <c r="D1061" t="s">
        <v>463</v>
      </c>
      <c r="E1061" s="53" t="str">
        <f t="shared" si="33"/>
        <v>2018_KYLAWRENCE</v>
      </c>
      <c r="F1061">
        <v>453100</v>
      </c>
      <c r="G1061" s="53">
        <f t="array" ref="G1061">SUM(IF(A1061=A$5:A1061,IF(C1061=C$5:C1061,1,0),0))</f>
        <v>64</v>
      </c>
    </row>
    <row r="1062" spans="1:7" x14ac:dyDescent="0.25">
      <c r="A1062">
        <v>2018</v>
      </c>
      <c r="B1062" s="53" t="str">
        <f t="shared" si="32"/>
        <v>2018_KY65</v>
      </c>
      <c r="C1062" t="s">
        <v>372</v>
      </c>
      <c r="D1062" t="s">
        <v>464</v>
      </c>
      <c r="E1062" s="53" t="str">
        <f t="shared" si="33"/>
        <v>2018_KYLEE</v>
      </c>
      <c r="F1062">
        <v>453100</v>
      </c>
      <c r="G1062" s="53">
        <f t="array" ref="G1062">SUM(IF(A1062=A$5:A1062,IF(C1062=C$5:C1062,1,0),0))</f>
        <v>65</v>
      </c>
    </row>
    <row r="1063" spans="1:7" x14ac:dyDescent="0.25">
      <c r="A1063">
        <v>2018</v>
      </c>
      <c r="B1063" s="53" t="str">
        <f t="shared" si="32"/>
        <v>2018_KY66</v>
      </c>
      <c r="C1063" t="s">
        <v>372</v>
      </c>
      <c r="D1063" t="s">
        <v>1033</v>
      </c>
      <c r="E1063" s="53" t="str">
        <f t="shared" si="33"/>
        <v>2018_KYLESLIE</v>
      </c>
      <c r="F1063">
        <v>453100</v>
      </c>
      <c r="G1063" s="53">
        <f t="array" ref="G1063">SUM(IF(A1063=A$5:A1063,IF(C1063=C$5:C1063,1,0),0))</f>
        <v>66</v>
      </c>
    </row>
    <row r="1064" spans="1:7" x14ac:dyDescent="0.25">
      <c r="A1064">
        <v>2018</v>
      </c>
      <c r="B1064" s="53" t="str">
        <f t="shared" si="32"/>
        <v>2018_KY67</v>
      </c>
      <c r="C1064" t="s">
        <v>372</v>
      </c>
      <c r="D1064" t="s">
        <v>1034</v>
      </c>
      <c r="E1064" s="53" t="str">
        <f t="shared" si="33"/>
        <v>2018_KYLETCHER</v>
      </c>
      <c r="F1064">
        <v>453100</v>
      </c>
      <c r="G1064" s="53">
        <f t="array" ref="G1064">SUM(IF(A1064=A$5:A1064,IF(C1064=C$5:C1064,1,0),0))</f>
        <v>67</v>
      </c>
    </row>
    <row r="1065" spans="1:7" x14ac:dyDescent="0.25">
      <c r="A1065">
        <v>2018</v>
      </c>
      <c r="B1065" s="53" t="str">
        <f t="shared" si="32"/>
        <v>2018_KY68</v>
      </c>
      <c r="C1065" t="s">
        <v>372</v>
      </c>
      <c r="D1065" t="s">
        <v>796</v>
      </c>
      <c r="E1065" s="53" t="str">
        <f t="shared" si="33"/>
        <v>2018_KYLEWIS</v>
      </c>
      <c r="F1065">
        <v>453100</v>
      </c>
      <c r="G1065" s="53">
        <f t="array" ref="G1065">SUM(IF(A1065=A$5:A1065,IF(C1065=C$5:C1065,1,0),0))</f>
        <v>68</v>
      </c>
    </row>
    <row r="1066" spans="1:7" x14ac:dyDescent="0.25">
      <c r="A1066">
        <v>2018</v>
      </c>
      <c r="B1066" s="53" t="str">
        <f t="shared" si="32"/>
        <v>2018_KY69</v>
      </c>
      <c r="C1066" t="s">
        <v>372</v>
      </c>
      <c r="D1066" t="s">
        <v>221</v>
      </c>
      <c r="E1066" s="53" t="str">
        <f t="shared" si="33"/>
        <v>2018_KYLINCOLN</v>
      </c>
      <c r="F1066">
        <v>453100</v>
      </c>
      <c r="G1066" s="53">
        <f t="array" ref="G1066">SUM(IF(A1066=A$5:A1066,IF(C1066=C$5:C1066,1,0),0))</f>
        <v>69</v>
      </c>
    </row>
    <row r="1067" spans="1:7" x14ac:dyDescent="0.25">
      <c r="A1067">
        <v>2018</v>
      </c>
      <c r="B1067" s="53" t="str">
        <f t="shared" si="32"/>
        <v>2018_KY70</v>
      </c>
      <c r="C1067" t="s">
        <v>372</v>
      </c>
      <c r="D1067" t="s">
        <v>832</v>
      </c>
      <c r="E1067" s="53" t="str">
        <f t="shared" si="33"/>
        <v>2018_KYLIVINGSTON</v>
      </c>
      <c r="F1067">
        <v>453100</v>
      </c>
      <c r="G1067" s="53">
        <f t="array" ref="G1067">SUM(IF(A1067=A$5:A1067,IF(C1067=C$5:C1067,1,0),0))</f>
        <v>70</v>
      </c>
    </row>
    <row r="1068" spans="1:7" x14ac:dyDescent="0.25">
      <c r="A1068">
        <v>2018</v>
      </c>
      <c r="B1068" s="53" t="str">
        <f t="shared" si="32"/>
        <v>2018_KY71</v>
      </c>
      <c r="C1068" t="s">
        <v>372</v>
      </c>
      <c r="D1068" t="s">
        <v>528</v>
      </c>
      <c r="E1068" s="53" t="str">
        <f t="shared" si="33"/>
        <v>2018_KYLOGAN</v>
      </c>
      <c r="F1068">
        <v>453100</v>
      </c>
      <c r="G1068" s="53">
        <f t="array" ref="G1068">SUM(IF(A1068=A$5:A1068,IF(C1068=C$5:C1068,1,0),0))</f>
        <v>71</v>
      </c>
    </row>
    <row r="1069" spans="1:7" x14ac:dyDescent="0.25">
      <c r="A1069">
        <v>2018</v>
      </c>
      <c r="B1069" s="53" t="str">
        <f t="shared" si="32"/>
        <v>2018_KY72</v>
      </c>
      <c r="C1069" t="s">
        <v>372</v>
      </c>
      <c r="D1069" t="s">
        <v>919</v>
      </c>
      <c r="E1069" s="53" t="str">
        <f t="shared" si="33"/>
        <v>2018_KYLYON</v>
      </c>
      <c r="F1069">
        <v>453100</v>
      </c>
      <c r="G1069" s="53">
        <f t="array" ref="G1069">SUM(IF(A1069=A$5:A1069,IF(C1069=C$5:C1069,1,0),0))</f>
        <v>72</v>
      </c>
    </row>
    <row r="1070" spans="1:7" x14ac:dyDescent="0.25">
      <c r="A1070">
        <v>2018</v>
      </c>
      <c r="B1070" s="53" t="str">
        <f t="shared" si="32"/>
        <v>2018_KY73</v>
      </c>
      <c r="C1070" t="s">
        <v>372</v>
      </c>
      <c r="D1070" t="s">
        <v>1035</v>
      </c>
      <c r="E1070" s="53" t="str">
        <f t="shared" si="33"/>
        <v>2018_KYMCCRACKEN</v>
      </c>
      <c r="F1070">
        <v>453100</v>
      </c>
      <c r="G1070" s="53">
        <f t="array" ref="G1070">SUM(IF(A1070=A$5:A1070,IF(C1070=C$5:C1070,1,0),0))</f>
        <v>73</v>
      </c>
    </row>
    <row r="1071" spans="1:7" x14ac:dyDescent="0.25">
      <c r="A1071">
        <v>2018</v>
      </c>
      <c r="B1071" s="53" t="str">
        <f t="shared" si="32"/>
        <v>2018_KY74</v>
      </c>
      <c r="C1071" t="s">
        <v>372</v>
      </c>
      <c r="D1071" t="s">
        <v>1036</v>
      </c>
      <c r="E1071" s="53" t="str">
        <f t="shared" si="33"/>
        <v>2018_KYMCCREARY</v>
      </c>
      <c r="F1071">
        <v>453100</v>
      </c>
      <c r="G1071" s="53">
        <f t="array" ref="G1071">SUM(IF(A1071=A$5:A1071,IF(C1071=C$5:C1071,1,0),0))</f>
        <v>74</v>
      </c>
    </row>
    <row r="1072" spans="1:7" x14ac:dyDescent="0.25">
      <c r="A1072">
        <v>2018</v>
      </c>
      <c r="B1072" s="53" t="str">
        <f t="shared" si="32"/>
        <v>2018_KY75</v>
      </c>
      <c r="C1072" t="s">
        <v>372</v>
      </c>
      <c r="D1072" t="s">
        <v>835</v>
      </c>
      <c r="E1072" s="53" t="str">
        <f t="shared" si="33"/>
        <v>2018_KYMCLEAN</v>
      </c>
      <c r="F1072">
        <v>453100</v>
      </c>
      <c r="G1072" s="53">
        <f t="array" ref="G1072">SUM(IF(A1072=A$5:A1072,IF(C1072=C$5:C1072,1,0),0))</f>
        <v>75</v>
      </c>
    </row>
    <row r="1073" spans="1:7" x14ac:dyDescent="0.25">
      <c r="A1073">
        <v>2018</v>
      </c>
      <c r="B1073" s="53" t="str">
        <f t="shared" si="32"/>
        <v>2018_KY76</v>
      </c>
      <c r="C1073" t="s">
        <v>372</v>
      </c>
      <c r="D1073" t="s">
        <v>467</v>
      </c>
      <c r="E1073" s="53" t="str">
        <f t="shared" si="33"/>
        <v>2018_KYMADISON</v>
      </c>
      <c r="F1073">
        <v>453100</v>
      </c>
      <c r="G1073" s="53">
        <f t="array" ref="G1073">SUM(IF(A1073=A$5:A1073,IF(C1073=C$5:C1073,1,0),0))</f>
        <v>76</v>
      </c>
    </row>
    <row r="1074" spans="1:7" x14ac:dyDescent="0.25">
      <c r="A1074">
        <v>2018</v>
      </c>
      <c r="B1074" s="53" t="str">
        <f t="shared" si="32"/>
        <v>2018_KY77</v>
      </c>
      <c r="C1074" t="s">
        <v>372</v>
      </c>
      <c r="D1074" t="s">
        <v>1037</v>
      </c>
      <c r="E1074" s="53" t="str">
        <f t="shared" si="33"/>
        <v>2018_KYMAGOFFIN</v>
      </c>
      <c r="F1074">
        <v>453100</v>
      </c>
      <c r="G1074" s="53">
        <f t="array" ref="G1074">SUM(IF(A1074=A$5:A1074,IF(C1074=C$5:C1074,1,0),0))</f>
        <v>77</v>
      </c>
    </row>
    <row r="1075" spans="1:7" x14ac:dyDescent="0.25">
      <c r="A1075">
        <v>2018</v>
      </c>
      <c r="B1075" s="53" t="str">
        <f t="shared" si="32"/>
        <v>2018_KY78</v>
      </c>
      <c r="C1075" t="s">
        <v>372</v>
      </c>
      <c r="D1075" t="s">
        <v>469</v>
      </c>
      <c r="E1075" s="53" t="str">
        <f t="shared" si="33"/>
        <v>2018_KYMARION</v>
      </c>
      <c r="F1075">
        <v>453100</v>
      </c>
      <c r="G1075" s="53">
        <f t="array" ref="G1075">SUM(IF(A1075=A$5:A1075,IF(C1075=C$5:C1075,1,0),0))</f>
        <v>78</v>
      </c>
    </row>
    <row r="1076" spans="1:7" x14ac:dyDescent="0.25">
      <c r="A1076">
        <v>2018</v>
      </c>
      <c r="B1076" s="53" t="str">
        <f t="shared" si="32"/>
        <v>2018_KY79</v>
      </c>
      <c r="C1076" t="s">
        <v>372</v>
      </c>
      <c r="D1076" t="s">
        <v>470</v>
      </c>
      <c r="E1076" s="53" t="str">
        <f t="shared" si="33"/>
        <v>2018_KYMARSHALL</v>
      </c>
      <c r="F1076">
        <v>453100</v>
      </c>
      <c r="G1076" s="53">
        <f t="array" ref="G1076">SUM(IF(A1076=A$5:A1076,IF(C1076=C$5:C1076,1,0),0))</f>
        <v>79</v>
      </c>
    </row>
    <row r="1077" spans="1:7" x14ac:dyDescent="0.25">
      <c r="A1077">
        <v>2018</v>
      </c>
      <c r="B1077" s="53" t="str">
        <f t="shared" si="32"/>
        <v>2018_KY80</v>
      </c>
      <c r="C1077" t="s">
        <v>372</v>
      </c>
      <c r="D1077" t="s">
        <v>654</v>
      </c>
      <c r="E1077" s="53" t="str">
        <f t="shared" si="33"/>
        <v>2018_KYMARTIN</v>
      </c>
      <c r="F1077">
        <v>453100</v>
      </c>
      <c r="G1077" s="53">
        <f t="array" ref="G1077">SUM(IF(A1077=A$5:A1077,IF(C1077=C$5:C1077,1,0),0))</f>
        <v>80</v>
      </c>
    </row>
    <row r="1078" spans="1:7" x14ac:dyDescent="0.25">
      <c r="A1078">
        <v>2018</v>
      </c>
      <c r="B1078" s="53" t="str">
        <f t="shared" si="32"/>
        <v>2018_KY81</v>
      </c>
      <c r="C1078" t="s">
        <v>372</v>
      </c>
      <c r="D1078" t="s">
        <v>837</v>
      </c>
      <c r="E1078" s="53" t="str">
        <f t="shared" si="33"/>
        <v>2018_KYMASON</v>
      </c>
      <c r="F1078">
        <v>453100</v>
      </c>
      <c r="G1078" s="53">
        <f t="array" ref="G1078">SUM(IF(A1078=A$5:A1078,IF(C1078=C$5:C1078,1,0),0))</f>
        <v>81</v>
      </c>
    </row>
    <row r="1079" spans="1:7" x14ac:dyDescent="0.25">
      <c r="A1079">
        <v>2018</v>
      </c>
      <c r="B1079" s="53" t="str">
        <f t="shared" si="32"/>
        <v>2018_KY82</v>
      </c>
      <c r="C1079" t="s">
        <v>372</v>
      </c>
      <c r="D1079" t="s">
        <v>971</v>
      </c>
      <c r="E1079" s="53" t="str">
        <f t="shared" si="33"/>
        <v>2018_KYMEADE</v>
      </c>
      <c r="F1079">
        <v>453100</v>
      </c>
      <c r="G1079" s="53">
        <f t="array" ref="G1079">SUM(IF(A1079=A$5:A1079,IF(C1079=C$5:C1079,1,0),0))</f>
        <v>82</v>
      </c>
    </row>
    <row r="1080" spans="1:7" x14ac:dyDescent="0.25">
      <c r="A1080">
        <v>2018</v>
      </c>
      <c r="B1080" s="53" t="str">
        <f t="shared" si="32"/>
        <v>2018_KY83</v>
      </c>
      <c r="C1080" t="s">
        <v>372</v>
      </c>
      <c r="D1080" t="s">
        <v>1038</v>
      </c>
      <c r="E1080" s="53" t="str">
        <f t="shared" si="33"/>
        <v>2018_KYMENIFEE</v>
      </c>
      <c r="F1080">
        <v>453100</v>
      </c>
      <c r="G1080" s="53">
        <f t="array" ref="G1080">SUM(IF(A1080=A$5:A1080,IF(C1080=C$5:C1080,1,0),0))</f>
        <v>83</v>
      </c>
    </row>
    <row r="1081" spans="1:7" x14ac:dyDescent="0.25">
      <c r="A1081">
        <v>2018</v>
      </c>
      <c r="B1081" s="53" t="str">
        <f t="shared" si="32"/>
        <v>2018_KY84</v>
      </c>
      <c r="C1081" t="s">
        <v>372</v>
      </c>
      <c r="D1081" t="s">
        <v>840</v>
      </c>
      <c r="E1081" s="53" t="str">
        <f t="shared" si="33"/>
        <v>2018_KYMERCER</v>
      </c>
      <c r="F1081">
        <v>453100</v>
      </c>
      <c r="G1081" s="53">
        <f t="array" ref="G1081">SUM(IF(A1081=A$5:A1081,IF(C1081=C$5:C1081,1,0),0))</f>
        <v>84</v>
      </c>
    </row>
    <row r="1082" spans="1:7" x14ac:dyDescent="0.25">
      <c r="A1082">
        <v>2018</v>
      </c>
      <c r="B1082" s="53" t="str">
        <f t="shared" si="32"/>
        <v>2018_KY85</v>
      </c>
      <c r="C1082" t="s">
        <v>372</v>
      </c>
      <c r="D1082" t="s">
        <v>1039</v>
      </c>
      <c r="E1082" s="53" t="str">
        <f t="shared" si="33"/>
        <v>2018_KYMETCALFE</v>
      </c>
      <c r="F1082">
        <v>453100</v>
      </c>
      <c r="G1082" s="53">
        <f t="array" ref="G1082">SUM(IF(A1082=A$5:A1082,IF(C1082=C$5:C1082,1,0),0))</f>
        <v>85</v>
      </c>
    </row>
    <row r="1083" spans="1:7" x14ac:dyDescent="0.25">
      <c r="A1083">
        <v>2018</v>
      </c>
      <c r="B1083" s="53" t="str">
        <f t="shared" si="32"/>
        <v>2018_KY86</v>
      </c>
      <c r="C1083" t="s">
        <v>372</v>
      </c>
      <c r="D1083" t="s">
        <v>210</v>
      </c>
      <c r="E1083" s="53" t="str">
        <f t="shared" si="33"/>
        <v>2018_KYMONROE</v>
      </c>
      <c r="F1083">
        <v>453100</v>
      </c>
      <c r="G1083" s="53">
        <f t="array" ref="G1083">SUM(IF(A1083=A$5:A1083,IF(C1083=C$5:C1083,1,0),0))</f>
        <v>86</v>
      </c>
    </row>
    <row r="1084" spans="1:7" x14ac:dyDescent="0.25">
      <c r="A1084">
        <v>2018</v>
      </c>
      <c r="B1084" s="53" t="str">
        <f t="shared" si="32"/>
        <v>2018_KY87</v>
      </c>
      <c r="C1084" t="s">
        <v>372</v>
      </c>
      <c r="D1084" t="s">
        <v>232</v>
      </c>
      <c r="E1084" s="53" t="str">
        <f t="shared" si="33"/>
        <v>2018_KYMONTGOMERY</v>
      </c>
      <c r="F1084">
        <v>453100</v>
      </c>
      <c r="G1084" s="53">
        <f t="array" ref="G1084">SUM(IF(A1084=A$5:A1084,IF(C1084=C$5:C1084,1,0),0))</f>
        <v>87</v>
      </c>
    </row>
    <row r="1085" spans="1:7" x14ac:dyDescent="0.25">
      <c r="A1085">
        <v>2018</v>
      </c>
      <c r="B1085" s="53" t="str">
        <f t="shared" si="32"/>
        <v>2018_KY88</v>
      </c>
      <c r="C1085" t="s">
        <v>372</v>
      </c>
      <c r="D1085" t="s">
        <v>472</v>
      </c>
      <c r="E1085" s="53" t="str">
        <f t="shared" si="33"/>
        <v>2018_KYMORGAN</v>
      </c>
      <c r="F1085">
        <v>453100</v>
      </c>
      <c r="G1085" s="53">
        <f t="array" ref="G1085">SUM(IF(A1085=A$5:A1085,IF(C1085=C$5:C1085,1,0),0))</f>
        <v>88</v>
      </c>
    </row>
    <row r="1086" spans="1:7" x14ac:dyDescent="0.25">
      <c r="A1086">
        <v>2018</v>
      </c>
      <c r="B1086" s="53" t="str">
        <f t="shared" si="32"/>
        <v>2018_KY89</v>
      </c>
      <c r="C1086" t="s">
        <v>372</v>
      </c>
      <c r="D1086" t="s">
        <v>1040</v>
      </c>
      <c r="E1086" s="53" t="str">
        <f t="shared" si="33"/>
        <v>2018_KYMUHLENBERG</v>
      </c>
      <c r="F1086">
        <v>453100</v>
      </c>
      <c r="G1086" s="53">
        <f t="array" ref="G1086">SUM(IF(A1086=A$5:A1086,IF(C1086=C$5:C1086,1,0),0))</f>
        <v>89</v>
      </c>
    </row>
    <row r="1087" spans="1:7" x14ac:dyDescent="0.25">
      <c r="A1087">
        <v>2018</v>
      </c>
      <c r="B1087" s="53" t="str">
        <f t="shared" si="32"/>
        <v>2018_KY90</v>
      </c>
      <c r="C1087" t="s">
        <v>372</v>
      </c>
      <c r="D1087" t="s">
        <v>327</v>
      </c>
      <c r="E1087" s="53" t="str">
        <f t="shared" si="33"/>
        <v>2018_KYNELSON</v>
      </c>
      <c r="F1087">
        <v>453100</v>
      </c>
      <c r="G1087" s="53">
        <f t="array" ref="G1087">SUM(IF(A1087=A$5:A1087,IF(C1087=C$5:C1087,1,0),0))</f>
        <v>90</v>
      </c>
    </row>
    <row r="1088" spans="1:7" x14ac:dyDescent="0.25">
      <c r="A1088">
        <v>2018</v>
      </c>
      <c r="B1088" s="53" t="str">
        <f t="shared" si="32"/>
        <v>2018_KY91</v>
      </c>
      <c r="C1088" t="s">
        <v>372</v>
      </c>
      <c r="D1088" t="s">
        <v>1041</v>
      </c>
      <c r="E1088" s="53" t="str">
        <f t="shared" si="33"/>
        <v>2018_KYNICHOLAS</v>
      </c>
      <c r="F1088">
        <v>453100</v>
      </c>
      <c r="G1088" s="53">
        <f t="array" ref="G1088">SUM(IF(A1088=A$5:A1088,IF(C1088=C$5:C1088,1,0),0))</f>
        <v>91</v>
      </c>
    </row>
    <row r="1089" spans="1:7" x14ac:dyDescent="0.25">
      <c r="A1089">
        <v>2018</v>
      </c>
      <c r="B1089" s="53" t="str">
        <f t="shared" si="32"/>
        <v>2018_KY92</v>
      </c>
      <c r="C1089" t="s">
        <v>372</v>
      </c>
      <c r="D1089" t="s">
        <v>113</v>
      </c>
      <c r="E1089" s="53" t="str">
        <f t="shared" si="33"/>
        <v>2018_KYOHIO</v>
      </c>
      <c r="F1089">
        <v>453100</v>
      </c>
      <c r="G1089" s="53">
        <f t="array" ref="G1089">SUM(IF(A1089=A$5:A1089,IF(C1089=C$5:C1089,1,0),0))</f>
        <v>92</v>
      </c>
    </row>
    <row r="1090" spans="1:7" x14ac:dyDescent="0.25">
      <c r="A1090">
        <v>2018</v>
      </c>
      <c r="B1090" s="53" t="str">
        <f t="shared" si="32"/>
        <v>2018_KY93</v>
      </c>
      <c r="C1090" t="s">
        <v>372</v>
      </c>
      <c r="D1090" t="s">
        <v>1042</v>
      </c>
      <c r="E1090" s="53" t="str">
        <f t="shared" si="33"/>
        <v>2018_KYOLDHAM</v>
      </c>
      <c r="F1090">
        <v>453100</v>
      </c>
      <c r="G1090" s="53">
        <f t="array" ref="G1090">SUM(IF(A1090=A$5:A1090,IF(C1090=C$5:C1090,1,0),0))</f>
        <v>93</v>
      </c>
    </row>
    <row r="1091" spans="1:7" x14ac:dyDescent="0.25">
      <c r="A1091">
        <v>2018</v>
      </c>
      <c r="B1091" s="53" t="str">
        <f t="shared" si="32"/>
        <v>2018_KY94</v>
      </c>
      <c r="C1091" t="s">
        <v>372</v>
      </c>
      <c r="D1091" t="s">
        <v>877</v>
      </c>
      <c r="E1091" s="53" t="str">
        <f t="shared" si="33"/>
        <v>2018_KYOWEN</v>
      </c>
      <c r="F1091">
        <v>453100</v>
      </c>
      <c r="G1091" s="53">
        <f t="array" ref="G1091">SUM(IF(A1091=A$5:A1091,IF(C1091=C$5:C1091,1,0),0))</f>
        <v>94</v>
      </c>
    </row>
    <row r="1092" spans="1:7" x14ac:dyDescent="0.25">
      <c r="A1092">
        <v>2018</v>
      </c>
      <c r="B1092" s="53" t="str">
        <f t="shared" si="32"/>
        <v>2018_KY95</v>
      </c>
      <c r="C1092" t="s">
        <v>372</v>
      </c>
      <c r="D1092" t="s">
        <v>1043</v>
      </c>
      <c r="E1092" s="53" t="str">
        <f t="shared" si="33"/>
        <v>2018_KYOWSLEY</v>
      </c>
      <c r="F1092">
        <v>453100</v>
      </c>
      <c r="G1092" s="53">
        <f t="array" ref="G1092">SUM(IF(A1092=A$5:A1092,IF(C1092=C$5:C1092,1,0),0))</f>
        <v>95</v>
      </c>
    </row>
    <row r="1093" spans="1:7" x14ac:dyDescent="0.25">
      <c r="A1093">
        <v>2018</v>
      </c>
      <c r="B1093" s="53" t="str">
        <f t="shared" si="32"/>
        <v>2018_KY96</v>
      </c>
      <c r="C1093" t="s">
        <v>372</v>
      </c>
      <c r="D1093" t="s">
        <v>1044</v>
      </c>
      <c r="E1093" s="53" t="str">
        <f t="shared" si="33"/>
        <v>2018_KYPENDLETON</v>
      </c>
      <c r="F1093">
        <v>453100</v>
      </c>
      <c r="G1093" s="53">
        <f t="array" ref="G1093">SUM(IF(A1093=A$5:A1093,IF(C1093=C$5:C1093,1,0),0))</f>
        <v>96</v>
      </c>
    </row>
    <row r="1094" spans="1:7" x14ac:dyDescent="0.25">
      <c r="A1094">
        <v>2018</v>
      </c>
      <c r="B1094" s="53" t="str">
        <f t="shared" ref="B1094:B1157" si="34">A1094&amp;"_"&amp;C1094&amp;G1094</f>
        <v>2018_KY97</v>
      </c>
      <c r="C1094" t="s">
        <v>372</v>
      </c>
      <c r="D1094" t="s">
        <v>473</v>
      </c>
      <c r="E1094" s="53" t="str">
        <f t="shared" ref="E1094:E1157" si="35">A1094&amp;"_"&amp;C1094&amp;D1094</f>
        <v>2018_KYPERRY</v>
      </c>
      <c r="F1094">
        <v>453100</v>
      </c>
      <c r="G1094" s="53">
        <f t="array" ref="G1094">SUM(IF(A1094=A$5:A1094,IF(C1094=C$5:C1094,1,0),0))</f>
        <v>97</v>
      </c>
    </row>
    <row r="1095" spans="1:7" x14ac:dyDescent="0.25">
      <c r="A1095">
        <v>2018</v>
      </c>
      <c r="B1095" s="53" t="str">
        <f t="shared" si="34"/>
        <v>2018_KY98</v>
      </c>
      <c r="C1095" t="s">
        <v>372</v>
      </c>
      <c r="D1095" t="s">
        <v>277</v>
      </c>
      <c r="E1095" s="53" t="str">
        <f t="shared" si="35"/>
        <v>2018_KYPIKE</v>
      </c>
      <c r="F1095">
        <v>453100</v>
      </c>
      <c r="G1095" s="53">
        <f t="array" ref="G1095">SUM(IF(A1095=A$5:A1095,IF(C1095=C$5:C1095,1,0),0))</f>
        <v>98</v>
      </c>
    </row>
    <row r="1096" spans="1:7" x14ac:dyDescent="0.25">
      <c r="A1096">
        <v>2018</v>
      </c>
      <c r="B1096" s="53" t="str">
        <f t="shared" si="34"/>
        <v>2018_KY99</v>
      </c>
      <c r="C1096" t="s">
        <v>372</v>
      </c>
      <c r="D1096" t="s">
        <v>1045</v>
      </c>
      <c r="E1096" s="53" t="str">
        <f t="shared" si="35"/>
        <v>2018_KYPOWELL</v>
      </c>
      <c r="F1096">
        <v>453100</v>
      </c>
      <c r="G1096" s="53">
        <f t="array" ref="G1096">SUM(IF(A1096=A$5:A1096,IF(C1096=C$5:C1096,1,0),0))</f>
        <v>99</v>
      </c>
    </row>
    <row r="1097" spans="1:7" x14ac:dyDescent="0.25">
      <c r="A1097">
        <v>2018</v>
      </c>
      <c r="B1097" s="53" t="str">
        <f t="shared" si="34"/>
        <v>2018_KY100</v>
      </c>
      <c r="C1097" t="s">
        <v>372</v>
      </c>
      <c r="D1097" t="s">
        <v>538</v>
      </c>
      <c r="E1097" s="53" t="str">
        <f t="shared" si="35"/>
        <v>2018_KYPULASKI</v>
      </c>
      <c r="F1097">
        <v>453100</v>
      </c>
      <c r="G1097" s="53">
        <f t="array" ref="G1097">SUM(IF(A1097=A$5:A1097,IF(C1097=C$5:C1097,1,0),0))</f>
        <v>100</v>
      </c>
    </row>
    <row r="1098" spans="1:7" x14ac:dyDescent="0.25">
      <c r="A1098">
        <v>2018</v>
      </c>
      <c r="B1098" s="53" t="str">
        <f t="shared" si="34"/>
        <v>2018_KY101</v>
      </c>
      <c r="C1098" t="s">
        <v>372</v>
      </c>
      <c r="D1098" t="s">
        <v>290</v>
      </c>
      <c r="E1098" s="53" t="str">
        <f t="shared" si="35"/>
        <v>2018_KYROBERTSON</v>
      </c>
      <c r="F1098">
        <v>453100</v>
      </c>
      <c r="G1098" s="53">
        <f t="array" ref="G1098">SUM(IF(A1098=A$5:A1098,IF(C1098=C$5:C1098,1,0),0))</f>
        <v>101</v>
      </c>
    </row>
    <row r="1099" spans="1:7" x14ac:dyDescent="0.25">
      <c r="A1099">
        <v>2018</v>
      </c>
      <c r="B1099" s="53" t="str">
        <f t="shared" si="34"/>
        <v>2018_KY102</v>
      </c>
      <c r="C1099" t="s">
        <v>372</v>
      </c>
      <c r="D1099" t="s">
        <v>1046</v>
      </c>
      <c r="E1099" s="53" t="str">
        <f t="shared" si="35"/>
        <v>2018_KYROCKCASTLE</v>
      </c>
      <c r="F1099">
        <v>453100</v>
      </c>
      <c r="G1099" s="53">
        <f t="array" ref="G1099">SUM(IF(A1099=A$5:A1099,IF(C1099=C$5:C1099,1,0),0))</f>
        <v>102</v>
      </c>
    </row>
    <row r="1100" spans="1:7" x14ac:dyDescent="0.25">
      <c r="A1100">
        <v>2018</v>
      </c>
      <c r="B1100" s="53" t="str">
        <f t="shared" si="34"/>
        <v>2018_KY103</v>
      </c>
      <c r="C1100" t="s">
        <v>372</v>
      </c>
      <c r="D1100" t="s">
        <v>1047</v>
      </c>
      <c r="E1100" s="53" t="str">
        <f t="shared" si="35"/>
        <v>2018_KYROWAN</v>
      </c>
      <c r="F1100">
        <v>453100</v>
      </c>
      <c r="G1100" s="53">
        <f t="array" ref="G1100">SUM(IF(A1100=A$5:A1100,IF(C1100=C$5:C1100,1,0),0))</f>
        <v>103</v>
      </c>
    </row>
    <row r="1101" spans="1:7" x14ac:dyDescent="0.25">
      <c r="A1101">
        <v>2018</v>
      </c>
      <c r="B1101" s="53" t="str">
        <f t="shared" si="34"/>
        <v>2018_KY104</v>
      </c>
      <c r="C1101" t="s">
        <v>372</v>
      </c>
      <c r="D1101" t="s">
        <v>476</v>
      </c>
      <c r="E1101" s="53" t="str">
        <f t="shared" si="35"/>
        <v>2018_KYRUSSELL</v>
      </c>
      <c r="F1101">
        <v>453100</v>
      </c>
      <c r="G1101" s="53">
        <f t="array" ref="G1101">SUM(IF(A1101=A$5:A1101,IF(C1101=C$5:C1101,1,0),0))</f>
        <v>104</v>
      </c>
    </row>
    <row r="1102" spans="1:7" x14ac:dyDescent="0.25">
      <c r="A1102">
        <v>2018</v>
      </c>
      <c r="B1102" s="53" t="str">
        <f t="shared" si="34"/>
        <v>2018_KY105</v>
      </c>
      <c r="C1102" t="s">
        <v>372</v>
      </c>
      <c r="D1102" t="s">
        <v>541</v>
      </c>
      <c r="E1102" s="53" t="str">
        <f t="shared" si="35"/>
        <v>2018_KYSCOTT</v>
      </c>
      <c r="F1102">
        <v>453100</v>
      </c>
      <c r="G1102" s="53">
        <f t="array" ref="G1102">SUM(IF(A1102=A$5:A1102,IF(C1102=C$5:C1102,1,0),0))</f>
        <v>105</v>
      </c>
    </row>
    <row r="1103" spans="1:7" x14ac:dyDescent="0.25">
      <c r="A1103">
        <v>2018</v>
      </c>
      <c r="B1103" s="53" t="str">
        <f t="shared" si="34"/>
        <v>2018_KY106</v>
      </c>
      <c r="C1103" t="s">
        <v>372</v>
      </c>
      <c r="D1103" t="s">
        <v>478</v>
      </c>
      <c r="E1103" s="53" t="str">
        <f t="shared" si="35"/>
        <v>2018_KYSHELBY</v>
      </c>
      <c r="F1103">
        <v>453100</v>
      </c>
      <c r="G1103" s="53">
        <f t="array" ref="G1103">SUM(IF(A1103=A$5:A1103,IF(C1103=C$5:C1103,1,0),0))</f>
        <v>106</v>
      </c>
    </row>
    <row r="1104" spans="1:7" x14ac:dyDescent="0.25">
      <c r="A1104">
        <v>2018</v>
      </c>
      <c r="B1104" s="53" t="str">
        <f t="shared" si="34"/>
        <v>2018_KY107</v>
      </c>
      <c r="C1104" t="s">
        <v>372</v>
      </c>
      <c r="D1104" t="s">
        <v>1048</v>
      </c>
      <c r="E1104" s="53" t="str">
        <f t="shared" si="35"/>
        <v>2018_KYSIMPSON</v>
      </c>
      <c r="F1104">
        <v>453100</v>
      </c>
      <c r="G1104" s="53">
        <f t="array" ref="G1104">SUM(IF(A1104=A$5:A1104,IF(C1104=C$5:C1104,1,0),0))</f>
        <v>107</v>
      </c>
    </row>
    <row r="1105" spans="1:7" x14ac:dyDescent="0.25">
      <c r="A1105">
        <v>2018</v>
      </c>
      <c r="B1105" s="53" t="str">
        <f t="shared" si="34"/>
        <v>2018_KY108</v>
      </c>
      <c r="C1105" t="s">
        <v>372</v>
      </c>
      <c r="D1105" t="s">
        <v>884</v>
      </c>
      <c r="E1105" s="53" t="str">
        <f t="shared" si="35"/>
        <v>2018_KYSPENCER</v>
      </c>
      <c r="F1105">
        <v>453100</v>
      </c>
      <c r="G1105" s="53">
        <f t="array" ref="G1105">SUM(IF(A1105=A$5:A1105,IF(C1105=C$5:C1105,1,0),0))</f>
        <v>108</v>
      </c>
    </row>
    <row r="1106" spans="1:7" x14ac:dyDescent="0.25">
      <c r="A1106">
        <v>2018</v>
      </c>
      <c r="B1106" s="53" t="str">
        <f t="shared" si="34"/>
        <v>2018_KY109</v>
      </c>
      <c r="C1106" t="s">
        <v>372</v>
      </c>
      <c r="D1106" t="s">
        <v>668</v>
      </c>
      <c r="E1106" s="53" t="str">
        <f t="shared" si="35"/>
        <v>2018_KYTAYLOR</v>
      </c>
      <c r="F1106">
        <v>453100</v>
      </c>
      <c r="G1106" s="53">
        <f t="array" ref="G1106">SUM(IF(A1106=A$5:A1106,IF(C1106=C$5:C1106,1,0),0))</f>
        <v>109</v>
      </c>
    </row>
    <row r="1107" spans="1:7" x14ac:dyDescent="0.25">
      <c r="A1107">
        <v>2018</v>
      </c>
      <c r="B1107" s="53" t="str">
        <f t="shared" si="34"/>
        <v>2018_KY110</v>
      </c>
      <c r="C1107" t="s">
        <v>372</v>
      </c>
      <c r="D1107" t="s">
        <v>1049</v>
      </c>
      <c r="E1107" s="53" t="str">
        <f t="shared" si="35"/>
        <v>2018_KYTODD</v>
      </c>
      <c r="F1107">
        <v>453100</v>
      </c>
      <c r="G1107" s="53">
        <f t="array" ref="G1107">SUM(IF(A1107=A$5:A1107,IF(C1107=C$5:C1107,1,0),0))</f>
        <v>110</v>
      </c>
    </row>
    <row r="1108" spans="1:7" x14ac:dyDescent="0.25">
      <c r="A1108">
        <v>2018</v>
      </c>
      <c r="B1108" s="53" t="str">
        <f t="shared" si="34"/>
        <v>2018_KY111</v>
      </c>
      <c r="C1108" t="s">
        <v>372</v>
      </c>
      <c r="D1108" t="s">
        <v>1050</v>
      </c>
      <c r="E1108" s="53" t="str">
        <f t="shared" si="35"/>
        <v>2018_KYTRIGG</v>
      </c>
      <c r="F1108">
        <v>453100</v>
      </c>
      <c r="G1108" s="53">
        <f t="array" ref="G1108">SUM(IF(A1108=A$5:A1108,IF(C1108=C$5:C1108,1,0),0))</f>
        <v>111</v>
      </c>
    </row>
    <row r="1109" spans="1:7" x14ac:dyDescent="0.25">
      <c r="A1109">
        <v>2018</v>
      </c>
      <c r="B1109" s="53" t="str">
        <f t="shared" si="34"/>
        <v>2018_KY112</v>
      </c>
      <c r="C1109" t="s">
        <v>372</v>
      </c>
      <c r="D1109" t="s">
        <v>1051</v>
      </c>
      <c r="E1109" s="53" t="str">
        <f t="shared" si="35"/>
        <v>2018_KYTRIMBLE</v>
      </c>
      <c r="F1109">
        <v>453100</v>
      </c>
      <c r="G1109" s="53">
        <f t="array" ref="G1109">SUM(IF(A1109=A$5:A1109,IF(C1109=C$5:C1109,1,0),0))</f>
        <v>112</v>
      </c>
    </row>
    <row r="1110" spans="1:7" x14ac:dyDescent="0.25">
      <c r="A1110">
        <v>2018</v>
      </c>
      <c r="B1110" s="53" t="str">
        <f t="shared" si="34"/>
        <v>2018_KY113</v>
      </c>
      <c r="C1110" t="s">
        <v>372</v>
      </c>
      <c r="D1110" t="s">
        <v>258</v>
      </c>
      <c r="E1110" s="53" t="str">
        <f t="shared" si="35"/>
        <v>2018_KYUNION</v>
      </c>
      <c r="F1110">
        <v>453100</v>
      </c>
      <c r="G1110" s="53">
        <f t="array" ref="G1110">SUM(IF(A1110=A$5:A1110,IF(C1110=C$5:C1110,1,0),0))</f>
        <v>113</v>
      </c>
    </row>
    <row r="1111" spans="1:7" x14ac:dyDescent="0.25">
      <c r="A1111">
        <v>2018</v>
      </c>
      <c r="B1111" s="53" t="str">
        <f t="shared" si="34"/>
        <v>2018_KY114</v>
      </c>
      <c r="C1111" t="s">
        <v>372</v>
      </c>
      <c r="D1111" t="s">
        <v>336</v>
      </c>
      <c r="E1111" s="53" t="str">
        <f t="shared" si="35"/>
        <v>2018_KYWARREN</v>
      </c>
      <c r="F1111">
        <v>453100</v>
      </c>
      <c r="G1111" s="53">
        <f t="array" ref="G1111">SUM(IF(A1111=A$5:A1111,IF(C1111=C$5:C1111,1,0),0))</f>
        <v>114</v>
      </c>
    </row>
    <row r="1112" spans="1:7" x14ac:dyDescent="0.25">
      <c r="A1112">
        <v>2018</v>
      </c>
      <c r="B1112" s="53" t="str">
        <f t="shared" si="34"/>
        <v>2018_KY115</v>
      </c>
      <c r="C1112" t="s">
        <v>372</v>
      </c>
      <c r="D1112" t="s">
        <v>125</v>
      </c>
      <c r="E1112" s="53" t="str">
        <f t="shared" si="35"/>
        <v>2018_KYWASHINGTON</v>
      </c>
      <c r="F1112">
        <v>453100</v>
      </c>
      <c r="G1112" s="53">
        <f t="array" ref="G1112">SUM(IF(A1112=A$5:A1112,IF(C1112=C$5:C1112,1,0),0))</f>
        <v>115</v>
      </c>
    </row>
    <row r="1113" spans="1:7" x14ac:dyDescent="0.25">
      <c r="A1113">
        <v>2018</v>
      </c>
      <c r="B1113" s="53" t="str">
        <f t="shared" si="34"/>
        <v>2018_KY116</v>
      </c>
      <c r="C1113" t="s">
        <v>372</v>
      </c>
      <c r="D1113" t="s">
        <v>770</v>
      </c>
      <c r="E1113" s="53" t="str">
        <f t="shared" si="35"/>
        <v>2018_KYWAYNE</v>
      </c>
      <c r="F1113">
        <v>453100</v>
      </c>
      <c r="G1113" s="53">
        <f t="array" ref="G1113">SUM(IF(A1113=A$5:A1113,IF(C1113=C$5:C1113,1,0),0))</f>
        <v>116</v>
      </c>
    </row>
    <row r="1114" spans="1:7" x14ac:dyDescent="0.25">
      <c r="A1114">
        <v>2018</v>
      </c>
      <c r="B1114" s="53" t="str">
        <f t="shared" si="34"/>
        <v>2018_KY117</v>
      </c>
      <c r="C1114" t="s">
        <v>372</v>
      </c>
      <c r="D1114" t="s">
        <v>771</v>
      </c>
      <c r="E1114" s="53" t="str">
        <f t="shared" si="35"/>
        <v>2018_KYWEBSTER</v>
      </c>
      <c r="F1114">
        <v>453100</v>
      </c>
      <c r="G1114" s="53">
        <f t="array" ref="G1114">SUM(IF(A1114=A$5:A1114,IF(C1114=C$5:C1114,1,0),0))</f>
        <v>117</v>
      </c>
    </row>
    <row r="1115" spans="1:7" x14ac:dyDescent="0.25">
      <c r="A1115">
        <v>2018</v>
      </c>
      <c r="B1115" s="53" t="str">
        <f t="shared" si="34"/>
        <v>2018_KY118</v>
      </c>
      <c r="C1115" t="s">
        <v>372</v>
      </c>
      <c r="D1115" t="s">
        <v>896</v>
      </c>
      <c r="E1115" s="53" t="str">
        <f t="shared" si="35"/>
        <v>2018_KYWHITLEY</v>
      </c>
      <c r="F1115">
        <v>453100</v>
      </c>
      <c r="G1115" s="53">
        <f t="array" ref="G1115">SUM(IF(A1115=A$5:A1115,IF(C1115=C$5:C1115,1,0),0))</f>
        <v>118</v>
      </c>
    </row>
    <row r="1116" spans="1:7" x14ac:dyDescent="0.25">
      <c r="A1116">
        <v>2018</v>
      </c>
      <c r="B1116" s="53" t="str">
        <f t="shared" si="34"/>
        <v>2018_KY119</v>
      </c>
      <c r="C1116" t="s">
        <v>372</v>
      </c>
      <c r="D1116" t="s">
        <v>1052</v>
      </c>
      <c r="E1116" s="53" t="str">
        <f t="shared" si="35"/>
        <v>2018_KYWOLFE</v>
      </c>
      <c r="F1116">
        <v>453100</v>
      </c>
      <c r="G1116" s="53">
        <f t="array" ref="G1116">SUM(IF(A1116=A$5:A1116,IF(C1116=C$5:C1116,1,0),0))</f>
        <v>119</v>
      </c>
    </row>
    <row r="1117" spans="1:7" x14ac:dyDescent="0.25">
      <c r="A1117">
        <v>2018</v>
      </c>
      <c r="B1117" s="53" t="str">
        <f t="shared" si="34"/>
        <v>2018_KY120</v>
      </c>
      <c r="C1117" t="s">
        <v>372</v>
      </c>
      <c r="D1117" t="s">
        <v>857</v>
      </c>
      <c r="E1117" s="53" t="str">
        <f t="shared" si="35"/>
        <v>2018_KYWOODFORD</v>
      </c>
      <c r="F1117">
        <v>453100</v>
      </c>
      <c r="G1117" s="53">
        <f t="array" ref="G1117">SUM(IF(A1117=A$5:A1117,IF(C1117=C$5:C1117,1,0),0))</f>
        <v>120</v>
      </c>
    </row>
    <row r="1118" spans="1:7" x14ac:dyDescent="0.25">
      <c r="A1118">
        <v>2018</v>
      </c>
      <c r="B1118" s="53" t="str">
        <f t="shared" si="34"/>
        <v>2018_LA1</v>
      </c>
      <c r="C1118" t="s">
        <v>373</v>
      </c>
      <c r="D1118" t="s">
        <v>1053</v>
      </c>
      <c r="E1118" s="53" t="str">
        <f t="shared" si="35"/>
        <v>2018_LAACADIA</v>
      </c>
      <c r="F1118">
        <v>453100</v>
      </c>
      <c r="G1118" s="53">
        <f t="array" ref="G1118">SUM(IF(A1118=A$5:A1118,IF(C1118=C$5:C1118,1,0),0))</f>
        <v>1</v>
      </c>
    </row>
    <row r="1119" spans="1:7" x14ac:dyDescent="0.25">
      <c r="A1119">
        <v>2018</v>
      </c>
      <c r="B1119" s="53" t="str">
        <f t="shared" si="34"/>
        <v>2018_LA2</v>
      </c>
      <c r="C1119" t="s">
        <v>373</v>
      </c>
      <c r="D1119" t="s">
        <v>858</v>
      </c>
      <c r="E1119" s="53" t="str">
        <f t="shared" si="35"/>
        <v>2018_LAALLEN</v>
      </c>
      <c r="F1119">
        <v>453100</v>
      </c>
      <c r="G1119" s="53">
        <f t="array" ref="G1119">SUM(IF(A1119=A$5:A1119,IF(C1119=C$5:C1119,1,0),0))</f>
        <v>2</v>
      </c>
    </row>
    <row r="1120" spans="1:7" x14ac:dyDescent="0.25">
      <c r="A1120">
        <v>2018</v>
      </c>
      <c r="B1120" s="53" t="str">
        <f t="shared" si="34"/>
        <v>2018_LA3</v>
      </c>
      <c r="C1120" t="s">
        <v>373</v>
      </c>
      <c r="D1120" t="s">
        <v>1054</v>
      </c>
      <c r="E1120" s="53" t="str">
        <f t="shared" si="35"/>
        <v>2018_LAASCENSION</v>
      </c>
      <c r="F1120">
        <v>453100</v>
      </c>
      <c r="G1120" s="53">
        <f t="array" ref="G1120">SUM(IF(A1120=A$5:A1120,IF(C1120=C$5:C1120,1,0),0))</f>
        <v>3</v>
      </c>
    </row>
    <row r="1121" spans="1:7" x14ac:dyDescent="0.25">
      <c r="A1121">
        <v>2018</v>
      </c>
      <c r="B1121" s="53" t="str">
        <f t="shared" si="34"/>
        <v>2018_LA4</v>
      </c>
      <c r="C1121" t="s">
        <v>373</v>
      </c>
      <c r="D1121" t="s">
        <v>1055</v>
      </c>
      <c r="E1121" s="53" t="str">
        <f t="shared" si="35"/>
        <v>2018_LAASSUMPTION</v>
      </c>
      <c r="F1121">
        <v>453100</v>
      </c>
      <c r="G1121" s="53">
        <f t="array" ref="G1121">SUM(IF(A1121=A$5:A1121,IF(C1121=C$5:C1121,1,0),0))</f>
        <v>4</v>
      </c>
    </row>
    <row r="1122" spans="1:7" x14ac:dyDescent="0.25">
      <c r="A1122">
        <v>2018</v>
      </c>
      <c r="B1122" s="53" t="str">
        <f t="shared" si="34"/>
        <v>2018_LA5</v>
      </c>
      <c r="C1122" t="s">
        <v>373</v>
      </c>
      <c r="D1122" t="s">
        <v>1056</v>
      </c>
      <c r="E1122" s="53" t="str">
        <f t="shared" si="35"/>
        <v>2018_LAAVOYELLES</v>
      </c>
      <c r="F1122">
        <v>453100</v>
      </c>
      <c r="G1122" s="53">
        <f t="array" ref="G1122">SUM(IF(A1122=A$5:A1122,IF(C1122=C$5:C1122,1,0),0))</f>
        <v>5</v>
      </c>
    </row>
    <row r="1123" spans="1:7" x14ac:dyDescent="0.25">
      <c r="A1123">
        <v>2018</v>
      </c>
      <c r="B1123" s="53" t="str">
        <f t="shared" si="34"/>
        <v>2018_LA6</v>
      </c>
      <c r="C1123" t="s">
        <v>373</v>
      </c>
      <c r="D1123" t="s">
        <v>1057</v>
      </c>
      <c r="E1123" s="53" t="str">
        <f t="shared" si="35"/>
        <v>2018_LABEAUREGARD</v>
      </c>
      <c r="F1123">
        <v>453100</v>
      </c>
      <c r="G1123" s="53">
        <f t="array" ref="G1123">SUM(IF(A1123=A$5:A1123,IF(C1123=C$5:C1123,1,0),0))</f>
        <v>6</v>
      </c>
    </row>
    <row r="1124" spans="1:7" x14ac:dyDescent="0.25">
      <c r="A1124">
        <v>2018</v>
      </c>
      <c r="B1124" s="53" t="str">
        <f t="shared" si="34"/>
        <v>2018_LA7</v>
      </c>
      <c r="C1124" t="s">
        <v>373</v>
      </c>
      <c r="D1124" t="s">
        <v>1058</v>
      </c>
      <c r="E1124" s="53" t="str">
        <f t="shared" si="35"/>
        <v>2018_LABIENVILLE</v>
      </c>
      <c r="F1124">
        <v>453100</v>
      </c>
      <c r="G1124" s="53">
        <f t="array" ref="G1124">SUM(IF(A1124=A$5:A1124,IF(C1124=C$5:C1124,1,0),0))</f>
        <v>7</v>
      </c>
    </row>
    <row r="1125" spans="1:7" x14ac:dyDescent="0.25">
      <c r="A1125">
        <v>2018</v>
      </c>
      <c r="B1125" s="53" t="str">
        <f t="shared" si="34"/>
        <v>2018_LA8</v>
      </c>
      <c r="C1125" t="s">
        <v>373</v>
      </c>
      <c r="D1125" t="s">
        <v>1059</v>
      </c>
      <c r="E1125" s="53" t="str">
        <f t="shared" si="35"/>
        <v>2018_LABOSSIER</v>
      </c>
      <c r="F1125">
        <v>453100</v>
      </c>
      <c r="G1125" s="53">
        <f t="array" ref="G1125">SUM(IF(A1125=A$5:A1125,IF(C1125=C$5:C1125,1,0),0))</f>
        <v>8</v>
      </c>
    </row>
    <row r="1126" spans="1:7" x14ac:dyDescent="0.25">
      <c r="A1126">
        <v>2018</v>
      </c>
      <c r="B1126" s="53" t="str">
        <f t="shared" si="34"/>
        <v>2018_LA9</v>
      </c>
      <c r="C1126" t="s">
        <v>373</v>
      </c>
      <c r="D1126" t="s">
        <v>1060</v>
      </c>
      <c r="E1126" s="53" t="str">
        <f t="shared" si="35"/>
        <v>2018_LACADDO</v>
      </c>
      <c r="F1126">
        <v>453100</v>
      </c>
      <c r="G1126" s="53">
        <f t="array" ref="G1126">SUM(IF(A1126=A$5:A1126,IF(C1126=C$5:C1126,1,0),0))</f>
        <v>9</v>
      </c>
    </row>
    <row r="1127" spans="1:7" x14ac:dyDescent="0.25">
      <c r="A1127">
        <v>2018</v>
      </c>
      <c r="B1127" s="53" t="str">
        <f t="shared" si="34"/>
        <v>2018_LA10</v>
      </c>
      <c r="C1127" t="s">
        <v>373</v>
      </c>
      <c r="D1127" t="s">
        <v>1061</v>
      </c>
      <c r="E1127" s="53" t="str">
        <f t="shared" si="35"/>
        <v>2018_LACALCASIEU</v>
      </c>
      <c r="F1127">
        <v>453100</v>
      </c>
      <c r="G1127" s="53">
        <f t="array" ref="G1127">SUM(IF(A1127=A$5:A1127,IF(C1127=C$5:C1127,1,0),0))</f>
        <v>10</v>
      </c>
    </row>
    <row r="1128" spans="1:7" x14ac:dyDescent="0.25">
      <c r="A1128">
        <v>2018</v>
      </c>
      <c r="B1128" s="53" t="str">
        <f t="shared" si="34"/>
        <v>2018_LA11</v>
      </c>
      <c r="C1128" t="s">
        <v>373</v>
      </c>
      <c r="D1128" t="s">
        <v>1011</v>
      </c>
      <c r="E1128" s="53" t="str">
        <f t="shared" si="35"/>
        <v>2018_LACALDWELL</v>
      </c>
      <c r="F1128">
        <v>453100</v>
      </c>
      <c r="G1128" s="53">
        <f t="array" ref="G1128">SUM(IF(A1128=A$5:A1128,IF(C1128=C$5:C1128,1,0),0))</f>
        <v>11</v>
      </c>
    </row>
    <row r="1129" spans="1:7" x14ac:dyDescent="0.25">
      <c r="A1129">
        <v>2018</v>
      </c>
      <c r="B1129" s="53" t="str">
        <f t="shared" si="34"/>
        <v>2018_LA12</v>
      </c>
      <c r="C1129" t="s">
        <v>373</v>
      </c>
      <c r="D1129" t="s">
        <v>1062</v>
      </c>
      <c r="E1129" s="53" t="str">
        <f t="shared" si="35"/>
        <v>2018_LACAMERON</v>
      </c>
      <c r="F1129">
        <v>453100</v>
      </c>
      <c r="G1129" s="53">
        <f t="array" ref="G1129">SUM(IF(A1129=A$5:A1129,IF(C1129=C$5:C1129,1,0),0))</f>
        <v>12</v>
      </c>
    </row>
    <row r="1130" spans="1:7" x14ac:dyDescent="0.25">
      <c r="A1130">
        <v>2018</v>
      </c>
      <c r="B1130" s="53" t="str">
        <f t="shared" si="34"/>
        <v>2018_LA13</v>
      </c>
      <c r="C1130" t="s">
        <v>373</v>
      </c>
      <c r="D1130" t="s">
        <v>1063</v>
      </c>
      <c r="E1130" s="53" t="str">
        <f t="shared" si="35"/>
        <v>2018_LACATAHOULA</v>
      </c>
      <c r="F1130">
        <v>453100</v>
      </c>
      <c r="G1130" s="53">
        <f t="array" ref="G1130">SUM(IF(A1130=A$5:A1130,IF(C1130=C$5:C1130,1,0),0))</f>
        <v>13</v>
      </c>
    </row>
    <row r="1131" spans="1:7" x14ac:dyDescent="0.25">
      <c r="A1131">
        <v>2018</v>
      </c>
      <c r="B1131" s="53" t="str">
        <f t="shared" si="34"/>
        <v>2018_LA14</v>
      </c>
      <c r="C1131" t="s">
        <v>373</v>
      </c>
      <c r="D1131" t="s">
        <v>1064</v>
      </c>
      <c r="E1131" s="53" t="str">
        <f t="shared" si="35"/>
        <v>2018_LACLAIBORNE</v>
      </c>
      <c r="F1131">
        <v>453100</v>
      </c>
      <c r="G1131" s="53">
        <f t="array" ref="G1131">SUM(IF(A1131=A$5:A1131,IF(C1131=C$5:C1131,1,0),0))</f>
        <v>14</v>
      </c>
    </row>
    <row r="1132" spans="1:7" x14ac:dyDescent="0.25">
      <c r="A1132">
        <v>2018</v>
      </c>
      <c r="B1132" s="53" t="str">
        <f t="shared" si="34"/>
        <v>2018_LA15</v>
      </c>
      <c r="C1132" t="s">
        <v>373</v>
      </c>
      <c r="D1132" t="s">
        <v>1065</v>
      </c>
      <c r="E1132" s="53" t="str">
        <f t="shared" si="35"/>
        <v>2018_LACONCORDIA</v>
      </c>
      <c r="F1132">
        <v>453100</v>
      </c>
      <c r="G1132" s="53">
        <f t="array" ref="G1132">SUM(IF(A1132=A$5:A1132,IF(C1132=C$5:C1132,1,0),0))</f>
        <v>15</v>
      </c>
    </row>
    <row r="1133" spans="1:7" x14ac:dyDescent="0.25">
      <c r="A1133">
        <v>2018</v>
      </c>
      <c r="B1133" s="53" t="str">
        <f t="shared" si="34"/>
        <v>2018_LA16</v>
      </c>
      <c r="C1133" t="s">
        <v>373</v>
      </c>
      <c r="D1133" t="s">
        <v>634</v>
      </c>
      <c r="E1133" s="53" t="str">
        <f t="shared" si="35"/>
        <v>2018_LADE SOTO</v>
      </c>
      <c r="F1133">
        <v>453100</v>
      </c>
      <c r="G1133" s="53">
        <f t="array" ref="G1133">SUM(IF(A1133=A$5:A1133,IF(C1133=C$5:C1133,1,0),0))</f>
        <v>16</v>
      </c>
    </row>
    <row r="1134" spans="1:7" x14ac:dyDescent="0.25">
      <c r="A1134">
        <v>2018</v>
      </c>
      <c r="B1134" s="53" t="str">
        <f t="shared" si="34"/>
        <v>2018_LA17</v>
      </c>
      <c r="C1134" t="s">
        <v>373</v>
      </c>
      <c r="D1134" t="s">
        <v>1066</v>
      </c>
      <c r="E1134" s="53" t="str">
        <f t="shared" si="35"/>
        <v>2018_LAEAST BATON ROUG</v>
      </c>
      <c r="F1134">
        <v>453100</v>
      </c>
      <c r="G1134" s="53">
        <f t="array" ref="G1134">SUM(IF(A1134=A$5:A1134,IF(C1134=C$5:C1134,1,0),0))</f>
        <v>17</v>
      </c>
    </row>
    <row r="1135" spans="1:7" x14ac:dyDescent="0.25">
      <c r="A1135">
        <v>2018</v>
      </c>
      <c r="B1135" s="53" t="str">
        <f t="shared" si="34"/>
        <v>2018_LA18</v>
      </c>
      <c r="C1135" t="s">
        <v>373</v>
      </c>
      <c r="D1135" t="s">
        <v>1067</v>
      </c>
      <c r="E1135" s="53" t="str">
        <f t="shared" si="35"/>
        <v>2018_LAEAST CARROLL</v>
      </c>
      <c r="F1135">
        <v>453100</v>
      </c>
      <c r="G1135" s="53">
        <f t="array" ref="G1135">SUM(IF(A1135=A$5:A1135,IF(C1135=C$5:C1135,1,0),0))</f>
        <v>18</v>
      </c>
    </row>
    <row r="1136" spans="1:7" x14ac:dyDescent="0.25">
      <c r="A1136">
        <v>2018</v>
      </c>
      <c r="B1136" s="53" t="str">
        <f t="shared" si="34"/>
        <v>2018_LA19</v>
      </c>
      <c r="C1136" t="s">
        <v>373</v>
      </c>
      <c r="D1136" t="s">
        <v>1068</v>
      </c>
      <c r="E1136" s="53" t="str">
        <f t="shared" si="35"/>
        <v>2018_LAEAST FELICIANA</v>
      </c>
      <c r="F1136">
        <v>453100</v>
      </c>
      <c r="G1136" s="53">
        <f t="array" ref="G1136">SUM(IF(A1136=A$5:A1136,IF(C1136=C$5:C1136,1,0),0))</f>
        <v>19</v>
      </c>
    </row>
    <row r="1137" spans="1:7" x14ac:dyDescent="0.25">
      <c r="A1137">
        <v>2018</v>
      </c>
      <c r="B1137" s="53" t="str">
        <f t="shared" si="34"/>
        <v>2018_LA20</v>
      </c>
      <c r="C1137" t="s">
        <v>373</v>
      </c>
      <c r="D1137" t="s">
        <v>1069</v>
      </c>
      <c r="E1137" s="53" t="str">
        <f t="shared" si="35"/>
        <v>2018_LAEVANGELINE</v>
      </c>
      <c r="F1137">
        <v>453100</v>
      </c>
      <c r="G1137" s="53">
        <f t="array" ref="G1137">SUM(IF(A1137=A$5:A1137,IF(C1137=C$5:C1137,1,0),0))</f>
        <v>20</v>
      </c>
    </row>
    <row r="1138" spans="1:7" x14ac:dyDescent="0.25">
      <c r="A1138">
        <v>2018</v>
      </c>
      <c r="B1138" s="53" t="str">
        <f t="shared" si="34"/>
        <v>2018_LA21</v>
      </c>
      <c r="C1138" t="s">
        <v>373</v>
      </c>
      <c r="D1138" t="s">
        <v>455</v>
      </c>
      <c r="E1138" s="53" t="str">
        <f t="shared" si="35"/>
        <v>2018_LAFRANKLIN</v>
      </c>
      <c r="F1138">
        <v>453100</v>
      </c>
      <c r="G1138" s="53">
        <f t="array" ref="G1138">SUM(IF(A1138=A$5:A1138,IF(C1138=C$5:C1138,1,0),0))</f>
        <v>21</v>
      </c>
    </row>
    <row r="1139" spans="1:7" x14ac:dyDescent="0.25">
      <c r="A1139">
        <v>2018</v>
      </c>
      <c r="B1139" s="53" t="str">
        <f t="shared" si="34"/>
        <v>2018_LA22</v>
      </c>
      <c r="C1139" t="s">
        <v>373</v>
      </c>
      <c r="D1139" t="s">
        <v>520</v>
      </c>
      <c r="E1139" s="53" t="str">
        <f t="shared" si="35"/>
        <v>2018_LAGRANT</v>
      </c>
      <c r="F1139">
        <v>453100</v>
      </c>
      <c r="G1139" s="53">
        <f t="array" ref="G1139">SUM(IF(A1139=A$5:A1139,IF(C1139=C$5:C1139,1,0),0))</f>
        <v>22</v>
      </c>
    </row>
    <row r="1140" spans="1:7" x14ac:dyDescent="0.25">
      <c r="A1140">
        <v>2018</v>
      </c>
      <c r="B1140" s="53" t="str">
        <f t="shared" si="34"/>
        <v>2018_LA23</v>
      </c>
      <c r="C1140" t="s">
        <v>373</v>
      </c>
      <c r="D1140" t="s">
        <v>1070</v>
      </c>
      <c r="E1140" s="53" t="str">
        <f t="shared" si="35"/>
        <v>2018_LAIBERIA</v>
      </c>
      <c r="F1140">
        <v>453100</v>
      </c>
      <c r="G1140" s="53">
        <f t="array" ref="G1140">SUM(IF(A1140=A$5:A1140,IF(C1140=C$5:C1140,1,0),0))</f>
        <v>23</v>
      </c>
    </row>
    <row r="1141" spans="1:7" x14ac:dyDescent="0.25">
      <c r="A1141">
        <v>2018</v>
      </c>
      <c r="B1141" s="53" t="str">
        <f t="shared" si="34"/>
        <v>2018_LA24</v>
      </c>
      <c r="C1141" t="s">
        <v>373</v>
      </c>
      <c r="D1141" t="s">
        <v>1071</v>
      </c>
      <c r="E1141" s="53" t="str">
        <f t="shared" si="35"/>
        <v>2018_LAIBERVILLE</v>
      </c>
      <c r="F1141">
        <v>453100</v>
      </c>
      <c r="G1141" s="53">
        <f t="array" ref="G1141">SUM(IF(A1141=A$5:A1141,IF(C1141=C$5:C1141,1,0),0))</f>
        <v>24</v>
      </c>
    </row>
    <row r="1142" spans="1:7" x14ac:dyDescent="0.25">
      <c r="A1142">
        <v>2018</v>
      </c>
      <c r="B1142" s="53" t="str">
        <f t="shared" si="34"/>
        <v>2018_LA25</v>
      </c>
      <c r="C1142" t="s">
        <v>373</v>
      </c>
      <c r="D1142" t="s">
        <v>460</v>
      </c>
      <c r="E1142" s="53" t="str">
        <f t="shared" si="35"/>
        <v>2018_LAJACKSON</v>
      </c>
      <c r="F1142">
        <v>453100</v>
      </c>
      <c r="G1142" s="53">
        <f t="array" ref="G1142">SUM(IF(A1142=A$5:A1142,IF(C1142=C$5:C1142,1,0),0))</f>
        <v>25</v>
      </c>
    </row>
    <row r="1143" spans="1:7" x14ac:dyDescent="0.25">
      <c r="A1143">
        <v>2018</v>
      </c>
      <c r="B1143" s="53" t="str">
        <f t="shared" si="34"/>
        <v>2018_LA26</v>
      </c>
      <c r="C1143" t="s">
        <v>373</v>
      </c>
      <c r="D1143" t="s">
        <v>196</v>
      </c>
      <c r="E1143" s="53" t="str">
        <f t="shared" si="35"/>
        <v>2018_LAJEFFERSON</v>
      </c>
      <c r="F1143">
        <v>453100</v>
      </c>
      <c r="G1143" s="53">
        <f t="array" ref="G1143">SUM(IF(A1143=A$5:A1143,IF(C1143=C$5:C1143,1,0),0))</f>
        <v>26</v>
      </c>
    </row>
    <row r="1144" spans="1:7" x14ac:dyDescent="0.25">
      <c r="A1144">
        <v>2018</v>
      </c>
      <c r="B1144" s="53" t="str">
        <f t="shared" si="34"/>
        <v>2018_LA27</v>
      </c>
      <c r="C1144" t="s">
        <v>373</v>
      </c>
      <c r="D1144" t="s">
        <v>1072</v>
      </c>
      <c r="E1144" s="53" t="str">
        <f t="shared" si="35"/>
        <v>2018_LAJEFFERSON DAVIS</v>
      </c>
      <c r="F1144">
        <v>453100</v>
      </c>
      <c r="G1144" s="53">
        <f t="array" ref="G1144">SUM(IF(A1144=A$5:A1144,IF(C1144=C$5:C1144,1,0),0))</f>
        <v>27</v>
      </c>
    </row>
    <row r="1145" spans="1:7" x14ac:dyDescent="0.25">
      <c r="A1145">
        <v>2018</v>
      </c>
      <c r="B1145" s="53" t="str">
        <f t="shared" si="34"/>
        <v>2018_LA28</v>
      </c>
      <c r="C1145" t="s">
        <v>373</v>
      </c>
      <c r="D1145" t="s">
        <v>526</v>
      </c>
      <c r="E1145" s="53" t="str">
        <f t="shared" si="35"/>
        <v>2018_LALAFAYETTE</v>
      </c>
      <c r="F1145">
        <v>453100</v>
      </c>
      <c r="G1145" s="53">
        <f t="array" ref="G1145">SUM(IF(A1145=A$5:A1145,IF(C1145=C$5:C1145,1,0),0))</f>
        <v>28</v>
      </c>
    </row>
    <row r="1146" spans="1:7" x14ac:dyDescent="0.25">
      <c r="A1146">
        <v>2018</v>
      </c>
      <c r="B1146" s="53" t="str">
        <f t="shared" si="34"/>
        <v>2018_LA29</v>
      </c>
      <c r="C1146" t="s">
        <v>373</v>
      </c>
      <c r="D1146" t="s">
        <v>1073</v>
      </c>
      <c r="E1146" s="53" t="str">
        <f t="shared" si="35"/>
        <v>2018_LALAFOURCHE</v>
      </c>
      <c r="F1146">
        <v>453100</v>
      </c>
      <c r="G1146" s="53">
        <f t="array" ref="G1146">SUM(IF(A1146=A$5:A1146,IF(C1146=C$5:C1146,1,0),0))</f>
        <v>29</v>
      </c>
    </row>
    <row r="1147" spans="1:7" x14ac:dyDescent="0.25">
      <c r="A1147">
        <v>2018</v>
      </c>
      <c r="B1147" s="53" t="str">
        <f t="shared" si="34"/>
        <v>2018_LA30</v>
      </c>
      <c r="C1147" t="s">
        <v>373</v>
      </c>
      <c r="D1147" t="s">
        <v>1074</v>
      </c>
      <c r="E1147" s="53" t="str">
        <f t="shared" si="35"/>
        <v>2018_LALASALLE</v>
      </c>
      <c r="F1147">
        <v>453100</v>
      </c>
      <c r="G1147" s="53">
        <f t="array" ref="G1147">SUM(IF(A1147=A$5:A1147,IF(C1147=C$5:C1147,1,0),0))</f>
        <v>30</v>
      </c>
    </row>
    <row r="1148" spans="1:7" x14ac:dyDescent="0.25">
      <c r="A1148">
        <v>2018</v>
      </c>
      <c r="B1148" s="53" t="str">
        <f t="shared" si="34"/>
        <v>2018_LA31</v>
      </c>
      <c r="C1148" t="s">
        <v>373</v>
      </c>
      <c r="D1148" t="s">
        <v>221</v>
      </c>
      <c r="E1148" s="53" t="str">
        <f t="shared" si="35"/>
        <v>2018_LALINCOLN</v>
      </c>
      <c r="F1148">
        <v>453100</v>
      </c>
      <c r="G1148" s="53">
        <f t="array" ref="G1148">SUM(IF(A1148=A$5:A1148,IF(C1148=C$5:C1148,1,0),0))</f>
        <v>31</v>
      </c>
    </row>
    <row r="1149" spans="1:7" x14ac:dyDescent="0.25">
      <c r="A1149">
        <v>2018</v>
      </c>
      <c r="B1149" s="53" t="str">
        <f t="shared" si="34"/>
        <v>2018_LA32</v>
      </c>
      <c r="C1149" t="s">
        <v>373</v>
      </c>
      <c r="D1149" t="s">
        <v>832</v>
      </c>
      <c r="E1149" s="53" t="str">
        <f t="shared" si="35"/>
        <v>2018_LALIVINGSTON</v>
      </c>
      <c r="F1149">
        <v>453100</v>
      </c>
      <c r="G1149" s="53">
        <f t="array" ref="G1149">SUM(IF(A1149=A$5:A1149,IF(C1149=C$5:C1149,1,0),0))</f>
        <v>32</v>
      </c>
    </row>
    <row r="1150" spans="1:7" x14ac:dyDescent="0.25">
      <c r="A1150">
        <v>2018</v>
      </c>
      <c r="B1150" s="53" t="str">
        <f t="shared" si="34"/>
        <v>2018_LA33</v>
      </c>
      <c r="C1150" t="s">
        <v>373</v>
      </c>
      <c r="D1150" t="s">
        <v>467</v>
      </c>
      <c r="E1150" s="53" t="str">
        <f t="shared" si="35"/>
        <v>2018_LAMADISON</v>
      </c>
      <c r="F1150">
        <v>453100</v>
      </c>
      <c r="G1150" s="53">
        <f t="array" ref="G1150">SUM(IF(A1150=A$5:A1150,IF(C1150=C$5:C1150,1,0),0))</f>
        <v>33</v>
      </c>
    </row>
    <row r="1151" spans="1:7" x14ac:dyDescent="0.25">
      <c r="A1151">
        <v>2018</v>
      </c>
      <c r="B1151" s="53" t="str">
        <f t="shared" si="34"/>
        <v>2018_LA34</v>
      </c>
      <c r="C1151" t="s">
        <v>373</v>
      </c>
      <c r="D1151" t="s">
        <v>1075</v>
      </c>
      <c r="E1151" s="53" t="str">
        <f t="shared" si="35"/>
        <v>2018_LAMOREHOUSE</v>
      </c>
      <c r="F1151">
        <v>453100</v>
      </c>
      <c r="G1151" s="53">
        <f t="array" ref="G1151">SUM(IF(A1151=A$5:A1151,IF(C1151=C$5:C1151,1,0),0))</f>
        <v>34</v>
      </c>
    </row>
    <row r="1152" spans="1:7" x14ac:dyDescent="0.25">
      <c r="A1152">
        <v>2018</v>
      </c>
      <c r="B1152" s="53" t="str">
        <f t="shared" si="34"/>
        <v>2018_LA35</v>
      </c>
      <c r="C1152" t="s">
        <v>373</v>
      </c>
      <c r="D1152" t="s">
        <v>1076</v>
      </c>
      <c r="E1152" s="53" t="str">
        <f t="shared" si="35"/>
        <v>2018_LANATCHITOCHES</v>
      </c>
      <c r="F1152">
        <v>453100</v>
      </c>
      <c r="G1152" s="53">
        <f t="array" ref="G1152">SUM(IF(A1152=A$5:A1152,IF(C1152=C$5:C1152,1,0),0))</f>
        <v>35</v>
      </c>
    </row>
    <row r="1153" spans="1:7" x14ac:dyDescent="0.25">
      <c r="A1153">
        <v>2018</v>
      </c>
      <c r="B1153" s="53" t="str">
        <f t="shared" si="34"/>
        <v>2018_LA36</v>
      </c>
      <c r="C1153" t="s">
        <v>373</v>
      </c>
      <c r="D1153" t="s">
        <v>1077</v>
      </c>
      <c r="E1153" s="53" t="str">
        <f t="shared" si="35"/>
        <v>2018_LAORLEANS</v>
      </c>
      <c r="F1153">
        <v>453100</v>
      </c>
      <c r="G1153" s="53">
        <f t="array" ref="G1153">SUM(IF(A1153=A$5:A1153,IF(C1153=C$5:C1153,1,0),0))</f>
        <v>36</v>
      </c>
    </row>
    <row r="1154" spans="1:7" x14ac:dyDescent="0.25">
      <c r="A1154">
        <v>2018</v>
      </c>
      <c r="B1154" s="53" t="str">
        <f t="shared" si="34"/>
        <v>2018_LA37</v>
      </c>
      <c r="C1154" t="s">
        <v>373</v>
      </c>
      <c r="D1154" t="s">
        <v>532</v>
      </c>
      <c r="E1154" s="53" t="str">
        <f t="shared" si="35"/>
        <v>2018_LAOUACHITA</v>
      </c>
      <c r="F1154">
        <v>453100</v>
      </c>
      <c r="G1154" s="53">
        <f t="array" ref="G1154">SUM(IF(A1154=A$5:A1154,IF(C1154=C$5:C1154,1,0),0))</f>
        <v>37</v>
      </c>
    </row>
    <row r="1155" spans="1:7" x14ac:dyDescent="0.25">
      <c r="A1155">
        <v>2018</v>
      </c>
      <c r="B1155" s="53" t="str">
        <f t="shared" si="34"/>
        <v>2018_LA38</v>
      </c>
      <c r="C1155" t="s">
        <v>373</v>
      </c>
      <c r="D1155" t="s">
        <v>1078</v>
      </c>
      <c r="E1155" s="53" t="str">
        <f t="shared" si="35"/>
        <v>2018_LAPLAQUEMINES</v>
      </c>
      <c r="F1155">
        <v>453100</v>
      </c>
      <c r="G1155" s="53">
        <f t="array" ref="G1155">SUM(IF(A1155=A$5:A1155,IF(C1155=C$5:C1155,1,0),0))</f>
        <v>38</v>
      </c>
    </row>
    <row r="1156" spans="1:7" x14ac:dyDescent="0.25">
      <c r="A1156">
        <v>2018</v>
      </c>
      <c r="B1156" s="53" t="str">
        <f t="shared" si="34"/>
        <v>2018_LA39</v>
      </c>
      <c r="C1156" t="s">
        <v>373</v>
      </c>
      <c r="D1156" t="s">
        <v>1079</v>
      </c>
      <c r="E1156" s="53" t="str">
        <f t="shared" si="35"/>
        <v>2018_LAPOINTE COUPEE</v>
      </c>
      <c r="F1156">
        <v>453100</v>
      </c>
      <c r="G1156" s="53">
        <f t="array" ref="G1156">SUM(IF(A1156=A$5:A1156,IF(C1156=C$5:C1156,1,0),0))</f>
        <v>39</v>
      </c>
    </row>
    <row r="1157" spans="1:7" x14ac:dyDescent="0.25">
      <c r="A1157">
        <v>2018</v>
      </c>
      <c r="B1157" s="53" t="str">
        <f t="shared" si="34"/>
        <v>2018_LA40</v>
      </c>
      <c r="C1157" t="s">
        <v>373</v>
      </c>
      <c r="D1157" t="s">
        <v>1080</v>
      </c>
      <c r="E1157" s="53" t="str">
        <f t="shared" si="35"/>
        <v>2018_LARAPIDES</v>
      </c>
      <c r="F1157">
        <v>453100</v>
      </c>
      <c r="G1157" s="53">
        <f t="array" ref="G1157">SUM(IF(A1157=A$5:A1157,IF(C1157=C$5:C1157,1,0),0))</f>
        <v>40</v>
      </c>
    </row>
    <row r="1158" spans="1:7" x14ac:dyDescent="0.25">
      <c r="A1158">
        <v>2018</v>
      </c>
      <c r="B1158" s="53" t="str">
        <f t="shared" ref="B1158:B1221" si="36">A1158&amp;"_"&amp;C1158&amp;G1158</f>
        <v>2018_LA41</v>
      </c>
      <c r="C1158" t="s">
        <v>373</v>
      </c>
      <c r="D1158" t="s">
        <v>1081</v>
      </c>
      <c r="E1158" s="53" t="str">
        <f t="shared" ref="E1158:E1221" si="37">A1158&amp;"_"&amp;C1158&amp;D1158</f>
        <v>2018_LARED RIVER</v>
      </c>
      <c r="F1158">
        <v>453100</v>
      </c>
      <c r="G1158" s="53">
        <f t="array" ref="G1158">SUM(IF(A1158=A$5:A1158,IF(C1158=C$5:C1158,1,0),0))</f>
        <v>41</v>
      </c>
    </row>
    <row r="1159" spans="1:7" x14ac:dyDescent="0.25">
      <c r="A1159">
        <v>2018</v>
      </c>
      <c r="B1159" s="53" t="str">
        <f t="shared" si="36"/>
        <v>2018_LA42</v>
      </c>
      <c r="C1159" t="s">
        <v>373</v>
      </c>
      <c r="D1159" t="s">
        <v>845</v>
      </c>
      <c r="E1159" s="53" t="str">
        <f t="shared" si="37"/>
        <v>2018_LARICHLAND</v>
      </c>
      <c r="F1159">
        <v>453100</v>
      </c>
      <c r="G1159" s="53">
        <f t="array" ref="G1159">SUM(IF(A1159=A$5:A1159,IF(C1159=C$5:C1159,1,0),0))</f>
        <v>42</v>
      </c>
    </row>
    <row r="1160" spans="1:7" x14ac:dyDescent="0.25">
      <c r="A1160">
        <v>2018</v>
      </c>
      <c r="B1160" s="53" t="str">
        <f t="shared" si="36"/>
        <v>2018_LA43</v>
      </c>
      <c r="C1160" t="s">
        <v>373</v>
      </c>
      <c r="D1160" t="s">
        <v>1082</v>
      </c>
      <c r="E1160" s="53" t="str">
        <f t="shared" si="37"/>
        <v>2018_LASABINE</v>
      </c>
      <c r="F1160">
        <v>453100</v>
      </c>
      <c r="G1160" s="53">
        <f t="array" ref="G1160">SUM(IF(A1160=A$5:A1160,IF(C1160=C$5:C1160,1,0),0))</f>
        <v>43</v>
      </c>
    </row>
    <row r="1161" spans="1:7" x14ac:dyDescent="0.25">
      <c r="A1161">
        <v>2018</v>
      </c>
      <c r="B1161" s="53" t="str">
        <f t="shared" si="36"/>
        <v>2018_LA44</v>
      </c>
      <c r="C1161" t="s">
        <v>373</v>
      </c>
      <c r="D1161" t="s">
        <v>1083</v>
      </c>
      <c r="E1161" s="53" t="str">
        <f t="shared" si="37"/>
        <v>2018_LAST. BERNARD</v>
      </c>
      <c r="F1161">
        <v>453100</v>
      </c>
      <c r="G1161" s="53">
        <f t="array" ref="G1161">SUM(IF(A1161=A$5:A1161,IF(C1161=C$5:C1161,1,0),0))</f>
        <v>44</v>
      </c>
    </row>
    <row r="1162" spans="1:7" x14ac:dyDescent="0.25">
      <c r="A1162">
        <v>2018</v>
      </c>
      <c r="B1162" s="53" t="str">
        <f t="shared" si="36"/>
        <v>2018_LA45</v>
      </c>
      <c r="C1162" t="s">
        <v>373</v>
      </c>
      <c r="D1162" t="s">
        <v>1084</v>
      </c>
      <c r="E1162" s="53" t="str">
        <f t="shared" si="37"/>
        <v>2018_LAST. CHARLES</v>
      </c>
      <c r="F1162">
        <v>453100</v>
      </c>
      <c r="G1162" s="53">
        <f t="array" ref="G1162">SUM(IF(A1162=A$5:A1162,IF(C1162=C$5:C1162,1,0),0))</f>
        <v>45</v>
      </c>
    </row>
    <row r="1163" spans="1:7" x14ac:dyDescent="0.25">
      <c r="A1163">
        <v>2018</v>
      </c>
      <c r="B1163" s="53" t="str">
        <f t="shared" si="36"/>
        <v>2018_LA46</v>
      </c>
      <c r="C1163" t="s">
        <v>373</v>
      </c>
      <c r="D1163" t="s">
        <v>1085</v>
      </c>
      <c r="E1163" s="53" t="str">
        <f t="shared" si="37"/>
        <v>2018_LAST. HELENA</v>
      </c>
      <c r="F1163">
        <v>453100</v>
      </c>
      <c r="G1163" s="53">
        <f t="array" ref="G1163">SUM(IF(A1163=A$5:A1163,IF(C1163=C$5:C1163,1,0),0))</f>
        <v>46</v>
      </c>
    </row>
    <row r="1164" spans="1:7" x14ac:dyDescent="0.25">
      <c r="A1164">
        <v>2018</v>
      </c>
      <c r="B1164" s="53" t="str">
        <f t="shared" si="36"/>
        <v>2018_LA47</v>
      </c>
      <c r="C1164" t="s">
        <v>373</v>
      </c>
      <c r="D1164" t="s">
        <v>1086</v>
      </c>
      <c r="E1164" s="53" t="str">
        <f t="shared" si="37"/>
        <v>2018_LAST. JAMES</v>
      </c>
      <c r="F1164">
        <v>453100</v>
      </c>
      <c r="G1164" s="53">
        <f t="array" ref="G1164">SUM(IF(A1164=A$5:A1164,IF(C1164=C$5:C1164,1,0),0))</f>
        <v>47</v>
      </c>
    </row>
    <row r="1165" spans="1:7" x14ac:dyDescent="0.25">
      <c r="A1165">
        <v>2018</v>
      </c>
      <c r="B1165" s="53" t="str">
        <f t="shared" si="36"/>
        <v>2018_LA48</v>
      </c>
      <c r="C1165" t="s">
        <v>373</v>
      </c>
      <c r="D1165" t="s">
        <v>1087</v>
      </c>
      <c r="E1165" s="53" t="str">
        <f t="shared" si="37"/>
        <v>2018_LAST. JOHN THE BA</v>
      </c>
      <c r="F1165">
        <v>453100</v>
      </c>
      <c r="G1165" s="53">
        <f t="array" ref="G1165">SUM(IF(A1165=A$5:A1165,IF(C1165=C$5:C1165,1,0),0))</f>
        <v>48</v>
      </c>
    </row>
    <row r="1166" spans="1:7" x14ac:dyDescent="0.25">
      <c r="A1166">
        <v>2018</v>
      </c>
      <c r="B1166" s="53" t="str">
        <f t="shared" si="36"/>
        <v>2018_LA49</v>
      </c>
      <c r="C1166" t="s">
        <v>373</v>
      </c>
      <c r="D1166" t="s">
        <v>1088</v>
      </c>
      <c r="E1166" s="53" t="str">
        <f t="shared" si="37"/>
        <v>2018_LAST. LANDRY</v>
      </c>
      <c r="F1166">
        <v>453100</v>
      </c>
      <c r="G1166" s="53">
        <f t="array" ref="G1166">SUM(IF(A1166=A$5:A1166,IF(C1166=C$5:C1166,1,0),0))</f>
        <v>49</v>
      </c>
    </row>
    <row r="1167" spans="1:7" x14ac:dyDescent="0.25">
      <c r="A1167">
        <v>2018</v>
      </c>
      <c r="B1167" s="53" t="str">
        <f t="shared" si="36"/>
        <v>2018_LA50</v>
      </c>
      <c r="C1167" t="s">
        <v>373</v>
      </c>
      <c r="D1167" t="s">
        <v>1089</v>
      </c>
      <c r="E1167" s="53" t="str">
        <f t="shared" si="37"/>
        <v>2018_LAST. MARTIN</v>
      </c>
      <c r="F1167">
        <v>453100</v>
      </c>
      <c r="G1167" s="53">
        <f t="array" ref="G1167">SUM(IF(A1167=A$5:A1167,IF(C1167=C$5:C1167,1,0),0))</f>
        <v>50</v>
      </c>
    </row>
    <row r="1168" spans="1:7" x14ac:dyDescent="0.25">
      <c r="A1168">
        <v>2018</v>
      </c>
      <c r="B1168" s="53" t="str">
        <f t="shared" si="36"/>
        <v>2018_LA51</v>
      </c>
      <c r="C1168" t="s">
        <v>373</v>
      </c>
      <c r="D1168" t="s">
        <v>1090</v>
      </c>
      <c r="E1168" s="53" t="str">
        <f t="shared" si="37"/>
        <v>2018_LAST. MARY</v>
      </c>
      <c r="F1168">
        <v>453100</v>
      </c>
      <c r="G1168" s="53">
        <f t="array" ref="G1168">SUM(IF(A1168=A$5:A1168,IF(C1168=C$5:C1168,1,0),0))</f>
        <v>51</v>
      </c>
    </row>
    <row r="1169" spans="1:7" x14ac:dyDescent="0.25">
      <c r="A1169">
        <v>2018</v>
      </c>
      <c r="B1169" s="53" t="str">
        <f t="shared" si="36"/>
        <v>2018_LA52</v>
      </c>
      <c r="C1169" t="s">
        <v>373</v>
      </c>
      <c r="D1169" t="s">
        <v>1091</v>
      </c>
      <c r="E1169" s="53" t="str">
        <f t="shared" si="37"/>
        <v>2018_LAST. TAMMANY</v>
      </c>
      <c r="F1169">
        <v>453100</v>
      </c>
      <c r="G1169" s="53">
        <f t="array" ref="G1169">SUM(IF(A1169=A$5:A1169,IF(C1169=C$5:C1169,1,0),0))</f>
        <v>52</v>
      </c>
    </row>
    <row r="1170" spans="1:7" x14ac:dyDescent="0.25">
      <c r="A1170">
        <v>2018</v>
      </c>
      <c r="B1170" s="53" t="str">
        <f t="shared" si="36"/>
        <v>2018_LA53</v>
      </c>
      <c r="C1170" t="s">
        <v>373</v>
      </c>
      <c r="D1170" t="s">
        <v>1092</v>
      </c>
      <c r="E1170" s="53" t="str">
        <f t="shared" si="37"/>
        <v>2018_LATANGIPAHOA</v>
      </c>
      <c r="F1170">
        <v>453100</v>
      </c>
      <c r="G1170" s="53">
        <f t="array" ref="G1170">SUM(IF(A1170=A$5:A1170,IF(C1170=C$5:C1170,1,0),0))</f>
        <v>53</v>
      </c>
    </row>
    <row r="1171" spans="1:7" x14ac:dyDescent="0.25">
      <c r="A1171">
        <v>2018</v>
      </c>
      <c r="B1171" s="53" t="str">
        <f t="shared" si="36"/>
        <v>2018_LA54</v>
      </c>
      <c r="C1171" t="s">
        <v>373</v>
      </c>
      <c r="D1171" t="s">
        <v>1093</v>
      </c>
      <c r="E1171" s="53" t="str">
        <f t="shared" si="37"/>
        <v>2018_LATENSAS</v>
      </c>
      <c r="F1171">
        <v>453100</v>
      </c>
      <c r="G1171" s="53">
        <f t="array" ref="G1171">SUM(IF(A1171=A$5:A1171,IF(C1171=C$5:C1171,1,0),0))</f>
        <v>54</v>
      </c>
    </row>
    <row r="1172" spans="1:7" x14ac:dyDescent="0.25">
      <c r="A1172">
        <v>2018</v>
      </c>
      <c r="B1172" s="53" t="str">
        <f t="shared" si="36"/>
        <v>2018_LA55</v>
      </c>
      <c r="C1172" t="s">
        <v>373</v>
      </c>
      <c r="D1172" t="s">
        <v>1094</v>
      </c>
      <c r="E1172" s="53" t="str">
        <f t="shared" si="37"/>
        <v>2018_LATERREBONNE</v>
      </c>
      <c r="F1172">
        <v>453100</v>
      </c>
      <c r="G1172" s="53">
        <f t="array" ref="G1172">SUM(IF(A1172=A$5:A1172,IF(C1172=C$5:C1172,1,0),0))</f>
        <v>55</v>
      </c>
    </row>
    <row r="1173" spans="1:7" x14ac:dyDescent="0.25">
      <c r="A1173">
        <v>2018</v>
      </c>
      <c r="B1173" s="53" t="str">
        <f t="shared" si="36"/>
        <v>2018_LA56</v>
      </c>
      <c r="C1173" t="s">
        <v>373</v>
      </c>
      <c r="D1173" t="s">
        <v>258</v>
      </c>
      <c r="E1173" s="53" t="str">
        <f t="shared" si="37"/>
        <v>2018_LAUNION</v>
      </c>
      <c r="F1173">
        <v>453100</v>
      </c>
      <c r="G1173" s="53">
        <f t="array" ref="G1173">SUM(IF(A1173=A$5:A1173,IF(C1173=C$5:C1173,1,0),0))</f>
        <v>56</v>
      </c>
    </row>
    <row r="1174" spans="1:7" x14ac:dyDescent="0.25">
      <c r="A1174">
        <v>2018</v>
      </c>
      <c r="B1174" s="53" t="str">
        <f t="shared" si="36"/>
        <v>2018_LA57</v>
      </c>
      <c r="C1174" t="s">
        <v>373</v>
      </c>
      <c r="D1174" t="s">
        <v>852</v>
      </c>
      <c r="E1174" s="53" t="str">
        <f t="shared" si="37"/>
        <v>2018_LAVERMILION</v>
      </c>
      <c r="F1174">
        <v>453100</v>
      </c>
      <c r="G1174" s="53">
        <f t="array" ref="G1174">SUM(IF(A1174=A$5:A1174,IF(C1174=C$5:C1174,1,0),0))</f>
        <v>57</v>
      </c>
    </row>
    <row r="1175" spans="1:7" x14ac:dyDescent="0.25">
      <c r="A1175">
        <v>2018</v>
      </c>
      <c r="B1175" s="53" t="str">
        <f t="shared" si="36"/>
        <v>2018_LA58</v>
      </c>
      <c r="C1175" t="s">
        <v>373</v>
      </c>
      <c r="D1175" t="s">
        <v>1095</v>
      </c>
      <c r="E1175" s="53" t="str">
        <f t="shared" si="37"/>
        <v>2018_LAVERNON</v>
      </c>
      <c r="F1175">
        <v>453100</v>
      </c>
      <c r="G1175" s="53">
        <f t="array" ref="G1175">SUM(IF(A1175=A$5:A1175,IF(C1175=C$5:C1175,1,0),0))</f>
        <v>58</v>
      </c>
    </row>
    <row r="1176" spans="1:7" x14ac:dyDescent="0.25">
      <c r="A1176">
        <v>2018</v>
      </c>
      <c r="B1176" s="53" t="str">
        <f t="shared" si="36"/>
        <v>2018_LA59</v>
      </c>
      <c r="C1176" t="s">
        <v>373</v>
      </c>
      <c r="D1176" t="s">
        <v>125</v>
      </c>
      <c r="E1176" s="53" t="str">
        <f t="shared" si="37"/>
        <v>2018_LAWASHINGTON</v>
      </c>
      <c r="F1176">
        <v>453100</v>
      </c>
      <c r="G1176" s="53">
        <f t="array" ref="G1176">SUM(IF(A1176=A$5:A1176,IF(C1176=C$5:C1176,1,0),0))</f>
        <v>59</v>
      </c>
    </row>
    <row r="1177" spans="1:7" x14ac:dyDescent="0.25">
      <c r="A1177">
        <v>2018</v>
      </c>
      <c r="B1177" s="53" t="str">
        <f t="shared" si="36"/>
        <v>2018_LA60</v>
      </c>
      <c r="C1177" t="s">
        <v>373</v>
      </c>
      <c r="D1177" t="s">
        <v>771</v>
      </c>
      <c r="E1177" s="53" t="str">
        <f t="shared" si="37"/>
        <v>2018_LAWEBSTER</v>
      </c>
      <c r="F1177">
        <v>453100</v>
      </c>
      <c r="G1177" s="53">
        <f t="array" ref="G1177">SUM(IF(A1177=A$5:A1177,IF(C1177=C$5:C1177,1,0),0))</f>
        <v>60</v>
      </c>
    </row>
    <row r="1178" spans="1:7" x14ac:dyDescent="0.25">
      <c r="A1178">
        <v>2018</v>
      </c>
      <c r="B1178" s="53" t="str">
        <f t="shared" si="36"/>
        <v>2018_LA61</v>
      </c>
      <c r="C1178" t="s">
        <v>373</v>
      </c>
      <c r="D1178" t="s">
        <v>1096</v>
      </c>
      <c r="E1178" s="53" t="str">
        <f t="shared" si="37"/>
        <v>2018_LAWEST BATON ROUG</v>
      </c>
      <c r="F1178">
        <v>453100</v>
      </c>
      <c r="G1178" s="53">
        <f t="array" ref="G1178">SUM(IF(A1178=A$5:A1178,IF(C1178=C$5:C1178,1,0),0))</f>
        <v>61</v>
      </c>
    </row>
    <row r="1179" spans="1:7" x14ac:dyDescent="0.25">
      <c r="A1179">
        <v>2018</v>
      </c>
      <c r="B1179" s="53" t="str">
        <f t="shared" si="36"/>
        <v>2018_LA62</v>
      </c>
      <c r="C1179" t="s">
        <v>373</v>
      </c>
      <c r="D1179" t="s">
        <v>1097</v>
      </c>
      <c r="E1179" s="53" t="str">
        <f t="shared" si="37"/>
        <v>2018_LAWEST CARROLL</v>
      </c>
      <c r="F1179">
        <v>453100</v>
      </c>
      <c r="G1179" s="53">
        <f t="array" ref="G1179">SUM(IF(A1179=A$5:A1179,IF(C1179=C$5:C1179,1,0),0))</f>
        <v>62</v>
      </c>
    </row>
    <row r="1180" spans="1:7" x14ac:dyDescent="0.25">
      <c r="A1180">
        <v>2018</v>
      </c>
      <c r="B1180" s="53" t="str">
        <f t="shared" si="36"/>
        <v>2018_LA63</v>
      </c>
      <c r="C1180" t="s">
        <v>373</v>
      </c>
      <c r="D1180" t="s">
        <v>1098</v>
      </c>
      <c r="E1180" s="53" t="str">
        <f t="shared" si="37"/>
        <v>2018_LAWEST FELICIANA</v>
      </c>
      <c r="F1180">
        <v>453100</v>
      </c>
      <c r="G1180" s="53">
        <f t="array" ref="G1180">SUM(IF(A1180=A$5:A1180,IF(C1180=C$5:C1180,1,0),0))</f>
        <v>63</v>
      </c>
    </row>
    <row r="1181" spans="1:7" x14ac:dyDescent="0.25">
      <c r="A1181">
        <v>2018</v>
      </c>
      <c r="B1181" s="53" t="str">
        <f t="shared" si="36"/>
        <v>2018_LA64</v>
      </c>
      <c r="C1181" t="s">
        <v>373</v>
      </c>
      <c r="D1181" t="s">
        <v>1099</v>
      </c>
      <c r="E1181" s="53" t="str">
        <f t="shared" si="37"/>
        <v>2018_LAWINN</v>
      </c>
      <c r="F1181">
        <v>453100</v>
      </c>
      <c r="G1181" s="53">
        <f t="array" ref="G1181">SUM(IF(A1181=A$5:A1181,IF(C1181=C$5:C1181,1,0),0))</f>
        <v>64</v>
      </c>
    </row>
    <row r="1182" spans="1:7" x14ac:dyDescent="0.25">
      <c r="A1182">
        <v>2018</v>
      </c>
      <c r="B1182" s="53" t="str">
        <f t="shared" si="36"/>
        <v>2018_ME1</v>
      </c>
      <c r="C1182" t="s">
        <v>374</v>
      </c>
      <c r="D1182" t="s">
        <v>1100</v>
      </c>
      <c r="E1182" s="53" t="str">
        <f t="shared" si="37"/>
        <v>2018_MEANDROSCOGGIN</v>
      </c>
      <c r="F1182">
        <v>453100</v>
      </c>
      <c r="G1182" s="53">
        <f t="array" ref="G1182">SUM(IF(A1182=A$5:A1182,IF(C1182=C$5:C1182,1,0),0))</f>
        <v>1</v>
      </c>
    </row>
    <row r="1183" spans="1:7" x14ac:dyDescent="0.25">
      <c r="A1183">
        <v>2018</v>
      </c>
      <c r="B1183" s="53" t="str">
        <f t="shared" si="36"/>
        <v>2018_ME2</v>
      </c>
      <c r="C1183" t="s">
        <v>374</v>
      </c>
      <c r="D1183" t="s">
        <v>1101</v>
      </c>
      <c r="E1183" s="53" t="str">
        <f t="shared" si="37"/>
        <v>2018_MEAROOSTOOK</v>
      </c>
      <c r="F1183">
        <v>453100</v>
      </c>
      <c r="G1183" s="53">
        <f t="array" ref="G1183">SUM(IF(A1183=A$5:A1183,IF(C1183=C$5:C1183,1,0),0))</f>
        <v>2</v>
      </c>
    </row>
    <row r="1184" spans="1:7" x14ac:dyDescent="0.25">
      <c r="A1184">
        <v>2018</v>
      </c>
      <c r="B1184" s="53" t="str">
        <f t="shared" si="36"/>
        <v>2018_ME3</v>
      </c>
      <c r="C1184" t="s">
        <v>374</v>
      </c>
      <c r="D1184" t="s">
        <v>310</v>
      </c>
      <c r="E1184" s="53" t="str">
        <f t="shared" si="37"/>
        <v>2018_MECUMBERLAND</v>
      </c>
      <c r="F1184">
        <v>453100</v>
      </c>
      <c r="G1184" s="53">
        <f t="array" ref="G1184">SUM(IF(A1184=A$5:A1184,IF(C1184=C$5:C1184,1,0),0))</f>
        <v>3</v>
      </c>
    </row>
    <row r="1185" spans="1:7" x14ac:dyDescent="0.25">
      <c r="A1185">
        <v>2018</v>
      </c>
      <c r="B1185" s="53" t="str">
        <f t="shared" si="36"/>
        <v>2018_ME4</v>
      </c>
      <c r="C1185" t="s">
        <v>374</v>
      </c>
      <c r="D1185" t="s">
        <v>455</v>
      </c>
      <c r="E1185" s="53" t="str">
        <f t="shared" si="37"/>
        <v>2018_MEFRANKLIN</v>
      </c>
      <c r="F1185">
        <v>453100</v>
      </c>
      <c r="G1185" s="53">
        <f t="array" ref="G1185">SUM(IF(A1185=A$5:A1185,IF(C1185=C$5:C1185,1,0),0))</f>
        <v>4</v>
      </c>
    </row>
    <row r="1186" spans="1:7" x14ac:dyDescent="0.25">
      <c r="A1186">
        <v>2018</v>
      </c>
      <c r="B1186" s="53" t="str">
        <f t="shared" si="36"/>
        <v>2018_ME5</v>
      </c>
      <c r="C1186" t="s">
        <v>374</v>
      </c>
      <c r="D1186" t="s">
        <v>723</v>
      </c>
      <c r="E1186" s="53" t="str">
        <f t="shared" si="37"/>
        <v>2018_MEHANCOCK</v>
      </c>
      <c r="F1186">
        <v>453100</v>
      </c>
      <c r="G1186" s="53">
        <f t="array" ref="G1186">SUM(IF(A1186=A$5:A1186,IF(C1186=C$5:C1186,1,0),0))</f>
        <v>5</v>
      </c>
    </row>
    <row r="1187" spans="1:7" x14ac:dyDescent="0.25">
      <c r="A1187">
        <v>2018</v>
      </c>
      <c r="B1187" s="53" t="str">
        <f t="shared" si="36"/>
        <v>2018_ME6</v>
      </c>
      <c r="C1187" t="s">
        <v>374</v>
      </c>
      <c r="D1187" t="s">
        <v>1102</v>
      </c>
      <c r="E1187" s="53" t="str">
        <f t="shared" si="37"/>
        <v>2018_MEKENNEBEC</v>
      </c>
      <c r="F1187">
        <v>453100</v>
      </c>
      <c r="G1187" s="53">
        <f t="array" ref="G1187">SUM(IF(A1187=A$5:A1187,IF(C1187=C$5:C1187,1,0),0))</f>
        <v>6</v>
      </c>
    </row>
    <row r="1188" spans="1:7" x14ac:dyDescent="0.25">
      <c r="A1188">
        <v>2018</v>
      </c>
      <c r="B1188" s="53" t="str">
        <f t="shared" si="36"/>
        <v>2018_ME7</v>
      </c>
      <c r="C1188" t="s">
        <v>374</v>
      </c>
      <c r="D1188" t="s">
        <v>830</v>
      </c>
      <c r="E1188" s="53" t="str">
        <f t="shared" si="37"/>
        <v>2018_MEKNOX</v>
      </c>
      <c r="F1188">
        <v>453100</v>
      </c>
      <c r="G1188" s="53">
        <f t="array" ref="G1188">SUM(IF(A1188=A$5:A1188,IF(C1188=C$5:C1188,1,0),0))</f>
        <v>7</v>
      </c>
    </row>
    <row r="1189" spans="1:7" x14ac:dyDescent="0.25">
      <c r="A1189">
        <v>2018</v>
      </c>
      <c r="B1189" s="53" t="str">
        <f t="shared" si="36"/>
        <v>2018_ME8</v>
      </c>
      <c r="C1189" t="s">
        <v>374</v>
      </c>
      <c r="D1189" t="s">
        <v>221</v>
      </c>
      <c r="E1189" s="53" t="str">
        <f t="shared" si="37"/>
        <v>2018_MELINCOLN</v>
      </c>
      <c r="F1189">
        <v>453100</v>
      </c>
      <c r="G1189" s="53">
        <f t="array" ref="G1189">SUM(IF(A1189=A$5:A1189,IF(C1189=C$5:C1189,1,0),0))</f>
        <v>8</v>
      </c>
    </row>
    <row r="1190" spans="1:7" x14ac:dyDescent="0.25">
      <c r="A1190">
        <v>2018</v>
      </c>
      <c r="B1190" s="53" t="str">
        <f t="shared" si="36"/>
        <v>2018_ME9</v>
      </c>
      <c r="C1190" t="s">
        <v>374</v>
      </c>
      <c r="D1190" t="s">
        <v>1103</v>
      </c>
      <c r="E1190" s="53" t="str">
        <f t="shared" si="37"/>
        <v>2018_MEOXFORD</v>
      </c>
      <c r="F1190">
        <v>453100</v>
      </c>
      <c r="G1190" s="53">
        <f t="array" ref="G1190">SUM(IF(A1190=A$5:A1190,IF(C1190=C$5:C1190,1,0),0))</f>
        <v>9</v>
      </c>
    </row>
    <row r="1191" spans="1:7" x14ac:dyDescent="0.25">
      <c r="A1191">
        <v>2018</v>
      </c>
      <c r="B1191" s="53" t="str">
        <f t="shared" si="36"/>
        <v>2018_ME10</v>
      </c>
      <c r="C1191" t="s">
        <v>374</v>
      </c>
      <c r="D1191" t="s">
        <v>1104</v>
      </c>
      <c r="E1191" s="53" t="str">
        <f t="shared" si="37"/>
        <v>2018_MEPENOBSCOT</v>
      </c>
      <c r="F1191">
        <v>453100</v>
      </c>
      <c r="G1191" s="53">
        <f t="array" ref="G1191">SUM(IF(A1191=A$5:A1191,IF(C1191=C$5:C1191,1,0),0))</f>
        <v>10</v>
      </c>
    </row>
    <row r="1192" spans="1:7" x14ac:dyDescent="0.25">
      <c r="A1192">
        <v>2018</v>
      </c>
      <c r="B1192" s="53" t="str">
        <f t="shared" si="36"/>
        <v>2018_ME11</v>
      </c>
      <c r="C1192" t="s">
        <v>374</v>
      </c>
      <c r="D1192" t="s">
        <v>1105</v>
      </c>
      <c r="E1192" s="53" t="str">
        <f t="shared" si="37"/>
        <v>2018_MEPISCATAQUIS</v>
      </c>
      <c r="F1192">
        <v>453100</v>
      </c>
      <c r="G1192" s="53">
        <f t="array" ref="G1192">SUM(IF(A1192=A$5:A1192,IF(C1192=C$5:C1192,1,0),0))</f>
        <v>11</v>
      </c>
    </row>
    <row r="1193" spans="1:7" x14ac:dyDescent="0.25">
      <c r="A1193">
        <v>2018</v>
      </c>
      <c r="B1193" s="53" t="str">
        <f t="shared" si="36"/>
        <v>2018_ME12</v>
      </c>
      <c r="C1193" t="s">
        <v>374</v>
      </c>
      <c r="D1193" t="s">
        <v>1106</v>
      </c>
      <c r="E1193" s="53" t="str">
        <f t="shared" si="37"/>
        <v>2018_MESAGADAHOC</v>
      </c>
      <c r="F1193">
        <v>453100</v>
      </c>
      <c r="G1193" s="53">
        <f t="array" ref="G1193">SUM(IF(A1193=A$5:A1193,IF(C1193=C$5:C1193,1,0),0))</f>
        <v>12</v>
      </c>
    </row>
    <row r="1194" spans="1:7" x14ac:dyDescent="0.25">
      <c r="A1194">
        <v>2018</v>
      </c>
      <c r="B1194" s="53" t="str">
        <f t="shared" si="36"/>
        <v>2018_ME13</v>
      </c>
      <c r="C1194" t="s">
        <v>374</v>
      </c>
      <c r="D1194" t="s">
        <v>256</v>
      </c>
      <c r="E1194" s="53" t="str">
        <f t="shared" si="37"/>
        <v>2018_MESOMERSET</v>
      </c>
      <c r="F1194">
        <v>453100</v>
      </c>
      <c r="G1194" s="53">
        <f t="array" ref="G1194">SUM(IF(A1194=A$5:A1194,IF(C1194=C$5:C1194,1,0),0))</f>
        <v>13</v>
      </c>
    </row>
    <row r="1195" spans="1:7" x14ac:dyDescent="0.25">
      <c r="A1195">
        <v>2018</v>
      </c>
      <c r="B1195" s="53" t="str">
        <f t="shared" si="36"/>
        <v>2018_ME14</v>
      </c>
      <c r="C1195" t="s">
        <v>374</v>
      </c>
      <c r="D1195" t="s">
        <v>1107</v>
      </c>
      <c r="E1195" s="53" t="str">
        <f t="shared" si="37"/>
        <v>2018_MEWALDO</v>
      </c>
      <c r="F1195">
        <v>453100</v>
      </c>
      <c r="G1195" s="53">
        <f t="array" ref="G1195">SUM(IF(A1195=A$5:A1195,IF(C1195=C$5:C1195,1,0),0))</f>
        <v>14</v>
      </c>
    </row>
    <row r="1196" spans="1:7" x14ac:dyDescent="0.25">
      <c r="A1196">
        <v>2018</v>
      </c>
      <c r="B1196" s="53" t="str">
        <f t="shared" si="36"/>
        <v>2018_ME15</v>
      </c>
      <c r="C1196" t="s">
        <v>374</v>
      </c>
      <c r="D1196" t="s">
        <v>125</v>
      </c>
      <c r="E1196" s="53" t="str">
        <f t="shared" si="37"/>
        <v>2018_MEWASHINGTON</v>
      </c>
      <c r="F1196">
        <v>453100</v>
      </c>
      <c r="G1196" s="53">
        <f t="array" ref="G1196">SUM(IF(A1196=A$5:A1196,IF(C1196=C$5:C1196,1,0),0))</f>
        <v>15</v>
      </c>
    </row>
    <row r="1197" spans="1:7" x14ac:dyDescent="0.25">
      <c r="A1197">
        <v>2018</v>
      </c>
      <c r="B1197" s="53" t="str">
        <f t="shared" si="36"/>
        <v>2018_ME16</v>
      </c>
      <c r="C1197" t="s">
        <v>374</v>
      </c>
      <c r="D1197" t="s">
        <v>337</v>
      </c>
      <c r="E1197" s="53" t="str">
        <f t="shared" si="37"/>
        <v>2018_MEYORK</v>
      </c>
      <c r="F1197">
        <v>453100</v>
      </c>
      <c r="G1197" s="53">
        <f t="array" ref="G1197">SUM(IF(A1197=A$5:A1197,IF(C1197=C$5:C1197,1,0),0))</f>
        <v>16</v>
      </c>
    </row>
    <row r="1198" spans="1:7" x14ac:dyDescent="0.25">
      <c r="A1198">
        <v>2018</v>
      </c>
      <c r="B1198" s="53" t="str">
        <f t="shared" si="36"/>
        <v>2018_MD1</v>
      </c>
      <c r="C1198" t="s">
        <v>223</v>
      </c>
      <c r="D1198" t="s">
        <v>1108</v>
      </c>
      <c r="E1198" s="53" t="str">
        <f t="shared" si="37"/>
        <v>2018_MDALLEGANY</v>
      </c>
      <c r="F1198">
        <v>453100</v>
      </c>
      <c r="G1198" s="53">
        <f t="array" ref="G1198">SUM(IF(A1198=A$5:A1198,IF(C1198=C$5:C1198,1,0),0))</f>
        <v>1</v>
      </c>
    </row>
    <row r="1199" spans="1:7" x14ac:dyDescent="0.25">
      <c r="A1199">
        <v>2018</v>
      </c>
      <c r="B1199" s="53" t="str">
        <f t="shared" si="36"/>
        <v>2018_MD2</v>
      </c>
      <c r="C1199" t="s">
        <v>223</v>
      </c>
      <c r="D1199" t="s">
        <v>224</v>
      </c>
      <c r="E1199" s="53" t="str">
        <f t="shared" si="37"/>
        <v>2018_MDANNE ARUNDEL</v>
      </c>
      <c r="F1199">
        <v>517500</v>
      </c>
      <c r="G1199" s="53">
        <f t="array" ref="G1199">SUM(IF(A1199=A$5:A1199,IF(C1199=C$5:C1199,1,0),0))</f>
        <v>2</v>
      </c>
    </row>
    <row r="1200" spans="1:7" x14ac:dyDescent="0.25">
      <c r="A1200">
        <v>2018</v>
      </c>
      <c r="B1200" s="53" t="str">
        <f t="shared" si="36"/>
        <v>2018_MD3</v>
      </c>
      <c r="C1200" t="s">
        <v>223</v>
      </c>
      <c r="D1200" t="s">
        <v>225</v>
      </c>
      <c r="E1200" s="53" t="str">
        <f t="shared" si="37"/>
        <v>2018_MDBALTIMORE</v>
      </c>
      <c r="F1200">
        <v>517500</v>
      </c>
      <c r="G1200" s="53">
        <f t="array" ref="G1200">SUM(IF(A1200=A$5:A1200,IF(C1200=C$5:C1200,1,0),0))</f>
        <v>3</v>
      </c>
    </row>
    <row r="1201" spans="1:7" x14ac:dyDescent="0.25">
      <c r="A1201">
        <v>2018</v>
      </c>
      <c r="B1201" s="53" t="str">
        <f t="shared" si="36"/>
        <v>2018_MD4</v>
      </c>
      <c r="C1201" t="s">
        <v>223</v>
      </c>
      <c r="D1201" t="s">
        <v>226</v>
      </c>
      <c r="E1201" s="53" t="str">
        <f t="shared" si="37"/>
        <v>2018_MDCALVERT</v>
      </c>
      <c r="F1201">
        <v>679650</v>
      </c>
      <c r="G1201" s="53">
        <f t="array" ref="G1201">SUM(IF(A1201=A$5:A1201,IF(C1201=C$5:C1201,1,0),0))</f>
        <v>4</v>
      </c>
    </row>
    <row r="1202" spans="1:7" x14ac:dyDescent="0.25">
      <c r="A1202">
        <v>2018</v>
      </c>
      <c r="B1202" s="53" t="str">
        <f t="shared" si="36"/>
        <v>2018_MD5</v>
      </c>
      <c r="C1202" t="s">
        <v>223</v>
      </c>
      <c r="D1202" t="s">
        <v>305</v>
      </c>
      <c r="E1202" s="53" t="str">
        <f t="shared" si="37"/>
        <v>2018_MDCAROLINE</v>
      </c>
      <c r="F1202">
        <v>453100</v>
      </c>
      <c r="G1202" s="53">
        <f t="array" ref="G1202">SUM(IF(A1202=A$5:A1202,IF(C1202=C$5:C1202,1,0),0))</f>
        <v>5</v>
      </c>
    </row>
    <row r="1203" spans="1:7" x14ac:dyDescent="0.25">
      <c r="A1203">
        <v>2018</v>
      </c>
      <c r="B1203" s="53" t="str">
        <f t="shared" si="36"/>
        <v>2018_MD6</v>
      </c>
      <c r="C1203" t="s">
        <v>223</v>
      </c>
      <c r="D1203" t="s">
        <v>227</v>
      </c>
      <c r="E1203" s="53" t="str">
        <f t="shared" si="37"/>
        <v>2018_MDCARROLL</v>
      </c>
      <c r="F1203">
        <v>517500</v>
      </c>
      <c r="G1203" s="53">
        <f t="array" ref="G1203">SUM(IF(A1203=A$5:A1203,IF(C1203=C$5:C1203,1,0),0))</f>
        <v>6</v>
      </c>
    </row>
    <row r="1204" spans="1:7" x14ac:dyDescent="0.25">
      <c r="A1204">
        <v>2018</v>
      </c>
      <c r="B1204" s="53" t="str">
        <f t="shared" si="36"/>
        <v>2018_MD7</v>
      </c>
      <c r="C1204" t="s">
        <v>223</v>
      </c>
      <c r="D1204" t="s">
        <v>1109</v>
      </c>
      <c r="E1204" s="53" t="str">
        <f t="shared" si="37"/>
        <v>2018_MDCECIL</v>
      </c>
      <c r="F1204">
        <v>453100</v>
      </c>
      <c r="G1204" s="53">
        <f t="array" ref="G1204">SUM(IF(A1204=A$5:A1204,IF(C1204=C$5:C1204,1,0),0))</f>
        <v>7</v>
      </c>
    </row>
    <row r="1205" spans="1:7" x14ac:dyDescent="0.25">
      <c r="A1205">
        <v>2018</v>
      </c>
      <c r="B1205" s="53" t="str">
        <f t="shared" si="36"/>
        <v>2018_MD8</v>
      </c>
      <c r="C1205" t="s">
        <v>223</v>
      </c>
      <c r="D1205" t="s">
        <v>228</v>
      </c>
      <c r="E1205" s="53" t="str">
        <f t="shared" si="37"/>
        <v>2018_MDCHARLES</v>
      </c>
      <c r="F1205">
        <v>679650</v>
      </c>
      <c r="G1205" s="53">
        <f t="array" ref="G1205">SUM(IF(A1205=A$5:A1205,IF(C1205=C$5:C1205,1,0),0))</f>
        <v>8</v>
      </c>
    </row>
    <row r="1206" spans="1:7" x14ac:dyDescent="0.25">
      <c r="A1206">
        <v>2018</v>
      </c>
      <c r="B1206" s="53" t="str">
        <f t="shared" si="36"/>
        <v>2018_MD9</v>
      </c>
      <c r="C1206" t="s">
        <v>223</v>
      </c>
      <c r="D1206" t="s">
        <v>1110</v>
      </c>
      <c r="E1206" s="53" t="str">
        <f t="shared" si="37"/>
        <v>2018_MDDORCHESTER</v>
      </c>
      <c r="F1206">
        <v>453100</v>
      </c>
      <c r="G1206" s="53">
        <f t="array" ref="G1206">SUM(IF(A1206=A$5:A1206,IF(C1206=C$5:C1206,1,0),0))</f>
        <v>9</v>
      </c>
    </row>
    <row r="1207" spans="1:7" x14ac:dyDescent="0.25">
      <c r="A1207">
        <v>2018</v>
      </c>
      <c r="B1207" s="53" t="str">
        <f t="shared" si="36"/>
        <v>2018_MD10</v>
      </c>
      <c r="C1207" t="s">
        <v>223</v>
      </c>
      <c r="D1207" t="s">
        <v>229</v>
      </c>
      <c r="E1207" s="53" t="str">
        <f t="shared" si="37"/>
        <v>2018_MDFREDERICK</v>
      </c>
      <c r="F1207">
        <v>679650</v>
      </c>
      <c r="G1207" s="53">
        <f t="array" ref="G1207">SUM(IF(A1207=A$5:A1207,IF(C1207=C$5:C1207,1,0),0))</f>
        <v>10</v>
      </c>
    </row>
    <row r="1208" spans="1:7" x14ac:dyDescent="0.25">
      <c r="A1208">
        <v>2018</v>
      </c>
      <c r="B1208" s="53" t="str">
        <f t="shared" si="36"/>
        <v>2018_MD11</v>
      </c>
      <c r="C1208" t="s">
        <v>223</v>
      </c>
      <c r="D1208" t="s">
        <v>1111</v>
      </c>
      <c r="E1208" s="53" t="str">
        <f t="shared" si="37"/>
        <v>2018_MDGARRETT</v>
      </c>
      <c r="F1208">
        <v>453100</v>
      </c>
      <c r="G1208" s="53">
        <f t="array" ref="G1208">SUM(IF(A1208=A$5:A1208,IF(C1208=C$5:C1208,1,0),0))</f>
        <v>11</v>
      </c>
    </row>
    <row r="1209" spans="1:7" x14ac:dyDescent="0.25">
      <c r="A1209">
        <v>2018</v>
      </c>
      <c r="B1209" s="53" t="str">
        <f t="shared" si="36"/>
        <v>2018_MD12</v>
      </c>
      <c r="C1209" t="s">
        <v>223</v>
      </c>
      <c r="D1209" t="s">
        <v>230</v>
      </c>
      <c r="E1209" s="53" t="str">
        <f t="shared" si="37"/>
        <v>2018_MDHARFORD</v>
      </c>
      <c r="F1209">
        <v>517500</v>
      </c>
      <c r="G1209" s="53">
        <f t="array" ref="G1209">SUM(IF(A1209=A$5:A1209,IF(C1209=C$5:C1209,1,0),0))</f>
        <v>12</v>
      </c>
    </row>
    <row r="1210" spans="1:7" x14ac:dyDescent="0.25">
      <c r="A1210">
        <v>2018</v>
      </c>
      <c r="B1210" s="53" t="str">
        <f t="shared" si="36"/>
        <v>2018_MD13</v>
      </c>
      <c r="C1210" t="s">
        <v>223</v>
      </c>
      <c r="D1210" t="s">
        <v>231</v>
      </c>
      <c r="E1210" s="53" t="str">
        <f t="shared" si="37"/>
        <v>2018_MDHOWARD</v>
      </c>
      <c r="F1210">
        <v>517500</v>
      </c>
      <c r="G1210" s="53">
        <f t="array" ref="G1210">SUM(IF(A1210=A$5:A1210,IF(C1210=C$5:C1210,1,0),0))</f>
        <v>13</v>
      </c>
    </row>
    <row r="1211" spans="1:7" x14ac:dyDescent="0.25">
      <c r="A1211">
        <v>2018</v>
      </c>
      <c r="B1211" s="53" t="str">
        <f t="shared" si="36"/>
        <v>2018_MD14</v>
      </c>
      <c r="C1211" t="s">
        <v>223</v>
      </c>
      <c r="D1211" t="s">
        <v>279</v>
      </c>
      <c r="E1211" s="53" t="str">
        <f t="shared" si="37"/>
        <v>2018_MDKENT</v>
      </c>
      <c r="F1211">
        <v>453100</v>
      </c>
      <c r="G1211" s="53">
        <f t="array" ref="G1211">SUM(IF(A1211=A$5:A1211,IF(C1211=C$5:C1211,1,0),0))</f>
        <v>14</v>
      </c>
    </row>
    <row r="1212" spans="1:7" x14ac:dyDescent="0.25">
      <c r="A1212">
        <v>2018</v>
      </c>
      <c r="B1212" s="53" t="str">
        <f t="shared" si="36"/>
        <v>2018_MD15</v>
      </c>
      <c r="C1212" t="s">
        <v>223</v>
      </c>
      <c r="D1212" t="s">
        <v>232</v>
      </c>
      <c r="E1212" s="53" t="str">
        <f t="shared" si="37"/>
        <v>2018_MDMONTGOMERY</v>
      </c>
      <c r="F1212">
        <v>679650</v>
      </c>
      <c r="G1212" s="53">
        <f t="array" ref="G1212">SUM(IF(A1212=A$5:A1212,IF(C1212=C$5:C1212,1,0),0))</f>
        <v>15</v>
      </c>
    </row>
    <row r="1213" spans="1:7" x14ac:dyDescent="0.25">
      <c r="A1213">
        <v>2018</v>
      </c>
      <c r="B1213" s="53" t="str">
        <f t="shared" si="36"/>
        <v>2018_MD16</v>
      </c>
      <c r="C1213" t="s">
        <v>223</v>
      </c>
      <c r="D1213" t="s">
        <v>233</v>
      </c>
      <c r="E1213" s="53" t="str">
        <f t="shared" si="37"/>
        <v>2018_MDPRINCE GEORGE'S</v>
      </c>
      <c r="F1213">
        <v>679650</v>
      </c>
      <c r="G1213" s="53">
        <f t="array" ref="G1213">SUM(IF(A1213=A$5:A1213,IF(C1213=C$5:C1213,1,0),0))</f>
        <v>16</v>
      </c>
    </row>
    <row r="1214" spans="1:7" x14ac:dyDescent="0.25">
      <c r="A1214">
        <v>2018</v>
      </c>
      <c r="B1214" s="53" t="str">
        <f t="shared" si="36"/>
        <v>2018_MD17</v>
      </c>
      <c r="C1214" t="s">
        <v>223</v>
      </c>
      <c r="D1214" t="s">
        <v>234</v>
      </c>
      <c r="E1214" s="53" t="str">
        <f t="shared" si="37"/>
        <v>2018_MDQUEEN ANNE'S</v>
      </c>
      <c r="F1214">
        <v>517500</v>
      </c>
      <c r="G1214" s="53">
        <f t="array" ref="G1214">SUM(IF(A1214=A$5:A1214,IF(C1214=C$5:C1214,1,0),0))</f>
        <v>17</v>
      </c>
    </row>
    <row r="1215" spans="1:7" x14ac:dyDescent="0.25">
      <c r="A1215">
        <v>2018</v>
      </c>
      <c r="B1215" s="53" t="str">
        <f t="shared" si="36"/>
        <v>2018_MD18</v>
      </c>
      <c r="C1215" t="s">
        <v>223</v>
      </c>
      <c r="D1215" t="s">
        <v>1112</v>
      </c>
      <c r="E1215" s="53" t="str">
        <f t="shared" si="37"/>
        <v>2018_MDST. MARY'S</v>
      </c>
      <c r="F1215">
        <v>453100</v>
      </c>
      <c r="G1215" s="53">
        <f t="array" ref="G1215">SUM(IF(A1215=A$5:A1215,IF(C1215=C$5:C1215,1,0),0))</f>
        <v>18</v>
      </c>
    </row>
    <row r="1216" spans="1:7" x14ac:dyDescent="0.25">
      <c r="A1216">
        <v>2018</v>
      </c>
      <c r="B1216" s="53" t="str">
        <f t="shared" si="36"/>
        <v>2018_MD19</v>
      </c>
      <c r="C1216" t="s">
        <v>223</v>
      </c>
      <c r="D1216" t="s">
        <v>256</v>
      </c>
      <c r="E1216" s="53" t="str">
        <f t="shared" si="37"/>
        <v>2018_MDSOMERSET</v>
      </c>
      <c r="F1216">
        <v>453100</v>
      </c>
      <c r="G1216" s="53">
        <f t="array" ref="G1216">SUM(IF(A1216=A$5:A1216,IF(C1216=C$5:C1216,1,0),0))</f>
        <v>19</v>
      </c>
    </row>
    <row r="1217" spans="1:7" x14ac:dyDescent="0.25">
      <c r="A1217">
        <v>2018</v>
      </c>
      <c r="B1217" s="53" t="str">
        <f t="shared" si="36"/>
        <v>2018_MD20</v>
      </c>
      <c r="C1217" t="s">
        <v>223</v>
      </c>
      <c r="D1217" t="s">
        <v>755</v>
      </c>
      <c r="E1217" s="53" t="str">
        <f t="shared" si="37"/>
        <v>2018_MDTALBOT</v>
      </c>
      <c r="F1217">
        <v>453100</v>
      </c>
      <c r="G1217" s="53">
        <f t="array" ref="G1217">SUM(IF(A1217=A$5:A1217,IF(C1217=C$5:C1217,1,0),0))</f>
        <v>20</v>
      </c>
    </row>
    <row r="1218" spans="1:7" x14ac:dyDescent="0.25">
      <c r="A1218">
        <v>2018</v>
      </c>
      <c r="B1218" s="53" t="str">
        <f t="shared" si="36"/>
        <v>2018_MD21</v>
      </c>
      <c r="C1218" t="s">
        <v>223</v>
      </c>
      <c r="D1218" t="s">
        <v>125</v>
      </c>
      <c r="E1218" s="53" t="str">
        <f t="shared" si="37"/>
        <v>2018_MDWASHINGTON</v>
      </c>
      <c r="F1218">
        <v>453100</v>
      </c>
      <c r="G1218" s="53">
        <f t="array" ref="G1218">SUM(IF(A1218=A$5:A1218,IF(C1218=C$5:C1218,1,0),0))</f>
        <v>21</v>
      </c>
    </row>
    <row r="1219" spans="1:7" x14ac:dyDescent="0.25">
      <c r="A1219">
        <v>2018</v>
      </c>
      <c r="B1219" s="53" t="str">
        <f t="shared" si="36"/>
        <v>2018_MD22</v>
      </c>
      <c r="C1219" t="s">
        <v>223</v>
      </c>
      <c r="D1219" t="s">
        <v>1113</v>
      </c>
      <c r="E1219" s="53" t="str">
        <f t="shared" si="37"/>
        <v>2018_MDWICOMICO</v>
      </c>
      <c r="F1219">
        <v>453100</v>
      </c>
      <c r="G1219" s="53">
        <f t="array" ref="G1219">SUM(IF(A1219=A$5:A1219,IF(C1219=C$5:C1219,1,0),0))</f>
        <v>22</v>
      </c>
    </row>
    <row r="1220" spans="1:7" x14ac:dyDescent="0.25">
      <c r="A1220">
        <v>2018</v>
      </c>
      <c r="B1220" s="53" t="str">
        <f t="shared" si="36"/>
        <v>2018_MD23</v>
      </c>
      <c r="C1220" t="s">
        <v>223</v>
      </c>
      <c r="D1220" t="s">
        <v>1114</v>
      </c>
      <c r="E1220" s="53" t="str">
        <f t="shared" si="37"/>
        <v>2018_MDWORCESTER</v>
      </c>
      <c r="F1220">
        <v>453100</v>
      </c>
      <c r="G1220" s="53">
        <f t="array" ref="G1220">SUM(IF(A1220=A$5:A1220,IF(C1220=C$5:C1220,1,0),0))</f>
        <v>23</v>
      </c>
    </row>
    <row r="1221" spans="1:7" x14ac:dyDescent="0.25">
      <c r="A1221">
        <v>2018</v>
      </c>
      <c r="B1221" s="53" t="str">
        <f t="shared" si="36"/>
        <v>2018_MD24</v>
      </c>
      <c r="C1221" t="s">
        <v>223</v>
      </c>
      <c r="D1221" t="s">
        <v>235</v>
      </c>
      <c r="E1221" s="53" t="str">
        <f t="shared" si="37"/>
        <v>2018_MDBALTIMORE CITY</v>
      </c>
      <c r="F1221">
        <v>517500</v>
      </c>
      <c r="G1221" s="53">
        <f t="array" ref="G1221">SUM(IF(A1221=A$5:A1221,IF(C1221=C$5:C1221,1,0),0))</f>
        <v>24</v>
      </c>
    </row>
    <row r="1222" spans="1:7" x14ac:dyDescent="0.25">
      <c r="A1222">
        <v>2018</v>
      </c>
      <c r="B1222" s="53" t="str">
        <f t="shared" ref="B1222:B1285" si="38">A1222&amp;"_"&amp;C1222&amp;G1222</f>
        <v>2018_MA1</v>
      </c>
      <c r="C1222" t="s">
        <v>236</v>
      </c>
      <c r="D1222" t="s">
        <v>1115</v>
      </c>
      <c r="E1222" s="53" t="str">
        <f t="shared" ref="E1222:E1285" si="39">A1222&amp;"_"&amp;C1222&amp;D1222</f>
        <v>2018_MABARNSTABLE</v>
      </c>
      <c r="F1222">
        <v>453100</v>
      </c>
      <c r="G1222" s="53">
        <f t="array" ref="G1222">SUM(IF(A1222=A$5:A1222,IF(C1222=C$5:C1222,1,0),0))</f>
        <v>1</v>
      </c>
    </row>
    <row r="1223" spans="1:7" x14ac:dyDescent="0.25">
      <c r="A1223">
        <v>2018</v>
      </c>
      <c r="B1223" s="53" t="str">
        <f t="shared" si="38"/>
        <v>2018_MA2</v>
      </c>
      <c r="C1223" t="s">
        <v>236</v>
      </c>
      <c r="D1223" t="s">
        <v>1116</v>
      </c>
      <c r="E1223" s="53" t="str">
        <f t="shared" si="39"/>
        <v>2018_MABERKSHIRE</v>
      </c>
      <c r="F1223">
        <v>453100</v>
      </c>
      <c r="G1223" s="53">
        <f t="array" ref="G1223">SUM(IF(A1223=A$5:A1223,IF(C1223=C$5:C1223,1,0),0))</f>
        <v>2</v>
      </c>
    </row>
    <row r="1224" spans="1:7" x14ac:dyDescent="0.25">
      <c r="A1224">
        <v>2018</v>
      </c>
      <c r="B1224" s="53" t="str">
        <f t="shared" si="38"/>
        <v>2018_MA3</v>
      </c>
      <c r="C1224" t="s">
        <v>236</v>
      </c>
      <c r="D1224" t="s">
        <v>237</v>
      </c>
      <c r="E1224" s="53" t="str">
        <f t="shared" si="39"/>
        <v>2018_MABRISTOL</v>
      </c>
      <c r="F1224">
        <v>453100</v>
      </c>
      <c r="G1224" s="53">
        <f t="array" ref="G1224">SUM(IF(A1224=A$5:A1224,IF(C1224=C$5:C1224,1,0),0))</f>
        <v>3</v>
      </c>
    </row>
    <row r="1225" spans="1:7" x14ac:dyDescent="0.25">
      <c r="A1225">
        <v>2018</v>
      </c>
      <c r="B1225" s="53" t="str">
        <f t="shared" si="38"/>
        <v>2018_MA4</v>
      </c>
      <c r="C1225" t="s">
        <v>236</v>
      </c>
      <c r="D1225" t="s">
        <v>238</v>
      </c>
      <c r="E1225" s="53" t="str">
        <f t="shared" si="39"/>
        <v>2018_MADUKES</v>
      </c>
      <c r="F1225">
        <v>679650</v>
      </c>
      <c r="G1225" s="53">
        <f t="array" ref="G1225">SUM(IF(A1225=A$5:A1225,IF(C1225=C$5:C1225,1,0),0))</f>
        <v>4</v>
      </c>
    </row>
    <row r="1226" spans="1:7" x14ac:dyDescent="0.25">
      <c r="A1226">
        <v>2018</v>
      </c>
      <c r="B1226" s="53" t="str">
        <f t="shared" si="38"/>
        <v>2018_MA5</v>
      </c>
      <c r="C1226" t="s">
        <v>236</v>
      </c>
      <c r="D1226" t="s">
        <v>239</v>
      </c>
      <c r="E1226" s="53" t="str">
        <f t="shared" si="39"/>
        <v>2018_MAESSEX</v>
      </c>
      <c r="F1226">
        <v>603750</v>
      </c>
      <c r="G1226" s="53">
        <f t="array" ref="G1226">SUM(IF(A1226=A$5:A1226,IF(C1226=C$5:C1226,1,0),0))</f>
        <v>5</v>
      </c>
    </row>
    <row r="1227" spans="1:7" x14ac:dyDescent="0.25">
      <c r="A1227">
        <v>2018</v>
      </c>
      <c r="B1227" s="53" t="str">
        <f t="shared" si="38"/>
        <v>2018_MA6</v>
      </c>
      <c r="C1227" t="s">
        <v>236</v>
      </c>
      <c r="D1227" t="s">
        <v>455</v>
      </c>
      <c r="E1227" s="53" t="str">
        <f t="shared" si="39"/>
        <v>2018_MAFRANKLIN</v>
      </c>
      <c r="F1227">
        <v>453100</v>
      </c>
      <c r="G1227" s="53">
        <f t="array" ref="G1227">SUM(IF(A1227=A$5:A1227,IF(C1227=C$5:C1227,1,0),0))</f>
        <v>6</v>
      </c>
    </row>
    <row r="1228" spans="1:7" x14ac:dyDescent="0.25">
      <c r="A1228">
        <v>2018</v>
      </c>
      <c r="B1228" s="53" t="str">
        <f t="shared" si="38"/>
        <v>2018_MA7</v>
      </c>
      <c r="C1228" t="s">
        <v>236</v>
      </c>
      <c r="D1228" t="s">
        <v>1117</v>
      </c>
      <c r="E1228" s="53" t="str">
        <f t="shared" si="39"/>
        <v>2018_MAHAMPDEN</v>
      </c>
      <c r="F1228">
        <v>453100</v>
      </c>
      <c r="G1228" s="53">
        <f t="array" ref="G1228">SUM(IF(A1228=A$5:A1228,IF(C1228=C$5:C1228,1,0),0))</f>
        <v>7</v>
      </c>
    </row>
    <row r="1229" spans="1:7" x14ac:dyDescent="0.25">
      <c r="A1229">
        <v>2018</v>
      </c>
      <c r="B1229" s="53" t="str">
        <f t="shared" si="38"/>
        <v>2018_MA8</v>
      </c>
      <c r="C1229" t="s">
        <v>236</v>
      </c>
      <c r="D1229" t="s">
        <v>1118</v>
      </c>
      <c r="E1229" s="53" t="str">
        <f t="shared" si="39"/>
        <v>2018_MAHAMPSHIRE</v>
      </c>
      <c r="F1229">
        <v>453100</v>
      </c>
      <c r="G1229" s="53">
        <f t="array" ref="G1229">SUM(IF(A1229=A$5:A1229,IF(C1229=C$5:C1229,1,0),0))</f>
        <v>8</v>
      </c>
    </row>
    <row r="1230" spans="1:7" x14ac:dyDescent="0.25">
      <c r="A1230">
        <v>2018</v>
      </c>
      <c r="B1230" s="53" t="str">
        <f t="shared" si="38"/>
        <v>2018_MA9</v>
      </c>
      <c r="C1230" t="s">
        <v>236</v>
      </c>
      <c r="D1230" t="s">
        <v>240</v>
      </c>
      <c r="E1230" s="53" t="str">
        <f t="shared" si="39"/>
        <v>2018_MAMIDDLESEX</v>
      </c>
      <c r="F1230">
        <v>603750</v>
      </c>
      <c r="G1230" s="53">
        <f t="array" ref="G1230">SUM(IF(A1230=A$5:A1230,IF(C1230=C$5:C1230,1,0),0))</f>
        <v>9</v>
      </c>
    </row>
    <row r="1231" spans="1:7" x14ac:dyDescent="0.25">
      <c r="A1231">
        <v>2018</v>
      </c>
      <c r="B1231" s="53" t="str">
        <f t="shared" si="38"/>
        <v>2018_MA10</v>
      </c>
      <c r="C1231" t="s">
        <v>236</v>
      </c>
      <c r="D1231" t="s">
        <v>241</v>
      </c>
      <c r="E1231" s="53" t="str">
        <f t="shared" si="39"/>
        <v>2018_MANANTUCKET</v>
      </c>
      <c r="F1231">
        <v>679650</v>
      </c>
      <c r="G1231" s="53">
        <f t="array" ref="G1231">SUM(IF(A1231=A$5:A1231,IF(C1231=C$5:C1231,1,0),0))</f>
        <v>10</v>
      </c>
    </row>
    <row r="1232" spans="1:7" x14ac:dyDescent="0.25">
      <c r="A1232">
        <v>2018</v>
      </c>
      <c r="B1232" s="53" t="str">
        <f t="shared" si="38"/>
        <v>2018_MA11</v>
      </c>
      <c r="C1232" t="s">
        <v>236</v>
      </c>
      <c r="D1232" t="s">
        <v>242</v>
      </c>
      <c r="E1232" s="53" t="str">
        <f t="shared" si="39"/>
        <v>2018_MANORFOLK</v>
      </c>
      <c r="F1232">
        <v>603750</v>
      </c>
      <c r="G1232" s="53">
        <f t="array" ref="G1232">SUM(IF(A1232=A$5:A1232,IF(C1232=C$5:C1232,1,0),0))</f>
        <v>11</v>
      </c>
    </row>
    <row r="1233" spans="1:7" x14ac:dyDescent="0.25">
      <c r="A1233">
        <v>2018</v>
      </c>
      <c r="B1233" s="53" t="str">
        <f t="shared" si="38"/>
        <v>2018_MA12</v>
      </c>
      <c r="C1233" t="s">
        <v>236</v>
      </c>
      <c r="D1233" t="s">
        <v>243</v>
      </c>
      <c r="E1233" s="53" t="str">
        <f t="shared" si="39"/>
        <v>2018_MAPLYMOUTH</v>
      </c>
      <c r="F1233">
        <v>603750</v>
      </c>
      <c r="G1233" s="53">
        <f t="array" ref="G1233">SUM(IF(A1233=A$5:A1233,IF(C1233=C$5:C1233,1,0),0))</f>
        <v>12</v>
      </c>
    </row>
    <row r="1234" spans="1:7" x14ac:dyDescent="0.25">
      <c r="A1234">
        <v>2018</v>
      </c>
      <c r="B1234" s="53" t="str">
        <f t="shared" si="38"/>
        <v>2018_MA13</v>
      </c>
      <c r="C1234" t="s">
        <v>236</v>
      </c>
      <c r="D1234" t="s">
        <v>244</v>
      </c>
      <c r="E1234" s="53" t="str">
        <f t="shared" si="39"/>
        <v>2018_MASUFFOLK</v>
      </c>
      <c r="F1234">
        <v>603750</v>
      </c>
      <c r="G1234" s="53">
        <f t="array" ref="G1234">SUM(IF(A1234=A$5:A1234,IF(C1234=C$5:C1234,1,0),0))</f>
        <v>13</v>
      </c>
    </row>
    <row r="1235" spans="1:7" x14ac:dyDescent="0.25">
      <c r="A1235">
        <v>2018</v>
      </c>
      <c r="B1235" s="53" t="str">
        <f t="shared" si="38"/>
        <v>2018_MA14</v>
      </c>
      <c r="C1235" t="s">
        <v>236</v>
      </c>
      <c r="D1235" t="s">
        <v>1114</v>
      </c>
      <c r="E1235" s="53" t="str">
        <f t="shared" si="39"/>
        <v>2018_MAWORCESTER</v>
      </c>
      <c r="F1235">
        <v>453100</v>
      </c>
      <c r="G1235" s="53">
        <f t="array" ref="G1235">SUM(IF(A1235=A$5:A1235,IF(C1235=C$5:C1235,1,0),0))</f>
        <v>14</v>
      </c>
    </row>
    <row r="1236" spans="1:7" x14ac:dyDescent="0.25">
      <c r="A1236">
        <v>2018</v>
      </c>
      <c r="B1236" s="53" t="str">
        <f t="shared" si="38"/>
        <v>2018_MI1</v>
      </c>
      <c r="C1236" t="s">
        <v>375</v>
      </c>
      <c r="D1236" t="s">
        <v>1119</v>
      </c>
      <c r="E1236" s="53" t="str">
        <f t="shared" si="39"/>
        <v>2018_MIALCONA</v>
      </c>
      <c r="F1236">
        <v>453100</v>
      </c>
      <c r="G1236" s="53">
        <f t="array" ref="G1236">SUM(IF(A1236=A$5:A1236,IF(C1236=C$5:C1236,1,0),0))</f>
        <v>1</v>
      </c>
    </row>
    <row r="1237" spans="1:7" x14ac:dyDescent="0.25">
      <c r="A1237">
        <v>2018</v>
      </c>
      <c r="B1237" s="53" t="str">
        <f t="shared" si="38"/>
        <v>2018_MI2</v>
      </c>
      <c r="C1237" t="s">
        <v>375</v>
      </c>
      <c r="D1237" t="s">
        <v>1120</v>
      </c>
      <c r="E1237" s="53" t="str">
        <f t="shared" si="39"/>
        <v>2018_MIALGER</v>
      </c>
      <c r="F1237">
        <v>453100</v>
      </c>
      <c r="G1237" s="53">
        <f t="array" ref="G1237">SUM(IF(A1237=A$5:A1237,IF(C1237=C$5:C1237,1,0),0))</f>
        <v>2</v>
      </c>
    </row>
    <row r="1238" spans="1:7" x14ac:dyDescent="0.25">
      <c r="A1238">
        <v>2018</v>
      </c>
      <c r="B1238" s="53" t="str">
        <f t="shared" si="38"/>
        <v>2018_MI3</v>
      </c>
      <c r="C1238" t="s">
        <v>375</v>
      </c>
      <c r="D1238" t="s">
        <v>1121</v>
      </c>
      <c r="E1238" s="53" t="str">
        <f t="shared" si="39"/>
        <v>2018_MIALLEGAN</v>
      </c>
      <c r="F1238">
        <v>453100</v>
      </c>
      <c r="G1238" s="53">
        <f t="array" ref="G1238">SUM(IF(A1238=A$5:A1238,IF(C1238=C$5:C1238,1,0),0))</f>
        <v>3</v>
      </c>
    </row>
    <row r="1239" spans="1:7" x14ac:dyDescent="0.25">
      <c r="A1239">
        <v>2018</v>
      </c>
      <c r="B1239" s="53" t="str">
        <f t="shared" si="38"/>
        <v>2018_MI4</v>
      </c>
      <c r="C1239" t="s">
        <v>375</v>
      </c>
      <c r="D1239" t="s">
        <v>1122</v>
      </c>
      <c r="E1239" s="53" t="str">
        <f t="shared" si="39"/>
        <v>2018_MIALPENA</v>
      </c>
      <c r="F1239">
        <v>453100</v>
      </c>
      <c r="G1239" s="53">
        <f t="array" ref="G1239">SUM(IF(A1239=A$5:A1239,IF(C1239=C$5:C1239,1,0),0))</f>
        <v>4</v>
      </c>
    </row>
    <row r="1240" spans="1:7" x14ac:dyDescent="0.25">
      <c r="A1240">
        <v>2018</v>
      </c>
      <c r="B1240" s="53" t="str">
        <f t="shared" si="38"/>
        <v>2018_MI5</v>
      </c>
      <c r="C1240" t="s">
        <v>375</v>
      </c>
      <c r="D1240" t="s">
        <v>1123</v>
      </c>
      <c r="E1240" s="53" t="str">
        <f t="shared" si="39"/>
        <v>2018_MIANTRIM</v>
      </c>
      <c r="F1240">
        <v>453100</v>
      </c>
      <c r="G1240" s="53">
        <f t="array" ref="G1240">SUM(IF(A1240=A$5:A1240,IF(C1240=C$5:C1240,1,0),0))</f>
        <v>5</v>
      </c>
    </row>
    <row r="1241" spans="1:7" x14ac:dyDescent="0.25">
      <c r="A1241">
        <v>2018</v>
      </c>
      <c r="B1241" s="53" t="str">
        <f t="shared" si="38"/>
        <v>2018_MI6</v>
      </c>
      <c r="C1241" t="s">
        <v>375</v>
      </c>
      <c r="D1241" t="s">
        <v>1124</v>
      </c>
      <c r="E1241" s="53" t="str">
        <f t="shared" si="39"/>
        <v>2018_MIARENAC</v>
      </c>
      <c r="F1241">
        <v>453100</v>
      </c>
      <c r="G1241" s="53">
        <f t="array" ref="G1241">SUM(IF(A1241=A$5:A1241,IF(C1241=C$5:C1241,1,0),0))</f>
        <v>6</v>
      </c>
    </row>
    <row r="1242" spans="1:7" x14ac:dyDescent="0.25">
      <c r="A1242">
        <v>2018</v>
      </c>
      <c r="B1242" s="53" t="str">
        <f t="shared" si="38"/>
        <v>2018_MI7</v>
      </c>
      <c r="C1242" t="s">
        <v>375</v>
      </c>
      <c r="D1242" t="s">
        <v>1125</v>
      </c>
      <c r="E1242" s="53" t="str">
        <f t="shared" si="39"/>
        <v>2018_MIBARAGA</v>
      </c>
      <c r="F1242">
        <v>453100</v>
      </c>
      <c r="G1242" s="53">
        <f t="array" ref="G1242">SUM(IF(A1242=A$5:A1242,IF(C1242=C$5:C1242,1,0),0))</f>
        <v>7</v>
      </c>
    </row>
    <row r="1243" spans="1:7" x14ac:dyDescent="0.25">
      <c r="A1243">
        <v>2018</v>
      </c>
      <c r="B1243" s="53" t="str">
        <f t="shared" si="38"/>
        <v>2018_MI8</v>
      </c>
      <c r="C1243" t="s">
        <v>375</v>
      </c>
      <c r="D1243" t="s">
        <v>1126</v>
      </c>
      <c r="E1243" s="53" t="str">
        <f t="shared" si="39"/>
        <v>2018_MIBARRY</v>
      </c>
      <c r="F1243">
        <v>453100</v>
      </c>
      <c r="G1243" s="53">
        <f t="array" ref="G1243">SUM(IF(A1243=A$5:A1243,IF(C1243=C$5:C1243,1,0),0))</f>
        <v>8</v>
      </c>
    </row>
    <row r="1244" spans="1:7" x14ac:dyDescent="0.25">
      <c r="A1244">
        <v>2018</v>
      </c>
      <c r="B1244" s="53" t="str">
        <f t="shared" si="38"/>
        <v>2018_MI9</v>
      </c>
      <c r="C1244" t="s">
        <v>375</v>
      </c>
      <c r="D1244" t="s">
        <v>628</v>
      </c>
      <c r="E1244" s="53" t="str">
        <f t="shared" si="39"/>
        <v>2018_MIBAY</v>
      </c>
      <c r="F1244">
        <v>453100</v>
      </c>
      <c r="G1244" s="53">
        <f t="array" ref="G1244">SUM(IF(A1244=A$5:A1244,IF(C1244=C$5:C1244,1,0),0))</f>
        <v>9</v>
      </c>
    </row>
    <row r="1245" spans="1:7" x14ac:dyDescent="0.25">
      <c r="A1245">
        <v>2018</v>
      </c>
      <c r="B1245" s="53" t="str">
        <f t="shared" si="38"/>
        <v>2018_MI10</v>
      </c>
      <c r="C1245" t="s">
        <v>375</v>
      </c>
      <c r="D1245" t="s">
        <v>1127</v>
      </c>
      <c r="E1245" s="53" t="str">
        <f t="shared" si="39"/>
        <v>2018_MIBENZIE</v>
      </c>
      <c r="F1245">
        <v>453100</v>
      </c>
      <c r="G1245" s="53">
        <f t="array" ref="G1245">SUM(IF(A1245=A$5:A1245,IF(C1245=C$5:C1245,1,0),0))</f>
        <v>10</v>
      </c>
    </row>
    <row r="1246" spans="1:7" x14ac:dyDescent="0.25">
      <c r="A1246">
        <v>2018</v>
      </c>
      <c r="B1246" s="53" t="str">
        <f t="shared" si="38"/>
        <v>2018_MI11</v>
      </c>
      <c r="C1246" t="s">
        <v>375</v>
      </c>
      <c r="D1246" t="s">
        <v>679</v>
      </c>
      <c r="E1246" s="53" t="str">
        <f t="shared" si="39"/>
        <v>2018_MIBERRIEN</v>
      </c>
      <c r="F1246">
        <v>453100</v>
      </c>
      <c r="G1246" s="53">
        <f t="array" ref="G1246">SUM(IF(A1246=A$5:A1246,IF(C1246=C$5:C1246,1,0),0))</f>
        <v>11</v>
      </c>
    </row>
    <row r="1247" spans="1:7" x14ac:dyDescent="0.25">
      <c r="A1247">
        <v>2018</v>
      </c>
      <c r="B1247" s="53" t="str">
        <f t="shared" si="38"/>
        <v>2018_MI12</v>
      </c>
      <c r="C1247" t="s">
        <v>375</v>
      </c>
      <c r="D1247" t="s">
        <v>1128</v>
      </c>
      <c r="E1247" s="53" t="str">
        <f t="shared" si="39"/>
        <v>2018_MIBRANCH</v>
      </c>
      <c r="F1247">
        <v>453100</v>
      </c>
      <c r="G1247" s="53">
        <f t="array" ref="G1247">SUM(IF(A1247=A$5:A1247,IF(C1247=C$5:C1247,1,0),0))</f>
        <v>12</v>
      </c>
    </row>
    <row r="1248" spans="1:7" x14ac:dyDescent="0.25">
      <c r="A1248">
        <v>2018</v>
      </c>
      <c r="B1248" s="53" t="str">
        <f t="shared" si="38"/>
        <v>2018_MI13</v>
      </c>
      <c r="C1248" t="s">
        <v>375</v>
      </c>
      <c r="D1248" t="s">
        <v>434</v>
      </c>
      <c r="E1248" s="53" t="str">
        <f t="shared" si="39"/>
        <v>2018_MICALHOUN</v>
      </c>
      <c r="F1248">
        <v>453100</v>
      </c>
      <c r="G1248" s="53">
        <f t="array" ref="G1248">SUM(IF(A1248=A$5:A1248,IF(C1248=C$5:C1248,1,0),0))</f>
        <v>13</v>
      </c>
    </row>
    <row r="1249" spans="1:7" x14ac:dyDescent="0.25">
      <c r="A1249">
        <v>2018</v>
      </c>
      <c r="B1249" s="53" t="str">
        <f t="shared" si="38"/>
        <v>2018_MI14</v>
      </c>
      <c r="C1249" t="s">
        <v>375</v>
      </c>
      <c r="D1249" t="s">
        <v>810</v>
      </c>
      <c r="E1249" s="53" t="str">
        <f t="shared" si="39"/>
        <v>2018_MICASS</v>
      </c>
      <c r="F1249">
        <v>453100</v>
      </c>
      <c r="G1249" s="53">
        <f t="array" ref="G1249">SUM(IF(A1249=A$5:A1249,IF(C1249=C$5:C1249,1,0),0))</f>
        <v>14</v>
      </c>
    </row>
    <row r="1250" spans="1:7" x14ac:dyDescent="0.25">
      <c r="A1250">
        <v>2018</v>
      </c>
      <c r="B1250" s="53" t="str">
        <f t="shared" si="38"/>
        <v>2018_MI15</v>
      </c>
      <c r="C1250" t="s">
        <v>375</v>
      </c>
      <c r="D1250" t="s">
        <v>1129</v>
      </c>
      <c r="E1250" s="53" t="str">
        <f t="shared" si="39"/>
        <v>2018_MICHARLEVOIX</v>
      </c>
      <c r="F1250">
        <v>453100</v>
      </c>
      <c r="G1250" s="53">
        <f t="array" ref="G1250">SUM(IF(A1250=A$5:A1250,IF(C1250=C$5:C1250,1,0),0))</f>
        <v>15</v>
      </c>
    </row>
    <row r="1251" spans="1:7" x14ac:dyDescent="0.25">
      <c r="A1251">
        <v>2018</v>
      </c>
      <c r="B1251" s="53" t="str">
        <f t="shared" si="38"/>
        <v>2018_MI16</v>
      </c>
      <c r="C1251" t="s">
        <v>375</v>
      </c>
      <c r="D1251" t="s">
        <v>1130</v>
      </c>
      <c r="E1251" s="53" t="str">
        <f t="shared" si="39"/>
        <v>2018_MICHEBOYGAN</v>
      </c>
      <c r="F1251">
        <v>453100</v>
      </c>
      <c r="G1251" s="53">
        <f t="array" ref="G1251">SUM(IF(A1251=A$5:A1251,IF(C1251=C$5:C1251,1,0),0))</f>
        <v>16</v>
      </c>
    </row>
    <row r="1252" spans="1:7" x14ac:dyDescent="0.25">
      <c r="A1252">
        <v>2018</v>
      </c>
      <c r="B1252" s="53" t="str">
        <f t="shared" si="38"/>
        <v>2018_MI17</v>
      </c>
      <c r="C1252" t="s">
        <v>375</v>
      </c>
      <c r="D1252" t="s">
        <v>1131</v>
      </c>
      <c r="E1252" s="53" t="str">
        <f t="shared" si="39"/>
        <v>2018_MICHIPPEWA</v>
      </c>
      <c r="F1252">
        <v>453100</v>
      </c>
      <c r="G1252" s="53">
        <f t="array" ref="G1252">SUM(IF(A1252=A$5:A1252,IF(C1252=C$5:C1252,1,0),0))</f>
        <v>17</v>
      </c>
    </row>
    <row r="1253" spans="1:7" x14ac:dyDescent="0.25">
      <c r="A1253">
        <v>2018</v>
      </c>
      <c r="B1253" s="53" t="str">
        <f t="shared" si="38"/>
        <v>2018_MI18</v>
      </c>
      <c r="C1253" t="s">
        <v>375</v>
      </c>
      <c r="D1253" t="s">
        <v>1132</v>
      </c>
      <c r="E1253" s="53" t="str">
        <f t="shared" si="39"/>
        <v>2018_MICLARE</v>
      </c>
      <c r="F1253">
        <v>453100</v>
      </c>
      <c r="G1253" s="53">
        <f t="array" ref="G1253">SUM(IF(A1253=A$5:A1253,IF(C1253=C$5:C1253,1,0),0))</f>
        <v>18</v>
      </c>
    </row>
    <row r="1254" spans="1:7" x14ac:dyDescent="0.25">
      <c r="A1254">
        <v>2018</v>
      </c>
      <c r="B1254" s="53" t="str">
        <f t="shared" si="38"/>
        <v>2018_MI19</v>
      </c>
      <c r="C1254" t="s">
        <v>375</v>
      </c>
      <c r="D1254" t="s">
        <v>813</v>
      </c>
      <c r="E1254" s="53" t="str">
        <f t="shared" si="39"/>
        <v>2018_MICLINTON</v>
      </c>
      <c r="F1254">
        <v>453100</v>
      </c>
      <c r="G1254" s="53">
        <f t="array" ref="G1254">SUM(IF(A1254=A$5:A1254,IF(C1254=C$5:C1254,1,0),0))</f>
        <v>19</v>
      </c>
    </row>
    <row r="1255" spans="1:7" x14ac:dyDescent="0.25">
      <c r="A1255">
        <v>2018</v>
      </c>
      <c r="B1255" s="53" t="str">
        <f t="shared" si="38"/>
        <v>2018_MI20</v>
      </c>
      <c r="C1255" t="s">
        <v>375</v>
      </c>
      <c r="D1255" t="s">
        <v>512</v>
      </c>
      <c r="E1255" s="53" t="str">
        <f t="shared" si="39"/>
        <v>2018_MICRAWFORD</v>
      </c>
      <c r="F1255">
        <v>453100</v>
      </c>
      <c r="G1255" s="53">
        <f t="array" ref="G1255">SUM(IF(A1255=A$5:A1255,IF(C1255=C$5:C1255,1,0),0))</f>
        <v>20</v>
      </c>
    </row>
    <row r="1256" spans="1:7" x14ac:dyDescent="0.25">
      <c r="A1256">
        <v>2018</v>
      </c>
      <c r="B1256" s="53" t="str">
        <f t="shared" si="38"/>
        <v>2018_MI21</v>
      </c>
      <c r="C1256" t="s">
        <v>375</v>
      </c>
      <c r="D1256" t="s">
        <v>593</v>
      </c>
      <c r="E1256" s="53" t="str">
        <f t="shared" si="39"/>
        <v>2018_MIDELTA</v>
      </c>
      <c r="F1256">
        <v>453100</v>
      </c>
      <c r="G1256" s="53">
        <f t="array" ref="G1256">SUM(IF(A1256=A$5:A1256,IF(C1256=C$5:C1256,1,0),0))</f>
        <v>21</v>
      </c>
    </row>
    <row r="1257" spans="1:7" x14ac:dyDescent="0.25">
      <c r="A1257">
        <v>2018</v>
      </c>
      <c r="B1257" s="53" t="str">
        <f t="shared" si="38"/>
        <v>2018_MI22</v>
      </c>
      <c r="C1257" t="s">
        <v>375</v>
      </c>
      <c r="D1257" t="s">
        <v>910</v>
      </c>
      <c r="E1257" s="53" t="str">
        <f t="shared" si="39"/>
        <v>2018_MIDICKINSON</v>
      </c>
      <c r="F1257">
        <v>453100</v>
      </c>
      <c r="G1257" s="53">
        <f t="array" ref="G1257">SUM(IF(A1257=A$5:A1257,IF(C1257=C$5:C1257,1,0),0))</f>
        <v>22</v>
      </c>
    </row>
    <row r="1258" spans="1:7" x14ac:dyDescent="0.25">
      <c r="A1258">
        <v>2018</v>
      </c>
      <c r="B1258" s="53" t="str">
        <f t="shared" si="38"/>
        <v>2018_MI23</v>
      </c>
      <c r="C1258" t="s">
        <v>375</v>
      </c>
      <c r="D1258" t="s">
        <v>1133</v>
      </c>
      <c r="E1258" s="53" t="str">
        <f t="shared" si="39"/>
        <v>2018_MIEATON</v>
      </c>
      <c r="F1258">
        <v>453100</v>
      </c>
      <c r="G1258" s="53">
        <f t="array" ref="G1258">SUM(IF(A1258=A$5:A1258,IF(C1258=C$5:C1258,1,0),0))</f>
        <v>23</v>
      </c>
    </row>
    <row r="1259" spans="1:7" x14ac:dyDescent="0.25">
      <c r="A1259">
        <v>2018</v>
      </c>
      <c r="B1259" s="53" t="str">
        <f t="shared" si="38"/>
        <v>2018_MI24</v>
      </c>
      <c r="C1259" t="s">
        <v>375</v>
      </c>
      <c r="D1259" t="s">
        <v>912</v>
      </c>
      <c r="E1259" s="53" t="str">
        <f t="shared" si="39"/>
        <v>2018_MIEMMET</v>
      </c>
      <c r="F1259">
        <v>453100</v>
      </c>
      <c r="G1259" s="53">
        <f t="array" ref="G1259">SUM(IF(A1259=A$5:A1259,IF(C1259=C$5:C1259,1,0),0))</f>
        <v>24</v>
      </c>
    </row>
    <row r="1260" spans="1:7" x14ac:dyDescent="0.25">
      <c r="A1260">
        <v>2018</v>
      </c>
      <c r="B1260" s="53" t="str">
        <f t="shared" si="38"/>
        <v>2018_MI25</v>
      </c>
      <c r="C1260" t="s">
        <v>375</v>
      </c>
      <c r="D1260" t="s">
        <v>1134</v>
      </c>
      <c r="E1260" s="53" t="str">
        <f t="shared" si="39"/>
        <v>2018_MIGENESEE</v>
      </c>
      <c r="F1260">
        <v>453100</v>
      </c>
      <c r="G1260" s="53">
        <f t="array" ref="G1260">SUM(IF(A1260=A$5:A1260,IF(C1260=C$5:C1260,1,0),0))</f>
        <v>25</v>
      </c>
    </row>
    <row r="1261" spans="1:7" x14ac:dyDescent="0.25">
      <c r="A1261">
        <v>2018</v>
      </c>
      <c r="B1261" s="53" t="str">
        <f t="shared" si="38"/>
        <v>2018_MI26</v>
      </c>
      <c r="C1261" t="s">
        <v>375</v>
      </c>
      <c r="D1261" t="s">
        <v>1135</v>
      </c>
      <c r="E1261" s="53" t="str">
        <f t="shared" si="39"/>
        <v>2018_MIGLADWIN</v>
      </c>
      <c r="F1261">
        <v>453100</v>
      </c>
      <c r="G1261" s="53">
        <f t="array" ref="G1261">SUM(IF(A1261=A$5:A1261,IF(C1261=C$5:C1261,1,0),0))</f>
        <v>26</v>
      </c>
    </row>
    <row r="1262" spans="1:7" x14ac:dyDescent="0.25">
      <c r="A1262">
        <v>2018</v>
      </c>
      <c r="B1262" s="53" t="str">
        <f t="shared" si="38"/>
        <v>2018_MI27</v>
      </c>
      <c r="C1262" t="s">
        <v>375</v>
      </c>
      <c r="D1262" t="s">
        <v>1136</v>
      </c>
      <c r="E1262" s="53" t="str">
        <f t="shared" si="39"/>
        <v>2018_MIGOGEBIC</v>
      </c>
      <c r="F1262">
        <v>453100</v>
      </c>
      <c r="G1262" s="53">
        <f t="array" ref="G1262">SUM(IF(A1262=A$5:A1262,IF(C1262=C$5:C1262,1,0),0))</f>
        <v>27</v>
      </c>
    </row>
    <row r="1263" spans="1:7" x14ac:dyDescent="0.25">
      <c r="A1263">
        <v>2018</v>
      </c>
      <c r="B1263" s="53" t="str">
        <f t="shared" si="38"/>
        <v>2018_MI28</v>
      </c>
      <c r="C1263" t="s">
        <v>375</v>
      </c>
      <c r="D1263" t="s">
        <v>1137</v>
      </c>
      <c r="E1263" s="53" t="str">
        <f t="shared" si="39"/>
        <v>2018_MIGRAND TRAVERSE</v>
      </c>
      <c r="F1263">
        <v>453100</v>
      </c>
      <c r="G1263" s="53">
        <f t="array" ref="G1263">SUM(IF(A1263=A$5:A1263,IF(C1263=C$5:C1263,1,0),0))</f>
        <v>28</v>
      </c>
    </row>
    <row r="1264" spans="1:7" x14ac:dyDescent="0.25">
      <c r="A1264">
        <v>2018</v>
      </c>
      <c r="B1264" s="53" t="str">
        <f t="shared" si="38"/>
        <v>2018_MI29</v>
      </c>
      <c r="C1264" t="s">
        <v>375</v>
      </c>
      <c r="D1264" t="s">
        <v>1138</v>
      </c>
      <c r="E1264" s="53" t="str">
        <f t="shared" si="39"/>
        <v>2018_MIGRATIOT</v>
      </c>
      <c r="F1264">
        <v>453100</v>
      </c>
      <c r="G1264" s="53">
        <f t="array" ref="G1264">SUM(IF(A1264=A$5:A1264,IF(C1264=C$5:C1264,1,0),0))</f>
        <v>29</v>
      </c>
    </row>
    <row r="1265" spans="1:7" x14ac:dyDescent="0.25">
      <c r="A1265">
        <v>2018</v>
      </c>
      <c r="B1265" s="53" t="str">
        <f t="shared" si="38"/>
        <v>2018_MI30</v>
      </c>
      <c r="C1265" t="s">
        <v>375</v>
      </c>
      <c r="D1265" t="s">
        <v>1139</v>
      </c>
      <c r="E1265" s="53" t="str">
        <f t="shared" si="39"/>
        <v>2018_MIHILLSDALE</v>
      </c>
      <c r="F1265">
        <v>453100</v>
      </c>
      <c r="G1265" s="53">
        <f t="array" ref="G1265">SUM(IF(A1265=A$5:A1265,IF(C1265=C$5:C1265,1,0),0))</f>
        <v>30</v>
      </c>
    </row>
    <row r="1266" spans="1:7" x14ac:dyDescent="0.25">
      <c r="A1266">
        <v>2018</v>
      </c>
      <c r="B1266" s="53" t="str">
        <f t="shared" si="38"/>
        <v>2018_MI31</v>
      </c>
      <c r="C1266" t="s">
        <v>375</v>
      </c>
      <c r="D1266" t="s">
        <v>1140</v>
      </c>
      <c r="E1266" s="53" t="str">
        <f t="shared" si="39"/>
        <v>2018_MIHOUGHTON</v>
      </c>
      <c r="F1266">
        <v>453100</v>
      </c>
      <c r="G1266" s="53">
        <f t="array" ref="G1266">SUM(IF(A1266=A$5:A1266,IF(C1266=C$5:C1266,1,0),0))</f>
        <v>31</v>
      </c>
    </row>
    <row r="1267" spans="1:7" x14ac:dyDescent="0.25">
      <c r="A1267">
        <v>2018</v>
      </c>
      <c r="B1267" s="53" t="str">
        <f t="shared" si="38"/>
        <v>2018_MI32</v>
      </c>
      <c r="C1267" t="s">
        <v>375</v>
      </c>
      <c r="D1267" t="s">
        <v>1141</v>
      </c>
      <c r="E1267" s="53" t="str">
        <f t="shared" si="39"/>
        <v>2018_MIHURON</v>
      </c>
      <c r="F1267">
        <v>453100</v>
      </c>
      <c r="G1267" s="53">
        <f t="array" ref="G1267">SUM(IF(A1267=A$5:A1267,IF(C1267=C$5:C1267,1,0),0))</f>
        <v>32</v>
      </c>
    </row>
    <row r="1268" spans="1:7" x14ac:dyDescent="0.25">
      <c r="A1268">
        <v>2018</v>
      </c>
      <c r="B1268" s="53" t="str">
        <f t="shared" si="38"/>
        <v>2018_MI33</v>
      </c>
      <c r="C1268" t="s">
        <v>375</v>
      </c>
      <c r="D1268" t="s">
        <v>1142</v>
      </c>
      <c r="E1268" s="53" t="str">
        <f t="shared" si="39"/>
        <v>2018_MIINGHAM</v>
      </c>
      <c r="F1268">
        <v>453100</v>
      </c>
      <c r="G1268" s="53">
        <f t="array" ref="G1268">SUM(IF(A1268=A$5:A1268,IF(C1268=C$5:C1268,1,0),0))</f>
        <v>33</v>
      </c>
    </row>
    <row r="1269" spans="1:7" x14ac:dyDescent="0.25">
      <c r="A1269">
        <v>2018</v>
      </c>
      <c r="B1269" s="53" t="str">
        <f t="shared" si="38"/>
        <v>2018_MI34</v>
      </c>
      <c r="C1269" t="s">
        <v>375</v>
      </c>
      <c r="D1269" t="s">
        <v>1143</v>
      </c>
      <c r="E1269" s="53" t="str">
        <f t="shared" si="39"/>
        <v>2018_MIIONIA</v>
      </c>
      <c r="F1269">
        <v>453100</v>
      </c>
      <c r="G1269" s="53">
        <f t="array" ref="G1269">SUM(IF(A1269=A$5:A1269,IF(C1269=C$5:C1269,1,0),0))</f>
        <v>34</v>
      </c>
    </row>
    <row r="1270" spans="1:7" x14ac:dyDescent="0.25">
      <c r="A1270">
        <v>2018</v>
      </c>
      <c r="B1270" s="53" t="str">
        <f t="shared" si="38"/>
        <v>2018_MI35</v>
      </c>
      <c r="C1270" t="s">
        <v>375</v>
      </c>
      <c r="D1270" t="s">
        <v>1144</v>
      </c>
      <c r="E1270" s="53" t="str">
        <f t="shared" si="39"/>
        <v>2018_MIIOSCO</v>
      </c>
      <c r="F1270">
        <v>453100</v>
      </c>
      <c r="G1270" s="53">
        <f t="array" ref="G1270">SUM(IF(A1270=A$5:A1270,IF(C1270=C$5:C1270,1,0),0))</f>
        <v>35</v>
      </c>
    </row>
    <row r="1271" spans="1:7" x14ac:dyDescent="0.25">
      <c r="A1271">
        <v>2018</v>
      </c>
      <c r="B1271" s="53" t="str">
        <f t="shared" si="38"/>
        <v>2018_MI36</v>
      </c>
      <c r="C1271" t="s">
        <v>375</v>
      </c>
      <c r="D1271" t="s">
        <v>1145</v>
      </c>
      <c r="E1271" s="53" t="str">
        <f t="shared" si="39"/>
        <v>2018_MIIRON</v>
      </c>
      <c r="F1271">
        <v>453100</v>
      </c>
      <c r="G1271" s="53">
        <f t="array" ref="G1271">SUM(IF(A1271=A$5:A1271,IF(C1271=C$5:C1271,1,0),0))</f>
        <v>36</v>
      </c>
    </row>
    <row r="1272" spans="1:7" x14ac:dyDescent="0.25">
      <c r="A1272">
        <v>2018</v>
      </c>
      <c r="B1272" s="53" t="str">
        <f t="shared" si="38"/>
        <v>2018_MI37</v>
      </c>
      <c r="C1272" t="s">
        <v>375</v>
      </c>
      <c r="D1272" t="s">
        <v>1146</v>
      </c>
      <c r="E1272" s="53" t="str">
        <f t="shared" si="39"/>
        <v>2018_MIISABELLA</v>
      </c>
      <c r="F1272">
        <v>453100</v>
      </c>
      <c r="G1272" s="53">
        <f t="array" ref="G1272">SUM(IF(A1272=A$5:A1272,IF(C1272=C$5:C1272,1,0),0))</f>
        <v>37</v>
      </c>
    </row>
    <row r="1273" spans="1:7" x14ac:dyDescent="0.25">
      <c r="A1273">
        <v>2018</v>
      </c>
      <c r="B1273" s="53" t="str">
        <f t="shared" si="38"/>
        <v>2018_MI38</v>
      </c>
      <c r="C1273" t="s">
        <v>375</v>
      </c>
      <c r="D1273" t="s">
        <v>460</v>
      </c>
      <c r="E1273" s="53" t="str">
        <f t="shared" si="39"/>
        <v>2018_MIJACKSON</v>
      </c>
      <c r="F1273">
        <v>453100</v>
      </c>
      <c r="G1273" s="53">
        <f t="array" ref="G1273">SUM(IF(A1273=A$5:A1273,IF(C1273=C$5:C1273,1,0),0))</f>
        <v>38</v>
      </c>
    </row>
    <row r="1274" spans="1:7" x14ac:dyDescent="0.25">
      <c r="A1274">
        <v>2018</v>
      </c>
      <c r="B1274" s="53" t="str">
        <f t="shared" si="38"/>
        <v>2018_MI39</v>
      </c>
      <c r="C1274" t="s">
        <v>375</v>
      </c>
      <c r="D1274" t="s">
        <v>1147</v>
      </c>
      <c r="E1274" s="53" t="str">
        <f t="shared" si="39"/>
        <v>2018_MIKALAMAZOO</v>
      </c>
      <c r="F1274">
        <v>453100</v>
      </c>
      <c r="G1274" s="53">
        <f t="array" ref="G1274">SUM(IF(A1274=A$5:A1274,IF(C1274=C$5:C1274,1,0),0))</f>
        <v>39</v>
      </c>
    </row>
    <row r="1275" spans="1:7" x14ac:dyDescent="0.25">
      <c r="A1275">
        <v>2018</v>
      </c>
      <c r="B1275" s="53" t="str">
        <f t="shared" si="38"/>
        <v>2018_MI40</v>
      </c>
      <c r="C1275" t="s">
        <v>375</v>
      </c>
      <c r="D1275" t="s">
        <v>1148</v>
      </c>
      <c r="E1275" s="53" t="str">
        <f t="shared" si="39"/>
        <v>2018_MIKALKASKA</v>
      </c>
      <c r="F1275">
        <v>453100</v>
      </c>
      <c r="G1275" s="53">
        <f t="array" ref="G1275">SUM(IF(A1275=A$5:A1275,IF(C1275=C$5:C1275,1,0),0))</f>
        <v>40</v>
      </c>
    </row>
    <row r="1276" spans="1:7" x14ac:dyDescent="0.25">
      <c r="A1276">
        <v>2018</v>
      </c>
      <c r="B1276" s="53" t="str">
        <f t="shared" si="38"/>
        <v>2018_MI41</v>
      </c>
      <c r="C1276" t="s">
        <v>375</v>
      </c>
      <c r="D1276" t="s">
        <v>279</v>
      </c>
      <c r="E1276" s="53" t="str">
        <f t="shared" si="39"/>
        <v>2018_MIKENT</v>
      </c>
      <c r="F1276">
        <v>453100</v>
      </c>
      <c r="G1276" s="53">
        <f t="array" ref="G1276">SUM(IF(A1276=A$5:A1276,IF(C1276=C$5:C1276,1,0),0))</f>
        <v>41</v>
      </c>
    </row>
    <row r="1277" spans="1:7" x14ac:dyDescent="0.25">
      <c r="A1277">
        <v>2018</v>
      </c>
      <c r="B1277" s="53" t="str">
        <f t="shared" si="38"/>
        <v>2018_MI42</v>
      </c>
      <c r="C1277" t="s">
        <v>375</v>
      </c>
      <c r="D1277" t="s">
        <v>1149</v>
      </c>
      <c r="E1277" s="53" t="str">
        <f t="shared" si="39"/>
        <v>2018_MIKEWEENAW</v>
      </c>
      <c r="F1277">
        <v>453100</v>
      </c>
      <c r="G1277" s="53">
        <f t="array" ref="G1277">SUM(IF(A1277=A$5:A1277,IF(C1277=C$5:C1277,1,0),0))</f>
        <v>42</v>
      </c>
    </row>
    <row r="1278" spans="1:7" x14ac:dyDescent="0.25">
      <c r="A1278">
        <v>2018</v>
      </c>
      <c r="B1278" s="53" t="str">
        <f t="shared" si="38"/>
        <v>2018_MI43</v>
      </c>
      <c r="C1278" t="s">
        <v>375</v>
      </c>
      <c r="D1278" t="s">
        <v>197</v>
      </c>
      <c r="E1278" s="53" t="str">
        <f t="shared" si="39"/>
        <v>2018_MILAKE</v>
      </c>
      <c r="F1278">
        <v>453100</v>
      </c>
      <c r="G1278" s="53">
        <f t="array" ref="G1278">SUM(IF(A1278=A$5:A1278,IF(C1278=C$5:C1278,1,0),0))</f>
        <v>43</v>
      </c>
    </row>
    <row r="1279" spans="1:7" x14ac:dyDescent="0.25">
      <c r="A1279">
        <v>2018</v>
      </c>
      <c r="B1279" s="53" t="str">
        <f t="shared" si="38"/>
        <v>2018_MI44</v>
      </c>
      <c r="C1279" t="s">
        <v>375</v>
      </c>
      <c r="D1279" t="s">
        <v>1150</v>
      </c>
      <c r="E1279" s="53" t="str">
        <f t="shared" si="39"/>
        <v>2018_MILAPEER</v>
      </c>
      <c r="F1279">
        <v>453100</v>
      </c>
      <c r="G1279" s="53">
        <f t="array" ref="G1279">SUM(IF(A1279=A$5:A1279,IF(C1279=C$5:C1279,1,0),0))</f>
        <v>44</v>
      </c>
    </row>
    <row r="1280" spans="1:7" x14ac:dyDescent="0.25">
      <c r="A1280">
        <v>2018</v>
      </c>
      <c r="B1280" s="53" t="str">
        <f t="shared" si="38"/>
        <v>2018_MI45</v>
      </c>
      <c r="C1280" t="s">
        <v>375</v>
      </c>
      <c r="D1280" t="s">
        <v>1151</v>
      </c>
      <c r="E1280" s="53" t="str">
        <f t="shared" si="39"/>
        <v>2018_MILEELANAU</v>
      </c>
      <c r="F1280">
        <v>453100</v>
      </c>
      <c r="G1280" s="53">
        <f t="array" ref="G1280">SUM(IF(A1280=A$5:A1280,IF(C1280=C$5:C1280,1,0),0))</f>
        <v>45</v>
      </c>
    </row>
    <row r="1281" spans="1:7" x14ac:dyDescent="0.25">
      <c r="A1281">
        <v>2018</v>
      </c>
      <c r="B1281" s="53" t="str">
        <f t="shared" si="38"/>
        <v>2018_MI46</v>
      </c>
      <c r="C1281" t="s">
        <v>375</v>
      </c>
      <c r="D1281" t="s">
        <v>1152</v>
      </c>
      <c r="E1281" s="53" t="str">
        <f t="shared" si="39"/>
        <v>2018_MILENAWEE</v>
      </c>
      <c r="F1281">
        <v>453100</v>
      </c>
      <c r="G1281" s="53">
        <f t="array" ref="G1281">SUM(IF(A1281=A$5:A1281,IF(C1281=C$5:C1281,1,0),0))</f>
        <v>46</v>
      </c>
    </row>
    <row r="1282" spans="1:7" x14ac:dyDescent="0.25">
      <c r="A1282">
        <v>2018</v>
      </c>
      <c r="B1282" s="53" t="str">
        <f t="shared" si="38"/>
        <v>2018_MI47</v>
      </c>
      <c r="C1282" t="s">
        <v>375</v>
      </c>
      <c r="D1282" t="s">
        <v>832</v>
      </c>
      <c r="E1282" s="53" t="str">
        <f t="shared" si="39"/>
        <v>2018_MILIVINGSTON</v>
      </c>
      <c r="F1282">
        <v>453100</v>
      </c>
      <c r="G1282" s="53">
        <f t="array" ref="G1282">SUM(IF(A1282=A$5:A1282,IF(C1282=C$5:C1282,1,0),0))</f>
        <v>47</v>
      </c>
    </row>
    <row r="1283" spans="1:7" x14ac:dyDescent="0.25">
      <c r="A1283">
        <v>2018</v>
      </c>
      <c r="B1283" s="53" t="str">
        <f t="shared" si="38"/>
        <v>2018_MI48</v>
      </c>
      <c r="C1283" t="s">
        <v>375</v>
      </c>
      <c r="D1283" t="s">
        <v>1153</v>
      </c>
      <c r="E1283" s="53" t="str">
        <f t="shared" si="39"/>
        <v>2018_MILUCE</v>
      </c>
      <c r="F1283">
        <v>453100</v>
      </c>
      <c r="G1283" s="53">
        <f t="array" ref="G1283">SUM(IF(A1283=A$5:A1283,IF(C1283=C$5:C1283,1,0),0))</f>
        <v>48</v>
      </c>
    </row>
    <row r="1284" spans="1:7" x14ac:dyDescent="0.25">
      <c r="A1284">
        <v>2018</v>
      </c>
      <c r="B1284" s="53" t="str">
        <f t="shared" si="38"/>
        <v>2018_MI49</v>
      </c>
      <c r="C1284" t="s">
        <v>375</v>
      </c>
      <c r="D1284" t="s">
        <v>1154</v>
      </c>
      <c r="E1284" s="53" t="str">
        <f t="shared" si="39"/>
        <v>2018_MIMACKINAC</v>
      </c>
      <c r="F1284">
        <v>453100</v>
      </c>
      <c r="G1284" s="53">
        <f t="array" ref="G1284">SUM(IF(A1284=A$5:A1284,IF(C1284=C$5:C1284,1,0),0))</f>
        <v>49</v>
      </c>
    </row>
    <row r="1285" spans="1:7" x14ac:dyDescent="0.25">
      <c r="A1285">
        <v>2018</v>
      </c>
      <c r="B1285" s="53" t="str">
        <f t="shared" si="38"/>
        <v>2018_MI50</v>
      </c>
      <c r="C1285" t="s">
        <v>375</v>
      </c>
      <c r="D1285" t="s">
        <v>1155</v>
      </c>
      <c r="E1285" s="53" t="str">
        <f t="shared" si="39"/>
        <v>2018_MIMACOMB</v>
      </c>
      <c r="F1285">
        <v>453100</v>
      </c>
      <c r="G1285" s="53">
        <f t="array" ref="G1285">SUM(IF(A1285=A$5:A1285,IF(C1285=C$5:C1285,1,0),0))</f>
        <v>50</v>
      </c>
    </row>
    <row r="1286" spans="1:7" x14ac:dyDescent="0.25">
      <c r="A1286">
        <v>2018</v>
      </c>
      <c r="B1286" s="53" t="str">
        <f t="shared" ref="B1286:B1349" si="40">A1286&amp;"_"&amp;C1286&amp;G1286</f>
        <v>2018_MI51</v>
      </c>
      <c r="C1286" t="s">
        <v>375</v>
      </c>
      <c r="D1286" t="s">
        <v>1156</v>
      </c>
      <c r="E1286" s="53" t="str">
        <f t="shared" ref="E1286:E1349" si="41">A1286&amp;"_"&amp;C1286&amp;D1286</f>
        <v>2018_MIMANISTEE</v>
      </c>
      <c r="F1286">
        <v>453100</v>
      </c>
      <c r="G1286" s="53">
        <f t="array" ref="G1286">SUM(IF(A1286=A$5:A1286,IF(C1286=C$5:C1286,1,0),0))</f>
        <v>51</v>
      </c>
    </row>
    <row r="1287" spans="1:7" x14ac:dyDescent="0.25">
      <c r="A1287">
        <v>2018</v>
      </c>
      <c r="B1287" s="53" t="str">
        <f t="shared" si="40"/>
        <v>2018_MI52</v>
      </c>
      <c r="C1287" t="s">
        <v>375</v>
      </c>
      <c r="D1287" t="s">
        <v>1157</v>
      </c>
      <c r="E1287" s="53" t="str">
        <f t="shared" si="41"/>
        <v>2018_MIMARQUETTE</v>
      </c>
      <c r="F1287">
        <v>453100</v>
      </c>
      <c r="G1287" s="53">
        <f t="array" ref="G1287">SUM(IF(A1287=A$5:A1287,IF(C1287=C$5:C1287,1,0),0))</f>
        <v>52</v>
      </c>
    </row>
    <row r="1288" spans="1:7" x14ac:dyDescent="0.25">
      <c r="A1288">
        <v>2018</v>
      </c>
      <c r="B1288" s="53" t="str">
        <f t="shared" si="40"/>
        <v>2018_MI53</v>
      </c>
      <c r="C1288" t="s">
        <v>375</v>
      </c>
      <c r="D1288" t="s">
        <v>837</v>
      </c>
      <c r="E1288" s="53" t="str">
        <f t="shared" si="41"/>
        <v>2018_MIMASON</v>
      </c>
      <c r="F1288">
        <v>453100</v>
      </c>
      <c r="G1288" s="53">
        <f t="array" ref="G1288">SUM(IF(A1288=A$5:A1288,IF(C1288=C$5:C1288,1,0),0))</f>
        <v>53</v>
      </c>
    </row>
    <row r="1289" spans="1:7" x14ac:dyDescent="0.25">
      <c r="A1289">
        <v>2018</v>
      </c>
      <c r="B1289" s="53" t="str">
        <f t="shared" si="40"/>
        <v>2018_MI54</v>
      </c>
      <c r="C1289" t="s">
        <v>375</v>
      </c>
      <c r="D1289" t="s">
        <v>1158</v>
      </c>
      <c r="E1289" s="53" t="str">
        <f t="shared" si="41"/>
        <v>2018_MIMECOSTA</v>
      </c>
      <c r="F1289">
        <v>453100</v>
      </c>
      <c r="G1289" s="53">
        <f t="array" ref="G1289">SUM(IF(A1289=A$5:A1289,IF(C1289=C$5:C1289,1,0),0))</f>
        <v>54</v>
      </c>
    </row>
    <row r="1290" spans="1:7" x14ac:dyDescent="0.25">
      <c r="A1290">
        <v>2018</v>
      </c>
      <c r="B1290" s="53" t="str">
        <f t="shared" si="40"/>
        <v>2018_MI55</v>
      </c>
      <c r="C1290" t="s">
        <v>375</v>
      </c>
      <c r="D1290" t="s">
        <v>1159</v>
      </c>
      <c r="E1290" s="53" t="str">
        <f t="shared" si="41"/>
        <v>2018_MIMENOMINEE</v>
      </c>
      <c r="F1290">
        <v>453100</v>
      </c>
      <c r="G1290" s="53">
        <f t="array" ref="G1290">SUM(IF(A1290=A$5:A1290,IF(C1290=C$5:C1290,1,0),0))</f>
        <v>55</v>
      </c>
    </row>
    <row r="1291" spans="1:7" x14ac:dyDescent="0.25">
      <c r="A1291">
        <v>2018</v>
      </c>
      <c r="B1291" s="53" t="str">
        <f t="shared" si="40"/>
        <v>2018_MI56</v>
      </c>
      <c r="C1291" t="s">
        <v>375</v>
      </c>
      <c r="D1291" t="s">
        <v>1160</v>
      </c>
      <c r="E1291" s="53" t="str">
        <f t="shared" si="41"/>
        <v>2018_MIMIDLAND</v>
      </c>
      <c r="F1291">
        <v>453100</v>
      </c>
      <c r="G1291" s="53">
        <f t="array" ref="G1291">SUM(IF(A1291=A$5:A1291,IF(C1291=C$5:C1291,1,0),0))</f>
        <v>56</v>
      </c>
    </row>
    <row r="1292" spans="1:7" x14ac:dyDescent="0.25">
      <c r="A1292">
        <v>2018</v>
      </c>
      <c r="B1292" s="53" t="str">
        <f t="shared" si="40"/>
        <v>2018_MI57</v>
      </c>
      <c r="C1292" t="s">
        <v>375</v>
      </c>
      <c r="D1292" t="s">
        <v>1161</v>
      </c>
      <c r="E1292" s="53" t="str">
        <f t="shared" si="41"/>
        <v>2018_MIMISSAUKEE</v>
      </c>
      <c r="F1292">
        <v>453100</v>
      </c>
      <c r="G1292" s="53">
        <f t="array" ref="G1292">SUM(IF(A1292=A$5:A1292,IF(C1292=C$5:C1292,1,0),0))</f>
        <v>57</v>
      </c>
    </row>
    <row r="1293" spans="1:7" x14ac:dyDescent="0.25">
      <c r="A1293">
        <v>2018</v>
      </c>
      <c r="B1293" s="53" t="str">
        <f t="shared" si="40"/>
        <v>2018_MI58</v>
      </c>
      <c r="C1293" t="s">
        <v>375</v>
      </c>
      <c r="D1293" t="s">
        <v>210</v>
      </c>
      <c r="E1293" s="53" t="str">
        <f t="shared" si="41"/>
        <v>2018_MIMONROE</v>
      </c>
      <c r="F1293">
        <v>453100</v>
      </c>
      <c r="G1293" s="53">
        <f t="array" ref="G1293">SUM(IF(A1293=A$5:A1293,IF(C1293=C$5:C1293,1,0),0))</f>
        <v>58</v>
      </c>
    </row>
    <row r="1294" spans="1:7" x14ac:dyDescent="0.25">
      <c r="A1294">
        <v>2018</v>
      </c>
      <c r="B1294" s="53" t="str">
        <f t="shared" si="40"/>
        <v>2018_MI59</v>
      </c>
      <c r="C1294" t="s">
        <v>375</v>
      </c>
      <c r="D1294" t="s">
        <v>1162</v>
      </c>
      <c r="E1294" s="53" t="str">
        <f t="shared" si="41"/>
        <v>2018_MIMONTCALM</v>
      </c>
      <c r="F1294">
        <v>453100</v>
      </c>
      <c r="G1294" s="53">
        <f t="array" ref="G1294">SUM(IF(A1294=A$5:A1294,IF(C1294=C$5:C1294,1,0),0))</f>
        <v>59</v>
      </c>
    </row>
    <row r="1295" spans="1:7" x14ac:dyDescent="0.25">
      <c r="A1295">
        <v>2018</v>
      </c>
      <c r="B1295" s="53" t="str">
        <f t="shared" si="40"/>
        <v>2018_MI60</v>
      </c>
      <c r="C1295" t="s">
        <v>375</v>
      </c>
      <c r="D1295" t="s">
        <v>1163</v>
      </c>
      <c r="E1295" s="53" t="str">
        <f t="shared" si="41"/>
        <v>2018_MIMONTMORENCY</v>
      </c>
      <c r="F1295">
        <v>453100</v>
      </c>
      <c r="G1295" s="53">
        <f t="array" ref="G1295">SUM(IF(A1295=A$5:A1295,IF(C1295=C$5:C1295,1,0),0))</f>
        <v>60</v>
      </c>
    </row>
    <row r="1296" spans="1:7" x14ac:dyDescent="0.25">
      <c r="A1296">
        <v>2018</v>
      </c>
      <c r="B1296" s="53" t="str">
        <f t="shared" si="40"/>
        <v>2018_MI61</v>
      </c>
      <c r="C1296" t="s">
        <v>375</v>
      </c>
      <c r="D1296" t="s">
        <v>1164</v>
      </c>
      <c r="E1296" s="53" t="str">
        <f t="shared" si="41"/>
        <v>2018_MIMUSKEGON</v>
      </c>
      <c r="F1296">
        <v>453100</v>
      </c>
      <c r="G1296" s="53">
        <f t="array" ref="G1296">SUM(IF(A1296=A$5:A1296,IF(C1296=C$5:C1296,1,0),0))</f>
        <v>61</v>
      </c>
    </row>
    <row r="1297" spans="1:7" x14ac:dyDescent="0.25">
      <c r="A1297">
        <v>2018</v>
      </c>
      <c r="B1297" s="53" t="str">
        <f t="shared" si="40"/>
        <v>2018_MI62</v>
      </c>
      <c r="C1297" t="s">
        <v>375</v>
      </c>
      <c r="D1297" t="s">
        <v>1165</v>
      </c>
      <c r="E1297" s="53" t="str">
        <f t="shared" si="41"/>
        <v>2018_MINEWAYGO</v>
      </c>
      <c r="F1297">
        <v>453100</v>
      </c>
      <c r="G1297" s="53">
        <f t="array" ref="G1297">SUM(IF(A1297=A$5:A1297,IF(C1297=C$5:C1297,1,0),0))</f>
        <v>62</v>
      </c>
    </row>
    <row r="1298" spans="1:7" x14ac:dyDescent="0.25">
      <c r="A1298">
        <v>2018</v>
      </c>
      <c r="B1298" s="53" t="str">
        <f t="shared" si="40"/>
        <v>2018_MI63</v>
      </c>
      <c r="C1298" t="s">
        <v>375</v>
      </c>
      <c r="D1298" t="s">
        <v>1166</v>
      </c>
      <c r="E1298" s="53" t="str">
        <f t="shared" si="41"/>
        <v>2018_MIOAKLAND</v>
      </c>
      <c r="F1298">
        <v>453100</v>
      </c>
      <c r="G1298" s="53">
        <f t="array" ref="G1298">SUM(IF(A1298=A$5:A1298,IF(C1298=C$5:C1298,1,0),0))</f>
        <v>63</v>
      </c>
    </row>
    <row r="1299" spans="1:7" x14ac:dyDescent="0.25">
      <c r="A1299">
        <v>2018</v>
      </c>
      <c r="B1299" s="53" t="str">
        <f t="shared" si="40"/>
        <v>2018_MI64</v>
      </c>
      <c r="C1299" t="s">
        <v>375</v>
      </c>
      <c r="D1299" t="s">
        <v>1167</v>
      </c>
      <c r="E1299" s="53" t="str">
        <f t="shared" si="41"/>
        <v>2018_MIOCEANA</v>
      </c>
      <c r="F1299">
        <v>453100</v>
      </c>
      <c r="G1299" s="53">
        <f t="array" ref="G1299">SUM(IF(A1299=A$5:A1299,IF(C1299=C$5:C1299,1,0),0))</f>
        <v>64</v>
      </c>
    </row>
    <row r="1300" spans="1:7" x14ac:dyDescent="0.25">
      <c r="A1300">
        <v>2018</v>
      </c>
      <c r="B1300" s="53" t="str">
        <f t="shared" si="40"/>
        <v>2018_MI65</v>
      </c>
      <c r="C1300" t="s">
        <v>375</v>
      </c>
      <c r="D1300" t="s">
        <v>1168</v>
      </c>
      <c r="E1300" s="53" t="str">
        <f t="shared" si="41"/>
        <v>2018_MIOGEMAW</v>
      </c>
      <c r="F1300">
        <v>453100</v>
      </c>
      <c r="G1300" s="53">
        <f t="array" ref="G1300">SUM(IF(A1300=A$5:A1300,IF(C1300=C$5:C1300,1,0),0))</f>
        <v>65</v>
      </c>
    </row>
    <row r="1301" spans="1:7" x14ac:dyDescent="0.25">
      <c r="A1301">
        <v>2018</v>
      </c>
      <c r="B1301" s="53" t="str">
        <f t="shared" si="40"/>
        <v>2018_MI66</v>
      </c>
      <c r="C1301" t="s">
        <v>375</v>
      </c>
      <c r="D1301" t="s">
        <v>1169</v>
      </c>
      <c r="E1301" s="53" t="str">
        <f t="shared" si="41"/>
        <v>2018_MIONTONAGON</v>
      </c>
      <c r="F1301">
        <v>453100</v>
      </c>
      <c r="G1301" s="53">
        <f t="array" ref="G1301">SUM(IF(A1301=A$5:A1301,IF(C1301=C$5:C1301,1,0),0))</f>
        <v>66</v>
      </c>
    </row>
    <row r="1302" spans="1:7" x14ac:dyDescent="0.25">
      <c r="A1302">
        <v>2018</v>
      </c>
      <c r="B1302" s="53" t="str">
        <f t="shared" si="40"/>
        <v>2018_MI67</v>
      </c>
      <c r="C1302" t="s">
        <v>375</v>
      </c>
      <c r="D1302" t="s">
        <v>658</v>
      </c>
      <c r="E1302" s="53" t="str">
        <f t="shared" si="41"/>
        <v>2018_MIOSCEOLA</v>
      </c>
      <c r="F1302">
        <v>453100</v>
      </c>
      <c r="G1302" s="53">
        <f t="array" ref="G1302">SUM(IF(A1302=A$5:A1302,IF(C1302=C$5:C1302,1,0),0))</f>
        <v>67</v>
      </c>
    </row>
    <row r="1303" spans="1:7" x14ac:dyDescent="0.25">
      <c r="A1303">
        <v>2018</v>
      </c>
      <c r="B1303" s="53" t="str">
        <f t="shared" si="40"/>
        <v>2018_MI68</v>
      </c>
      <c r="C1303" t="s">
        <v>375</v>
      </c>
      <c r="D1303" t="s">
        <v>1170</v>
      </c>
      <c r="E1303" s="53" t="str">
        <f t="shared" si="41"/>
        <v>2018_MIOSCODA</v>
      </c>
      <c r="F1303">
        <v>453100</v>
      </c>
      <c r="G1303" s="53">
        <f t="array" ref="G1303">SUM(IF(A1303=A$5:A1303,IF(C1303=C$5:C1303,1,0),0))</f>
        <v>68</v>
      </c>
    </row>
    <row r="1304" spans="1:7" x14ac:dyDescent="0.25">
      <c r="A1304">
        <v>2018</v>
      </c>
      <c r="B1304" s="53" t="str">
        <f t="shared" si="40"/>
        <v>2018_MI69</v>
      </c>
      <c r="C1304" t="s">
        <v>375</v>
      </c>
      <c r="D1304" t="s">
        <v>1171</v>
      </c>
      <c r="E1304" s="53" t="str">
        <f t="shared" si="41"/>
        <v>2018_MIOTSEGO</v>
      </c>
      <c r="F1304">
        <v>453100</v>
      </c>
      <c r="G1304" s="53">
        <f t="array" ref="G1304">SUM(IF(A1304=A$5:A1304,IF(C1304=C$5:C1304,1,0),0))</f>
        <v>69</v>
      </c>
    </row>
    <row r="1305" spans="1:7" x14ac:dyDescent="0.25">
      <c r="A1305">
        <v>2018</v>
      </c>
      <c r="B1305" s="53" t="str">
        <f t="shared" si="40"/>
        <v>2018_MI70</v>
      </c>
      <c r="C1305" t="s">
        <v>375</v>
      </c>
      <c r="D1305" t="s">
        <v>979</v>
      </c>
      <c r="E1305" s="53" t="str">
        <f t="shared" si="41"/>
        <v>2018_MIOTTAWA</v>
      </c>
      <c r="F1305">
        <v>453100</v>
      </c>
      <c r="G1305" s="53">
        <f t="array" ref="G1305">SUM(IF(A1305=A$5:A1305,IF(C1305=C$5:C1305,1,0),0))</f>
        <v>70</v>
      </c>
    </row>
    <row r="1306" spans="1:7" x14ac:dyDescent="0.25">
      <c r="A1306">
        <v>2018</v>
      </c>
      <c r="B1306" s="53" t="str">
        <f t="shared" si="40"/>
        <v>2018_MI71</v>
      </c>
      <c r="C1306" t="s">
        <v>375</v>
      </c>
      <c r="D1306" t="s">
        <v>1172</v>
      </c>
      <c r="E1306" s="53" t="str">
        <f t="shared" si="41"/>
        <v>2018_MIPRESQUE ISLE</v>
      </c>
      <c r="F1306">
        <v>453100</v>
      </c>
      <c r="G1306" s="53">
        <f t="array" ref="G1306">SUM(IF(A1306=A$5:A1306,IF(C1306=C$5:C1306,1,0),0))</f>
        <v>71</v>
      </c>
    </row>
    <row r="1307" spans="1:7" x14ac:dyDescent="0.25">
      <c r="A1307">
        <v>2018</v>
      </c>
      <c r="B1307" s="53" t="str">
        <f t="shared" si="40"/>
        <v>2018_MI72</v>
      </c>
      <c r="C1307" t="s">
        <v>375</v>
      </c>
      <c r="D1307" t="s">
        <v>1173</v>
      </c>
      <c r="E1307" s="53" t="str">
        <f t="shared" si="41"/>
        <v>2018_MIROSCOMMON</v>
      </c>
      <c r="F1307">
        <v>453100</v>
      </c>
      <c r="G1307" s="53">
        <f t="array" ref="G1307">SUM(IF(A1307=A$5:A1307,IF(C1307=C$5:C1307,1,0),0))</f>
        <v>72</v>
      </c>
    </row>
    <row r="1308" spans="1:7" x14ac:dyDescent="0.25">
      <c r="A1308">
        <v>2018</v>
      </c>
      <c r="B1308" s="53" t="str">
        <f t="shared" si="40"/>
        <v>2018_MI73</v>
      </c>
      <c r="C1308" t="s">
        <v>375</v>
      </c>
      <c r="D1308" t="s">
        <v>1174</v>
      </c>
      <c r="E1308" s="53" t="str">
        <f t="shared" si="41"/>
        <v>2018_MISAGINAW</v>
      </c>
      <c r="F1308">
        <v>453100</v>
      </c>
      <c r="G1308" s="53">
        <f t="array" ref="G1308">SUM(IF(A1308=A$5:A1308,IF(C1308=C$5:C1308,1,0),0))</f>
        <v>73</v>
      </c>
    </row>
    <row r="1309" spans="1:7" x14ac:dyDescent="0.25">
      <c r="A1309">
        <v>2018</v>
      </c>
      <c r="B1309" s="53" t="str">
        <f t="shared" si="40"/>
        <v>2018_MI74</v>
      </c>
      <c r="C1309" t="s">
        <v>375</v>
      </c>
      <c r="D1309" t="s">
        <v>477</v>
      </c>
      <c r="E1309" s="53" t="str">
        <f t="shared" si="41"/>
        <v>2018_MIST. CLAIR</v>
      </c>
      <c r="F1309">
        <v>453100</v>
      </c>
      <c r="G1309" s="53">
        <f t="array" ref="G1309">SUM(IF(A1309=A$5:A1309,IF(C1309=C$5:C1309,1,0),0))</f>
        <v>74</v>
      </c>
    </row>
    <row r="1310" spans="1:7" x14ac:dyDescent="0.25">
      <c r="A1310">
        <v>2018</v>
      </c>
      <c r="B1310" s="53" t="str">
        <f t="shared" si="40"/>
        <v>2018_MI75</v>
      </c>
      <c r="C1310" t="s">
        <v>375</v>
      </c>
      <c r="D1310" t="s">
        <v>883</v>
      </c>
      <c r="E1310" s="53" t="str">
        <f t="shared" si="41"/>
        <v>2018_MIST. JOSEPH</v>
      </c>
      <c r="F1310">
        <v>453100</v>
      </c>
      <c r="G1310" s="53">
        <f t="array" ref="G1310">SUM(IF(A1310=A$5:A1310,IF(C1310=C$5:C1310,1,0),0))</f>
        <v>75</v>
      </c>
    </row>
    <row r="1311" spans="1:7" x14ac:dyDescent="0.25">
      <c r="A1311">
        <v>2018</v>
      </c>
      <c r="B1311" s="53" t="str">
        <f t="shared" si="40"/>
        <v>2018_MI76</v>
      </c>
      <c r="C1311" t="s">
        <v>375</v>
      </c>
      <c r="D1311" t="s">
        <v>1175</v>
      </c>
      <c r="E1311" s="53" t="str">
        <f t="shared" si="41"/>
        <v>2018_MISANILAC</v>
      </c>
      <c r="F1311">
        <v>453100</v>
      </c>
      <c r="G1311" s="53">
        <f t="array" ref="G1311">SUM(IF(A1311=A$5:A1311,IF(C1311=C$5:C1311,1,0),0))</f>
        <v>76</v>
      </c>
    </row>
    <row r="1312" spans="1:7" x14ac:dyDescent="0.25">
      <c r="A1312">
        <v>2018</v>
      </c>
      <c r="B1312" s="53" t="str">
        <f t="shared" si="40"/>
        <v>2018_MI77</v>
      </c>
      <c r="C1312" t="s">
        <v>375</v>
      </c>
      <c r="D1312" t="s">
        <v>1176</v>
      </c>
      <c r="E1312" s="53" t="str">
        <f t="shared" si="41"/>
        <v>2018_MISCHOOLCRAFT</v>
      </c>
      <c r="F1312">
        <v>453100</v>
      </c>
      <c r="G1312" s="53">
        <f t="array" ref="G1312">SUM(IF(A1312=A$5:A1312,IF(C1312=C$5:C1312,1,0),0))</f>
        <v>77</v>
      </c>
    </row>
    <row r="1313" spans="1:7" x14ac:dyDescent="0.25">
      <c r="A1313">
        <v>2018</v>
      </c>
      <c r="B1313" s="53" t="str">
        <f t="shared" si="40"/>
        <v>2018_MI78</v>
      </c>
      <c r="C1313" t="s">
        <v>375</v>
      </c>
      <c r="D1313" t="s">
        <v>1177</v>
      </c>
      <c r="E1313" s="53" t="str">
        <f t="shared" si="41"/>
        <v>2018_MISHIAWASSEE</v>
      </c>
      <c r="F1313">
        <v>453100</v>
      </c>
      <c r="G1313" s="53">
        <f t="array" ref="G1313">SUM(IF(A1313=A$5:A1313,IF(C1313=C$5:C1313,1,0),0))</f>
        <v>78</v>
      </c>
    </row>
    <row r="1314" spans="1:7" x14ac:dyDescent="0.25">
      <c r="A1314">
        <v>2018</v>
      </c>
      <c r="B1314" s="53" t="str">
        <f t="shared" si="40"/>
        <v>2018_MI79</v>
      </c>
      <c r="C1314" t="s">
        <v>375</v>
      </c>
      <c r="D1314" t="s">
        <v>1178</v>
      </c>
      <c r="E1314" s="53" t="str">
        <f t="shared" si="41"/>
        <v>2018_MITUSCOLA</v>
      </c>
      <c r="F1314">
        <v>453100</v>
      </c>
      <c r="G1314" s="53">
        <f t="array" ref="G1314">SUM(IF(A1314=A$5:A1314,IF(C1314=C$5:C1314,1,0),0))</f>
        <v>79</v>
      </c>
    </row>
    <row r="1315" spans="1:7" x14ac:dyDescent="0.25">
      <c r="A1315">
        <v>2018</v>
      </c>
      <c r="B1315" s="53" t="str">
        <f t="shared" si="40"/>
        <v>2018_MI80</v>
      </c>
      <c r="C1315" t="s">
        <v>375</v>
      </c>
      <c r="D1315" t="s">
        <v>547</v>
      </c>
      <c r="E1315" s="53" t="str">
        <f t="shared" si="41"/>
        <v>2018_MIVAN BUREN</v>
      </c>
      <c r="F1315">
        <v>453100</v>
      </c>
      <c r="G1315" s="53">
        <f t="array" ref="G1315">SUM(IF(A1315=A$5:A1315,IF(C1315=C$5:C1315,1,0),0))</f>
        <v>80</v>
      </c>
    </row>
    <row r="1316" spans="1:7" x14ac:dyDescent="0.25">
      <c r="A1316">
        <v>2018</v>
      </c>
      <c r="B1316" s="53" t="str">
        <f t="shared" si="40"/>
        <v>2018_MI81</v>
      </c>
      <c r="C1316" t="s">
        <v>375</v>
      </c>
      <c r="D1316" t="s">
        <v>1179</v>
      </c>
      <c r="E1316" s="53" t="str">
        <f t="shared" si="41"/>
        <v>2018_MIWASHTENAW</v>
      </c>
      <c r="F1316">
        <v>453100</v>
      </c>
      <c r="G1316" s="53">
        <f t="array" ref="G1316">SUM(IF(A1316=A$5:A1316,IF(C1316=C$5:C1316,1,0),0))</f>
        <v>81</v>
      </c>
    </row>
    <row r="1317" spans="1:7" x14ac:dyDescent="0.25">
      <c r="A1317">
        <v>2018</v>
      </c>
      <c r="B1317" s="53" t="str">
        <f t="shared" si="40"/>
        <v>2018_MI82</v>
      </c>
      <c r="C1317" t="s">
        <v>375</v>
      </c>
      <c r="D1317" t="s">
        <v>770</v>
      </c>
      <c r="E1317" s="53" t="str">
        <f t="shared" si="41"/>
        <v>2018_MIWAYNE</v>
      </c>
      <c r="F1317">
        <v>453100</v>
      </c>
      <c r="G1317" s="53">
        <f t="array" ref="G1317">SUM(IF(A1317=A$5:A1317,IF(C1317=C$5:C1317,1,0),0))</f>
        <v>82</v>
      </c>
    </row>
    <row r="1318" spans="1:7" x14ac:dyDescent="0.25">
      <c r="A1318">
        <v>2018</v>
      </c>
      <c r="B1318" s="53" t="str">
        <f t="shared" si="40"/>
        <v>2018_MI83</v>
      </c>
      <c r="C1318" t="s">
        <v>375</v>
      </c>
      <c r="D1318" t="s">
        <v>1180</v>
      </c>
      <c r="E1318" s="53" t="str">
        <f t="shared" si="41"/>
        <v>2018_MIWEXFORD</v>
      </c>
      <c r="F1318">
        <v>453100</v>
      </c>
      <c r="G1318" s="53">
        <f t="array" ref="G1318">SUM(IF(A1318=A$5:A1318,IF(C1318=C$5:C1318,1,0),0))</f>
        <v>83</v>
      </c>
    </row>
    <row r="1319" spans="1:7" x14ac:dyDescent="0.25">
      <c r="A1319">
        <v>2018</v>
      </c>
      <c r="B1319" s="53" t="str">
        <f t="shared" si="40"/>
        <v>2018_MN1</v>
      </c>
      <c r="C1319" t="s">
        <v>376</v>
      </c>
      <c r="D1319" t="s">
        <v>1181</v>
      </c>
      <c r="E1319" s="53" t="str">
        <f t="shared" si="41"/>
        <v>2018_MNAITKIN</v>
      </c>
      <c r="F1319">
        <v>453100</v>
      </c>
      <c r="G1319" s="53">
        <f t="array" ref="G1319">SUM(IF(A1319=A$5:A1319,IF(C1319=C$5:C1319,1,0),0))</f>
        <v>1</v>
      </c>
    </row>
    <row r="1320" spans="1:7" x14ac:dyDescent="0.25">
      <c r="A1320">
        <v>2018</v>
      </c>
      <c r="B1320" s="53" t="str">
        <f t="shared" si="40"/>
        <v>2018_MN2</v>
      </c>
      <c r="C1320" t="s">
        <v>376</v>
      </c>
      <c r="D1320" t="s">
        <v>1182</v>
      </c>
      <c r="E1320" s="53" t="str">
        <f t="shared" si="41"/>
        <v>2018_MNANOKA</v>
      </c>
      <c r="F1320">
        <v>453100</v>
      </c>
      <c r="G1320" s="53">
        <f t="array" ref="G1320">SUM(IF(A1320=A$5:A1320,IF(C1320=C$5:C1320,1,0),0))</f>
        <v>2</v>
      </c>
    </row>
    <row r="1321" spans="1:7" x14ac:dyDescent="0.25">
      <c r="A1321">
        <v>2018</v>
      </c>
      <c r="B1321" s="53" t="str">
        <f t="shared" si="40"/>
        <v>2018_MN3</v>
      </c>
      <c r="C1321" t="s">
        <v>376</v>
      </c>
      <c r="D1321" t="s">
        <v>1183</v>
      </c>
      <c r="E1321" s="53" t="str">
        <f t="shared" si="41"/>
        <v>2018_MNBECKER</v>
      </c>
      <c r="F1321">
        <v>453100</v>
      </c>
      <c r="G1321" s="53">
        <f t="array" ref="G1321">SUM(IF(A1321=A$5:A1321,IF(C1321=C$5:C1321,1,0),0))</f>
        <v>3</v>
      </c>
    </row>
    <row r="1322" spans="1:7" x14ac:dyDescent="0.25">
      <c r="A1322">
        <v>2018</v>
      </c>
      <c r="B1322" s="53" t="str">
        <f t="shared" si="40"/>
        <v>2018_MN4</v>
      </c>
      <c r="C1322" t="s">
        <v>376</v>
      </c>
      <c r="D1322" t="s">
        <v>1184</v>
      </c>
      <c r="E1322" s="53" t="str">
        <f t="shared" si="41"/>
        <v>2018_MNBELTRAMI</v>
      </c>
      <c r="F1322">
        <v>453100</v>
      </c>
      <c r="G1322" s="53">
        <f t="array" ref="G1322">SUM(IF(A1322=A$5:A1322,IF(C1322=C$5:C1322,1,0),0))</f>
        <v>4</v>
      </c>
    </row>
    <row r="1323" spans="1:7" x14ac:dyDescent="0.25">
      <c r="A1323">
        <v>2018</v>
      </c>
      <c r="B1323" s="53" t="str">
        <f t="shared" si="40"/>
        <v>2018_MN5</v>
      </c>
      <c r="C1323" t="s">
        <v>376</v>
      </c>
      <c r="D1323" t="s">
        <v>503</v>
      </c>
      <c r="E1323" s="53" t="str">
        <f t="shared" si="41"/>
        <v>2018_MNBENTON</v>
      </c>
      <c r="F1323">
        <v>453100</v>
      </c>
      <c r="G1323" s="53">
        <f t="array" ref="G1323">SUM(IF(A1323=A$5:A1323,IF(C1323=C$5:C1323,1,0),0))</f>
        <v>5</v>
      </c>
    </row>
    <row r="1324" spans="1:7" x14ac:dyDescent="0.25">
      <c r="A1324">
        <v>2018</v>
      </c>
      <c r="B1324" s="53" t="str">
        <f t="shared" si="40"/>
        <v>2018_MN6</v>
      </c>
      <c r="C1324" t="s">
        <v>376</v>
      </c>
      <c r="D1324" t="s">
        <v>1185</v>
      </c>
      <c r="E1324" s="53" t="str">
        <f t="shared" si="41"/>
        <v>2018_MNBIG STONE</v>
      </c>
      <c r="F1324">
        <v>453100</v>
      </c>
      <c r="G1324" s="53">
        <f t="array" ref="G1324">SUM(IF(A1324=A$5:A1324,IF(C1324=C$5:C1324,1,0),0))</f>
        <v>6</v>
      </c>
    </row>
    <row r="1325" spans="1:7" x14ac:dyDescent="0.25">
      <c r="A1325">
        <v>2018</v>
      </c>
      <c r="B1325" s="53" t="str">
        <f t="shared" si="40"/>
        <v>2018_MN7</v>
      </c>
      <c r="C1325" t="s">
        <v>376</v>
      </c>
      <c r="D1325" t="s">
        <v>1186</v>
      </c>
      <c r="E1325" s="53" t="str">
        <f t="shared" si="41"/>
        <v>2018_MNBLUE EARTH</v>
      </c>
      <c r="F1325">
        <v>453100</v>
      </c>
      <c r="G1325" s="53">
        <f t="array" ref="G1325">SUM(IF(A1325=A$5:A1325,IF(C1325=C$5:C1325,1,0),0))</f>
        <v>7</v>
      </c>
    </row>
    <row r="1326" spans="1:7" x14ac:dyDescent="0.25">
      <c r="A1326">
        <v>2018</v>
      </c>
      <c r="B1326" s="53" t="str">
        <f t="shared" si="40"/>
        <v>2018_MN8</v>
      </c>
      <c r="C1326" t="s">
        <v>376</v>
      </c>
      <c r="D1326" t="s">
        <v>808</v>
      </c>
      <c r="E1326" s="53" t="str">
        <f t="shared" si="41"/>
        <v>2018_MNBROWN</v>
      </c>
      <c r="F1326">
        <v>453100</v>
      </c>
      <c r="G1326" s="53">
        <f t="array" ref="G1326">SUM(IF(A1326=A$5:A1326,IF(C1326=C$5:C1326,1,0),0))</f>
        <v>8</v>
      </c>
    </row>
    <row r="1327" spans="1:7" x14ac:dyDescent="0.25">
      <c r="A1327">
        <v>2018</v>
      </c>
      <c r="B1327" s="53" t="str">
        <f t="shared" si="40"/>
        <v>2018_MN9</v>
      </c>
      <c r="C1327" t="s">
        <v>376</v>
      </c>
      <c r="D1327" t="s">
        <v>1187</v>
      </c>
      <c r="E1327" s="53" t="str">
        <f t="shared" si="41"/>
        <v>2018_MNCARLTON</v>
      </c>
      <c r="F1327">
        <v>453100</v>
      </c>
      <c r="G1327" s="53">
        <f t="array" ref="G1327">SUM(IF(A1327=A$5:A1327,IF(C1327=C$5:C1327,1,0),0))</f>
        <v>9</v>
      </c>
    </row>
    <row r="1328" spans="1:7" x14ac:dyDescent="0.25">
      <c r="A1328">
        <v>2018</v>
      </c>
      <c r="B1328" s="53" t="str">
        <f t="shared" si="40"/>
        <v>2018_MN10</v>
      </c>
      <c r="C1328" t="s">
        <v>376</v>
      </c>
      <c r="D1328" t="s">
        <v>1188</v>
      </c>
      <c r="E1328" s="53" t="str">
        <f t="shared" si="41"/>
        <v>2018_MNCARVER</v>
      </c>
      <c r="F1328">
        <v>453100</v>
      </c>
      <c r="G1328" s="53">
        <f t="array" ref="G1328">SUM(IF(A1328=A$5:A1328,IF(C1328=C$5:C1328,1,0),0))</f>
        <v>10</v>
      </c>
    </row>
    <row r="1329" spans="1:7" x14ac:dyDescent="0.25">
      <c r="A1329">
        <v>2018</v>
      </c>
      <c r="B1329" s="53" t="str">
        <f t="shared" si="40"/>
        <v>2018_MN11</v>
      </c>
      <c r="C1329" t="s">
        <v>376</v>
      </c>
      <c r="D1329" t="s">
        <v>810</v>
      </c>
      <c r="E1329" s="53" t="str">
        <f t="shared" si="41"/>
        <v>2018_MNCASS</v>
      </c>
      <c r="F1329">
        <v>453100</v>
      </c>
      <c r="G1329" s="53">
        <f t="array" ref="G1329">SUM(IF(A1329=A$5:A1329,IF(C1329=C$5:C1329,1,0),0))</f>
        <v>11</v>
      </c>
    </row>
    <row r="1330" spans="1:7" x14ac:dyDescent="0.25">
      <c r="A1330">
        <v>2018</v>
      </c>
      <c r="B1330" s="53" t="str">
        <f t="shared" si="40"/>
        <v>2018_MN12</v>
      </c>
      <c r="C1330" t="s">
        <v>376</v>
      </c>
      <c r="D1330" t="s">
        <v>1131</v>
      </c>
      <c r="E1330" s="53" t="str">
        <f t="shared" si="41"/>
        <v>2018_MNCHIPPEWA</v>
      </c>
      <c r="F1330">
        <v>453100</v>
      </c>
      <c r="G1330" s="53">
        <f t="array" ref="G1330">SUM(IF(A1330=A$5:A1330,IF(C1330=C$5:C1330,1,0),0))</f>
        <v>12</v>
      </c>
    </row>
    <row r="1331" spans="1:7" x14ac:dyDescent="0.25">
      <c r="A1331">
        <v>2018</v>
      </c>
      <c r="B1331" s="53" t="str">
        <f t="shared" si="40"/>
        <v>2018_MN13</v>
      </c>
      <c r="C1331" t="s">
        <v>376</v>
      </c>
      <c r="D1331" t="s">
        <v>1189</v>
      </c>
      <c r="E1331" s="53" t="str">
        <f t="shared" si="41"/>
        <v>2018_MNCHISAGO</v>
      </c>
      <c r="F1331">
        <v>453100</v>
      </c>
      <c r="G1331" s="53">
        <f t="array" ref="G1331">SUM(IF(A1331=A$5:A1331,IF(C1331=C$5:C1331,1,0),0))</f>
        <v>13</v>
      </c>
    </row>
    <row r="1332" spans="1:7" x14ac:dyDescent="0.25">
      <c r="A1332">
        <v>2018</v>
      </c>
      <c r="B1332" s="53" t="str">
        <f t="shared" si="40"/>
        <v>2018_MN14</v>
      </c>
      <c r="C1332" t="s">
        <v>376</v>
      </c>
      <c r="D1332" t="s">
        <v>439</v>
      </c>
      <c r="E1332" s="53" t="str">
        <f t="shared" si="41"/>
        <v>2018_MNCLAY</v>
      </c>
      <c r="F1332">
        <v>453100</v>
      </c>
      <c r="G1332" s="53">
        <f t="array" ref="G1332">SUM(IF(A1332=A$5:A1332,IF(C1332=C$5:C1332,1,0),0))</f>
        <v>14</v>
      </c>
    </row>
    <row r="1333" spans="1:7" x14ac:dyDescent="0.25">
      <c r="A1333">
        <v>2018</v>
      </c>
      <c r="B1333" s="53" t="str">
        <f t="shared" si="40"/>
        <v>2018_MN15</v>
      </c>
      <c r="C1333" t="s">
        <v>376</v>
      </c>
      <c r="D1333" t="s">
        <v>789</v>
      </c>
      <c r="E1333" s="53" t="str">
        <f t="shared" si="41"/>
        <v>2018_MNCLEARWATER</v>
      </c>
      <c r="F1333">
        <v>453100</v>
      </c>
      <c r="G1333" s="53">
        <f t="array" ref="G1333">SUM(IF(A1333=A$5:A1333,IF(C1333=C$5:C1333,1,0),0))</f>
        <v>15</v>
      </c>
    </row>
    <row r="1334" spans="1:7" x14ac:dyDescent="0.25">
      <c r="A1334">
        <v>2018</v>
      </c>
      <c r="B1334" s="53" t="str">
        <f t="shared" si="40"/>
        <v>2018_MN16</v>
      </c>
      <c r="C1334" t="s">
        <v>376</v>
      </c>
      <c r="D1334" t="s">
        <v>697</v>
      </c>
      <c r="E1334" s="53" t="str">
        <f t="shared" si="41"/>
        <v>2018_MNCOOK</v>
      </c>
      <c r="F1334">
        <v>453100</v>
      </c>
      <c r="G1334" s="53">
        <f t="array" ref="G1334">SUM(IF(A1334=A$5:A1334,IF(C1334=C$5:C1334,1,0),0))</f>
        <v>16</v>
      </c>
    </row>
    <row r="1335" spans="1:7" x14ac:dyDescent="0.25">
      <c r="A1335">
        <v>2018</v>
      </c>
      <c r="B1335" s="53" t="str">
        <f t="shared" si="40"/>
        <v>2018_MN17</v>
      </c>
      <c r="C1335" t="s">
        <v>376</v>
      </c>
      <c r="D1335" t="s">
        <v>1190</v>
      </c>
      <c r="E1335" s="53" t="str">
        <f t="shared" si="41"/>
        <v>2018_MNCOTTONWOOD</v>
      </c>
      <c r="F1335">
        <v>453100</v>
      </c>
      <c r="G1335" s="53">
        <f t="array" ref="G1335">SUM(IF(A1335=A$5:A1335,IF(C1335=C$5:C1335,1,0),0))</f>
        <v>17</v>
      </c>
    </row>
    <row r="1336" spans="1:7" x14ac:dyDescent="0.25">
      <c r="A1336">
        <v>2018</v>
      </c>
      <c r="B1336" s="53" t="str">
        <f t="shared" si="40"/>
        <v>2018_MN18</v>
      </c>
      <c r="C1336" t="s">
        <v>376</v>
      </c>
      <c r="D1336" t="s">
        <v>1191</v>
      </c>
      <c r="E1336" s="53" t="str">
        <f t="shared" si="41"/>
        <v>2018_MNCROW WING</v>
      </c>
      <c r="F1336">
        <v>453100</v>
      </c>
      <c r="G1336" s="53">
        <f t="array" ref="G1336">SUM(IF(A1336=A$5:A1336,IF(C1336=C$5:C1336,1,0),0))</f>
        <v>18</v>
      </c>
    </row>
    <row r="1337" spans="1:7" x14ac:dyDescent="0.25">
      <c r="A1337">
        <v>2018</v>
      </c>
      <c r="B1337" s="53" t="str">
        <f t="shared" si="40"/>
        <v>2018_MN19</v>
      </c>
      <c r="C1337" t="s">
        <v>376</v>
      </c>
      <c r="D1337" t="s">
        <v>1192</v>
      </c>
      <c r="E1337" s="53" t="str">
        <f t="shared" si="41"/>
        <v>2018_MNDAKOTA</v>
      </c>
      <c r="F1337">
        <v>453100</v>
      </c>
      <c r="G1337" s="53">
        <f t="array" ref="G1337">SUM(IF(A1337=A$5:A1337,IF(C1337=C$5:C1337,1,0),0))</f>
        <v>19</v>
      </c>
    </row>
    <row r="1338" spans="1:7" x14ac:dyDescent="0.25">
      <c r="A1338">
        <v>2018</v>
      </c>
      <c r="B1338" s="53" t="str">
        <f t="shared" si="40"/>
        <v>2018_MN20</v>
      </c>
      <c r="C1338" t="s">
        <v>376</v>
      </c>
      <c r="D1338" t="s">
        <v>704</v>
      </c>
      <c r="E1338" s="53" t="str">
        <f t="shared" si="41"/>
        <v>2018_MNDODGE</v>
      </c>
      <c r="F1338">
        <v>453100</v>
      </c>
      <c r="G1338" s="53">
        <f t="array" ref="G1338">SUM(IF(A1338=A$5:A1338,IF(C1338=C$5:C1338,1,0),0))</f>
        <v>20</v>
      </c>
    </row>
    <row r="1339" spans="1:7" x14ac:dyDescent="0.25">
      <c r="A1339">
        <v>2018</v>
      </c>
      <c r="B1339" s="53" t="str">
        <f t="shared" si="40"/>
        <v>2018_MN21</v>
      </c>
      <c r="C1339" t="s">
        <v>376</v>
      </c>
      <c r="D1339" t="s">
        <v>190</v>
      </c>
      <c r="E1339" s="53" t="str">
        <f t="shared" si="41"/>
        <v>2018_MNDOUGLAS</v>
      </c>
      <c r="F1339">
        <v>453100</v>
      </c>
      <c r="G1339" s="53">
        <f t="array" ref="G1339">SUM(IF(A1339=A$5:A1339,IF(C1339=C$5:C1339,1,0),0))</f>
        <v>21</v>
      </c>
    </row>
    <row r="1340" spans="1:7" x14ac:dyDescent="0.25">
      <c r="A1340">
        <v>2018</v>
      </c>
      <c r="B1340" s="53" t="str">
        <f t="shared" si="40"/>
        <v>2018_MN22</v>
      </c>
      <c r="C1340" t="s">
        <v>376</v>
      </c>
      <c r="D1340" t="s">
        <v>1193</v>
      </c>
      <c r="E1340" s="53" t="str">
        <f t="shared" si="41"/>
        <v>2018_MNFARIBAULT</v>
      </c>
      <c r="F1340">
        <v>453100</v>
      </c>
      <c r="G1340" s="53">
        <f t="array" ref="G1340">SUM(IF(A1340=A$5:A1340,IF(C1340=C$5:C1340,1,0),0))</f>
        <v>22</v>
      </c>
    </row>
    <row r="1341" spans="1:7" x14ac:dyDescent="0.25">
      <c r="A1341">
        <v>2018</v>
      </c>
      <c r="B1341" s="53" t="str">
        <f t="shared" si="40"/>
        <v>2018_MN23</v>
      </c>
      <c r="C1341" t="s">
        <v>376</v>
      </c>
      <c r="D1341" t="s">
        <v>1194</v>
      </c>
      <c r="E1341" s="53" t="str">
        <f t="shared" si="41"/>
        <v>2018_MNFILLMORE</v>
      </c>
      <c r="F1341">
        <v>453100</v>
      </c>
      <c r="G1341" s="53">
        <f t="array" ref="G1341">SUM(IF(A1341=A$5:A1341,IF(C1341=C$5:C1341,1,0),0))</f>
        <v>23</v>
      </c>
    </row>
    <row r="1342" spans="1:7" x14ac:dyDescent="0.25">
      <c r="A1342">
        <v>2018</v>
      </c>
      <c r="B1342" s="53" t="str">
        <f t="shared" si="40"/>
        <v>2018_MN24</v>
      </c>
      <c r="C1342" t="s">
        <v>376</v>
      </c>
      <c r="D1342" t="s">
        <v>1195</v>
      </c>
      <c r="E1342" s="53" t="str">
        <f t="shared" si="41"/>
        <v>2018_MNFREEBORN</v>
      </c>
      <c r="F1342">
        <v>453100</v>
      </c>
      <c r="G1342" s="53">
        <f t="array" ref="G1342">SUM(IF(A1342=A$5:A1342,IF(C1342=C$5:C1342,1,0),0))</f>
        <v>24</v>
      </c>
    </row>
    <row r="1343" spans="1:7" x14ac:dyDescent="0.25">
      <c r="A1343">
        <v>2018</v>
      </c>
      <c r="B1343" s="53" t="str">
        <f t="shared" si="40"/>
        <v>2018_MN25</v>
      </c>
      <c r="C1343" t="s">
        <v>376</v>
      </c>
      <c r="D1343" t="s">
        <v>1196</v>
      </c>
      <c r="E1343" s="53" t="str">
        <f t="shared" si="41"/>
        <v>2018_MNGOODHUE</v>
      </c>
      <c r="F1343">
        <v>453100</v>
      </c>
      <c r="G1343" s="53">
        <f t="array" ref="G1343">SUM(IF(A1343=A$5:A1343,IF(C1343=C$5:C1343,1,0),0))</f>
        <v>25</v>
      </c>
    </row>
    <row r="1344" spans="1:7" x14ac:dyDescent="0.25">
      <c r="A1344">
        <v>2018</v>
      </c>
      <c r="B1344" s="53" t="str">
        <f t="shared" si="40"/>
        <v>2018_MN26</v>
      </c>
      <c r="C1344" t="s">
        <v>376</v>
      </c>
      <c r="D1344" t="s">
        <v>520</v>
      </c>
      <c r="E1344" s="53" t="str">
        <f t="shared" si="41"/>
        <v>2018_MNGRANT</v>
      </c>
      <c r="F1344">
        <v>453100</v>
      </c>
      <c r="G1344" s="53">
        <f t="array" ref="G1344">SUM(IF(A1344=A$5:A1344,IF(C1344=C$5:C1344,1,0),0))</f>
        <v>26</v>
      </c>
    </row>
    <row r="1345" spans="1:7" x14ac:dyDescent="0.25">
      <c r="A1345">
        <v>2018</v>
      </c>
      <c r="B1345" s="53" t="str">
        <f t="shared" si="40"/>
        <v>2018_MN27</v>
      </c>
      <c r="C1345" t="s">
        <v>376</v>
      </c>
      <c r="D1345" t="s">
        <v>1197</v>
      </c>
      <c r="E1345" s="53" t="str">
        <f t="shared" si="41"/>
        <v>2018_MNHENNEPIN</v>
      </c>
      <c r="F1345">
        <v>453100</v>
      </c>
      <c r="G1345" s="53">
        <f t="array" ref="G1345">SUM(IF(A1345=A$5:A1345,IF(C1345=C$5:C1345,1,0),0))</f>
        <v>27</v>
      </c>
    </row>
    <row r="1346" spans="1:7" x14ac:dyDescent="0.25">
      <c r="A1346">
        <v>2018</v>
      </c>
      <c r="B1346" s="53" t="str">
        <f t="shared" si="40"/>
        <v>2018_MN28</v>
      </c>
      <c r="C1346" t="s">
        <v>376</v>
      </c>
      <c r="D1346" t="s">
        <v>459</v>
      </c>
      <c r="E1346" s="53" t="str">
        <f t="shared" si="41"/>
        <v>2018_MNHOUSTON</v>
      </c>
      <c r="F1346">
        <v>453100</v>
      </c>
      <c r="G1346" s="53">
        <f t="array" ref="G1346">SUM(IF(A1346=A$5:A1346,IF(C1346=C$5:C1346,1,0),0))</f>
        <v>28</v>
      </c>
    </row>
    <row r="1347" spans="1:7" x14ac:dyDescent="0.25">
      <c r="A1347">
        <v>2018</v>
      </c>
      <c r="B1347" s="53" t="str">
        <f t="shared" si="40"/>
        <v>2018_MN29</v>
      </c>
      <c r="C1347" t="s">
        <v>376</v>
      </c>
      <c r="D1347" t="s">
        <v>1198</v>
      </c>
      <c r="E1347" s="53" t="str">
        <f t="shared" si="41"/>
        <v>2018_MNHUBBARD</v>
      </c>
      <c r="F1347">
        <v>453100</v>
      </c>
      <c r="G1347" s="53">
        <f t="array" ref="G1347">SUM(IF(A1347=A$5:A1347,IF(C1347=C$5:C1347,1,0),0))</f>
        <v>29</v>
      </c>
    </row>
    <row r="1348" spans="1:7" x14ac:dyDescent="0.25">
      <c r="A1348">
        <v>2018</v>
      </c>
      <c r="B1348" s="53" t="str">
        <f t="shared" si="40"/>
        <v>2018_MN30</v>
      </c>
      <c r="C1348" t="s">
        <v>376</v>
      </c>
      <c r="D1348" t="s">
        <v>1199</v>
      </c>
      <c r="E1348" s="53" t="str">
        <f t="shared" si="41"/>
        <v>2018_MNISANTI</v>
      </c>
      <c r="F1348">
        <v>453100</v>
      </c>
      <c r="G1348" s="53">
        <f t="array" ref="G1348">SUM(IF(A1348=A$5:A1348,IF(C1348=C$5:C1348,1,0),0))</f>
        <v>30</v>
      </c>
    </row>
    <row r="1349" spans="1:7" x14ac:dyDescent="0.25">
      <c r="A1349">
        <v>2018</v>
      </c>
      <c r="B1349" s="53" t="str">
        <f t="shared" si="40"/>
        <v>2018_MN31</v>
      </c>
      <c r="C1349" t="s">
        <v>376</v>
      </c>
      <c r="D1349" t="s">
        <v>1200</v>
      </c>
      <c r="E1349" s="53" t="str">
        <f t="shared" si="41"/>
        <v>2018_MNITASCA</v>
      </c>
      <c r="F1349">
        <v>453100</v>
      </c>
      <c r="G1349" s="53">
        <f t="array" ref="G1349">SUM(IF(A1349=A$5:A1349,IF(C1349=C$5:C1349,1,0),0))</f>
        <v>31</v>
      </c>
    </row>
    <row r="1350" spans="1:7" x14ac:dyDescent="0.25">
      <c r="A1350">
        <v>2018</v>
      </c>
      <c r="B1350" s="53" t="str">
        <f t="shared" ref="B1350:B1413" si="42">A1350&amp;"_"&amp;C1350&amp;G1350</f>
        <v>2018_MN32</v>
      </c>
      <c r="C1350" t="s">
        <v>376</v>
      </c>
      <c r="D1350" t="s">
        <v>460</v>
      </c>
      <c r="E1350" s="53" t="str">
        <f t="shared" ref="E1350:E1413" si="43">A1350&amp;"_"&amp;C1350&amp;D1350</f>
        <v>2018_MNJACKSON</v>
      </c>
      <c r="F1350">
        <v>453100</v>
      </c>
      <c r="G1350" s="53">
        <f t="array" ref="G1350">SUM(IF(A1350=A$5:A1350,IF(C1350=C$5:C1350,1,0),0))</f>
        <v>32</v>
      </c>
    </row>
    <row r="1351" spans="1:7" x14ac:dyDescent="0.25">
      <c r="A1351">
        <v>2018</v>
      </c>
      <c r="B1351" s="53" t="str">
        <f t="shared" si="42"/>
        <v>2018_MN33</v>
      </c>
      <c r="C1351" t="s">
        <v>376</v>
      </c>
      <c r="D1351" t="s">
        <v>1201</v>
      </c>
      <c r="E1351" s="53" t="str">
        <f t="shared" si="43"/>
        <v>2018_MNKANABEC</v>
      </c>
      <c r="F1351">
        <v>453100</v>
      </c>
      <c r="G1351" s="53">
        <f t="array" ref="G1351">SUM(IF(A1351=A$5:A1351,IF(C1351=C$5:C1351,1,0),0))</f>
        <v>33</v>
      </c>
    </row>
    <row r="1352" spans="1:7" x14ac:dyDescent="0.25">
      <c r="A1352">
        <v>2018</v>
      </c>
      <c r="B1352" s="53" t="str">
        <f t="shared" si="42"/>
        <v>2018_MN34</v>
      </c>
      <c r="C1352" t="s">
        <v>376</v>
      </c>
      <c r="D1352" t="s">
        <v>1202</v>
      </c>
      <c r="E1352" s="53" t="str">
        <f t="shared" si="43"/>
        <v>2018_MNKANDIYOHI</v>
      </c>
      <c r="F1352">
        <v>453100</v>
      </c>
      <c r="G1352" s="53">
        <f t="array" ref="G1352">SUM(IF(A1352=A$5:A1352,IF(C1352=C$5:C1352,1,0),0))</f>
        <v>34</v>
      </c>
    </row>
    <row r="1353" spans="1:7" x14ac:dyDescent="0.25">
      <c r="A1353">
        <v>2018</v>
      </c>
      <c r="B1353" s="53" t="str">
        <f t="shared" si="42"/>
        <v>2018_MN35</v>
      </c>
      <c r="C1353" t="s">
        <v>376</v>
      </c>
      <c r="D1353" t="s">
        <v>1203</v>
      </c>
      <c r="E1353" s="53" t="str">
        <f t="shared" si="43"/>
        <v>2018_MNKITTSON</v>
      </c>
      <c r="F1353">
        <v>453100</v>
      </c>
      <c r="G1353" s="53">
        <f t="array" ref="G1353">SUM(IF(A1353=A$5:A1353,IF(C1353=C$5:C1353,1,0),0))</f>
        <v>35</v>
      </c>
    </row>
    <row r="1354" spans="1:7" x14ac:dyDescent="0.25">
      <c r="A1354">
        <v>2018</v>
      </c>
      <c r="B1354" s="53" t="str">
        <f t="shared" si="42"/>
        <v>2018_MN36</v>
      </c>
      <c r="C1354" t="s">
        <v>376</v>
      </c>
      <c r="D1354" t="s">
        <v>1204</v>
      </c>
      <c r="E1354" s="53" t="str">
        <f t="shared" si="43"/>
        <v>2018_MNKOOCHICHING</v>
      </c>
      <c r="F1354">
        <v>453100</v>
      </c>
      <c r="G1354" s="53">
        <f t="array" ref="G1354">SUM(IF(A1354=A$5:A1354,IF(C1354=C$5:C1354,1,0),0))</f>
        <v>36</v>
      </c>
    </row>
    <row r="1355" spans="1:7" x14ac:dyDescent="0.25">
      <c r="A1355">
        <v>2018</v>
      </c>
      <c r="B1355" s="53" t="str">
        <f t="shared" si="42"/>
        <v>2018_MN37</v>
      </c>
      <c r="C1355" t="s">
        <v>376</v>
      </c>
      <c r="D1355" t="s">
        <v>1205</v>
      </c>
      <c r="E1355" s="53" t="str">
        <f t="shared" si="43"/>
        <v>2018_MNLAC QUI PARLE</v>
      </c>
      <c r="F1355">
        <v>453100</v>
      </c>
      <c r="G1355" s="53">
        <f t="array" ref="G1355">SUM(IF(A1355=A$5:A1355,IF(C1355=C$5:C1355,1,0),0))</f>
        <v>37</v>
      </c>
    </row>
    <row r="1356" spans="1:7" x14ac:dyDescent="0.25">
      <c r="A1356">
        <v>2018</v>
      </c>
      <c r="B1356" s="53" t="str">
        <f t="shared" si="42"/>
        <v>2018_MN38</v>
      </c>
      <c r="C1356" t="s">
        <v>376</v>
      </c>
      <c r="D1356" t="s">
        <v>197</v>
      </c>
      <c r="E1356" s="53" t="str">
        <f t="shared" si="43"/>
        <v>2018_MNLAKE</v>
      </c>
      <c r="F1356">
        <v>453100</v>
      </c>
      <c r="G1356" s="53">
        <f t="array" ref="G1356">SUM(IF(A1356=A$5:A1356,IF(C1356=C$5:C1356,1,0),0))</f>
        <v>38</v>
      </c>
    </row>
    <row r="1357" spans="1:7" x14ac:dyDescent="0.25">
      <c r="A1357">
        <v>2018</v>
      </c>
      <c r="B1357" s="53" t="str">
        <f t="shared" si="42"/>
        <v>2018_MN39</v>
      </c>
      <c r="C1357" t="s">
        <v>376</v>
      </c>
      <c r="D1357" t="s">
        <v>1206</v>
      </c>
      <c r="E1357" s="53" t="str">
        <f t="shared" si="43"/>
        <v>2018_MNLAKE OF THE WOO</v>
      </c>
      <c r="F1357">
        <v>453100</v>
      </c>
      <c r="G1357" s="53">
        <f t="array" ref="G1357">SUM(IF(A1357=A$5:A1357,IF(C1357=C$5:C1357,1,0),0))</f>
        <v>39</v>
      </c>
    </row>
    <row r="1358" spans="1:7" x14ac:dyDescent="0.25">
      <c r="A1358">
        <v>2018</v>
      </c>
      <c r="B1358" s="53" t="str">
        <f t="shared" si="42"/>
        <v>2018_MN40</v>
      </c>
      <c r="C1358" t="s">
        <v>376</v>
      </c>
      <c r="D1358" t="s">
        <v>1207</v>
      </c>
      <c r="E1358" s="53" t="str">
        <f t="shared" si="43"/>
        <v>2018_MNLE SUEUR</v>
      </c>
      <c r="F1358">
        <v>453100</v>
      </c>
      <c r="G1358" s="53">
        <f t="array" ref="G1358">SUM(IF(A1358=A$5:A1358,IF(C1358=C$5:C1358,1,0),0))</f>
        <v>40</v>
      </c>
    </row>
    <row r="1359" spans="1:7" x14ac:dyDescent="0.25">
      <c r="A1359">
        <v>2018</v>
      </c>
      <c r="B1359" s="53" t="str">
        <f t="shared" si="42"/>
        <v>2018_MN41</v>
      </c>
      <c r="C1359" t="s">
        <v>376</v>
      </c>
      <c r="D1359" t="s">
        <v>221</v>
      </c>
      <c r="E1359" s="53" t="str">
        <f t="shared" si="43"/>
        <v>2018_MNLINCOLN</v>
      </c>
      <c r="F1359">
        <v>453100</v>
      </c>
      <c r="G1359" s="53">
        <f t="array" ref="G1359">SUM(IF(A1359=A$5:A1359,IF(C1359=C$5:C1359,1,0),0))</f>
        <v>41</v>
      </c>
    </row>
    <row r="1360" spans="1:7" x14ac:dyDescent="0.25">
      <c r="A1360">
        <v>2018</v>
      </c>
      <c r="B1360" s="53" t="str">
        <f t="shared" si="42"/>
        <v>2018_MN42</v>
      </c>
      <c r="C1360" t="s">
        <v>376</v>
      </c>
      <c r="D1360" t="s">
        <v>919</v>
      </c>
      <c r="E1360" s="53" t="str">
        <f t="shared" si="43"/>
        <v>2018_MNLYON</v>
      </c>
      <c r="F1360">
        <v>453100</v>
      </c>
      <c r="G1360" s="53">
        <f t="array" ref="G1360">SUM(IF(A1360=A$5:A1360,IF(C1360=C$5:C1360,1,0),0))</f>
        <v>42</v>
      </c>
    </row>
    <row r="1361" spans="1:7" x14ac:dyDescent="0.25">
      <c r="A1361">
        <v>2018</v>
      </c>
      <c r="B1361" s="53" t="str">
        <f t="shared" si="42"/>
        <v>2018_MN43</v>
      </c>
      <c r="C1361" t="s">
        <v>376</v>
      </c>
      <c r="D1361" t="s">
        <v>1208</v>
      </c>
      <c r="E1361" s="53" t="str">
        <f t="shared" si="43"/>
        <v>2018_MNMCLEOD</v>
      </c>
      <c r="F1361">
        <v>453100</v>
      </c>
      <c r="G1361" s="53">
        <f t="array" ref="G1361">SUM(IF(A1361=A$5:A1361,IF(C1361=C$5:C1361,1,0),0))</f>
        <v>43</v>
      </c>
    </row>
    <row r="1362" spans="1:7" x14ac:dyDescent="0.25">
      <c r="A1362">
        <v>2018</v>
      </c>
      <c r="B1362" s="53" t="str">
        <f t="shared" si="42"/>
        <v>2018_MN44</v>
      </c>
      <c r="C1362" t="s">
        <v>376</v>
      </c>
      <c r="D1362" t="s">
        <v>1209</v>
      </c>
      <c r="E1362" s="53" t="str">
        <f t="shared" si="43"/>
        <v>2018_MNMAHNOMEN</v>
      </c>
      <c r="F1362">
        <v>453100</v>
      </c>
      <c r="G1362" s="53">
        <f t="array" ref="G1362">SUM(IF(A1362=A$5:A1362,IF(C1362=C$5:C1362,1,0),0))</f>
        <v>44</v>
      </c>
    </row>
    <row r="1363" spans="1:7" x14ac:dyDescent="0.25">
      <c r="A1363">
        <v>2018</v>
      </c>
      <c r="B1363" s="53" t="str">
        <f t="shared" si="42"/>
        <v>2018_MN45</v>
      </c>
      <c r="C1363" t="s">
        <v>376</v>
      </c>
      <c r="D1363" t="s">
        <v>470</v>
      </c>
      <c r="E1363" s="53" t="str">
        <f t="shared" si="43"/>
        <v>2018_MNMARSHALL</v>
      </c>
      <c r="F1363">
        <v>453100</v>
      </c>
      <c r="G1363" s="53">
        <f t="array" ref="G1363">SUM(IF(A1363=A$5:A1363,IF(C1363=C$5:C1363,1,0),0))</f>
        <v>45</v>
      </c>
    </row>
    <row r="1364" spans="1:7" x14ac:dyDescent="0.25">
      <c r="A1364">
        <v>2018</v>
      </c>
      <c r="B1364" s="53" t="str">
        <f t="shared" si="42"/>
        <v>2018_MN46</v>
      </c>
      <c r="C1364" t="s">
        <v>376</v>
      </c>
      <c r="D1364" t="s">
        <v>654</v>
      </c>
      <c r="E1364" s="53" t="str">
        <f t="shared" si="43"/>
        <v>2018_MNMARTIN</v>
      </c>
      <c r="F1364">
        <v>453100</v>
      </c>
      <c r="G1364" s="53">
        <f t="array" ref="G1364">SUM(IF(A1364=A$5:A1364,IF(C1364=C$5:C1364,1,0),0))</f>
        <v>46</v>
      </c>
    </row>
    <row r="1365" spans="1:7" x14ac:dyDescent="0.25">
      <c r="A1365">
        <v>2018</v>
      </c>
      <c r="B1365" s="53" t="str">
        <f t="shared" si="42"/>
        <v>2018_MN47</v>
      </c>
      <c r="C1365" t="s">
        <v>376</v>
      </c>
      <c r="D1365" t="s">
        <v>1210</v>
      </c>
      <c r="E1365" s="53" t="str">
        <f t="shared" si="43"/>
        <v>2018_MNMEEKER</v>
      </c>
      <c r="F1365">
        <v>453100</v>
      </c>
      <c r="G1365" s="53">
        <f t="array" ref="G1365">SUM(IF(A1365=A$5:A1365,IF(C1365=C$5:C1365,1,0),0))</f>
        <v>47</v>
      </c>
    </row>
    <row r="1366" spans="1:7" x14ac:dyDescent="0.25">
      <c r="A1366">
        <v>2018</v>
      </c>
      <c r="B1366" s="53" t="str">
        <f t="shared" si="42"/>
        <v>2018_MN48</v>
      </c>
      <c r="C1366" t="s">
        <v>376</v>
      </c>
      <c r="D1366" t="s">
        <v>1211</v>
      </c>
      <c r="E1366" s="53" t="str">
        <f t="shared" si="43"/>
        <v>2018_MNMILLE LACS</v>
      </c>
      <c r="F1366">
        <v>453100</v>
      </c>
      <c r="G1366" s="53">
        <f t="array" ref="G1366">SUM(IF(A1366=A$5:A1366,IF(C1366=C$5:C1366,1,0),0))</f>
        <v>48</v>
      </c>
    </row>
    <row r="1367" spans="1:7" x14ac:dyDescent="0.25">
      <c r="A1367">
        <v>2018</v>
      </c>
      <c r="B1367" s="53" t="str">
        <f t="shared" si="42"/>
        <v>2018_MN49</v>
      </c>
      <c r="C1367" t="s">
        <v>376</v>
      </c>
      <c r="D1367" t="s">
        <v>1212</v>
      </c>
      <c r="E1367" s="53" t="str">
        <f t="shared" si="43"/>
        <v>2018_MNMORRISON</v>
      </c>
      <c r="F1367">
        <v>453100</v>
      </c>
      <c r="G1367" s="53">
        <f t="array" ref="G1367">SUM(IF(A1367=A$5:A1367,IF(C1367=C$5:C1367,1,0),0))</f>
        <v>49</v>
      </c>
    </row>
    <row r="1368" spans="1:7" x14ac:dyDescent="0.25">
      <c r="A1368">
        <v>2018</v>
      </c>
      <c r="B1368" s="53" t="str">
        <f t="shared" si="42"/>
        <v>2018_MN50</v>
      </c>
      <c r="C1368" t="s">
        <v>376</v>
      </c>
      <c r="D1368" t="s">
        <v>1213</v>
      </c>
      <c r="E1368" s="53" t="str">
        <f t="shared" si="43"/>
        <v>2018_MNMOWER</v>
      </c>
      <c r="F1368">
        <v>453100</v>
      </c>
      <c r="G1368" s="53">
        <f t="array" ref="G1368">SUM(IF(A1368=A$5:A1368,IF(C1368=C$5:C1368,1,0),0))</f>
        <v>50</v>
      </c>
    </row>
    <row r="1369" spans="1:7" x14ac:dyDescent="0.25">
      <c r="A1369">
        <v>2018</v>
      </c>
      <c r="B1369" s="53" t="str">
        <f t="shared" si="42"/>
        <v>2018_MN51</v>
      </c>
      <c r="C1369" t="s">
        <v>376</v>
      </c>
      <c r="D1369" t="s">
        <v>741</v>
      </c>
      <c r="E1369" s="53" t="str">
        <f t="shared" si="43"/>
        <v>2018_MNMURRAY</v>
      </c>
      <c r="F1369">
        <v>453100</v>
      </c>
      <c r="G1369" s="53">
        <f t="array" ref="G1369">SUM(IF(A1369=A$5:A1369,IF(C1369=C$5:C1369,1,0),0))</f>
        <v>51</v>
      </c>
    </row>
    <row r="1370" spans="1:7" x14ac:dyDescent="0.25">
      <c r="A1370">
        <v>2018</v>
      </c>
      <c r="B1370" s="53" t="str">
        <f t="shared" si="42"/>
        <v>2018_MN52</v>
      </c>
      <c r="C1370" t="s">
        <v>376</v>
      </c>
      <c r="D1370" t="s">
        <v>1214</v>
      </c>
      <c r="E1370" s="53" t="str">
        <f t="shared" si="43"/>
        <v>2018_MNNICOLLET</v>
      </c>
      <c r="F1370">
        <v>453100</v>
      </c>
      <c r="G1370" s="53">
        <f t="array" ref="G1370">SUM(IF(A1370=A$5:A1370,IF(C1370=C$5:C1370,1,0),0))</f>
        <v>52</v>
      </c>
    </row>
    <row r="1371" spans="1:7" x14ac:dyDescent="0.25">
      <c r="A1371">
        <v>2018</v>
      </c>
      <c r="B1371" s="53" t="str">
        <f t="shared" si="42"/>
        <v>2018_MN53</v>
      </c>
      <c r="C1371" t="s">
        <v>376</v>
      </c>
      <c r="D1371" t="s">
        <v>1215</v>
      </c>
      <c r="E1371" s="53" t="str">
        <f t="shared" si="43"/>
        <v>2018_MNNOBLES</v>
      </c>
      <c r="F1371">
        <v>453100</v>
      </c>
      <c r="G1371" s="53">
        <f t="array" ref="G1371">SUM(IF(A1371=A$5:A1371,IF(C1371=C$5:C1371,1,0),0))</f>
        <v>53</v>
      </c>
    </row>
    <row r="1372" spans="1:7" x14ac:dyDescent="0.25">
      <c r="A1372">
        <v>2018</v>
      </c>
      <c r="B1372" s="53" t="str">
        <f t="shared" si="42"/>
        <v>2018_MN54</v>
      </c>
      <c r="C1372" t="s">
        <v>376</v>
      </c>
      <c r="D1372" t="s">
        <v>1216</v>
      </c>
      <c r="E1372" s="53" t="str">
        <f t="shared" si="43"/>
        <v>2018_MNNORMAN</v>
      </c>
      <c r="F1372">
        <v>453100</v>
      </c>
      <c r="G1372" s="53">
        <f t="array" ref="G1372">SUM(IF(A1372=A$5:A1372,IF(C1372=C$5:C1372,1,0),0))</f>
        <v>54</v>
      </c>
    </row>
    <row r="1373" spans="1:7" x14ac:dyDescent="0.25">
      <c r="A1373">
        <v>2018</v>
      </c>
      <c r="B1373" s="53" t="str">
        <f t="shared" si="42"/>
        <v>2018_MN55</v>
      </c>
      <c r="C1373" t="s">
        <v>376</v>
      </c>
      <c r="D1373" t="s">
        <v>1217</v>
      </c>
      <c r="E1373" s="53" t="str">
        <f t="shared" si="43"/>
        <v>2018_MNOLMSTED</v>
      </c>
      <c r="F1373">
        <v>453100</v>
      </c>
      <c r="G1373" s="53">
        <f t="array" ref="G1373">SUM(IF(A1373=A$5:A1373,IF(C1373=C$5:C1373,1,0),0))</f>
        <v>55</v>
      </c>
    </row>
    <row r="1374" spans="1:7" x14ac:dyDescent="0.25">
      <c r="A1374">
        <v>2018</v>
      </c>
      <c r="B1374" s="53" t="str">
        <f t="shared" si="42"/>
        <v>2018_MN56</v>
      </c>
      <c r="C1374" t="s">
        <v>376</v>
      </c>
      <c r="D1374" t="s">
        <v>1218</v>
      </c>
      <c r="E1374" s="53" t="str">
        <f t="shared" si="43"/>
        <v>2018_MNOTTER TAIL</v>
      </c>
      <c r="F1374">
        <v>453100</v>
      </c>
      <c r="G1374" s="53">
        <f t="array" ref="G1374">SUM(IF(A1374=A$5:A1374,IF(C1374=C$5:C1374,1,0),0))</f>
        <v>56</v>
      </c>
    </row>
    <row r="1375" spans="1:7" x14ac:dyDescent="0.25">
      <c r="A1375">
        <v>2018</v>
      </c>
      <c r="B1375" s="53" t="str">
        <f t="shared" si="42"/>
        <v>2018_MN57</v>
      </c>
      <c r="C1375" t="s">
        <v>376</v>
      </c>
      <c r="D1375" t="s">
        <v>1219</v>
      </c>
      <c r="E1375" s="53" t="str">
        <f t="shared" si="43"/>
        <v>2018_MNPENNINGTON</v>
      </c>
      <c r="F1375">
        <v>453100</v>
      </c>
      <c r="G1375" s="53">
        <f t="array" ref="G1375">SUM(IF(A1375=A$5:A1375,IF(C1375=C$5:C1375,1,0),0))</f>
        <v>57</v>
      </c>
    </row>
    <row r="1376" spans="1:7" x14ac:dyDescent="0.25">
      <c r="A1376">
        <v>2018</v>
      </c>
      <c r="B1376" s="53" t="str">
        <f t="shared" si="42"/>
        <v>2018_MN58</v>
      </c>
      <c r="C1376" t="s">
        <v>376</v>
      </c>
      <c r="D1376" t="s">
        <v>1220</v>
      </c>
      <c r="E1376" s="53" t="str">
        <f t="shared" si="43"/>
        <v>2018_MNPINE</v>
      </c>
      <c r="F1376">
        <v>453100</v>
      </c>
      <c r="G1376" s="53">
        <f t="array" ref="G1376">SUM(IF(A1376=A$5:A1376,IF(C1376=C$5:C1376,1,0),0))</f>
        <v>58</v>
      </c>
    </row>
    <row r="1377" spans="1:7" x14ac:dyDescent="0.25">
      <c r="A1377">
        <v>2018</v>
      </c>
      <c r="B1377" s="53" t="str">
        <f t="shared" si="42"/>
        <v>2018_MN59</v>
      </c>
      <c r="C1377" t="s">
        <v>376</v>
      </c>
      <c r="D1377" t="s">
        <v>1221</v>
      </c>
      <c r="E1377" s="53" t="str">
        <f t="shared" si="43"/>
        <v>2018_MNPIPESTONE</v>
      </c>
      <c r="F1377">
        <v>453100</v>
      </c>
      <c r="G1377" s="53">
        <f t="array" ref="G1377">SUM(IF(A1377=A$5:A1377,IF(C1377=C$5:C1377,1,0),0))</f>
        <v>59</v>
      </c>
    </row>
    <row r="1378" spans="1:7" x14ac:dyDescent="0.25">
      <c r="A1378">
        <v>2018</v>
      </c>
      <c r="B1378" s="53" t="str">
        <f t="shared" si="42"/>
        <v>2018_MN60</v>
      </c>
      <c r="C1378" t="s">
        <v>376</v>
      </c>
      <c r="D1378" t="s">
        <v>535</v>
      </c>
      <c r="E1378" s="53" t="str">
        <f t="shared" si="43"/>
        <v>2018_MNPOLK</v>
      </c>
      <c r="F1378">
        <v>453100</v>
      </c>
      <c r="G1378" s="53">
        <f t="array" ref="G1378">SUM(IF(A1378=A$5:A1378,IF(C1378=C$5:C1378,1,0),0))</f>
        <v>60</v>
      </c>
    </row>
    <row r="1379" spans="1:7" x14ac:dyDescent="0.25">
      <c r="A1379">
        <v>2018</v>
      </c>
      <c r="B1379" s="53" t="str">
        <f t="shared" si="42"/>
        <v>2018_MN61</v>
      </c>
      <c r="C1379" t="s">
        <v>376</v>
      </c>
      <c r="D1379" t="s">
        <v>536</v>
      </c>
      <c r="E1379" s="53" t="str">
        <f t="shared" si="43"/>
        <v>2018_MNPOPE</v>
      </c>
      <c r="F1379">
        <v>453100</v>
      </c>
      <c r="G1379" s="53">
        <f t="array" ref="G1379">SUM(IF(A1379=A$5:A1379,IF(C1379=C$5:C1379,1,0),0))</f>
        <v>61</v>
      </c>
    </row>
    <row r="1380" spans="1:7" x14ac:dyDescent="0.25">
      <c r="A1380">
        <v>2018</v>
      </c>
      <c r="B1380" s="53" t="str">
        <f t="shared" si="42"/>
        <v>2018_MN62</v>
      </c>
      <c r="C1380" t="s">
        <v>376</v>
      </c>
      <c r="D1380" t="s">
        <v>1222</v>
      </c>
      <c r="E1380" s="53" t="str">
        <f t="shared" si="43"/>
        <v>2018_MNRAMSEY</v>
      </c>
      <c r="F1380">
        <v>453100</v>
      </c>
      <c r="G1380" s="53">
        <f t="array" ref="G1380">SUM(IF(A1380=A$5:A1380,IF(C1380=C$5:C1380,1,0),0))</f>
        <v>62</v>
      </c>
    </row>
    <row r="1381" spans="1:7" x14ac:dyDescent="0.25">
      <c r="A1381">
        <v>2018</v>
      </c>
      <c r="B1381" s="53" t="str">
        <f t="shared" si="42"/>
        <v>2018_MN63</v>
      </c>
      <c r="C1381" t="s">
        <v>376</v>
      </c>
      <c r="D1381" t="s">
        <v>1223</v>
      </c>
      <c r="E1381" s="53" t="str">
        <f t="shared" si="43"/>
        <v>2018_MNRED LAKE</v>
      </c>
      <c r="F1381">
        <v>453100</v>
      </c>
      <c r="G1381" s="53">
        <f t="array" ref="G1381">SUM(IF(A1381=A$5:A1381,IF(C1381=C$5:C1381,1,0),0))</f>
        <v>63</v>
      </c>
    </row>
    <row r="1382" spans="1:7" x14ac:dyDescent="0.25">
      <c r="A1382">
        <v>2018</v>
      </c>
      <c r="B1382" s="53" t="str">
        <f t="shared" si="42"/>
        <v>2018_MN64</v>
      </c>
      <c r="C1382" t="s">
        <v>376</v>
      </c>
      <c r="D1382" t="s">
        <v>1224</v>
      </c>
      <c r="E1382" s="53" t="str">
        <f t="shared" si="43"/>
        <v>2018_MNREDWOOD</v>
      </c>
      <c r="F1382">
        <v>453100</v>
      </c>
      <c r="G1382" s="53">
        <f t="array" ref="G1382">SUM(IF(A1382=A$5:A1382,IF(C1382=C$5:C1382,1,0),0))</f>
        <v>64</v>
      </c>
    </row>
    <row r="1383" spans="1:7" x14ac:dyDescent="0.25">
      <c r="A1383">
        <v>2018</v>
      </c>
      <c r="B1383" s="53" t="str">
        <f t="shared" si="42"/>
        <v>2018_MN65</v>
      </c>
      <c r="C1383" t="s">
        <v>376</v>
      </c>
      <c r="D1383" t="s">
        <v>1225</v>
      </c>
      <c r="E1383" s="53" t="str">
        <f t="shared" si="43"/>
        <v>2018_MNRENVILLE</v>
      </c>
      <c r="F1383">
        <v>453100</v>
      </c>
      <c r="G1383" s="53">
        <f t="array" ref="G1383">SUM(IF(A1383=A$5:A1383,IF(C1383=C$5:C1383,1,0),0))</f>
        <v>65</v>
      </c>
    </row>
    <row r="1384" spans="1:7" x14ac:dyDescent="0.25">
      <c r="A1384">
        <v>2018</v>
      </c>
      <c r="B1384" s="53" t="str">
        <f t="shared" si="42"/>
        <v>2018_MN66</v>
      </c>
      <c r="C1384" t="s">
        <v>376</v>
      </c>
      <c r="D1384" t="s">
        <v>986</v>
      </c>
      <c r="E1384" s="53" t="str">
        <f t="shared" si="43"/>
        <v>2018_MNRICE</v>
      </c>
      <c r="F1384">
        <v>453100</v>
      </c>
      <c r="G1384" s="53">
        <f t="array" ref="G1384">SUM(IF(A1384=A$5:A1384,IF(C1384=C$5:C1384,1,0),0))</f>
        <v>66</v>
      </c>
    </row>
    <row r="1385" spans="1:7" x14ac:dyDescent="0.25">
      <c r="A1385">
        <v>2018</v>
      </c>
      <c r="B1385" s="53" t="str">
        <f t="shared" si="42"/>
        <v>2018_MN67</v>
      </c>
      <c r="C1385" t="s">
        <v>376</v>
      </c>
      <c r="D1385" t="s">
        <v>1226</v>
      </c>
      <c r="E1385" s="53" t="str">
        <f t="shared" si="43"/>
        <v>2018_MNROCK</v>
      </c>
      <c r="F1385">
        <v>453100</v>
      </c>
      <c r="G1385" s="53">
        <f t="array" ref="G1385">SUM(IF(A1385=A$5:A1385,IF(C1385=C$5:C1385,1,0),0))</f>
        <v>67</v>
      </c>
    </row>
    <row r="1386" spans="1:7" x14ac:dyDescent="0.25">
      <c r="A1386">
        <v>2018</v>
      </c>
      <c r="B1386" s="53" t="str">
        <f t="shared" si="42"/>
        <v>2018_MN68</v>
      </c>
      <c r="C1386" t="s">
        <v>376</v>
      </c>
      <c r="D1386" t="s">
        <v>1227</v>
      </c>
      <c r="E1386" s="53" t="str">
        <f t="shared" si="43"/>
        <v>2018_MNROSEAU</v>
      </c>
      <c r="F1386">
        <v>453100</v>
      </c>
      <c r="G1386" s="53">
        <f t="array" ref="G1386">SUM(IF(A1386=A$5:A1386,IF(C1386=C$5:C1386,1,0),0))</f>
        <v>68</v>
      </c>
    </row>
    <row r="1387" spans="1:7" x14ac:dyDescent="0.25">
      <c r="A1387">
        <v>2018</v>
      </c>
      <c r="B1387" s="53" t="str">
        <f t="shared" si="42"/>
        <v>2018_MN69</v>
      </c>
      <c r="C1387" t="s">
        <v>376</v>
      </c>
      <c r="D1387" t="s">
        <v>1228</v>
      </c>
      <c r="E1387" s="53" t="str">
        <f t="shared" si="43"/>
        <v>2018_MNST. LOUIS</v>
      </c>
      <c r="F1387">
        <v>453100</v>
      </c>
      <c r="G1387" s="53">
        <f t="array" ref="G1387">SUM(IF(A1387=A$5:A1387,IF(C1387=C$5:C1387,1,0),0))</f>
        <v>69</v>
      </c>
    </row>
    <row r="1388" spans="1:7" x14ac:dyDescent="0.25">
      <c r="A1388">
        <v>2018</v>
      </c>
      <c r="B1388" s="53" t="str">
        <f t="shared" si="42"/>
        <v>2018_MN70</v>
      </c>
      <c r="C1388" t="s">
        <v>376</v>
      </c>
      <c r="D1388" t="s">
        <v>541</v>
      </c>
      <c r="E1388" s="53" t="str">
        <f t="shared" si="43"/>
        <v>2018_MNSCOTT</v>
      </c>
      <c r="F1388">
        <v>453100</v>
      </c>
      <c r="G1388" s="53">
        <f t="array" ref="G1388">SUM(IF(A1388=A$5:A1388,IF(C1388=C$5:C1388,1,0),0))</f>
        <v>70</v>
      </c>
    </row>
    <row r="1389" spans="1:7" x14ac:dyDescent="0.25">
      <c r="A1389">
        <v>2018</v>
      </c>
      <c r="B1389" s="53" t="str">
        <f t="shared" si="42"/>
        <v>2018_MN71</v>
      </c>
      <c r="C1389" t="s">
        <v>376</v>
      </c>
      <c r="D1389" t="s">
        <v>1229</v>
      </c>
      <c r="E1389" s="53" t="str">
        <f t="shared" si="43"/>
        <v>2018_MNSHERBURNE</v>
      </c>
      <c r="F1389">
        <v>453100</v>
      </c>
      <c r="G1389" s="53">
        <f t="array" ref="G1389">SUM(IF(A1389=A$5:A1389,IF(C1389=C$5:C1389,1,0),0))</f>
        <v>71</v>
      </c>
    </row>
    <row r="1390" spans="1:7" x14ac:dyDescent="0.25">
      <c r="A1390">
        <v>2018</v>
      </c>
      <c r="B1390" s="53" t="str">
        <f t="shared" si="42"/>
        <v>2018_MN72</v>
      </c>
      <c r="C1390" t="s">
        <v>376</v>
      </c>
      <c r="D1390" t="s">
        <v>1230</v>
      </c>
      <c r="E1390" s="53" t="str">
        <f t="shared" si="43"/>
        <v>2018_MNSIBLEY</v>
      </c>
      <c r="F1390">
        <v>453100</v>
      </c>
      <c r="G1390" s="53">
        <f t="array" ref="G1390">SUM(IF(A1390=A$5:A1390,IF(C1390=C$5:C1390,1,0),0))</f>
        <v>72</v>
      </c>
    </row>
    <row r="1391" spans="1:7" x14ac:dyDescent="0.25">
      <c r="A1391">
        <v>2018</v>
      </c>
      <c r="B1391" s="53" t="str">
        <f t="shared" si="42"/>
        <v>2018_MN73</v>
      </c>
      <c r="C1391" t="s">
        <v>376</v>
      </c>
      <c r="D1391" t="s">
        <v>1231</v>
      </c>
      <c r="E1391" s="53" t="str">
        <f t="shared" si="43"/>
        <v>2018_MNSTEARNS</v>
      </c>
      <c r="F1391">
        <v>453100</v>
      </c>
      <c r="G1391" s="53">
        <f t="array" ref="G1391">SUM(IF(A1391=A$5:A1391,IF(C1391=C$5:C1391,1,0),0))</f>
        <v>73</v>
      </c>
    </row>
    <row r="1392" spans="1:7" x14ac:dyDescent="0.25">
      <c r="A1392">
        <v>2018</v>
      </c>
      <c r="B1392" s="53" t="str">
        <f t="shared" si="42"/>
        <v>2018_MN74</v>
      </c>
      <c r="C1392" t="s">
        <v>376</v>
      </c>
      <c r="D1392" t="s">
        <v>1232</v>
      </c>
      <c r="E1392" s="53" t="str">
        <f t="shared" si="43"/>
        <v>2018_MNSTEELE</v>
      </c>
      <c r="F1392">
        <v>453100</v>
      </c>
      <c r="G1392" s="53">
        <f t="array" ref="G1392">SUM(IF(A1392=A$5:A1392,IF(C1392=C$5:C1392,1,0),0))</f>
        <v>74</v>
      </c>
    </row>
    <row r="1393" spans="1:7" x14ac:dyDescent="0.25">
      <c r="A1393">
        <v>2018</v>
      </c>
      <c r="B1393" s="53" t="str">
        <f t="shared" si="42"/>
        <v>2018_MN75</v>
      </c>
      <c r="C1393" t="s">
        <v>376</v>
      </c>
      <c r="D1393" t="s">
        <v>994</v>
      </c>
      <c r="E1393" s="53" t="str">
        <f t="shared" si="43"/>
        <v>2018_MNSTEVENS</v>
      </c>
      <c r="F1393">
        <v>453100</v>
      </c>
      <c r="G1393" s="53">
        <f t="array" ref="G1393">SUM(IF(A1393=A$5:A1393,IF(C1393=C$5:C1393,1,0),0))</f>
        <v>75</v>
      </c>
    </row>
    <row r="1394" spans="1:7" x14ac:dyDescent="0.25">
      <c r="A1394">
        <v>2018</v>
      </c>
      <c r="B1394" s="53" t="str">
        <f t="shared" si="42"/>
        <v>2018_MN76</v>
      </c>
      <c r="C1394" t="s">
        <v>376</v>
      </c>
      <c r="D1394" t="s">
        <v>1233</v>
      </c>
      <c r="E1394" s="53" t="str">
        <f t="shared" si="43"/>
        <v>2018_MNSWIFT</v>
      </c>
      <c r="F1394">
        <v>453100</v>
      </c>
      <c r="G1394" s="53">
        <f t="array" ref="G1394">SUM(IF(A1394=A$5:A1394,IF(C1394=C$5:C1394,1,0),0))</f>
        <v>76</v>
      </c>
    </row>
    <row r="1395" spans="1:7" x14ac:dyDescent="0.25">
      <c r="A1395">
        <v>2018</v>
      </c>
      <c r="B1395" s="53" t="str">
        <f t="shared" si="42"/>
        <v>2018_MN77</v>
      </c>
      <c r="C1395" t="s">
        <v>376</v>
      </c>
      <c r="D1395" t="s">
        <v>1049</v>
      </c>
      <c r="E1395" s="53" t="str">
        <f t="shared" si="43"/>
        <v>2018_MNTODD</v>
      </c>
      <c r="F1395">
        <v>453100</v>
      </c>
      <c r="G1395" s="53">
        <f t="array" ref="G1395">SUM(IF(A1395=A$5:A1395,IF(C1395=C$5:C1395,1,0),0))</f>
        <v>77</v>
      </c>
    </row>
    <row r="1396" spans="1:7" x14ac:dyDescent="0.25">
      <c r="A1396">
        <v>2018</v>
      </c>
      <c r="B1396" s="53" t="str">
        <f t="shared" si="42"/>
        <v>2018_MN78</v>
      </c>
      <c r="C1396" t="s">
        <v>376</v>
      </c>
      <c r="D1396" t="s">
        <v>1234</v>
      </c>
      <c r="E1396" s="53" t="str">
        <f t="shared" si="43"/>
        <v>2018_MNTRAVERSE</v>
      </c>
      <c r="F1396">
        <v>453100</v>
      </c>
      <c r="G1396" s="53">
        <f t="array" ref="G1396">SUM(IF(A1396=A$5:A1396,IF(C1396=C$5:C1396,1,0),0))</f>
        <v>78</v>
      </c>
    </row>
    <row r="1397" spans="1:7" x14ac:dyDescent="0.25">
      <c r="A1397">
        <v>2018</v>
      </c>
      <c r="B1397" s="53" t="str">
        <f t="shared" si="42"/>
        <v>2018_MN79</v>
      </c>
      <c r="C1397" t="s">
        <v>376</v>
      </c>
      <c r="D1397" t="s">
        <v>1235</v>
      </c>
      <c r="E1397" s="53" t="str">
        <f t="shared" si="43"/>
        <v>2018_MNWABASHA</v>
      </c>
      <c r="F1397">
        <v>453100</v>
      </c>
      <c r="G1397" s="53">
        <f t="array" ref="G1397">SUM(IF(A1397=A$5:A1397,IF(C1397=C$5:C1397,1,0),0))</f>
        <v>79</v>
      </c>
    </row>
    <row r="1398" spans="1:7" x14ac:dyDescent="0.25">
      <c r="A1398">
        <v>2018</v>
      </c>
      <c r="B1398" s="53" t="str">
        <f t="shared" si="42"/>
        <v>2018_MN80</v>
      </c>
      <c r="C1398" t="s">
        <v>376</v>
      </c>
      <c r="D1398" t="s">
        <v>1236</v>
      </c>
      <c r="E1398" s="53" t="str">
        <f t="shared" si="43"/>
        <v>2018_MNWADENA</v>
      </c>
      <c r="F1398">
        <v>453100</v>
      </c>
      <c r="G1398" s="53">
        <f t="array" ref="G1398">SUM(IF(A1398=A$5:A1398,IF(C1398=C$5:C1398,1,0),0))</f>
        <v>80</v>
      </c>
    </row>
    <row r="1399" spans="1:7" x14ac:dyDescent="0.25">
      <c r="A1399">
        <v>2018</v>
      </c>
      <c r="B1399" s="53" t="str">
        <f t="shared" si="42"/>
        <v>2018_MN81</v>
      </c>
      <c r="C1399" t="s">
        <v>376</v>
      </c>
      <c r="D1399" t="s">
        <v>1237</v>
      </c>
      <c r="E1399" s="53" t="str">
        <f t="shared" si="43"/>
        <v>2018_MNWASECA</v>
      </c>
      <c r="F1399">
        <v>453100</v>
      </c>
      <c r="G1399" s="53">
        <f t="array" ref="G1399">SUM(IF(A1399=A$5:A1399,IF(C1399=C$5:C1399,1,0),0))</f>
        <v>81</v>
      </c>
    </row>
    <row r="1400" spans="1:7" x14ac:dyDescent="0.25">
      <c r="A1400">
        <v>2018</v>
      </c>
      <c r="B1400" s="53" t="str">
        <f t="shared" si="42"/>
        <v>2018_MN82</v>
      </c>
      <c r="C1400" t="s">
        <v>376</v>
      </c>
      <c r="D1400" t="s">
        <v>125</v>
      </c>
      <c r="E1400" s="53" t="str">
        <f t="shared" si="43"/>
        <v>2018_MNWASHINGTON</v>
      </c>
      <c r="F1400">
        <v>453100</v>
      </c>
      <c r="G1400" s="53">
        <f t="array" ref="G1400">SUM(IF(A1400=A$5:A1400,IF(C1400=C$5:C1400,1,0),0))</f>
        <v>82</v>
      </c>
    </row>
    <row r="1401" spans="1:7" x14ac:dyDescent="0.25">
      <c r="A1401">
        <v>2018</v>
      </c>
      <c r="B1401" s="53" t="str">
        <f t="shared" si="42"/>
        <v>2018_MN83</v>
      </c>
      <c r="C1401" t="s">
        <v>376</v>
      </c>
      <c r="D1401" t="s">
        <v>1238</v>
      </c>
      <c r="E1401" s="53" t="str">
        <f t="shared" si="43"/>
        <v>2018_MNWATONWAN</v>
      </c>
      <c r="F1401">
        <v>453100</v>
      </c>
      <c r="G1401" s="53">
        <f t="array" ref="G1401">SUM(IF(A1401=A$5:A1401,IF(C1401=C$5:C1401,1,0),0))</f>
        <v>83</v>
      </c>
    </row>
    <row r="1402" spans="1:7" x14ac:dyDescent="0.25">
      <c r="A1402">
        <v>2018</v>
      </c>
      <c r="B1402" s="53" t="str">
        <f t="shared" si="42"/>
        <v>2018_MN84</v>
      </c>
      <c r="C1402" t="s">
        <v>376</v>
      </c>
      <c r="D1402" t="s">
        <v>1239</v>
      </c>
      <c r="E1402" s="53" t="str">
        <f t="shared" si="43"/>
        <v>2018_MNWILKIN</v>
      </c>
      <c r="F1402">
        <v>453100</v>
      </c>
      <c r="G1402" s="53">
        <f t="array" ref="G1402">SUM(IF(A1402=A$5:A1402,IF(C1402=C$5:C1402,1,0),0))</f>
        <v>84</v>
      </c>
    </row>
    <row r="1403" spans="1:7" x14ac:dyDescent="0.25">
      <c r="A1403">
        <v>2018</v>
      </c>
      <c r="B1403" s="53" t="str">
        <f t="shared" si="42"/>
        <v>2018_MN85</v>
      </c>
      <c r="C1403" t="s">
        <v>376</v>
      </c>
      <c r="D1403" t="s">
        <v>1240</v>
      </c>
      <c r="E1403" s="53" t="str">
        <f t="shared" si="43"/>
        <v>2018_MNWINONA</v>
      </c>
      <c r="F1403">
        <v>453100</v>
      </c>
      <c r="G1403" s="53">
        <f t="array" ref="G1403">SUM(IF(A1403=A$5:A1403,IF(C1403=C$5:C1403,1,0),0))</f>
        <v>85</v>
      </c>
    </row>
    <row r="1404" spans="1:7" x14ac:dyDescent="0.25">
      <c r="A1404">
        <v>2018</v>
      </c>
      <c r="B1404" s="53" t="str">
        <f t="shared" si="42"/>
        <v>2018_MN86</v>
      </c>
      <c r="C1404" t="s">
        <v>376</v>
      </c>
      <c r="D1404" t="s">
        <v>938</v>
      </c>
      <c r="E1404" s="53" t="str">
        <f t="shared" si="43"/>
        <v>2018_MNWRIGHT</v>
      </c>
      <c r="F1404">
        <v>453100</v>
      </c>
      <c r="G1404" s="53">
        <f t="array" ref="G1404">SUM(IF(A1404=A$5:A1404,IF(C1404=C$5:C1404,1,0),0))</f>
        <v>86</v>
      </c>
    </row>
    <row r="1405" spans="1:7" x14ac:dyDescent="0.25">
      <c r="A1405">
        <v>2018</v>
      </c>
      <c r="B1405" s="53" t="str">
        <f t="shared" si="42"/>
        <v>2018_MN87</v>
      </c>
      <c r="C1405" t="s">
        <v>376</v>
      </c>
      <c r="D1405" t="s">
        <v>1241</v>
      </c>
      <c r="E1405" s="53" t="str">
        <f t="shared" si="43"/>
        <v>2018_MNYELLOW MEDICINE</v>
      </c>
      <c r="F1405">
        <v>453100</v>
      </c>
      <c r="G1405" s="53">
        <f t="array" ref="G1405">SUM(IF(A1405=A$5:A1405,IF(C1405=C$5:C1405,1,0),0))</f>
        <v>87</v>
      </c>
    </row>
    <row r="1406" spans="1:7" x14ac:dyDescent="0.25">
      <c r="A1406">
        <v>2018</v>
      </c>
      <c r="B1406" s="53" t="str">
        <f t="shared" si="42"/>
        <v>2018_MS1</v>
      </c>
      <c r="C1406" t="s">
        <v>377</v>
      </c>
      <c r="D1406" t="s">
        <v>184</v>
      </c>
      <c r="E1406" s="53" t="str">
        <f t="shared" si="43"/>
        <v>2018_MSADAMS</v>
      </c>
      <c r="F1406">
        <v>453100</v>
      </c>
      <c r="G1406" s="53">
        <f t="array" ref="G1406">SUM(IF(A1406=A$5:A1406,IF(C1406=C$5:C1406,1,0),0))</f>
        <v>1</v>
      </c>
    </row>
    <row r="1407" spans="1:7" x14ac:dyDescent="0.25">
      <c r="A1407">
        <v>2018</v>
      </c>
      <c r="B1407" s="53" t="str">
        <f t="shared" si="42"/>
        <v>2018_MS2</v>
      </c>
      <c r="C1407" t="s">
        <v>377</v>
      </c>
      <c r="D1407" t="s">
        <v>1242</v>
      </c>
      <c r="E1407" s="53" t="str">
        <f t="shared" si="43"/>
        <v>2018_MSALCORN</v>
      </c>
      <c r="F1407">
        <v>453100</v>
      </c>
      <c r="G1407" s="53">
        <f t="array" ref="G1407">SUM(IF(A1407=A$5:A1407,IF(C1407=C$5:C1407,1,0),0))</f>
        <v>2</v>
      </c>
    </row>
    <row r="1408" spans="1:7" x14ac:dyDescent="0.25">
      <c r="A1408">
        <v>2018</v>
      </c>
      <c r="B1408" s="53" t="str">
        <f t="shared" si="42"/>
        <v>2018_MS3</v>
      </c>
      <c r="C1408" t="s">
        <v>377</v>
      </c>
      <c r="D1408" t="s">
        <v>1243</v>
      </c>
      <c r="E1408" s="53" t="str">
        <f t="shared" si="43"/>
        <v>2018_MSAMITE</v>
      </c>
      <c r="F1408">
        <v>453100</v>
      </c>
      <c r="G1408" s="53">
        <f t="array" ref="G1408">SUM(IF(A1408=A$5:A1408,IF(C1408=C$5:C1408,1,0),0))</f>
        <v>3</v>
      </c>
    </row>
    <row r="1409" spans="1:7" x14ac:dyDescent="0.25">
      <c r="A1409">
        <v>2018</v>
      </c>
      <c r="B1409" s="53" t="str">
        <f t="shared" si="42"/>
        <v>2018_MS4</v>
      </c>
      <c r="C1409" t="s">
        <v>377</v>
      </c>
      <c r="D1409" t="s">
        <v>1244</v>
      </c>
      <c r="E1409" s="53" t="str">
        <f t="shared" si="43"/>
        <v>2018_MSATTALA</v>
      </c>
      <c r="F1409">
        <v>453100</v>
      </c>
      <c r="G1409" s="53">
        <f t="array" ref="G1409">SUM(IF(A1409=A$5:A1409,IF(C1409=C$5:C1409,1,0),0))</f>
        <v>4</v>
      </c>
    </row>
    <row r="1410" spans="1:7" x14ac:dyDescent="0.25">
      <c r="A1410">
        <v>2018</v>
      </c>
      <c r="B1410" s="53" t="str">
        <f t="shared" si="42"/>
        <v>2018_MS5</v>
      </c>
      <c r="C1410" t="s">
        <v>377</v>
      </c>
      <c r="D1410" t="s">
        <v>503</v>
      </c>
      <c r="E1410" s="53" t="str">
        <f t="shared" si="43"/>
        <v>2018_MSBENTON</v>
      </c>
      <c r="F1410">
        <v>453100</v>
      </c>
      <c r="G1410" s="53">
        <f t="array" ref="G1410">SUM(IF(A1410=A$5:A1410,IF(C1410=C$5:C1410,1,0),0))</f>
        <v>5</v>
      </c>
    </row>
    <row r="1411" spans="1:7" x14ac:dyDescent="0.25">
      <c r="A1411">
        <v>2018</v>
      </c>
      <c r="B1411" s="53" t="str">
        <f t="shared" si="42"/>
        <v>2018_MS6</v>
      </c>
      <c r="C1411" t="s">
        <v>377</v>
      </c>
      <c r="D1411" t="s">
        <v>1245</v>
      </c>
      <c r="E1411" s="53" t="str">
        <f t="shared" si="43"/>
        <v>2018_MSBOLIVAR</v>
      </c>
      <c r="F1411">
        <v>453100</v>
      </c>
      <c r="G1411" s="53">
        <f t="array" ref="G1411">SUM(IF(A1411=A$5:A1411,IF(C1411=C$5:C1411,1,0),0))</f>
        <v>6</v>
      </c>
    </row>
    <row r="1412" spans="1:7" x14ac:dyDescent="0.25">
      <c r="A1412">
        <v>2018</v>
      </c>
      <c r="B1412" s="53" t="str">
        <f t="shared" si="42"/>
        <v>2018_MS7</v>
      </c>
      <c r="C1412" t="s">
        <v>377</v>
      </c>
      <c r="D1412" t="s">
        <v>434</v>
      </c>
      <c r="E1412" s="53" t="str">
        <f t="shared" si="43"/>
        <v>2018_MSCALHOUN</v>
      </c>
      <c r="F1412">
        <v>453100</v>
      </c>
      <c r="G1412" s="53">
        <f t="array" ref="G1412">SUM(IF(A1412=A$5:A1412,IF(C1412=C$5:C1412,1,0),0))</f>
        <v>7</v>
      </c>
    </row>
    <row r="1413" spans="1:7" x14ac:dyDescent="0.25">
      <c r="A1413">
        <v>2018</v>
      </c>
      <c r="B1413" s="53" t="str">
        <f t="shared" si="42"/>
        <v>2018_MS8</v>
      </c>
      <c r="C1413" t="s">
        <v>377</v>
      </c>
      <c r="D1413" t="s">
        <v>227</v>
      </c>
      <c r="E1413" s="53" t="str">
        <f t="shared" si="43"/>
        <v>2018_MSCARROLL</v>
      </c>
      <c r="F1413">
        <v>453100</v>
      </c>
      <c r="G1413" s="53">
        <f t="array" ref="G1413">SUM(IF(A1413=A$5:A1413,IF(C1413=C$5:C1413,1,0),0))</f>
        <v>8</v>
      </c>
    </row>
    <row r="1414" spans="1:7" x14ac:dyDescent="0.25">
      <c r="A1414">
        <v>2018</v>
      </c>
      <c r="B1414" s="53" t="str">
        <f t="shared" ref="B1414:B1477" si="44">A1414&amp;"_"&amp;C1414&amp;G1414</f>
        <v>2018_MS9</v>
      </c>
      <c r="C1414" t="s">
        <v>377</v>
      </c>
      <c r="D1414" t="s">
        <v>907</v>
      </c>
      <c r="E1414" s="53" t="str">
        <f t="shared" ref="E1414:E1477" si="45">A1414&amp;"_"&amp;C1414&amp;D1414</f>
        <v>2018_MSCHICKASAW</v>
      </c>
      <c r="F1414">
        <v>453100</v>
      </c>
      <c r="G1414" s="53">
        <f t="array" ref="G1414">SUM(IF(A1414=A$5:A1414,IF(C1414=C$5:C1414,1,0),0))</f>
        <v>9</v>
      </c>
    </row>
    <row r="1415" spans="1:7" x14ac:dyDescent="0.25">
      <c r="A1415">
        <v>2018</v>
      </c>
      <c r="B1415" s="53" t="str">
        <f t="shared" si="44"/>
        <v>2018_MS10</v>
      </c>
      <c r="C1415" t="s">
        <v>377</v>
      </c>
      <c r="D1415" t="s">
        <v>438</v>
      </c>
      <c r="E1415" s="53" t="str">
        <f t="shared" si="45"/>
        <v>2018_MSCHOCTAW</v>
      </c>
      <c r="F1415">
        <v>453100</v>
      </c>
      <c r="G1415" s="53">
        <f t="array" ref="G1415">SUM(IF(A1415=A$5:A1415,IF(C1415=C$5:C1415,1,0),0))</f>
        <v>10</v>
      </c>
    </row>
    <row r="1416" spans="1:7" x14ac:dyDescent="0.25">
      <c r="A1416">
        <v>2018</v>
      </c>
      <c r="B1416" s="53" t="str">
        <f t="shared" si="44"/>
        <v>2018_MS11</v>
      </c>
      <c r="C1416" t="s">
        <v>377</v>
      </c>
      <c r="D1416" t="s">
        <v>1064</v>
      </c>
      <c r="E1416" s="53" t="str">
        <f t="shared" si="45"/>
        <v>2018_MSCLAIBORNE</v>
      </c>
      <c r="F1416">
        <v>453100</v>
      </c>
      <c r="G1416" s="53">
        <f t="array" ref="G1416">SUM(IF(A1416=A$5:A1416,IF(C1416=C$5:C1416,1,0),0))</f>
        <v>11</v>
      </c>
    </row>
    <row r="1417" spans="1:7" x14ac:dyDescent="0.25">
      <c r="A1417">
        <v>2018</v>
      </c>
      <c r="B1417" s="53" t="str">
        <f t="shared" si="44"/>
        <v>2018_MS12</v>
      </c>
      <c r="C1417" t="s">
        <v>377</v>
      </c>
      <c r="D1417" t="s">
        <v>308</v>
      </c>
      <c r="E1417" s="53" t="str">
        <f t="shared" si="45"/>
        <v>2018_MSCLARKE</v>
      </c>
      <c r="F1417">
        <v>453100</v>
      </c>
      <c r="G1417" s="53">
        <f t="array" ref="G1417">SUM(IF(A1417=A$5:A1417,IF(C1417=C$5:C1417,1,0),0))</f>
        <v>12</v>
      </c>
    </row>
    <row r="1418" spans="1:7" x14ac:dyDescent="0.25">
      <c r="A1418">
        <v>2018</v>
      </c>
      <c r="B1418" s="53" t="str">
        <f t="shared" si="44"/>
        <v>2018_MS13</v>
      </c>
      <c r="C1418" t="s">
        <v>377</v>
      </c>
      <c r="D1418" t="s">
        <v>439</v>
      </c>
      <c r="E1418" s="53" t="str">
        <f t="shared" si="45"/>
        <v>2018_MSCLAY</v>
      </c>
      <c r="F1418">
        <v>453100</v>
      </c>
      <c r="G1418" s="53">
        <f t="array" ref="G1418">SUM(IF(A1418=A$5:A1418,IF(C1418=C$5:C1418,1,0),0))</f>
        <v>13</v>
      </c>
    </row>
    <row r="1419" spans="1:7" x14ac:dyDescent="0.25">
      <c r="A1419">
        <v>2018</v>
      </c>
      <c r="B1419" s="53" t="str">
        <f t="shared" si="44"/>
        <v>2018_MS14</v>
      </c>
      <c r="C1419" t="s">
        <v>377</v>
      </c>
      <c r="D1419" t="s">
        <v>1246</v>
      </c>
      <c r="E1419" s="53" t="str">
        <f t="shared" si="45"/>
        <v>2018_MSCOAHOMA</v>
      </c>
      <c r="F1419">
        <v>453100</v>
      </c>
      <c r="G1419" s="53">
        <f t="array" ref="G1419">SUM(IF(A1419=A$5:A1419,IF(C1419=C$5:C1419,1,0),0))</f>
        <v>14</v>
      </c>
    </row>
    <row r="1420" spans="1:7" x14ac:dyDescent="0.25">
      <c r="A1420">
        <v>2018</v>
      </c>
      <c r="B1420" s="53" t="str">
        <f t="shared" si="44"/>
        <v>2018_MS15</v>
      </c>
      <c r="C1420" t="s">
        <v>377</v>
      </c>
      <c r="D1420" t="s">
        <v>1247</v>
      </c>
      <c r="E1420" s="53" t="str">
        <f t="shared" si="45"/>
        <v>2018_MSCOPIAH</v>
      </c>
      <c r="F1420">
        <v>453100</v>
      </c>
      <c r="G1420" s="53">
        <f t="array" ref="G1420">SUM(IF(A1420=A$5:A1420,IF(C1420=C$5:C1420,1,0),0))</f>
        <v>15</v>
      </c>
    </row>
    <row r="1421" spans="1:7" x14ac:dyDescent="0.25">
      <c r="A1421">
        <v>2018</v>
      </c>
      <c r="B1421" s="53" t="str">
        <f t="shared" si="44"/>
        <v>2018_MS16</v>
      </c>
      <c r="C1421" t="s">
        <v>377</v>
      </c>
      <c r="D1421" t="s">
        <v>445</v>
      </c>
      <c r="E1421" s="53" t="str">
        <f t="shared" si="45"/>
        <v>2018_MSCOVINGTON</v>
      </c>
      <c r="F1421">
        <v>453100</v>
      </c>
      <c r="G1421" s="53">
        <f t="array" ref="G1421">SUM(IF(A1421=A$5:A1421,IF(C1421=C$5:C1421,1,0),0))</f>
        <v>16</v>
      </c>
    </row>
    <row r="1422" spans="1:7" x14ac:dyDescent="0.25">
      <c r="A1422">
        <v>2018</v>
      </c>
      <c r="B1422" s="53" t="str">
        <f t="shared" si="44"/>
        <v>2018_MS17</v>
      </c>
      <c r="C1422" t="s">
        <v>377</v>
      </c>
      <c r="D1422" t="s">
        <v>1248</v>
      </c>
      <c r="E1422" s="53" t="str">
        <f t="shared" si="45"/>
        <v>2018_MSDESOTO</v>
      </c>
      <c r="F1422">
        <v>453100</v>
      </c>
      <c r="G1422" s="53">
        <f t="array" ref="G1422">SUM(IF(A1422=A$5:A1422,IF(C1422=C$5:C1422,1,0),0))</f>
        <v>17</v>
      </c>
    </row>
    <row r="1423" spans="1:7" x14ac:dyDescent="0.25">
      <c r="A1423">
        <v>2018</v>
      </c>
      <c r="B1423" s="53" t="str">
        <f t="shared" si="44"/>
        <v>2018_MS18</v>
      </c>
      <c r="C1423" t="s">
        <v>377</v>
      </c>
      <c r="D1423" t="s">
        <v>1249</v>
      </c>
      <c r="E1423" s="53" t="str">
        <f t="shared" si="45"/>
        <v>2018_MSFORREST</v>
      </c>
      <c r="F1423">
        <v>453100</v>
      </c>
      <c r="G1423" s="53">
        <f t="array" ref="G1423">SUM(IF(A1423=A$5:A1423,IF(C1423=C$5:C1423,1,0),0))</f>
        <v>18</v>
      </c>
    </row>
    <row r="1424" spans="1:7" x14ac:dyDescent="0.25">
      <c r="A1424">
        <v>2018</v>
      </c>
      <c r="B1424" s="53" t="str">
        <f t="shared" si="44"/>
        <v>2018_MS19</v>
      </c>
      <c r="C1424" t="s">
        <v>377</v>
      </c>
      <c r="D1424" t="s">
        <v>455</v>
      </c>
      <c r="E1424" s="53" t="str">
        <f t="shared" si="45"/>
        <v>2018_MSFRANKLIN</v>
      </c>
      <c r="F1424">
        <v>453100</v>
      </c>
      <c r="G1424" s="53">
        <f t="array" ref="G1424">SUM(IF(A1424=A$5:A1424,IF(C1424=C$5:C1424,1,0),0))</f>
        <v>19</v>
      </c>
    </row>
    <row r="1425" spans="1:7" x14ac:dyDescent="0.25">
      <c r="A1425">
        <v>2018</v>
      </c>
      <c r="B1425" s="53" t="str">
        <f t="shared" si="44"/>
        <v>2018_MS20</v>
      </c>
      <c r="C1425" t="s">
        <v>377</v>
      </c>
      <c r="D1425" t="s">
        <v>1250</v>
      </c>
      <c r="E1425" s="53" t="str">
        <f t="shared" si="45"/>
        <v>2018_MSGEORGE</v>
      </c>
      <c r="F1425">
        <v>453100</v>
      </c>
      <c r="G1425" s="53">
        <f t="array" ref="G1425">SUM(IF(A1425=A$5:A1425,IF(C1425=C$5:C1425,1,0),0))</f>
        <v>20</v>
      </c>
    </row>
    <row r="1426" spans="1:7" x14ac:dyDescent="0.25">
      <c r="A1426">
        <v>2018</v>
      </c>
      <c r="B1426" s="53" t="str">
        <f t="shared" si="44"/>
        <v>2018_MS21</v>
      </c>
      <c r="C1426" t="s">
        <v>377</v>
      </c>
      <c r="D1426" t="s">
        <v>212</v>
      </c>
      <c r="E1426" s="53" t="str">
        <f t="shared" si="45"/>
        <v>2018_MSGREENE</v>
      </c>
      <c r="F1426">
        <v>453100</v>
      </c>
      <c r="G1426" s="53">
        <f t="array" ref="G1426">SUM(IF(A1426=A$5:A1426,IF(C1426=C$5:C1426,1,0),0))</f>
        <v>21</v>
      </c>
    </row>
    <row r="1427" spans="1:7" x14ac:dyDescent="0.25">
      <c r="A1427">
        <v>2018</v>
      </c>
      <c r="B1427" s="53" t="str">
        <f t="shared" si="44"/>
        <v>2018_MS22</v>
      </c>
      <c r="C1427" t="s">
        <v>377</v>
      </c>
      <c r="D1427" t="s">
        <v>1251</v>
      </c>
      <c r="E1427" s="53" t="str">
        <f t="shared" si="45"/>
        <v>2018_MSGRENADA</v>
      </c>
      <c r="F1427">
        <v>453100</v>
      </c>
      <c r="G1427" s="53">
        <f t="array" ref="G1427">SUM(IF(A1427=A$5:A1427,IF(C1427=C$5:C1427,1,0),0))</f>
        <v>22</v>
      </c>
    </row>
    <row r="1428" spans="1:7" x14ac:dyDescent="0.25">
      <c r="A1428">
        <v>2018</v>
      </c>
      <c r="B1428" s="53" t="str">
        <f t="shared" si="44"/>
        <v>2018_MS23</v>
      </c>
      <c r="C1428" t="s">
        <v>377</v>
      </c>
      <c r="D1428" t="s">
        <v>723</v>
      </c>
      <c r="E1428" s="53" t="str">
        <f t="shared" si="45"/>
        <v>2018_MSHANCOCK</v>
      </c>
      <c r="F1428">
        <v>453100</v>
      </c>
      <c r="G1428" s="53">
        <f t="array" ref="G1428">SUM(IF(A1428=A$5:A1428,IF(C1428=C$5:C1428,1,0),0))</f>
        <v>23</v>
      </c>
    </row>
    <row r="1429" spans="1:7" x14ac:dyDescent="0.25">
      <c r="A1429">
        <v>2018</v>
      </c>
      <c r="B1429" s="53" t="str">
        <f t="shared" si="44"/>
        <v>2018_MS24</v>
      </c>
      <c r="C1429" t="s">
        <v>377</v>
      </c>
      <c r="D1429" t="s">
        <v>867</v>
      </c>
      <c r="E1429" s="53" t="str">
        <f t="shared" si="45"/>
        <v>2018_MSHARRISON</v>
      </c>
      <c r="F1429">
        <v>453100</v>
      </c>
      <c r="G1429" s="53">
        <f t="array" ref="G1429">SUM(IF(A1429=A$5:A1429,IF(C1429=C$5:C1429,1,0),0))</f>
        <v>24</v>
      </c>
    </row>
    <row r="1430" spans="1:7" x14ac:dyDescent="0.25">
      <c r="A1430">
        <v>2018</v>
      </c>
      <c r="B1430" s="53" t="str">
        <f t="shared" si="44"/>
        <v>2018_MS25</v>
      </c>
      <c r="C1430" t="s">
        <v>377</v>
      </c>
      <c r="D1430" t="s">
        <v>1252</v>
      </c>
      <c r="E1430" s="53" t="str">
        <f t="shared" si="45"/>
        <v>2018_MSHINDS</v>
      </c>
      <c r="F1430">
        <v>453100</v>
      </c>
      <c r="G1430" s="53">
        <f t="array" ref="G1430">SUM(IF(A1430=A$5:A1430,IF(C1430=C$5:C1430,1,0),0))</f>
        <v>25</v>
      </c>
    </row>
    <row r="1431" spans="1:7" x14ac:dyDescent="0.25">
      <c r="A1431">
        <v>2018</v>
      </c>
      <c r="B1431" s="53" t="str">
        <f t="shared" si="44"/>
        <v>2018_MS26</v>
      </c>
      <c r="C1431" t="s">
        <v>377</v>
      </c>
      <c r="D1431" t="s">
        <v>648</v>
      </c>
      <c r="E1431" s="53" t="str">
        <f t="shared" si="45"/>
        <v>2018_MSHOLMES</v>
      </c>
      <c r="F1431">
        <v>453100</v>
      </c>
      <c r="G1431" s="53">
        <f t="array" ref="G1431">SUM(IF(A1431=A$5:A1431,IF(C1431=C$5:C1431,1,0),0))</f>
        <v>26</v>
      </c>
    </row>
    <row r="1432" spans="1:7" x14ac:dyDescent="0.25">
      <c r="A1432">
        <v>2018</v>
      </c>
      <c r="B1432" s="53" t="str">
        <f t="shared" si="44"/>
        <v>2018_MS27</v>
      </c>
      <c r="C1432" t="s">
        <v>377</v>
      </c>
      <c r="D1432" t="s">
        <v>1253</v>
      </c>
      <c r="E1432" s="53" t="str">
        <f t="shared" si="45"/>
        <v>2018_MSHUMPHREYS</v>
      </c>
      <c r="F1432">
        <v>453100</v>
      </c>
      <c r="G1432" s="53">
        <f t="array" ref="G1432">SUM(IF(A1432=A$5:A1432,IF(C1432=C$5:C1432,1,0),0))</f>
        <v>27</v>
      </c>
    </row>
    <row r="1433" spans="1:7" x14ac:dyDescent="0.25">
      <c r="A1433">
        <v>2018</v>
      </c>
      <c r="B1433" s="53" t="str">
        <f t="shared" si="44"/>
        <v>2018_MS28</v>
      </c>
      <c r="C1433" t="s">
        <v>377</v>
      </c>
      <c r="D1433" t="s">
        <v>1254</v>
      </c>
      <c r="E1433" s="53" t="str">
        <f t="shared" si="45"/>
        <v>2018_MSISSAQUENA</v>
      </c>
      <c r="F1433">
        <v>453100</v>
      </c>
      <c r="G1433" s="53">
        <f t="array" ref="G1433">SUM(IF(A1433=A$5:A1433,IF(C1433=C$5:C1433,1,0),0))</f>
        <v>28</v>
      </c>
    </row>
    <row r="1434" spans="1:7" x14ac:dyDescent="0.25">
      <c r="A1434">
        <v>2018</v>
      </c>
      <c r="B1434" s="53" t="str">
        <f t="shared" si="44"/>
        <v>2018_MS29</v>
      </c>
      <c r="C1434" t="s">
        <v>377</v>
      </c>
      <c r="D1434" t="s">
        <v>1255</v>
      </c>
      <c r="E1434" s="53" t="str">
        <f t="shared" si="45"/>
        <v>2018_MSITAWAMBA</v>
      </c>
      <c r="F1434">
        <v>453100</v>
      </c>
      <c r="G1434" s="53">
        <f t="array" ref="G1434">SUM(IF(A1434=A$5:A1434,IF(C1434=C$5:C1434,1,0),0))</f>
        <v>29</v>
      </c>
    </row>
    <row r="1435" spans="1:7" x14ac:dyDescent="0.25">
      <c r="A1435">
        <v>2018</v>
      </c>
      <c r="B1435" s="53" t="str">
        <f t="shared" si="44"/>
        <v>2018_MS30</v>
      </c>
      <c r="C1435" t="s">
        <v>377</v>
      </c>
      <c r="D1435" t="s">
        <v>460</v>
      </c>
      <c r="E1435" s="53" t="str">
        <f t="shared" si="45"/>
        <v>2018_MSJACKSON</v>
      </c>
      <c r="F1435">
        <v>453100</v>
      </c>
      <c r="G1435" s="53">
        <f t="array" ref="G1435">SUM(IF(A1435=A$5:A1435,IF(C1435=C$5:C1435,1,0),0))</f>
        <v>30</v>
      </c>
    </row>
    <row r="1436" spans="1:7" x14ac:dyDescent="0.25">
      <c r="A1436">
        <v>2018</v>
      </c>
      <c r="B1436" s="53" t="str">
        <f t="shared" si="44"/>
        <v>2018_MS31</v>
      </c>
      <c r="C1436" t="s">
        <v>377</v>
      </c>
      <c r="D1436" t="s">
        <v>729</v>
      </c>
      <c r="E1436" s="53" t="str">
        <f t="shared" si="45"/>
        <v>2018_MSJASPER</v>
      </c>
      <c r="F1436">
        <v>453100</v>
      </c>
      <c r="G1436" s="53">
        <f t="array" ref="G1436">SUM(IF(A1436=A$5:A1436,IF(C1436=C$5:C1436,1,0),0))</f>
        <v>31</v>
      </c>
    </row>
    <row r="1437" spans="1:7" x14ac:dyDescent="0.25">
      <c r="A1437">
        <v>2018</v>
      </c>
      <c r="B1437" s="53" t="str">
        <f t="shared" si="44"/>
        <v>2018_MS32</v>
      </c>
      <c r="C1437" t="s">
        <v>377</v>
      </c>
      <c r="D1437" t="s">
        <v>196</v>
      </c>
      <c r="E1437" s="53" t="str">
        <f t="shared" si="45"/>
        <v>2018_MSJEFFERSON</v>
      </c>
      <c r="F1437">
        <v>453100</v>
      </c>
      <c r="G1437" s="53">
        <f t="array" ref="G1437">SUM(IF(A1437=A$5:A1437,IF(C1437=C$5:C1437,1,0),0))</f>
        <v>32</v>
      </c>
    </row>
    <row r="1438" spans="1:7" x14ac:dyDescent="0.25">
      <c r="A1438">
        <v>2018</v>
      </c>
      <c r="B1438" s="53" t="str">
        <f t="shared" si="44"/>
        <v>2018_MS33</v>
      </c>
      <c r="C1438" t="s">
        <v>377</v>
      </c>
      <c r="D1438" t="s">
        <v>1072</v>
      </c>
      <c r="E1438" s="53" t="str">
        <f t="shared" si="45"/>
        <v>2018_MSJEFFERSON DAVIS</v>
      </c>
      <c r="F1438">
        <v>453100</v>
      </c>
      <c r="G1438" s="53">
        <f t="array" ref="G1438">SUM(IF(A1438=A$5:A1438,IF(C1438=C$5:C1438,1,0),0))</f>
        <v>33</v>
      </c>
    </row>
    <row r="1439" spans="1:7" x14ac:dyDescent="0.25">
      <c r="A1439">
        <v>2018</v>
      </c>
      <c r="B1439" s="53" t="str">
        <f t="shared" si="44"/>
        <v>2018_MS34</v>
      </c>
      <c r="C1439" t="s">
        <v>377</v>
      </c>
      <c r="D1439" t="s">
        <v>732</v>
      </c>
      <c r="E1439" s="53" t="str">
        <f t="shared" si="45"/>
        <v>2018_MSJONES</v>
      </c>
      <c r="F1439">
        <v>453100</v>
      </c>
      <c r="G1439" s="53">
        <f t="array" ref="G1439">SUM(IF(A1439=A$5:A1439,IF(C1439=C$5:C1439,1,0),0))</f>
        <v>34</v>
      </c>
    </row>
    <row r="1440" spans="1:7" x14ac:dyDescent="0.25">
      <c r="A1440">
        <v>2018</v>
      </c>
      <c r="B1440" s="53" t="str">
        <f t="shared" si="44"/>
        <v>2018_MS35</v>
      </c>
      <c r="C1440" t="s">
        <v>377</v>
      </c>
      <c r="D1440" t="s">
        <v>1256</v>
      </c>
      <c r="E1440" s="53" t="str">
        <f t="shared" si="45"/>
        <v>2018_MSKEMPER</v>
      </c>
      <c r="F1440">
        <v>453100</v>
      </c>
      <c r="G1440" s="53">
        <f t="array" ref="G1440">SUM(IF(A1440=A$5:A1440,IF(C1440=C$5:C1440,1,0),0))</f>
        <v>35</v>
      </c>
    </row>
    <row r="1441" spans="1:7" x14ac:dyDescent="0.25">
      <c r="A1441">
        <v>2018</v>
      </c>
      <c r="B1441" s="53" t="str">
        <f t="shared" si="44"/>
        <v>2018_MS36</v>
      </c>
      <c r="C1441" t="s">
        <v>377</v>
      </c>
      <c r="D1441" t="s">
        <v>526</v>
      </c>
      <c r="E1441" s="53" t="str">
        <f t="shared" si="45"/>
        <v>2018_MSLAFAYETTE</v>
      </c>
      <c r="F1441">
        <v>453100</v>
      </c>
      <c r="G1441" s="53">
        <f t="array" ref="G1441">SUM(IF(A1441=A$5:A1441,IF(C1441=C$5:C1441,1,0),0))</f>
        <v>36</v>
      </c>
    </row>
    <row r="1442" spans="1:7" x14ac:dyDescent="0.25">
      <c r="A1442">
        <v>2018</v>
      </c>
      <c r="B1442" s="53" t="str">
        <f t="shared" si="44"/>
        <v>2018_MS37</v>
      </c>
      <c r="C1442" t="s">
        <v>377</v>
      </c>
      <c r="D1442" t="s">
        <v>461</v>
      </c>
      <c r="E1442" s="53" t="str">
        <f t="shared" si="45"/>
        <v>2018_MSLAMAR</v>
      </c>
      <c r="F1442">
        <v>453100</v>
      </c>
      <c r="G1442" s="53">
        <f t="array" ref="G1442">SUM(IF(A1442=A$5:A1442,IF(C1442=C$5:C1442,1,0),0))</f>
        <v>37</v>
      </c>
    </row>
    <row r="1443" spans="1:7" x14ac:dyDescent="0.25">
      <c r="A1443">
        <v>2018</v>
      </c>
      <c r="B1443" s="53" t="str">
        <f t="shared" si="44"/>
        <v>2018_MS38</v>
      </c>
      <c r="C1443" t="s">
        <v>377</v>
      </c>
      <c r="D1443" t="s">
        <v>462</v>
      </c>
      <c r="E1443" s="53" t="str">
        <f t="shared" si="45"/>
        <v>2018_MSLAUDERDALE</v>
      </c>
      <c r="F1443">
        <v>453100</v>
      </c>
      <c r="G1443" s="53">
        <f t="array" ref="G1443">SUM(IF(A1443=A$5:A1443,IF(C1443=C$5:C1443,1,0),0))</f>
        <v>38</v>
      </c>
    </row>
    <row r="1444" spans="1:7" x14ac:dyDescent="0.25">
      <c r="A1444">
        <v>2018</v>
      </c>
      <c r="B1444" s="53" t="str">
        <f t="shared" si="44"/>
        <v>2018_MS39</v>
      </c>
      <c r="C1444" t="s">
        <v>377</v>
      </c>
      <c r="D1444" t="s">
        <v>463</v>
      </c>
      <c r="E1444" s="53" t="str">
        <f t="shared" si="45"/>
        <v>2018_MSLAWRENCE</v>
      </c>
      <c r="F1444">
        <v>453100</v>
      </c>
      <c r="G1444" s="53">
        <f t="array" ref="G1444">SUM(IF(A1444=A$5:A1444,IF(C1444=C$5:C1444,1,0),0))</f>
        <v>39</v>
      </c>
    </row>
    <row r="1445" spans="1:7" x14ac:dyDescent="0.25">
      <c r="A1445">
        <v>2018</v>
      </c>
      <c r="B1445" s="53" t="str">
        <f t="shared" si="44"/>
        <v>2018_MS40</v>
      </c>
      <c r="C1445" t="s">
        <v>377</v>
      </c>
      <c r="D1445" t="s">
        <v>1257</v>
      </c>
      <c r="E1445" s="53" t="str">
        <f t="shared" si="45"/>
        <v>2018_MSLEAKE</v>
      </c>
      <c r="F1445">
        <v>453100</v>
      </c>
      <c r="G1445" s="53">
        <f t="array" ref="G1445">SUM(IF(A1445=A$5:A1445,IF(C1445=C$5:C1445,1,0),0))</f>
        <v>40</v>
      </c>
    </row>
    <row r="1446" spans="1:7" x14ac:dyDescent="0.25">
      <c r="A1446">
        <v>2018</v>
      </c>
      <c r="B1446" s="53" t="str">
        <f t="shared" si="44"/>
        <v>2018_MS41</v>
      </c>
      <c r="C1446" t="s">
        <v>377</v>
      </c>
      <c r="D1446" t="s">
        <v>464</v>
      </c>
      <c r="E1446" s="53" t="str">
        <f t="shared" si="45"/>
        <v>2018_MSLEE</v>
      </c>
      <c r="F1446">
        <v>453100</v>
      </c>
      <c r="G1446" s="53">
        <f t="array" ref="G1446">SUM(IF(A1446=A$5:A1446,IF(C1446=C$5:C1446,1,0),0))</f>
        <v>41</v>
      </c>
    </row>
    <row r="1447" spans="1:7" x14ac:dyDescent="0.25">
      <c r="A1447">
        <v>2018</v>
      </c>
      <c r="B1447" s="53" t="str">
        <f t="shared" si="44"/>
        <v>2018_MS42</v>
      </c>
      <c r="C1447" t="s">
        <v>377</v>
      </c>
      <c r="D1447" t="s">
        <v>1258</v>
      </c>
      <c r="E1447" s="53" t="str">
        <f t="shared" si="45"/>
        <v>2018_MSLEFLORE</v>
      </c>
      <c r="F1447">
        <v>453100</v>
      </c>
      <c r="G1447" s="53">
        <f t="array" ref="G1447">SUM(IF(A1447=A$5:A1447,IF(C1447=C$5:C1447,1,0),0))</f>
        <v>42</v>
      </c>
    </row>
    <row r="1448" spans="1:7" x14ac:dyDescent="0.25">
      <c r="A1448">
        <v>2018</v>
      </c>
      <c r="B1448" s="53" t="str">
        <f t="shared" si="44"/>
        <v>2018_MS43</v>
      </c>
      <c r="C1448" t="s">
        <v>377</v>
      </c>
      <c r="D1448" t="s">
        <v>221</v>
      </c>
      <c r="E1448" s="53" t="str">
        <f t="shared" si="45"/>
        <v>2018_MSLINCOLN</v>
      </c>
      <c r="F1448">
        <v>453100</v>
      </c>
      <c r="G1448" s="53">
        <f t="array" ref="G1448">SUM(IF(A1448=A$5:A1448,IF(C1448=C$5:C1448,1,0),0))</f>
        <v>43</v>
      </c>
    </row>
    <row r="1449" spans="1:7" x14ac:dyDescent="0.25">
      <c r="A1449">
        <v>2018</v>
      </c>
      <c r="B1449" s="53" t="str">
        <f t="shared" si="44"/>
        <v>2018_MS44</v>
      </c>
      <c r="C1449" t="s">
        <v>377</v>
      </c>
      <c r="D1449" t="s">
        <v>466</v>
      </c>
      <c r="E1449" s="53" t="str">
        <f t="shared" si="45"/>
        <v>2018_MSLOWNDES</v>
      </c>
      <c r="F1449">
        <v>453100</v>
      </c>
      <c r="G1449" s="53">
        <f t="array" ref="G1449">SUM(IF(A1449=A$5:A1449,IF(C1449=C$5:C1449,1,0),0))</f>
        <v>44</v>
      </c>
    </row>
    <row r="1450" spans="1:7" x14ac:dyDescent="0.25">
      <c r="A1450">
        <v>2018</v>
      </c>
      <c r="B1450" s="53" t="str">
        <f t="shared" si="44"/>
        <v>2018_MS45</v>
      </c>
      <c r="C1450" t="s">
        <v>377</v>
      </c>
      <c r="D1450" t="s">
        <v>467</v>
      </c>
      <c r="E1450" s="53" t="str">
        <f t="shared" si="45"/>
        <v>2018_MSMADISON</v>
      </c>
      <c r="F1450">
        <v>453100</v>
      </c>
      <c r="G1450" s="53">
        <f t="array" ref="G1450">SUM(IF(A1450=A$5:A1450,IF(C1450=C$5:C1450,1,0),0))</f>
        <v>45</v>
      </c>
    </row>
    <row r="1451" spans="1:7" x14ac:dyDescent="0.25">
      <c r="A1451">
        <v>2018</v>
      </c>
      <c r="B1451" s="53" t="str">
        <f t="shared" si="44"/>
        <v>2018_MS46</v>
      </c>
      <c r="C1451" t="s">
        <v>377</v>
      </c>
      <c r="D1451" t="s">
        <v>469</v>
      </c>
      <c r="E1451" s="53" t="str">
        <f t="shared" si="45"/>
        <v>2018_MSMARION</v>
      </c>
      <c r="F1451">
        <v>453100</v>
      </c>
      <c r="G1451" s="53">
        <f t="array" ref="G1451">SUM(IF(A1451=A$5:A1451,IF(C1451=C$5:C1451,1,0),0))</f>
        <v>46</v>
      </c>
    </row>
    <row r="1452" spans="1:7" x14ac:dyDescent="0.25">
      <c r="A1452">
        <v>2018</v>
      </c>
      <c r="B1452" s="53" t="str">
        <f t="shared" si="44"/>
        <v>2018_MS47</v>
      </c>
      <c r="C1452" t="s">
        <v>377</v>
      </c>
      <c r="D1452" t="s">
        <v>470</v>
      </c>
      <c r="E1452" s="53" t="str">
        <f t="shared" si="45"/>
        <v>2018_MSMARSHALL</v>
      </c>
      <c r="F1452">
        <v>453100</v>
      </c>
      <c r="G1452" s="53">
        <f t="array" ref="G1452">SUM(IF(A1452=A$5:A1452,IF(C1452=C$5:C1452,1,0),0))</f>
        <v>47</v>
      </c>
    </row>
    <row r="1453" spans="1:7" x14ac:dyDescent="0.25">
      <c r="A1453">
        <v>2018</v>
      </c>
      <c r="B1453" s="53" t="str">
        <f t="shared" si="44"/>
        <v>2018_MS48</v>
      </c>
      <c r="C1453" t="s">
        <v>377</v>
      </c>
      <c r="D1453" t="s">
        <v>210</v>
      </c>
      <c r="E1453" s="53" t="str">
        <f t="shared" si="45"/>
        <v>2018_MSMONROE</v>
      </c>
      <c r="F1453">
        <v>453100</v>
      </c>
      <c r="G1453" s="53">
        <f t="array" ref="G1453">SUM(IF(A1453=A$5:A1453,IF(C1453=C$5:C1453,1,0),0))</f>
        <v>48</v>
      </c>
    </row>
    <row r="1454" spans="1:7" x14ac:dyDescent="0.25">
      <c r="A1454">
        <v>2018</v>
      </c>
      <c r="B1454" s="53" t="str">
        <f t="shared" si="44"/>
        <v>2018_MS49</v>
      </c>
      <c r="C1454" t="s">
        <v>377</v>
      </c>
      <c r="D1454" t="s">
        <v>232</v>
      </c>
      <c r="E1454" s="53" t="str">
        <f t="shared" si="45"/>
        <v>2018_MSMONTGOMERY</v>
      </c>
      <c r="F1454">
        <v>453100</v>
      </c>
      <c r="G1454" s="53">
        <f t="array" ref="G1454">SUM(IF(A1454=A$5:A1454,IF(C1454=C$5:C1454,1,0),0))</f>
        <v>49</v>
      </c>
    </row>
    <row r="1455" spans="1:7" x14ac:dyDescent="0.25">
      <c r="A1455">
        <v>2018</v>
      </c>
      <c r="B1455" s="53" t="str">
        <f t="shared" si="44"/>
        <v>2018_MS50</v>
      </c>
      <c r="C1455" t="s">
        <v>377</v>
      </c>
      <c r="D1455" t="s">
        <v>1259</v>
      </c>
      <c r="E1455" s="53" t="str">
        <f t="shared" si="45"/>
        <v>2018_MSNESHOBA</v>
      </c>
      <c r="F1455">
        <v>453100</v>
      </c>
      <c r="G1455" s="53">
        <f t="array" ref="G1455">SUM(IF(A1455=A$5:A1455,IF(C1455=C$5:C1455,1,0),0))</f>
        <v>50</v>
      </c>
    </row>
    <row r="1456" spans="1:7" x14ac:dyDescent="0.25">
      <c r="A1456">
        <v>2018</v>
      </c>
      <c r="B1456" s="53" t="str">
        <f t="shared" si="44"/>
        <v>2018_MS51</v>
      </c>
      <c r="C1456" t="s">
        <v>377</v>
      </c>
      <c r="D1456" t="s">
        <v>531</v>
      </c>
      <c r="E1456" s="53" t="str">
        <f t="shared" si="45"/>
        <v>2018_MSNEWTON</v>
      </c>
      <c r="F1456">
        <v>453100</v>
      </c>
      <c r="G1456" s="53">
        <f t="array" ref="G1456">SUM(IF(A1456=A$5:A1456,IF(C1456=C$5:C1456,1,0),0))</f>
        <v>51</v>
      </c>
    </row>
    <row r="1457" spans="1:7" x14ac:dyDescent="0.25">
      <c r="A1457">
        <v>2018</v>
      </c>
      <c r="B1457" s="53" t="str">
        <f t="shared" si="44"/>
        <v>2018_MS52</v>
      </c>
      <c r="C1457" t="s">
        <v>377</v>
      </c>
      <c r="D1457" t="s">
        <v>1260</v>
      </c>
      <c r="E1457" s="53" t="str">
        <f t="shared" si="45"/>
        <v>2018_MSNOXUBEE</v>
      </c>
      <c r="F1457">
        <v>453100</v>
      </c>
      <c r="G1457" s="53">
        <f t="array" ref="G1457">SUM(IF(A1457=A$5:A1457,IF(C1457=C$5:C1457,1,0),0))</f>
        <v>52</v>
      </c>
    </row>
    <row r="1458" spans="1:7" x14ac:dyDescent="0.25">
      <c r="A1458">
        <v>2018</v>
      </c>
      <c r="B1458" s="53" t="str">
        <f t="shared" si="44"/>
        <v>2018_MS53</v>
      </c>
      <c r="C1458" t="s">
        <v>377</v>
      </c>
      <c r="D1458" t="s">
        <v>1261</v>
      </c>
      <c r="E1458" s="53" t="str">
        <f t="shared" si="45"/>
        <v>2018_MSOKTIBBEHA</v>
      </c>
      <c r="F1458">
        <v>453100</v>
      </c>
      <c r="G1458" s="53">
        <f t="array" ref="G1458">SUM(IF(A1458=A$5:A1458,IF(C1458=C$5:C1458,1,0),0))</f>
        <v>53</v>
      </c>
    </row>
    <row r="1459" spans="1:7" x14ac:dyDescent="0.25">
      <c r="A1459">
        <v>2018</v>
      </c>
      <c r="B1459" s="53" t="str">
        <f t="shared" si="44"/>
        <v>2018_MS54</v>
      </c>
      <c r="C1459" t="s">
        <v>377</v>
      </c>
      <c r="D1459" t="s">
        <v>1262</v>
      </c>
      <c r="E1459" s="53" t="str">
        <f t="shared" si="45"/>
        <v>2018_MSPANOLA</v>
      </c>
      <c r="F1459">
        <v>453100</v>
      </c>
      <c r="G1459" s="53">
        <f t="array" ref="G1459">SUM(IF(A1459=A$5:A1459,IF(C1459=C$5:C1459,1,0),0))</f>
        <v>54</v>
      </c>
    </row>
    <row r="1460" spans="1:7" x14ac:dyDescent="0.25">
      <c r="A1460">
        <v>2018</v>
      </c>
      <c r="B1460" s="53" t="str">
        <f t="shared" si="44"/>
        <v>2018_MS55</v>
      </c>
      <c r="C1460" t="s">
        <v>377</v>
      </c>
      <c r="D1460" t="s">
        <v>1263</v>
      </c>
      <c r="E1460" s="53" t="str">
        <f t="shared" si="45"/>
        <v>2018_MSPEARL RIVER</v>
      </c>
      <c r="F1460">
        <v>453100</v>
      </c>
      <c r="G1460" s="53">
        <f t="array" ref="G1460">SUM(IF(A1460=A$5:A1460,IF(C1460=C$5:C1460,1,0),0))</f>
        <v>55</v>
      </c>
    </row>
    <row r="1461" spans="1:7" x14ac:dyDescent="0.25">
      <c r="A1461">
        <v>2018</v>
      </c>
      <c r="B1461" s="53" t="str">
        <f t="shared" si="44"/>
        <v>2018_MS56</v>
      </c>
      <c r="C1461" t="s">
        <v>377</v>
      </c>
      <c r="D1461" t="s">
        <v>473</v>
      </c>
      <c r="E1461" s="53" t="str">
        <f t="shared" si="45"/>
        <v>2018_MSPERRY</v>
      </c>
      <c r="F1461">
        <v>453100</v>
      </c>
      <c r="G1461" s="53">
        <f t="array" ref="G1461">SUM(IF(A1461=A$5:A1461,IF(C1461=C$5:C1461,1,0),0))</f>
        <v>56</v>
      </c>
    </row>
    <row r="1462" spans="1:7" x14ac:dyDescent="0.25">
      <c r="A1462">
        <v>2018</v>
      </c>
      <c r="B1462" s="53" t="str">
        <f t="shared" si="44"/>
        <v>2018_MS57</v>
      </c>
      <c r="C1462" t="s">
        <v>377</v>
      </c>
      <c r="D1462" t="s">
        <v>277</v>
      </c>
      <c r="E1462" s="53" t="str">
        <f t="shared" si="45"/>
        <v>2018_MSPIKE</v>
      </c>
      <c r="F1462">
        <v>453100</v>
      </c>
      <c r="G1462" s="53">
        <f t="array" ref="G1462">SUM(IF(A1462=A$5:A1462,IF(C1462=C$5:C1462,1,0),0))</f>
        <v>57</v>
      </c>
    </row>
    <row r="1463" spans="1:7" x14ac:dyDescent="0.25">
      <c r="A1463">
        <v>2018</v>
      </c>
      <c r="B1463" s="53" t="str">
        <f t="shared" si="44"/>
        <v>2018_MS58</v>
      </c>
      <c r="C1463" t="s">
        <v>377</v>
      </c>
      <c r="D1463" t="s">
        <v>1264</v>
      </c>
      <c r="E1463" s="53" t="str">
        <f t="shared" si="45"/>
        <v>2018_MSPONTOTOC</v>
      </c>
      <c r="F1463">
        <v>453100</v>
      </c>
      <c r="G1463" s="53">
        <f t="array" ref="G1463">SUM(IF(A1463=A$5:A1463,IF(C1463=C$5:C1463,1,0),0))</f>
        <v>58</v>
      </c>
    </row>
    <row r="1464" spans="1:7" x14ac:dyDescent="0.25">
      <c r="A1464">
        <v>2018</v>
      </c>
      <c r="B1464" s="53" t="str">
        <f t="shared" si="44"/>
        <v>2018_MS59</v>
      </c>
      <c r="C1464" t="s">
        <v>377</v>
      </c>
      <c r="D1464" t="s">
        <v>1265</v>
      </c>
      <c r="E1464" s="53" t="str">
        <f t="shared" si="45"/>
        <v>2018_MSPRENTISS</v>
      </c>
      <c r="F1464">
        <v>453100</v>
      </c>
      <c r="G1464" s="53">
        <f t="array" ref="G1464">SUM(IF(A1464=A$5:A1464,IF(C1464=C$5:C1464,1,0),0))</f>
        <v>59</v>
      </c>
    </row>
    <row r="1465" spans="1:7" x14ac:dyDescent="0.25">
      <c r="A1465">
        <v>2018</v>
      </c>
      <c r="B1465" s="53" t="str">
        <f t="shared" si="44"/>
        <v>2018_MS60</v>
      </c>
      <c r="C1465" t="s">
        <v>377</v>
      </c>
      <c r="D1465" t="s">
        <v>747</v>
      </c>
      <c r="E1465" s="53" t="str">
        <f t="shared" si="45"/>
        <v>2018_MSQUITMAN</v>
      </c>
      <c r="F1465">
        <v>453100</v>
      </c>
      <c r="G1465" s="53">
        <f t="array" ref="G1465">SUM(IF(A1465=A$5:A1465,IF(C1465=C$5:C1465,1,0),0))</f>
        <v>60</v>
      </c>
    </row>
    <row r="1466" spans="1:7" x14ac:dyDescent="0.25">
      <c r="A1466">
        <v>2018</v>
      </c>
      <c r="B1466" s="53" t="str">
        <f t="shared" si="44"/>
        <v>2018_MS61</v>
      </c>
      <c r="C1466" t="s">
        <v>377</v>
      </c>
      <c r="D1466" t="s">
        <v>1266</v>
      </c>
      <c r="E1466" s="53" t="str">
        <f t="shared" si="45"/>
        <v>2018_MSRANKIN</v>
      </c>
      <c r="F1466">
        <v>453100</v>
      </c>
      <c r="G1466" s="53">
        <f t="array" ref="G1466">SUM(IF(A1466=A$5:A1466,IF(C1466=C$5:C1466,1,0),0))</f>
        <v>61</v>
      </c>
    </row>
    <row r="1467" spans="1:7" x14ac:dyDescent="0.25">
      <c r="A1467">
        <v>2018</v>
      </c>
      <c r="B1467" s="53" t="str">
        <f t="shared" si="44"/>
        <v>2018_MS62</v>
      </c>
      <c r="C1467" t="s">
        <v>377</v>
      </c>
      <c r="D1467" t="s">
        <v>541</v>
      </c>
      <c r="E1467" s="53" t="str">
        <f t="shared" si="45"/>
        <v>2018_MSSCOTT</v>
      </c>
      <c r="F1467">
        <v>453100</v>
      </c>
      <c r="G1467" s="53">
        <f t="array" ref="G1467">SUM(IF(A1467=A$5:A1467,IF(C1467=C$5:C1467,1,0),0))</f>
        <v>62</v>
      </c>
    </row>
    <row r="1468" spans="1:7" x14ac:dyDescent="0.25">
      <c r="A1468">
        <v>2018</v>
      </c>
      <c r="B1468" s="53" t="str">
        <f t="shared" si="44"/>
        <v>2018_MS63</v>
      </c>
      <c r="C1468" t="s">
        <v>377</v>
      </c>
      <c r="D1468" t="s">
        <v>1267</v>
      </c>
      <c r="E1468" s="53" t="str">
        <f t="shared" si="45"/>
        <v>2018_MSSHARKEY</v>
      </c>
      <c r="F1468">
        <v>453100</v>
      </c>
      <c r="G1468" s="53">
        <f t="array" ref="G1468">SUM(IF(A1468=A$5:A1468,IF(C1468=C$5:C1468,1,0),0))</f>
        <v>63</v>
      </c>
    </row>
    <row r="1469" spans="1:7" x14ac:dyDescent="0.25">
      <c r="A1469">
        <v>2018</v>
      </c>
      <c r="B1469" s="53" t="str">
        <f t="shared" si="44"/>
        <v>2018_MS64</v>
      </c>
      <c r="C1469" t="s">
        <v>377</v>
      </c>
      <c r="D1469" t="s">
        <v>1048</v>
      </c>
      <c r="E1469" s="53" t="str">
        <f t="shared" si="45"/>
        <v>2018_MSSIMPSON</v>
      </c>
      <c r="F1469">
        <v>453100</v>
      </c>
      <c r="G1469" s="53">
        <f t="array" ref="G1469">SUM(IF(A1469=A$5:A1469,IF(C1469=C$5:C1469,1,0),0))</f>
        <v>64</v>
      </c>
    </row>
    <row r="1470" spans="1:7" x14ac:dyDescent="0.25">
      <c r="A1470">
        <v>2018</v>
      </c>
      <c r="B1470" s="53" t="str">
        <f t="shared" si="44"/>
        <v>2018_MS65</v>
      </c>
      <c r="C1470" t="s">
        <v>377</v>
      </c>
      <c r="D1470" t="s">
        <v>292</v>
      </c>
      <c r="E1470" s="53" t="str">
        <f t="shared" si="45"/>
        <v>2018_MSSMITH</v>
      </c>
      <c r="F1470">
        <v>453100</v>
      </c>
      <c r="G1470" s="53">
        <f t="array" ref="G1470">SUM(IF(A1470=A$5:A1470,IF(C1470=C$5:C1470,1,0),0))</f>
        <v>65</v>
      </c>
    </row>
    <row r="1471" spans="1:7" x14ac:dyDescent="0.25">
      <c r="A1471">
        <v>2018</v>
      </c>
      <c r="B1471" s="53" t="str">
        <f t="shared" si="44"/>
        <v>2018_MS66</v>
      </c>
      <c r="C1471" t="s">
        <v>377</v>
      </c>
      <c r="D1471" t="s">
        <v>546</v>
      </c>
      <c r="E1471" s="53" t="str">
        <f t="shared" si="45"/>
        <v>2018_MSSTONE</v>
      </c>
      <c r="F1471">
        <v>453100</v>
      </c>
      <c r="G1471" s="53">
        <f t="array" ref="G1471">SUM(IF(A1471=A$5:A1471,IF(C1471=C$5:C1471,1,0),0))</f>
        <v>66</v>
      </c>
    </row>
    <row r="1472" spans="1:7" x14ac:dyDescent="0.25">
      <c r="A1472">
        <v>2018</v>
      </c>
      <c r="B1472" s="53" t="str">
        <f t="shared" si="44"/>
        <v>2018_MS67</v>
      </c>
      <c r="C1472" t="s">
        <v>377</v>
      </c>
      <c r="D1472" t="s">
        <v>1268</v>
      </c>
      <c r="E1472" s="53" t="str">
        <f t="shared" si="45"/>
        <v>2018_MSSUNFLOWER</v>
      </c>
      <c r="F1472">
        <v>453100</v>
      </c>
      <c r="G1472" s="53">
        <f t="array" ref="G1472">SUM(IF(A1472=A$5:A1472,IF(C1472=C$5:C1472,1,0),0))</f>
        <v>67</v>
      </c>
    </row>
    <row r="1473" spans="1:7" x14ac:dyDescent="0.25">
      <c r="A1473">
        <v>2018</v>
      </c>
      <c r="B1473" s="53" t="str">
        <f t="shared" si="44"/>
        <v>2018_MS68</v>
      </c>
      <c r="C1473" t="s">
        <v>377</v>
      </c>
      <c r="D1473" t="s">
        <v>1269</v>
      </c>
      <c r="E1473" s="53" t="str">
        <f t="shared" si="45"/>
        <v>2018_MSTALLAHATCHIE</v>
      </c>
      <c r="F1473">
        <v>453100</v>
      </c>
      <c r="G1473" s="53">
        <f t="array" ref="G1473">SUM(IF(A1473=A$5:A1473,IF(C1473=C$5:C1473,1,0),0))</f>
        <v>68</v>
      </c>
    </row>
    <row r="1474" spans="1:7" x14ac:dyDescent="0.25">
      <c r="A1474">
        <v>2018</v>
      </c>
      <c r="B1474" s="53" t="str">
        <f t="shared" si="44"/>
        <v>2018_MS69</v>
      </c>
      <c r="C1474" t="s">
        <v>377</v>
      </c>
      <c r="D1474" t="s">
        <v>1270</v>
      </c>
      <c r="E1474" s="53" t="str">
        <f t="shared" si="45"/>
        <v>2018_MSTATE</v>
      </c>
      <c r="F1474">
        <v>453100</v>
      </c>
      <c r="G1474" s="53">
        <f t="array" ref="G1474">SUM(IF(A1474=A$5:A1474,IF(C1474=C$5:C1474,1,0),0))</f>
        <v>69</v>
      </c>
    </row>
    <row r="1475" spans="1:7" x14ac:dyDescent="0.25">
      <c r="A1475">
        <v>2018</v>
      </c>
      <c r="B1475" s="53" t="str">
        <f t="shared" si="44"/>
        <v>2018_MS70</v>
      </c>
      <c r="C1475" t="s">
        <v>377</v>
      </c>
      <c r="D1475" t="s">
        <v>1271</v>
      </c>
      <c r="E1475" s="53" t="str">
        <f t="shared" si="45"/>
        <v>2018_MSTIPPAH</v>
      </c>
      <c r="F1475">
        <v>453100</v>
      </c>
      <c r="G1475" s="53">
        <f t="array" ref="G1475">SUM(IF(A1475=A$5:A1475,IF(C1475=C$5:C1475,1,0),0))</f>
        <v>70</v>
      </c>
    </row>
    <row r="1476" spans="1:7" x14ac:dyDescent="0.25">
      <c r="A1476">
        <v>2018</v>
      </c>
      <c r="B1476" s="53" t="str">
        <f t="shared" si="44"/>
        <v>2018_MS71</v>
      </c>
      <c r="C1476" t="s">
        <v>377</v>
      </c>
      <c r="D1476" t="s">
        <v>1272</v>
      </c>
      <c r="E1476" s="53" t="str">
        <f t="shared" si="45"/>
        <v>2018_MSTISHOMINGO</v>
      </c>
      <c r="F1476">
        <v>453100</v>
      </c>
      <c r="G1476" s="53">
        <f t="array" ref="G1476">SUM(IF(A1476=A$5:A1476,IF(C1476=C$5:C1476,1,0),0))</f>
        <v>71</v>
      </c>
    </row>
    <row r="1477" spans="1:7" x14ac:dyDescent="0.25">
      <c r="A1477">
        <v>2018</v>
      </c>
      <c r="B1477" s="53" t="str">
        <f t="shared" si="44"/>
        <v>2018_MS72</v>
      </c>
      <c r="C1477" t="s">
        <v>377</v>
      </c>
      <c r="D1477" t="s">
        <v>1273</v>
      </c>
      <c r="E1477" s="53" t="str">
        <f t="shared" si="45"/>
        <v>2018_MSTUNICA</v>
      </c>
      <c r="F1477">
        <v>453100</v>
      </c>
      <c r="G1477" s="53">
        <f t="array" ref="G1477">SUM(IF(A1477=A$5:A1477,IF(C1477=C$5:C1477,1,0),0))</f>
        <v>72</v>
      </c>
    </row>
    <row r="1478" spans="1:7" x14ac:dyDescent="0.25">
      <c r="A1478">
        <v>2018</v>
      </c>
      <c r="B1478" s="53" t="str">
        <f t="shared" ref="B1478:B1541" si="46">A1478&amp;"_"&amp;C1478&amp;G1478</f>
        <v>2018_MS73</v>
      </c>
      <c r="C1478" t="s">
        <v>377</v>
      </c>
      <c r="D1478" t="s">
        <v>258</v>
      </c>
      <c r="E1478" s="53" t="str">
        <f t="shared" ref="E1478:E1541" si="47">A1478&amp;"_"&amp;C1478&amp;D1478</f>
        <v>2018_MSUNION</v>
      </c>
      <c r="F1478">
        <v>453100</v>
      </c>
      <c r="G1478" s="53">
        <f t="array" ref="G1478">SUM(IF(A1478=A$5:A1478,IF(C1478=C$5:C1478,1,0),0))</f>
        <v>73</v>
      </c>
    </row>
    <row r="1479" spans="1:7" x14ac:dyDescent="0.25">
      <c r="A1479">
        <v>2018</v>
      </c>
      <c r="B1479" s="53" t="str">
        <f t="shared" si="46"/>
        <v>2018_MS74</v>
      </c>
      <c r="C1479" t="s">
        <v>377</v>
      </c>
      <c r="D1479" t="s">
        <v>1274</v>
      </c>
      <c r="E1479" s="53" t="str">
        <f t="shared" si="47"/>
        <v>2018_MSWALTHALL</v>
      </c>
      <c r="F1479">
        <v>453100</v>
      </c>
      <c r="G1479" s="53">
        <f t="array" ref="G1479">SUM(IF(A1479=A$5:A1479,IF(C1479=C$5:C1479,1,0),0))</f>
        <v>74</v>
      </c>
    </row>
    <row r="1480" spans="1:7" x14ac:dyDescent="0.25">
      <c r="A1480">
        <v>2018</v>
      </c>
      <c r="B1480" s="53" t="str">
        <f t="shared" si="46"/>
        <v>2018_MS75</v>
      </c>
      <c r="C1480" t="s">
        <v>377</v>
      </c>
      <c r="D1480" t="s">
        <v>336</v>
      </c>
      <c r="E1480" s="53" t="str">
        <f t="shared" si="47"/>
        <v>2018_MSWARREN</v>
      </c>
      <c r="F1480">
        <v>453100</v>
      </c>
      <c r="G1480" s="53">
        <f t="array" ref="G1480">SUM(IF(A1480=A$5:A1480,IF(C1480=C$5:C1480,1,0),0))</f>
        <v>75</v>
      </c>
    </row>
    <row r="1481" spans="1:7" x14ac:dyDescent="0.25">
      <c r="A1481">
        <v>2018</v>
      </c>
      <c r="B1481" s="53" t="str">
        <f t="shared" si="46"/>
        <v>2018_MS76</v>
      </c>
      <c r="C1481" t="s">
        <v>377</v>
      </c>
      <c r="D1481" t="s">
        <v>125</v>
      </c>
      <c r="E1481" s="53" t="str">
        <f t="shared" si="47"/>
        <v>2018_MSWASHINGTON</v>
      </c>
      <c r="F1481">
        <v>453100</v>
      </c>
      <c r="G1481" s="53">
        <f t="array" ref="G1481">SUM(IF(A1481=A$5:A1481,IF(C1481=C$5:C1481,1,0),0))</f>
        <v>76</v>
      </c>
    </row>
    <row r="1482" spans="1:7" x14ac:dyDescent="0.25">
      <c r="A1482">
        <v>2018</v>
      </c>
      <c r="B1482" s="53" t="str">
        <f t="shared" si="46"/>
        <v>2018_MS77</v>
      </c>
      <c r="C1482" t="s">
        <v>377</v>
      </c>
      <c r="D1482" t="s">
        <v>770</v>
      </c>
      <c r="E1482" s="53" t="str">
        <f t="shared" si="47"/>
        <v>2018_MSWAYNE</v>
      </c>
      <c r="F1482">
        <v>453100</v>
      </c>
      <c r="G1482" s="53">
        <f t="array" ref="G1482">SUM(IF(A1482=A$5:A1482,IF(C1482=C$5:C1482,1,0),0))</f>
        <v>77</v>
      </c>
    </row>
    <row r="1483" spans="1:7" x14ac:dyDescent="0.25">
      <c r="A1483">
        <v>2018</v>
      </c>
      <c r="B1483" s="53" t="str">
        <f t="shared" si="46"/>
        <v>2018_MS78</v>
      </c>
      <c r="C1483" t="s">
        <v>377</v>
      </c>
      <c r="D1483" t="s">
        <v>771</v>
      </c>
      <c r="E1483" s="53" t="str">
        <f t="shared" si="47"/>
        <v>2018_MSWEBSTER</v>
      </c>
      <c r="F1483">
        <v>453100</v>
      </c>
      <c r="G1483" s="53">
        <f t="array" ref="G1483">SUM(IF(A1483=A$5:A1483,IF(C1483=C$5:C1483,1,0),0))</f>
        <v>78</v>
      </c>
    </row>
    <row r="1484" spans="1:7" x14ac:dyDescent="0.25">
      <c r="A1484">
        <v>2018</v>
      </c>
      <c r="B1484" s="53" t="str">
        <f t="shared" si="46"/>
        <v>2018_MS79</v>
      </c>
      <c r="C1484" t="s">
        <v>377</v>
      </c>
      <c r="D1484" t="s">
        <v>775</v>
      </c>
      <c r="E1484" s="53" t="str">
        <f t="shared" si="47"/>
        <v>2018_MSWILKINSON</v>
      </c>
      <c r="F1484">
        <v>453100</v>
      </c>
      <c r="G1484" s="53">
        <f t="array" ref="G1484">SUM(IF(A1484=A$5:A1484,IF(C1484=C$5:C1484,1,0),0))</f>
        <v>79</v>
      </c>
    </row>
    <row r="1485" spans="1:7" x14ac:dyDescent="0.25">
      <c r="A1485">
        <v>2018</v>
      </c>
      <c r="B1485" s="53" t="str">
        <f t="shared" si="46"/>
        <v>2018_MS80</v>
      </c>
      <c r="C1485" t="s">
        <v>377</v>
      </c>
      <c r="D1485" t="s">
        <v>485</v>
      </c>
      <c r="E1485" s="53" t="str">
        <f t="shared" si="47"/>
        <v>2018_MSWINSTON</v>
      </c>
      <c r="F1485">
        <v>453100</v>
      </c>
      <c r="G1485" s="53">
        <f t="array" ref="G1485">SUM(IF(A1485=A$5:A1485,IF(C1485=C$5:C1485,1,0),0))</f>
        <v>80</v>
      </c>
    </row>
    <row r="1486" spans="1:7" x14ac:dyDescent="0.25">
      <c r="A1486">
        <v>2018</v>
      </c>
      <c r="B1486" s="53" t="str">
        <f t="shared" si="46"/>
        <v>2018_MS81</v>
      </c>
      <c r="C1486" t="s">
        <v>377</v>
      </c>
      <c r="D1486" t="s">
        <v>1275</v>
      </c>
      <c r="E1486" s="53" t="str">
        <f t="shared" si="47"/>
        <v>2018_MSYALOBUSHA</v>
      </c>
      <c r="F1486">
        <v>453100</v>
      </c>
      <c r="G1486" s="53">
        <f t="array" ref="G1486">SUM(IF(A1486=A$5:A1486,IF(C1486=C$5:C1486,1,0),0))</f>
        <v>81</v>
      </c>
    </row>
    <row r="1487" spans="1:7" x14ac:dyDescent="0.25">
      <c r="A1487">
        <v>2018</v>
      </c>
      <c r="B1487" s="53" t="str">
        <f t="shared" si="46"/>
        <v>2018_MS82</v>
      </c>
      <c r="C1487" t="s">
        <v>377</v>
      </c>
      <c r="D1487" t="s">
        <v>1276</v>
      </c>
      <c r="E1487" s="53" t="str">
        <f t="shared" si="47"/>
        <v>2018_MSYAZOO</v>
      </c>
      <c r="F1487">
        <v>453100</v>
      </c>
      <c r="G1487" s="53">
        <f t="array" ref="G1487">SUM(IF(A1487=A$5:A1487,IF(C1487=C$5:C1487,1,0),0))</f>
        <v>82</v>
      </c>
    </row>
    <row r="1488" spans="1:7" x14ac:dyDescent="0.25">
      <c r="A1488">
        <v>2018</v>
      </c>
      <c r="B1488" s="53" t="str">
        <f t="shared" si="46"/>
        <v>2018_MO1</v>
      </c>
      <c r="C1488" t="s">
        <v>378</v>
      </c>
      <c r="D1488" t="s">
        <v>897</v>
      </c>
      <c r="E1488" s="53" t="str">
        <f t="shared" si="47"/>
        <v>2018_MOADAIR</v>
      </c>
      <c r="F1488">
        <v>453100</v>
      </c>
      <c r="G1488" s="53">
        <f t="array" ref="G1488">SUM(IF(A1488=A$5:A1488,IF(C1488=C$5:C1488,1,0),0))</f>
        <v>1</v>
      </c>
    </row>
    <row r="1489" spans="1:7" x14ac:dyDescent="0.25">
      <c r="A1489">
        <v>2018</v>
      </c>
      <c r="B1489" s="53" t="str">
        <f t="shared" si="46"/>
        <v>2018_MO2</v>
      </c>
      <c r="C1489" t="s">
        <v>378</v>
      </c>
      <c r="D1489" t="s">
        <v>1277</v>
      </c>
      <c r="E1489" s="53" t="str">
        <f t="shared" si="47"/>
        <v>2018_MOANDREW</v>
      </c>
      <c r="F1489">
        <v>453100</v>
      </c>
      <c r="G1489" s="53">
        <f t="array" ref="G1489">SUM(IF(A1489=A$5:A1489,IF(C1489=C$5:C1489,1,0),0))</f>
        <v>2</v>
      </c>
    </row>
    <row r="1490" spans="1:7" x14ac:dyDescent="0.25">
      <c r="A1490">
        <v>2018</v>
      </c>
      <c r="B1490" s="53" t="str">
        <f t="shared" si="46"/>
        <v>2018_MO3</v>
      </c>
      <c r="C1490" t="s">
        <v>378</v>
      </c>
      <c r="D1490" t="s">
        <v>940</v>
      </c>
      <c r="E1490" s="53" t="str">
        <f t="shared" si="47"/>
        <v>2018_MOATCHISON</v>
      </c>
      <c r="F1490">
        <v>453100</v>
      </c>
      <c r="G1490" s="53">
        <f t="array" ref="G1490">SUM(IF(A1490=A$5:A1490,IF(C1490=C$5:C1490,1,0),0))</f>
        <v>3</v>
      </c>
    </row>
    <row r="1491" spans="1:7" x14ac:dyDescent="0.25">
      <c r="A1491">
        <v>2018</v>
      </c>
      <c r="B1491" s="53" t="str">
        <f t="shared" si="46"/>
        <v>2018_MO4</v>
      </c>
      <c r="C1491" t="s">
        <v>378</v>
      </c>
      <c r="D1491" t="s">
        <v>1278</v>
      </c>
      <c r="E1491" s="53" t="str">
        <f t="shared" si="47"/>
        <v>2018_MOAUDRAIN</v>
      </c>
      <c r="F1491">
        <v>453100</v>
      </c>
      <c r="G1491" s="53">
        <f t="array" ref="G1491">SUM(IF(A1491=A$5:A1491,IF(C1491=C$5:C1491,1,0),0))</f>
        <v>4</v>
      </c>
    </row>
    <row r="1492" spans="1:7" x14ac:dyDescent="0.25">
      <c r="A1492">
        <v>2018</v>
      </c>
      <c r="B1492" s="53" t="str">
        <f t="shared" si="46"/>
        <v>2018_MO5</v>
      </c>
      <c r="C1492" t="s">
        <v>378</v>
      </c>
      <c r="D1492" t="s">
        <v>1126</v>
      </c>
      <c r="E1492" s="53" t="str">
        <f t="shared" si="47"/>
        <v>2018_MOBARRY</v>
      </c>
      <c r="F1492">
        <v>453100</v>
      </c>
      <c r="G1492" s="53">
        <f t="array" ref="G1492">SUM(IF(A1492=A$5:A1492,IF(C1492=C$5:C1492,1,0),0))</f>
        <v>5</v>
      </c>
    </row>
    <row r="1493" spans="1:7" x14ac:dyDescent="0.25">
      <c r="A1493">
        <v>2018</v>
      </c>
      <c r="B1493" s="53" t="str">
        <f t="shared" si="46"/>
        <v>2018_MO6</v>
      </c>
      <c r="C1493" t="s">
        <v>378</v>
      </c>
      <c r="D1493" t="s">
        <v>942</v>
      </c>
      <c r="E1493" s="53" t="str">
        <f t="shared" si="47"/>
        <v>2018_MOBARTON</v>
      </c>
      <c r="F1493">
        <v>453100</v>
      </c>
      <c r="G1493" s="53">
        <f t="array" ref="G1493">SUM(IF(A1493=A$5:A1493,IF(C1493=C$5:C1493,1,0),0))</f>
        <v>6</v>
      </c>
    </row>
    <row r="1494" spans="1:7" x14ac:dyDescent="0.25">
      <c r="A1494">
        <v>2018</v>
      </c>
      <c r="B1494" s="53" t="str">
        <f t="shared" si="46"/>
        <v>2018_MO7</v>
      </c>
      <c r="C1494" t="s">
        <v>378</v>
      </c>
      <c r="D1494" t="s">
        <v>1279</v>
      </c>
      <c r="E1494" s="53" t="str">
        <f t="shared" si="47"/>
        <v>2018_MOBATES</v>
      </c>
      <c r="F1494">
        <v>453100</v>
      </c>
      <c r="G1494" s="53">
        <f t="array" ref="G1494">SUM(IF(A1494=A$5:A1494,IF(C1494=C$5:C1494,1,0),0))</f>
        <v>7</v>
      </c>
    </row>
    <row r="1495" spans="1:7" x14ac:dyDescent="0.25">
      <c r="A1495">
        <v>2018</v>
      </c>
      <c r="B1495" s="53" t="str">
        <f t="shared" si="46"/>
        <v>2018_MO8</v>
      </c>
      <c r="C1495" t="s">
        <v>378</v>
      </c>
      <c r="D1495" t="s">
        <v>503</v>
      </c>
      <c r="E1495" s="53" t="str">
        <f t="shared" si="47"/>
        <v>2018_MOBENTON</v>
      </c>
      <c r="F1495">
        <v>453100</v>
      </c>
      <c r="G1495" s="53">
        <f t="array" ref="G1495">SUM(IF(A1495=A$5:A1495,IF(C1495=C$5:C1495,1,0),0))</f>
        <v>8</v>
      </c>
    </row>
    <row r="1496" spans="1:7" x14ac:dyDescent="0.25">
      <c r="A1496">
        <v>2018</v>
      </c>
      <c r="B1496" s="53" t="str">
        <f t="shared" si="46"/>
        <v>2018_MO9</v>
      </c>
      <c r="C1496" t="s">
        <v>378</v>
      </c>
      <c r="D1496" t="s">
        <v>1280</v>
      </c>
      <c r="E1496" s="53" t="str">
        <f t="shared" si="47"/>
        <v>2018_MOBOLLINGER</v>
      </c>
      <c r="F1496">
        <v>453100</v>
      </c>
      <c r="G1496" s="53">
        <f t="array" ref="G1496">SUM(IF(A1496=A$5:A1496,IF(C1496=C$5:C1496,1,0),0))</f>
        <v>9</v>
      </c>
    </row>
    <row r="1497" spans="1:7" x14ac:dyDescent="0.25">
      <c r="A1497">
        <v>2018</v>
      </c>
      <c r="B1497" s="53" t="str">
        <f t="shared" si="46"/>
        <v>2018_MO10</v>
      </c>
      <c r="C1497" t="s">
        <v>378</v>
      </c>
      <c r="D1497" t="s">
        <v>504</v>
      </c>
      <c r="E1497" s="53" t="str">
        <f t="shared" si="47"/>
        <v>2018_MOBOONE</v>
      </c>
      <c r="F1497">
        <v>453100</v>
      </c>
      <c r="G1497" s="53">
        <f t="array" ref="G1497">SUM(IF(A1497=A$5:A1497,IF(C1497=C$5:C1497,1,0),0))</f>
        <v>10</v>
      </c>
    </row>
    <row r="1498" spans="1:7" x14ac:dyDescent="0.25">
      <c r="A1498">
        <v>2018</v>
      </c>
      <c r="B1498" s="53" t="str">
        <f t="shared" si="46"/>
        <v>2018_MO11</v>
      </c>
      <c r="C1498" t="s">
        <v>378</v>
      </c>
      <c r="D1498" t="s">
        <v>903</v>
      </c>
      <c r="E1498" s="53" t="str">
        <f t="shared" si="47"/>
        <v>2018_MOBUCHANAN</v>
      </c>
      <c r="F1498">
        <v>453100</v>
      </c>
      <c r="G1498" s="53">
        <f t="array" ref="G1498">SUM(IF(A1498=A$5:A1498,IF(C1498=C$5:C1498,1,0),0))</f>
        <v>11</v>
      </c>
    </row>
    <row r="1499" spans="1:7" x14ac:dyDescent="0.25">
      <c r="A1499">
        <v>2018</v>
      </c>
      <c r="B1499" s="53" t="str">
        <f t="shared" si="46"/>
        <v>2018_MO12</v>
      </c>
      <c r="C1499" t="s">
        <v>378</v>
      </c>
      <c r="D1499" t="s">
        <v>433</v>
      </c>
      <c r="E1499" s="53" t="str">
        <f t="shared" si="47"/>
        <v>2018_MOBUTLER</v>
      </c>
      <c r="F1499">
        <v>453100</v>
      </c>
      <c r="G1499" s="53">
        <f t="array" ref="G1499">SUM(IF(A1499=A$5:A1499,IF(C1499=C$5:C1499,1,0),0))</f>
        <v>12</v>
      </c>
    </row>
    <row r="1500" spans="1:7" x14ac:dyDescent="0.25">
      <c r="A1500">
        <v>2018</v>
      </c>
      <c r="B1500" s="53" t="str">
        <f t="shared" si="46"/>
        <v>2018_MO13</v>
      </c>
      <c r="C1500" t="s">
        <v>378</v>
      </c>
      <c r="D1500" t="s">
        <v>1011</v>
      </c>
      <c r="E1500" s="53" t="str">
        <f t="shared" si="47"/>
        <v>2018_MOCALDWELL</v>
      </c>
      <c r="F1500">
        <v>453100</v>
      </c>
      <c r="G1500" s="53">
        <f t="array" ref="G1500">SUM(IF(A1500=A$5:A1500,IF(C1500=C$5:C1500,1,0),0))</f>
        <v>13</v>
      </c>
    </row>
    <row r="1501" spans="1:7" x14ac:dyDescent="0.25">
      <c r="A1501">
        <v>2018</v>
      </c>
      <c r="B1501" s="53" t="str">
        <f t="shared" si="46"/>
        <v>2018_MO14</v>
      </c>
      <c r="C1501" t="s">
        <v>378</v>
      </c>
      <c r="D1501" t="s">
        <v>1281</v>
      </c>
      <c r="E1501" s="53" t="str">
        <f t="shared" si="47"/>
        <v>2018_MOCALLAWAY</v>
      </c>
      <c r="F1501">
        <v>453100</v>
      </c>
      <c r="G1501" s="53">
        <f t="array" ref="G1501">SUM(IF(A1501=A$5:A1501,IF(C1501=C$5:C1501,1,0),0))</f>
        <v>14</v>
      </c>
    </row>
    <row r="1502" spans="1:7" x14ac:dyDescent="0.25">
      <c r="A1502">
        <v>2018</v>
      </c>
      <c r="B1502" s="53" t="str">
        <f t="shared" si="46"/>
        <v>2018_MO15</v>
      </c>
      <c r="C1502" t="s">
        <v>378</v>
      </c>
      <c r="D1502" t="s">
        <v>270</v>
      </c>
      <c r="E1502" s="53" t="str">
        <f t="shared" si="47"/>
        <v>2018_MOCAMDEN</v>
      </c>
      <c r="F1502">
        <v>453100</v>
      </c>
      <c r="G1502" s="53">
        <f t="array" ref="G1502">SUM(IF(A1502=A$5:A1502,IF(C1502=C$5:C1502,1,0),0))</f>
        <v>15</v>
      </c>
    </row>
    <row r="1503" spans="1:7" x14ac:dyDescent="0.25">
      <c r="A1503">
        <v>2018</v>
      </c>
      <c r="B1503" s="53" t="str">
        <f t="shared" si="46"/>
        <v>2018_MO16</v>
      </c>
      <c r="C1503" t="s">
        <v>378</v>
      </c>
      <c r="D1503" t="s">
        <v>1282</v>
      </c>
      <c r="E1503" s="53" t="str">
        <f t="shared" si="47"/>
        <v>2018_MOCAPE GIRARDEAU</v>
      </c>
      <c r="F1503">
        <v>453100</v>
      </c>
      <c r="G1503" s="53">
        <f t="array" ref="G1503">SUM(IF(A1503=A$5:A1503,IF(C1503=C$5:C1503,1,0),0))</f>
        <v>16</v>
      </c>
    </row>
    <row r="1504" spans="1:7" x14ac:dyDescent="0.25">
      <c r="A1504">
        <v>2018</v>
      </c>
      <c r="B1504" s="53" t="str">
        <f t="shared" si="46"/>
        <v>2018_MO17</v>
      </c>
      <c r="C1504" t="s">
        <v>378</v>
      </c>
      <c r="D1504" t="s">
        <v>227</v>
      </c>
      <c r="E1504" s="53" t="str">
        <f t="shared" si="47"/>
        <v>2018_MOCARROLL</v>
      </c>
      <c r="F1504">
        <v>453100</v>
      </c>
      <c r="G1504" s="53">
        <f t="array" ref="G1504">SUM(IF(A1504=A$5:A1504,IF(C1504=C$5:C1504,1,0),0))</f>
        <v>17</v>
      </c>
    </row>
    <row r="1505" spans="1:7" x14ac:dyDescent="0.25">
      <c r="A1505">
        <v>2018</v>
      </c>
      <c r="B1505" s="53" t="str">
        <f t="shared" si="46"/>
        <v>2018_MO18</v>
      </c>
      <c r="C1505" t="s">
        <v>378</v>
      </c>
      <c r="D1505" t="s">
        <v>1015</v>
      </c>
      <c r="E1505" s="53" t="str">
        <f t="shared" si="47"/>
        <v>2018_MOCARTER</v>
      </c>
      <c r="F1505">
        <v>453100</v>
      </c>
      <c r="G1505" s="53">
        <f t="array" ref="G1505">SUM(IF(A1505=A$5:A1505,IF(C1505=C$5:C1505,1,0),0))</f>
        <v>18</v>
      </c>
    </row>
    <row r="1506" spans="1:7" x14ac:dyDescent="0.25">
      <c r="A1506">
        <v>2018</v>
      </c>
      <c r="B1506" s="53" t="str">
        <f t="shared" si="46"/>
        <v>2018_MO19</v>
      </c>
      <c r="C1506" t="s">
        <v>378</v>
      </c>
      <c r="D1506" t="s">
        <v>810</v>
      </c>
      <c r="E1506" s="53" t="str">
        <f t="shared" si="47"/>
        <v>2018_MOCASS</v>
      </c>
      <c r="F1506">
        <v>453100</v>
      </c>
      <c r="G1506" s="53">
        <f t="array" ref="G1506">SUM(IF(A1506=A$5:A1506,IF(C1506=C$5:C1506,1,0),0))</f>
        <v>19</v>
      </c>
    </row>
    <row r="1507" spans="1:7" x14ac:dyDescent="0.25">
      <c r="A1507">
        <v>2018</v>
      </c>
      <c r="B1507" s="53" t="str">
        <f t="shared" si="46"/>
        <v>2018_MO20</v>
      </c>
      <c r="C1507" t="s">
        <v>378</v>
      </c>
      <c r="D1507" t="s">
        <v>905</v>
      </c>
      <c r="E1507" s="53" t="str">
        <f t="shared" si="47"/>
        <v>2018_MOCEDAR</v>
      </c>
      <c r="F1507">
        <v>453100</v>
      </c>
      <c r="G1507" s="53">
        <f t="array" ref="G1507">SUM(IF(A1507=A$5:A1507,IF(C1507=C$5:C1507,1,0),0))</f>
        <v>20</v>
      </c>
    </row>
    <row r="1508" spans="1:7" x14ac:dyDescent="0.25">
      <c r="A1508">
        <v>2018</v>
      </c>
      <c r="B1508" s="53" t="str">
        <f t="shared" si="46"/>
        <v>2018_MO21</v>
      </c>
      <c r="C1508" t="s">
        <v>378</v>
      </c>
      <c r="D1508" t="s">
        <v>1283</v>
      </c>
      <c r="E1508" s="53" t="str">
        <f t="shared" si="47"/>
        <v>2018_MOCHARITON</v>
      </c>
      <c r="F1508">
        <v>453100</v>
      </c>
      <c r="G1508" s="53">
        <f t="array" ref="G1508">SUM(IF(A1508=A$5:A1508,IF(C1508=C$5:C1508,1,0),0))</f>
        <v>21</v>
      </c>
    </row>
    <row r="1509" spans="1:7" x14ac:dyDescent="0.25">
      <c r="A1509">
        <v>2018</v>
      </c>
      <c r="B1509" s="53" t="str">
        <f t="shared" si="46"/>
        <v>2018_MO22</v>
      </c>
      <c r="C1509" t="s">
        <v>378</v>
      </c>
      <c r="D1509" t="s">
        <v>812</v>
      </c>
      <c r="E1509" s="53" t="str">
        <f t="shared" si="47"/>
        <v>2018_MOCHRISTIAN</v>
      </c>
      <c r="F1509">
        <v>453100</v>
      </c>
      <c r="G1509" s="53">
        <f t="array" ref="G1509">SUM(IF(A1509=A$5:A1509,IF(C1509=C$5:C1509,1,0),0))</f>
        <v>22</v>
      </c>
    </row>
    <row r="1510" spans="1:7" x14ac:dyDescent="0.25">
      <c r="A1510">
        <v>2018</v>
      </c>
      <c r="B1510" s="53" t="str">
        <f t="shared" si="46"/>
        <v>2018_MO23</v>
      </c>
      <c r="C1510" t="s">
        <v>378</v>
      </c>
      <c r="D1510" t="s">
        <v>507</v>
      </c>
      <c r="E1510" s="53" t="str">
        <f t="shared" si="47"/>
        <v>2018_MOCLARK</v>
      </c>
      <c r="F1510">
        <v>453100</v>
      </c>
      <c r="G1510" s="53">
        <f t="array" ref="G1510">SUM(IF(A1510=A$5:A1510,IF(C1510=C$5:C1510,1,0),0))</f>
        <v>23</v>
      </c>
    </row>
    <row r="1511" spans="1:7" x14ac:dyDescent="0.25">
      <c r="A1511">
        <v>2018</v>
      </c>
      <c r="B1511" s="53" t="str">
        <f t="shared" si="46"/>
        <v>2018_MO24</v>
      </c>
      <c r="C1511" t="s">
        <v>378</v>
      </c>
      <c r="D1511" t="s">
        <v>439</v>
      </c>
      <c r="E1511" s="53" t="str">
        <f t="shared" si="47"/>
        <v>2018_MOCLAY</v>
      </c>
      <c r="F1511">
        <v>453100</v>
      </c>
      <c r="G1511" s="53">
        <f t="array" ref="G1511">SUM(IF(A1511=A$5:A1511,IF(C1511=C$5:C1511,1,0),0))</f>
        <v>24</v>
      </c>
    </row>
    <row r="1512" spans="1:7" x14ac:dyDescent="0.25">
      <c r="A1512">
        <v>2018</v>
      </c>
      <c r="B1512" s="53" t="str">
        <f t="shared" si="46"/>
        <v>2018_MO25</v>
      </c>
      <c r="C1512" t="s">
        <v>378</v>
      </c>
      <c r="D1512" t="s">
        <v>813</v>
      </c>
      <c r="E1512" s="53" t="str">
        <f t="shared" si="47"/>
        <v>2018_MOCLINTON</v>
      </c>
      <c r="F1512">
        <v>453100</v>
      </c>
      <c r="G1512" s="53">
        <f t="array" ref="G1512">SUM(IF(A1512=A$5:A1512,IF(C1512=C$5:C1512,1,0),0))</f>
        <v>25</v>
      </c>
    </row>
    <row r="1513" spans="1:7" x14ac:dyDescent="0.25">
      <c r="A1513">
        <v>2018</v>
      </c>
      <c r="B1513" s="53" t="str">
        <f t="shared" si="46"/>
        <v>2018_MO26</v>
      </c>
      <c r="C1513" t="s">
        <v>378</v>
      </c>
      <c r="D1513" t="s">
        <v>1284</v>
      </c>
      <c r="E1513" s="53" t="str">
        <f t="shared" si="47"/>
        <v>2018_MOCOLE</v>
      </c>
      <c r="F1513">
        <v>453100</v>
      </c>
      <c r="G1513" s="53">
        <f t="array" ref="G1513">SUM(IF(A1513=A$5:A1513,IF(C1513=C$5:C1513,1,0),0))</f>
        <v>26</v>
      </c>
    </row>
    <row r="1514" spans="1:7" x14ac:dyDescent="0.25">
      <c r="A1514">
        <v>2018</v>
      </c>
      <c r="B1514" s="53" t="str">
        <f t="shared" si="46"/>
        <v>2018_MO27</v>
      </c>
      <c r="C1514" t="s">
        <v>378</v>
      </c>
      <c r="D1514" t="s">
        <v>1285</v>
      </c>
      <c r="E1514" s="53" t="str">
        <f t="shared" si="47"/>
        <v>2018_MOCOOPER</v>
      </c>
      <c r="F1514">
        <v>453100</v>
      </c>
      <c r="G1514" s="53">
        <f t="array" ref="G1514">SUM(IF(A1514=A$5:A1514,IF(C1514=C$5:C1514,1,0),0))</f>
        <v>27</v>
      </c>
    </row>
    <row r="1515" spans="1:7" x14ac:dyDescent="0.25">
      <c r="A1515">
        <v>2018</v>
      </c>
      <c r="B1515" s="53" t="str">
        <f t="shared" si="46"/>
        <v>2018_MO28</v>
      </c>
      <c r="C1515" t="s">
        <v>378</v>
      </c>
      <c r="D1515" t="s">
        <v>512</v>
      </c>
      <c r="E1515" s="53" t="str">
        <f t="shared" si="47"/>
        <v>2018_MOCRAWFORD</v>
      </c>
      <c r="F1515">
        <v>453100</v>
      </c>
      <c r="G1515" s="53">
        <f t="array" ref="G1515">SUM(IF(A1515=A$5:A1515,IF(C1515=C$5:C1515,1,0),0))</f>
        <v>28</v>
      </c>
    </row>
    <row r="1516" spans="1:7" x14ac:dyDescent="0.25">
      <c r="A1516">
        <v>2018</v>
      </c>
      <c r="B1516" s="53" t="str">
        <f t="shared" si="46"/>
        <v>2018_MO29</v>
      </c>
      <c r="C1516" t="s">
        <v>378</v>
      </c>
      <c r="D1516" t="s">
        <v>700</v>
      </c>
      <c r="E1516" s="53" t="str">
        <f t="shared" si="47"/>
        <v>2018_MODADE</v>
      </c>
      <c r="F1516">
        <v>453100</v>
      </c>
      <c r="G1516" s="53">
        <f t="array" ref="G1516">SUM(IF(A1516=A$5:A1516,IF(C1516=C$5:C1516,1,0),0))</f>
        <v>29</v>
      </c>
    </row>
    <row r="1517" spans="1:7" x14ac:dyDescent="0.25">
      <c r="A1517">
        <v>2018</v>
      </c>
      <c r="B1517" s="53" t="str">
        <f t="shared" si="46"/>
        <v>2018_MO30</v>
      </c>
      <c r="C1517" t="s">
        <v>378</v>
      </c>
      <c r="D1517" t="s">
        <v>449</v>
      </c>
      <c r="E1517" s="53" t="str">
        <f t="shared" si="47"/>
        <v>2018_MODALLAS</v>
      </c>
      <c r="F1517">
        <v>453100</v>
      </c>
      <c r="G1517" s="53">
        <f t="array" ref="G1517">SUM(IF(A1517=A$5:A1517,IF(C1517=C$5:C1517,1,0),0))</f>
        <v>30</v>
      </c>
    </row>
    <row r="1518" spans="1:7" x14ac:dyDescent="0.25">
      <c r="A1518">
        <v>2018</v>
      </c>
      <c r="B1518" s="53" t="str">
        <f t="shared" si="46"/>
        <v>2018_MO31</v>
      </c>
      <c r="C1518" t="s">
        <v>378</v>
      </c>
      <c r="D1518" t="s">
        <v>861</v>
      </c>
      <c r="E1518" s="53" t="str">
        <f t="shared" si="47"/>
        <v>2018_MODAVIESS</v>
      </c>
      <c r="F1518">
        <v>453100</v>
      </c>
      <c r="G1518" s="53">
        <f t="array" ref="G1518">SUM(IF(A1518=A$5:A1518,IF(C1518=C$5:C1518,1,0),0))</f>
        <v>31</v>
      </c>
    </row>
    <row r="1519" spans="1:7" x14ac:dyDescent="0.25">
      <c r="A1519">
        <v>2018</v>
      </c>
      <c r="B1519" s="53" t="str">
        <f t="shared" si="46"/>
        <v>2018_MO32</v>
      </c>
      <c r="C1519" t="s">
        <v>378</v>
      </c>
      <c r="D1519" t="s">
        <v>450</v>
      </c>
      <c r="E1519" s="53" t="str">
        <f t="shared" si="47"/>
        <v>2018_MODE KALB</v>
      </c>
      <c r="F1519">
        <v>453100</v>
      </c>
      <c r="G1519" s="53">
        <f t="array" ref="G1519">SUM(IF(A1519=A$5:A1519,IF(C1519=C$5:C1519,1,0),0))</f>
        <v>32</v>
      </c>
    </row>
    <row r="1520" spans="1:7" x14ac:dyDescent="0.25">
      <c r="A1520">
        <v>2018</v>
      </c>
      <c r="B1520" s="53" t="str">
        <f t="shared" si="46"/>
        <v>2018_MO33</v>
      </c>
      <c r="C1520" t="s">
        <v>378</v>
      </c>
      <c r="D1520" t="s">
        <v>1286</v>
      </c>
      <c r="E1520" s="53" t="str">
        <f t="shared" si="47"/>
        <v>2018_MODENT</v>
      </c>
      <c r="F1520">
        <v>453100</v>
      </c>
      <c r="G1520" s="53">
        <f t="array" ref="G1520">SUM(IF(A1520=A$5:A1520,IF(C1520=C$5:C1520,1,0),0))</f>
        <v>33</v>
      </c>
    </row>
    <row r="1521" spans="1:7" x14ac:dyDescent="0.25">
      <c r="A1521">
        <v>2018</v>
      </c>
      <c r="B1521" s="53" t="str">
        <f t="shared" si="46"/>
        <v>2018_MO34</v>
      </c>
      <c r="C1521" t="s">
        <v>378</v>
      </c>
      <c r="D1521" t="s">
        <v>190</v>
      </c>
      <c r="E1521" s="53" t="str">
        <f t="shared" si="47"/>
        <v>2018_MODOUGLAS</v>
      </c>
      <c r="F1521">
        <v>453100</v>
      </c>
      <c r="G1521" s="53">
        <f t="array" ref="G1521">SUM(IF(A1521=A$5:A1521,IF(C1521=C$5:C1521,1,0),0))</f>
        <v>34</v>
      </c>
    </row>
    <row r="1522" spans="1:7" x14ac:dyDescent="0.25">
      <c r="A1522">
        <v>2018</v>
      </c>
      <c r="B1522" s="53" t="str">
        <f t="shared" si="46"/>
        <v>2018_MO35</v>
      </c>
      <c r="C1522" t="s">
        <v>378</v>
      </c>
      <c r="D1522" t="s">
        <v>1287</v>
      </c>
      <c r="E1522" s="53" t="str">
        <f t="shared" si="47"/>
        <v>2018_MODUNKLIN</v>
      </c>
      <c r="F1522">
        <v>453100</v>
      </c>
      <c r="G1522" s="53">
        <f t="array" ref="G1522">SUM(IF(A1522=A$5:A1522,IF(C1522=C$5:C1522,1,0),0))</f>
        <v>35</v>
      </c>
    </row>
    <row r="1523" spans="1:7" x14ac:dyDescent="0.25">
      <c r="A1523">
        <v>2018</v>
      </c>
      <c r="B1523" s="53" t="str">
        <f t="shared" si="46"/>
        <v>2018_MO36</v>
      </c>
      <c r="C1523" t="s">
        <v>378</v>
      </c>
      <c r="D1523" t="s">
        <v>455</v>
      </c>
      <c r="E1523" s="53" t="str">
        <f t="shared" si="47"/>
        <v>2018_MOFRANKLIN</v>
      </c>
      <c r="F1523">
        <v>453100</v>
      </c>
      <c r="G1523" s="53">
        <f t="array" ref="G1523">SUM(IF(A1523=A$5:A1523,IF(C1523=C$5:C1523,1,0),0))</f>
        <v>36</v>
      </c>
    </row>
    <row r="1524" spans="1:7" x14ac:dyDescent="0.25">
      <c r="A1524">
        <v>2018</v>
      </c>
      <c r="B1524" s="53" t="str">
        <f t="shared" si="46"/>
        <v>2018_MO37</v>
      </c>
      <c r="C1524" t="s">
        <v>378</v>
      </c>
      <c r="D1524" t="s">
        <v>1288</v>
      </c>
      <c r="E1524" s="53" t="str">
        <f t="shared" si="47"/>
        <v>2018_MOGASCONADE</v>
      </c>
      <c r="F1524">
        <v>453100</v>
      </c>
      <c r="G1524" s="53">
        <f t="array" ref="G1524">SUM(IF(A1524=A$5:A1524,IF(C1524=C$5:C1524,1,0),0))</f>
        <v>37</v>
      </c>
    </row>
    <row r="1525" spans="1:7" x14ac:dyDescent="0.25">
      <c r="A1525">
        <v>2018</v>
      </c>
      <c r="B1525" s="53" t="str">
        <f t="shared" si="46"/>
        <v>2018_MO38</v>
      </c>
      <c r="C1525" t="s">
        <v>378</v>
      </c>
      <c r="D1525" t="s">
        <v>1289</v>
      </c>
      <c r="E1525" s="53" t="str">
        <f t="shared" si="47"/>
        <v>2018_MOGENTRY</v>
      </c>
      <c r="F1525">
        <v>453100</v>
      </c>
      <c r="G1525" s="53">
        <f t="array" ref="G1525">SUM(IF(A1525=A$5:A1525,IF(C1525=C$5:C1525,1,0),0))</f>
        <v>38</v>
      </c>
    </row>
    <row r="1526" spans="1:7" x14ac:dyDescent="0.25">
      <c r="A1526">
        <v>2018</v>
      </c>
      <c r="B1526" s="53" t="str">
        <f t="shared" si="46"/>
        <v>2018_MO39</v>
      </c>
      <c r="C1526" t="s">
        <v>378</v>
      </c>
      <c r="D1526" t="s">
        <v>212</v>
      </c>
      <c r="E1526" s="53" t="str">
        <f t="shared" si="47"/>
        <v>2018_MOGREENE</v>
      </c>
      <c r="F1526">
        <v>453100</v>
      </c>
      <c r="G1526" s="53">
        <f t="array" ref="G1526">SUM(IF(A1526=A$5:A1526,IF(C1526=C$5:C1526,1,0),0))</f>
        <v>39</v>
      </c>
    </row>
    <row r="1527" spans="1:7" x14ac:dyDescent="0.25">
      <c r="A1527">
        <v>2018</v>
      </c>
      <c r="B1527" s="53" t="str">
        <f t="shared" si="46"/>
        <v>2018_MO40</v>
      </c>
      <c r="C1527" t="s">
        <v>378</v>
      </c>
      <c r="D1527" t="s">
        <v>821</v>
      </c>
      <c r="E1527" s="53" t="str">
        <f t="shared" si="47"/>
        <v>2018_MOGRUNDY</v>
      </c>
      <c r="F1527">
        <v>453100</v>
      </c>
      <c r="G1527" s="53">
        <f t="array" ref="G1527">SUM(IF(A1527=A$5:A1527,IF(C1527=C$5:C1527,1,0),0))</f>
        <v>40</v>
      </c>
    </row>
    <row r="1528" spans="1:7" x14ac:dyDescent="0.25">
      <c r="A1528">
        <v>2018</v>
      </c>
      <c r="B1528" s="53" t="str">
        <f t="shared" si="46"/>
        <v>2018_MO41</v>
      </c>
      <c r="C1528" t="s">
        <v>378</v>
      </c>
      <c r="D1528" t="s">
        <v>867</v>
      </c>
      <c r="E1528" s="53" t="str">
        <f t="shared" si="47"/>
        <v>2018_MOHARRISON</v>
      </c>
      <c r="F1528">
        <v>453100</v>
      </c>
      <c r="G1528" s="53">
        <f t="array" ref="G1528">SUM(IF(A1528=A$5:A1528,IF(C1528=C$5:C1528,1,0),0))</f>
        <v>41</v>
      </c>
    </row>
    <row r="1529" spans="1:7" x14ac:dyDescent="0.25">
      <c r="A1529">
        <v>2018</v>
      </c>
      <c r="B1529" s="53" t="str">
        <f t="shared" si="46"/>
        <v>2018_MO42</v>
      </c>
      <c r="C1529" t="s">
        <v>378</v>
      </c>
      <c r="D1529" t="s">
        <v>458</v>
      </c>
      <c r="E1529" s="53" t="str">
        <f t="shared" si="47"/>
        <v>2018_MOHENRY</v>
      </c>
      <c r="F1529">
        <v>453100</v>
      </c>
      <c r="G1529" s="53">
        <f t="array" ref="G1529">SUM(IF(A1529=A$5:A1529,IF(C1529=C$5:C1529,1,0),0))</f>
        <v>42</v>
      </c>
    </row>
    <row r="1530" spans="1:7" x14ac:dyDescent="0.25">
      <c r="A1530">
        <v>2018</v>
      </c>
      <c r="B1530" s="53" t="str">
        <f t="shared" si="46"/>
        <v>2018_MO43</v>
      </c>
      <c r="C1530" t="s">
        <v>378</v>
      </c>
      <c r="D1530" t="s">
        <v>1290</v>
      </c>
      <c r="E1530" s="53" t="str">
        <f t="shared" si="47"/>
        <v>2018_MOHICKORY</v>
      </c>
      <c r="F1530">
        <v>453100</v>
      </c>
      <c r="G1530" s="53">
        <f t="array" ref="G1530">SUM(IF(A1530=A$5:A1530,IF(C1530=C$5:C1530,1,0),0))</f>
        <v>43</v>
      </c>
    </row>
    <row r="1531" spans="1:7" x14ac:dyDescent="0.25">
      <c r="A1531">
        <v>2018</v>
      </c>
      <c r="B1531" s="53" t="str">
        <f t="shared" si="46"/>
        <v>2018_MO44</v>
      </c>
      <c r="C1531" t="s">
        <v>378</v>
      </c>
      <c r="D1531" t="s">
        <v>1291</v>
      </c>
      <c r="E1531" s="53" t="str">
        <f t="shared" si="47"/>
        <v>2018_MOHOLT</v>
      </c>
      <c r="F1531">
        <v>453100</v>
      </c>
      <c r="G1531" s="53">
        <f t="array" ref="G1531">SUM(IF(A1531=A$5:A1531,IF(C1531=C$5:C1531,1,0),0))</f>
        <v>44</v>
      </c>
    </row>
    <row r="1532" spans="1:7" x14ac:dyDescent="0.25">
      <c r="A1532">
        <v>2018</v>
      </c>
      <c r="B1532" s="53" t="str">
        <f t="shared" si="46"/>
        <v>2018_MO45</v>
      </c>
      <c r="C1532" t="s">
        <v>378</v>
      </c>
      <c r="D1532" t="s">
        <v>231</v>
      </c>
      <c r="E1532" s="53" t="str">
        <f t="shared" si="47"/>
        <v>2018_MOHOWARD</v>
      </c>
      <c r="F1532">
        <v>453100</v>
      </c>
      <c r="G1532" s="53">
        <f t="array" ref="G1532">SUM(IF(A1532=A$5:A1532,IF(C1532=C$5:C1532,1,0),0))</f>
        <v>45</v>
      </c>
    </row>
    <row r="1533" spans="1:7" x14ac:dyDescent="0.25">
      <c r="A1533">
        <v>2018</v>
      </c>
      <c r="B1533" s="53" t="str">
        <f t="shared" si="46"/>
        <v>2018_MO46</v>
      </c>
      <c r="C1533" t="s">
        <v>378</v>
      </c>
      <c r="D1533" t="s">
        <v>1292</v>
      </c>
      <c r="E1533" s="53" t="str">
        <f t="shared" si="47"/>
        <v>2018_MOHOWELL</v>
      </c>
      <c r="F1533">
        <v>453100</v>
      </c>
      <c r="G1533" s="53">
        <f t="array" ref="G1533">SUM(IF(A1533=A$5:A1533,IF(C1533=C$5:C1533,1,0),0))</f>
        <v>46</v>
      </c>
    </row>
    <row r="1534" spans="1:7" x14ac:dyDescent="0.25">
      <c r="A1534">
        <v>2018</v>
      </c>
      <c r="B1534" s="53" t="str">
        <f t="shared" si="46"/>
        <v>2018_MO47</v>
      </c>
      <c r="C1534" t="s">
        <v>378</v>
      </c>
      <c r="D1534" t="s">
        <v>1145</v>
      </c>
      <c r="E1534" s="53" t="str">
        <f t="shared" si="47"/>
        <v>2018_MOIRON</v>
      </c>
      <c r="F1534">
        <v>453100</v>
      </c>
      <c r="G1534" s="53">
        <f t="array" ref="G1534">SUM(IF(A1534=A$5:A1534,IF(C1534=C$5:C1534,1,0),0))</f>
        <v>47</v>
      </c>
    </row>
    <row r="1535" spans="1:7" x14ac:dyDescent="0.25">
      <c r="A1535">
        <v>2018</v>
      </c>
      <c r="B1535" s="53" t="str">
        <f t="shared" si="46"/>
        <v>2018_MO48</v>
      </c>
      <c r="C1535" t="s">
        <v>378</v>
      </c>
      <c r="D1535" t="s">
        <v>460</v>
      </c>
      <c r="E1535" s="53" t="str">
        <f t="shared" si="47"/>
        <v>2018_MOJACKSON</v>
      </c>
      <c r="F1535">
        <v>453100</v>
      </c>
      <c r="G1535" s="53">
        <f t="array" ref="G1535">SUM(IF(A1535=A$5:A1535,IF(C1535=C$5:C1535,1,0),0))</f>
        <v>48</v>
      </c>
    </row>
    <row r="1536" spans="1:7" x14ac:dyDescent="0.25">
      <c r="A1536">
        <v>2018</v>
      </c>
      <c r="B1536" s="53" t="str">
        <f t="shared" si="46"/>
        <v>2018_MO49</v>
      </c>
      <c r="C1536" t="s">
        <v>378</v>
      </c>
      <c r="D1536" t="s">
        <v>729</v>
      </c>
      <c r="E1536" s="53" t="str">
        <f t="shared" si="47"/>
        <v>2018_MOJASPER</v>
      </c>
      <c r="F1536">
        <v>453100</v>
      </c>
      <c r="G1536" s="53">
        <f t="array" ref="G1536">SUM(IF(A1536=A$5:A1536,IF(C1536=C$5:C1536,1,0),0))</f>
        <v>49</v>
      </c>
    </row>
    <row r="1537" spans="1:7" x14ac:dyDescent="0.25">
      <c r="A1537">
        <v>2018</v>
      </c>
      <c r="B1537" s="53" t="str">
        <f t="shared" si="46"/>
        <v>2018_MO50</v>
      </c>
      <c r="C1537" t="s">
        <v>378</v>
      </c>
      <c r="D1537" t="s">
        <v>196</v>
      </c>
      <c r="E1537" s="53" t="str">
        <f t="shared" si="47"/>
        <v>2018_MOJEFFERSON</v>
      </c>
      <c r="F1537">
        <v>453100</v>
      </c>
      <c r="G1537" s="53">
        <f t="array" ref="G1537">SUM(IF(A1537=A$5:A1537,IF(C1537=C$5:C1537,1,0),0))</f>
        <v>50</v>
      </c>
    </row>
    <row r="1538" spans="1:7" x14ac:dyDescent="0.25">
      <c r="A1538">
        <v>2018</v>
      </c>
      <c r="B1538" s="53" t="str">
        <f t="shared" si="46"/>
        <v>2018_MO51</v>
      </c>
      <c r="C1538" t="s">
        <v>378</v>
      </c>
      <c r="D1538" t="s">
        <v>525</v>
      </c>
      <c r="E1538" s="53" t="str">
        <f t="shared" si="47"/>
        <v>2018_MOJOHNSON</v>
      </c>
      <c r="F1538">
        <v>453100</v>
      </c>
      <c r="G1538" s="53">
        <f t="array" ref="G1538">SUM(IF(A1538=A$5:A1538,IF(C1538=C$5:C1538,1,0),0))</f>
        <v>51</v>
      </c>
    </row>
    <row r="1539" spans="1:7" x14ac:dyDescent="0.25">
      <c r="A1539">
        <v>2018</v>
      </c>
      <c r="B1539" s="53" t="str">
        <f t="shared" si="46"/>
        <v>2018_MO52</v>
      </c>
      <c r="C1539" t="s">
        <v>378</v>
      </c>
      <c r="D1539" t="s">
        <v>830</v>
      </c>
      <c r="E1539" s="53" t="str">
        <f t="shared" si="47"/>
        <v>2018_MOKNOX</v>
      </c>
      <c r="F1539">
        <v>453100</v>
      </c>
      <c r="G1539" s="53">
        <f t="array" ref="G1539">SUM(IF(A1539=A$5:A1539,IF(C1539=C$5:C1539,1,0),0))</f>
        <v>52</v>
      </c>
    </row>
    <row r="1540" spans="1:7" x14ac:dyDescent="0.25">
      <c r="A1540">
        <v>2018</v>
      </c>
      <c r="B1540" s="53" t="str">
        <f t="shared" si="46"/>
        <v>2018_MO53</v>
      </c>
      <c r="C1540" t="s">
        <v>378</v>
      </c>
      <c r="D1540" t="s">
        <v>1293</v>
      </c>
      <c r="E1540" s="53" t="str">
        <f t="shared" si="47"/>
        <v>2018_MOLACLEDE</v>
      </c>
      <c r="F1540">
        <v>453100</v>
      </c>
      <c r="G1540" s="53">
        <f t="array" ref="G1540">SUM(IF(A1540=A$5:A1540,IF(C1540=C$5:C1540,1,0),0))</f>
        <v>53</v>
      </c>
    </row>
    <row r="1541" spans="1:7" x14ac:dyDescent="0.25">
      <c r="A1541">
        <v>2018</v>
      </c>
      <c r="B1541" s="53" t="str">
        <f t="shared" si="46"/>
        <v>2018_MO54</v>
      </c>
      <c r="C1541" t="s">
        <v>378</v>
      </c>
      <c r="D1541" t="s">
        <v>526</v>
      </c>
      <c r="E1541" s="53" t="str">
        <f t="shared" si="47"/>
        <v>2018_MOLAFAYETTE</v>
      </c>
      <c r="F1541">
        <v>453100</v>
      </c>
      <c r="G1541" s="53">
        <f t="array" ref="G1541">SUM(IF(A1541=A$5:A1541,IF(C1541=C$5:C1541,1,0),0))</f>
        <v>54</v>
      </c>
    </row>
    <row r="1542" spans="1:7" x14ac:dyDescent="0.25">
      <c r="A1542">
        <v>2018</v>
      </c>
      <c r="B1542" s="53" t="str">
        <f t="shared" ref="B1542:B1605" si="48">A1542&amp;"_"&amp;C1542&amp;G1542</f>
        <v>2018_MO55</v>
      </c>
      <c r="C1542" t="s">
        <v>378</v>
      </c>
      <c r="D1542" t="s">
        <v>463</v>
      </c>
      <c r="E1542" s="53" t="str">
        <f t="shared" ref="E1542:E1605" si="49">A1542&amp;"_"&amp;C1542&amp;D1542</f>
        <v>2018_MOLAWRENCE</v>
      </c>
      <c r="F1542">
        <v>453100</v>
      </c>
      <c r="G1542" s="53">
        <f t="array" ref="G1542">SUM(IF(A1542=A$5:A1542,IF(C1542=C$5:C1542,1,0),0))</f>
        <v>55</v>
      </c>
    </row>
    <row r="1543" spans="1:7" x14ac:dyDescent="0.25">
      <c r="A1543">
        <v>2018</v>
      </c>
      <c r="B1543" s="53" t="str">
        <f t="shared" si="48"/>
        <v>2018_MO56</v>
      </c>
      <c r="C1543" t="s">
        <v>378</v>
      </c>
      <c r="D1543" t="s">
        <v>796</v>
      </c>
      <c r="E1543" s="53" t="str">
        <f t="shared" si="49"/>
        <v>2018_MOLEWIS</v>
      </c>
      <c r="F1543">
        <v>453100</v>
      </c>
      <c r="G1543" s="53">
        <f t="array" ref="G1543">SUM(IF(A1543=A$5:A1543,IF(C1543=C$5:C1543,1,0),0))</f>
        <v>56</v>
      </c>
    </row>
    <row r="1544" spans="1:7" x14ac:dyDescent="0.25">
      <c r="A1544">
        <v>2018</v>
      </c>
      <c r="B1544" s="53" t="str">
        <f t="shared" si="48"/>
        <v>2018_MO57</v>
      </c>
      <c r="C1544" t="s">
        <v>378</v>
      </c>
      <c r="D1544" t="s">
        <v>221</v>
      </c>
      <c r="E1544" s="53" t="str">
        <f t="shared" si="49"/>
        <v>2018_MOLINCOLN</v>
      </c>
      <c r="F1544">
        <v>453100</v>
      </c>
      <c r="G1544" s="53">
        <f t="array" ref="G1544">SUM(IF(A1544=A$5:A1544,IF(C1544=C$5:C1544,1,0),0))</f>
        <v>57</v>
      </c>
    </row>
    <row r="1545" spans="1:7" x14ac:dyDescent="0.25">
      <c r="A1545">
        <v>2018</v>
      </c>
      <c r="B1545" s="53" t="str">
        <f t="shared" si="48"/>
        <v>2018_MO58</v>
      </c>
      <c r="C1545" t="s">
        <v>378</v>
      </c>
      <c r="D1545" t="s">
        <v>917</v>
      </c>
      <c r="E1545" s="53" t="str">
        <f t="shared" si="49"/>
        <v>2018_MOLINN</v>
      </c>
      <c r="F1545">
        <v>453100</v>
      </c>
      <c r="G1545" s="53">
        <f t="array" ref="G1545">SUM(IF(A1545=A$5:A1545,IF(C1545=C$5:C1545,1,0),0))</f>
        <v>58</v>
      </c>
    </row>
    <row r="1546" spans="1:7" x14ac:dyDescent="0.25">
      <c r="A1546">
        <v>2018</v>
      </c>
      <c r="B1546" s="53" t="str">
        <f t="shared" si="48"/>
        <v>2018_MO59</v>
      </c>
      <c r="C1546" t="s">
        <v>378</v>
      </c>
      <c r="D1546" t="s">
        <v>832</v>
      </c>
      <c r="E1546" s="53" t="str">
        <f t="shared" si="49"/>
        <v>2018_MOLIVINGSTON</v>
      </c>
      <c r="F1546">
        <v>453100</v>
      </c>
      <c r="G1546" s="53">
        <f t="array" ref="G1546">SUM(IF(A1546=A$5:A1546,IF(C1546=C$5:C1546,1,0),0))</f>
        <v>59</v>
      </c>
    </row>
    <row r="1547" spans="1:7" x14ac:dyDescent="0.25">
      <c r="A1547">
        <v>2018</v>
      </c>
      <c r="B1547" s="53" t="str">
        <f t="shared" si="48"/>
        <v>2018_MO60</v>
      </c>
      <c r="C1547" t="s">
        <v>378</v>
      </c>
      <c r="D1547" t="s">
        <v>1294</v>
      </c>
      <c r="E1547" s="53" t="str">
        <f t="shared" si="49"/>
        <v>2018_MOMCDONALD</v>
      </c>
      <c r="F1547">
        <v>453100</v>
      </c>
      <c r="G1547" s="53">
        <f t="array" ref="G1547">SUM(IF(A1547=A$5:A1547,IF(C1547=C$5:C1547,1,0),0))</f>
        <v>60</v>
      </c>
    </row>
    <row r="1548" spans="1:7" x14ac:dyDescent="0.25">
      <c r="A1548">
        <v>2018</v>
      </c>
      <c r="B1548" s="53" t="str">
        <f t="shared" si="48"/>
        <v>2018_MO61</v>
      </c>
      <c r="C1548" t="s">
        <v>378</v>
      </c>
      <c r="D1548" t="s">
        <v>288</v>
      </c>
      <c r="E1548" s="53" t="str">
        <f t="shared" si="49"/>
        <v>2018_MOMACON</v>
      </c>
      <c r="F1548">
        <v>453100</v>
      </c>
      <c r="G1548" s="53">
        <f t="array" ref="G1548">SUM(IF(A1548=A$5:A1548,IF(C1548=C$5:C1548,1,0),0))</f>
        <v>61</v>
      </c>
    </row>
    <row r="1549" spans="1:7" x14ac:dyDescent="0.25">
      <c r="A1549">
        <v>2018</v>
      </c>
      <c r="B1549" s="53" t="str">
        <f t="shared" si="48"/>
        <v>2018_MO62</v>
      </c>
      <c r="C1549" t="s">
        <v>378</v>
      </c>
      <c r="D1549" t="s">
        <v>467</v>
      </c>
      <c r="E1549" s="53" t="str">
        <f t="shared" si="49"/>
        <v>2018_MOMADISON</v>
      </c>
      <c r="F1549">
        <v>453100</v>
      </c>
      <c r="G1549" s="53">
        <f t="array" ref="G1549">SUM(IF(A1549=A$5:A1549,IF(C1549=C$5:C1549,1,0),0))</f>
        <v>62</v>
      </c>
    </row>
    <row r="1550" spans="1:7" x14ac:dyDescent="0.25">
      <c r="A1550">
        <v>2018</v>
      </c>
      <c r="B1550" s="53" t="str">
        <f t="shared" si="48"/>
        <v>2018_MO63</v>
      </c>
      <c r="C1550" t="s">
        <v>378</v>
      </c>
      <c r="D1550" t="s">
        <v>1295</v>
      </c>
      <c r="E1550" s="53" t="str">
        <f t="shared" si="49"/>
        <v>2018_MOMARIES</v>
      </c>
      <c r="F1550">
        <v>453100</v>
      </c>
      <c r="G1550" s="53">
        <f t="array" ref="G1550">SUM(IF(A1550=A$5:A1550,IF(C1550=C$5:C1550,1,0),0))</f>
        <v>63</v>
      </c>
    </row>
    <row r="1551" spans="1:7" x14ac:dyDescent="0.25">
      <c r="A1551">
        <v>2018</v>
      </c>
      <c r="B1551" s="53" t="str">
        <f t="shared" si="48"/>
        <v>2018_MO64</v>
      </c>
      <c r="C1551" t="s">
        <v>378</v>
      </c>
      <c r="D1551" t="s">
        <v>469</v>
      </c>
      <c r="E1551" s="53" t="str">
        <f t="shared" si="49"/>
        <v>2018_MOMARION</v>
      </c>
      <c r="F1551">
        <v>453100</v>
      </c>
      <c r="G1551" s="53">
        <f t="array" ref="G1551">SUM(IF(A1551=A$5:A1551,IF(C1551=C$5:C1551,1,0),0))</f>
        <v>64</v>
      </c>
    </row>
    <row r="1552" spans="1:7" x14ac:dyDescent="0.25">
      <c r="A1552">
        <v>2018</v>
      </c>
      <c r="B1552" s="53" t="str">
        <f t="shared" si="48"/>
        <v>2018_MO65</v>
      </c>
      <c r="C1552" t="s">
        <v>378</v>
      </c>
      <c r="D1552" t="s">
        <v>840</v>
      </c>
      <c r="E1552" s="53" t="str">
        <f t="shared" si="49"/>
        <v>2018_MOMERCER</v>
      </c>
      <c r="F1552">
        <v>453100</v>
      </c>
      <c r="G1552" s="53">
        <f t="array" ref="G1552">SUM(IF(A1552=A$5:A1552,IF(C1552=C$5:C1552,1,0),0))</f>
        <v>65</v>
      </c>
    </row>
    <row r="1553" spans="1:7" x14ac:dyDescent="0.25">
      <c r="A1553">
        <v>2018</v>
      </c>
      <c r="B1553" s="53" t="str">
        <f t="shared" si="48"/>
        <v>2018_MO66</v>
      </c>
      <c r="C1553" t="s">
        <v>378</v>
      </c>
      <c r="D1553" t="s">
        <v>530</v>
      </c>
      <c r="E1553" s="53" t="str">
        <f t="shared" si="49"/>
        <v>2018_MOMILLER</v>
      </c>
      <c r="F1553">
        <v>453100</v>
      </c>
      <c r="G1553" s="53">
        <f t="array" ref="G1553">SUM(IF(A1553=A$5:A1553,IF(C1553=C$5:C1553,1,0),0))</f>
        <v>66</v>
      </c>
    </row>
    <row r="1554" spans="1:7" x14ac:dyDescent="0.25">
      <c r="A1554">
        <v>2018</v>
      </c>
      <c r="B1554" s="53" t="str">
        <f t="shared" si="48"/>
        <v>2018_MO67</v>
      </c>
      <c r="C1554" t="s">
        <v>378</v>
      </c>
      <c r="D1554" t="s">
        <v>102</v>
      </c>
      <c r="E1554" s="53" t="str">
        <f t="shared" si="49"/>
        <v>2018_MOMISSISSIPPI</v>
      </c>
      <c r="F1554">
        <v>453100</v>
      </c>
      <c r="G1554" s="53">
        <f t="array" ref="G1554">SUM(IF(A1554=A$5:A1554,IF(C1554=C$5:C1554,1,0),0))</f>
        <v>67</v>
      </c>
    </row>
    <row r="1555" spans="1:7" x14ac:dyDescent="0.25">
      <c r="A1555">
        <v>2018</v>
      </c>
      <c r="B1555" s="53" t="str">
        <f t="shared" si="48"/>
        <v>2018_MO68</v>
      </c>
      <c r="C1555" t="s">
        <v>378</v>
      </c>
      <c r="D1555" t="s">
        <v>1296</v>
      </c>
      <c r="E1555" s="53" t="str">
        <f t="shared" si="49"/>
        <v>2018_MOMONITEAU</v>
      </c>
      <c r="F1555">
        <v>453100</v>
      </c>
      <c r="G1555" s="53">
        <f t="array" ref="G1555">SUM(IF(A1555=A$5:A1555,IF(C1555=C$5:C1555,1,0),0))</f>
        <v>68</v>
      </c>
    </row>
    <row r="1556" spans="1:7" x14ac:dyDescent="0.25">
      <c r="A1556">
        <v>2018</v>
      </c>
      <c r="B1556" s="53" t="str">
        <f t="shared" si="48"/>
        <v>2018_MO69</v>
      </c>
      <c r="C1556" t="s">
        <v>378</v>
      </c>
      <c r="D1556" t="s">
        <v>210</v>
      </c>
      <c r="E1556" s="53" t="str">
        <f t="shared" si="49"/>
        <v>2018_MOMONROE</v>
      </c>
      <c r="F1556">
        <v>453100</v>
      </c>
      <c r="G1556" s="53">
        <f t="array" ref="G1556">SUM(IF(A1556=A$5:A1556,IF(C1556=C$5:C1556,1,0),0))</f>
        <v>69</v>
      </c>
    </row>
    <row r="1557" spans="1:7" x14ac:dyDescent="0.25">
      <c r="A1557">
        <v>2018</v>
      </c>
      <c r="B1557" s="53" t="str">
        <f t="shared" si="48"/>
        <v>2018_MO70</v>
      </c>
      <c r="C1557" t="s">
        <v>378</v>
      </c>
      <c r="D1557" t="s">
        <v>232</v>
      </c>
      <c r="E1557" s="53" t="str">
        <f t="shared" si="49"/>
        <v>2018_MOMONTGOMERY</v>
      </c>
      <c r="F1557">
        <v>453100</v>
      </c>
      <c r="G1557" s="53">
        <f t="array" ref="G1557">SUM(IF(A1557=A$5:A1557,IF(C1557=C$5:C1557,1,0),0))</f>
        <v>70</v>
      </c>
    </row>
    <row r="1558" spans="1:7" x14ac:dyDescent="0.25">
      <c r="A1558">
        <v>2018</v>
      </c>
      <c r="B1558" s="53" t="str">
        <f t="shared" si="48"/>
        <v>2018_MO71</v>
      </c>
      <c r="C1558" t="s">
        <v>378</v>
      </c>
      <c r="D1558" t="s">
        <v>472</v>
      </c>
      <c r="E1558" s="53" t="str">
        <f t="shared" si="49"/>
        <v>2018_MOMORGAN</v>
      </c>
      <c r="F1558">
        <v>453100</v>
      </c>
      <c r="G1558" s="53">
        <f t="array" ref="G1558">SUM(IF(A1558=A$5:A1558,IF(C1558=C$5:C1558,1,0),0))</f>
        <v>71</v>
      </c>
    </row>
    <row r="1559" spans="1:7" x14ac:dyDescent="0.25">
      <c r="A1559">
        <v>2018</v>
      </c>
      <c r="B1559" s="53" t="str">
        <f t="shared" si="48"/>
        <v>2018_MO72</v>
      </c>
      <c r="C1559" t="s">
        <v>378</v>
      </c>
      <c r="D1559" t="s">
        <v>1297</v>
      </c>
      <c r="E1559" s="53" t="str">
        <f t="shared" si="49"/>
        <v>2018_MONEW MADRID</v>
      </c>
      <c r="F1559">
        <v>453100</v>
      </c>
      <c r="G1559" s="53">
        <f t="array" ref="G1559">SUM(IF(A1559=A$5:A1559,IF(C1559=C$5:C1559,1,0),0))</f>
        <v>72</v>
      </c>
    </row>
    <row r="1560" spans="1:7" x14ac:dyDescent="0.25">
      <c r="A1560">
        <v>2018</v>
      </c>
      <c r="B1560" s="53" t="str">
        <f t="shared" si="48"/>
        <v>2018_MO73</v>
      </c>
      <c r="C1560" t="s">
        <v>378</v>
      </c>
      <c r="D1560" t="s">
        <v>531</v>
      </c>
      <c r="E1560" s="53" t="str">
        <f t="shared" si="49"/>
        <v>2018_MONEWTON</v>
      </c>
      <c r="F1560">
        <v>453100</v>
      </c>
      <c r="G1560" s="53">
        <f t="array" ref="G1560">SUM(IF(A1560=A$5:A1560,IF(C1560=C$5:C1560,1,0),0))</f>
        <v>73</v>
      </c>
    </row>
    <row r="1561" spans="1:7" x14ac:dyDescent="0.25">
      <c r="A1561">
        <v>2018</v>
      </c>
      <c r="B1561" s="53" t="str">
        <f t="shared" si="48"/>
        <v>2018_MO74</v>
      </c>
      <c r="C1561" t="s">
        <v>378</v>
      </c>
      <c r="D1561" t="s">
        <v>1298</v>
      </c>
      <c r="E1561" s="53" t="str">
        <f t="shared" si="49"/>
        <v>2018_MONODAWAY</v>
      </c>
      <c r="F1561">
        <v>453100</v>
      </c>
      <c r="G1561" s="53">
        <f t="array" ref="G1561">SUM(IF(A1561=A$5:A1561,IF(C1561=C$5:C1561,1,0),0))</f>
        <v>74</v>
      </c>
    </row>
    <row r="1562" spans="1:7" x14ac:dyDescent="0.25">
      <c r="A1562">
        <v>2018</v>
      </c>
      <c r="B1562" s="53" t="str">
        <f t="shared" si="48"/>
        <v>2018_MO75</v>
      </c>
      <c r="C1562" t="s">
        <v>378</v>
      </c>
      <c r="D1562" t="s">
        <v>115</v>
      </c>
      <c r="E1562" s="53" t="str">
        <f t="shared" si="49"/>
        <v>2018_MOOREGON</v>
      </c>
      <c r="F1562">
        <v>453100</v>
      </c>
      <c r="G1562" s="53">
        <f t="array" ref="G1562">SUM(IF(A1562=A$5:A1562,IF(C1562=C$5:C1562,1,0),0))</f>
        <v>75</v>
      </c>
    </row>
    <row r="1563" spans="1:7" x14ac:dyDescent="0.25">
      <c r="A1563">
        <v>2018</v>
      </c>
      <c r="B1563" s="53" t="str">
        <f t="shared" si="48"/>
        <v>2018_MO76</v>
      </c>
      <c r="C1563" t="s">
        <v>378</v>
      </c>
      <c r="D1563" t="s">
        <v>977</v>
      </c>
      <c r="E1563" s="53" t="str">
        <f t="shared" si="49"/>
        <v>2018_MOOSAGE</v>
      </c>
      <c r="F1563">
        <v>453100</v>
      </c>
      <c r="G1563" s="53">
        <f t="array" ref="G1563">SUM(IF(A1563=A$5:A1563,IF(C1563=C$5:C1563,1,0),0))</f>
        <v>76</v>
      </c>
    </row>
    <row r="1564" spans="1:7" x14ac:dyDescent="0.25">
      <c r="A1564">
        <v>2018</v>
      </c>
      <c r="B1564" s="53" t="str">
        <f t="shared" si="48"/>
        <v>2018_MO77</v>
      </c>
      <c r="C1564" t="s">
        <v>378</v>
      </c>
      <c r="D1564" t="s">
        <v>1299</v>
      </c>
      <c r="E1564" s="53" t="str">
        <f t="shared" si="49"/>
        <v>2018_MOOZARK</v>
      </c>
      <c r="F1564">
        <v>453100</v>
      </c>
      <c r="G1564" s="53">
        <f t="array" ref="G1564">SUM(IF(A1564=A$5:A1564,IF(C1564=C$5:C1564,1,0),0))</f>
        <v>77</v>
      </c>
    </row>
    <row r="1565" spans="1:7" x14ac:dyDescent="0.25">
      <c r="A1565">
        <v>2018</v>
      </c>
      <c r="B1565" s="53" t="str">
        <f t="shared" si="48"/>
        <v>2018_MO78</v>
      </c>
      <c r="C1565" t="s">
        <v>378</v>
      </c>
      <c r="D1565" t="s">
        <v>1300</v>
      </c>
      <c r="E1565" s="53" t="str">
        <f t="shared" si="49"/>
        <v>2018_MOPEMISCOT</v>
      </c>
      <c r="F1565">
        <v>453100</v>
      </c>
      <c r="G1565" s="53">
        <f t="array" ref="G1565">SUM(IF(A1565=A$5:A1565,IF(C1565=C$5:C1565,1,0),0))</f>
        <v>78</v>
      </c>
    </row>
    <row r="1566" spans="1:7" x14ac:dyDescent="0.25">
      <c r="A1566">
        <v>2018</v>
      </c>
      <c r="B1566" s="53" t="str">
        <f t="shared" si="48"/>
        <v>2018_MO79</v>
      </c>
      <c r="C1566" t="s">
        <v>378</v>
      </c>
      <c r="D1566" t="s">
        <v>473</v>
      </c>
      <c r="E1566" s="53" t="str">
        <f t="shared" si="49"/>
        <v>2018_MOPERRY</v>
      </c>
      <c r="F1566">
        <v>453100</v>
      </c>
      <c r="G1566" s="53">
        <f t="array" ref="G1566">SUM(IF(A1566=A$5:A1566,IF(C1566=C$5:C1566,1,0),0))</f>
        <v>79</v>
      </c>
    </row>
    <row r="1567" spans="1:7" x14ac:dyDescent="0.25">
      <c r="A1567">
        <v>2018</v>
      </c>
      <c r="B1567" s="53" t="str">
        <f t="shared" si="48"/>
        <v>2018_MO80</v>
      </c>
      <c r="C1567" t="s">
        <v>378</v>
      </c>
      <c r="D1567" t="s">
        <v>1301</v>
      </c>
      <c r="E1567" s="53" t="str">
        <f t="shared" si="49"/>
        <v>2018_MOPETTIS</v>
      </c>
      <c r="F1567">
        <v>453100</v>
      </c>
      <c r="G1567" s="53">
        <f t="array" ref="G1567">SUM(IF(A1567=A$5:A1567,IF(C1567=C$5:C1567,1,0),0))</f>
        <v>80</v>
      </c>
    </row>
    <row r="1568" spans="1:7" x14ac:dyDescent="0.25">
      <c r="A1568">
        <v>2018</v>
      </c>
      <c r="B1568" s="53" t="str">
        <f t="shared" si="48"/>
        <v>2018_MO81</v>
      </c>
      <c r="C1568" t="s">
        <v>378</v>
      </c>
      <c r="D1568" t="s">
        <v>1302</v>
      </c>
      <c r="E1568" s="53" t="str">
        <f t="shared" si="49"/>
        <v>2018_MOPHELPS</v>
      </c>
      <c r="F1568">
        <v>453100</v>
      </c>
      <c r="G1568" s="53">
        <f t="array" ref="G1568">SUM(IF(A1568=A$5:A1568,IF(C1568=C$5:C1568,1,0),0))</f>
        <v>81</v>
      </c>
    </row>
    <row r="1569" spans="1:7" x14ac:dyDescent="0.25">
      <c r="A1569">
        <v>2018</v>
      </c>
      <c r="B1569" s="53" t="str">
        <f t="shared" si="48"/>
        <v>2018_MO82</v>
      </c>
      <c r="C1569" t="s">
        <v>378</v>
      </c>
      <c r="D1569" t="s">
        <v>277</v>
      </c>
      <c r="E1569" s="53" t="str">
        <f t="shared" si="49"/>
        <v>2018_MOPIKE</v>
      </c>
      <c r="F1569">
        <v>453100</v>
      </c>
      <c r="G1569" s="53">
        <f t="array" ref="G1569">SUM(IF(A1569=A$5:A1569,IF(C1569=C$5:C1569,1,0),0))</f>
        <v>82</v>
      </c>
    </row>
    <row r="1570" spans="1:7" x14ac:dyDescent="0.25">
      <c r="A1570">
        <v>2018</v>
      </c>
      <c r="B1570" s="53" t="str">
        <f t="shared" si="48"/>
        <v>2018_MO83</v>
      </c>
      <c r="C1570" t="s">
        <v>378</v>
      </c>
      <c r="D1570" t="s">
        <v>1303</v>
      </c>
      <c r="E1570" s="53" t="str">
        <f t="shared" si="49"/>
        <v>2018_MOPLATTE</v>
      </c>
      <c r="F1570">
        <v>453100</v>
      </c>
      <c r="G1570" s="53">
        <f t="array" ref="G1570">SUM(IF(A1570=A$5:A1570,IF(C1570=C$5:C1570,1,0),0))</f>
        <v>83</v>
      </c>
    </row>
    <row r="1571" spans="1:7" x14ac:dyDescent="0.25">
      <c r="A1571">
        <v>2018</v>
      </c>
      <c r="B1571" s="53" t="str">
        <f t="shared" si="48"/>
        <v>2018_MO84</v>
      </c>
      <c r="C1571" t="s">
        <v>378</v>
      </c>
      <c r="D1571" t="s">
        <v>535</v>
      </c>
      <c r="E1571" s="53" t="str">
        <f t="shared" si="49"/>
        <v>2018_MOPOLK</v>
      </c>
      <c r="F1571">
        <v>453100</v>
      </c>
      <c r="G1571" s="53">
        <f t="array" ref="G1571">SUM(IF(A1571=A$5:A1571,IF(C1571=C$5:C1571,1,0),0))</f>
        <v>84</v>
      </c>
    </row>
    <row r="1572" spans="1:7" x14ac:dyDescent="0.25">
      <c r="A1572">
        <v>2018</v>
      </c>
      <c r="B1572" s="53" t="str">
        <f t="shared" si="48"/>
        <v>2018_MO85</v>
      </c>
      <c r="C1572" t="s">
        <v>378</v>
      </c>
      <c r="D1572" t="s">
        <v>538</v>
      </c>
      <c r="E1572" s="53" t="str">
        <f t="shared" si="49"/>
        <v>2018_MOPULASKI</v>
      </c>
      <c r="F1572">
        <v>453100</v>
      </c>
      <c r="G1572" s="53">
        <f t="array" ref="G1572">SUM(IF(A1572=A$5:A1572,IF(C1572=C$5:C1572,1,0),0))</f>
        <v>85</v>
      </c>
    </row>
    <row r="1573" spans="1:7" x14ac:dyDescent="0.25">
      <c r="A1573">
        <v>2018</v>
      </c>
      <c r="B1573" s="53" t="str">
        <f t="shared" si="48"/>
        <v>2018_MO86</v>
      </c>
      <c r="C1573" t="s">
        <v>378</v>
      </c>
      <c r="D1573" t="s">
        <v>264</v>
      </c>
      <c r="E1573" s="53" t="str">
        <f t="shared" si="49"/>
        <v>2018_MOPUTNAM</v>
      </c>
      <c r="F1573">
        <v>453100</v>
      </c>
      <c r="G1573" s="53">
        <f t="array" ref="G1573">SUM(IF(A1573=A$5:A1573,IF(C1573=C$5:C1573,1,0),0))</f>
        <v>86</v>
      </c>
    </row>
    <row r="1574" spans="1:7" x14ac:dyDescent="0.25">
      <c r="A1574">
        <v>2018</v>
      </c>
      <c r="B1574" s="53" t="str">
        <f t="shared" si="48"/>
        <v>2018_MO87</v>
      </c>
      <c r="C1574" t="s">
        <v>378</v>
      </c>
      <c r="D1574" t="s">
        <v>1304</v>
      </c>
      <c r="E1574" s="53" t="str">
        <f t="shared" si="49"/>
        <v>2018_MORALLS</v>
      </c>
      <c r="F1574">
        <v>453100</v>
      </c>
      <c r="G1574" s="53">
        <f t="array" ref="G1574">SUM(IF(A1574=A$5:A1574,IF(C1574=C$5:C1574,1,0),0))</f>
        <v>87</v>
      </c>
    </row>
    <row r="1575" spans="1:7" x14ac:dyDescent="0.25">
      <c r="A1575">
        <v>2018</v>
      </c>
      <c r="B1575" s="53" t="str">
        <f t="shared" si="48"/>
        <v>2018_MO88</v>
      </c>
      <c r="C1575" t="s">
        <v>378</v>
      </c>
      <c r="D1575" t="s">
        <v>475</v>
      </c>
      <c r="E1575" s="53" t="str">
        <f t="shared" si="49"/>
        <v>2018_MORANDOLPH</v>
      </c>
      <c r="F1575">
        <v>453100</v>
      </c>
      <c r="G1575" s="53">
        <f t="array" ref="G1575">SUM(IF(A1575=A$5:A1575,IF(C1575=C$5:C1575,1,0),0))</f>
        <v>88</v>
      </c>
    </row>
    <row r="1576" spans="1:7" x14ac:dyDescent="0.25">
      <c r="A1576">
        <v>2018</v>
      </c>
      <c r="B1576" s="53" t="str">
        <f t="shared" si="48"/>
        <v>2018_MO89</v>
      </c>
      <c r="C1576" t="s">
        <v>378</v>
      </c>
      <c r="D1576" t="s">
        <v>1305</v>
      </c>
      <c r="E1576" s="53" t="str">
        <f t="shared" si="49"/>
        <v>2018_MORAY</v>
      </c>
      <c r="F1576">
        <v>453100</v>
      </c>
      <c r="G1576" s="53">
        <f t="array" ref="G1576">SUM(IF(A1576=A$5:A1576,IF(C1576=C$5:C1576,1,0),0))</f>
        <v>89</v>
      </c>
    </row>
    <row r="1577" spans="1:7" x14ac:dyDescent="0.25">
      <c r="A1577">
        <v>2018</v>
      </c>
      <c r="B1577" s="53" t="str">
        <f t="shared" si="48"/>
        <v>2018_MO90</v>
      </c>
      <c r="C1577" t="s">
        <v>378</v>
      </c>
      <c r="D1577" t="s">
        <v>1306</v>
      </c>
      <c r="E1577" s="53" t="str">
        <f t="shared" si="49"/>
        <v>2018_MOREYNOLDS</v>
      </c>
      <c r="F1577">
        <v>453100</v>
      </c>
      <c r="G1577" s="53">
        <f t="array" ref="G1577">SUM(IF(A1577=A$5:A1577,IF(C1577=C$5:C1577,1,0),0))</f>
        <v>90</v>
      </c>
    </row>
    <row r="1578" spans="1:7" x14ac:dyDescent="0.25">
      <c r="A1578">
        <v>2018</v>
      </c>
      <c r="B1578" s="53" t="str">
        <f t="shared" si="48"/>
        <v>2018_MO91</v>
      </c>
      <c r="C1578" t="s">
        <v>378</v>
      </c>
      <c r="D1578" t="s">
        <v>881</v>
      </c>
      <c r="E1578" s="53" t="str">
        <f t="shared" si="49"/>
        <v>2018_MORIPLEY</v>
      </c>
      <c r="F1578">
        <v>453100</v>
      </c>
      <c r="G1578" s="53">
        <f t="array" ref="G1578">SUM(IF(A1578=A$5:A1578,IF(C1578=C$5:C1578,1,0),0))</f>
        <v>91</v>
      </c>
    </row>
    <row r="1579" spans="1:7" x14ac:dyDescent="0.25">
      <c r="A1579">
        <v>2018</v>
      </c>
      <c r="B1579" s="53" t="str">
        <f t="shared" si="48"/>
        <v>2018_MO92</v>
      </c>
      <c r="C1579" t="s">
        <v>378</v>
      </c>
      <c r="D1579" t="s">
        <v>1084</v>
      </c>
      <c r="E1579" s="53" t="str">
        <f t="shared" si="49"/>
        <v>2018_MOST. CHARLES</v>
      </c>
      <c r="F1579">
        <v>453100</v>
      </c>
      <c r="G1579" s="53">
        <f t="array" ref="G1579">SUM(IF(A1579=A$5:A1579,IF(C1579=C$5:C1579,1,0),0))</f>
        <v>92</v>
      </c>
    </row>
    <row r="1580" spans="1:7" x14ac:dyDescent="0.25">
      <c r="A1580">
        <v>2018</v>
      </c>
      <c r="B1580" s="53" t="str">
        <f t="shared" si="48"/>
        <v>2018_MO93</v>
      </c>
      <c r="C1580" t="s">
        <v>378</v>
      </c>
      <c r="D1580" t="s">
        <v>477</v>
      </c>
      <c r="E1580" s="53" t="str">
        <f t="shared" si="49"/>
        <v>2018_MOST. CLAIR</v>
      </c>
      <c r="F1580">
        <v>453100</v>
      </c>
      <c r="G1580" s="53">
        <f t="array" ref="G1580">SUM(IF(A1580=A$5:A1580,IF(C1580=C$5:C1580,1,0),0))</f>
        <v>93</v>
      </c>
    </row>
    <row r="1581" spans="1:7" x14ac:dyDescent="0.25">
      <c r="A1581">
        <v>2018</v>
      </c>
      <c r="B1581" s="53" t="str">
        <f t="shared" si="48"/>
        <v>2018_MO94</v>
      </c>
      <c r="C1581" t="s">
        <v>378</v>
      </c>
      <c r="D1581" t="s">
        <v>1307</v>
      </c>
      <c r="E1581" s="53" t="str">
        <f t="shared" si="49"/>
        <v>2018_MOSTE. GENEVIEVE</v>
      </c>
      <c r="F1581">
        <v>453100</v>
      </c>
      <c r="G1581" s="53">
        <f t="array" ref="G1581">SUM(IF(A1581=A$5:A1581,IF(C1581=C$5:C1581,1,0),0))</f>
        <v>94</v>
      </c>
    </row>
    <row r="1582" spans="1:7" x14ac:dyDescent="0.25">
      <c r="A1582">
        <v>2018</v>
      </c>
      <c r="B1582" s="53" t="str">
        <f t="shared" si="48"/>
        <v>2018_MO95</v>
      </c>
      <c r="C1582" t="s">
        <v>378</v>
      </c>
      <c r="D1582" t="s">
        <v>1308</v>
      </c>
      <c r="E1582" s="53" t="str">
        <f t="shared" si="49"/>
        <v>2018_MOST. FRANCOIS</v>
      </c>
      <c r="F1582">
        <v>453100</v>
      </c>
      <c r="G1582" s="53">
        <f t="array" ref="G1582">SUM(IF(A1582=A$5:A1582,IF(C1582=C$5:C1582,1,0),0))</f>
        <v>95</v>
      </c>
    </row>
    <row r="1583" spans="1:7" x14ac:dyDescent="0.25">
      <c r="A1583">
        <v>2018</v>
      </c>
      <c r="B1583" s="53" t="str">
        <f t="shared" si="48"/>
        <v>2018_MO96</v>
      </c>
      <c r="C1583" t="s">
        <v>378</v>
      </c>
      <c r="D1583" t="s">
        <v>1228</v>
      </c>
      <c r="E1583" s="53" t="str">
        <f t="shared" si="49"/>
        <v>2018_MOST. LOUIS</v>
      </c>
      <c r="F1583">
        <v>453100</v>
      </c>
      <c r="G1583" s="53">
        <f t="array" ref="G1583">SUM(IF(A1583=A$5:A1583,IF(C1583=C$5:C1583,1,0),0))</f>
        <v>96</v>
      </c>
    </row>
    <row r="1584" spans="1:7" x14ac:dyDescent="0.25">
      <c r="A1584">
        <v>2018</v>
      </c>
      <c r="B1584" s="53" t="str">
        <f t="shared" si="48"/>
        <v>2018_MO97</v>
      </c>
      <c r="C1584" t="s">
        <v>378</v>
      </c>
      <c r="D1584" t="s">
        <v>540</v>
      </c>
      <c r="E1584" s="53" t="str">
        <f t="shared" si="49"/>
        <v>2018_MOSALINE</v>
      </c>
      <c r="F1584">
        <v>453100</v>
      </c>
      <c r="G1584" s="53">
        <f t="array" ref="G1584">SUM(IF(A1584=A$5:A1584,IF(C1584=C$5:C1584,1,0),0))</f>
        <v>97</v>
      </c>
    </row>
    <row r="1585" spans="1:7" x14ac:dyDescent="0.25">
      <c r="A1585">
        <v>2018</v>
      </c>
      <c r="B1585" s="53" t="str">
        <f t="shared" si="48"/>
        <v>2018_MO98</v>
      </c>
      <c r="C1585" t="s">
        <v>378</v>
      </c>
      <c r="D1585" t="s">
        <v>848</v>
      </c>
      <c r="E1585" s="53" t="str">
        <f t="shared" si="49"/>
        <v>2018_MOSCHUYLER</v>
      </c>
      <c r="F1585">
        <v>453100</v>
      </c>
      <c r="G1585" s="53">
        <f t="array" ref="G1585">SUM(IF(A1585=A$5:A1585,IF(C1585=C$5:C1585,1,0),0))</f>
        <v>98</v>
      </c>
    </row>
    <row r="1586" spans="1:7" x14ac:dyDescent="0.25">
      <c r="A1586">
        <v>2018</v>
      </c>
      <c r="B1586" s="53" t="str">
        <f t="shared" si="48"/>
        <v>2018_MO99</v>
      </c>
      <c r="C1586" t="s">
        <v>378</v>
      </c>
      <c r="D1586" t="s">
        <v>1309</v>
      </c>
      <c r="E1586" s="53" t="str">
        <f t="shared" si="49"/>
        <v>2018_MOSCOTLAND</v>
      </c>
      <c r="F1586">
        <v>453100</v>
      </c>
      <c r="G1586" s="53">
        <f t="array" ref="G1586">SUM(IF(A1586=A$5:A1586,IF(C1586=C$5:C1586,1,0),0))</f>
        <v>99</v>
      </c>
    </row>
    <row r="1587" spans="1:7" x14ac:dyDescent="0.25">
      <c r="A1587">
        <v>2018</v>
      </c>
      <c r="B1587" s="53" t="str">
        <f t="shared" si="48"/>
        <v>2018_MO100</v>
      </c>
      <c r="C1587" t="s">
        <v>378</v>
      </c>
      <c r="D1587" t="s">
        <v>541</v>
      </c>
      <c r="E1587" s="53" t="str">
        <f t="shared" si="49"/>
        <v>2018_MOSCOTT</v>
      </c>
      <c r="F1587">
        <v>453100</v>
      </c>
      <c r="G1587" s="53">
        <f t="array" ref="G1587">SUM(IF(A1587=A$5:A1587,IF(C1587=C$5:C1587,1,0),0))</f>
        <v>100</v>
      </c>
    </row>
    <row r="1588" spans="1:7" x14ac:dyDescent="0.25">
      <c r="A1588">
        <v>2018</v>
      </c>
      <c r="B1588" s="53" t="str">
        <f t="shared" si="48"/>
        <v>2018_MO101</v>
      </c>
      <c r="C1588" t="s">
        <v>378</v>
      </c>
      <c r="D1588" t="s">
        <v>1310</v>
      </c>
      <c r="E1588" s="53" t="str">
        <f t="shared" si="49"/>
        <v>2018_MOSHANNON</v>
      </c>
      <c r="F1588">
        <v>453100</v>
      </c>
      <c r="G1588" s="53">
        <f t="array" ref="G1588">SUM(IF(A1588=A$5:A1588,IF(C1588=C$5:C1588,1,0),0))</f>
        <v>101</v>
      </c>
    </row>
    <row r="1589" spans="1:7" x14ac:dyDescent="0.25">
      <c r="A1589">
        <v>2018</v>
      </c>
      <c r="B1589" s="53" t="str">
        <f t="shared" si="48"/>
        <v>2018_MO102</v>
      </c>
      <c r="C1589" t="s">
        <v>378</v>
      </c>
      <c r="D1589" t="s">
        <v>478</v>
      </c>
      <c r="E1589" s="53" t="str">
        <f t="shared" si="49"/>
        <v>2018_MOSHELBY</v>
      </c>
      <c r="F1589">
        <v>453100</v>
      </c>
      <c r="G1589" s="53">
        <f t="array" ref="G1589">SUM(IF(A1589=A$5:A1589,IF(C1589=C$5:C1589,1,0),0))</f>
        <v>102</v>
      </c>
    </row>
    <row r="1590" spans="1:7" x14ac:dyDescent="0.25">
      <c r="A1590">
        <v>2018</v>
      </c>
      <c r="B1590" s="53" t="str">
        <f t="shared" si="48"/>
        <v>2018_MO103</v>
      </c>
      <c r="C1590" t="s">
        <v>378</v>
      </c>
      <c r="D1590" t="s">
        <v>1311</v>
      </c>
      <c r="E1590" s="53" t="str">
        <f t="shared" si="49"/>
        <v>2018_MOSTODDARD</v>
      </c>
      <c r="F1590">
        <v>453100</v>
      </c>
      <c r="G1590" s="53">
        <f t="array" ref="G1590">SUM(IF(A1590=A$5:A1590,IF(C1590=C$5:C1590,1,0),0))</f>
        <v>103</v>
      </c>
    </row>
    <row r="1591" spans="1:7" x14ac:dyDescent="0.25">
      <c r="A1591">
        <v>2018</v>
      </c>
      <c r="B1591" s="53" t="str">
        <f t="shared" si="48"/>
        <v>2018_MO104</v>
      </c>
      <c r="C1591" t="s">
        <v>378</v>
      </c>
      <c r="D1591" t="s">
        <v>546</v>
      </c>
      <c r="E1591" s="53" t="str">
        <f t="shared" si="49"/>
        <v>2018_MOSTONE</v>
      </c>
      <c r="F1591">
        <v>453100</v>
      </c>
      <c r="G1591" s="53">
        <f t="array" ref="G1591">SUM(IF(A1591=A$5:A1591,IF(C1591=C$5:C1591,1,0),0))</f>
        <v>104</v>
      </c>
    </row>
    <row r="1592" spans="1:7" x14ac:dyDescent="0.25">
      <c r="A1592">
        <v>2018</v>
      </c>
      <c r="B1592" s="53" t="str">
        <f t="shared" si="48"/>
        <v>2018_MO105</v>
      </c>
      <c r="C1592" t="s">
        <v>378</v>
      </c>
      <c r="D1592" t="s">
        <v>887</v>
      </c>
      <c r="E1592" s="53" t="str">
        <f t="shared" si="49"/>
        <v>2018_MOSULLIVAN</v>
      </c>
      <c r="F1592">
        <v>453100</v>
      </c>
      <c r="G1592" s="53">
        <f t="array" ref="G1592">SUM(IF(A1592=A$5:A1592,IF(C1592=C$5:C1592,1,0),0))</f>
        <v>105</v>
      </c>
    </row>
    <row r="1593" spans="1:7" x14ac:dyDescent="0.25">
      <c r="A1593">
        <v>2018</v>
      </c>
      <c r="B1593" s="53" t="str">
        <f t="shared" si="48"/>
        <v>2018_MO106</v>
      </c>
      <c r="C1593" t="s">
        <v>378</v>
      </c>
      <c r="D1593" t="s">
        <v>1312</v>
      </c>
      <c r="E1593" s="53" t="str">
        <f t="shared" si="49"/>
        <v>2018_MOTANEY</v>
      </c>
      <c r="F1593">
        <v>453100</v>
      </c>
      <c r="G1593" s="53">
        <f t="array" ref="G1593">SUM(IF(A1593=A$5:A1593,IF(C1593=C$5:C1593,1,0),0))</f>
        <v>106</v>
      </c>
    </row>
    <row r="1594" spans="1:7" x14ac:dyDescent="0.25">
      <c r="A1594">
        <v>2018</v>
      </c>
      <c r="B1594" s="53" t="str">
        <f t="shared" si="48"/>
        <v>2018_MO107</v>
      </c>
      <c r="C1594" t="s">
        <v>378</v>
      </c>
      <c r="D1594" t="s">
        <v>121</v>
      </c>
      <c r="E1594" s="53" t="str">
        <f t="shared" si="49"/>
        <v>2018_MOTEXAS</v>
      </c>
      <c r="F1594">
        <v>453100</v>
      </c>
      <c r="G1594" s="53">
        <f t="array" ref="G1594">SUM(IF(A1594=A$5:A1594,IF(C1594=C$5:C1594,1,0),0))</f>
        <v>107</v>
      </c>
    </row>
    <row r="1595" spans="1:7" x14ac:dyDescent="0.25">
      <c r="A1595">
        <v>2018</v>
      </c>
      <c r="B1595" s="53" t="str">
        <f t="shared" si="48"/>
        <v>2018_MO108</v>
      </c>
      <c r="C1595" t="s">
        <v>378</v>
      </c>
      <c r="D1595" t="s">
        <v>1095</v>
      </c>
      <c r="E1595" s="53" t="str">
        <f t="shared" si="49"/>
        <v>2018_MOVERNON</v>
      </c>
      <c r="F1595">
        <v>453100</v>
      </c>
      <c r="G1595" s="53">
        <f t="array" ref="G1595">SUM(IF(A1595=A$5:A1595,IF(C1595=C$5:C1595,1,0),0))</f>
        <v>108</v>
      </c>
    </row>
    <row r="1596" spans="1:7" x14ac:dyDescent="0.25">
      <c r="A1596">
        <v>2018</v>
      </c>
      <c r="B1596" s="53" t="str">
        <f t="shared" si="48"/>
        <v>2018_MO109</v>
      </c>
      <c r="C1596" t="s">
        <v>378</v>
      </c>
      <c r="D1596" t="s">
        <v>336</v>
      </c>
      <c r="E1596" s="53" t="str">
        <f t="shared" si="49"/>
        <v>2018_MOWARREN</v>
      </c>
      <c r="F1596">
        <v>453100</v>
      </c>
      <c r="G1596" s="53">
        <f t="array" ref="G1596">SUM(IF(A1596=A$5:A1596,IF(C1596=C$5:C1596,1,0),0))</f>
        <v>109</v>
      </c>
    </row>
    <row r="1597" spans="1:7" x14ac:dyDescent="0.25">
      <c r="A1597">
        <v>2018</v>
      </c>
      <c r="B1597" s="53" t="str">
        <f t="shared" si="48"/>
        <v>2018_MO110</v>
      </c>
      <c r="C1597" t="s">
        <v>378</v>
      </c>
      <c r="D1597" t="s">
        <v>125</v>
      </c>
      <c r="E1597" s="53" t="str">
        <f t="shared" si="49"/>
        <v>2018_MOWASHINGTON</v>
      </c>
      <c r="F1597">
        <v>453100</v>
      </c>
      <c r="G1597" s="53">
        <f t="array" ref="G1597">SUM(IF(A1597=A$5:A1597,IF(C1597=C$5:C1597,1,0),0))</f>
        <v>110</v>
      </c>
    </row>
    <row r="1598" spans="1:7" x14ac:dyDescent="0.25">
      <c r="A1598">
        <v>2018</v>
      </c>
      <c r="B1598" s="53" t="str">
        <f t="shared" si="48"/>
        <v>2018_MO111</v>
      </c>
      <c r="C1598" t="s">
        <v>378</v>
      </c>
      <c r="D1598" t="s">
        <v>770</v>
      </c>
      <c r="E1598" s="53" t="str">
        <f t="shared" si="49"/>
        <v>2018_MOWAYNE</v>
      </c>
      <c r="F1598">
        <v>453100</v>
      </c>
      <c r="G1598" s="53">
        <f t="array" ref="G1598">SUM(IF(A1598=A$5:A1598,IF(C1598=C$5:C1598,1,0),0))</f>
        <v>111</v>
      </c>
    </row>
    <row r="1599" spans="1:7" x14ac:dyDescent="0.25">
      <c r="A1599">
        <v>2018</v>
      </c>
      <c r="B1599" s="53" t="str">
        <f t="shared" si="48"/>
        <v>2018_MO112</v>
      </c>
      <c r="C1599" t="s">
        <v>378</v>
      </c>
      <c r="D1599" t="s">
        <v>771</v>
      </c>
      <c r="E1599" s="53" t="str">
        <f t="shared" si="49"/>
        <v>2018_MOWEBSTER</v>
      </c>
      <c r="F1599">
        <v>453100</v>
      </c>
      <c r="G1599" s="53">
        <f t="array" ref="G1599">SUM(IF(A1599=A$5:A1599,IF(C1599=C$5:C1599,1,0),0))</f>
        <v>112</v>
      </c>
    </row>
    <row r="1600" spans="1:7" x14ac:dyDescent="0.25">
      <c r="A1600">
        <v>2018</v>
      </c>
      <c r="B1600" s="53" t="str">
        <f t="shared" si="48"/>
        <v>2018_MO113</v>
      </c>
      <c r="C1600" t="s">
        <v>378</v>
      </c>
      <c r="D1600" t="s">
        <v>776</v>
      </c>
      <c r="E1600" s="53" t="str">
        <f t="shared" si="49"/>
        <v>2018_MOWORTH</v>
      </c>
      <c r="F1600">
        <v>453100</v>
      </c>
      <c r="G1600" s="53">
        <f t="array" ref="G1600">SUM(IF(A1600=A$5:A1600,IF(C1600=C$5:C1600,1,0),0))</f>
        <v>113</v>
      </c>
    </row>
    <row r="1601" spans="1:7" x14ac:dyDescent="0.25">
      <c r="A1601">
        <v>2018</v>
      </c>
      <c r="B1601" s="53" t="str">
        <f t="shared" si="48"/>
        <v>2018_MO114</v>
      </c>
      <c r="C1601" t="s">
        <v>378</v>
      </c>
      <c r="D1601" t="s">
        <v>938</v>
      </c>
      <c r="E1601" s="53" t="str">
        <f t="shared" si="49"/>
        <v>2018_MOWRIGHT</v>
      </c>
      <c r="F1601">
        <v>453100</v>
      </c>
      <c r="G1601" s="53">
        <f t="array" ref="G1601">SUM(IF(A1601=A$5:A1601,IF(C1601=C$5:C1601,1,0),0))</f>
        <v>114</v>
      </c>
    </row>
    <row r="1602" spans="1:7" x14ac:dyDescent="0.25">
      <c r="A1602">
        <v>2018</v>
      </c>
      <c r="B1602" s="53" t="str">
        <f t="shared" si="48"/>
        <v>2018_MO115</v>
      </c>
      <c r="C1602" t="s">
        <v>378</v>
      </c>
      <c r="D1602" t="s">
        <v>1313</v>
      </c>
      <c r="E1602" s="53" t="str">
        <f t="shared" si="49"/>
        <v>2018_MOST. LOUIS CITY</v>
      </c>
      <c r="F1602">
        <v>453100</v>
      </c>
      <c r="G1602" s="53">
        <f t="array" ref="G1602">SUM(IF(A1602=A$5:A1602,IF(C1602=C$5:C1602,1,0),0))</f>
        <v>115</v>
      </c>
    </row>
    <row r="1603" spans="1:7" x14ac:dyDescent="0.25">
      <c r="A1603">
        <v>2018</v>
      </c>
      <c r="B1603" s="53" t="str">
        <f t="shared" si="48"/>
        <v>2018_MT1</v>
      </c>
      <c r="C1603" t="s">
        <v>379</v>
      </c>
      <c r="D1603" t="s">
        <v>1314</v>
      </c>
      <c r="E1603" s="53" t="str">
        <f t="shared" si="49"/>
        <v>2018_MTBEAVERHEAD</v>
      </c>
      <c r="F1603">
        <v>453100</v>
      </c>
      <c r="G1603" s="53">
        <f t="array" ref="G1603">SUM(IF(A1603=A$5:A1603,IF(C1603=C$5:C1603,1,0),0))</f>
        <v>1</v>
      </c>
    </row>
    <row r="1604" spans="1:7" x14ac:dyDescent="0.25">
      <c r="A1604">
        <v>2018</v>
      </c>
      <c r="B1604" s="53" t="str">
        <f t="shared" si="48"/>
        <v>2018_MT2</v>
      </c>
      <c r="C1604" t="s">
        <v>379</v>
      </c>
      <c r="D1604" t="s">
        <v>1315</v>
      </c>
      <c r="E1604" s="53" t="str">
        <f t="shared" si="49"/>
        <v>2018_MTBIG HORN</v>
      </c>
      <c r="F1604">
        <v>453100</v>
      </c>
      <c r="G1604" s="53">
        <f t="array" ref="G1604">SUM(IF(A1604=A$5:A1604,IF(C1604=C$5:C1604,1,0),0))</f>
        <v>2</v>
      </c>
    </row>
    <row r="1605" spans="1:7" x14ac:dyDescent="0.25">
      <c r="A1605">
        <v>2018</v>
      </c>
      <c r="B1605" s="53" t="str">
        <f t="shared" si="48"/>
        <v>2018_MT3</v>
      </c>
      <c r="C1605" t="s">
        <v>379</v>
      </c>
      <c r="D1605" t="s">
        <v>219</v>
      </c>
      <c r="E1605" s="53" t="str">
        <f t="shared" si="49"/>
        <v>2018_MTBLAINE</v>
      </c>
      <c r="F1605">
        <v>453100</v>
      </c>
      <c r="G1605" s="53">
        <f t="array" ref="G1605">SUM(IF(A1605=A$5:A1605,IF(C1605=C$5:C1605,1,0),0))</f>
        <v>3</v>
      </c>
    </row>
    <row r="1606" spans="1:7" x14ac:dyDescent="0.25">
      <c r="A1606">
        <v>2018</v>
      </c>
      <c r="B1606" s="53" t="str">
        <f t="shared" ref="B1606:B1669" si="50">A1606&amp;"_"&amp;C1606&amp;G1606</f>
        <v>2018_MT4</v>
      </c>
      <c r="C1606" t="s">
        <v>379</v>
      </c>
      <c r="D1606" t="s">
        <v>1316</v>
      </c>
      <c r="E1606" s="53" t="str">
        <f t="shared" ref="E1606:E1669" si="51">A1606&amp;"_"&amp;C1606&amp;D1606</f>
        <v>2018_MTBROADWATER</v>
      </c>
      <c r="F1606">
        <v>453100</v>
      </c>
      <c r="G1606" s="53">
        <f t="array" ref="G1606">SUM(IF(A1606=A$5:A1606,IF(C1606=C$5:C1606,1,0),0))</f>
        <v>4</v>
      </c>
    </row>
    <row r="1607" spans="1:7" x14ac:dyDescent="0.25">
      <c r="A1607">
        <v>2018</v>
      </c>
      <c r="B1607" s="53" t="str">
        <f t="shared" si="50"/>
        <v>2018_MT5</v>
      </c>
      <c r="C1607" t="s">
        <v>379</v>
      </c>
      <c r="D1607" t="s">
        <v>1317</v>
      </c>
      <c r="E1607" s="53" t="str">
        <f t="shared" si="51"/>
        <v>2018_MTCARBON</v>
      </c>
      <c r="F1607">
        <v>453100</v>
      </c>
      <c r="G1607" s="53">
        <f t="array" ref="G1607">SUM(IF(A1607=A$5:A1607,IF(C1607=C$5:C1607,1,0),0))</f>
        <v>5</v>
      </c>
    </row>
    <row r="1608" spans="1:7" x14ac:dyDescent="0.25">
      <c r="A1608">
        <v>2018</v>
      </c>
      <c r="B1608" s="53" t="str">
        <f t="shared" si="50"/>
        <v>2018_MT6</v>
      </c>
      <c r="C1608" t="s">
        <v>379</v>
      </c>
      <c r="D1608" t="s">
        <v>1015</v>
      </c>
      <c r="E1608" s="53" t="str">
        <f t="shared" si="51"/>
        <v>2018_MTCARTER</v>
      </c>
      <c r="F1608">
        <v>453100</v>
      </c>
      <c r="G1608" s="53">
        <f t="array" ref="G1608">SUM(IF(A1608=A$5:A1608,IF(C1608=C$5:C1608,1,0),0))</f>
        <v>6</v>
      </c>
    </row>
    <row r="1609" spans="1:7" x14ac:dyDescent="0.25">
      <c r="A1609">
        <v>2018</v>
      </c>
      <c r="B1609" s="53" t="str">
        <f t="shared" si="50"/>
        <v>2018_MT7</v>
      </c>
      <c r="C1609" t="s">
        <v>379</v>
      </c>
      <c r="D1609" t="s">
        <v>1318</v>
      </c>
      <c r="E1609" s="53" t="str">
        <f t="shared" si="51"/>
        <v>2018_MTCASCADE</v>
      </c>
      <c r="F1609">
        <v>453100</v>
      </c>
      <c r="G1609" s="53">
        <f t="array" ref="G1609">SUM(IF(A1609=A$5:A1609,IF(C1609=C$5:C1609,1,0),0))</f>
        <v>7</v>
      </c>
    </row>
    <row r="1610" spans="1:7" x14ac:dyDescent="0.25">
      <c r="A1610">
        <v>2018</v>
      </c>
      <c r="B1610" s="53" t="str">
        <f t="shared" si="50"/>
        <v>2018_MT8</v>
      </c>
      <c r="C1610" t="s">
        <v>379</v>
      </c>
      <c r="D1610" t="s">
        <v>1319</v>
      </c>
      <c r="E1610" s="53" t="str">
        <f t="shared" si="51"/>
        <v>2018_MTCHOUTEAU</v>
      </c>
      <c r="F1610">
        <v>453100</v>
      </c>
      <c r="G1610" s="53">
        <f t="array" ref="G1610">SUM(IF(A1610=A$5:A1610,IF(C1610=C$5:C1610,1,0),0))</f>
        <v>8</v>
      </c>
    </row>
    <row r="1611" spans="1:7" x14ac:dyDescent="0.25">
      <c r="A1611">
        <v>2018</v>
      </c>
      <c r="B1611" s="53" t="str">
        <f t="shared" si="50"/>
        <v>2018_MT9</v>
      </c>
      <c r="C1611" t="s">
        <v>379</v>
      </c>
      <c r="D1611" t="s">
        <v>592</v>
      </c>
      <c r="E1611" s="53" t="str">
        <f t="shared" si="51"/>
        <v>2018_MTCUSTER</v>
      </c>
      <c r="F1611">
        <v>453100</v>
      </c>
      <c r="G1611" s="53">
        <f t="array" ref="G1611">SUM(IF(A1611=A$5:A1611,IF(C1611=C$5:C1611,1,0),0))</f>
        <v>9</v>
      </c>
    </row>
    <row r="1612" spans="1:7" x14ac:dyDescent="0.25">
      <c r="A1612">
        <v>2018</v>
      </c>
      <c r="B1612" s="53" t="str">
        <f t="shared" si="50"/>
        <v>2018_MT10</v>
      </c>
      <c r="C1612" t="s">
        <v>379</v>
      </c>
      <c r="D1612" t="s">
        <v>1320</v>
      </c>
      <c r="E1612" s="53" t="str">
        <f t="shared" si="51"/>
        <v>2018_MTDANIELS</v>
      </c>
      <c r="F1612">
        <v>453100</v>
      </c>
      <c r="G1612" s="53">
        <f t="array" ref="G1612">SUM(IF(A1612=A$5:A1612,IF(C1612=C$5:C1612,1,0),0))</f>
        <v>10</v>
      </c>
    </row>
    <row r="1613" spans="1:7" x14ac:dyDescent="0.25">
      <c r="A1613">
        <v>2018</v>
      </c>
      <c r="B1613" s="53" t="str">
        <f t="shared" si="50"/>
        <v>2018_MT11</v>
      </c>
      <c r="C1613" t="s">
        <v>379</v>
      </c>
      <c r="D1613" t="s">
        <v>701</v>
      </c>
      <c r="E1613" s="53" t="str">
        <f t="shared" si="51"/>
        <v>2018_MTDAWSON</v>
      </c>
      <c r="F1613">
        <v>453100</v>
      </c>
      <c r="G1613" s="53">
        <f t="array" ref="G1613">SUM(IF(A1613=A$5:A1613,IF(C1613=C$5:C1613,1,0),0))</f>
        <v>11</v>
      </c>
    </row>
    <row r="1614" spans="1:7" x14ac:dyDescent="0.25">
      <c r="A1614">
        <v>2018</v>
      </c>
      <c r="B1614" s="53" t="str">
        <f t="shared" si="50"/>
        <v>2018_MT12</v>
      </c>
      <c r="C1614" t="s">
        <v>379</v>
      </c>
      <c r="D1614" t="s">
        <v>1321</v>
      </c>
      <c r="E1614" s="53" t="str">
        <f t="shared" si="51"/>
        <v>2018_MTDEER LODGE</v>
      </c>
      <c r="F1614">
        <v>453100</v>
      </c>
      <c r="G1614" s="53">
        <f t="array" ref="G1614">SUM(IF(A1614=A$5:A1614,IF(C1614=C$5:C1614,1,0),0))</f>
        <v>12</v>
      </c>
    </row>
    <row r="1615" spans="1:7" x14ac:dyDescent="0.25">
      <c r="A1615">
        <v>2018</v>
      </c>
      <c r="B1615" s="53" t="str">
        <f t="shared" si="50"/>
        <v>2018_MT13</v>
      </c>
      <c r="C1615" t="s">
        <v>379</v>
      </c>
      <c r="D1615" t="s">
        <v>1322</v>
      </c>
      <c r="E1615" s="53" t="str">
        <f t="shared" si="51"/>
        <v>2018_MTFALLON</v>
      </c>
      <c r="F1615">
        <v>453100</v>
      </c>
      <c r="G1615" s="53">
        <f t="array" ref="G1615">SUM(IF(A1615=A$5:A1615,IF(C1615=C$5:C1615,1,0),0))</f>
        <v>13</v>
      </c>
    </row>
    <row r="1616" spans="1:7" x14ac:dyDescent="0.25">
      <c r="A1616">
        <v>2018</v>
      </c>
      <c r="B1616" s="53" t="str">
        <f t="shared" si="50"/>
        <v>2018_MT14</v>
      </c>
      <c r="C1616" t="s">
        <v>379</v>
      </c>
      <c r="D1616" t="s">
        <v>1323</v>
      </c>
      <c r="E1616" s="53" t="str">
        <f t="shared" si="51"/>
        <v>2018_MTFERGUS</v>
      </c>
      <c r="F1616">
        <v>453100</v>
      </c>
      <c r="G1616" s="53">
        <f t="array" ref="G1616">SUM(IF(A1616=A$5:A1616,IF(C1616=C$5:C1616,1,0),0))</f>
        <v>14</v>
      </c>
    </row>
    <row r="1617" spans="1:7" x14ac:dyDescent="0.25">
      <c r="A1617">
        <v>2018</v>
      </c>
      <c r="B1617" s="53" t="str">
        <f t="shared" si="50"/>
        <v>2018_MT15</v>
      </c>
      <c r="C1617" t="s">
        <v>379</v>
      </c>
      <c r="D1617" t="s">
        <v>1324</v>
      </c>
      <c r="E1617" s="53" t="str">
        <f t="shared" si="51"/>
        <v>2018_MTFLATHEAD</v>
      </c>
      <c r="F1617">
        <v>453100</v>
      </c>
      <c r="G1617" s="53">
        <f t="array" ref="G1617">SUM(IF(A1617=A$5:A1617,IF(C1617=C$5:C1617,1,0),0))</f>
        <v>15</v>
      </c>
    </row>
    <row r="1618" spans="1:7" x14ac:dyDescent="0.25">
      <c r="A1618">
        <v>2018</v>
      </c>
      <c r="B1618" s="53" t="str">
        <f t="shared" si="50"/>
        <v>2018_MT16</v>
      </c>
      <c r="C1618" t="s">
        <v>379</v>
      </c>
      <c r="D1618" t="s">
        <v>820</v>
      </c>
      <c r="E1618" s="53" t="str">
        <f t="shared" si="51"/>
        <v>2018_MTGALLATIN</v>
      </c>
      <c r="F1618">
        <v>453100</v>
      </c>
      <c r="G1618" s="53">
        <f t="array" ref="G1618">SUM(IF(A1618=A$5:A1618,IF(C1618=C$5:C1618,1,0),0))</f>
        <v>16</v>
      </c>
    </row>
    <row r="1619" spans="1:7" x14ac:dyDescent="0.25">
      <c r="A1619">
        <v>2018</v>
      </c>
      <c r="B1619" s="53" t="str">
        <f t="shared" si="50"/>
        <v>2018_MT17</v>
      </c>
      <c r="C1619" t="s">
        <v>379</v>
      </c>
      <c r="D1619" t="s">
        <v>193</v>
      </c>
      <c r="E1619" s="53" t="str">
        <f t="shared" si="51"/>
        <v>2018_MTGARFIELD</v>
      </c>
      <c r="F1619">
        <v>453100</v>
      </c>
      <c r="G1619" s="53">
        <f t="array" ref="G1619">SUM(IF(A1619=A$5:A1619,IF(C1619=C$5:C1619,1,0),0))</f>
        <v>17</v>
      </c>
    </row>
    <row r="1620" spans="1:7" x14ac:dyDescent="0.25">
      <c r="A1620">
        <v>2018</v>
      </c>
      <c r="B1620" s="53" t="str">
        <f t="shared" si="50"/>
        <v>2018_MT18</v>
      </c>
      <c r="C1620" t="s">
        <v>379</v>
      </c>
      <c r="D1620" t="s">
        <v>1325</v>
      </c>
      <c r="E1620" s="53" t="str">
        <f t="shared" si="51"/>
        <v>2018_MTGLACIER</v>
      </c>
      <c r="F1620">
        <v>453100</v>
      </c>
      <c r="G1620" s="53">
        <f t="array" ref="G1620">SUM(IF(A1620=A$5:A1620,IF(C1620=C$5:C1620,1,0),0))</f>
        <v>18</v>
      </c>
    </row>
    <row r="1621" spans="1:7" x14ac:dyDescent="0.25">
      <c r="A1621">
        <v>2018</v>
      </c>
      <c r="B1621" s="53" t="str">
        <f t="shared" si="50"/>
        <v>2018_MT19</v>
      </c>
      <c r="C1621" t="s">
        <v>379</v>
      </c>
      <c r="D1621" t="s">
        <v>1326</v>
      </c>
      <c r="E1621" s="53" t="str">
        <f t="shared" si="51"/>
        <v>2018_MTGOLDEN VALLEY</v>
      </c>
      <c r="F1621">
        <v>453100</v>
      </c>
      <c r="G1621" s="53">
        <f t="array" ref="G1621">SUM(IF(A1621=A$5:A1621,IF(C1621=C$5:C1621,1,0),0))</f>
        <v>19</v>
      </c>
    </row>
    <row r="1622" spans="1:7" x14ac:dyDescent="0.25">
      <c r="A1622">
        <v>2018</v>
      </c>
      <c r="B1622" s="53" t="str">
        <f t="shared" si="50"/>
        <v>2018_MT20</v>
      </c>
      <c r="C1622" t="s">
        <v>379</v>
      </c>
      <c r="D1622" t="s">
        <v>1327</v>
      </c>
      <c r="E1622" s="53" t="str">
        <f t="shared" si="51"/>
        <v>2018_MTGRANITE</v>
      </c>
      <c r="F1622">
        <v>453100</v>
      </c>
      <c r="G1622" s="53">
        <f t="array" ref="G1622">SUM(IF(A1622=A$5:A1622,IF(C1622=C$5:C1622,1,0),0))</f>
        <v>20</v>
      </c>
    </row>
    <row r="1623" spans="1:7" x14ac:dyDescent="0.25">
      <c r="A1623">
        <v>2018</v>
      </c>
      <c r="B1623" s="53" t="str">
        <f t="shared" si="50"/>
        <v>2018_MT21</v>
      </c>
      <c r="C1623" t="s">
        <v>379</v>
      </c>
      <c r="D1623" t="s">
        <v>1328</v>
      </c>
      <c r="E1623" s="53" t="str">
        <f t="shared" si="51"/>
        <v>2018_MTHILL</v>
      </c>
      <c r="F1623">
        <v>453100</v>
      </c>
      <c r="G1623" s="53">
        <f t="array" ref="G1623">SUM(IF(A1623=A$5:A1623,IF(C1623=C$5:C1623,1,0),0))</f>
        <v>21</v>
      </c>
    </row>
    <row r="1624" spans="1:7" x14ac:dyDescent="0.25">
      <c r="A1624">
        <v>2018</v>
      </c>
      <c r="B1624" s="53" t="str">
        <f t="shared" si="50"/>
        <v>2018_MT22</v>
      </c>
      <c r="C1624" t="s">
        <v>379</v>
      </c>
      <c r="D1624" t="s">
        <v>196</v>
      </c>
      <c r="E1624" s="53" t="str">
        <f t="shared" si="51"/>
        <v>2018_MTJEFFERSON</v>
      </c>
      <c r="F1624">
        <v>453100</v>
      </c>
      <c r="G1624" s="53">
        <f t="array" ref="G1624">SUM(IF(A1624=A$5:A1624,IF(C1624=C$5:C1624,1,0),0))</f>
        <v>22</v>
      </c>
    </row>
    <row r="1625" spans="1:7" x14ac:dyDescent="0.25">
      <c r="A1625">
        <v>2018</v>
      </c>
      <c r="B1625" s="53" t="str">
        <f t="shared" si="50"/>
        <v>2018_MT23</v>
      </c>
      <c r="C1625" t="s">
        <v>379</v>
      </c>
      <c r="D1625" t="s">
        <v>1329</v>
      </c>
      <c r="E1625" s="53" t="str">
        <f t="shared" si="51"/>
        <v>2018_MTJUDITH BASIN</v>
      </c>
      <c r="F1625">
        <v>453100</v>
      </c>
      <c r="G1625" s="53">
        <f t="array" ref="G1625">SUM(IF(A1625=A$5:A1625,IF(C1625=C$5:C1625,1,0),0))</f>
        <v>23</v>
      </c>
    </row>
    <row r="1626" spans="1:7" x14ac:dyDescent="0.25">
      <c r="A1626">
        <v>2018</v>
      </c>
      <c r="B1626" s="53" t="str">
        <f t="shared" si="50"/>
        <v>2018_MT24</v>
      </c>
      <c r="C1626" t="s">
        <v>379</v>
      </c>
      <c r="D1626" t="s">
        <v>197</v>
      </c>
      <c r="E1626" s="53" t="str">
        <f t="shared" si="51"/>
        <v>2018_MTLAKE</v>
      </c>
      <c r="F1626">
        <v>453100</v>
      </c>
      <c r="G1626" s="53">
        <f t="array" ref="G1626">SUM(IF(A1626=A$5:A1626,IF(C1626=C$5:C1626,1,0),0))</f>
        <v>24</v>
      </c>
    </row>
    <row r="1627" spans="1:7" x14ac:dyDescent="0.25">
      <c r="A1627">
        <v>2018</v>
      </c>
      <c r="B1627" s="53" t="str">
        <f t="shared" si="50"/>
        <v>2018_MT25</v>
      </c>
      <c r="C1627" t="s">
        <v>379</v>
      </c>
      <c r="D1627" t="s">
        <v>1330</v>
      </c>
      <c r="E1627" s="53" t="str">
        <f t="shared" si="51"/>
        <v>2018_MTLEWIS AND CLARK</v>
      </c>
      <c r="F1627">
        <v>453100</v>
      </c>
      <c r="G1627" s="53">
        <f t="array" ref="G1627">SUM(IF(A1627=A$5:A1627,IF(C1627=C$5:C1627,1,0),0))</f>
        <v>25</v>
      </c>
    </row>
    <row r="1628" spans="1:7" x14ac:dyDescent="0.25">
      <c r="A1628">
        <v>2018</v>
      </c>
      <c r="B1628" s="53" t="str">
        <f t="shared" si="50"/>
        <v>2018_MT26</v>
      </c>
      <c r="C1628" t="s">
        <v>379</v>
      </c>
      <c r="D1628" t="s">
        <v>652</v>
      </c>
      <c r="E1628" s="53" t="str">
        <f t="shared" si="51"/>
        <v>2018_MTLIBERTY</v>
      </c>
      <c r="F1628">
        <v>453100</v>
      </c>
      <c r="G1628" s="53">
        <f t="array" ref="G1628">SUM(IF(A1628=A$5:A1628,IF(C1628=C$5:C1628,1,0),0))</f>
        <v>26</v>
      </c>
    </row>
    <row r="1629" spans="1:7" x14ac:dyDescent="0.25">
      <c r="A1629">
        <v>2018</v>
      </c>
      <c r="B1629" s="53" t="str">
        <f t="shared" si="50"/>
        <v>2018_MT27</v>
      </c>
      <c r="C1629" t="s">
        <v>379</v>
      </c>
      <c r="D1629" t="s">
        <v>221</v>
      </c>
      <c r="E1629" s="53" t="str">
        <f t="shared" si="51"/>
        <v>2018_MTLINCOLN</v>
      </c>
      <c r="F1629">
        <v>453100</v>
      </c>
      <c r="G1629" s="53">
        <f t="array" ref="G1629">SUM(IF(A1629=A$5:A1629,IF(C1629=C$5:C1629,1,0),0))</f>
        <v>27</v>
      </c>
    </row>
    <row r="1630" spans="1:7" x14ac:dyDescent="0.25">
      <c r="A1630">
        <v>2018</v>
      </c>
      <c r="B1630" s="53" t="str">
        <f t="shared" si="50"/>
        <v>2018_MT28</v>
      </c>
      <c r="C1630" t="s">
        <v>379</v>
      </c>
      <c r="D1630" t="s">
        <v>1331</v>
      </c>
      <c r="E1630" s="53" t="str">
        <f t="shared" si="51"/>
        <v>2018_MTMCCONE</v>
      </c>
      <c r="F1630">
        <v>453100</v>
      </c>
      <c r="G1630" s="53">
        <f t="array" ref="G1630">SUM(IF(A1630=A$5:A1630,IF(C1630=C$5:C1630,1,0),0))</f>
        <v>28</v>
      </c>
    </row>
    <row r="1631" spans="1:7" x14ac:dyDescent="0.25">
      <c r="A1631">
        <v>2018</v>
      </c>
      <c r="B1631" s="53" t="str">
        <f t="shared" si="50"/>
        <v>2018_MT29</v>
      </c>
      <c r="C1631" t="s">
        <v>379</v>
      </c>
      <c r="D1631" t="s">
        <v>467</v>
      </c>
      <c r="E1631" s="53" t="str">
        <f t="shared" si="51"/>
        <v>2018_MTMADISON</v>
      </c>
      <c r="F1631">
        <v>453100</v>
      </c>
      <c r="G1631" s="53">
        <f t="array" ref="G1631">SUM(IF(A1631=A$5:A1631,IF(C1631=C$5:C1631,1,0),0))</f>
        <v>29</v>
      </c>
    </row>
    <row r="1632" spans="1:7" x14ac:dyDescent="0.25">
      <c r="A1632">
        <v>2018</v>
      </c>
      <c r="B1632" s="53" t="str">
        <f t="shared" si="50"/>
        <v>2018_MT30</v>
      </c>
      <c r="C1632" t="s">
        <v>379</v>
      </c>
      <c r="D1632" t="s">
        <v>1332</v>
      </c>
      <c r="E1632" s="53" t="str">
        <f t="shared" si="51"/>
        <v>2018_MTMEAGHER</v>
      </c>
      <c r="F1632">
        <v>453100</v>
      </c>
      <c r="G1632" s="53">
        <f t="array" ref="G1632">SUM(IF(A1632=A$5:A1632,IF(C1632=C$5:C1632,1,0),0))</f>
        <v>30</v>
      </c>
    </row>
    <row r="1633" spans="1:7" x14ac:dyDescent="0.25">
      <c r="A1633">
        <v>2018</v>
      </c>
      <c r="B1633" s="53" t="str">
        <f t="shared" si="50"/>
        <v>2018_MT31</v>
      </c>
      <c r="C1633" t="s">
        <v>379</v>
      </c>
      <c r="D1633" t="s">
        <v>606</v>
      </c>
      <c r="E1633" s="53" t="str">
        <f t="shared" si="51"/>
        <v>2018_MTMINERAL</v>
      </c>
      <c r="F1633">
        <v>453100</v>
      </c>
      <c r="G1633" s="53">
        <f t="array" ref="G1633">SUM(IF(A1633=A$5:A1633,IF(C1633=C$5:C1633,1,0),0))</f>
        <v>31</v>
      </c>
    </row>
    <row r="1634" spans="1:7" x14ac:dyDescent="0.25">
      <c r="A1634">
        <v>2018</v>
      </c>
      <c r="B1634" s="53" t="str">
        <f t="shared" si="50"/>
        <v>2018_MT32</v>
      </c>
      <c r="C1634" t="s">
        <v>379</v>
      </c>
      <c r="D1634" t="s">
        <v>1333</v>
      </c>
      <c r="E1634" s="53" t="str">
        <f t="shared" si="51"/>
        <v>2018_MTMISSOULA</v>
      </c>
      <c r="F1634">
        <v>453100</v>
      </c>
      <c r="G1634" s="53">
        <f t="array" ref="G1634">SUM(IF(A1634=A$5:A1634,IF(C1634=C$5:C1634,1,0),0))</f>
        <v>32</v>
      </c>
    </row>
    <row r="1635" spans="1:7" x14ac:dyDescent="0.25">
      <c r="A1635">
        <v>2018</v>
      </c>
      <c r="B1635" s="53" t="str">
        <f t="shared" si="50"/>
        <v>2018_MT33</v>
      </c>
      <c r="C1635" t="s">
        <v>379</v>
      </c>
      <c r="D1635" t="s">
        <v>1334</v>
      </c>
      <c r="E1635" s="53" t="str">
        <f t="shared" si="51"/>
        <v>2018_MTMUSSELSHELL</v>
      </c>
      <c r="F1635">
        <v>453100</v>
      </c>
      <c r="G1635" s="53">
        <f t="array" ref="G1635">SUM(IF(A1635=A$5:A1635,IF(C1635=C$5:C1635,1,0),0))</f>
        <v>33</v>
      </c>
    </row>
    <row r="1636" spans="1:7" x14ac:dyDescent="0.25">
      <c r="A1636">
        <v>2018</v>
      </c>
      <c r="B1636" s="53" t="str">
        <f t="shared" si="50"/>
        <v>2018_MT34</v>
      </c>
      <c r="C1636" t="s">
        <v>379</v>
      </c>
      <c r="D1636" t="s">
        <v>199</v>
      </c>
      <c r="E1636" s="53" t="str">
        <f t="shared" si="51"/>
        <v>2018_MTPARK</v>
      </c>
      <c r="F1636">
        <v>453100</v>
      </c>
      <c r="G1636" s="53">
        <f t="array" ref="G1636">SUM(IF(A1636=A$5:A1636,IF(C1636=C$5:C1636,1,0),0))</f>
        <v>34</v>
      </c>
    </row>
    <row r="1637" spans="1:7" x14ac:dyDescent="0.25">
      <c r="A1637">
        <v>2018</v>
      </c>
      <c r="B1637" s="53" t="str">
        <f t="shared" si="50"/>
        <v>2018_MT35</v>
      </c>
      <c r="C1637" t="s">
        <v>379</v>
      </c>
      <c r="D1637" t="s">
        <v>1335</v>
      </c>
      <c r="E1637" s="53" t="str">
        <f t="shared" si="51"/>
        <v>2018_MTPETROLEUM</v>
      </c>
      <c r="F1637">
        <v>453100</v>
      </c>
      <c r="G1637" s="53">
        <f t="array" ref="G1637">SUM(IF(A1637=A$5:A1637,IF(C1637=C$5:C1637,1,0),0))</f>
        <v>35</v>
      </c>
    </row>
    <row r="1638" spans="1:7" x14ac:dyDescent="0.25">
      <c r="A1638">
        <v>2018</v>
      </c>
      <c r="B1638" s="53" t="str">
        <f t="shared" si="50"/>
        <v>2018_MT36</v>
      </c>
      <c r="C1638" t="s">
        <v>379</v>
      </c>
      <c r="D1638" t="s">
        <v>533</v>
      </c>
      <c r="E1638" s="53" t="str">
        <f t="shared" si="51"/>
        <v>2018_MTPHILLIPS</v>
      </c>
      <c r="F1638">
        <v>453100</v>
      </c>
      <c r="G1638" s="53">
        <f t="array" ref="G1638">SUM(IF(A1638=A$5:A1638,IF(C1638=C$5:C1638,1,0),0))</f>
        <v>36</v>
      </c>
    </row>
    <row r="1639" spans="1:7" x14ac:dyDescent="0.25">
      <c r="A1639">
        <v>2018</v>
      </c>
      <c r="B1639" s="53" t="str">
        <f t="shared" si="50"/>
        <v>2018_MT37</v>
      </c>
      <c r="C1639" t="s">
        <v>379</v>
      </c>
      <c r="D1639" t="s">
        <v>1336</v>
      </c>
      <c r="E1639" s="53" t="str">
        <f t="shared" si="51"/>
        <v>2018_MTPONDERA</v>
      </c>
      <c r="F1639">
        <v>453100</v>
      </c>
      <c r="G1639" s="53">
        <f t="array" ref="G1639">SUM(IF(A1639=A$5:A1639,IF(C1639=C$5:C1639,1,0),0))</f>
        <v>37</v>
      </c>
    </row>
    <row r="1640" spans="1:7" x14ac:dyDescent="0.25">
      <c r="A1640">
        <v>2018</v>
      </c>
      <c r="B1640" s="53" t="str">
        <f t="shared" si="50"/>
        <v>2018_MT38</v>
      </c>
      <c r="C1640" t="s">
        <v>379</v>
      </c>
      <c r="D1640" t="s">
        <v>1337</v>
      </c>
      <c r="E1640" s="53" t="str">
        <f t="shared" si="51"/>
        <v>2018_MTPOWDER RIVER</v>
      </c>
      <c r="F1640">
        <v>453100</v>
      </c>
      <c r="G1640" s="53">
        <f t="array" ref="G1640">SUM(IF(A1640=A$5:A1640,IF(C1640=C$5:C1640,1,0),0))</f>
        <v>38</v>
      </c>
    </row>
    <row r="1641" spans="1:7" x14ac:dyDescent="0.25">
      <c r="A1641">
        <v>2018</v>
      </c>
      <c r="B1641" s="53" t="str">
        <f t="shared" si="50"/>
        <v>2018_MT39</v>
      </c>
      <c r="C1641" t="s">
        <v>379</v>
      </c>
      <c r="D1641" t="s">
        <v>1045</v>
      </c>
      <c r="E1641" s="53" t="str">
        <f t="shared" si="51"/>
        <v>2018_MTPOWELL</v>
      </c>
      <c r="F1641">
        <v>453100</v>
      </c>
      <c r="G1641" s="53">
        <f t="array" ref="G1641">SUM(IF(A1641=A$5:A1641,IF(C1641=C$5:C1641,1,0),0))</f>
        <v>39</v>
      </c>
    </row>
    <row r="1642" spans="1:7" x14ac:dyDescent="0.25">
      <c r="A1642">
        <v>2018</v>
      </c>
      <c r="B1642" s="53" t="str">
        <f t="shared" si="50"/>
        <v>2018_MT40</v>
      </c>
      <c r="C1642" t="s">
        <v>379</v>
      </c>
      <c r="D1642" t="s">
        <v>537</v>
      </c>
      <c r="E1642" s="53" t="str">
        <f t="shared" si="51"/>
        <v>2018_MTPRAIRIE</v>
      </c>
      <c r="F1642">
        <v>453100</v>
      </c>
      <c r="G1642" s="53">
        <f t="array" ref="G1642">SUM(IF(A1642=A$5:A1642,IF(C1642=C$5:C1642,1,0),0))</f>
        <v>40</v>
      </c>
    </row>
    <row r="1643" spans="1:7" x14ac:dyDescent="0.25">
      <c r="A1643">
        <v>2018</v>
      </c>
      <c r="B1643" s="53" t="str">
        <f t="shared" si="50"/>
        <v>2018_MT41</v>
      </c>
      <c r="C1643" t="s">
        <v>379</v>
      </c>
      <c r="D1643" t="s">
        <v>1338</v>
      </c>
      <c r="E1643" s="53" t="str">
        <f t="shared" si="51"/>
        <v>2018_MTRAVALLI</v>
      </c>
      <c r="F1643">
        <v>453100</v>
      </c>
      <c r="G1643" s="53">
        <f t="array" ref="G1643">SUM(IF(A1643=A$5:A1643,IF(C1643=C$5:C1643,1,0),0))</f>
        <v>41</v>
      </c>
    </row>
    <row r="1644" spans="1:7" x14ac:dyDescent="0.25">
      <c r="A1644">
        <v>2018</v>
      </c>
      <c r="B1644" s="53" t="str">
        <f t="shared" si="50"/>
        <v>2018_MT42</v>
      </c>
      <c r="C1644" t="s">
        <v>379</v>
      </c>
      <c r="D1644" t="s">
        <v>845</v>
      </c>
      <c r="E1644" s="53" t="str">
        <f t="shared" si="51"/>
        <v>2018_MTRICHLAND</v>
      </c>
      <c r="F1644">
        <v>453100</v>
      </c>
      <c r="G1644" s="53">
        <f t="array" ref="G1644">SUM(IF(A1644=A$5:A1644,IF(C1644=C$5:C1644,1,0),0))</f>
        <v>42</v>
      </c>
    </row>
    <row r="1645" spans="1:7" x14ac:dyDescent="0.25">
      <c r="A1645">
        <v>2018</v>
      </c>
      <c r="B1645" s="53" t="str">
        <f t="shared" si="50"/>
        <v>2018_MT43</v>
      </c>
      <c r="C1645" t="s">
        <v>379</v>
      </c>
      <c r="D1645" t="s">
        <v>1339</v>
      </c>
      <c r="E1645" s="53" t="str">
        <f t="shared" si="51"/>
        <v>2018_MTROOSEVELT</v>
      </c>
      <c r="F1645">
        <v>453100</v>
      </c>
      <c r="G1645" s="53">
        <f t="array" ref="G1645">SUM(IF(A1645=A$5:A1645,IF(C1645=C$5:C1645,1,0),0))</f>
        <v>43</v>
      </c>
    </row>
    <row r="1646" spans="1:7" x14ac:dyDescent="0.25">
      <c r="A1646">
        <v>2018</v>
      </c>
      <c r="B1646" s="53" t="str">
        <f t="shared" si="50"/>
        <v>2018_MT44</v>
      </c>
      <c r="C1646" t="s">
        <v>379</v>
      </c>
      <c r="D1646" t="s">
        <v>1340</v>
      </c>
      <c r="E1646" s="53" t="str">
        <f t="shared" si="51"/>
        <v>2018_MTROSEBUD</v>
      </c>
      <c r="F1646">
        <v>453100</v>
      </c>
      <c r="G1646" s="53">
        <f t="array" ref="G1646">SUM(IF(A1646=A$5:A1646,IF(C1646=C$5:C1646,1,0),0))</f>
        <v>44</v>
      </c>
    </row>
    <row r="1647" spans="1:7" x14ac:dyDescent="0.25">
      <c r="A1647">
        <v>2018</v>
      </c>
      <c r="B1647" s="53" t="str">
        <f t="shared" si="50"/>
        <v>2018_MT45</v>
      </c>
      <c r="C1647" t="s">
        <v>379</v>
      </c>
      <c r="D1647" t="s">
        <v>1341</v>
      </c>
      <c r="E1647" s="53" t="str">
        <f t="shared" si="51"/>
        <v>2018_MTSANDERS</v>
      </c>
      <c r="F1647">
        <v>453100</v>
      </c>
      <c r="G1647" s="53">
        <f t="array" ref="G1647">SUM(IF(A1647=A$5:A1647,IF(C1647=C$5:C1647,1,0),0))</f>
        <v>45</v>
      </c>
    </row>
    <row r="1648" spans="1:7" x14ac:dyDescent="0.25">
      <c r="A1648">
        <v>2018</v>
      </c>
      <c r="B1648" s="53" t="str">
        <f t="shared" si="50"/>
        <v>2018_MT46</v>
      </c>
      <c r="C1648" t="s">
        <v>379</v>
      </c>
      <c r="D1648" t="s">
        <v>991</v>
      </c>
      <c r="E1648" s="53" t="str">
        <f t="shared" si="51"/>
        <v>2018_MTSHERIDAN</v>
      </c>
      <c r="F1648">
        <v>453100</v>
      </c>
      <c r="G1648" s="53">
        <f t="array" ref="G1648">SUM(IF(A1648=A$5:A1648,IF(C1648=C$5:C1648,1,0),0))</f>
        <v>46</v>
      </c>
    </row>
    <row r="1649" spans="1:7" x14ac:dyDescent="0.25">
      <c r="A1649">
        <v>2018</v>
      </c>
      <c r="B1649" s="53" t="str">
        <f t="shared" si="50"/>
        <v>2018_MT47</v>
      </c>
      <c r="C1649" t="s">
        <v>379</v>
      </c>
      <c r="D1649" t="s">
        <v>1342</v>
      </c>
      <c r="E1649" s="53" t="str">
        <f t="shared" si="51"/>
        <v>2018_MTSILVER BOW</v>
      </c>
      <c r="F1649">
        <v>453100</v>
      </c>
      <c r="G1649" s="53">
        <f t="array" ref="G1649">SUM(IF(A1649=A$5:A1649,IF(C1649=C$5:C1649,1,0),0))</f>
        <v>47</v>
      </c>
    </row>
    <row r="1650" spans="1:7" x14ac:dyDescent="0.25">
      <c r="A1650">
        <v>2018</v>
      </c>
      <c r="B1650" s="53" t="str">
        <f t="shared" si="50"/>
        <v>2018_MT48</v>
      </c>
      <c r="C1650" t="s">
        <v>379</v>
      </c>
      <c r="D1650" t="s">
        <v>1343</v>
      </c>
      <c r="E1650" s="53" t="str">
        <f t="shared" si="51"/>
        <v>2018_MTSTILLWATER</v>
      </c>
      <c r="F1650">
        <v>453100</v>
      </c>
      <c r="G1650" s="53">
        <f t="array" ref="G1650">SUM(IF(A1650=A$5:A1650,IF(C1650=C$5:C1650,1,0),0))</f>
        <v>48</v>
      </c>
    </row>
    <row r="1651" spans="1:7" x14ac:dyDescent="0.25">
      <c r="A1651">
        <v>2018</v>
      </c>
      <c r="B1651" s="53" t="str">
        <f t="shared" si="50"/>
        <v>2018_MT49</v>
      </c>
      <c r="C1651" t="s">
        <v>379</v>
      </c>
      <c r="D1651" t="s">
        <v>1344</v>
      </c>
      <c r="E1651" s="53" t="str">
        <f t="shared" si="51"/>
        <v>2018_MTSWEET GRASS</v>
      </c>
      <c r="F1651">
        <v>453100</v>
      </c>
      <c r="G1651" s="53">
        <f t="array" ref="G1651">SUM(IF(A1651=A$5:A1651,IF(C1651=C$5:C1651,1,0),0))</f>
        <v>49</v>
      </c>
    </row>
    <row r="1652" spans="1:7" x14ac:dyDescent="0.25">
      <c r="A1652">
        <v>2018</v>
      </c>
      <c r="B1652" s="53" t="str">
        <f t="shared" si="50"/>
        <v>2018_MT50</v>
      </c>
      <c r="C1652" t="s">
        <v>379</v>
      </c>
      <c r="D1652" t="s">
        <v>222</v>
      </c>
      <c r="E1652" s="53" t="str">
        <f t="shared" si="51"/>
        <v>2018_MTTETON</v>
      </c>
      <c r="F1652">
        <v>453100</v>
      </c>
      <c r="G1652" s="53">
        <f t="array" ref="G1652">SUM(IF(A1652=A$5:A1652,IF(C1652=C$5:C1652,1,0),0))</f>
        <v>50</v>
      </c>
    </row>
    <row r="1653" spans="1:7" x14ac:dyDescent="0.25">
      <c r="A1653">
        <v>2018</v>
      </c>
      <c r="B1653" s="53" t="str">
        <f t="shared" si="50"/>
        <v>2018_MT51</v>
      </c>
      <c r="C1653" t="s">
        <v>379</v>
      </c>
      <c r="D1653" t="s">
        <v>1345</v>
      </c>
      <c r="E1653" s="53" t="str">
        <f t="shared" si="51"/>
        <v>2018_MTTOOLE</v>
      </c>
      <c r="F1653">
        <v>453100</v>
      </c>
      <c r="G1653" s="53">
        <f t="array" ref="G1653">SUM(IF(A1653=A$5:A1653,IF(C1653=C$5:C1653,1,0),0))</f>
        <v>51</v>
      </c>
    </row>
    <row r="1654" spans="1:7" x14ac:dyDescent="0.25">
      <c r="A1654">
        <v>2018</v>
      </c>
      <c r="B1654" s="53" t="str">
        <f t="shared" si="50"/>
        <v>2018_MT52</v>
      </c>
      <c r="C1654" t="s">
        <v>379</v>
      </c>
      <c r="D1654" t="s">
        <v>1346</v>
      </c>
      <c r="E1654" s="53" t="str">
        <f t="shared" si="51"/>
        <v>2018_MTTREASURE</v>
      </c>
      <c r="F1654">
        <v>453100</v>
      </c>
      <c r="G1654" s="53">
        <f t="array" ref="G1654">SUM(IF(A1654=A$5:A1654,IF(C1654=C$5:C1654,1,0),0))</f>
        <v>52</v>
      </c>
    </row>
    <row r="1655" spans="1:7" x14ac:dyDescent="0.25">
      <c r="A1655">
        <v>2018</v>
      </c>
      <c r="B1655" s="53" t="str">
        <f t="shared" si="50"/>
        <v>2018_MT53</v>
      </c>
      <c r="C1655" t="s">
        <v>379</v>
      </c>
      <c r="D1655" t="s">
        <v>805</v>
      </c>
      <c r="E1655" s="53" t="str">
        <f t="shared" si="51"/>
        <v>2018_MTVALLEY</v>
      </c>
      <c r="F1655">
        <v>453100</v>
      </c>
      <c r="G1655" s="53">
        <f t="array" ref="G1655">SUM(IF(A1655=A$5:A1655,IF(C1655=C$5:C1655,1,0),0))</f>
        <v>53</v>
      </c>
    </row>
    <row r="1656" spans="1:7" x14ac:dyDescent="0.25">
      <c r="A1656">
        <v>2018</v>
      </c>
      <c r="B1656" s="53" t="str">
        <f t="shared" si="50"/>
        <v>2018_MT54</v>
      </c>
      <c r="C1656" t="s">
        <v>379</v>
      </c>
      <c r="D1656" t="s">
        <v>1347</v>
      </c>
      <c r="E1656" s="53" t="str">
        <f t="shared" si="51"/>
        <v>2018_MTWHEATLAND</v>
      </c>
      <c r="F1656">
        <v>453100</v>
      </c>
      <c r="G1656" s="53">
        <f t="array" ref="G1656">SUM(IF(A1656=A$5:A1656,IF(C1656=C$5:C1656,1,0),0))</f>
        <v>54</v>
      </c>
    </row>
    <row r="1657" spans="1:7" x14ac:dyDescent="0.25">
      <c r="A1657">
        <v>2018</v>
      </c>
      <c r="B1657" s="53" t="str">
        <f t="shared" si="50"/>
        <v>2018_MT55</v>
      </c>
      <c r="C1657" t="s">
        <v>379</v>
      </c>
      <c r="D1657" t="s">
        <v>1348</v>
      </c>
      <c r="E1657" s="53" t="str">
        <f t="shared" si="51"/>
        <v>2018_MTWIBAUX</v>
      </c>
      <c r="F1657">
        <v>453100</v>
      </c>
      <c r="G1657" s="53">
        <f t="array" ref="G1657">SUM(IF(A1657=A$5:A1657,IF(C1657=C$5:C1657,1,0),0))</f>
        <v>55</v>
      </c>
    </row>
    <row r="1658" spans="1:7" x14ac:dyDescent="0.25">
      <c r="A1658">
        <v>2018</v>
      </c>
      <c r="B1658" s="53" t="str">
        <f t="shared" si="50"/>
        <v>2018_MT56</v>
      </c>
      <c r="C1658" t="s">
        <v>379</v>
      </c>
      <c r="D1658" t="s">
        <v>1349</v>
      </c>
      <c r="E1658" s="53" t="str">
        <f t="shared" si="51"/>
        <v>2018_MTYELLOWSTONE</v>
      </c>
      <c r="F1658">
        <v>453100</v>
      </c>
      <c r="G1658" s="53">
        <f t="array" ref="G1658">SUM(IF(A1658=A$5:A1658,IF(C1658=C$5:C1658,1,0),0))</f>
        <v>56</v>
      </c>
    </row>
    <row r="1659" spans="1:7" x14ac:dyDescent="0.25">
      <c r="A1659">
        <v>2018</v>
      </c>
      <c r="B1659" s="53" t="str">
        <f t="shared" si="50"/>
        <v>2018_NE1</v>
      </c>
      <c r="C1659" t="s">
        <v>380</v>
      </c>
      <c r="D1659" t="s">
        <v>184</v>
      </c>
      <c r="E1659" s="53" t="str">
        <f t="shared" si="51"/>
        <v>2018_NEADAMS</v>
      </c>
      <c r="F1659">
        <v>453100</v>
      </c>
      <c r="G1659" s="53">
        <f t="array" ref="G1659">SUM(IF(A1659=A$5:A1659,IF(C1659=C$5:C1659,1,0),0))</f>
        <v>1</v>
      </c>
    </row>
    <row r="1660" spans="1:7" x14ac:dyDescent="0.25">
      <c r="A1660">
        <v>2018</v>
      </c>
      <c r="B1660" s="53" t="str">
        <f t="shared" si="50"/>
        <v>2018_NE2</v>
      </c>
      <c r="C1660" t="s">
        <v>380</v>
      </c>
      <c r="D1660" t="s">
        <v>1350</v>
      </c>
      <c r="E1660" s="53" t="str">
        <f t="shared" si="51"/>
        <v>2018_NEANTELOPE</v>
      </c>
      <c r="F1660">
        <v>453100</v>
      </c>
      <c r="G1660" s="53">
        <f t="array" ref="G1660">SUM(IF(A1660=A$5:A1660,IF(C1660=C$5:C1660,1,0),0))</f>
        <v>2</v>
      </c>
    </row>
    <row r="1661" spans="1:7" x14ac:dyDescent="0.25">
      <c r="A1661">
        <v>2018</v>
      </c>
      <c r="B1661" s="53" t="str">
        <f t="shared" si="50"/>
        <v>2018_NE3</v>
      </c>
      <c r="C1661" t="s">
        <v>380</v>
      </c>
      <c r="D1661" t="s">
        <v>1351</v>
      </c>
      <c r="E1661" s="53" t="str">
        <f t="shared" si="51"/>
        <v>2018_NEARTHUR</v>
      </c>
      <c r="F1661">
        <v>453100</v>
      </c>
      <c r="G1661" s="53">
        <f t="array" ref="G1661">SUM(IF(A1661=A$5:A1661,IF(C1661=C$5:C1661,1,0),0))</f>
        <v>3</v>
      </c>
    </row>
    <row r="1662" spans="1:7" x14ac:dyDescent="0.25">
      <c r="A1662">
        <v>2018</v>
      </c>
      <c r="B1662" s="53" t="str">
        <f t="shared" si="50"/>
        <v>2018_NE4</v>
      </c>
      <c r="C1662" t="s">
        <v>380</v>
      </c>
      <c r="D1662" t="s">
        <v>1352</v>
      </c>
      <c r="E1662" s="53" t="str">
        <f t="shared" si="51"/>
        <v>2018_NEBANNER</v>
      </c>
      <c r="F1662">
        <v>453100</v>
      </c>
      <c r="G1662" s="53">
        <f t="array" ref="G1662">SUM(IF(A1662=A$5:A1662,IF(C1662=C$5:C1662,1,0),0))</f>
        <v>4</v>
      </c>
    </row>
    <row r="1663" spans="1:7" x14ac:dyDescent="0.25">
      <c r="A1663">
        <v>2018</v>
      </c>
      <c r="B1663" s="53" t="str">
        <f t="shared" si="50"/>
        <v>2018_NE5</v>
      </c>
      <c r="C1663" t="s">
        <v>380</v>
      </c>
      <c r="D1663" t="s">
        <v>219</v>
      </c>
      <c r="E1663" s="53" t="str">
        <f t="shared" si="51"/>
        <v>2018_NEBLAINE</v>
      </c>
      <c r="F1663">
        <v>453100</v>
      </c>
      <c r="G1663" s="53">
        <f t="array" ref="G1663">SUM(IF(A1663=A$5:A1663,IF(C1663=C$5:C1663,1,0),0))</f>
        <v>5</v>
      </c>
    </row>
    <row r="1664" spans="1:7" x14ac:dyDescent="0.25">
      <c r="A1664">
        <v>2018</v>
      </c>
      <c r="B1664" s="53" t="str">
        <f t="shared" si="50"/>
        <v>2018_NE6</v>
      </c>
      <c r="C1664" t="s">
        <v>380</v>
      </c>
      <c r="D1664" t="s">
        <v>504</v>
      </c>
      <c r="E1664" s="53" t="str">
        <f t="shared" si="51"/>
        <v>2018_NEBOONE</v>
      </c>
      <c r="F1664">
        <v>453100</v>
      </c>
      <c r="G1664" s="53">
        <f t="array" ref="G1664">SUM(IF(A1664=A$5:A1664,IF(C1664=C$5:C1664,1,0),0))</f>
        <v>6</v>
      </c>
    </row>
    <row r="1665" spans="1:7" x14ac:dyDescent="0.25">
      <c r="A1665">
        <v>2018</v>
      </c>
      <c r="B1665" s="53" t="str">
        <f t="shared" si="50"/>
        <v>2018_NE7</v>
      </c>
      <c r="C1665" t="s">
        <v>380</v>
      </c>
      <c r="D1665" t="s">
        <v>1353</v>
      </c>
      <c r="E1665" s="53" t="str">
        <f t="shared" si="51"/>
        <v>2018_NEBOX BUTTE</v>
      </c>
      <c r="F1665">
        <v>453100</v>
      </c>
      <c r="G1665" s="53">
        <f t="array" ref="G1665">SUM(IF(A1665=A$5:A1665,IF(C1665=C$5:C1665,1,0),0))</f>
        <v>7</v>
      </c>
    </row>
    <row r="1666" spans="1:7" x14ac:dyDescent="0.25">
      <c r="A1666">
        <v>2018</v>
      </c>
      <c r="B1666" s="53" t="str">
        <f t="shared" si="50"/>
        <v>2018_NE8</v>
      </c>
      <c r="C1666" t="s">
        <v>380</v>
      </c>
      <c r="D1666" t="s">
        <v>1005</v>
      </c>
      <c r="E1666" s="53" t="str">
        <f t="shared" si="51"/>
        <v>2018_NEBOYD</v>
      </c>
      <c r="F1666">
        <v>453100</v>
      </c>
      <c r="G1666" s="53">
        <f t="array" ref="G1666">SUM(IF(A1666=A$5:A1666,IF(C1666=C$5:C1666,1,0),0))</f>
        <v>8</v>
      </c>
    </row>
    <row r="1667" spans="1:7" x14ac:dyDescent="0.25">
      <c r="A1667">
        <v>2018</v>
      </c>
      <c r="B1667" s="53" t="str">
        <f t="shared" si="50"/>
        <v>2018_NE9</v>
      </c>
      <c r="C1667" t="s">
        <v>380</v>
      </c>
      <c r="D1667" t="s">
        <v>808</v>
      </c>
      <c r="E1667" s="53" t="str">
        <f t="shared" si="51"/>
        <v>2018_NEBROWN</v>
      </c>
      <c r="F1667">
        <v>453100</v>
      </c>
      <c r="G1667" s="53">
        <f t="array" ref="G1667">SUM(IF(A1667=A$5:A1667,IF(C1667=C$5:C1667,1,0),0))</f>
        <v>9</v>
      </c>
    </row>
    <row r="1668" spans="1:7" x14ac:dyDescent="0.25">
      <c r="A1668">
        <v>2018</v>
      </c>
      <c r="B1668" s="53" t="str">
        <f t="shared" si="50"/>
        <v>2018_NE10</v>
      </c>
      <c r="C1668" t="s">
        <v>380</v>
      </c>
      <c r="D1668" t="s">
        <v>1354</v>
      </c>
      <c r="E1668" s="53" t="str">
        <f t="shared" si="51"/>
        <v>2018_NEBUFFALO</v>
      </c>
      <c r="F1668">
        <v>453100</v>
      </c>
      <c r="G1668" s="53">
        <f t="array" ref="G1668">SUM(IF(A1668=A$5:A1668,IF(C1668=C$5:C1668,1,0),0))</f>
        <v>10</v>
      </c>
    </row>
    <row r="1669" spans="1:7" x14ac:dyDescent="0.25">
      <c r="A1669">
        <v>2018</v>
      </c>
      <c r="B1669" s="53" t="str">
        <f t="shared" si="50"/>
        <v>2018_NE11</v>
      </c>
      <c r="C1669" t="s">
        <v>380</v>
      </c>
      <c r="D1669" t="s">
        <v>1355</v>
      </c>
      <c r="E1669" s="53" t="str">
        <f t="shared" si="51"/>
        <v>2018_NEBURT</v>
      </c>
      <c r="F1669">
        <v>453100</v>
      </c>
      <c r="G1669" s="53">
        <f t="array" ref="G1669">SUM(IF(A1669=A$5:A1669,IF(C1669=C$5:C1669,1,0),0))</f>
        <v>11</v>
      </c>
    </row>
    <row r="1670" spans="1:7" x14ac:dyDescent="0.25">
      <c r="A1670">
        <v>2018</v>
      </c>
      <c r="B1670" s="53" t="str">
        <f t="shared" ref="B1670:B1733" si="52">A1670&amp;"_"&amp;C1670&amp;G1670</f>
        <v>2018_NE12</v>
      </c>
      <c r="C1670" t="s">
        <v>380</v>
      </c>
      <c r="D1670" t="s">
        <v>433</v>
      </c>
      <c r="E1670" s="53" t="str">
        <f t="shared" ref="E1670:E1733" si="53">A1670&amp;"_"&amp;C1670&amp;D1670</f>
        <v>2018_NEBUTLER</v>
      </c>
      <c r="F1670">
        <v>453100</v>
      </c>
      <c r="G1670" s="53">
        <f t="array" ref="G1670">SUM(IF(A1670=A$5:A1670,IF(C1670=C$5:C1670,1,0),0))</f>
        <v>12</v>
      </c>
    </row>
    <row r="1671" spans="1:7" x14ac:dyDescent="0.25">
      <c r="A1671">
        <v>2018</v>
      </c>
      <c r="B1671" s="53" t="str">
        <f t="shared" si="52"/>
        <v>2018_NE13</v>
      </c>
      <c r="C1671" t="s">
        <v>380</v>
      </c>
      <c r="D1671" t="s">
        <v>810</v>
      </c>
      <c r="E1671" s="53" t="str">
        <f t="shared" si="53"/>
        <v>2018_NECASS</v>
      </c>
      <c r="F1671">
        <v>453100</v>
      </c>
      <c r="G1671" s="53">
        <f t="array" ref="G1671">SUM(IF(A1671=A$5:A1671,IF(C1671=C$5:C1671,1,0),0))</f>
        <v>13</v>
      </c>
    </row>
    <row r="1672" spans="1:7" x14ac:dyDescent="0.25">
      <c r="A1672">
        <v>2018</v>
      </c>
      <c r="B1672" s="53" t="str">
        <f t="shared" si="52"/>
        <v>2018_NE14</v>
      </c>
      <c r="C1672" t="s">
        <v>380</v>
      </c>
      <c r="D1672" t="s">
        <v>905</v>
      </c>
      <c r="E1672" s="53" t="str">
        <f t="shared" si="53"/>
        <v>2018_NECEDAR</v>
      </c>
      <c r="F1672">
        <v>453100</v>
      </c>
      <c r="G1672" s="53">
        <f t="array" ref="G1672">SUM(IF(A1672=A$5:A1672,IF(C1672=C$5:C1672,1,0),0))</f>
        <v>14</v>
      </c>
    </row>
    <row r="1673" spans="1:7" x14ac:dyDescent="0.25">
      <c r="A1673">
        <v>2018</v>
      </c>
      <c r="B1673" s="53" t="str">
        <f t="shared" si="52"/>
        <v>2018_NE15</v>
      </c>
      <c r="C1673" t="s">
        <v>380</v>
      </c>
      <c r="D1673" t="s">
        <v>944</v>
      </c>
      <c r="E1673" s="53" t="str">
        <f t="shared" si="53"/>
        <v>2018_NECHASE</v>
      </c>
      <c r="F1673">
        <v>453100</v>
      </c>
      <c r="G1673" s="53">
        <f t="array" ref="G1673">SUM(IF(A1673=A$5:A1673,IF(C1673=C$5:C1673,1,0),0))</f>
        <v>15</v>
      </c>
    </row>
    <row r="1674" spans="1:7" x14ac:dyDescent="0.25">
      <c r="A1674">
        <v>2018</v>
      </c>
      <c r="B1674" s="53" t="str">
        <f t="shared" si="52"/>
        <v>2018_NE16</v>
      </c>
      <c r="C1674" t="s">
        <v>380</v>
      </c>
      <c r="D1674" t="s">
        <v>1356</v>
      </c>
      <c r="E1674" s="53" t="str">
        <f t="shared" si="53"/>
        <v>2018_NECHERRY</v>
      </c>
      <c r="F1674">
        <v>453100</v>
      </c>
      <c r="G1674" s="53">
        <f t="array" ref="G1674">SUM(IF(A1674=A$5:A1674,IF(C1674=C$5:C1674,1,0),0))</f>
        <v>16</v>
      </c>
    </row>
    <row r="1675" spans="1:7" x14ac:dyDescent="0.25">
      <c r="A1675">
        <v>2018</v>
      </c>
      <c r="B1675" s="53" t="str">
        <f t="shared" si="52"/>
        <v>2018_NE17</v>
      </c>
      <c r="C1675" t="s">
        <v>380</v>
      </c>
      <c r="D1675" t="s">
        <v>588</v>
      </c>
      <c r="E1675" s="53" t="str">
        <f t="shared" si="53"/>
        <v>2018_NECHEYENNE</v>
      </c>
      <c r="F1675">
        <v>453100</v>
      </c>
      <c r="G1675" s="53">
        <f t="array" ref="G1675">SUM(IF(A1675=A$5:A1675,IF(C1675=C$5:C1675,1,0),0))</f>
        <v>17</v>
      </c>
    </row>
    <row r="1676" spans="1:7" x14ac:dyDescent="0.25">
      <c r="A1676">
        <v>2018</v>
      </c>
      <c r="B1676" s="53" t="str">
        <f t="shared" si="52"/>
        <v>2018_NE18</v>
      </c>
      <c r="C1676" t="s">
        <v>380</v>
      </c>
      <c r="D1676" t="s">
        <v>439</v>
      </c>
      <c r="E1676" s="53" t="str">
        <f t="shared" si="53"/>
        <v>2018_NECLAY</v>
      </c>
      <c r="F1676">
        <v>453100</v>
      </c>
      <c r="G1676" s="53">
        <f t="array" ref="G1676">SUM(IF(A1676=A$5:A1676,IF(C1676=C$5:C1676,1,0),0))</f>
        <v>18</v>
      </c>
    </row>
    <row r="1677" spans="1:7" x14ac:dyDescent="0.25">
      <c r="A1677">
        <v>2018</v>
      </c>
      <c r="B1677" s="53" t="str">
        <f t="shared" si="52"/>
        <v>2018_NE19</v>
      </c>
      <c r="C1677" t="s">
        <v>380</v>
      </c>
      <c r="D1677" t="s">
        <v>1357</v>
      </c>
      <c r="E1677" s="53" t="str">
        <f t="shared" si="53"/>
        <v>2018_NECOLFAX</v>
      </c>
      <c r="F1677">
        <v>453100</v>
      </c>
      <c r="G1677" s="53">
        <f t="array" ref="G1677">SUM(IF(A1677=A$5:A1677,IF(C1677=C$5:C1677,1,0),0))</f>
        <v>19</v>
      </c>
    </row>
    <row r="1678" spans="1:7" x14ac:dyDescent="0.25">
      <c r="A1678">
        <v>2018</v>
      </c>
      <c r="B1678" s="53" t="str">
        <f t="shared" si="52"/>
        <v>2018_NE20</v>
      </c>
      <c r="C1678" t="s">
        <v>380</v>
      </c>
      <c r="D1678" t="s">
        <v>1358</v>
      </c>
      <c r="E1678" s="53" t="str">
        <f t="shared" si="53"/>
        <v>2018_NECUMING</v>
      </c>
      <c r="F1678">
        <v>453100</v>
      </c>
      <c r="G1678" s="53">
        <f t="array" ref="G1678">SUM(IF(A1678=A$5:A1678,IF(C1678=C$5:C1678,1,0),0))</f>
        <v>20</v>
      </c>
    </row>
    <row r="1679" spans="1:7" x14ac:dyDescent="0.25">
      <c r="A1679">
        <v>2018</v>
      </c>
      <c r="B1679" s="53" t="str">
        <f t="shared" si="52"/>
        <v>2018_NE21</v>
      </c>
      <c r="C1679" t="s">
        <v>380</v>
      </c>
      <c r="D1679" t="s">
        <v>592</v>
      </c>
      <c r="E1679" s="53" t="str">
        <f t="shared" si="53"/>
        <v>2018_NECUSTER</v>
      </c>
      <c r="F1679">
        <v>453100</v>
      </c>
      <c r="G1679" s="53">
        <f t="array" ref="G1679">SUM(IF(A1679=A$5:A1679,IF(C1679=C$5:C1679,1,0),0))</f>
        <v>21</v>
      </c>
    </row>
    <row r="1680" spans="1:7" x14ac:dyDescent="0.25">
      <c r="A1680">
        <v>2018</v>
      </c>
      <c r="B1680" s="53" t="str">
        <f t="shared" si="52"/>
        <v>2018_NE22</v>
      </c>
      <c r="C1680" t="s">
        <v>380</v>
      </c>
      <c r="D1680" t="s">
        <v>1192</v>
      </c>
      <c r="E1680" s="53" t="str">
        <f t="shared" si="53"/>
        <v>2018_NEDAKOTA</v>
      </c>
      <c r="F1680">
        <v>453100</v>
      </c>
      <c r="G1680" s="53">
        <f t="array" ref="G1680">SUM(IF(A1680=A$5:A1680,IF(C1680=C$5:C1680,1,0),0))</f>
        <v>22</v>
      </c>
    </row>
    <row r="1681" spans="1:7" x14ac:dyDescent="0.25">
      <c r="A1681">
        <v>2018</v>
      </c>
      <c r="B1681" s="53" t="str">
        <f t="shared" si="52"/>
        <v>2018_NE23</v>
      </c>
      <c r="C1681" t="s">
        <v>380</v>
      </c>
      <c r="D1681" t="s">
        <v>1359</v>
      </c>
      <c r="E1681" s="53" t="str">
        <f t="shared" si="53"/>
        <v>2018_NEDAWES</v>
      </c>
      <c r="F1681">
        <v>453100</v>
      </c>
      <c r="G1681" s="53">
        <f t="array" ref="G1681">SUM(IF(A1681=A$5:A1681,IF(C1681=C$5:C1681,1,0),0))</f>
        <v>23</v>
      </c>
    </row>
    <row r="1682" spans="1:7" x14ac:dyDescent="0.25">
      <c r="A1682">
        <v>2018</v>
      </c>
      <c r="B1682" s="53" t="str">
        <f t="shared" si="52"/>
        <v>2018_NE24</v>
      </c>
      <c r="C1682" t="s">
        <v>380</v>
      </c>
      <c r="D1682" t="s">
        <v>701</v>
      </c>
      <c r="E1682" s="53" t="str">
        <f t="shared" si="53"/>
        <v>2018_NEDAWSON</v>
      </c>
      <c r="F1682">
        <v>453100</v>
      </c>
      <c r="G1682" s="53">
        <f t="array" ref="G1682">SUM(IF(A1682=A$5:A1682,IF(C1682=C$5:C1682,1,0),0))</f>
        <v>24</v>
      </c>
    </row>
    <row r="1683" spans="1:7" x14ac:dyDescent="0.25">
      <c r="A1683">
        <v>2018</v>
      </c>
      <c r="B1683" s="53" t="str">
        <f t="shared" si="52"/>
        <v>2018_NE25</v>
      </c>
      <c r="C1683" t="s">
        <v>380</v>
      </c>
      <c r="D1683" t="s">
        <v>1360</v>
      </c>
      <c r="E1683" s="53" t="str">
        <f t="shared" si="53"/>
        <v>2018_NEDEUEL</v>
      </c>
      <c r="F1683">
        <v>453100</v>
      </c>
      <c r="G1683" s="53">
        <f t="array" ref="G1683">SUM(IF(A1683=A$5:A1683,IF(C1683=C$5:C1683,1,0),0))</f>
        <v>25</v>
      </c>
    </row>
    <row r="1684" spans="1:7" x14ac:dyDescent="0.25">
      <c r="A1684">
        <v>2018</v>
      </c>
      <c r="B1684" s="53" t="str">
        <f t="shared" si="52"/>
        <v>2018_NE26</v>
      </c>
      <c r="C1684" t="s">
        <v>380</v>
      </c>
      <c r="D1684" t="s">
        <v>1361</v>
      </c>
      <c r="E1684" s="53" t="str">
        <f t="shared" si="53"/>
        <v>2018_NEDIXON</v>
      </c>
      <c r="F1684">
        <v>453100</v>
      </c>
      <c r="G1684" s="53">
        <f t="array" ref="G1684">SUM(IF(A1684=A$5:A1684,IF(C1684=C$5:C1684,1,0),0))</f>
        <v>26</v>
      </c>
    </row>
    <row r="1685" spans="1:7" x14ac:dyDescent="0.25">
      <c r="A1685">
        <v>2018</v>
      </c>
      <c r="B1685" s="53" t="str">
        <f t="shared" si="52"/>
        <v>2018_NE27</v>
      </c>
      <c r="C1685" t="s">
        <v>380</v>
      </c>
      <c r="D1685" t="s">
        <v>704</v>
      </c>
      <c r="E1685" s="53" t="str">
        <f t="shared" si="53"/>
        <v>2018_NEDODGE</v>
      </c>
      <c r="F1685">
        <v>453100</v>
      </c>
      <c r="G1685" s="53">
        <f t="array" ref="G1685">SUM(IF(A1685=A$5:A1685,IF(C1685=C$5:C1685,1,0),0))</f>
        <v>27</v>
      </c>
    </row>
    <row r="1686" spans="1:7" x14ac:dyDescent="0.25">
      <c r="A1686">
        <v>2018</v>
      </c>
      <c r="B1686" s="53" t="str">
        <f t="shared" si="52"/>
        <v>2018_NE28</v>
      </c>
      <c r="C1686" t="s">
        <v>380</v>
      </c>
      <c r="D1686" t="s">
        <v>190</v>
      </c>
      <c r="E1686" s="53" t="str">
        <f t="shared" si="53"/>
        <v>2018_NEDOUGLAS</v>
      </c>
      <c r="F1686">
        <v>453100</v>
      </c>
      <c r="G1686" s="53">
        <f t="array" ref="G1686">SUM(IF(A1686=A$5:A1686,IF(C1686=C$5:C1686,1,0),0))</f>
        <v>28</v>
      </c>
    </row>
    <row r="1687" spans="1:7" x14ac:dyDescent="0.25">
      <c r="A1687">
        <v>2018</v>
      </c>
      <c r="B1687" s="53" t="str">
        <f t="shared" si="52"/>
        <v>2018_NE29</v>
      </c>
      <c r="C1687" t="s">
        <v>380</v>
      </c>
      <c r="D1687" t="s">
        <v>1362</v>
      </c>
      <c r="E1687" s="53" t="str">
        <f t="shared" si="53"/>
        <v>2018_NEDUNDY</v>
      </c>
      <c r="F1687">
        <v>453100</v>
      </c>
      <c r="G1687" s="53">
        <f t="array" ref="G1687">SUM(IF(A1687=A$5:A1687,IF(C1687=C$5:C1687,1,0),0))</f>
        <v>29</v>
      </c>
    </row>
    <row r="1688" spans="1:7" x14ac:dyDescent="0.25">
      <c r="A1688">
        <v>2018</v>
      </c>
      <c r="B1688" s="53" t="str">
        <f t="shared" si="52"/>
        <v>2018_NE30</v>
      </c>
      <c r="C1688" t="s">
        <v>380</v>
      </c>
      <c r="D1688" t="s">
        <v>1194</v>
      </c>
      <c r="E1688" s="53" t="str">
        <f t="shared" si="53"/>
        <v>2018_NEFILLMORE</v>
      </c>
      <c r="F1688">
        <v>453100</v>
      </c>
      <c r="G1688" s="53">
        <f t="array" ref="G1688">SUM(IF(A1688=A$5:A1688,IF(C1688=C$5:C1688,1,0),0))</f>
        <v>30</v>
      </c>
    </row>
    <row r="1689" spans="1:7" x14ac:dyDescent="0.25">
      <c r="A1689">
        <v>2018</v>
      </c>
      <c r="B1689" s="53" t="str">
        <f t="shared" si="52"/>
        <v>2018_NE31</v>
      </c>
      <c r="C1689" t="s">
        <v>380</v>
      </c>
      <c r="D1689" t="s">
        <v>455</v>
      </c>
      <c r="E1689" s="53" t="str">
        <f t="shared" si="53"/>
        <v>2018_NEFRANKLIN</v>
      </c>
      <c r="F1689">
        <v>453100</v>
      </c>
      <c r="G1689" s="53">
        <f t="array" ref="G1689">SUM(IF(A1689=A$5:A1689,IF(C1689=C$5:C1689,1,0),0))</f>
        <v>31</v>
      </c>
    </row>
    <row r="1690" spans="1:7" x14ac:dyDescent="0.25">
      <c r="A1690">
        <v>2018</v>
      </c>
      <c r="B1690" s="53" t="str">
        <f t="shared" si="52"/>
        <v>2018_NE32</v>
      </c>
      <c r="C1690" t="s">
        <v>380</v>
      </c>
      <c r="D1690" t="s">
        <v>1363</v>
      </c>
      <c r="E1690" s="53" t="str">
        <f t="shared" si="53"/>
        <v>2018_NEFRONTIER</v>
      </c>
      <c r="F1690">
        <v>453100</v>
      </c>
      <c r="G1690" s="53">
        <f t="array" ref="G1690">SUM(IF(A1690=A$5:A1690,IF(C1690=C$5:C1690,1,0),0))</f>
        <v>32</v>
      </c>
    </row>
    <row r="1691" spans="1:7" x14ac:dyDescent="0.25">
      <c r="A1691">
        <v>2018</v>
      </c>
      <c r="B1691" s="53" t="str">
        <f t="shared" si="52"/>
        <v>2018_NE33</v>
      </c>
      <c r="C1691" t="s">
        <v>380</v>
      </c>
      <c r="D1691" t="s">
        <v>1364</v>
      </c>
      <c r="E1691" s="53" t="str">
        <f t="shared" si="53"/>
        <v>2018_NEFURNAS</v>
      </c>
      <c r="F1691">
        <v>453100</v>
      </c>
      <c r="G1691" s="53">
        <f t="array" ref="G1691">SUM(IF(A1691=A$5:A1691,IF(C1691=C$5:C1691,1,0),0))</f>
        <v>33</v>
      </c>
    </row>
    <row r="1692" spans="1:7" x14ac:dyDescent="0.25">
      <c r="A1692">
        <v>2018</v>
      </c>
      <c r="B1692" s="53" t="str">
        <f t="shared" si="52"/>
        <v>2018_NE34</v>
      </c>
      <c r="C1692" t="s">
        <v>380</v>
      </c>
      <c r="D1692" t="s">
        <v>1365</v>
      </c>
      <c r="E1692" s="53" t="str">
        <f t="shared" si="53"/>
        <v>2018_NEGAGE</v>
      </c>
      <c r="F1692">
        <v>453100</v>
      </c>
      <c r="G1692" s="53">
        <f t="array" ref="G1692">SUM(IF(A1692=A$5:A1692,IF(C1692=C$5:C1692,1,0),0))</f>
        <v>34</v>
      </c>
    </row>
    <row r="1693" spans="1:7" x14ac:dyDescent="0.25">
      <c r="A1693">
        <v>2018</v>
      </c>
      <c r="B1693" s="53" t="str">
        <f t="shared" si="52"/>
        <v>2018_NE35</v>
      </c>
      <c r="C1693" t="s">
        <v>380</v>
      </c>
      <c r="D1693" t="s">
        <v>1366</v>
      </c>
      <c r="E1693" s="53" t="str">
        <f t="shared" si="53"/>
        <v>2018_NEGARDEN</v>
      </c>
      <c r="F1693">
        <v>453100</v>
      </c>
      <c r="G1693" s="53">
        <f t="array" ref="G1693">SUM(IF(A1693=A$5:A1693,IF(C1693=C$5:C1693,1,0),0))</f>
        <v>35</v>
      </c>
    </row>
    <row r="1694" spans="1:7" x14ac:dyDescent="0.25">
      <c r="A1694">
        <v>2018</v>
      </c>
      <c r="B1694" s="53" t="str">
        <f t="shared" si="52"/>
        <v>2018_NE36</v>
      </c>
      <c r="C1694" t="s">
        <v>380</v>
      </c>
      <c r="D1694" t="s">
        <v>193</v>
      </c>
      <c r="E1694" s="53" t="str">
        <f t="shared" si="53"/>
        <v>2018_NEGARFIELD</v>
      </c>
      <c r="F1694">
        <v>453100</v>
      </c>
      <c r="G1694" s="53">
        <f t="array" ref="G1694">SUM(IF(A1694=A$5:A1694,IF(C1694=C$5:C1694,1,0),0))</f>
        <v>36</v>
      </c>
    </row>
    <row r="1695" spans="1:7" x14ac:dyDescent="0.25">
      <c r="A1695">
        <v>2018</v>
      </c>
      <c r="B1695" s="53" t="str">
        <f t="shared" si="52"/>
        <v>2018_NE37</v>
      </c>
      <c r="C1695" t="s">
        <v>380</v>
      </c>
      <c r="D1695" t="s">
        <v>1367</v>
      </c>
      <c r="E1695" s="53" t="str">
        <f t="shared" si="53"/>
        <v>2018_NEGOSPER</v>
      </c>
      <c r="F1695">
        <v>453100</v>
      </c>
      <c r="G1695" s="53">
        <f t="array" ref="G1695">SUM(IF(A1695=A$5:A1695,IF(C1695=C$5:C1695,1,0),0))</f>
        <v>37</v>
      </c>
    </row>
    <row r="1696" spans="1:7" x14ac:dyDescent="0.25">
      <c r="A1696">
        <v>2018</v>
      </c>
      <c r="B1696" s="53" t="str">
        <f t="shared" si="52"/>
        <v>2018_NE38</v>
      </c>
      <c r="C1696" t="s">
        <v>380</v>
      </c>
      <c r="D1696" t="s">
        <v>520</v>
      </c>
      <c r="E1696" s="53" t="str">
        <f t="shared" si="53"/>
        <v>2018_NEGRANT</v>
      </c>
      <c r="F1696">
        <v>453100</v>
      </c>
      <c r="G1696" s="53">
        <f t="array" ref="G1696">SUM(IF(A1696=A$5:A1696,IF(C1696=C$5:C1696,1,0),0))</f>
        <v>38</v>
      </c>
    </row>
    <row r="1697" spans="1:7" x14ac:dyDescent="0.25">
      <c r="A1697">
        <v>2018</v>
      </c>
      <c r="B1697" s="53" t="str">
        <f t="shared" si="52"/>
        <v>2018_NE39</v>
      </c>
      <c r="C1697" t="s">
        <v>380</v>
      </c>
      <c r="D1697" t="s">
        <v>958</v>
      </c>
      <c r="E1697" s="53" t="str">
        <f t="shared" si="53"/>
        <v>2018_NEGREELEY</v>
      </c>
      <c r="F1697">
        <v>453100</v>
      </c>
      <c r="G1697" s="53">
        <f t="array" ref="G1697">SUM(IF(A1697=A$5:A1697,IF(C1697=C$5:C1697,1,0),0))</f>
        <v>39</v>
      </c>
    </row>
    <row r="1698" spans="1:7" x14ac:dyDescent="0.25">
      <c r="A1698">
        <v>2018</v>
      </c>
      <c r="B1698" s="53" t="str">
        <f t="shared" si="52"/>
        <v>2018_NE40</v>
      </c>
      <c r="C1698" t="s">
        <v>380</v>
      </c>
      <c r="D1698" t="s">
        <v>722</v>
      </c>
      <c r="E1698" s="53" t="str">
        <f t="shared" si="53"/>
        <v>2018_NEHALL</v>
      </c>
      <c r="F1698">
        <v>453100</v>
      </c>
      <c r="G1698" s="53">
        <f t="array" ref="G1698">SUM(IF(A1698=A$5:A1698,IF(C1698=C$5:C1698,1,0),0))</f>
        <v>40</v>
      </c>
    </row>
    <row r="1699" spans="1:7" x14ac:dyDescent="0.25">
      <c r="A1699">
        <v>2018</v>
      </c>
      <c r="B1699" s="53" t="str">
        <f t="shared" si="52"/>
        <v>2018_NE41</v>
      </c>
      <c r="C1699" t="s">
        <v>380</v>
      </c>
      <c r="D1699" t="s">
        <v>642</v>
      </c>
      <c r="E1699" s="53" t="str">
        <f t="shared" si="53"/>
        <v>2018_NEHAMILTON</v>
      </c>
      <c r="F1699">
        <v>453100</v>
      </c>
      <c r="G1699" s="53">
        <f t="array" ref="G1699">SUM(IF(A1699=A$5:A1699,IF(C1699=C$5:C1699,1,0),0))</f>
        <v>41</v>
      </c>
    </row>
    <row r="1700" spans="1:7" x14ac:dyDescent="0.25">
      <c r="A1700">
        <v>2018</v>
      </c>
      <c r="B1700" s="53" t="str">
        <f t="shared" si="52"/>
        <v>2018_NE42</v>
      </c>
      <c r="C1700" t="s">
        <v>380</v>
      </c>
      <c r="D1700" t="s">
        <v>1026</v>
      </c>
      <c r="E1700" s="53" t="str">
        <f t="shared" si="53"/>
        <v>2018_NEHARLAN</v>
      </c>
      <c r="F1700">
        <v>453100</v>
      </c>
      <c r="G1700" s="53">
        <f t="array" ref="G1700">SUM(IF(A1700=A$5:A1700,IF(C1700=C$5:C1700,1,0),0))</f>
        <v>42</v>
      </c>
    </row>
    <row r="1701" spans="1:7" x14ac:dyDescent="0.25">
      <c r="A1701">
        <v>2018</v>
      </c>
      <c r="B1701" s="53" t="str">
        <f t="shared" si="52"/>
        <v>2018_NE43</v>
      </c>
      <c r="C1701" t="s">
        <v>380</v>
      </c>
      <c r="D1701" t="s">
        <v>1368</v>
      </c>
      <c r="E1701" s="53" t="str">
        <f t="shared" si="53"/>
        <v>2018_NEHAYES</v>
      </c>
      <c r="F1701">
        <v>453100</v>
      </c>
      <c r="G1701" s="53">
        <f t="array" ref="G1701">SUM(IF(A1701=A$5:A1701,IF(C1701=C$5:C1701,1,0),0))</f>
        <v>43</v>
      </c>
    </row>
    <row r="1702" spans="1:7" x14ac:dyDescent="0.25">
      <c r="A1702">
        <v>2018</v>
      </c>
      <c r="B1702" s="53" t="str">
        <f t="shared" si="52"/>
        <v>2018_NE44</v>
      </c>
      <c r="C1702" t="s">
        <v>380</v>
      </c>
      <c r="D1702" t="s">
        <v>1369</v>
      </c>
      <c r="E1702" s="53" t="str">
        <f t="shared" si="53"/>
        <v>2018_NEHITCHCOCK</v>
      </c>
      <c r="F1702">
        <v>453100</v>
      </c>
      <c r="G1702" s="53">
        <f t="array" ref="G1702">SUM(IF(A1702=A$5:A1702,IF(C1702=C$5:C1702,1,0),0))</f>
        <v>44</v>
      </c>
    </row>
    <row r="1703" spans="1:7" x14ac:dyDescent="0.25">
      <c r="A1703">
        <v>2018</v>
      </c>
      <c r="B1703" s="53" t="str">
        <f t="shared" si="52"/>
        <v>2018_NE45</v>
      </c>
      <c r="C1703" t="s">
        <v>380</v>
      </c>
      <c r="D1703" t="s">
        <v>1291</v>
      </c>
      <c r="E1703" s="53" t="str">
        <f t="shared" si="53"/>
        <v>2018_NEHOLT</v>
      </c>
      <c r="F1703">
        <v>453100</v>
      </c>
      <c r="G1703" s="53">
        <f t="array" ref="G1703">SUM(IF(A1703=A$5:A1703,IF(C1703=C$5:C1703,1,0),0))</f>
        <v>45</v>
      </c>
    </row>
    <row r="1704" spans="1:7" x14ac:dyDescent="0.25">
      <c r="A1704">
        <v>2018</v>
      </c>
      <c r="B1704" s="53" t="str">
        <f t="shared" si="52"/>
        <v>2018_NE46</v>
      </c>
      <c r="C1704" t="s">
        <v>380</v>
      </c>
      <c r="D1704" t="s">
        <v>1370</v>
      </c>
      <c r="E1704" s="53" t="str">
        <f t="shared" si="53"/>
        <v>2018_NEHOOKER</v>
      </c>
      <c r="F1704">
        <v>453100</v>
      </c>
      <c r="G1704" s="53">
        <f t="array" ref="G1704">SUM(IF(A1704=A$5:A1704,IF(C1704=C$5:C1704,1,0),0))</f>
        <v>46</v>
      </c>
    </row>
    <row r="1705" spans="1:7" x14ac:dyDescent="0.25">
      <c r="A1705">
        <v>2018</v>
      </c>
      <c r="B1705" s="53" t="str">
        <f t="shared" si="52"/>
        <v>2018_NE47</v>
      </c>
      <c r="C1705" t="s">
        <v>380</v>
      </c>
      <c r="D1705" t="s">
        <v>231</v>
      </c>
      <c r="E1705" s="53" t="str">
        <f t="shared" si="53"/>
        <v>2018_NEHOWARD</v>
      </c>
      <c r="F1705">
        <v>453100</v>
      </c>
      <c r="G1705" s="53">
        <f t="array" ref="G1705">SUM(IF(A1705=A$5:A1705,IF(C1705=C$5:C1705,1,0),0))</f>
        <v>47</v>
      </c>
    </row>
    <row r="1706" spans="1:7" x14ac:dyDescent="0.25">
      <c r="A1706">
        <v>2018</v>
      </c>
      <c r="B1706" s="53" t="str">
        <f t="shared" si="52"/>
        <v>2018_NE48</v>
      </c>
      <c r="C1706" t="s">
        <v>380</v>
      </c>
      <c r="D1706" t="s">
        <v>196</v>
      </c>
      <c r="E1706" s="53" t="str">
        <f t="shared" si="53"/>
        <v>2018_NEJEFFERSON</v>
      </c>
      <c r="F1706">
        <v>453100</v>
      </c>
      <c r="G1706" s="53">
        <f t="array" ref="G1706">SUM(IF(A1706=A$5:A1706,IF(C1706=C$5:C1706,1,0),0))</f>
        <v>48</v>
      </c>
    </row>
    <row r="1707" spans="1:7" x14ac:dyDescent="0.25">
      <c r="A1707">
        <v>2018</v>
      </c>
      <c r="B1707" s="53" t="str">
        <f t="shared" si="52"/>
        <v>2018_NE49</v>
      </c>
      <c r="C1707" t="s">
        <v>380</v>
      </c>
      <c r="D1707" t="s">
        <v>525</v>
      </c>
      <c r="E1707" s="53" t="str">
        <f t="shared" si="53"/>
        <v>2018_NEJOHNSON</v>
      </c>
      <c r="F1707">
        <v>453100</v>
      </c>
      <c r="G1707" s="53">
        <f t="array" ref="G1707">SUM(IF(A1707=A$5:A1707,IF(C1707=C$5:C1707,1,0),0))</f>
        <v>49</v>
      </c>
    </row>
    <row r="1708" spans="1:7" x14ac:dyDescent="0.25">
      <c r="A1708">
        <v>2018</v>
      </c>
      <c r="B1708" s="53" t="str">
        <f t="shared" si="52"/>
        <v>2018_NE50</v>
      </c>
      <c r="C1708" t="s">
        <v>380</v>
      </c>
      <c r="D1708" t="s">
        <v>1371</v>
      </c>
      <c r="E1708" s="53" t="str">
        <f t="shared" si="53"/>
        <v>2018_NEKEARNEY</v>
      </c>
      <c r="F1708">
        <v>453100</v>
      </c>
      <c r="G1708" s="53">
        <f t="array" ref="G1708">SUM(IF(A1708=A$5:A1708,IF(C1708=C$5:C1708,1,0),0))</f>
        <v>50</v>
      </c>
    </row>
    <row r="1709" spans="1:7" x14ac:dyDescent="0.25">
      <c r="A1709">
        <v>2018</v>
      </c>
      <c r="B1709" s="53" t="str">
        <f t="shared" si="52"/>
        <v>2018_NE51</v>
      </c>
      <c r="C1709" t="s">
        <v>380</v>
      </c>
      <c r="D1709" t="s">
        <v>1372</v>
      </c>
      <c r="E1709" s="53" t="str">
        <f t="shared" si="53"/>
        <v>2018_NEKEITH</v>
      </c>
      <c r="F1709">
        <v>453100</v>
      </c>
      <c r="G1709" s="53">
        <f t="array" ref="G1709">SUM(IF(A1709=A$5:A1709,IF(C1709=C$5:C1709,1,0),0))</f>
        <v>51</v>
      </c>
    </row>
    <row r="1710" spans="1:7" x14ac:dyDescent="0.25">
      <c r="A1710">
        <v>2018</v>
      </c>
      <c r="B1710" s="53" t="str">
        <f t="shared" si="52"/>
        <v>2018_NE52</v>
      </c>
      <c r="C1710" t="s">
        <v>380</v>
      </c>
      <c r="D1710" t="s">
        <v>1373</v>
      </c>
      <c r="E1710" s="53" t="str">
        <f t="shared" si="53"/>
        <v>2018_NEKEYA PAHA</v>
      </c>
      <c r="F1710">
        <v>453100</v>
      </c>
      <c r="G1710" s="53">
        <f t="array" ref="G1710">SUM(IF(A1710=A$5:A1710,IF(C1710=C$5:C1710,1,0),0))</f>
        <v>52</v>
      </c>
    </row>
    <row r="1711" spans="1:7" x14ac:dyDescent="0.25">
      <c r="A1711">
        <v>2018</v>
      </c>
      <c r="B1711" s="53" t="str">
        <f t="shared" si="52"/>
        <v>2018_NE53</v>
      </c>
      <c r="C1711" t="s">
        <v>380</v>
      </c>
      <c r="D1711" t="s">
        <v>1374</v>
      </c>
      <c r="E1711" s="53" t="str">
        <f t="shared" si="53"/>
        <v>2018_NEKIMBALL</v>
      </c>
      <c r="F1711">
        <v>453100</v>
      </c>
      <c r="G1711" s="53">
        <f t="array" ref="G1711">SUM(IF(A1711=A$5:A1711,IF(C1711=C$5:C1711,1,0),0))</f>
        <v>53</v>
      </c>
    </row>
    <row r="1712" spans="1:7" x14ac:dyDescent="0.25">
      <c r="A1712">
        <v>2018</v>
      </c>
      <c r="B1712" s="53" t="str">
        <f t="shared" si="52"/>
        <v>2018_NE54</v>
      </c>
      <c r="C1712" t="s">
        <v>380</v>
      </c>
      <c r="D1712" t="s">
        <v>830</v>
      </c>
      <c r="E1712" s="53" t="str">
        <f t="shared" si="53"/>
        <v>2018_NEKNOX</v>
      </c>
      <c r="F1712">
        <v>453100</v>
      </c>
      <c r="G1712" s="53">
        <f t="array" ref="G1712">SUM(IF(A1712=A$5:A1712,IF(C1712=C$5:C1712,1,0),0))</f>
        <v>54</v>
      </c>
    </row>
    <row r="1713" spans="1:7" x14ac:dyDescent="0.25">
      <c r="A1713">
        <v>2018</v>
      </c>
      <c r="B1713" s="53" t="str">
        <f t="shared" si="52"/>
        <v>2018_NE55</v>
      </c>
      <c r="C1713" t="s">
        <v>380</v>
      </c>
      <c r="D1713" t="s">
        <v>323</v>
      </c>
      <c r="E1713" s="53" t="str">
        <f t="shared" si="53"/>
        <v>2018_NELANCASTER</v>
      </c>
      <c r="F1713">
        <v>453100</v>
      </c>
      <c r="G1713" s="53">
        <f t="array" ref="G1713">SUM(IF(A1713=A$5:A1713,IF(C1713=C$5:C1713,1,0),0))</f>
        <v>55</v>
      </c>
    </row>
    <row r="1714" spans="1:7" x14ac:dyDescent="0.25">
      <c r="A1714">
        <v>2018</v>
      </c>
      <c r="B1714" s="53" t="str">
        <f t="shared" si="52"/>
        <v>2018_NE56</v>
      </c>
      <c r="C1714" t="s">
        <v>380</v>
      </c>
      <c r="D1714" t="s">
        <v>221</v>
      </c>
      <c r="E1714" s="53" t="str">
        <f t="shared" si="53"/>
        <v>2018_NELINCOLN</v>
      </c>
      <c r="F1714">
        <v>453100</v>
      </c>
      <c r="G1714" s="53">
        <f t="array" ref="G1714">SUM(IF(A1714=A$5:A1714,IF(C1714=C$5:C1714,1,0),0))</f>
        <v>56</v>
      </c>
    </row>
    <row r="1715" spans="1:7" x14ac:dyDescent="0.25">
      <c r="A1715">
        <v>2018</v>
      </c>
      <c r="B1715" s="53" t="str">
        <f t="shared" si="52"/>
        <v>2018_NE57</v>
      </c>
      <c r="C1715" t="s">
        <v>380</v>
      </c>
      <c r="D1715" t="s">
        <v>528</v>
      </c>
      <c r="E1715" s="53" t="str">
        <f t="shared" si="53"/>
        <v>2018_NELOGAN</v>
      </c>
      <c r="F1715">
        <v>453100</v>
      </c>
      <c r="G1715" s="53">
        <f t="array" ref="G1715">SUM(IF(A1715=A$5:A1715,IF(C1715=C$5:C1715,1,0),0))</f>
        <v>57</v>
      </c>
    </row>
    <row r="1716" spans="1:7" x14ac:dyDescent="0.25">
      <c r="A1716">
        <v>2018</v>
      </c>
      <c r="B1716" s="53" t="str">
        <f t="shared" si="52"/>
        <v>2018_NE58</v>
      </c>
      <c r="C1716" t="s">
        <v>380</v>
      </c>
      <c r="D1716" t="s">
        <v>1375</v>
      </c>
      <c r="E1716" s="53" t="str">
        <f t="shared" si="53"/>
        <v>2018_NELOUP</v>
      </c>
      <c r="F1716">
        <v>453100</v>
      </c>
      <c r="G1716" s="53">
        <f t="array" ref="G1716">SUM(IF(A1716=A$5:A1716,IF(C1716=C$5:C1716,1,0),0))</f>
        <v>58</v>
      </c>
    </row>
    <row r="1717" spans="1:7" x14ac:dyDescent="0.25">
      <c r="A1717">
        <v>2018</v>
      </c>
      <c r="B1717" s="53" t="str">
        <f t="shared" si="52"/>
        <v>2018_NE59</v>
      </c>
      <c r="C1717" t="s">
        <v>380</v>
      </c>
      <c r="D1717" t="s">
        <v>970</v>
      </c>
      <c r="E1717" s="53" t="str">
        <f t="shared" si="53"/>
        <v>2018_NEMCPHERSON</v>
      </c>
      <c r="F1717">
        <v>453100</v>
      </c>
      <c r="G1717" s="53">
        <f t="array" ref="G1717">SUM(IF(A1717=A$5:A1717,IF(C1717=C$5:C1717,1,0),0))</f>
        <v>59</v>
      </c>
    </row>
    <row r="1718" spans="1:7" x14ac:dyDescent="0.25">
      <c r="A1718">
        <v>2018</v>
      </c>
      <c r="B1718" s="53" t="str">
        <f t="shared" si="52"/>
        <v>2018_NE60</v>
      </c>
      <c r="C1718" t="s">
        <v>380</v>
      </c>
      <c r="D1718" t="s">
        <v>467</v>
      </c>
      <c r="E1718" s="53" t="str">
        <f t="shared" si="53"/>
        <v>2018_NEMADISON</v>
      </c>
      <c r="F1718">
        <v>453100</v>
      </c>
      <c r="G1718" s="53">
        <f t="array" ref="G1718">SUM(IF(A1718=A$5:A1718,IF(C1718=C$5:C1718,1,0),0))</f>
        <v>60</v>
      </c>
    </row>
    <row r="1719" spans="1:7" x14ac:dyDescent="0.25">
      <c r="A1719">
        <v>2018</v>
      </c>
      <c r="B1719" s="53" t="str">
        <f t="shared" si="52"/>
        <v>2018_NE61</v>
      </c>
      <c r="C1719" t="s">
        <v>380</v>
      </c>
      <c r="D1719" t="s">
        <v>1376</v>
      </c>
      <c r="E1719" s="53" t="str">
        <f t="shared" si="53"/>
        <v>2018_NEMERRICK</v>
      </c>
      <c r="F1719">
        <v>453100</v>
      </c>
      <c r="G1719" s="53">
        <f t="array" ref="G1719">SUM(IF(A1719=A$5:A1719,IF(C1719=C$5:C1719,1,0),0))</f>
        <v>61</v>
      </c>
    </row>
    <row r="1720" spans="1:7" x14ac:dyDescent="0.25">
      <c r="A1720">
        <v>2018</v>
      </c>
      <c r="B1720" s="53" t="str">
        <f t="shared" si="52"/>
        <v>2018_NE62</v>
      </c>
      <c r="C1720" t="s">
        <v>380</v>
      </c>
      <c r="D1720" t="s">
        <v>1377</v>
      </c>
      <c r="E1720" s="53" t="str">
        <f t="shared" si="53"/>
        <v>2018_NEMORRILL</v>
      </c>
      <c r="F1720">
        <v>453100</v>
      </c>
      <c r="G1720" s="53">
        <f t="array" ref="G1720">SUM(IF(A1720=A$5:A1720,IF(C1720=C$5:C1720,1,0),0))</f>
        <v>62</v>
      </c>
    </row>
    <row r="1721" spans="1:7" x14ac:dyDescent="0.25">
      <c r="A1721">
        <v>2018</v>
      </c>
      <c r="B1721" s="53" t="str">
        <f t="shared" si="52"/>
        <v>2018_NE63</v>
      </c>
      <c r="C1721" t="s">
        <v>380</v>
      </c>
      <c r="D1721" t="s">
        <v>1378</v>
      </c>
      <c r="E1721" s="53" t="str">
        <f t="shared" si="53"/>
        <v>2018_NENANCE</v>
      </c>
      <c r="F1721">
        <v>453100</v>
      </c>
      <c r="G1721" s="53">
        <f t="array" ref="G1721">SUM(IF(A1721=A$5:A1721,IF(C1721=C$5:C1721,1,0),0))</f>
        <v>63</v>
      </c>
    </row>
    <row r="1722" spans="1:7" x14ac:dyDescent="0.25">
      <c r="A1722">
        <v>2018</v>
      </c>
      <c r="B1722" s="53" t="str">
        <f t="shared" si="52"/>
        <v>2018_NE64</v>
      </c>
      <c r="C1722" t="s">
        <v>380</v>
      </c>
      <c r="D1722" t="s">
        <v>973</v>
      </c>
      <c r="E1722" s="53" t="str">
        <f t="shared" si="53"/>
        <v>2018_NENEMAHA</v>
      </c>
      <c r="F1722">
        <v>453100</v>
      </c>
      <c r="G1722" s="53">
        <f t="array" ref="G1722">SUM(IF(A1722=A$5:A1722,IF(C1722=C$5:C1722,1,0),0))</f>
        <v>64</v>
      </c>
    </row>
    <row r="1723" spans="1:7" x14ac:dyDescent="0.25">
      <c r="A1723">
        <v>2018</v>
      </c>
      <c r="B1723" s="53" t="str">
        <f t="shared" si="52"/>
        <v>2018_NE65</v>
      </c>
      <c r="C1723" t="s">
        <v>380</v>
      </c>
      <c r="D1723" t="s">
        <v>1379</v>
      </c>
      <c r="E1723" s="53" t="str">
        <f t="shared" si="53"/>
        <v>2018_NENUCKOLLS</v>
      </c>
      <c r="F1723">
        <v>453100</v>
      </c>
      <c r="G1723" s="53">
        <f t="array" ref="G1723">SUM(IF(A1723=A$5:A1723,IF(C1723=C$5:C1723,1,0),0))</f>
        <v>65</v>
      </c>
    </row>
    <row r="1724" spans="1:7" x14ac:dyDescent="0.25">
      <c r="A1724">
        <v>2018</v>
      </c>
      <c r="B1724" s="53" t="str">
        <f t="shared" si="52"/>
        <v>2018_NE66</v>
      </c>
      <c r="C1724" t="s">
        <v>380</v>
      </c>
      <c r="D1724" t="s">
        <v>1380</v>
      </c>
      <c r="E1724" s="53" t="str">
        <f t="shared" si="53"/>
        <v>2018_NEOTOE</v>
      </c>
      <c r="F1724">
        <v>453100</v>
      </c>
      <c r="G1724" s="53">
        <f t="array" ref="G1724">SUM(IF(A1724=A$5:A1724,IF(C1724=C$5:C1724,1,0),0))</f>
        <v>66</v>
      </c>
    </row>
    <row r="1725" spans="1:7" x14ac:dyDescent="0.25">
      <c r="A1725">
        <v>2018</v>
      </c>
      <c r="B1725" s="53" t="str">
        <f t="shared" si="52"/>
        <v>2018_NE67</v>
      </c>
      <c r="C1725" t="s">
        <v>380</v>
      </c>
      <c r="D1725" t="s">
        <v>980</v>
      </c>
      <c r="E1725" s="53" t="str">
        <f t="shared" si="53"/>
        <v>2018_NEPAWNEE</v>
      </c>
      <c r="F1725">
        <v>453100</v>
      </c>
      <c r="G1725" s="53">
        <f t="array" ref="G1725">SUM(IF(A1725=A$5:A1725,IF(C1725=C$5:C1725,1,0),0))</f>
        <v>67</v>
      </c>
    </row>
    <row r="1726" spans="1:7" x14ac:dyDescent="0.25">
      <c r="A1726">
        <v>2018</v>
      </c>
      <c r="B1726" s="53" t="str">
        <f t="shared" si="52"/>
        <v>2018_NE68</v>
      </c>
      <c r="C1726" t="s">
        <v>380</v>
      </c>
      <c r="D1726" t="s">
        <v>1381</v>
      </c>
      <c r="E1726" s="53" t="str">
        <f t="shared" si="53"/>
        <v>2018_NEPERKINS</v>
      </c>
      <c r="F1726">
        <v>453100</v>
      </c>
      <c r="G1726" s="53">
        <f t="array" ref="G1726">SUM(IF(A1726=A$5:A1726,IF(C1726=C$5:C1726,1,0),0))</f>
        <v>68</v>
      </c>
    </row>
    <row r="1727" spans="1:7" x14ac:dyDescent="0.25">
      <c r="A1727">
        <v>2018</v>
      </c>
      <c r="B1727" s="53" t="str">
        <f t="shared" si="52"/>
        <v>2018_NE69</v>
      </c>
      <c r="C1727" t="s">
        <v>380</v>
      </c>
      <c r="D1727" t="s">
        <v>1302</v>
      </c>
      <c r="E1727" s="53" t="str">
        <f t="shared" si="53"/>
        <v>2018_NEPHELPS</v>
      </c>
      <c r="F1727">
        <v>453100</v>
      </c>
      <c r="G1727" s="53">
        <f t="array" ref="G1727">SUM(IF(A1727=A$5:A1727,IF(C1727=C$5:C1727,1,0),0))</f>
        <v>69</v>
      </c>
    </row>
    <row r="1728" spans="1:7" x14ac:dyDescent="0.25">
      <c r="A1728">
        <v>2018</v>
      </c>
      <c r="B1728" s="53" t="str">
        <f t="shared" si="52"/>
        <v>2018_NE70</v>
      </c>
      <c r="C1728" t="s">
        <v>380</v>
      </c>
      <c r="D1728" t="s">
        <v>358</v>
      </c>
      <c r="E1728" s="53" t="str">
        <f t="shared" si="53"/>
        <v>2018_NEPIERCE</v>
      </c>
      <c r="F1728">
        <v>453100</v>
      </c>
      <c r="G1728" s="53">
        <f t="array" ref="G1728">SUM(IF(A1728=A$5:A1728,IF(C1728=C$5:C1728,1,0),0))</f>
        <v>70</v>
      </c>
    </row>
    <row r="1729" spans="1:7" x14ac:dyDescent="0.25">
      <c r="A1729">
        <v>2018</v>
      </c>
      <c r="B1729" s="53" t="str">
        <f t="shared" si="52"/>
        <v>2018_NE71</v>
      </c>
      <c r="C1729" t="s">
        <v>380</v>
      </c>
      <c r="D1729" t="s">
        <v>1303</v>
      </c>
      <c r="E1729" s="53" t="str">
        <f t="shared" si="53"/>
        <v>2018_NEPLATTE</v>
      </c>
      <c r="F1729">
        <v>453100</v>
      </c>
      <c r="G1729" s="53">
        <f t="array" ref="G1729">SUM(IF(A1729=A$5:A1729,IF(C1729=C$5:C1729,1,0),0))</f>
        <v>71</v>
      </c>
    </row>
    <row r="1730" spans="1:7" x14ac:dyDescent="0.25">
      <c r="A1730">
        <v>2018</v>
      </c>
      <c r="B1730" s="53" t="str">
        <f t="shared" si="52"/>
        <v>2018_NE72</v>
      </c>
      <c r="C1730" t="s">
        <v>380</v>
      </c>
      <c r="D1730" t="s">
        <v>535</v>
      </c>
      <c r="E1730" s="53" t="str">
        <f t="shared" si="53"/>
        <v>2018_NEPOLK</v>
      </c>
      <c r="F1730">
        <v>453100</v>
      </c>
      <c r="G1730" s="53">
        <f t="array" ref="G1730">SUM(IF(A1730=A$5:A1730,IF(C1730=C$5:C1730,1,0),0))</f>
        <v>72</v>
      </c>
    </row>
    <row r="1731" spans="1:7" x14ac:dyDescent="0.25">
      <c r="A1731">
        <v>2018</v>
      </c>
      <c r="B1731" s="53" t="str">
        <f t="shared" si="52"/>
        <v>2018_NE73</v>
      </c>
      <c r="C1731" t="s">
        <v>380</v>
      </c>
      <c r="D1731" t="s">
        <v>1382</v>
      </c>
      <c r="E1731" s="53" t="str">
        <f t="shared" si="53"/>
        <v>2018_NERED WILLOW</v>
      </c>
      <c r="F1731">
        <v>453100</v>
      </c>
      <c r="G1731" s="53">
        <f t="array" ref="G1731">SUM(IF(A1731=A$5:A1731,IF(C1731=C$5:C1731,1,0),0))</f>
        <v>73</v>
      </c>
    </row>
    <row r="1732" spans="1:7" x14ac:dyDescent="0.25">
      <c r="A1732">
        <v>2018</v>
      </c>
      <c r="B1732" s="53" t="str">
        <f t="shared" si="52"/>
        <v>2018_NE74</v>
      </c>
      <c r="C1732" t="s">
        <v>380</v>
      </c>
      <c r="D1732" t="s">
        <v>1383</v>
      </c>
      <c r="E1732" s="53" t="str">
        <f t="shared" si="53"/>
        <v>2018_NERICHARDSON</v>
      </c>
      <c r="F1732">
        <v>453100</v>
      </c>
      <c r="G1732" s="53">
        <f t="array" ref="G1732">SUM(IF(A1732=A$5:A1732,IF(C1732=C$5:C1732,1,0),0))</f>
        <v>74</v>
      </c>
    </row>
    <row r="1733" spans="1:7" x14ac:dyDescent="0.25">
      <c r="A1733">
        <v>2018</v>
      </c>
      <c r="B1733" s="53" t="str">
        <f t="shared" si="52"/>
        <v>2018_NE75</v>
      </c>
      <c r="C1733" t="s">
        <v>380</v>
      </c>
      <c r="D1733" t="s">
        <v>1226</v>
      </c>
      <c r="E1733" s="53" t="str">
        <f t="shared" si="53"/>
        <v>2018_NEROCK</v>
      </c>
      <c r="F1733">
        <v>453100</v>
      </c>
      <c r="G1733" s="53">
        <f t="array" ref="G1733">SUM(IF(A1733=A$5:A1733,IF(C1733=C$5:C1733,1,0),0))</f>
        <v>75</v>
      </c>
    </row>
    <row r="1734" spans="1:7" x14ac:dyDescent="0.25">
      <c r="A1734">
        <v>2018</v>
      </c>
      <c r="B1734" s="53" t="str">
        <f t="shared" ref="B1734:B1797" si="54">A1734&amp;"_"&amp;C1734&amp;G1734</f>
        <v>2018_NE76</v>
      </c>
      <c r="C1734" t="s">
        <v>380</v>
      </c>
      <c r="D1734" t="s">
        <v>540</v>
      </c>
      <c r="E1734" s="53" t="str">
        <f t="shared" ref="E1734:E1797" si="55">A1734&amp;"_"&amp;C1734&amp;D1734</f>
        <v>2018_NESALINE</v>
      </c>
      <c r="F1734">
        <v>453100</v>
      </c>
      <c r="G1734" s="53">
        <f t="array" ref="G1734">SUM(IF(A1734=A$5:A1734,IF(C1734=C$5:C1734,1,0),0))</f>
        <v>76</v>
      </c>
    </row>
    <row r="1735" spans="1:7" x14ac:dyDescent="0.25">
      <c r="A1735">
        <v>2018</v>
      </c>
      <c r="B1735" s="53" t="str">
        <f t="shared" si="54"/>
        <v>2018_NE77</v>
      </c>
      <c r="C1735" t="s">
        <v>380</v>
      </c>
      <c r="D1735" t="s">
        <v>1384</v>
      </c>
      <c r="E1735" s="53" t="str">
        <f t="shared" si="55"/>
        <v>2018_NESARPY</v>
      </c>
      <c r="F1735">
        <v>453100</v>
      </c>
      <c r="G1735" s="53">
        <f t="array" ref="G1735">SUM(IF(A1735=A$5:A1735,IF(C1735=C$5:C1735,1,0),0))</f>
        <v>77</v>
      </c>
    </row>
    <row r="1736" spans="1:7" x14ac:dyDescent="0.25">
      <c r="A1736">
        <v>2018</v>
      </c>
      <c r="B1736" s="53" t="str">
        <f t="shared" si="54"/>
        <v>2018_NE78</v>
      </c>
      <c r="C1736" t="s">
        <v>380</v>
      </c>
      <c r="D1736" t="s">
        <v>1385</v>
      </c>
      <c r="E1736" s="53" t="str">
        <f t="shared" si="55"/>
        <v>2018_NESAUNDERS</v>
      </c>
      <c r="F1736">
        <v>453100</v>
      </c>
      <c r="G1736" s="53">
        <f t="array" ref="G1736">SUM(IF(A1736=A$5:A1736,IF(C1736=C$5:C1736,1,0),0))</f>
        <v>78</v>
      </c>
    </row>
    <row r="1737" spans="1:7" x14ac:dyDescent="0.25">
      <c r="A1737">
        <v>2018</v>
      </c>
      <c r="B1737" s="53" t="str">
        <f t="shared" si="54"/>
        <v>2018_NE79</v>
      </c>
      <c r="C1737" t="s">
        <v>380</v>
      </c>
      <c r="D1737" t="s">
        <v>1386</v>
      </c>
      <c r="E1737" s="53" t="str">
        <f t="shared" si="55"/>
        <v>2018_NESCOTTS BLUFF</v>
      </c>
      <c r="F1737">
        <v>453100</v>
      </c>
      <c r="G1737" s="53">
        <f t="array" ref="G1737">SUM(IF(A1737=A$5:A1737,IF(C1737=C$5:C1737,1,0),0))</f>
        <v>79</v>
      </c>
    </row>
    <row r="1738" spans="1:7" x14ac:dyDescent="0.25">
      <c r="A1738">
        <v>2018</v>
      </c>
      <c r="B1738" s="53" t="str">
        <f t="shared" si="54"/>
        <v>2018_NE80</v>
      </c>
      <c r="C1738" t="s">
        <v>380</v>
      </c>
      <c r="D1738" t="s">
        <v>989</v>
      </c>
      <c r="E1738" s="53" t="str">
        <f t="shared" si="55"/>
        <v>2018_NESEWARD</v>
      </c>
      <c r="F1738">
        <v>453100</v>
      </c>
      <c r="G1738" s="53">
        <f t="array" ref="G1738">SUM(IF(A1738=A$5:A1738,IF(C1738=C$5:C1738,1,0),0))</f>
        <v>80</v>
      </c>
    </row>
    <row r="1739" spans="1:7" x14ac:dyDescent="0.25">
      <c r="A1739">
        <v>2018</v>
      </c>
      <c r="B1739" s="53" t="str">
        <f t="shared" si="54"/>
        <v>2018_NE81</v>
      </c>
      <c r="C1739" t="s">
        <v>380</v>
      </c>
      <c r="D1739" t="s">
        <v>991</v>
      </c>
      <c r="E1739" s="53" t="str">
        <f t="shared" si="55"/>
        <v>2018_NESHERIDAN</v>
      </c>
      <c r="F1739">
        <v>453100</v>
      </c>
      <c r="G1739" s="53">
        <f t="array" ref="G1739">SUM(IF(A1739=A$5:A1739,IF(C1739=C$5:C1739,1,0),0))</f>
        <v>81</v>
      </c>
    </row>
    <row r="1740" spans="1:7" x14ac:dyDescent="0.25">
      <c r="A1740">
        <v>2018</v>
      </c>
      <c r="B1740" s="53" t="str">
        <f t="shared" si="54"/>
        <v>2018_NE82</v>
      </c>
      <c r="C1740" t="s">
        <v>380</v>
      </c>
      <c r="D1740" t="s">
        <v>992</v>
      </c>
      <c r="E1740" s="53" t="str">
        <f t="shared" si="55"/>
        <v>2018_NESHERMAN</v>
      </c>
      <c r="F1740">
        <v>453100</v>
      </c>
      <c r="G1740" s="53">
        <f t="array" ref="G1740">SUM(IF(A1740=A$5:A1740,IF(C1740=C$5:C1740,1,0),0))</f>
        <v>82</v>
      </c>
    </row>
    <row r="1741" spans="1:7" x14ac:dyDescent="0.25">
      <c r="A1741">
        <v>2018</v>
      </c>
      <c r="B1741" s="53" t="str">
        <f t="shared" si="54"/>
        <v>2018_NE83</v>
      </c>
      <c r="C1741" t="s">
        <v>380</v>
      </c>
      <c r="D1741" t="s">
        <v>932</v>
      </c>
      <c r="E1741" s="53" t="str">
        <f t="shared" si="55"/>
        <v>2018_NESIOUX</v>
      </c>
      <c r="F1741">
        <v>453100</v>
      </c>
      <c r="G1741" s="53">
        <f t="array" ref="G1741">SUM(IF(A1741=A$5:A1741,IF(C1741=C$5:C1741,1,0),0))</f>
        <v>83</v>
      </c>
    </row>
    <row r="1742" spans="1:7" x14ac:dyDescent="0.25">
      <c r="A1742">
        <v>2018</v>
      </c>
      <c r="B1742" s="53" t="str">
        <f t="shared" si="54"/>
        <v>2018_NE84</v>
      </c>
      <c r="C1742" t="s">
        <v>380</v>
      </c>
      <c r="D1742" t="s">
        <v>993</v>
      </c>
      <c r="E1742" s="53" t="str">
        <f t="shared" si="55"/>
        <v>2018_NESTANTON</v>
      </c>
      <c r="F1742">
        <v>453100</v>
      </c>
      <c r="G1742" s="53">
        <f t="array" ref="G1742">SUM(IF(A1742=A$5:A1742,IF(C1742=C$5:C1742,1,0),0))</f>
        <v>84</v>
      </c>
    </row>
    <row r="1743" spans="1:7" x14ac:dyDescent="0.25">
      <c r="A1743">
        <v>2018</v>
      </c>
      <c r="B1743" s="53" t="str">
        <f t="shared" si="54"/>
        <v>2018_NE85</v>
      </c>
      <c r="C1743" t="s">
        <v>380</v>
      </c>
      <c r="D1743" t="s">
        <v>1387</v>
      </c>
      <c r="E1743" s="53" t="str">
        <f t="shared" si="55"/>
        <v>2018_NETHAYER</v>
      </c>
      <c r="F1743">
        <v>453100</v>
      </c>
      <c r="G1743" s="53">
        <f t="array" ref="G1743">SUM(IF(A1743=A$5:A1743,IF(C1743=C$5:C1743,1,0),0))</f>
        <v>85</v>
      </c>
    </row>
    <row r="1744" spans="1:7" x14ac:dyDescent="0.25">
      <c r="A1744">
        <v>2018</v>
      </c>
      <c r="B1744" s="53" t="str">
        <f t="shared" si="54"/>
        <v>2018_NE86</v>
      </c>
      <c r="C1744" t="s">
        <v>380</v>
      </c>
      <c r="D1744" t="s">
        <v>760</v>
      </c>
      <c r="E1744" s="53" t="str">
        <f t="shared" si="55"/>
        <v>2018_NETHOMAS</v>
      </c>
      <c r="F1744">
        <v>453100</v>
      </c>
      <c r="G1744" s="53">
        <f t="array" ref="G1744">SUM(IF(A1744=A$5:A1744,IF(C1744=C$5:C1744,1,0),0))</f>
        <v>86</v>
      </c>
    </row>
    <row r="1745" spans="1:7" x14ac:dyDescent="0.25">
      <c r="A1745">
        <v>2018</v>
      </c>
      <c r="B1745" s="53" t="str">
        <f t="shared" si="54"/>
        <v>2018_NE87</v>
      </c>
      <c r="C1745" t="s">
        <v>380</v>
      </c>
      <c r="D1745" t="s">
        <v>1388</v>
      </c>
      <c r="E1745" s="53" t="str">
        <f t="shared" si="55"/>
        <v>2018_NETHURSTON</v>
      </c>
      <c r="F1745">
        <v>453100</v>
      </c>
      <c r="G1745" s="53">
        <f t="array" ref="G1745">SUM(IF(A1745=A$5:A1745,IF(C1745=C$5:C1745,1,0),0))</f>
        <v>87</v>
      </c>
    </row>
    <row r="1746" spans="1:7" x14ac:dyDescent="0.25">
      <c r="A1746">
        <v>2018</v>
      </c>
      <c r="B1746" s="53" t="str">
        <f t="shared" si="54"/>
        <v>2018_NE88</v>
      </c>
      <c r="C1746" t="s">
        <v>380</v>
      </c>
      <c r="D1746" t="s">
        <v>805</v>
      </c>
      <c r="E1746" s="53" t="str">
        <f t="shared" si="55"/>
        <v>2018_NEVALLEY</v>
      </c>
      <c r="F1746">
        <v>453100</v>
      </c>
      <c r="G1746" s="53">
        <f t="array" ref="G1746">SUM(IF(A1746=A$5:A1746,IF(C1746=C$5:C1746,1,0),0))</f>
        <v>88</v>
      </c>
    </row>
    <row r="1747" spans="1:7" x14ac:dyDescent="0.25">
      <c r="A1747">
        <v>2018</v>
      </c>
      <c r="B1747" s="53" t="str">
        <f t="shared" si="54"/>
        <v>2018_NE89</v>
      </c>
      <c r="C1747" t="s">
        <v>380</v>
      </c>
      <c r="D1747" t="s">
        <v>125</v>
      </c>
      <c r="E1747" s="53" t="str">
        <f t="shared" si="55"/>
        <v>2018_NEWASHINGTON</v>
      </c>
      <c r="F1747">
        <v>453100</v>
      </c>
      <c r="G1747" s="53">
        <f t="array" ref="G1747">SUM(IF(A1747=A$5:A1747,IF(C1747=C$5:C1747,1,0),0))</f>
        <v>89</v>
      </c>
    </row>
    <row r="1748" spans="1:7" x14ac:dyDescent="0.25">
      <c r="A1748">
        <v>2018</v>
      </c>
      <c r="B1748" s="53" t="str">
        <f t="shared" si="54"/>
        <v>2018_NE90</v>
      </c>
      <c r="C1748" t="s">
        <v>380</v>
      </c>
      <c r="D1748" t="s">
        <v>770</v>
      </c>
      <c r="E1748" s="53" t="str">
        <f t="shared" si="55"/>
        <v>2018_NEWAYNE</v>
      </c>
      <c r="F1748">
        <v>453100</v>
      </c>
      <c r="G1748" s="53">
        <f t="array" ref="G1748">SUM(IF(A1748=A$5:A1748,IF(C1748=C$5:C1748,1,0),0))</f>
        <v>90</v>
      </c>
    </row>
    <row r="1749" spans="1:7" x14ac:dyDescent="0.25">
      <c r="A1749">
        <v>2018</v>
      </c>
      <c r="B1749" s="53" t="str">
        <f t="shared" si="54"/>
        <v>2018_NE91</v>
      </c>
      <c r="C1749" t="s">
        <v>380</v>
      </c>
      <c r="D1749" t="s">
        <v>771</v>
      </c>
      <c r="E1749" s="53" t="str">
        <f t="shared" si="55"/>
        <v>2018_NEWEBSTER</v>
      </c>
      <c r="F1749">
        <v>453100</v>
      </c>
      <c r="G1749" s="53">
        <f t="array" ref="G1749">SUM(IF(A1749=A$5:A1749,IF(C1749=C$5:C1749,1,0),0))</f>
        <v>91</v>
      </c>
    </row>
    <row r="1750" spans="1:7" x14ac:dyDescent="0.25">
      <c r="A1750">
        <v>2018</v>
      </c>
      <c r="B1750" s="53" t="str">
        <f t="shared" si="54"/>
        <v>2018_NE92</v>
      </c>
      <c r="C1750" t="s">
        <v>380</v>
      </c>
      <c r="D1750" t="s">
        <v>772</v>
      </c>
      <c r="E1750" s="53" t="str">
        <f t="shared" si="55"/>
        <v>2018_NEWHEELER</v>
      </c>
      <c r="F1750">
        <v>453100</v>
      </c>
      <c r="G1750" s="53">
        <f t="array" ref="G1750">SUM(IF(A1750=A$5:A1750,IF(C1750=C$5:C1750,1,0),0))</f>
        <v>92</v>
      </c>
    </row>
    <row r="1751" spans="1:7" x14ac:dyDescent="0.25">
      <c r="A1751">
        <v>2018</v>
      </c>
      <c r="B1751" s="53" t="str">
        <f t="shared" si="54"/>
        <v>2018_NE93</v>
      </c>
      <c r="C1751" t="s">
        <v>380</v>
      </c>
      <c r="D1751" t="s">
        <v>337</v>
      </c>
      <c r="E1751" s="53" t="str">
        <f t="shared" si="55"/>
        <v>2018_NEYORK</v>
      </c>
      <c r="F1751">
        <v>453100</v>
      </c>
      <c r="G1751" s="53">
        <f t="array" ref="G1751">SUM(IF(A1751=A$5:A1751,IF(C1751=C$5:C1751,1,0),0))</f>
        <v>93</v>
      </c>
    </row>
    <row r="1752" spans="1:7" x14ac:dyDescent="0.25">
      <c r="A1752">
        <v>2018</v>
      </c>
      <c r="B1752" s="53" t="str">
        <f t="shared" si="54"/>
        <v>2018_NV1</v>
      </c>
      <c r="C1752" t="s">
        <v>381</v>
      </c>
      <c r="D1752" t="s">
        <v>1389</v>
      </c>
      <c r="E1752" s="53" t="str">
        <f t="shared" si="55"/>
        <v>2018_NVCHURCHILL</v>
      </c>
      <c r="F1752">
        <v>453100</v>
      </c>
      <c r="G1752" s="53">
        <f t="array" ref="G1752">SUM(IF(A1752=A$5:A1752,IF(C1752=C$5:C1752,1,0),0))</f>
        <v>1</v>
      </c>
    </row>
    <row r="1753" spans="1:7" x14ac:dyDescent="0.25">
      <c r="A1753">
        <v>2018</v>
      </c>
      <c r="B1753" s="53" t="str">
        <f t="shared" si="54"/>
        <v>2018_NV2</v>
      </c>
      <c r="C1753" t="s">
        <v>381</v>
      </c>
      <c r="D1753" t="s">
        <v>507</v>
      </c>
      <c r="E1753" s="53" t="str">
        <f t="shared" si="55"/>
        <v>2018_NVCLARK</v>
      </c>
      <c r="F1753">
        <v>453100</v>
      </c>
      <c r="G1753" s="53">
        <f t="array" ref="G1753">SUM(IF(A1753=A$5:A1753,IF(C1753=C$5:C1753,1,0),0))</f>
        <v>2</v>
      </c>
    </row>
    <row r="1754" spans="1:7" x14ac:dyDescent="0.25">
      <c r="A1754">
        <v>2018</v>
      </c>
      <c r="B1754" s="53" t="str">
        <f t="shared" si="54"/>
        <v>2018_NV3</v>
      </c>
      <c r="C1754" t="s">
        <v>381</v>
      </c>
      <c r="D1754" t="s">
        <v>190</v>
      </c>
      <c r="E1754" s="53" t="str">
        <f t="shared" si="55"/>
        <v>2018_NVDOUGLAS</v>
      </c>
      <c r="F1754">
        <v>453100</v>
      </c>
      <c r="G1754" s="53">
        <f t="array" ref="G1754">SUM(IF(A1754=A$5:A1754,IF(C1754=C$5:C1754,1,0),0))</f>
        <v>3</v>
      </c>
    </row>
    <row r="1755" spans="1:7" x14ac:dyDescent="0.25">
      <c r="A1755">
        <v>2018</v>
      </c>
      <c r="B1755" s="53" t="str">
        <f t="shared" si="54"/>
        <v>2018_NV4</v>
      </c>
      <c r="C1755" t="s">
        <v>381</v>
      </c>
      <c r="D1755" t="s">
        <v>1390</v>
      </c>
      <c r="E1755" s="53" t="str">
        <f t="shared" si="55"/>
        <v>2018_NVELKO</v>
      </c>
      <c r="F1755">
        <v>453100</v>
      </c>
      <c r="G1755" s="53">
        <f t="array" ref="G1755">SUM(IF(A1755=A$5:A1755,IF(C1755=C$5:C1755,1,0),0))</f>
        <v>4</v>
      </c>
    </row>
    <row r="1756" spans="1:7" x14ac:dyDescent="0.25">
      <c r="A1756">
        <v>2018</v>
      </c>
      <c r="B1756" s="53" t="str">
        <f t="shared" si="54"/>
        <v>2018_NV5</v>
      </c>
      <c r="C1756" t="s">
        <v>381</v>
      </c>
      <c r="D1756" t="s">
        <v>1391</v>
      </c>
      <c r="E1756" s="53" t="str">
        <f t="shared" si="55"/>
        <v>2018_NVESMERALDA</v>
      </c>
      <c r="F1756">
        <v>453100</v>
      </c>
      <c r="G1756" s="53">
        <f t="array" ref="G1756">SUM(IF(A1756=A$5:A1756,IF(C1756=C$5:C1756,1,0),0))</f>
        <v>5</v>
      </c>
    </row>
    <row r="1757" spans="1:7" x14ac:dyDescent="0.25">
      <c r="A1757">
        <v>2018</v>
      </c>
      <c r="B1757" s="53" t="str">
        <f t="shared" si="54"/>
        <v>2018_NV6</v>
      </c>
      <c r="C1757" t="s">
        <v>381</v>
      </c>
      <c r="D1757" t="s">
        <v>1392</v>
      </c>
      <c r="E1757" s="53" t="str">
        <f t="shared" si="55"/>
        <v>2018_NVEUREKA</v>
      </c>
      <c r="F1757">
        <v>453100</v>
      </c>
      <c r="G1757" s="53">
        <f t="array" ref="G1757">SUM(IF(A1757=A$5:A1757,IF(C1757=C$5:C1757,1,0),0))</f>
        <v>6</v>
      </c>
    </row>
    <row r="1758" spans="1:7" x14ac:dyDescent="0.25">
      <c r="A1758">
        <v>2018</v>
      </c>
      <c r="B1758" s="53" t="str">
        <f t="shared" si="54"/>
        <v>2018_NV7</v>
      </c>
      <c r="C1758" t="s">
        <v>381</v>
      </c>
      <c r="D1758" t="s">
        <v>558</v>
      </c>
      <c r="E1758" s="53" t="str">
        <f t="shared" si="55"/>
        <v>2018_NVHUMBOLDT</v>
      </c>
      <c r="F1758">
        <v>453100</v>
      </c>
      <c r="G1758" s="53">
        <f t="array" ref="G1758">SUM(IF(A1758=A$5:A1758,IF(C1758=C$5:C1758,1,0),0))</f>
        <v>7</v>
      </c>
    </row>
    <row r="1759" spans="1:7" x14ac:dyDescent="0.25">
      <c r="A1759">
        <v>2018</v>
      </c>
      <c r="B1759" s="53" t="str">
        <f t="shared" si="54"/>
        <v>2018_NV8</v>
      </c>
      <c r="C1759" t="s">
        <v>381</v>
      </c>
      <c r="D1759" t="s">
        <v>1393</v>
      </c>
      <c r="E1759" s="53" t="str">
        <f t="shared" si="55"/>
        <v>2018_NVLANDER</v>
      </c>
      <c r="F1759">
        <v>453100</v>
      </c>
      <c r="G1759" s="53">
        <f t="array" ref="G1759">SUM(IF(A1759=A$5:A1759,IF(C1759=C$5:C1759,1,0),0))</f>
        <v>8</v>
      </c>
    </row>
    <row r="1760" spans="1:7" x14ac:dyDescent="0.25">
      <c r="A1760">
        <v>2018</v>
      </c>
      <c r="B1760" s="53" t="str">
        <f t="shared" si="54"/>
        <v>2018_NV9</v>
      </c>
      <c r="C1760" t="s">
        <v>381</v>
      </c>
      <c r="D1760" t="s">
        <v>221</v>
      </c>
      <c r="E1760" s="53" t="str">
        <f t="shared" si="55"/>
        <v>2018_NVLINCOLN</v>
      </c>
      <c r="F1760">
        <v>453100</v>
      </c>
      <c r="G1760" s="53">
        <f t="array" ref="G1760">SUM(IF(A1760=A$5:A1760,IF(C1760=C$5:C1760,1,0),0))</f>
        <v>9</v>
      </c>
    </row>
    <row r="1761" spans="1:7" x14ac:dyDescent="0.25">
      <c r="A1761">
        <v>2018</v>
      </c>
      <c r="B1761" s="53" t="str">
        <f t="shared" si="54"/>
        <v>2018_NV10</v>
      </c>
      <c r="C1761" t="s">
        <v>381</v>
      </c>
      <c r="D1761" t="s">
        <v>919</v>
      </c>
      <c r="E1761" s="53" t="str">
        <f t="shared" si="55"/>
        <v>2018_NVLYON</v>
      </c>
      <c r="F1761">
        <v>453100</v>
      </c>
      <c r="G1761" s="53">
        <f t="array" ref="G1761">SUM(IF(A1761=A$5:A1761,IF(C1761=C$5:C1761,1,0),0))</f>
        <v>10</v>
      </c>
    </row>
    <row r="1762" spans="1:7" x14ac:dyDescent="0.25">
      <c r="A1762">
        <v>2018</v>
      </c>
      <c r="B1762" s="53" t="str">
        <f t="shared" si="54"/>
        <v>2018_NV11</v>
      </c>
      <c r="C1762" t="s">
        <v>381</v>
      </c>
      <c r="D1762" t="s">
        <v>606</v>
      </c>
      <c r="E1762" s="53" t="str">
        <f t="shared" si="55"/>
        <v>2018_NVMINERAL</v>
      </c>
      <c r="F1762">
        <v>453100</v>
      </c>
      <c r="G1762" s="53">
        <f t="array" ref="G1762">SUM(IF(A1762=A$5:A1762,IF(C1762=C$5:C1762,1,0),0))</f>
        <v>11</v>
      </c>
    </row>
    <row r="1763" spans="1:7" x14ac:dyDescent="0.25">
      <c r="A1763">
        <v>2018</v>
      </c>
      <c r="B1763" s="53" t="str">
        <f t="shared" si="54"/>
        <v>2018_NV12</v>
      </c>
      <c r="C1763" t="s">
        <v>381</v>
      </c>
      <c r="D1763" t="s">
        <v>1394</v>
      </c>
      <c r="E1763" s="53" t="str">
        <f t="shared" si="55"/>
        <v>2018_NVNYE</v>
      </c>
      <c r="F1763">
        <v>453100</v>
      </c>
      <c r="G1763" s="53">
        <f t="array" ref="G1763">SUM(IF(A1763=A$5:A1763,IF(C1763=C$5:C1763,1,0),0))</f>
        <v>12</v>
      </c>
    </row>
    <row r="1764" spans="1:7" x14ac:dyDescent="0.25">
      <c r="A1764">
        <v>2018</v>
      </c>
      <c r="B1764" s="53" t="str">
        <f t="shared" si="54"/>
        <v>2018_NV13</v>
      </c>
      <c r="C1764" t="s">
        <v>381</v>
      </c>
      <c r="D1764" t="s">
        <v>1395</v>
      </c>
      <c r="E1764" s="53" t="str">
        <f t="shared" si="55"/>
        <v>2018_NVPERSHING</v>
      </c>
      <c r="F1764">
        <v>453100</v>
      </c>
      <c r="G1764" s="53">
        <f t="array" ref="G1764">SUM(IF(A1764=A$5:A1764,IF(C1764=C$5:C1764,1,0),0))</f>
        <v>13</v>
      </c>
    </row>
    <row r="1765" spans="1:7" x14ac:dyDescent="0.25">
      <c r="A1765">
        <v>2018</v>
      </c>
      <c r="B1765" s="53" t="str">
        <f t="shared" si="54"/>
        <v>2018_NV14</v>
      </c>
      <c r="C1765" t="s">
        <v>381</v>
      </c>
      <c r="D1765" t="s">
        <v>1396</v>
      </c>
      <c r="E1765" s="53" t="str">
        <f t="shared" si="55"/>
        <v>2018_NVSTOREY</v>
      </c>
      <c r="F1765">
        <v>453100</v>
      </c>
      <c r="G1765" s="53">
        <f t="array" ref="G1765">SUM(IF(A1765=A$5:A1765,IF(C1765=C$5:C1765,1,0),0))</f>
        <v>14</v>
      </c>
    </row>
    <row r="1766" spans="1:7" x14ac:dyDescent="0.25">
      <c r="A1766">
        <v>2018</v>
      </c>
      <c r="B1766" s="53" t="str">
        <f t="shared" si="54"/>
        <v>2018_NV15</v>
      </c>
      <c r="C1766" t="s">
        <v>381</v>
      </c>
      <c r="D1766" t="s">
        <v>1397</v>
      </c>
      <c r="E1766" s="53" t="str">
        <f t="shared" si="55"/>
        <v>2018_NVWASHOE</v>
      </c>
      <c r="F1766">
        <v>453100</v>
      </c>
      <c r="G1766" s="53">
        <f t="array" ref="G1766">SUM(IF(A1766=A$5:A1766,IF(C1766=C$5:C1766,1,0),0))</f>
        <v>15</v>
      </c>
    </row>
    <row r="1767" spans="1:7" x14ac:dyDescent="0.25">
      <c r="A1767">
        <v>2018</v>
      </c>
      <c r="B1767" s="53" t="str">
        <f t="shared" si="54"/>
        <v>2018_NV16</v>
      </c>
      <c r="C1767" t="s">
        <v>381</v>
      </c>
      <c r="D1767" t="s">
        <v>1398</v>
      </c>
      <c r="E1767" s="53" t="str">
        <f t="shared" si="55"/>
        <v>2018_NVWHITE PINE</v>
      </c>
      <c r="F1767">
        <v>453100</v>
      </c>
      <c r="G1767" s="53">
        <f t="array" ref="G1767">SUM(IF(A1767=A$5:A1767,IF(C1767=C$5:C1767,1,0),0))</f>
        <v>16</v>
      </c>
    </row>
    <row r="1768" spans="1:7" x14ac:dyDescent="0.25">
      <c r="A1768">
        <v>2018</v>
      </c>
      <c r="B1768" s="53" t="str">
        <f t="shared" si="54"/>
        <v>2018_NV17</v>
      </c>
      <c r="C1768" t="s">
        <v>381</v>
      </c>
      <c r="D1768" t="s">
        <v>1399</v>
      </c>
      <c r="E1768" s="53" t="str">
        <f t="shared" si="55"/>
        <v>2018_NVCARSON CITY</v>
      </c>
      <c r="F1768">
        <v>453100</v>
      </c>
      <c r="G1768" s="53">
        <f t="array" ref="G1768">SUM(IF(A1768=A$5:A1768,IF(C1768=C$5:C1768,1,0),0))</f>
        <v>17</v>
      </c>
    </row>
    <row r="1769" spans="1:7" x14ac:dyDescent="0.25">
      <c r="A1769">
        <v>2018</v>
      </c>
      <c r="B1769" s="53" t="str">
        <f t="shared" si="54"/>
        <v>2018_NH1</v>
      </c>
      <c r="C1769" t="s">
        <v>245</v>
      </c>
      <c r="D1769" t="s">
        <v>1400</v>
      </c>
      <c r="E1769" s="53" t="str">
        <f t="shared" si="55"/>
        <v>2018_NHBELKNAP</v>
      </c>
      <c r="F1769">
        <v>453100</v>
      </c>
      <c r="G1769" s="53">
        <f t="array" ref="G1769">SUM(IF(A1769=A$5:A1769,IF(C1769=C$5:C1769,1,0),0))</f>
        <v>1</v>
      </c>
    </row>
    <row r="1770" spans="1:7" x14ac:dyDescent="0.25">
      <c r="A1770">
        <v>2018</v>
      </c>
      <c r="B1770" s="53" t="str">
        <f t="shared" si="54"/>
        <v>2018_NH2</v>
      </c>
      <c r="C1770" t="s">
        <v>245</v>
      </c>
      <c r="D1770" t="s">
        <v>227</v>
      </c>
      <c r="E1770" s="53" t="str">
        <f t="shared" si="55"/>
        <v>2018_NHCARROLL</v>
      </c>
      <c r="F1770">
        <v>453100</v>
      </c>
      <c r="G1770" s="53">
        <f t="array" ref="G1770">SUM(IF(A1770=A$5:A1770,IF(C1770=C$5:C1770,1,0),0))</f>
        <v>2</v>
      </c>
    </row>
    <row r="1771" spans="1:7" x14ac:dyDescent="0.25">
      <c r="A1771">
        <v>2018</v>
      </c>
      <c r="B1771" s="53" t="str">
        <f t="shared" si="54"/>
        <v>2018_NH3</v>
      </c>
      <c r="C1771" t="s">
        <v>245</v>
      </c>
      <c r="D1771" t="s">
        <v>1401</v>
      </c>
      <c r="E1771" s="53" t="str">
        <f t="shared" si="55"/>
        <v>2018_NHCHESHIRE</v>
      </c>
      <c r="F1771">
        <v>453100</v>
      </c>
      <c r="G1771" s="53">
        <f t="array" ref="G1771">SUM(IF(A1771=A$5:A1771,IF(C1771=C$5:C1771,1,0),0))</f>
        <v>3</v>
      </c>
    </row>
    <row r="1772" spans="1:7" x14ac:dyDescent="0.25">
      <c r="A1772">
        <v>2018</v>
      </c>
      <c r="B1772" s="53" t="str">
        <f t="shared" si="54"/>
        <v>2018_NH4</v>
      </c>
      <c r="C1772" t="s">
        <v>245</v>
      </c>
      <c r="D1772" t="s">
        <v>1402</v>
      </c>
      <c r="E1772" s="53" t="str">
        <f t="shared" si="55"/>
        <v>2018_NHCOOS</v>
      </c>
      <c r="F1772">
        <v>453100</v>
      </c>
      <c r="G1772" s="53">
        <f t="array" ref="G1772">SUM(IF(A1772=A$5:A1772,IF(C1772=C$5:C1772,1,0),0))</f>
        <v>4</v>
      </c>
    </row>
    <row r="1773" spans="1:7" x14ac:dyDescent="0.25">
      <c r="A1773">
        <v>2018</v>
      </c>
      <c r="B1773" s="53" t="str">
        <f t="shared" si="54"/>
        <v>2018_NH5</v>
      </c>
      <c r="C1773" t="s">
        <v>245</v>
      </c>
      <c r="D1773" t="s">
        <v>1403</v>
      </c>
      <c r="E1773" s="53" t="str">
        <f t="shared" si="55"/>
        <v>2018_NHGRAFTON</v>
      </c>
      <c r="F1773">
        <v>453100</v>
      </c>
      <c r="G1773" s="53">
        <f t="array" ref="G1773">SUM(IF(A1773=A$5:A1773,IF(C1773=C$5:C1773,1,0),0))</f>
        <v>5</v>
      </c>
    </row>
    <row r="1774" spans="1:7" x14ac:dyDescent="0.25">
      <c r="A1774">
        <v>2018</v>
      </c>
      <c r="B1774" s="53" t="str">
        <f t="shared" si="54"/>
        <v>2018_NH6</v>
      </c>
      <c r="C1774" t="s">
        <v>245</v>
      </c>
      <c r="D1774" t="s">
        <v>647</v>
      </c>
      <c r="E1774" s="53" t="str">
        <f t="shared" si="55"/>
        <v>2018_NHHILLSBOROUGH</v>
      </c>
      <c r="F1774">
        <v>453100</v>
      </c>
      <c r="G1774" s="53">
        <f t="array" ref="G1774">SUM(IF(A1774=A$5:A1774,IF(C1774=C$5:C1774,1,0),0))</f>
        <v>6</v>
      </c>
    </row>
    <row r="1775" spans="1:7" x14ac:dyDescent="0.25">
      <c r="A1775">
        <v>2018</v>
      </c>
      <c r="B1775" s="53" t="str">
        <f t="shared" si="54"/>
        <v>2018_NH7</v>
      </c>
      <c r="C1775" t="s">
        <v>245</v>
      </c>
      <c r="D1775" t="s">
        <v>1404</v>
      </c>
      <c r="E1775" s="53" t="str">
        <f t="shared" si="55"/>
        <v>2018_NHMERRIMACK</v>
      </c>
      <c r="F1775">
        <v>453100</v>
      </c>
      <c r="G1775" s="53">
        <f t="array" ref="G1775">SUM(IF(A1775=A$5:A1775,IF(C1775=C$5:C1775,1,0),0))</f>
        <v>7</v>
      </c>
    </row>
    <row r="1776" spans="1:7" x14ac:dyDescent="0.25">
      <c r="A1776">
        <v>2018</v>
      </c>
      <c r="B1776" s="53" t="str">
        <f t="shared" si="54"/>
        <v>2018_NH8</v>
      </c>
      <c r="C1776" t="s">
        <v>245</v>
      </c>
      <c r="D1776" t="s">
        <v>246</v>
      </c>
      <c r="E1776" s="53" t="str">
        <f t="shared" si="55"/>
        <v>2018_NHROCKINGHAM</v>
      </c>
      <c r="F1776">
        <v>603750</v>
      </c>
      <c r="G1776" s="53">
        <f t="array" ref="G1776">SUM(IF(A1776=A$5:A1776,IF(C1776=C$5:C1776,1,0),0))</f>
        <v>8</v>
      </c>
    </row>
    <row r="1777" spans="1:7" x14ac:dyDescent="0.25">
      <c r="A1777">
        <v>2018</v>
      </c>
      <c r="B1777" s="53" t="str">
        <f t="shared" si="54"/>
        <v>2018_NH9</v>
      </c>
      <c r="C1777" t="s">
        <v>245</v>
      </c>
      <c r="D1777" t="s">
        <v>247</v>
      </c>
      <c r="E1777" s="53" t="str">
        <f t="shared" si="55"/>
        <v>2018_NHSTRAFFORD</v>
      </c>
      <c r="F1777">
        <v>603750</v>
      </c>
      <c r="G1777" s="53">
        <f t="array" ref="G1777">SUM(IF(A1777=A$5:A1777,IF(C1777=C$5:C1777,1,0),0))</f>
        <v>9</v>
      </c>
    </row>
    <row r="1778" spans="1:7" x14ac:dyDescent="0.25">
      <c r="A1778">
        <v>2018</v>
      </c>
      <c r="B1778" s="53" t="str">
        <f t="shared" si="54"/>
        <v>2018_NH10</v>
      </c>
      <c r="C1778" t="s">
        <v>245</v>
      </c>
      <c r="D1778" t="s">
        <v>887</v>
      </c>
      <c r="E1778" s="53" t="str">
        <f t="shared" si="55"/>
        <v>2018_NHSULLIVAN</v>
      </c>
      <c r="F1778">
        <v>453100</v>
      </c>
      <c r="G1778" s="53">
        <f t="array" ref="G1778">SUM(IF(A1778=A$5:A1778,IF(C1778=C$5:C1778,1,0),0))</f>
        <v>10</v>
      </c>
    </row>
    <row r="1779" spans="1:7" x14ac:dyDescent="0.25">
      <c r="A1779">
        <v>2018</v>
      </c>
      <c r="B1779" s="53" t="str">
        <f t="shared" si="54"/>
        <v>2018_NJ1</v>
      </c>
      <c r="C1779" t="s">
        <v>248</v>
      </c>
      <c r="D1779" t="s">
        <v>1405</v>
      </c>
      <c r="E1779" s="53" t="str">
        <f t="shared" si="55"/>
        <v>2018_NJATLANTIC</v>
      </c>
      <c r="F1779">
        <v>453100</v>
      </c>
      <c r="G1779" s="53">
        <f t="array" ref="G1779">SUM(IF(A1779=A$5:A1779,IF(C1779=C$5:C1779,1,0),0))</f>
        <v>1</v>
      </c>
    </row>
    <row r="1780" spans="1:7" x14ac:dyDescent="0.25">
      <c r="A1780">
        <v>2018</v>
      </c>
      <c r="B1780" s="53" t="str">
        <f t="shared" si="54"/>
        <v>2018_NJ2</v>
      </c>
      <c r="C1780" t="s">
        <v>248</v>
      </c>
      <c r="D1780" t="s">
        <v>249</v>
      </c>
      <c r="E1780" s="53" t="str">
        <f t="shared" si="55"/>
        <v>2018_NJBERGEN</v>
      </c>
      <c r="F1780">
        <v>679650</v>
      </c>
      <c r="G1780" s="53">
        <f t="array" ref="G1780">SUM(IF(A1780=A$5:A1780,IF(C1780=C$5:C1780,1,0),0))</f>
        <v>2</v>
      </c>
    </row>
    <row r="1781" spans="1:7" x14ac:dyDescent="0.25">
      <c r="A1781">
        <v>2018</v>
      </c>
      <c r="B1781" s="53" t="str">
        <f t="shared" si="54"/>
        <v>2018_NJ3</v>
      </c>
      <c r="C1781" t="s">
        <v>248</v>
      </c>
      <c r="D1781" t="s">
        <v>1406</v>
      </c>
      <c r="E1781" s="53" t="str">
        <f t="shared" si="55"/>
        <v>2018_NJBURLINGTON</v>
      </c>
      <c r="F1781">
        <v>453100</v>
      </c>
      <c r="G1781" s="53">
        <f t="array" ref="G1781">SUM(IF(A1781=A$5:A1781,IF(C1781=C$5:C1781,1,0),0))</f>
        <v>3</v>
      </c>
    </row>
    <row r="1782" spans="1:7" x14ac:dyDescent="0.25">
      <c r="A1782">
        <v>2018</v>
      </c>
      <c r="B1782" s="53" t="str">
        <f t="shared" si="54"/>
        <v>2018_NJ4</v>
      </c>
      <c r="C1782" t="s">
        <v>248</v>
      </c>
      <c r="D1782" t="s">
        <v>270</v>
      </c>
      <c r="E1782" s="53" t="str">
        <f t="shared" si="55"/>
        <v>2018_NJCAMDEN</v>
      </c>
      <c r="F1782">
        <v>453100</v>
      </c>
      <c r="G1782" s="53">
        <f t="array" ref="G1782">SUM(IF(A1782=A$5:A1782,IF(C1782=C$5:C1782,1,0),0))</f>
        <v>4</v>
      </c>
    </row>
    <row r="1783" spans="1:7" x14ac:dyDescent="0.25">
      <c r="A1783">
        <v>2018</v>
      </c>
      <c r="B1783" s="53" t="str">
        <f t="shared" si="54"/>
        <v>2018_NJ5</v>
      </c>
      <c r="C1783" t="s">
        <v>248</v>
      </c>
      <c r="D1783" t="s">
        <v>1407</v>
      </c>
      <c r="E1783" s="53" t="str">
        <f t="shared" si="55"/>
        <v>2018_NJCAPE MAY</v>
      </c>
      <c r="F1783">
        <v>453100</v>
      </c>
      <c r="G1783" s="53">
        <f t="array" ref="G1783">SUM(IF(A1783=A$5:A1783,IF(C1783=C$5:C1783,1,0),0))</f>
        <v>5</v>
      </c>
    </row>
    <row r="1784" spans="1:7" x14ac:dyDescent="0.25">
      <c r="A1784">
        <v>2018</v>
      </c>
      <c r="B1784" s="53" t="str">
        <f t="shared" si="54"/>
        <v>2018_NJ6</v>
      </c>
      <c r="C1784" t="s">
        <v>248</v>
      </c>
      <c r="D1784" t="s">
        <v>310</v>
      </c>
      <c r="E1784" s="53" t="str">
        <f t="shared" si="55"/>
        <v>2018_NJCUMBERLAND</v>
      </c>
      <c r="F1784">
        <v>453100</v>
      </c>
      <c r="G1784" s="53">
        <f t="array" ref="G1784">SUM(IF(A1784=A$5:A1784,IF(C1784=C$5:C1784,1,0),0))</f>
        <v>6</v>
      </c>
    </row>
    <row r="1785" spans="1:7" x14ac:dyDescent="0.25">
      <c r="A1785">
        <v>2018</v>
      </c>
      <c r="B1785" s="53" t="str">
        <f t="shared" si="54"/>
        <v>2018_NJ7</v>
      </c>
      <c r="C1785" t="s">
        <v>248</v>
      </c>
      <c r="D1785" t="s">
        <v>239</v>
      </c>
      <c r="E1785" s="53" t="str">
        <f t="shared" si="55"/>
        <v>2018_NJESSEX</v>
      </c>
      <c r="F1785">
        <v>679650</v>
      </c>
      <c r="G1785" s="53">
        <f t="array" ref="G1785">SUM(IF(A1785=A$5:A1785,IF(C1785=C$5:C1785,1,0),0))</f>
        <v>7</v>
      </c>
    </row>
    <row r="1786" spans="1:7" x14ac:dyDescent="0.25">
      <c r="A1786">
        <v>2018</v>
      </c>
      <c r="B1786" s="53" t="str">
        <f t="shared" si="54"/>
        <v>2018_NJ8</v>
      </c>
      <c r="C1786" t="s">
        <v>248</v>
      </c>
      <c r="D1786" t="s">
        <v>315</v>
      </c>
      <c r="E1786" s="53" t="str">
        <f t="shared" si="55"/>
        <v>2018_NJGLOUCESTER</v>
      </c>
      <c r="F1786">
        <v>453100</v>
      </c>
      <c r="G1786" s="53">
        <f t="array" ref="G1786">SUM(IF(A1786=A$5:A1786,IF(C1786=C$5:C1786,1,0),0))</f>
        <v>8</v>
      </c>
    </row>
    <row r="1787" spans="1:7" x14ac:dyDescent="0.25">
      <c r="A1787">
        <v>2018</v>
      </c>
      <c r="B1787" s="53" t="str">
        <f t="shared" si="54"/>
        <v>2018_NJ9</v>
      </c>
      <c r="C1787" t="s">
        <v>248</v>
      </c>
      <c r="D1787" t="s">
        <v>250</v>
      </c>
      <c r="E1787" s="53" t="str">
        <f t="shared" si="55"/>
        <v>2018_NJHUDSON</v>
      </c>
      <c r="F1787">
        <v>679650</v>
      </c>
      <c r="G1787" s="53">
        <f t="array" ref="G1787">SUM(IF(A1787=A$5:A1787,IF(C1787=C$5:C1787,1,0),0))</f>
        <v>9</v>
      </c>
    </row>
    <row r="1788" spans="1:7" x14ac:dyDescent="0.25">
      <c r="A1788">
        <v>2018</v>
      </c>
      <c r="B1788" s="53" t="str">
        <f t="shared" si="54"/>
        <v>2018_NJ10</v>
      </c>
      <c r="C1788" t="s">
        <v>248</v>
      </c>
      <c r="D1788" t="s">
        <v>251</v>
      </c>
      <c r="E1788" s="53" t="str">
        <f t="shared" si="55"/>
        <v>2018_NJHUNTERDON</v>
      </c>
      <c r="F1788">
        <v>679650</v>
      </c>
      <c r="G1788" s="53">
        <f t="array" ref="G1788">SUM(IF(A1788=A$5:A1788,IF(C1788=C$5:C1788,1,0),0))</f>
        <v>10</v>
      </c>
    </row>
    <row r="1789" spans="1:7" x14ac:dyDescent="0.25">
      <c r="A1789">
        <v>2018</v>
      </c>
      <c r="B1789" s="53" t="str">
        <f t="shared" si="54"/>
        <v>2018_NJ11</v>
      </c>
      <c r="C1789" t="s">
        <v>248</v>
      </c>
      <c r="D1789" t="s">
        <v>840</v>
      </c>
      <c r="E1789" s="53" t="str">
        <f t="shared" si="55"/>
        <v>2018_NJMERCER</v>
      </c>
      <c r="F1789">
        <v>453100</v>
      </c>
      <c r="G1789" s="53">
        <f t="array" ref="G1789">SUM(IF(A1789=A$5:A1789,IF(C1789=C$5:C1789,1,0),0))</f>
        <v>11</v>
      </c>
    </row>
    <row r="1790" spans="1:7" x14ac:dyDescent="0.25">
      <c r="A1790">
        <v>2018</v>
      </c>
      <c r="B1790" s="53" t="str">
        <f t="shared" si="54"/>
        <v>2018_NJ12</v>
      </c>
      <c r="C1790" t="s">
        <v>248</v>
      </c>
      <c r="D1790" t="s">
        <v>240</v>
      </c>
      <c r="E1790" s="53" t="str">
        <f t="shared" si="55"/>
        <v>2018_NJMIDDLESEX</v>
      </c>
      <c r="F1790">
        <v>679650</v>
      </c>
      <c r="G1790" s="53">
        <f t="array" ref="G1790">SUM(IF(A1790=A$5:A1790,IF(C1790=C$5:C1790,1,0),0))</f>
        <v>12</v>
      </c>
    </row>
    <row r="1791" spans="1:7" x14ac:dyDescent="0.25">
      <c r="A1791">
        <v>2018</v>
      </c>
      <c r="B1791" s="53" t="str">
        <f t="shared" si="54"/>
        <v>2018_NJ13</v>
      </c>
      <c r="C1791" t="s">
        <v>248</v>
      </c>
      <c r="D1791" t="s">
        <v>252</v>
      </c>
      <c r="E1791" s="53" t="str">
        <f t="shared" si="55"/>
        <v>2018_NJMONMOUTH</v>
      </c>
      <c r="F1791">
        <v>679650</v>
      </c>
      <c r="G1791" s="53">
        <f t="array" ref="G1791">SUM(IF(A1791=A$5:A1791,IF(C1791=C$5:C1791,1,0),0))</f>
        <v>13</v>
      </c>
    </row>
    <row r="1792" spans="1:7" x14ac:dyDescent="0.25">
      <c r="A1792">
        <v>2018</v>
      </c>
      <c r="B1792" s="53" t="str">
        <f t="shared" si="54"/>
        <v>2018_NJ14</v>
      </c>
      <c r="C1792" t="s">
        <v>248</v>
      </c>
      <c r="D1792" t="s">
        <v>253</v>
      </c>
      <c r="E1792" s="53" t="str">
        <f t="shared" si="55"/>
        <v>2018_NJMORRIS</v>
      </c>
      <c r="F1792">
        <v>679650</v>
      </c>
      <c r="G1792" s="53">
        <f t="array" ref="G1792">SUM(IF(A1792=A$5:A1792,IF(C1792=C$5:C1792,1,0),0))</f>
        <v>14</v>
      </c>
    </row>
    <row r="1793" spans="1:7" x14ac:dyDescent="0.25">
      <c r="A1793">
        <v>2018</v>
      </c>
      <c r="B1793" s="53" t="str">
        <f t="shared" si="54"/>
        <v>2018_NJ15</v>
      </c>
      <c r="C1793" t="s">
        <v>248</v>
      </c>
      <c r="D1793" t="s">
        <v>254</v>
      </c>
      <c r="E1793" s="53" t="str">
        <f t="shared" si="55"/>
        <v>2018_NJOCEAN</v>
      </c>
      <c r="F1793">
        <v>679650</v>
      </c>
      <c r="G1793" s="53">
        <f t="array" ref="G1793">SUM(IF(A1793=A$5:A1793,IF(C1793=C$5:C1793,1,0),0))</f>
        <v>15</v>
      </c>
    </row>
    <row r="1794" spans="1:7" x14ac:dyDescent="0.25">
      <c r="A1794">
        <v>2018</v>
      </c>
      <c r="B1794" s="53" t="str">
        <f t="shared" si="54"/>
        <v>2018_NJ16</v>
      </c>
      <c r="C1794" t="s">
        <v>248</v>
      </c>
      <c r="D1794" t="s">
        <v>255</v>
      </c>
      <c r="E1794" s="53" t="str">
        <f t="shared" si="55"/>
        <v>2018_NJPASSAIC</v>
      </c>
      <c r="F1794">
        <v>679650</v>
      </c>
      <c r="G1794" s="53">
        <f t="array" ref="G1794">SUM(IF(A1794=A$5:A1794,IF(C1794=C$5:C1794,1,0),0))</f>
        <v>16</v>
      </c>
    </row>
    <row r="1795" spans="1:7" x14ac:dyDescent="0.25">
      <c r="A1795">
        <v>2018</v>
      </c>
      <c r="B1795" s="53" t="str">
        <f t="shared" si="54"/>
        <v>2018_NJ17</v>
      </c>
      <c r="C1795" t="s">
        <v>248</v>
      </c>
      <c r="D1795" t="s">
        <v>1408</v>
      </c>
      <c r="E1795" s="53" t="str">
        <f t="shared" si="55"/>
        <v>2018_NJSALEM</v>
      </c>
      <c r="F1795">
        <v>453100</v>
      </c>
      <c r="G1795" s="53">
        <f t="array" ref="G1795">SUM(IF(A1795=A$5:A1795,IF(C1795=C$5:C1795,1,0),0))</f>
        <v>17</v>
      </c>
    </row>
    <row r="1796" spans="1:7" x14ac:dyDescent="0.25">
      <c r="A1796">
        <v>2018</v>
      </c>
      <c r="B1796" s="53" t="str">
        <f t="shared" si="54"/>
        <v>2018_NJ18</v>
      </c>
      <c r="C1796" t="s">
        <v>248</v>
      </c>
      <c r="D1796" t="s">
        <v>256</v>
      </c>
      <c r="E1796" s="53" t="str">
        <f t="shared" si="55"/>
        <v>2018_NJSOMERSET</v>
      </c>
      <c r="F1796">
        <v>679650</v>
      </c>
      <c r="G1796" s="53">
        <f t="array" ref="G1796">SUM(IF(A1796=A$5:A1796,IF(C1796=C$5:C1796,1,0),0))</f>
        <v>18</v>
      </c>
    </row>
    <row r="1797" spans="1:7" x14ac:dyDescent="0.25">
      <c r="A1797">
        <v>2018</v>
      </c>
      <c r="B1797" s="53" t="str">
        <f t="shared" si="54"/>
        <v>2018_NJ19</v>
      </c>
      <c r="C1797" t="s">
        <v>248</v>
      </c>
      <c r="D1797" t="s">
        <v>257</v>
      </c>
      <c r="E1797" s="53" t="str">
        <f t="shared" si="55"/>
        <v>2018_NJSUSSEX</v>
      </c>
      <c r="F1797">
        <v>679650</v>
      </c>
      <c r="G1797" s="53">
        <f t="array" ref="G1797">SUM(IF(A1797=A$5:A1797,IF(C1797=C$5:C1797,1,0),0))</f>
        <v>19</v>
      </c>
    </row>
    <row r="1798" spans="1:7" x14ac:dyDescent="0.25">
      <c r="A1798">
        <v>2018</v>
      </c>
      <c r="B1798" s="53" t="str">
        <f t="shared" ref="B1798:B1861" si="56">A1798&amp;"_"&amp;C1798&amp;G1798</f>
        <v>2018_NJ20</v>
      </c>
      <c r="C1798" t="s">
        <v>248</v>
      </c>
      <c r="D1798" t="s">
        <v>258</v>
      </c>
      <c r="E1798" s="53" t="str">
        <f t="shared" ref="E1798:E1861" si="57">A1798&amp;"_"&amp;C1798&amp;D1798</f>
        <v>2018_NJUNION</v>
      </c>
      <c r="F1798">
        <v>679650</v>
      </c>
      <c r="G1798" s="53">
        <f t="array" ref="G1798">SUM(IF(A1798=A$5:A1798,IF(C1798=C$5:C1798,1,0),0))</f>
        <v>20</v>
      </c>
    </row>
    <row r="1799" spans="1:7" x14ac:dyDescent="0.25">
      <c r="A1799">
        <v>2018</v>
      </c>
      <c r="B1799" s="53" t="str">
        <f t="shared" si="56"/>
        <v>2018_NJ21</v>
      </c>
      <c r="C1799" t="s">
        <v>248</v>
      </c>
      <c r="D1799" t="s">
        <v>336</v>
      </c>
      <c r="E1799" s="53" t="str">
        <f t="shared" si="57"/>
        <v>2018_NJWARREN</v>
      </c>
      <c r="F1799">
        <v>453100</v>
      </c>
      <c r="G1799" s="53">
        <f t="array" ref="G1799">SUM(IF(A1799=A$5:A1799,IF(C1799=C$5:C1799,1,0),0))</f>
        <v>21</v>
      </c>
    </row>
    <row r="1800" spans="1:7" x14ac:dyDescent="0.25">
      <c r="A1800">
        <v>2018</v>
      </c>
      <c r="B1800" s="53" t="str">
        <f t="shared" si="56"/>
        <v>2018_NM1</v>
      </c>
      <c r="C1800" t="s">
        <v>382</v>
      </c>
      <c r="D1800" t="s">
        <v>1409</v>
      </c>
      <c r="E1800" s="53" t="str">
        <f t="shared" si="57"/>
        <v>2018_NMBERNALILLO</v>
      </c>
      <c r="F1800">
        <v>453100</v>
      </c>
      <c r="G1800" s="53">
        <f t="array" ref="G1800">SUM(IF(A1800=A$5:A1800,IF(C1800=C$5:C1800,1,0),0))</f>
        <v>1</v>
      </c>
    </row>
    <row r="1801" spans="1:7" x14ac:dyDescent="0.25">
      <c r="A1801">
        <v>2018</v>
      </c>
      <c r="B1801" s="53" t="str">
        <f t="shared" si="56"/>
        <v>2018_NM2</v>
      </c>
      <c r="C1801" t="s">
        <v>382</v>
      </c>
      <c r="D1801" t="s">
        <v>1410</v>
      </c>
      <c r="E1801" s="53" t="str">
        <f t="shared" si="57"/>
        <v>2018_NMCATRON</v>
      </c>
      <c r="F1801">
        <v>453100</v>
      </c>
      <c r="G1801" s="53">
        <f t="array" ref="G1801">SUM(IF(A1801=A$5:A1801,IF(C1801=C$5:C1801,1,0),0))</f>
        <v>2</v>
      </c>
    </row>
    <row r="1802" spans="1:7" x14ac:dyDescent="0.25">
      <c r="A1802">
        <v>2018</v>
      </c>
      <c r="B1802" s="53" t="str">
        <f t="shared" si="56"/>
        <v>2018_NM3</v>
      </c>
      <c r="C1802" t="s">
        <v>382</v>
      </c>
      <c r="D1802" t="s">
        <v>1411</v>
      </c>
      <c r="E1802" s="53" t="str">
        <f t="shared" si="57"/>
        <v>2018_NMCHAVES</v>
      </c>
      <c r="F1802">
        <v>453100</v>
      </c>
      <c r="G1802" s="53">
        <f t="array" ref="G1802">SUM(IF(A1802=A$5:A1802,IF(C1802=C$5:C1802,1,0),0))</f>
        <v>3</v>
      </c>
    </row>
    <row r="1803" spans="1:7" x14ac:dyDescent="0.25">
      <c r="A1803">
        <v>2018</v>
      </c>
      <c r="B1803" s="53" t="str">
        <f t="shared" si="56"/>
        <v>2018_NM4</v>
      </c>
      <c r="C1803" t="s">
        <v>382</v>
      </c>
      <c r="D1803" t="s">
        <v>1412</v>
      </c>
      <c r="E1803" s="53" t="str">
        <f t="shared" si="57"/>
        <v>2018_NMCIBOLA</v>
      </c>
      <c r="F1803">
        <v>453100</v>
      </c>
      <c r="G1803" s="53">
        <f t="array" ref="G1803">SUM(IF(A1803=A$5:A1803,IF(C1803=C$5:C1803,1,0),0))</f>
        <v>4</v>
      </c>
    </row>
    <row r="1804" spans="1:7" x14ac:dyDescent="0.25">
      <c r="A1804">
        <v>2018</v>
      </c>
      <c r="B1804" s="53" t="str">
        <f t="shared" si="56"/>
        <v>2018_NM5</v>
      </c>
      <c r="C1804" t="s">
        <v>382</v>
      </c>
      <c r="D1804" t="s">
        <v>1357</v>
      </c>
      <c r="E1804" s="53" t="str">
        <f t="shared" si="57"/>
        <v>2018_NMCOLFAX</v>
      </c>
      <c r="F1804">
        <v>453100</v>
      </c>
      <c r="G1804" s="53">
        <f t="array" ref="G1804">SUM(IF(A1804=A$5:A1804,IF(C1804=C$5:C1804,1,0),0))</f>
        <v>5</v>
      </c>
    </row>
    <row r="1805" spans="1:7" x14ac:dyDescent="0.25">
      <c r="A1805">
        <v>2018</v>
      </c>
      <c r="B1805" s="53" t="str">
        <f t="shared" si="56"/>
        <v>2018_NM6</v>
      </c>
      <c r="C1805" t="s">
        <v>382</v>
      </c>
      <c r="D1805" t="s">
        <v>1413</v>
      </c>
      <c r="E1805" s="53" t="str">
        <f t="shared" si="57"/>
        <v>2018_NMCURRY</v>
      </c>
      <c r="F1805">
        <v>453100</v>
      </c>
      <c r="G1805" s="53">
        <f t="array" ref="G1805">SUM(IF(A1805=A$5:A1805,IF(C1805=C$5:C1805,1,0),0))</f>
        <v>6</v>
      </c>
    </row>
    <row r="1806" spans="1:7" x14ac:dyDescent="0.25">
      <c r="A1806">
        <v>2018</v>
      </c>
      <c r="B1806" s="53" t="str">
        <f t="shared" si="56"/>
        <v>2018_NM7</v>
      </c>
      <c r="C1806" t="s">
        <v>382</v>
      </c>
      <c r="D1806" t="s">
        <v>1414</v>
      </c>
      <c r="E1806" s="53" t="str">
        <f t="shared" si="57"/>
        <v>2018_NMDE BACA</v>
      </c>
      <c r="F1806">
        <v>453100</v>
      </c>
      <c r="G1806" s="53">
        <f t="array" ref="G1806">SUM(IF(A1806=A$5:A1806,IF(C1806=C$5:C1806,1,0),0))</f>
        <v>7</v>
      </c>
    </row>
    <row r="1807" spans="1:7" x14ac:dyDescent="0.25">
      <c r="A1807">
        <v>2018</v>
      </c>
      <c r="B1807" s="53" t="str">
        <f t="shared" si="56"/>
        <v>2018_NM8</v>
      </c>
      <c r="C1807" t="s">
        <v>382</v>
      </c>
      <c r="D1807" t="s">
        <v>1415</v>
      </c>
      <c r="E1807" s="53" t="str">
        <f t="shared" si="57"/>
        <v>2018_NMDONA ANA</v>
      </c>
      <c r="F1807">
        <v>453100</v>
      </c>
      <c r="G1807" s="53">
        <f t="array" ref="G1807">SUM(IF(A1807=A$5:A1807,IF(C1807=C$5:C1807,1,0),0))</f>
        <v>8</v>
      </c>
    </row>
    <row r="1808" spans="1:7" x14ac:dyDescent="0.25">
      <c r="A1808">
        <v>2018</v>
      </c>
      <c r="B1808" s="53" t="str">
        <f t="shared" si="56"/>
        <v>2018_NM9</v>
      </c>
      <c r="C1808" t="s">
        <v>382</v>
      </c>
      <c r="D1808" t="s">
        <v>1416</v>
      </c>
      <c r="E1808" s="53" t="str">
        <f t="shared" si="57"/>
        <v>2018_NMEDDY</v>
      </c>
      <c r="F1808">
        <v>453100</v>
      </c>
      <c r="G1808" s="53">
        <f t="array" ref="G1808">SUM(IF(A1808=A$5:A1808,IF(C1808=C$5:C1808,1,0),0))</f>
        <v>9</v>
      </c>
    </row>
    <row r="1809" spans="1:7" x14ac:dyDescent="0.25">
      <c r="A1809">
        <v>2018</v>
      </c>
      <c r="B1809" s="53" t="str">
        <f t="shared" si="56"/>
        <v>2018_NM10</v>
      </c>
      <c r="C1809" t="s">
        <v>382</v>
      </c>
      <c r="D1809" t="s">
        <v>520</v>
      </c>
      <c r="E1809" s="53" t="str">
        <f t="shared" si="57"/>
        <v>2018_NMGRANT</v>
      </c>
      <c r="F1809">
        <v>453100</v>
      </c>
      <c r="G1809" s="53">
        <f t="array" ref="G1809">SUM(IF(A1809=A$5:A1809,IF(C1809=C$5:C1809,1,0),0))</f>
        <v>10</v>
      </c>
    </row>
    <row r="1810" spans="1:7" x14ac:dyDescent="0.25">
      <c r="A1810">
        <v>2018</v>
      </c>
      <c r="B1810" s="53" t="str">
        <f t="shared" si="56"/>
        <v>2018_NM11</v>
      </c>
      <c r="C1810" t="s">
        <v>382</v>
      </c>
      <c r="D1810" t="s">
        <v>1417</v>
      </c>
      <c r="E1810" s="53" t="str">
        <f t="shared" si="57"/>
        <v>2018_NMGUADALUPE</v>
      </c>
      <c r="F1810">
        <v>453100</v>
      </c>
      <c r="G1810" s="53">
        <f t="array" ref="G1810">SUM(IF(A1810=A$5:A1810,IF(C1810=C$5:C1810,1,0),0))</f>
        <v>11</v>
      </c>
    </row>
    <row r="1811" spans="1:7" x14ac:dyDescent="0.25">
      <c r="A1811">
        <v>2018</v>
      </c>
      <c r="B1811" s="53" t="str">
        <f t="shared" si="56"/>
        <v>2018_NM12</v>
      </c>
      <c r="C1811" t="s">
        <v>382</v>
      </c>
      <c r="D1811" t="s">
        <v>1418</v>
      </c>
      <c r="E1811" s="53" t="str">
        <f t="shared" si="57"/>
        <v>2018_NMHARDING</v>
      </c>
      <c r="F1811">
        <v>453100</v>
      </c>
      <c r="G1811" s="53">
        <f t="array" ref="G1811">SUM(IF(A1811=A$5:A1811,IF(C1811=C$5:C1811,1,0),0))</f>
        <v>12</v>
      </c>
    </row>
    <row r="1812" spans="1:7" x14ac:dyDescent="0.25">
      <c r="A1812">
        <v>2018</v>
      </c>
      <c r="B1812" s="53" t="str">
        <f t="shared" si="56"/>
        <v>2018_NM13</v>
      </c>
      <c r="C1812" t="s">
        <v>382</v>
      </c>
      <c r="D1812" t="s">
        <v>1419</v>
      </c>
      <c r="E1812" s="53" t="str">
        <f t="shared" si="57"/>
        <v>2018_NMHIDALGO</v>
      </c>
      <c r="F1812">
        <v>453100</v>
      </c>
      <c r="G1812" s="53">
        <f t="array" ref="G1812">SUM(IF(A1812=A$5:A1812,IF(C1812=C$5:C1812,1,0),0))</f>
        <v>13</v>
      </c>
    </row>
    <row r="1813" spans="1:7" x14ac:dyDescent="0.25">
      <c r="A1813">
        <v>2018</v>
      </c>
      <c r="B1813" s="53" t="str">
        <f t="shared" si="56"/>
        <v>2018_NM14</v>
      </c>
      <c r="C1813" t="s">
        <v>382</v>
      </c>
      <c r="D1813" t="s">
        <v>1420</v>
      </c>
      <c r="E1813" s="53" t="str">
        <f t="shared" si="57"/>
        <v>2018_NMLEA</v>
      </c>
      <c r="F1813">
        <v>453100</v>
      </c>
      <c r="G1813" s="53">
        <f t="array" ref="G1813">SUM(IF(A1813=A$5:A1813,IF(C1813=C$5:C1813,1,0),0))</f>
        <v>14</v>
      </c>
    </row>
    <row r="1814" spans="1:7" x14ac:dyDescent="0.25">
      <c r="A1814">
        <v>2018</v>
      </c>
      <c r="B1814" s="53" t="str">
        <f t="shared" si="56"/>
        <v>2018_NM15</v>
      </c>
      <c r="C1814" t="s">
        <v>382</v>
      </c>
      <c r="D1814" t="s">
        <v>221</v>
      </c>
      <c r="E1814" s="53" t="str">
        <f t="shared" si="57"/>
        <v>2018_NMLINCOLN</v>
      </c>
      <c r="F1814">
        <v>453100</v>
      </c>
      <c r="G1814" s="53">
        <f t="array" ref="G1814">SUM(IF(A1814=A$5:A1814,IF(C1814=C$5:C1814,1,0),0))</f>
        <v>15</v>
      </c>
    </row>
    <row r="1815" spans="1:7" x14ac:dyDescent="0.25">
      <c r="A1815">
        <v>2018</v>
      </c>
      <c r="B1815" s="53" t="str">
        <f t="shared" si="56"/>
        <v>2018_NM16</v>
      </c>
      <c r="C1815" t="s">
        <v>382</v>
      </c>
      <c r="D1815" t="s">
        <v>1421</v>
      </c>
      <c r="E1815" s="53" t="str">
        <f t="shared" si="57"/>
        <v>2018_NMLOS ALAMOS</v>
      </c>
      <c r="F1815">
        <v>453100</v>
      </c>
      <c r="G1815" s="53">
        <f t="array" ref="G1815">SUM(IF(A1815=A$5:A1815,IF(C1815=C$5:C1815,1,0),0))</f>
        <v>16</v>
      </c>
    </row>
    <row r="1816" spans="1:7" x14ac:dyDescent="0.25">
      <c r="A1816">
        <v>2018</v>
      </c>
      <c r="B1816" s="53" t="str">
        <f t="shared" si="56"/>
        <v>2018_NM17</v>
      </c>
      <c r="C1816" t="s">
        <v>382</v>
      </c>
      <c r="D1816" t="s">
        <v>1422</v>
      </c>
      <c r="E1816" s="53" t="str">
        <f t="shared" si="57"/>
        <v>2018_NMLUNA</v>
      </c>
      <c r="F1816">
        <v>453100</v>
      </c>
      <c r="G1816" s="53">
        <f t="array" ref="G1816">SUM(IF(A1816=A$5:A1816,IF(C1816=C$5:C1816,1,0),0))</f>
        <v>17</v>
      </c>
    </row>
    <row r="1817" spans="1:7" x14ac:dyDescent="0.25">
      <c r="A1817">
        <v>2018</v>
      </c>
      <c r="B1817" s="53" t="str">
        <f t="shared" si="56"/>
        <v>2018_NM18</v>
      </c>
      <c r="C1817" t="s">
        <v>382</v>
      </c>
      <c r="D1817" t="s">
        <v>1423</v>
      </c>
      <c r="E1817" s="53" t="str">
        <f t="shared" si="57"/>
        <v>2018_NMMCKINLEY</v>
      </c>
      <c r="F1817">
        <v>453100</v>
      </c>
      <c r="G1817" s="53">
        <f t="array" ref="G1817">SUM(IF(A1817=A$5:A1817,IF(C1817=C$5:C1817,1,0),0))</f>
        <v>18</v>
      </c>
    </row>
    <row r="1818" spans="1:7" x14ac:dyDescent="0.25">
      <c r="A1818">
        <v>2018</v>
      </c>
      <c r="B1818" s="53" t="str">
        <f t="shared" si="56"/>
        <v>2018_NM19</v>
      </c>
      <c r="C1818" t="s">
        <v>382</v>
      </c>
      <c r="D1818" t="s">
        <v>1424</v>
      </c>
      <c r="E1818" s="53" t="str">
        <f t="shared" si="57"/>
        <v>2018_NMMORA</v>
      </c>
      <c r="F1818">
        <v>453100</v>
      </c>
      <c r="G1818" s="53">
        <f t="array" ref="G1818">SUM(IF(A1818=A$5:A1818,IF(C1818=C$5:C1818,1,0),0))</f>
        <v>19</v>
      </c>
    </row>
    <row r="1819" spans="1:7" x14ac:dyDescent="0.25">
      <c r="A1819">
        <v>2018</v>
      </c>
      <c r="B1819" s="53" t="str">
        <f t="shared" si="56"/>
        <v>2018_NM20</v>
      </c>
      <c r="C1819" t="s">
        <v>382</v>
      </c>
      <c r="D1819" t="s">
        <v>610</v>
      </c>
      <c r="E1819" s="53" t="str">
        <f t="shared" si="57"/>
        <v>2018_NMOTERO</v>
      </c>
      <c r="F1819">
        <v>453100</v>
      </c>
      <c r="G1819" s="53">
        <f t="array" ref="G1819">SUM(IF(A1819=A$5:A1819,IF(C1819=C$5:C1819,1,0),0))</f>
        <v>20</v>
      </c>
    </row>
    <row r="1820" spans="1:7" x14ac:dyDescent="0.25">
      <c r="A1820">
        <v>2018</v>
      </c>
      <c r="B1820" s="53" t="str">
        <f t="shared" si="56"/>
        <v>2018_NM21</v>
      </c>
      <c r="C1820" t="s">
        <v>382</v>
      </c>
      <c r="D1820" t="s">
        <v>1425</v>
      </c>
      <c r="E1820" s="53" t="str">
        <f t="shared" si="57"/>
        <v>2018_NMQUAY</v>
      </c>
      <c r="F1820">
        <v>453100</v>
      </c>
      <c r="G1820" s="53">
        <f t="array" ref="G1820">SUM(IF(A1820=A$5:A1820,IF(C1820=C$5:C1820,1,0),0))</f>
        <v>21</v>
      </c>
    </row>
    <row r="1821" spans="1:7" x14ac:dyDescent="0.25">
      <c r="A1821">
        <v>2018</v>
      </c>
      <c r="B1821" s="53" t="str">
        <f t="shared" si="56"/>
        <v>2018_NM22</v>
      </c>
      <c r="C1821" t="s">
        <v>382</v>
      </c>
      <c r="D1821" t="s">
        <v>1426</v>
      </c>
      <c r="E1821" s="53" t="str">
        <f t="shared" si="57"/>
        <v>2018_NMRIO ARRIBA</v>
      </c>
      <c r="F1821">
        <v>453100</v>
      </c>
      <c r="G1821" s="53">
        <f t="array" ref="G1821">SUM(IF(A1821=A$5:A1821,IF(C1821=C$5:C1821,1,0),0))</f>
        <v>22</v>
      </c>
    </row>
    <row r="1822" spans="1:7" x14ac:dyDescent="0.25">
      <c r="A1822">
        <v>2018</v>
      </c>
      <c r="B1822" s="53" t="str">
        <f t="shared" si="56"/>
        <v>2018_NM23</v>
      </c>
      <c r="C1822" t="s">
        <v>382</v>
      </c>
      <c r="D1822" t="s">
        <v>1339</v>
      </c>
      <c r="E1822" s="53" t="str">
        <f t="shared" si="57"/>
        <v>2018_NMROOSEVELT</v>
      </c>
      <c r="F1822">
        <v>453100</v>
      </c>
      <c r="G1822" s="53">
        <f t="array" ref="G1822">SUM(IF(A1822=A$5:A1822,IF(C1822=C$5:C1822,1,0),0))</f>
        <v>23</v>
      </c>
    </row>
    <row r="1823" spans="1:7" x14ac:dyDescent="0.25">
      <c r="A1823">
        <v>2018</v>
      </c>
      <c r="B1823" s="53" t="str">
        <f t="shared" si="56"/>
        <v>2018_NM24</v>
      </c>
      <c r="C1823" t="s">
        <v>382</v>
      </c>
      <c r="D1823" t="s">
        <v>1427</v>
      </c>
      <c r="E1823" s="53" t="str">
        <f t="shared" si="57"/>
        <v>2018_NMSANDOVAL</v>
      </c>
      <c r="F1823">
        <v>453100</v>
      </c>
      <c r="G1823" s="53">
        <f t="array" ref="G1823">SUM(IF(A1823=A$5:A1823,IF(C1823=C$5:C1823,1,0),0))</f>
        <v>24</v>
      </c>
    </row>
    <row r="1824" spans="1:7" x14ac:dyDescent="0.25">
      <c r="A1824">
        <v>2018</v>
      </c>
      <c r="B1824" s="53" t="str">
        <f t="shared" si="56"/>
        <v>2018_NM25</v>
      </c>
      <c r="C1824" t="s">
        <v>382</v>
      </c>
      <c r="D1824" t="s">
        <v>359</v>
      </c>
      <c r="E1824" s="53" t="str">
        <f t="shared" si="57"/>
        <v>2018_NMSAN JUAN</v>
      </c>
      <c r="F1824">
        <v>453100</v>
      </c>
      <c r="G1824" s="53">
        <f t="array" ref="G1824">SUM(IF(A1824=A$5:A1824,IF(C1824=C$5:C1824,1,0),0))</f>
        <v>25</v>
      </c>
    </row>
    <row r="1825" spans="1:7" x14ac:dyDescent="0.25">
      <c r="A1825">
        <v>2018</v>
      </c>
      <c r="B1825" s="53" t="str">
        <f t="shared" si="56"/>
        <v>2018_NM26</v>
      </c>
      <c r="C1825" t="s">
        <v>382</v>
      </c>
      <c r="D1825" t="s">
        <v>202</v>
      </c>
      <c r="E1825" s="53" t="str">
        <f t="shared" si="57"/>
        <v>2018_NMSAN MIGUEL</v>
      </c>
      <c r="F1825">
        <v>453100</v>
      </c>
      <c r="G1825" s="53">
        <f t="array" ref="G1825">SUM(IF(A1825=A$5:A1825,IF(C1825=C$5:C1825,1,0),0))</f>
        <v>26</v>
      </c>
    </row>
    <row r="1826" spans="1:7" x14ac:dyDescent="0.25">
      <c r="A1826">
        <v>2018</v>
      </c>
      <c r="B1826" s="53" t="str">
        <f t="shared" si="56"/>
        <v>2018_NM27</v>
      </c>
      <c r="C1826" t="s">
        <v>382</v>
      </c>
      <c r="D1826" t="s">
        <v>1428</v>
      </c>
      <c r="E1826" s="53" t="str">
        <f t="shared" si="57"/>
        <v>2018_NMSANTA FE</v>
      </c>
      <c r="F1826">
        <v>453100</v>
      </c>
      <c r="G1826" s="53">
        <f t="array" ref="G1826">SUM(IF(A1826=A$5:A1826,IF(C1826=C$5:C1826,1,0),0))</f>
        <v>27</v>
      </c>
    </row>
    <row r="1827" spans="1:7" x14ac:dyDescent="0.25">
      <c r="A1827">
        <v>2018</v>
      </c>
      <c r="B1827" s="53" t="str">
        <f t="shared" si="56"/>
        <v>2018_NM28</v>
      </c>
      <c r="C1827" t="s">
        <v>382</v>
      </c>
      <c r="D1827" t="s">
        <v>573</v>
      </c>
      <c r="E1827" s="53" t="str">
        <f t="shared" si="57"/>
        <v>2018_NMSIERRA</v>
      </c>
      <c r="F1827">
        <v>453100</v>
      </c>
      <c r="G1827" s="53">
        <f t="array" ref="G1827">SUM(IF(A1827=A$5:A1827,IF(C1827=C$5:C1827,1,0),0))</f>
        <v>28</v>
      </c>
    </row>
    <row r="1828" spans="1:7" x14ac:dyDescent="0.25">
      <c r="A1828">
        <v>2018</v>
      </c>
      <c r="B1828" s="53" t="str">
        <f t="shared" si="56"/>
        <v>2018_NM29</v>
      </c>
      <c r="C1828" t="s">
        <v>382</v>
      </c>
      <c r="D1828" t="s">
        <v>1429</v>
      </c>
      <c r="E1828" s="53" t="str">
        <f t="shared" si="57"/>
        <v>2018_NMSOCORRO</v>
      </c>
      <c r="F1828">
        <v>453100</v>
      </c>
      <c r="G1828" s="53">
        <f t="array" ref="G1828">SUM(IF(A1828=A$5:A1828,IF(C1828=C$5:C1828,1,0),0))</f>
        <v>29</v>
      </c>
    </row>
    <row r="1829" spans="1:7" x14ac:dyDescent="0.25">
      <c r="A1829">
        <v>2018</v>
      </c>
      <c r="B1829" s="53" t="str">
        <f t="shared" si="56"/>
        <v>2018_NM30</v>
      </c>
      <c r="C1829" t="s">
        <v>382</v>
      </c>
      <c r="D1829" t="s">
        <v>1430</v>
      </c>
      <c r="E1829" s="53" t="str">
        <f t="shared" si="57"/>
        <v>2018_NMTAOS</v>
      </c>
      <c r="F1829">
        <v>453100</v>
      </c>
      <c r="G1829" s="53">
        <f t="array" ref="G1829">SUM(IF(A1829=A$5:A1829,IF(C1829=C$5:C1829,1,0),0))</f>
        <v>30</v>
      </c>
    </row>
    <row r="1830" spans="1:7" x14ac:dyDescent="0.25">
      <c r="A1830">
        <v>2018</v>
      </c>
      <c r="B1830" s="53" t="str">
        <f t="shared" si="56"/>
        <v>2018_NM31</v>
      </c>
      <c r="C1830" t="s">
        <v>382</v>
      </c>
      <c r="D1830" t="s">
        <v>1431</v>
      </c>
      <c r="E1830" s="53" t="str">
        <f t="shared" si="57"/>
        <v>2018_NMTORRANCE</v>
      </c>
      <c r="F1830">
        <v>453100</v>
      </c>
      <c r="G1830" s="53">
        <f t="array" ref="G1830">SUM(IF(A1830=A$5:A1830,IF(C1830=C$5:C1830,1,0),0))</f>
        <v>31</v>
      </c>
    </row>
    <row r="1831" spans="1:7" x14ac:dyDescent="0.25">
      <c r="A1831">
        <v>2018</v>
      </c>
      <c r="B1831" s="53" t="str">
        <f t="shared" si="56"/>
        <v>2018_NM32</v>
      </c>
      <c r="C1831" t="s">
        <v>382</v>
      </c>
      <c r="D1831" t="s">
        <v>258</v>
      </c>
      <c r="E1831" s="53" t="str">
        <f t="shared" si="57"/>
        <v>2018_NMUNION</v>
      </c>
      <c r="F1831">
        <v>453100</v>
      </c>
      <c r="G1831" s="53">
        <f t="array" ref="G1831">SUM(IF(A1831=A$5:A1831,IF(C1831=C$5:C1831,1,0),0))</f>
        <v>32</v>
      </c>
    </row>
    <row r="1832" spans="1:7" x14ac:dyDescent="0.25">
      <c r="A1832">
        <v>2018</v>
      </c>
      <c r="B1832" s="53" t="str">
        <f t="shared" si="56"/>
        <v>2018_NM33</v>
      </c>
      <c r="C1832" t="s">
        <v>382</v>
      </c>
      <c r="D1832" t="s">
        <v>1432</v>
      </c>
      <c r="E1832" s="53" t="str">
        <f t="shared" si="57"/>
        <v>2018_NMVALENCIA</v>
      </c>
      <c r="F1832">
        <v>453100</v>
      </c>
      <c r="G1832" s="53">
        <f t="array" ref="G1832">SUM(IF(A1832=A$5:A1832,IF(C1832=C$5:C1832,1,0),0))</f>
        <v>33</v>
      </c>
    </row>
    <row r="1833" spans="1:7" x14ac:dyDescent="0.25">
      <c r="A1833">
        <v>2018</v>
      </c>
      <c r="B1833" s="53" t="str">
        <f t="shared" si="56"/>
        <v>2018_NY1</v>
      </c>
      <c r="C1833" t="s">
        <v>259</v>
      </c>
      <c r="D1833" t="s">
        <v>1433</v>
      </c>
      <c r="E1833" s="53" t="str">
        <f t="shared" si="57"/>
        <v>2018_NYALBANY</v>
      </c>
      <c r="F1833">
        <v>453100</v>
      </c>
      <c r="G1833" s="53">
        <f t="array" ref="G1833">SUM(IF(A1833=A$5:A1833,IF(C1833=C$5:C1833,1,0),0))</f>
        <v>1</v>
      </c>
    </row>
    <row r="1834" spans="1:7" x14ac:dyDescent="0.25">
      <c r="A1834">
        <v>2018</v>
      </c>
      <c r="B1834" s="53" t="str">
        <f t="shared" si="56"/>
        <v>2018_NY2</v>
      </c>
      <c r="C1834" t="s">
        <v>259</v>
      </c>
      <c r="D1834" t="s">
        <v>1108</v>
      </c>
      <c r="E1834" s="53" t="str">
        <f t="shared" si="57"/>
        <v>2018_NYALLEGANY</v>
      </c>
      <c r="F1834">
        <v>453100</v>
      </c>
      <c r="G1834" s="53">
        <f t="array" ref="G1834">SUM(IF(A1834=A$5:A1834,IF(C1834=C$5:C1834,1,0),0))</f>
        <v>2</v>
      </c>
    </row>
    <row r="1835" spans="1:7" x14ac:dyDescent="0.25">
      <c r="A1835">
        <v>2018</v>
      </c>
      <c r="B1835" s="53" t="str">
        <f t="shared" si="56"/>
        <v>2018_NY3</v>
      </c>
      <c r="C1835" t="s">
        <v>259</v>
      </c>
      <c r="D1835" t="s">
        <v>260</v>
      </c>
      <c r="E1835" s="53" t="str">
        <f t="shared" si="57"/>
        <v>2018_NYBRONX</v>
      </c>
      <c r="F1835">
        <v>679650</v>
      </c>
      <c r="G1835" s="53">
        <f t="array" ref="G1835">SUM(IF(A1835=A$5:A1835,IF(C1835=C$5:C1835,1,0),0))</f>
        <v>3</v>
      </c>
    </row>
    <row r="1836" spans="1:7" x14ac:dyDescent="0.25">
      <c r="A1836">
        <v>2018</v>
      </c>
      <c r="B1836" s="53" t="str">
        <f t="shared" si="56"/>
        <v>2018_NY4</v>
      </c>
      <c r="C1836" t="s">
        <v>259</v>
      </c>
      <c r="D1836" t="s">
        <v>1434</v>
      </c>
      <c r="E1836" s="53" t="str">
        <f t="shared" si="57"/>
        <v>2018_NYBROOME</v>
      </c>
      <c r="F1836">
        <v>453100</v>
      </c>
      <c r="G1836" s="53">
        <f t="array" ref="G1836">SUM(IF(A1836=A$5:A1836,IF(C1836=C$5:C1836,1,0),0))</f>
        <v>4</v>
      </c>
    </row>
    <row r="1837" spans="1:7" x14ac:dyDescent="0.25">
      <c r="A1837">
        <v>2018</v>
      </c>
      <c r="B1837" s="53" t="str">
        <f t="shared" si="56"/>
        <v>2018_NY5</v>
      </c>
      <c r="C1837" t="s">
        <v>259</v>
      </c>
      <c r="D1837" t="s">
        <v>1435</v>
      </c>
      <c r="E1837" s="53" t="str">
        <f t="shared" si="57"/>
        <v>2018_NYCATTARAUGUS</v>
      </c>
      <c r="F1837">
        <v>453100</v>
      </c>
      <c r="G1837" s="53">
        <f t="array" ref="G1837">SUM(IF(A1837=A$5:A1837,IF(C1837=C$5:C1837,1,0),0))</f>
        <v>5</v>
      </c>
    </row>
    <row r="1838" spans="1:7" x14ac:dyDescent="0.25">
      <c r="A1838">
        <v>2018</v>
      </c>
      <c r="B1838" s="53" t="str">
        <f t="shared" si="56"/>
        <v>2018_NY6</v>
      </c>
      <c r="C1838" t="s">
        <v>259</v>
      </c>
      <c r="D1838" t="s">
        <v>1436</v>
      </c>
      <c r="E1838" s="53" t="str">
        <f t="shared" si="57"/>
        <v>2018_NYCAYUGA</v>
      </c>
      <c r="F1838">
        <v>453100</v>
      </c>
      <c r="G1838" s="53">
        <f t="array" ref="G1838">SUM(IF(A1838=A$5:A1838,IF(C1838=C$5:C1838,1,0),0))</f>
        <v>6</v>
      </c>
    </row>
    <row r="1839" spans="1:7" x14ac:dyDescent="0.25">
      <c r="A1839">
        <v>2018</v>
      </c>
      <c r="B1839" s="53" t="str">
        <f t="shared" si="56"/>
        <v>2018_NY7</v>
      </c>
      <c r="C1839" t="s">
        <v>259</v>
      </c>
      <c r="D1839" t="s">
        <v>945</v>
      </c>
      <c r="E1839" s="53" t="str">
        <f t="shared" si="57"/>
        <v>2018_NYCHAUTAUQUA</v>
      </c>
      <c r="F1839">
        <v>453100</v>
      </c>
      <c r="G1839" s="53">
        <f t="array" ref="G1839">SUM(IF(A1839=A$5:A1839,IF(C1839=C$5:C1839,1,0),0))</f>
        <v>7</v>
      </c>
    </row>
    <row r="1840" spans="1:7" x14ac:dyDescent="0.25">
      <c r="A1840">
        <v>2018</v>
      </c>
      <c r="B1840" s="53" t="str">
        <f t="shared" si="56"/>
        <v>2018_NY8</v>
      </c>
      <c r="C1840" t="s">
        <v>259</v>
      </c>
      <c r="D1840" t="s">
        <v>1437</v>
      </c>
      <c r="E1840" s="53" t="str">
        <f t="shared" si="57"/>
        <v>2018_NYCHEMUNG</v>
      </c>
      <c r="F1840">
        <v>453100</v>
      </c>
      <c r="G1840" s="53">
        <f t="array" ref="G1840">SUM(IF(A1840=A$5:A1840,IF(C1840=C$5:C1840,1,0),0))</f>
        <v>8</v>
      </c>
    </row>
    <row r="1841" spans="1:7" x14ac:dyDescent="0.25">
      <c r="A1841">
        <v>2018</v>
      </c>
      <c r="B1841" s="53" t="str">
        <f t="shared" si="56"/>
        <v>2018_NY9</v>
      </c>
      <c r="C1841" t="s">
        <v>259</v>
      </c>
      <c r="D1841" t="s">
        <v>1438</v>
      </c>
      <c r="E1841" s="53" t="str">
        <f t="shared" si="57"/>
        <v>2018_NYCHENANGO</v>
      </c>
      <c r="F1841">
        <v>453100</v>
      </c>
      <c r="G1841" s="53">
        <f t="array" ref="G1841">SUM(IF(A1841=A$5:A1841,IF(C1841=C$5:C1841,1,0),0))</f>
        <v>9</v>
      </c>
    </row>
    <row r="1842" spans="1:7" x14ac:dyDescent="0.25">
      <c r="A1842">
        <v>2018</v>
      </c>
      <c r="B1842" s="53" t="str">
        <f t="shared" si="56"/>
        <v>2018_NY10</v>
      </c>
      <c r="C1842" t="s">
        <v>259</v>
      </c>
      <c r="D1842" t="s">
        <v>813</v>
      </c>
      <c r="E1842" s="53" t="str">
        <f t="shared" si="57"/>
        <v>2018_NYCLINTON</v>
      </c>
      <c r="F1842">
        <v>453100</v>
      </c>
      <c r="G1842" s="53">
        <f t="array" ref="G1842">SUM(IF(A1842=A$5:A1842,IF(C1842=C$5:C1842,1,0),0))</f>
        <v>10</v>
      </c>
    </row>
    <row r="1843" spans="1:7" x14ac:dyDescent="0.25">
      <c r="A1843">
        <v>2018</v>
      </c>
      <c r="B1843" s="53" t="str">
        <f t="shared" si="56"/>
        <v>2018_NY11</v>
      </c>
      <c r="C1843" t="s">
        <v>259</v>
      </c>
      <c r="D1843" t="s">
        <v>509</v>
      </c>
      <c r="E1843" s="53" t="str">
        <f t="shared" si="57"/>
        <v>2018_NYCOLUMBIA</v>
      </c>
      <c r="F1843">
        <v>453100</v>
      </c>
      <c r="G1843" s="53">
        <f t="array" ref="G1843">SUM(IF(A1843=A$5:A1843,IF(C1843=C$5:C1843,1,0),0))</f>
        <v>11</v>
      </c>
    </row>
    <row r="1844" spans="1:7" x14ac:dyDescent="0.25">
      <c r="A1844">
        <v>2018</v>
      </c>
      <c r="B1844" s="53" t="str">
        <f t="shared" si="56"/>
        <v>2018_NY12</v>
      </c>
      <c r="C1844" t="s">
        <v>259</v>
      </c>
      <c r="D1844" t="s">
        <v>1439</v>
      </c>
      <c r="E1844" s="53" t="str">
        <f t="shared" si="57"/>
        <v>2018_NYCORTLAND</v>
      </c>
      <c r="F1844">
        <v>453100</v>
      </c>
      <c r="G1844" s="53">
        <f t="array" ref="G1844">SUM(IF(A1844=A$5:A1844,IF(C1844=C$5:C1844,1,0),0))</f>
        <v>12</v>
      </c>
    </row>
    <row r="1845" spans="1:7" x14ac:dyDescent="0.25">
      <c r="A1845">
        <v>2018</v>
      </c>
      <c r="B1845" s="53" t="str">
        <f t="shared" si="56"/>
        <v>2018_NY13</v>
      </c>
      <c r="C1845" t="s">
        <v>259</v>
      </c>
      <c r="D1845" t="s">
        <v>85</v>
      </c>
      <c r="E1845" s="53" t="str">
        <f t="shared" si="57"/>
        <v>2018_NYDELAWARE</v>
      </c>
      <c r="F1845">
        <v>453100</v>
      </c>
      <c r="G1845" s="53">
        <f t="array" ref="G1845">SUM(IF(A1845=A$5:A1845,IF(C1845=C$5:C1845,1,0),0))</f>
        <v>13</v>
      </c>
    </row>
    <row r="1846" spans="1:7" x14ac:dyDescent="0.25">
      <c r="A1846">
        <v>2018</v>
      </c>
      <c r="B1846" s="53" t="str">
        <f t="shared" si="56"/>
        <v>2018_NY14</v>
      </c>
      <c r="C1846" t="s">
        <v>259</v>
      </c>
      <c r="D1846" t="s">
        <v>261</v>
      </c>
      <c r="E1846" s="53" t="str">
        <f t="shared" si="57"/>
        <v>2018_NYDUTCHESS</v>
      </c>
      <c r="F1846">
        <v>679650</v>
      </c>
      <c r="G1846" s="53">
        <f t="array" ref="G1846">SUM(IF(A1846=A$5:A1846,IF(C1846=C$5:C1846,1,0),0))</f>
        <v>14</v>
      </c>
    </row>
    <row r="1847" spans="1:7" x14ac:dyDescent="0.25">
      <c r="A1847">
        <v>2018</v>
      </c>
      <c r="B1847" s="53" t="str">
        <f t="shared" si="56"/>
        <v>2018_NY15</v>
      </c>
      <c r="C1847" t="s">
        <v>259</v>
      </c>
      <c r="D1847" t="s">
        <v>1440</v>
      </c>
      <c r="E1847" s="53" t="str">
        <f t="shared" si="57"/>
        <v>2018_NYERIE</v>
      </c>
      <c r="F1847">
        <v>453100</v>
      </c>
      <c r="G1847" s="53">
        <f t="array" ref="G1847">SUM(IF(A1847=A$5:A1847,IF(C1847=C$5:C1847,1,0),0))</f>
        <v>15</v>
      </c>
    </row>
    <row r="1848" spans="1:7" x14ac:dyDescent="0.25">
      <c r="A1848">
        <v>2018</v>
      </c>
      <c r="B1848" s="53" t="str">
        <f t="shared" si="56"/>
        <v>2018_NY16</v>
      </c>
      <c r="C1848" t="s">
        <v>259</v>
      </c>
      <c r="D1848" t="s">
        <v>239</v>
      </c>
      <c r="E1848" s="53" t="str">
        <f t="shared" si="57"/>
        <v>2018_NYESSEX</v>
      </c>
      <c r="F1848">
        <v>453100</v>
      </c>
      <c r="G1848" s="53">
        <f t="array" ref="G1848">SUM(IF(A1848=A$5:A1848,IF(C1848=C$5:C1848,1,0),0))</f>
        <v>16</v>
      </c>
    </row>
    <row r="1849" spans="1:7" x14ac:dyDescent="0.25">
      <c r="A1849">
        <v>2018</v>
      </c>
      <c r="B1849" s="53" t="str">
        <f t="shared" si="56"/>
        <v>2018_NY17</v>
      </c>
      <c r="C1849" t="s">
        <v>259</v>
      </c>
      <c r="D1849" t="s">
        <v>455</v>
      </c>
      <c r="E1849" s="53" t="str">
        <f t="shared" si="57"/>
        <v>2018_NYFRANKLIN</v>
      </c>
      <c r="F1849">
        <v>453100</v>
      </c>
      <c r="G1849" s="53">
        <f t="array" ref="G1849">SUM(IF(A1849=A$5:A1849,IF(C1849=C$5:C1849,1,0),0))</f>
        <v>17</v>
      </c>
    </row>
    <row r="1850" spans="1:7" x14ac:dyDescent="0.25">
      <c r="A1850">
        <v>2018</v>
      </c>
      <c r="B1850" s="53" t="str">
        <f t="shared" si="56"/>
        <v>2018_NY18</v>
      </c>
      <c r="C1850" t="s">
        <v>259</v>
      </c>
      <c r="D1850" t="s">
        <v>518</v>
      </c>
      <c r="E1850" s="53" t="str">
        <f t="shared" si="57"/>
        <v>2018_NYFULTON</v>
      </c>
      <c r="F1850">
        <v>453100</v>
      </c>
      <c r="G1850" s="53">
        <f t="array" ref="G1850">SUM(IF(A1850=A$5:A1850,IF(C1850=C$5:C1850,1,0),0))</f>
        <v>18</v>
      </c>
    </row>
    <row r="1851" spans="1:7" x14ac:dyDescent="0.25">
      <c r="A1851">
        <v>2018</v>
      </c>
      <c r="B1851" s="53" t="str">
        <f t="shared" si="56"/>
        <v>2018_NY19</v>
      </c>
      <c r="C1851" t="s">
        <v>259</v>
      </c>
      <c r="D1851" t="s">
        <v>1134</v>
      </c>
      <c r="E1851" s="53" t="str">
        <f t="shared" si="57"/>
        <v>2018_NYGENESEE</v>
      </c>
      <c r="F1851">
        <v>453100</v>
      </c>
      <c r="G1851" s="53">
        <f t="array" ref="G1851">SUM(IF(A1851=A$5:A1851,IF(C1851=C$5:C1851,1,0),0))</f>
        <v>19</v>
      </c>
    </row>
    <row r="1852" spans="1:7" x14ac:dyDescent="0.25">
      <c r="A1852">
        <v>2018</v>
      </c>
      <c r="B1852" s="53" t="str">
        <f t="shared" si="56"/>
        <v>2018_NY20</v>
      </c>
      <c r="C1852" t="s">
        <v>259</v>
      </c>
      <c r="D1852" t="s">
        <v>212</v>
      </c>
      <c r="E1852" s="53" t="str">
        <f t="shared" si="57"/>
        <v>2018_NYGREENE</v>
      </c>
      <c r="F1852">
        <v>453100</v>
      </c>
      <c r="G1852" s="53">
        <f t="array" ref="G1852">SUM(IF(A1852=A$5:A1852,IF(C1852=C$5:C1852,1,0),0))</f>
        <v>20</v>
      </c>
    </row>
    <row r="1853" spans="1:7" x14ac:dyDescent="0.25">
      <c r="A1853">
        <v>2018</v>
      </c>
      <c r="B1853" s="53" t="str">
        <f t="shared" si="56"/>
        <v>2018_NY21</v>
      </c>
      <c r="C1853" t="s">
        <v>259</v>
      </c>
      <c r="D1853" t="s">
        <v>642</v>
      </c>
      <c r="E1853" s="53" t="str">
        <f t="shared" si="57"/>
        <v>2018_NYHAMILTON</v>
      </c>
      <c r="F1853">
        <v>453100</v>
      </c>
      <c r="G1853" s="53">
        <f t="array" ref="G1853">SUM(IF(A1853=A$5:A1853,IF(C1853=C$5:C1853,1,0),0))</f>
        <v>21</v>
      </c>
    </row>
    <row r="1854" spans="1:7" x14ac:dyDescent="0.25">
      <c r="A1854">
        <v>2018</v>
      </c>
      <c r="B1854" s="53" t="str">
        <f t="shared" si="56"/>
        <v>2018_NY22</v>
      </c>
      <c r="C1854" t="s">
        <v>259</v>
      </c>
      <c r="D1854" t="s">
        <v>1441</v>
      </c>
      <c r="E1854" s="53" t="str">
        <f t="shared" si="57"/>
        <v>2018_NYHERKIMER</v>
      </c>
      <c r="F1854">
        <v>453100</v>
      </c>
      <c r="G1854" s="53">
        <f t="array" ref="G1854">SUM(IF(A1854=A$5:A1854,IF(C1854=C$5:C1854,1,0),0))</f>
        <v>22</v>
      </c>
    </row>
    <row r="1855" spans="1:7" x14ac:dyDescent="0.25">
      <c r="A1855">
        <v>2018</v>
      </c>
      <c r="B1855" s="53" t="str">
        <f t="shared" si="56"/>
        <v>2018_NY23</v>
      </c>
      <c r="C1855" t="s">
        <v>259</v>
      </c>
      <c r="D1855" t="s">
        <v>196</v>
      </c>
      <c r="E1855" s="53" t="str">
        <f t="shared" si="57"/>
        <v>2018_NYJEFFERSON</v>
      </c>
      <c r="F1855">
        <v>453100</v>
      </c>
      <c r="G1855" s="53">
        <f t="array" ref="G1855">SUM(IF(A1855=A$5:A1855,IF(C1855=C$5:C1855,1,0),0))</f>
        <v>23</v>
      </c>
    </row>
    <row r="1856" spans="1:7" x14ac:dyDescent="0.25">
      <c r="A1856">
        <v>2018</v>
      </c>
      <c r="B1856" s="53" t="str">
        <f t="shared" si="56"/>
        <v>2018_NY24</v>
      </c>
      <c r="C1856" t="s">
        <v>259</v>
      </c>
      <c r="D1856" t="s">
        <v>262</v>
      </c>
      <c r="E1856" s="53" t="str">
        <f t="shared" si="57"/>
        <v>2018_NYKINGS</v>
      </c>
      <c r="F1856">
        <v>679650</v>
      </c>
      <c r="G1856" s="53">
        <f t="array" ref="G1856">SUM(IF(A1856=A$5:A1856,IF(C1856=C$5:C1856,1,0),0))</f>
        <v>24</v>
      </c>
    </row>
    <row r="1857" spans="1:7" x14ac:dyDescent="0.25">
      <c r="A1857">
        <v>2018</v>
      </c>
      <c r="B1857" s="53" t="str">
        <f t="shared" si="56"/>
        <v>2018_NY25</v>
      </c>
      <c r="C1857" t="s">
        <v>259</v>
      </c>
      <c r="D1857" t="s">
        <v>796</v>
      </c>
      <c r="E1857" s="53" t="str">
        <f t="shared" si="57"/>
        <v>2018_NYLEWIS</v>
      </c>
      <c r="F1857">
        <v>453100</v>
      </c>
      <c r="G1857" s="53">
        <f t="array" ref="G1857">SUM(IF(A1857=A$5:A1857,IF(C1857=C$5:C1857,1,0),0))</f>
        <v>25</v>
      </c>
    </row>
    <row r="1858" spans="1:7" x14ac:dyDescent="0.25">
      <c r="A1858">
        <v>2018</v>
      </c>
      <c r="B1858" s="53" t="str">
        <f t="shared" si="56"/>
        <v>2018_NY26</v>
      </c>
      <c r="C1858" t="s">
        <v>259</v>
      </c>
      <c r="D1858" t="s">
        <v>832</v>
      </c>
      <c r="E1858" s="53" t="str">
        <f t="shared" si="57"/>
        <v>2018_NYLIVINGSTON</v>
      </c>
      <c r="F1858">
        <v>453100</v>
      </c>
      <c r="G1858" s="53">
        <f t="array" ref="G1858">SUM(IF(A1858=A$5:A1858,IF(C1858=C$5:C1858,1,0),0))</f>
        <v>26</v>
      </c>
    </row>
    <row r="1859" spans="1:7" x14ac:dyDescent="0.25">
      <c r="A1859">
        <v>2018</v>
      </c>
      <c r="B1859" s="53" t="str">
        <f t="shared" si="56"/>
        <v>2018_NY27</v>
      </c>
      <c r="C1859" t="s">
        <v>259</v>
      </c>
      <c r="D1859" t="s">
        <v>467</v>
      </c>
      <c r="E1859" s="53" t="str">
        <f t="shared" si="57"/>
        <v>2018_NYMADISON</v>
      </c>
      <c r="F1859">
        <v>453100</v>
      </c>
      <c r="G1859" s="53">
        <f t="array" ref="G1859">SUM(IF(A1859=A$5:A1859,IF(C1859=C$5:C1859,1,0),0))</f>
        <v>27</v>
      </c>
    </row>
    <row r="1860" spans="1:7" x14ac:dyDescent="0.25">
      <c r="A1860">
        <v>2018</v>
      </c>
      <c r="B1860" s="53" t="str">
        <f t="shared" si="56"/>
        <v>2018_NY28</v>
      </c>
      <c r="C1860" t="s">
        <v>259</v>
      </c>
      <c r="D1860" t="s">
        <v>210</v>
      </c>
      <c r="E1860" s="53" t="str">
        <f t="shared" si="57"/>
        <v>2018_NYMONROE</v>
      </c>
      <c r="F1860">
        <v>453100</v>
      </c>
      <c r="G1860" s="53">
        <f t="array" ref="G1860">SUM(IF(A1860=A$5:A1860,IF(C1860=C$5:C1860,1,0),0))</f>
        <v>28</v>
      </c>
    </row>
    <row r="1861" spans="1:7" x14ac:dyDescent="0.25">
      <c r="A1861">
        <v>2018</v>
      </c>
      <c r="B1861" s="53" t="str">
        <f t="shared" si="56"/>
        <v>2018_NY29</v>
      </c>
      <c r="C1861" t="s">
        <v>259</v>
      </c>
      <c r="D1861" t="s">
        <v>232</v>
      </c>
      <c r="E1861" s="53" t="str">
        <f t="shared" si="57"/>
        <v>2018_NYMONTGOMERY</v>
      </c>
      <c r="F1861">
        <v>453100</v>
      </c>
      <c r="G1861" s="53">
        <f t="array" ref="G1861">SUM(IF(A1861=A$5:A1861,IF(C1861=C$5:C1861,1,0),0))</f>
        <v>29</v>
      </c>
    </row>
    <row r="1862" spans="1:7" x14ac:dyDescent="0.25">
      <c r="A1862">
        <v>2018</v>
      </c>
      <c r="B1862" s="53" t="str">
        <f t="shared" ref="B1862:B1925" si="58">A1862&amp;"_"&amp;C1862&amp;G1862</f>
        <v>2018_NY30</v>
      </c>
      <c r="C1862" t="s">
        <v>259</v>
      </c>
      <c r="D1862" t="s">
        <v>263</v>
      </c>
      <c r="E1862" s="53" t="str">
        <f t="shared" ref="E1862:E1925" si="59">A1862&amp;"_"&amp;C1862&amp;D1862</f>
        <v>2018_NYNASSAU</v>
      </c>
      <c r="F1862">
        <v>679650</v>
      </c>
      <c r="G1862" s="53">
        <f t="array" ref="G1862">SUM(IF(A1862=A$5:A1862,IF(C1862=C$5:C1862,1,0),0))</f>
        <v>30</v>
      </c>
    </row>
    <row r="1863" spans="1:7" x14ac:dyDescent="0.25">
      <c r="A1863">
        <v>2018</v>
      </c>
      <c r="B1863" s="53" t="str">
        <f t="shared" si="58"/>
        <v>2018_NY31</v>
      </c>
      <c r="C1863" t="s">
        <v>259</v>
      </c>
      <c r="D1863" t="s">
        <v>110</v>
      </c>
      <c r="E1863" s="53" t="str">
        <f t="shared" si="59"/>
        <v>2018_NYNEW YORK</v>
      </c>
      <c r="F1863">
        <v>679650</v>
      </c>
      <c r="G1863" s="53">
        <f t="array" ref="G1863">SUM(IF(A1863=A$5:A1863,IF(C1863=C$5:C1863,1,0),0))</f>
        <v>31</v>
      </c>
    </row>
    <row r="1864" spans="1:7" x14ac:dyDescent="0.25">
      <c r="A1864">
        <v>2018</v>
      </c>
      <c r="B1864" s="53" t="str">
        <f t="shared" si="58"/>
        <v>2018_NY32</v>
      </c>
      <c r="C1864" t="s">
        <v>259</v>
      </c>
      <c r="D1864" t="s">
        <v>1442</v>
      </c>
      <c r="E1864" s="53" t="str">
        <f t="shared" si="59"/>
        <v>2018_NYNIAGARA</v>
      </c>
      <c r="F1864">
        <v>453100</v>
      </c>
      <c r="G1864" s="53">
        <f t="array" ref="G1864">SUM(IF(A1864=A$5:A1864,IF(C1864=C$5:C1864,1,0),0))</f>
        <v>32</v>
      </c>
    </row>
    <row r="1865" spans="1:7" x14ac:dyDescent="0.25">
      <c r="A1865">
        <v>2018</v>
      </c>
      <c r="B1865" s="53" t="str">
        <f t="shared" si="58"/>
        <v>2018_NY33</v>
      </c>
      <c r="C1865" t="s">
        <v>259</v>
      </c>
      <c r="D1865" t="s">
        <v>799</v>
      </c>
      <c r="E1865" s="53" t="str">
        <f t="shared" si="59"/>
        <v>2018_NYONEIDA</v>
      </c>
      <c r="F1865">
        <v>453100</v>
      </c>
      <c r="G1865" s="53">
        <f t="array" ref="G1865">SUM(IF(A1865=A$5:A1865,IF(C1865=C$5:C1865,1,0),0))</f>
        <v>33</v>
      </c>
    </row>
    <row r="1866" spans="1:7" x14ac:dyDescent="0.25">
      <c r="A1866">
        <v>2018</v>
      </c>
      <c r="B1866" s="53" t="str">
        <f t="shared" si="58"/>
        <v>2018_NY34</v>
      </c>
      <c r="C1866" t="s">
        <v>259</v>
      </c>
      <c r="D1866" t="s">
        <v>1443</v>
      </c>
      <c r="E1866" s="53" t="str">
        <f t="shared" si="59"/>
        <v>2018_NYONONDAGA</v>
      </c>
      <c r="F1866">
        <v>453100</v>
      </c>
      <c r="G1866" s="53">
        <f t="array" ref="G1866">SUM(IF(A1866=A$5:A1866,IF(C1866=C$5:C1866,1,0),0))</f>
        <v>34</v>
      </c>
    </row>
    <row r="1867" spans="1:7" x14ac:dyDescent="0.25">
      <c r="A1867">
        <v>2018</v>
      </c>
      <c r="B1867" s="53" t="str">
        <f t="shared" si="58"/>
        <v>2018_NY35</v>
      </c>
      <c r="C1867" t="s">
        <v>259</v>
      </c>
      <c r="D1867" t="s">
        <v>1444</v>
      </c>
      <c r="E1867" s="53" t="str">
        <f t="shared" si="59"/>
        <v>2018_NYONTARIO</v>
      </c>
      <c r="F1867">
        <v>453100</v>
      </c>
      <c r="G1867" s="53">
        <f t="array" ref="G1867">SUM(IF(A1867=A$5:A1867,IF(C1867=C$5:C1867,1,0),0))</f>
        <v>35</v>
      </c>
    </row>
    <row r="1868" spans="1:7" x14ac:dyDescent="0.25">
      <c r="A1868">
        <v>2018</v>
      </c>
      <c r="B1868" s="53" t="str">
        <f t="shared" si="58"/>
        <v>2018_NY36</v>
      </c>
      <c r="C1868" t="s">
        <v>259</v>
      </c>
      <c r="D1868" t="s">
        <v>169</v>
      </c>
      <c r="E1868" s="53" t="str">
        <f t="shared" si="59"/>
        <v>2018_NYORANGE</v>
      </c>
      <c r="F1868">
        <v>679650</v>
      </c>
      <c r="G1868" s="53">
        <f t="array" ref="G1868">SUM(IF(A1868=A$5:A1868,IF(C1868=C$5:C1868,1,0),0))</f>
        <v>36</v>
      </c>
    </row>
    <row r="1869" spans="1:7" x14ac:dyDescent="0.25">
      <c r="A1869">
        <v>2018</v>
      </c>
      <c r="B1869" s="53" t="str">
        <f t="shared" si="58"/>
        <v>2018_NY37</v>
      </c>
      <c r="C1869" t="s">
        <v>259</v>
      </c>
      <c r="D1869" t="s">
        <v>1077</v>
      </c>
      <c r="E1869" s="53" t="str">
        <f t="shared" si="59"/>
        <v>2018_NYORLEANS</v>
      </c>
      <c r="F1869">
        <v>453100</v>
      </c>
      <c r="G1869" s="53">
        <f t="array" ref="G1869">SUM(IF(A1869=A$5:A1869,IF(C1869=C$5:C1869,1,0),0))</f>
        <v>37</v>
      </c>
    </row>
    <row r="1870" spans="1:7" x14ac:dyDescent="0.25">
      <c r="A1870">
        <v>2018</v>
      </c>
      <c r="B1870" s="53" t="str">
        <f t="shared" si="58"/>
        <v>2018_NY38</v>
      </c>
      <c r="C1870" t="s">
        <v>259</v>
      </c>
      <c r="D1870" t="s">
        <v>1445</v>
      </c>
      <c r="E1870" s="53" t="str">
        <f t="shared" si="59"/>
        <v>2018_NYOSWEGO</v>
      </c>
      <c r="F1870">
        <v>453100</v>
      </c>
      <c r="G1870" s="53">
        <f t="array" ref="G1870">SUM(IF(A1870=A$5:A1870,IF(C1870=C$5:C1870,1,0),0))</f>
        <v>38</v>
      </c>
    </row>
    <row r="1871" spans="1:7" x14ac:dyDescent="0.25">
      <c r="A1871">
        <v>2018</v>
      </c>
      <c r="B1871" s="53" t="str">
        <f t="shared" si="58"/>
        <v>2018_NY39</v>
      </c>
      <c r="C1871" t="s">
        <v>259</v>
      </c>
      <c r="D1871" t="s">
        <v>1171</v>
      </c>
      <c r="E1871" s="53" t="str">
        <f t="shared" si="59"/>
        <v>2018_NYOTSEGO</v>
      </c>
      <c r="F1871">
        <v>453100</v>
      </c>
      <c r="G1871" s="53">
        <f t="array" ref="G1871">SUM(IF(A1871=A$5:A1871,IF(C1871=C$5:C1871,1,0),0))</f>
        <v>39</v>
      </c>
    </row>
    <row r="1872" spans="1:7" x14ac:dyDescent="0.25">
      <c r="A1872">
        <v>2018</v>
      </c>
      <c r="B1872" s="53" t="str">
        <f t="shared" si="58"/>
        <v>2018_NY40</v>
      </c>
      <c r="C1872" t="s">
        <v>259</v>
      </c>
      <c r="D1872" t="s">
        <v>264</v>
      </c>
      <c r="E1872" s="53" t="str">
        <f t="shared" si="59"/>
        <v>2018_NYPUTNAM</v>
      </c>
      <c r="F1872">
        <v>679650</v>
      </c>
      <c r="G1872" s="53">
        <f t="array" ref="G1872">SUM(IF(A1872=A$5:A1872,IF(C1872=C$5:C1872,1,0),0))</f>
        <v>40</v>
      </c>
    </row>
    <row r="1873" spans="1:7" x14ac:dyDescent="0.25">
      <c r="A1873">
        <v>2018</v>
      </c>
      <c r="B1873" s="53" t="str">
        <f t="shared" si="58"/>
        <v>2018_NY41</v>
      </c>
      <c r="C1873" t="s">
        <v>259</v>
      </c>
      <c r="D1873" t="s">
        <v>265</v>
      </c>
      <c r="E1873" s="53" t="str">
        <f t="shared" si="59"/>
        <v>2018_NYQUEENS</v>
      </c>
      <c r="F1873">
        <v>679650</v>
      </c>
      <c r="G1873" s="53">
        <f t="array" ref="G1873">SUM(IF(A1873=A$5:A1873,IF(C1873=C$5:C1873,1,0),0))</f>
        <v>41</v>
      </c>
    </row>
    <row r="1874" spans="1:7" x14ac:dyDescent="0.25">
      <c r="A1874">
        <v>2018</v>
      </c>
      <c r="B1874" s="53" t="str">
        <f t="shared" si="58"/>
        <v>2018_NY42</v>
      </c>
      <c r="C1874" t="s">
        <v>259</v>
      </c>
      <c r="D1874" t="s">
        <v>1446</v>
      </c>
      <c r="E1874" s="53" t="str">
        <f t="shared" si="59"/>
        <v>2018_NYRENSSELAER</v>
      </c>
      <c r="F1874">
        <v>453100</v>
      </c>
      <c r="G1874" s="53">
        <f t="array" ref="G1874">SUM(IF(A1874=A$5:A1874,IF(C1874=C$5:C1874,1,0),0))</f>
        <v>42</v>
      </c>
    </row>
    <row r="1875" spans="1:7" x14ac:dyDescent="0.25">
      <c r="A1875">
        <v>2018</v>
      </c>
      <c r="B1875" s="53" t="str">
        <f t="shared" si="58"/>
        <v>2018_NY43</v>
      </c>
      <c r="C1875" t="s">
        <v>259</v>
      </c>
      <c r="D1875" t="s">
        <v>266</v>
      </c>
      <c r="E1875" s="53" t="str">
        <f t="shared" si="59"/>
        <v>2018_NYRICHMOND</v>
      </c>
      <c r="F1875">
        <v>679650</v>
      </c>
      <c r="G1875" s="53">
        <f t="array" ref="G1875">SUM(IF(A1875=A$5:A1875,IF(C1875=C$5:C1875,1,0),0))</f>
        <v>43</v>
      </c>
    </row>
    <row r="1876" spans="1:7" x14ac:dyDescent="0.25">
      <c r="A1876">
        <v>2018</v>
      </c>
      <c r="B1876" s="53" t="str">
        <f t="shared" si="58"/>
        <v>2018_NY44</v>
      </c>
      <c r="C1876" t="s">
        <v>259</v>
      </c>
      <c r="D1876" t="s">
        <v>267</v>
      </c>
      <c r="E1876" s="53" t="str">
        <f t="shared" si="59"/>
        <v>2018_NYROCKLAND</v>
      </c>
      <c r="F1876">
        <v>679650</v>
      </c>
      <c r="G1876" s="53">
        <f t="array" ref="G1876">SUM(IF(A1876=A$5:A1876,IF(C1876=C$5:C1876,1,0),0))</f>
        <v>44</v>
      </c>
    </row>
    <row r="1877" spans="1:7" x14ac:dyDescent="0.25">
      <c r="A1877">
        <v>2018</v>
      </c>
      <c r="B1877" s="53" t="str">
        <f t="shared" si="58"/>
        <v>2018_NY45</v>
      </c>
      <c r="C1877" t="s">
        <v>259</v>
      </c>
      <c r="D1877" t="s">
        <v>1447</v>
      </c>
      <c r="E1877" s="53" t="str">
        <f t="shared" si="59"/>
        <v>2018_NYST. LAWRENCE</v>
      </c>
      <c r="F1877">
        <v>453100</v>
      </c>
      <c r="G1877" s="53">
        <f t="array" ref="G1877">SUM(IF(A1877=A$5:A1877,IF(C1877=C$5:C1877,1,0),0))</f>
        <v>45</v>
      </c>
    </row>
    <row r="1878" spans="1:7" x14ac:dyDescent="0.25">
      <c r="A1878">
        <v>2018</v>
      </c>
      <c r="B1878" s="53" t="str">
        <f t="shared" si="58"/>
        <v>2018_NY46</v>
      </c>
      <c r="C1878" t="s">
        <v>259</v>
      </c>
      <c r="D1878" t="s">
        <v>1448</v>
      </c>
      <c r="E1878" s="53" t="str">
        <f t="shared" si="59"/>
        <v>2018_NYSARATOGA</v>
      </c>
      <c r="F1878">
        <v>453100</v>
      </c>
      <c r="G1878" s="53">
        <f t="array" ref="G1878">SUM(IF(A1878=A$5:A1878,IF(C1878=C$5:C1878,1,0),0))</f>
        <v>46</v>
      </c>
    </row>
    <row r="1879" spans="1:7" x14ac:dyDescent="0.25">
      <c r="A1879">
        <v>2018</v>
      </c>
      <c r="B1879" s="53" t="str">
        <f t="shared" si="58"/>
        <v>2018_NY47</v>
      </c>
      <c r="C1879" t="s">
        <v>259</v>
      </c>
      <c r="D1879" t="s">
        <v>1449</v>
      </c>
      <c r="E1879" s="53" t="str">
        <f t="shared" si="59"/>
        <v>2018_NYSCHENECTADY</v>
      </c>
      <c r="F1879">
        <v>453100</v>
      </c>
      <c r="G1879" s="53">
        <f t="array" ref="G1879">SUM(IF(A1879=A$5:A1879,IF(C1879=C$5:C1879,1,0),0))</f>
        <v>47</v>
      </c>
    </row>
    <row r="1880" spans="1:7" x14ac:dyDescent="0.25">
      <c r="A1880">
        <v>2018</v>
      </c>
      <c r="B1880" s="53" t="str">
        <f t="shared" si="58"/>
        <v>2018_NY48</v>
      </c>
      <c r="C1880" t="s">
        <v>259</v>
      </c>
      <c r="D1880" t="s">
        <v>1450</v>
      </c>
      <c r="E1880" s="53" t="str">
        <f t="shared" si="59"/>
        <v>2018_NYSCHOHARIE</v>
      </c>
      <c r="F1880">
        <v>453100</v>
      </c>
      <c r="G1880" s="53">
        <f t="array" ref="G1880">SUM(IF(A1880=A$5:A1880,IF(C1880=C$5:C1880,1,0),0))</f>
        <v>48</v>
      </c>
    </row>
    <row r="1881" spans="1:7" x14ac:dyDescent="0.25">
      <c r="A1881">
        <v>2018</v>
      </c>
      <c r="B1881" s="53" t="str">
        <f t="shared" si="58"/>
        <v>2018_NY49</v>
      </c>
      <c r="C1881" t="s">
        <v>259</v>
      </c>
      <c r="D1881" t="s">
        <v>848</v>
      </c>
      <c r="E1881" s="53" t="str">
        <f t="shared" si="59"/>
        <v>2018_NYSCHUYLER</v>
      </c>
      <c r="F1881">
        <v>453100</v>
      </c>
      <c r="G1881" s="53">
        <f t="array" ref="G1881">SUM(IF(A1881=A$5:A1881,IF(C1881=C$5:C1881,1,0),0))</f>
        <v>49</v>
      </c>
    </row>
    <row r="1882" spans="1:7" x14ac:dyDescent="0.25">
      <c r="A1882">
        <v>2018</v>
      </c>
      <c r="B1882" s="53" t="str">
        <f t="shared" si="58"/>
        <v>2018_NY50</v>
      </c>
      <c r="C1882" t="s">
        <v>259</v>
      </c>
      <c r="D1882" t="s">
        <v>1451</v>
      </c>
      <c r="E1882" s="53" t="str">
        <f t="shared" si="59"/>
        <v>2018_NYSENECA</v>
      </c>
      <c r="F1882">
        <v>453100</v>
      </c>
      <c r="G1882" s="53">
        <f t="array" ref="G1882">SUM(IF(A1882=A$5:A1882,IF(C1882=C$5:C1882,1,0),0))</f>
        <v>50</v>
      </c>
    </row>
    <row r="1883" spans="1:7" x14ac:dyDescent="0.25">
      <c r="A1883">
        <v>2018</v>
      </c>
      <c r="B1883" s="53" t="str">
        <f t="shared" si="58"/>
        <v>2018_NY51</v>
      </c>
      <c r="C1883" t="s">
        <v>259</v>
      </c>
      <c r="D1883" t="s">
        <v>886</v>
      </c>
      <c r="E1883" s="53" t="str">
        <f t="shared" si="59"/>
        <v>2018_NYSTEUBEN</v>
      </c>
      <c r="F1883">
        <v>453100</v>
      </c>
      <c r="G1883" s="53">
        <f t="array" ref="G1883">SUM(IF(A1883=A$5:A1883,IF(C1883=C$5:C1883,1,0),0))</f>
        <v>51</v>
      </c>
    </row>
    <row r="1884" spans="1:7" x14ac:dyDescent="0.25">
      <c r="A1884">
        <v>2018</v>
      </c>
      <c r="B1884" s="53" t="str">
        <f t="shared" si="58"/>
        <v>2018_NY52</v>
      </c>
      <c r="C1884" t="s">
        <v>259</v>
      </c>
      <c r="D1884" t="s">
        <v>244</v>
      </c>
      <c r="E1884" s="53" t="str">
        <f t="shared" si="59"/>
        <v>2018_NYSUFFOLK</v>
      </c>
      <c r="F1884">
        <v>679650</v>
      </c>
      <c r="G1884" s="53">
        <f t="array" ref="G1884">SUM(IF(A1884=A$5:A1884,IF(C1884=C$5:C1884,1,0),0))</f>
        <v>52</v>
      </c>
    </row>
    <row r="1885" spans="1:7" x14ac:dyDescent="0.25">
      <c r="A1885">
        <v>2018</v>
      </c>
      <c r="B1885" s="53" t="str">
        <f t="shared" si="58"/>
        <v>2018_NY53</v>
      </c>
      <c r="C1885" t="s">
        <v>259</v>
      </c>
      <c r="D1885" t="s">
        <v>887</v>
      </c>
      <c r="E1885" s="53" t="str">
        <f t="shared" si="59"/>
        <v>2018_NYSULLIVAN</v>
      </c>
      <c r="F1885">
        <v>453100</v>
      </c>
      <c r="G1885" s="53">
        <f t="array" ref="G1885">SUM(IF(A1885=A$5:A1885,IF(C1885=C$5:C1885,1,0),0))</f>
        <v>53</v>
      </c>
    </row>
    <row r="1886" spans="1:7" x14ac:dyDescent="0.25">
      <c r="A1886">
        <v>2018</v>
      </c>
      <c r="B1886" s="53" t="str">
        <f t="shared" si="58"/>
        <v>2018_NY54</v>
      </c>
      <c r="C1886" t="s">
        <v>259</v>
      </c>
      <c r="D1886" t="s">
        <v>1452</v>
      </c>
      <c r="E1886" s="53" t="str">
        <f t="shared" si="59"/>
        <v>2018_NYTIOGA</v>
      </c>
      <c r="F1886">
        <v>453100</v>
      </c>
      <c r="G1886" s="53">
        <f t="array" ref="G1886">SUM(IF(A1886=A$5:A1886,IF(C1886=C$5:C1886,1,0),0))</f>
        <v>54</v>
      </c>
    </row>
    <row r="1887" spans="1:7" x14ac:dyDescent="0.25">
      <c r="A1887">
        <v>2018</v>
      </c>
      <c r="B1887" s="53" t="str">
        <f t="shared" si="58"/>
        <v>2018_NY55</v>
      </c>
      <c r="C1887" t="s">
        <v>259</v>
      </c>
      <c r="D1887" t="s">
        <v>1453</v>
      </c>
      <c r="E1887" s="53" t="str">
        <f t="shared" si="59"/>
        <v>2018_NYTOMPKINS</v>
      </c>
      <c r="F1887">
        <v>453100</v>
      </c>
      <c r="G1887" s="53">
        <f t="array" ref="G1887">SUM(IF(A1887=A$5:A1887,IF(C1887=C$5:C1887,1,0),0))</f>
        <v>55</v>
      </c>
    </row>
    <row r="1888" spans="1:7" x14ac:dyDescent="0.25">
      <c r="A1888">
        <v>2018</v>
      </c>
      <c r="B1888" s="53" t="str">
        <f t="shared" si="58"/>
        <v>2018_NY56</v>
      </c>
      <c r="C1888" t="s">
        <v>259</v>
      </c>
      <c r="D1888" t="s">
        <v>1454</v>
      </c>
      <c r="E1888" s="53" t="str">
        <f t="shared" si="59"/>
        <v>2018_NYULSTER</v>
      </c>
      <c r="F1888">
        <v>453100</v>
      </c>
      <c r="G1888" s="53">
        <f t="array" ref="G1888">SUM(IF(A1888=A$5:A1888,IF(C1888=C$5:C1888,1,0),0))</f>
        <v>56</v>
      </c>
    </row>
    <row r="1889" spans="1:7" x14ac:dyDescent="0.25">
      <c r="A1889">
        <v>2018</v>
      </c>
      <c r="B1889" s="53" t="str">
        <f t="shared" si="58"/>
        <v>2018_NY57</v>
      </c>
      <c r="C1889" t="s">
        <v>259</v>
      </c>
      <c r="D1889" t="s">
        <v>336</v>
      </c>
      <c r="E1889" s="53" t="str">
        <f t="shared" si="59"/>
        <v>2018_NYWARREN</v>
      </c>
      <c r="F1889">
        <v>453100</v>
      </c>
      <c r="G1889" s="53">
        <f t="array" ref="G1889">SUM(IF(A1889=A$5:A1889,IF(C1889=C$5:C1889,1,0),0))</f>
        <v>57</v>
      </c>
    </row>
    <row r="1890" spans="1:7" x14ac:dyDescent="0.25">
      <c r="A1890">
        <v>2018</v>
      </c>
      <c r="B1890" s="53" t="str">
        <f t="shared" si="58"/>
        <v>2018_NY58</v>
      </c>
      <c r="C1890" t="s">
        <v>259</v>
      </c>
      <c r="D1890" t="s">
        <v>125</v>
      </c>
      <c r="E1890" s="53" t="str">
        <f t="shared" si="59"/>
        <v>2018_NYWASHINGTON</v>
      </c>
      <c r="F1890">
        <v>453100</v>
      </c>
      <c r="G1890" s="53">
        <f t="array" ref="G1890">SUM(IF(A1890=A$5:A1890,IF(C1890=C$5:C1890,1,0),0))</f>
        <v>58</v>
      </c>
    </row>
    <row r="1891" spans="1:7" x14ac:dyDescent="0.25">
      <c r="A1891">
        <v>2018</v>
      </c>
      <c r="B1891" s="53" t="str">
        <f t="shared" si="58"/>
        <v>2018_NY59</v>
      </c>
      <c r="C1891" t="s">
        <v>259</v>
      </c>
      <c r="D1891" t="s">
        <v>770</v>
      </c>
      <c r="E1891" s="53" t="str">
        <f t="shared" si="59"/>
        <v>2018_NYWAYNE</v>
      </c>
      <c r="F1891">
        <v>453100</v>
      </c>
      <c r="G1891" s="53">
        <f t="array" ref="G1891">SUM(IF(A1891=A$5:A1891,IF(C1891=C$5:C1891,1,0),0))</f>
        <v>59</v>
      </c>
    </row>
    <row r="1892" spans="1:7" x14ac:dyDescent="0.25">
      <c r="A1892">
        <v>2018</v>
      </c>
      <c r="B1892" s="53" t="str">
        <f t="shared" si="58"/>
        <v>2018_NY60</v>
      </c>
      <c r="C1892" t="s">
        <v>259</v>
      </c>
      <c r="D1892" t="s">
        <v>268</v>
      </c>
      <c r="E1892" s="53" t="str">
        <f t="shared" si="59"/>
        <v>2018_NYWESTCHESTER</v>
      </c>
      <c r="F1892">
        <v>679650</v>
      </c>
      <c r="G1892" s="53">
        <f t="array" ref="G1892">SUM(IF(A1892=A$5:A1892,IF(C1892=C$5:C1892,1,0),0))</f>
        <v>60</v>
      </c>
    </row>
    <row r="1893" spans="1:7" x14ac:dyDescent="0.25">
      <c r="A1893">
        <v>2018</v>
      </c>
      <c r="B1893" s="53" t="str">
        <f t="shared" si="58"/>
        <v>2018_NY61</v>
      </c>
      <c r="C1893" t="s">
        <v>259</v>
      </c>
      <c r="D1893" t="s">
        <v>128</v>
      </c>
      <c r="E1893" s="53" t="str">
        <f t="shared" si="59"/>
        <v>2018_NYWYOMING</v>
      </c>
      <c r="F1893">
        <v>453100</v>
      </c>
      <c r="G1893" s="53">
        <f t="array" ref="G1893">SUM(IF(A1893=A$5:A1893,IF(C1893=C$5:C1893,1,0),0))</f>
        <v>61</v>
      </c>
    </row>
    <row r="1894" spans="1:7" x14ac:dyDescent="0.25">
      <c r="A1894">
        <v>2018</v>
      </c>
      <c r="B1894" s="53" t="str">
        <f t="shared" si="58"/>
        <v>2018_NY62</v>
      </c>
      <c r="C1894" t="s">
        <v>259</v>
      </c>
      <c r="D1894" t="s">
        <v>1455</v>
      </c>
      <c r="E1894" s="53" t="str">
        <f t="shared" si="59"/>
        <v>2018_NYYATES</v>
      </c>
      <c r="F1894">
        <v>453100</v>
      </c>
      <c r="G1894" s="53">
        <f t="array" ref="G1894">SUM(IF(A1894=A$5:A1894,IF(C1894=C$5:C1894,1,0),0))</f>
        <v>62</v>
      </c>
    </row>
    <row r="1895" spans="1:7" x14ac:dyDescent="0.25">
      <c r="A1895">
        <v>2018</v>
      </c>
      <c r="B1895" s="53" t="str">
        <f t="shared" si="58"/>
        <v>2018_NC1</v>
      </c>
      <c r="C1895" t="s">
        <v>269</v>
      </c>
      <c r="D1895" t="s">
        <v>1456</v>
      </c>
      <c r="E1895" s="53" t="str">
        <f t="shared" si="59"/>
        <v>2018_NCALAMANCE</v>
      </c>
      <c r="F1895">
        <v>453100</v>
      </c>
      <c r="G1895" s="53">
        <f t="array" ref="G1895">SUM(IF(A1895=A$5:A1895,IF(C1895=C$5:C1895,1,0),0))</f>
        <v>1</v>
      </c>
    </row>
    <row r="1896" spans="1:7" x14ac:dyDescent="0.25">
      <c r="A1896">
        <v>2018</v>
      </c>
      <c r="B1896" s="53" t="str">
        <f t="shared" si="58"/>
        <v>2018_NC2</v>
      </c>
      <c r="C1896" t="s">
        <v>269</v>
      </c>
      <c r="D1896" t="s">
        <v>806</v>
      </c>
      <c r="E1896" s="53" t="str">
        <f t="shared" si="59"/>
        <v>2018_NCALEXANDER</v>
      </c>
      <c r="F1896">
        <v>453100</v>
      </c>
      <c r="G1896" s="53">
        <f t="array" ref="G1896">SUM(IF(A1896=A$5:A1896,IF(C1896=C$5:C1896,1,0),0))</f>
        <v>2</v>
      </c>
    </row>
    <row r="1897" spans="1:7" x14ac:dyDescent="0.25">
      <c r="A1897">
        <v>2018</v>
      </c>
      <c r="B1897" s="53" t="str">
        <f t="shared" si="58"/>
        <v>2018_NC3</v>
      </c>
      <c r="C1897" t="s">
        <v>269</v>
      </c>
      <c r="D1897" t="s">
        <v>1457</v>
      </c>
      <c r="E1897" s="53" t="str">
        <f t="shared" si="59"/>
        <v>2018_NCALLEGHANY</v>
      </c>
      <c r="F1897">
        <v>453100</v>
      </c>
      <c r="G1897" s="53">
        <f t="array" ref="G1897">SUM(IF(A1897=A$5:A1897,IF(C1897=C$5:C1897,1,0),0))</f>
        <v>3</v>
      </c>
    </row>
    <row r="1898" spans="1:7" x14ac:dyDescent="0.25">
      <c r="A1898">
        <v>2018</v>
      </c>
      <c r="B1898" s="53" t="str">
        <f t="shared" si="58"/>
        <v>2018_NC4</v>
      </c>
      <c r="C1898" t="s">
        <v>269</v>
      </c>
      <c r="D1898" t="s">
        <v>1458</v>
      </c>
      <c r="E1898" s="53" t="str">
        <f t="shared" si="59"/>
        <v>2018_NCANSON</v>
      </c>
      <c r="F1898">
        <v>453100</v>
      </c>
      <c r="G1898" s="53">
        <f t="array" ref="G1898">SUM(IF(A1898=A$5:A1898,IF(C1898=C$5:C1898,1,0),0))</f>
        <v>4</v>
      </c>
    </row>
    <row r="1899" spans="1:7" x14ac:dyDescent="0.25">
      <c r="A1899">
        <v>2018</v>
      </c>
      <c r="B1899" s="53" t="str">
        <f t="shared" si="58"/>
        <v>2018_NC5</v>
      </c>
      <c r="C1899" t="s">
        <v>269</v>
      </c>
      <c r="D1899" t="s">
        <v>1459</v>
      </c>
      <c r="E1899" s="53" t="str">
        <f t="shared" si="59"/>
        <v>2018_NCASHE</v>
      </c>
      <c r="F1899">
        <v>453100</v>
      </c>
      <c r="G1899" s="53">
        <f t="array" ref="G1899">SUM(IF(A1899=A$5:A1899,IF(C1899=C$5:C1899,1,0),0))</f>
        <v>5</v>
      </c>
    </row>
    <row r="1900" spans="1:7" x14ac:dyDescent="0.25">
      <c r="A1900">
        <v>2018</v>
      </c>
      <c r="B1900" s="53" t="str">
        <f t="shared" si="58"/>
        <v>2018_NC6</v>
      </c>
      <c r="C1900" t="s">
        <v>269</v>
      </c>
      <c r="D1900" t="s">
        <v>1460</v>
      </c>
      <c r="E1900" s="53" t="str">
        <f t="shared" si="59"/>
        <v>2018_NCAVERY</v>
      </c>
      <c r="F1900">
        <v>453100</v>
      </c>
      <c r="G1900" s="53">
        <f t="array" ref="G1900">SUM(IF(A1900=A$5:A1900,IF(C1900=C$5:C1900,1,0),0))</f>
        <v>6</v>
      </c>
    </row>
    <row r="1901" spans="1:7" x14ac:dyDescent="0.25">
      <c r="A1901">
        <v>2018</v>
      </c>
      <c r="B1901" s="53" t="str">
        <f t="shared" si="58"/>
        <v>2018_NC7</v>
      </c>
      <c r="C1901" t="s">
        <v>269</v>
      </c>
      <c r="D1901" t="s">
        <v>1461</v>
      </c>
      <c r="E1901" s="53" t="str">
        <f t="shared" si="59"/>
        <v>2018_NCBEAUFORT</v>
      </c>
      <c r="F1901">
        <v>453100</v>
      </c>
      <c r="G1901" s="53">
        <f t="array" ref="G1901">SUM(IF(A1901=A$5:A1901,IF(C1901=C$5:C1901,1,0),0))</f>
        <v>7</v>
      </c>
    </row>
    <row r="1902" spans="1:7" x14ac:dyDescent="0.25">
      <c r="A1902">
        <v>2018</v>
      </c>
      <c r="B1902" s="53" t="str">
        <f t="shared" si="58"/>
        <v>2018_NC8</v>
      </c>
      <c r="C1902" t="s">
        <v>269</v>
      </c>
      <c r="D1902" t="s">
        <v>1462</v>
      </c>
      <c r="E1902" s="53" t="str">
        <f t="shared" si="59"/>
        <v>2018_NCBERTIE</v>
      </c>
      <c r="F1902">
        <v>453100</v>
      </c>
      <c r="G1902" s="53">
        <f t="array" ref="G1902">SUM(IF(A1902=A$5:A1902,IF(C1902=C$5:C1902,1,0),0))</f>
        <v>8</v>
      </c>
    </row>
    <row r="1903" spans="1:7" x14ac:dyDescent="0.25">
      <c r="A1903">
        <v>2018</v>
      </c>
      <c r="B1903" s="53" t="str">
        <f t="shared" si="58"/>
        <v>2018_NC9</v>
      </c>
      <c r="C1903" t="s">
        <v>269</v>
      </c>
      <c r="D1903" t="s">
        <v>1463</v>
      </c>
      <c r="E1903" s="53" t="str">
        <f t="shared" si="59"/>
        <v>2018_NCBLADEN</v>
      </c>
      <c r="F1903">
        <v>453100</v>
      </c>
      <c r="G1903" s="53">
        <f t="array" ref="G1903">SUM(IF(A1903=A$5:A1903,IF(C1903=C$5:C1903,1,0),0))</f>
        <v>9</v>
      </c>
    </row>
    <row r="1904" spans="1:7" x14ac:dyDescent="0.25">
      <c r="A1904">
        <v>2018</v>
      </c>
      <c r="B1904" s="53" t="str">
        <f t="shared" si="58"/>
        <v>2018_NC10</v>
      </c>
      <c r="C1904" t="s">
        <v>269</v>
      </c>
      <c r="D1904" t="s">
        <v>1464</v>
      </c>
      <c r="E1904" s="53" t="str">
        <f t="shared" si="59"/>
        <v>2018_NCBRUNSWICK</v>
      </c>
      <c r="F1904">
        <v>453100</v>
      </c>
      <c r="G1904" s="53">
        <f t="array" ref="G1904">SUM(IF(A1904=A$5:A1904,IF(C1904=C$5:C1904,1,0),0))</f>
        <v>10</v>
      </c>
    </row>
    <row r="1905" spans="1:7" x14ac:dyDescent="0.25">
      <c r="A1905">
        <v>2018</v>
      </c>
      <c r="B1905" s="53" t="str">
        <f t="shared" si="58"/>
        <v>2018_NC11</v>
      </c>
      <c r="C1905" t="s">
        <v>269</v>
      </c>
      <c r="D1905" t="s">
        <v>1465</v>
      </c>
      <c r="E1905" s="53" t="str">
        <f t="shared" si="59"/>
        <v>2018_NCBUNCOMBE</v>
      </c>
      <c r="F1905">
        <v>453100</v>
      </c>
      <c r="G1905" s="53">
        <f t="array" ref="G1905">SUM(IF(A1905=A$5:A1905,IF(C1905=C$5:C1905,1,0),0))</f>
        <v>11</v>
      </c>
    </row>
    <row r="1906" spans="1:7" x14ac:dyDescent="0.25">
      <c r="A1906">
        <v>2018</v>
      </c>
      <c r="B1906" s="53" t="str">
        <f t="shared" si="58"/>
        <v>2018_NC12</v>
      </c>
      <c r="C1906" t="s">
        <v>269</v>
      </c>
      <c r="D1906" t="s">
        <v>685</v>
      </c>
      <c r="E1906" s="53" t="str">
        <f t="shared" si="59"/>
        <v>2018_NCBURKE</v>
      </c>
      <c r="F1906">
        <v>453100</v>
      </c>
      <c r="G1906" s="53">
        <f t="array" ref="G1906">SUM(IF(A1906=A$5:A1906,IF(C1906=C$5:C1906,1,0),0))</f>
        <v>12</v>
      </c>
    </row>
    <row r="1907" spans="1:7" x14ac:dyDescent="0.25">
      <c r="A1907">
        <v>2018</v>
      </c>
      <c r="B1907" s="53" t="str">
        <f t="shared" si="58"/>
        <v>2018_NC13</v>
      </c>
      <c r="C1907" t="s">
        <v>269</v>
      </c>
      <c r="D1907" t="s">
        <v>1466</v>
      </c>
      <c r="E1907" s="53" t="str">
        <f t="shared" si="59"/>
        <v>2018_NCCABARRUS</v>
      </c>
      <c r="F1907">
        <v>453100</v>
      </c>
      <c r="G1907" s="53">
        <f t="array" ref="G1907">SUM(IF(A1907=A$5:A1907,IF(C1907=C$5:C1907,1,0),0))</f>
        <v>13</v>
      </c>
    </row>
    <row r="1908" spans="1:7" x14ac:dyDescent="0.25">
      <c r="A1908">
        <v>2018</v>
      </c>
      <c r="B1908" s="53" t="str">
        <f t="shared" si="58"/>
        <v>2018_NC14</v>
      </c>
      <c r="C1908" t="s">
        <v>269</v>
      </c>
      <c r="D1908" t="s">
        <v>1011</v>
      </c>
      <c r="E1908" s="53" t="str">
        <f t="shared" si="59"/>
        <v>2018_NCCALDWELL</v>
      </c>
      <c r="F1908">
        <v>453100</v>
      </c>
      <c r="G1908" s="53">
        <f t="array" ref="G1908">SUM(IF(A1908=A$5:A1908,IF(C1908=C$5:C1908,1,0),0))</f>
        <v>14</v>
      </c>
    </row>
    <row r="1909" spans="1:7" x14ac:dyDescent="0.25">
      <c r="A1909">
        <v>2018</v>
      </c>
      <c r="B1909" s="53" t="str">
        <f t="shared" si="58"/>
        <v>2018_NC15</v>
      </c>
      <c r="C1909" t="s">
        <v>269</v>
      </c>
      <c r="D1909" t="s">
        <v>270</v>
      </c>
      <c r="E1909" s="53" t="str">
        <f t="shared" si="59"/>
        <v>2018_NCCAMDEN</v>
      </c>
      <c r="F1909">
        <v>625500</v>
      </c>
      <c r="G1909" s="53">
        <f t="array" ref="G1909">SUM(IF(A1909=A$5:A1909,IF(C1909=C$5:C1909,1,0),0))</f>
        <v>15</v>
      </c>
    </row>
    <row r="1910" spans="1:7" x14ac:dyDescent="0.25">
      <c r="A1910">
        <v>2018</v>
      </c>
      <c r="B1910" s="53" t="str">
        <f t="shared" si="58"/>
        <v>2018_NC16</v>
      </c>
      <c r="C1910" t="s">
        <v>269</v>
      </c>
      <c r="D1910" t="s">
        <v>1467</v>
      </c>
      <c r="E1910" s="53" t="str">
        <f t="shared" si="59"/>
        <v>2018_NCCARTERET</v>
      </c>
      <c r="F1910">
        <v>453100</v>
      </c>
      <c r="G1910" s="53">
        <f t="array" ref="G1910">SUM(IF(A1910=A$5:A1910,IF(C1910=C$5:C1910,1,0),0))</f>
        <v>16</v>
      </c>
    </row>
    <row r="1911" spans="1:7" x14ac:dyDescent="0.25">
      <c r="A1911">
        <v>2018</v>
      </c>
      <c r="B1911" s="53" t="str">
        <f t="shared" si="58"/>
        <v>2018_NC17</v>
      </c>
      <c r="C1911" t="s">
        <v>269</v>
      </c>
      <c r="D1911" t="s">
        <v>1468</v>
      </c>
      <c r="E1911" s="53" t="str">
        <f t="shared" si="59"/>
        <v>2018_NCCASWELL</v>
      </c>
      <c r="F1911">
        <v>453100</v>
      </c>
      <c r="G1911" s="53">
        <f t="array" ref="G1911">SUM(IF(A1911=A$5:A1911,IF(C1911=C$5:C1911,1,0),0))</f>
        <v>17</v>
      </c>
    </row>
    <row r="1912" spans="1:7" x14ac:dyDescent="0.25">
      <c r="A1912">
        <v>2018</v>
      </c>
      <c r="B1912" s="53" t="str">
        <f t="shared" si="58"/>
        <v>2018_NC18</v>
      </c>
      <c r="C1912" t="s">
        <v>269</v>
      </c>
      <c r="D1912" t="s">
        <v>1469</v>
      </c>
      <c r="E1912" s="53" t="str">
        <f t="shared" si="59"/>
        <v>2018_NCCATAWBA</v>
      </c>
      <c r="F1912">
        <v>453100</v>
      </c>
      <c r="G1912" s="53">
        <f t="array" ref="G1912">SUM(IF(A1912=A$5:A1912,IF(C1912=C$5:C1912,1,0),0))</f>
        <v>18</v>
      </c>
    </row>
    <row r="1913" spans="1:7" x14ac:dyDescent="0.25">
      <c r="A1913">
        <v>2018</v>
      </c>
      <c r="B1913" s="53" t="str">
        <f t="shared" si="58"/>
        <v>2018_NC19</v>
      </c>
      <c r="C1913" t="s">
        <v>269</v>
      </c>
      <c r="D1913" t="s">
        <v>690</v>
      </c>
      <c r="E1913" s="53" t="str">
        <f t="shared" si="59"/>
        <v>2018_NCCHATHAM</v>
      </c>
      <c r="F1913">
        <v>453100</v>
      </c>
      <c r="G1913" s="53">
        <f t="array" ref="G1913">SUM(IF(A1913=A$5:A1913,IF(C1913=C$5:C1913,1,0),0))</f>
        <v>19</v>
      </c>
    </row>
    <row r="1914" spans="1:7" x14ac:dyDescent="0.25">
      <c r="A1914">
        <v>2018</v>
      </c>
      <c r="B1914" s="53" t="str">
        <f t="shared" si="58"/>
        <v>2018_NC20</v>
      </c>
      <c r="C1914" t="s">
        <v>269</v>
      </c>
      <c r="D1914" t="s">
        <v>436</v>
      </c>
      <c r="E1914" s="53" t="str">
        <f t="shared" si="59"/>
        <v>2018_NCCHEROKEE</v>
      </c>
      <c r="F1914">
        <v>453100</v>
      </c>
      <c r="G1914" s="53">
        <f t="array" ref="G1914">SUM(IF(A1914=A$5:A1914,IF(C1914=C$5:C1914,1,0),0))</f>
        <v>20</v>
      </c>
    </row>
    <row r="1915" spans="1:7" x14ac:dyDescent="0.25">
      <c r="A1915">
        <v>2018</v>
      </c>
      <c r="B1915" s="53" t="str">
        <f t="shared" si="58"/>
        <v>2018_NC21</v>
      </c>
      <c r="C1915" t="s">
        <v>269</v>
      </c>
      <c r="D1915" t="s">
        <v>1470</v>
      </c>
      <c r="E1915" s="53" t="str">
        <f t="shared" si="59"/>
        <v>2018_NCCHOWAN</v>
      </c>
      <c r="F1915">
        <v>453100</v>
      </c>
      <c r="G1915" s="53">
        <f t="array" ref="G1915">SUM(IF(A1915=A$5:A1915,IF(C1915=C$5:C1915,1,0),0))</f>
        <v>21</v>
      </c>
    </row>
    <row r="1916" spans="1:7" x14ac:dyDescent="0.25">
      <c r="A1916">
        <v>2018</v>
      </c>
      <c r="B1916" s="53" t="str">
        <f t="shared" si="58"/>
        <v>2018_NC22</v>
      </c>
      <c r="C1916" t="s">
        <v>269</v>
      </c>
      <c r="D1916" t="s">
        <v>439</v>
      </c>
      <c r="E1916" s="53" t="str">
        <f t="shared" si="59"/>
        <v>2018_NCCLAY</v>
      </c>
      <c r="F1916">
        <v>453100</v>
      </c>
      <c r="G1916" s="53">
        <f t="array" ref="G1916">SUM(IF(A1916=A$5:A1916,IF(C1916=C$5:C1916,1,0),0))</f>
        <v>22</v>
      </c>
    </row>
    <row r="1917" spans="1:7" x14ac:dyDescent="0.25">
      <c r="A1917">
        <v>2018</v>
      </c>
      <c r="B1917" s="53" t="str">
        <f t="shared" si="58"/>
        <v>2018_NC23</v>
      </c>
      <c r="C1917" t="s">
        <v>269</v>
      </c>
      <c r="D1917" t="s">
        <v>508</v>
      </c>
      <c r="E1917" s="53" t="str">
        <f t="shared" si="59"/>
        <v>2018_NCCLEVELAND</v>
      </c>
      <c r="F1917">
        <v>453100</v>
      </c>
      <c r="G1917" s="53">
        <f t="array" ref="G1917">SUM(IF(A1917=A$5:A1917,IF(C1917=C$5:C1917,1,0),0))</f>
        <v>23</v>
      </c>
    </row>
    <row r="1918" spans="1:7" x14ac:dyDescent="0.25">
      <c r="A1918">
        <v>2018</v>
      </c>
      <c r="B1918" s="53" t="str">
        <f t="shared" si="58"/>
        <v>2018_NC24</v>
      </c>
      <c r="C1918" t="s">
        <v>269</v>
      </c>
      <c r="D1918" t="s">
        <v>1471</v>
      </c>
      <c r="E1918" s="53" t="str">
        <f t="shared" si="59"/>
        <v>2018_NCCOLUMBUS</v>
      </c>
      <c r="F1918">
        <v>453100</v>
      </c>
      <c r="G1918" s="53">
        <f t="array" ref="G1918">SUM(IF(A1918=A$5:A1918,IF(C1918=C$5:C1918,1,0),0))</f>
        <v>24</v>
      </c>
    </row>
    <row r="1919" spans="1:7" x14ac:dyDescent="0.25">
      <c r="A1919">
        <v>2018</v>
      </c>
      <c r="B1919" s="53" t="str">
        <f t="shared" si="58"/>
        <v>2018_NC25</v>
      </c>
      <c r="C1919" t="s">
        <v>269</v>
      </c>
      <c r="D1919" t="s">
        <v>1472</v>
      </c>
      <c r="E1919" s="53" t="str">
        <f t="shared" si="59"/>
        <v>2018_NCCRAVEN</v>
      </c>
      <c r="F1919">
        <v>453100</v>
      </c>
      <c r="G1919" s="53">
        <f t="array" ref="G1919">SUM(IF(A1919=A$5:A1919,IF(C1919=C$5:C1919,1,0),0))</f>
        <v>25</v>
      </c>
    </row>
    <row r="1920" spans="1:7" x14ac:dyDescent="0.25">
      <c r="A1920">
        <v>2018</v>
      </c>
      <c r="B1920" s="53" t="str">
        <f t="shared" si="58"/>
        <v>2018_NC26</v>
      </c>
      <c r="C1920" t="s">
        <v>269</v>
      </c>
      <c r="D1920" t="s">
        <v>310</v>
      </c>
      <c r="E1920" s="53" t="str">
        <f t="shared" si="59"/>
        <v>2018_NCCUMBERLAND</v>
      </c>
      <c r="F1920">
        <v>453100</v>
      </c>
      <c r="G1920" s="53">
        <f t="array" ref="G1920">SUM(IF(A1920=A$5:A1920,IF(C1920=C$5:C1920,1,0),0))</f>
        <v>26</v>
      </c>
    </row>
    <row r="1921" spans="1:7" x14ac:dyDescent="0.25">
      <c r="A1921">
        <v>2018</v>
      </c>
      <c r="B1921" s="53" t="str">
        <f t="shared" si="58"/>
        <v>2018_NC27</v>
      </c>
      <c r="C1921" t="s">
        <v>269</v>
      </c>
      <c r="D1921" t="s">
        <v>271</v>
      </c>
      <c r="E1921" s="53" t="str">
        <f t="shared" si="59"/>
        <v>2018_NCCURRITUCK</v>
      </c>
      <c r="F1921">
        <v>458850</v>
      </c>
      <c r="G1921" s="53">
        <f t="array" ref="G1921">SUM(IF(A1921=A$5:A1921,IF(C1921=C$5:C1921,1,0),0))</f>
        <v>27</v>
      </c>
    </row>
    <row r="1922" spans="1:7" x14ac:dyDescent="0.25">
      <c r="A1922">
        <v>2018</v>
      </c>
      <c r="B1922" s="53" t="str">
        <f t="shared" si="58"/>
        <v>2018_NC28</v>
      </c>
      <c r="C1922" t="s">
        <v>269</v>
      </c>
      <c r="D1922" t="s">
        <v>1473</v>
      </c>
      <c r="E1922" s="53" t="str">
        <f t="shared" si="59"/>
        <v>2018_NCDARE</v>
      </c>
      <c r="F1922">
        <v>453100</v>
      </c>
      <c r="G1922" s="53">
        <f t="array" ref="G1922">SUM(IF(A1922=A$5:A1922,IF(C1922=C$5:C1922,1,0),0))</f>
        <v>28</v>
      </c>
    </row>
    <row r="1923" spans="1:7" x14ac:dyDescent="0.25">
      <c r="A1923">
        <v>2018</v>
      </c>
      <c r="B1923" s="53" t="str">
        <f t="shared" si="58"/>
        <v>2018_NC29</v>
      </c>
      <c r="C1923" t="s">
        <v>269</v>
      </c>
      <c r="D1923" t="s">
        <v>285</v>
      </c>
      <c r="E1923" s="53" t="str">
        <f t="shared" si="59"/>
        <v>2018_NCDAVIDSON</v>
      </c>
      <c r="F1923">
        <v>453100</v>
      </c>
      <c r="G1923" s="53">
        <f t="array" ref="G1923">SUM(IF(A1923=A$5:A1923,IF(C1923=C$5:C1923,1,0),0))</f>
        <v>29</v>
      </c>
    </row>
    <row r="1924" spans="1:7" x14ac:dyDescent="0.25">
      <c r="A1924">
        <v>2018</v>
      </c>
      <c r="B1924" s="53" t="str">
        <f t="shared" si="58"/>
        <v>2018_NC30</v>
      </c>
      <c r="C1924" t="s">
        <v>269</v>
      </c>
      <c r="D1924" t="s">
        <v>1474</v>
      </c>
      <c r="E1924" s="53" t="str">
        <f t="shared" si="59"/>
        <v>2018_NCDAVIE</v>
      </c>
      <c r="F1924">
        <v>453100</v>
      </c>
      <c r="G1924" s="53">
        <f t="array" ref="G1924">SUM(IF(A1924=A$5:A1924,IF(C1924=C$5:C1924,1,0),0))</f>
        <v>30</v>
      </c>
    </row>
    <row r="1925" spans="1:7" x14ac:dyDescent="0.25">
      <c r="A1925">
        <v>2018</v>
      </c>
      <c r="B1925" s="53" t="str">
        <f t="shared" si="58"/>
        <v>2018_NC31</v>
      </c>
      <c r="C1925" t="s">
        <v>269</v>
      </c>
      <c r="D1925" t="s">
        <v>1475</v>
      </c>
      <c r="E1925" s="53" t="str">
        <f t="shared" si="59"/>
        <v>2018_NCDUPLIN</v>
      </c>
      <c r="F1925">
        <v>453100</v>
      </c>
      <c r="G1925" s="53">
        <f t="array" ref="G1925">SUM(IF(A1925=A$5:A1925,IF(C1925=C$5:C1925,1,0),0))</f>
        <v>31</v>
      </c>
    </row>
    <row r="1926" spans="1:7" x14ac:dyDescent="0.25">
      <c r="A1926">
        <v>2018</v>
      </c>
      <c r="B1926" s="53" t="str">
        <f t="shared" ref="B1926:B1989" si="60">A1926&amp;"_"&amp;C1926&amp;G1926</f>
        <v>2018_NC32</v>
      </c>
      <c r="C1926" t="s">
        <v>269</v>
      </c>
      <c r="D1926" t="s">
        <v>1476</v>
      </c>
      <c r="E1926" s="53" t="str">
        <f t="shared" ref="E1926:E1989" si="61">A1926&amp;"_"&amp;C1926&amp;D1926</f>
        <v>2018_NCDURHAM</v>
      </c>
      <c r="F1926">
        <v>453100</v>
      </c>
      <c r="G1926" s="53">
        <f t="array" ref="G1926">SUM(IF(A1926=A$5:A1926,IF(C1926=C$5:C1926,1,0),0))</f>
        <v>32</v>
      </c>
    </row>
    <row r="1927" spans="1:7" x14ac:dyDescent="0.25">
      <c r="A1927">
        <v>2018</v>
      </c>
      <c r="B1927" s="53" t="str">
        <f t="shared" si="60"/>
        <v>2018_NC33</v>
      </c>
      <c r="C1927" t="s">
        <v>269</v>
      </c>
      <c r="D1927" t="s">
        <v>1477</v>
      </c>
      <c r="E1927" s="53" t="str">
        <f t="shared" si="61"/>
        <v>2018_NCEDGECOMBE</v>
      </c>
      <c r="F1927">
        <v>453100</v>
      </c>
      <c r="G1927" s="53">
        <f t="array" ref="G1927">SUM(IF(A1927=A$5:A1927,IF(C1927=C$5:C1927,1,0),0))</f>
        <v>33</v>
      </c>
    </row>
    <row r="1928" spans="1:7" x14ac:dyDescent="0.25">
      <c r="A1928">
        <v>2018</v>
      </c>
      <c r="B1928" s="53" t="str">
        <f t="shared" si="60"/>
        <v>2018_NC34</v>
      </c>
      <c r="C1928" t="s">
        <v>269</v>
      </c>
      <c r="D1928" t="s">
        <v>714</v>
      </c>
      <c r="E1928" s="53" t="str">
        <f t="shared" si="61"/>
        <v>2018_NCFORSYTH</v>
      </c>
      <c r="F1928">
        <v>453100</v>
      </c>
      <c r="G1928" s="53">
        <f t="array" ref="G1928">SUM(IF(A1928=A$5:A1928,IF(C1928=C$5:C1928,1,0),0))</f>
        <v>34</v>
      </c>
    </row>
    <row r="1929" spans="1:7" x14ac:dyDescent="0.25">
      <c r="A1929">
        <v>2018</v>
      </c>
      <c r="B1929" s="53" t="str">
        <f t="shared" si="60"/>
        <v>2018_NC35</v>
      </c>
      <c r="C1929" t="s">
        <v>269</v>
      </c>
      <c r="D1929" t="s">
        <v>455</v>
      </c>
      <c r="E1929" s="53" t="str">
        <f t="shared" si="61"/>
        <v>2018_NCFRANKLIN</v>
      </c>
      <c r="F1929">
        <v>453100</v>
      </c>
      <c r="G1929" s="53">
        <f t="array" ref="G1929">SUM(IF(A1929=A$5:A1929,IF(C1929=C$5:C1929,1,0),0))</f>
        <v>35</v>
      </c>
    </row>
    <row r="1930" spans="1:7" x14ac:dyDescent="0.25">
      <c r="A1930">
        <v>2018</v>
      </c>
      <c r="B1930" s="53" t="str">
        <f t="shared" si="60"/>
        <v>2018_NC36</v>
      </c>
      <c r="C1930" t="s">
        <v>269</v>
      </c>
      <c r="D1930" t="s">
        <v>1478</v>
      </c>
      <c r="E1930" s="53" t="str">
        <f t="shared" si="61"/>
        <v>2018_NCGASTON</v>
      </c>
      <c r="F1930">
        <v>453100</v>
      </c>
      <c r="G1930" s="53">
        <f t="array" ref="G1930">SUM(IF(A1930=A$5:A1930,IF(C1930=C$5:C1930,1,0),0))</f>
        <v>36</v>
      </c>
    </row>
    <row r="1931" spans="1:7" x14ac:dyDescent="0.25">
      <c r="A1931">
        <v>2018</v>
      </c>
      <c r="B1931" s="53" t="str">
        <f t="shared" si="60"/>
        <v>2018_NC37</v>
      </c>
      <c r="C1931" t="s">
        <v>269</v>
      </c>
      <c r="D1931" t="s">
        <v>272</v>
      </c>
      <c r="E1931" s="53" t="str">
        <f t="shared" si="61"/>
        <v>2018_NCGATES</v>
      </c>
      <c r="F1931">
        <v>458850</v>
      </c>
      <c r="G1931" s="53">
        <f t="array" ref="G1931">SUM(IF(A1931=A$5:A1931,IF(C1931=C$5:C1931,1,0),0))</f>
        <v>37</v>
      </c>
    </row>
    <row r="1932" spans="1:7" x14ac:dyDescent="0.25">
      <c r="A1932">
        <v>2018</v>
      </c>
      <c r="B1932" s="53" t="str">
        <f t="shared" si="60"/>
        <v>2018_NC38</v>
      </c>
      <c r="C1932" t="s">
        <v>269</v>
      </c>
      <c r="D1932" t="s">
        <v>491</v>
      </c>
      <c r="E1932" s="53" t="str">
        <f t="shared" si="61"/>
        <v>2018_NCGRAHAM</v>
      </c>
      <c r="F1932">
        <v>453100</v>
      </c>
      <c r="G1932" s="53">
        <f t="array" ref="G1932">SUM(IF(A1932=A$5:A1932,IF(C1932=C$5:C1932,1,0),0))</f>
        <v>38</v>
      </c>
    </row>
    <row r="1933" spans="1:7" x14ac:dyDescent="0.25">
      <c r="A1933">
        <v>2018</v>
      </c>
      <c r="B1933" s="53" t="str">
        <f t="shared" si="60"/>
        <v>2018_NC39</v>
      </c>
      <c r="C1933" t="s">
        <v>269</v>
      </c>
      <c r="D1933" t="s">
        <v>1479</v>
      </c>
      <c r="E1933" s="53" t="str">
        <f t="shared" si="61"/>
        <v>2018_NCGRANVILLE</v>
      </c>
      <c r="F1933">
        <v>453100</v>
      </c>
      <c r="G1933" s="53">
        <f t="array" ref="G1933">SUM(IF(A1933=A$5:A1933,IF(C1933=C$5:C1933,1,0),0))</f>
        <v>39</v>
      </c>
    </row>
    <row r="1934" spans="1:7" x14ac:dyDescent="0.25">
      <c r="A1934">
        <v>2018</v>
      </c>
      <c r="B1934" s="53" t="str">
        <f t="shared" si="60"/>
        <v>2018_NC40</v>
      </c>
      <c r="C1934" t="s">
        <v>269</v>
      </c>
      <c r="D1934" t="s">
        <v>212</v>
      </c>
      <c r="E1934" s="53" t="str">
        <f t="shared" si="61"/>
        <v>2018_NCGREENE</v>
      </c>
      <c r="F1934">
        <v>453100</v>
      </c>
      <c r="G1934" s="53">
        <f t="array" ref="G1934">SUM(IF(A1934=A$5:A1934,IF(C1934=C$5:C1934,1,0),0))</f>
        <v>40</v>
      </c>
    </row>
    <row r="1935" spans="1:7" x14ac:dyDescent="0.25">
      <c r="A1935">
        <v>2018</v>
      </c>
      <c r="B1935" s="53" t="str">
        <f t="shared" si="60"/>
        <v>2018_NC41</v>
      </c>
      <c r="C1935" t="s">
        <v>269</v>
      </c>
      <c r="D1935" t="s">
        <v>1480</v>
      </c>
      <c r="E1935" s="53" t="str">
        <f t="shared" si="61"/>
        <v>2018_NCGUILFORD</v>
      </c>
      <c r="F1935">
        <v>453100</v>
      </c>
      <c r="G1935" s="53">
        <f t="array" ref="G1935">SUM(IF(A1935=A$5:A1935,IF(C1935=C$5:C1935,1,0),0))</f>
        <v>41</v>
      </c>
    </row>
    <row r="1936" spans="1:7" x14ac:dyDescent="0.25">
      <c r="A1936">
        <v>2018</v>
      </c>
      <c r="B1936" s="53" t="str">
        <f t="shared" si="60"/>
        <v>2018_NC42</v>
      </c>
      <c r="C1936" t="s">
        <v>269</v>
      </c>
      <c r="D1936" t="s">
        <v>1481</v>
      </c>
      <c r="E1936" s="53" t="str">
        <f t="shared" si="61"/>
        <v>2018_NCHALIFAX</v>
      </c>
      <c r="F1936">
        <v>453100</v>
      </c>
      <c r="G1936" s="53">
        <f t="array" ref="G1936">SUM(IF(A1936=A$5:A1936,IF(C1936=C$5:C1936,1,0),0))</f>
        <v>42</v>
      </c>
    </row>
    <row r="1937" spans="1:7" x14ac:dyDescent="0.25">
      <c r="A1937">
        <v>2018</v>
      </c>
      <c r="B1937" s="53" t="str">
        <f t="shared" si="60"/>
        <v>2018_NC43</v>
      </c>
      <c r="C1937" t="s">
        <v>269</v>
      </c>
      <c r="D1937" t="s">
        <v>1482</v>
      </c>
      <c r="E1937" s="53" t="str">
        <f t="shared" si="61"/>
        <v>2018_NCHARNETT</v>
      </c>
      <c r="F1937">
        <v>453100</v>
      </c>
      <c r="G1937" s="53">
        <f t="array" ref="G1937">SUM(IF(A1937=A$5:A1937,IF(C1937=C$5:C1937,1,0),0))</f>
        <v>43</v>
      </c>
    </row>
    <row r="1938" spans="1:7" x14ac:dyDescent="0.25">
      <c r="A1938">
        <v>2018</v>
      </c>
      <c r="B1938" s="53" t="str">
        <f t="shared" si="60"/>
        <v>2018_NC44</v>
      </c>
      <c r="C1938" t="s">
        <v>269</v>
      </c>
      <c r="D1938" t="s">
        <v>1483</v>
      </c>
      <c r="E1938" s="53" t="str">
        <f t="shared" si="61"/>
        <v>2018_NCHAYWOOD</v>
      </c>
      <c r="F1938">
        <v>453100</v>
      </c>
      <c r="G1938" s="53">
        <f t="array" ref="G1938">SUM(IF(A1938=A$5:A1938,IF(C1938=C$5:C1938,1,0),0))</f>
        <v>44</v>
      </c>
    </row>
    <row r="1939" spans="1:7" x14ac:dyDescent="0.25">
      <c r="A1939">
        <v>2018</v>
      </c>
      <c r="B1939" s="53" t="str">
        <f t="shared" si="60"/>
        <v>2018_NC45</v>
      </c>
      <c r="C1939" t="s">
        <v>269</v>
      </c>
      <c r="D1939" t="s">
        <v>823</v>
      </c>
      <c r="E1939" s="53" t="str">
        <f t="shared" si="61"/>
        <v>2018_NCHENDERSON</v>
      </c>
      <c r="F1939">
        <v>453100</v>
      </c>
      <c r="G1939" s="53">
        <f t="array" ref="G1939">SUM(IF(A1939=A$5:A1939,IF(C1939=C$5:C1939,1,0),0))</f>
        <v>45</v>
      </c>
    </row>
    <row r="1940" spans="1:7" x14ac:dyDescent="0.25">
      <c r="A1940">
        <v>2018</v>
      </c>
      <c r="B1940" s="53" t="str">
        <f t="shared" si="60"/>
        <v>2018_NC46</v>
      </c>
      <c r="C1940" t="s">
        <v>269</v>
      </c>
      <c r="D1940" t="s">
        <v>1484</v>
      </c>
      <c r="E1940" s="53" t="str">
        <f t="shared" si="61"/>
        <v>2018_NCHERTFORD</v>
      </c>
      <c r="F1940">
        <v>453100</v>
      </c>
      <c r="G1940" s="53">
        <f t="array" ref="G1940">SUM(IF(A1940=A$5:A1940,IF(C1940=C$5:C1940,1,0),0))</f>
        <v>46</v>
      </c>
    </row>
    <row r="1941" spans="1:7" x14ac:dyDescent="0.25">
      <c r="A1941">
        <v>2018</v>
      </c>
      <c r="B1941" s="53" t="str">
        <f t="shared" si="60"/>
        <v>2018_NC47</v>
      </c>
      <c r="C1941" t="s">
        <v>269</v>
      </c>
      <c r="D1941" t="s">
        <v>1485</v>
      </c>
      <c r="E1941" s="53" t="str">
        <f t="shared" si="61"/>
        <v>2018_NCHOKE</v>
      </c>
      <c r="F1941">
        <v>453100</v>
      </c>
      <c r="G1941" s="53">
        <f t="array" ref="G1941">SUM(IF(A1941=A$5:A1941,IF(C1941=C$5:C1941,1,0),0))</f>
        <v>47</v>
      </c>
    </row>
    <row r="1942" spans="1:7" x14ac:dyDescent="0.25">
      <c r="A1942">
        <v>2018</v>
      </c>
      <c r="B1942" s="53" t="str">
        <f t="shared" si="60"/>
        <v>2018_NC48</v>
      </c>
      <c r="C1942" t="s">
        <v>269</v>
      </c>
      <c r="D1942" t="s">
        <v>273</v>
      </c>
      <c r="E1942" s="53" t="str">
        <f t="shared" si="61"/>
        <v>2018_NCHYDE</v>
      </c>
      <c r="F1942">
        <v>483000</v>
      </c>
      <c r="G1942" s="53">
        <f t="array" ref="G1942">SUM(IF(A1942=A$5:A1942,IF(C1942=C$5:C1942,1,0),0))</f>
        <v>48</v>
      </c>
    </row>
    <row r="1943" spans="1:7" x14ac:dyDescent="0.25">
      <c r="A1943">
        <v>2018</v>
      </c>
      <c r="B1943" s="53" t="str">
        <f t="shared" si="60"/>
        <v>2018_NC49</v>
      </c>
      <c r="C1943" t="s">
        <v>269</v>
      </c>
      <c r="D1943" t="s">
        <v>1486</v>
      </c>
      <c r="E1943" s="53" t="str">
        <f t="shared" si="61"/>
        <v>2018_NCIREDELL</v>
      </c>
      <c r="F1943">
        <v>453100</v>
      </c>
      <c r="G1943" s="53">
        <f t="array" ref="G1943">SUM(IF(A1943=A$5:A1943,IF(C1943=C$5:C1943,1,0),0))</f>
        <v>49</v>
      </c>
    </row>
    <row r="1944" spans="1:7" x14ac:dyDescent="0.25">
      <c r="A1944">
        <v>2018</v>
      </c>
      <c r="B1944" s="53" t="str">
        <f t="shared" si="60"/>
        <v>2018_NC50</v>
      </c>
      <c r="C1944" t="s">
        <v>269</v>
      </c>
      <c r="D1944" t="s">
        <v>460</v>
      </c>
      <c r="E1944" s="53" t="str">
        <f t="shared" si="61"/>
        <v>2018_NCJACKSON</v>
      </c>
      <c r="F1944">
        <v>453100</v>
      </c>
      <c r="G1944" s="53">
        <f t="array" ref="G1944">SUM(IF(A1944=A$5:A1944,IF(C1944=C$5:C1944,1,0),0))</f>
        <v>50</v>
      </c>
    </row>
    <row r="1945" spans="1:7" x14ac:dyDescent="0.25">
      <c r="A1945">
        <v>2018</v>
      </c>
      <c r="B1945" s="53" t="str">
        <f t="shared" si="60"/>
        <v>2018_NC51</v>
      </c>
      <c r="C1945" t="s">
        <v>269</v>
      </c>
      <c r="D1945" t="s">
        <v>1487</v>
      </c>
      <c r="E1945" s="53" t="str">
        <f t="shared" si="61"/>
        <v>2018_NCJOHNSTON</v>
      </c>
      <c r="F1945">
        <v>453100</v>
      </c>
      <c r="G1945" s="53">
        <f t="array" ref="G1945">SUM(IF(A1945=A$5:A1945,IF(C1945=C$5:C1945,1,0),0))</f>
        <v>51</v>
      </c>
    </row>
    <row r="1946" spans="1:7" x14ac:dyDescent="0.25">
      <c r="A1946">
        <v>2018</v>
      </c>
      <c r="B1946" s="53" t="str">
        <f t="shared" si="60"/>
        <v>2018_NC52</v>
      </c>
      <c r="C1946" t="s">
        <v>269</v>
      </c>
      <c r="D1946" t="s">
        <v>732</v>
      </c>
      <c r="E1946" s="53" t="str">
        <f t="shared" si="61"/>
        <v>2018_NCJONES</v>
      </c>
      <c r="F1946">
        <v>453100</v>
      </c>
      <c r="G1946" s="53">
        <f t="array" ref="G1946">SUM(IF(A1946=A$5:A1946,IF(C1946=C$5:C1946,1,0),0))</f>
        <v>52</v>
      </c>
    </row>
    <row r="1947" spans="1:7" x14ac:dyDescent="0.25">
      <c r="A1947">
        <v>2018</v>
      </c>
      <c r="B1947" s="53" t="str">
        <f t="shared" si="60"/>
        <v>2018_NC53</v>
      </c>
      <c r="C1947" t="s">
        <v>269</v>
      </c>
      <c r="D1947" t="s">
        <v>464</v>
      </c>
      <c r="E1947" s="53" t="str">
        <f t="shared" si="61"/>
        <v>2018_NCLEE</v>
      </c>
      <c r="F1947">
        <v>453100</v>
      </c>
      <c r="G1947" s="53">
        <f t="array" ref="G1947">SUM(IF(A1947=A$5:A1947,IF(C1947=C$5:C1947,1,0),0))</f>
        <v>53</v>
      </c>
    </row>
    <row r="1948" spans="1:7" x14ac:dyDescent="0.25">
      <c r="A1948">
        <v>2018</v>
      </c>
      <c r="B1948" s="53" t="str">
        <f t="shared" si="60"/>
        <v>2018_NC54</v>
      </c>
      <c r="C1948" t="s">
        <v>269</v>
      </c>
      <c r="D1948" t="s">
        <v>1488</v>
      </c>
      <c r="E1948" s="53" t="str">
        <f t="shared" si="61"/>
        <v>2018_NCLENOIR</v>
      </c>
      <c r="F1948">
        <v>453100</v>
      </c>
      <c r="G1948" s="53">
        <f t="array" ref="G1948">SUM(IF(A1948=A$5:A1948,IF(C1948=C$5:C1948,1,0),0))</f>
        <v>54</v>
      </c>
    </row>
    <row r="1949" spans="1:7" x14ac:dyDescent="0.25">
      <c r="A1949">
        <v>2018</v>
      </c>
      <c r="B1949" s="53" t="str">
        <f t="shared" si="60"/>
        <v>2018_NC55</v>
      </c>
      <c r="C1949" t="s">
        <v>269</v>
      </c>
      <c r="D1949" t="s">
        <v>221</v>
      </c>
      <c r="E1949" s="53" t="str">
        <f t="shared" si="61"/>
        <v>2018_NCLINCOLN</v>
      </c>
      <c r="F1949">
        <v>453100</v>
      </c>
      <c r="G1949" s="53">
        <f t="array" ref="G1949">SUM(IF(A1949=A$5:A1949,IF(C1949=C$5:C1949,1,0),0))</f>
        <v>55</v>
      </c>
    </row>
    <row r="1950" spans="1:7" x14ac:dyDescent="0.25">
      <c r="A1950">
        <v>2018</v>
      </c>
      <c r="B1950" s="53" t="str">
        <f t="shared" si="60"/>
        <v>2018_NC56</v>
      </c>
      <c r="C1950" t="s">
        <v>269</v>
      </c>
      <c r="D1950" t="s">
        <v>1489</v>
      </c>
      <c r="E1950" s="53" t="str">
        <f t="shared" si="61"/>
        <v>2018_NCMCDOWELL</v>
      </c>
      <c r="F1950">
        <v>453100</v>
      </c>
      <c r="G1950" s="53">
        <f t="array" ref="G1950">SUM(IF(A1950=A$5:A1950,IF(C1950=C$5:C1950,1,0),0))</f>
        <v>56</v>
      </c>
    </row>
    <row r="1951" spans="1:7" x14ac:dyDescent="0.25">
      <c r="A1951">
        <v>2018</v>
      </c>
      <c r="B1951" s="53" t="str">
        <f t="shared" si="60"/>
        <v>2018_NC57</v>
      </c>
      <c r="C1951" t="s">
        <v>269</v>
      </c>
      <c r="D1951" t="s">
        <v>288</v>
      </c>
      <c r="E1951" s="53" t="str">
        <f t="shared" si="61"/>
        <v>2018_NCMACON</v>
      </c>
      <c r="F1951">
        <v>453100</v>
      </c>
      <c r="G1951" s="53">
        <f t="array" ref="G1951">SUM(IF(A1951=A$5:A1951,IF(C1951=C$5:C1951,1,0),0))</f>
        <v>57</v>
      </c>
    </row>
    <row r="1952" spans="1:7" x14ac:dyDescent="0.25">
      <c r="A1952">
        <v>2018</v>
      </c>
      <c r="B1952" s="53" t="str">
        <f t="shared" si="60"/>
        <v>2018_NC58</v>
      </c>
      <c r="C1952" t="s">
        <v>269</v>
      </c>
      <c r="D1952" t="s">
        <v>467</v>
      </c>
      <c r="E1952" s="53" t="str">
        <f t="shared" si="61"/>
        <v>2018_NCMADISON</v>
      </c>
      <c r="F1952">
        <v>453100</v>
      </c>
      <c r="G1952" s="53">
        <f t="array" ref="G1952">SUM(IF(A1952=A$5:A1952,IF(C1952=C$5:C1952,1,0),0))</f>
        <v>58</v>
      </c>
    </row>
    <row r="1953" spans="1:7" x14ac:dyDescent="0.25">
      <c r="A1953">
        <v>2018</v>
      </c>
      <c r="B1953" s="53" t="str">
        <f t="shared" si="60"/>
        <v>2018_NC59</v>
      </c>
      <c r="C1953" t="s">
        <v>269</v>
      </c>
      <c r="D1953" t="s">
        <v>654</v>
      </c>
      <c r="E1953" s="53" t="str">
        <f t="shared" si="61"/>
        <v>2018_NCMARTIN</v>
      </c>
      <c r="F1953">
        <v>453100</v>
      </c>
      <c r="G1953" s="53">
        <f t="array" ref="G1953">SUM(IF(A1953=A$5:A1953,IF(C1953=C$5:C1953,1,0),0))</f>
        <v>59</v>
      </c>
    </row>
    <row r="1954" spans="1:7" x14ac:dyDescent="0.25">
      <c r="A1954">
        <v>2018</v>
      </c>
      <c r="B1954" s="53" t="str">
        <f t="shared" si="60"/>
        <v>2018_NC60</v>
      </c>
      <c r="C1954" t="s">
        <v>269</v>
      </c>
      <c r="D1954" t="s">
        <v>1490</v>
      </c>
      <c r="E1954" s="53" t="str">
        <f t="shared" si="61"/>
        <v>2018_NCMECKLENBURG</v>
      </c>
      <c r="F1954">
        <v>453100</v>
      </c>
      <c r="G1954" s="53">
        <f t="array" ref="G1954">SUM(IF(A1954=A$5:A1954,IF(C1954=C$5:C1954,1,0),0))</f>
        <v>60</v>
      </c>
    </row>
    <row r="1955" spans="1:7" x14ac:dyDescent="0.25">
      <c r="A1955">
        <v>2018</v>
      </c>
      <c r="B1955" s="53" t="str">
        <f t="shared" si="60"/>
        <v>2018_NC61</v>
      </c>
      <c r="C1955" t="s">
        <v>269</v>
      </c>
      <c r="D1955" t="s">
        <v>740</v>
      </c>
      <c r="E1955" s="53" t="str">
        <f t="shared" si="61"/>
        <v>2018_NCMITCHELL</v>
      </c>
      <c r="F1955">
        <v>453100</v>
      </c>
      <c r="G1955" s="53">
        <f t="array" ref="G1955">SUM(IF(A1955=A$5:A1955,IF(C1955=C$5:C1955,1,0),0))</f>
        <v>61</v>
      </c>
    </row>
    <row r="1956" spans="1:7" x14ac:dyDescent="0.25">
      <c r="A1956">
        <v>2018</v>
      </c>
      <c r="B1956" s="53" t="str">
        <f t="shared" si="60"/>
        <v>2018_NC62</v>
      </c>
      <c r="C1956" t="s">
        <v>269</v>
      </c>
      <c r="D1956" t="s">
        <v>232</v>
      </c>
      <c r="E1956" s="53" t="str">
        <f t="shared" si="61"/>
        <v>2018_NCMONTGOMERY</v>
      </c>
      <c r="F1956">
        <v>453100</v>
      </c>
      <c r="G1956" s="53">
        <f t="array" ref="G1956">SUM(IF(A1956=A$5:A1956,IF(C1956=C$5:C1956,1,0),0))</f>
        <v>62</v>
      </c>
    </row>
    <row r="1957" spans="1:7" x14ac:dyDescent="0.25">
      <c r="A1957">
        <v>2018</v>
      </c>
      <c r="B1957" s="53" t="str">
        <f t="shared" si="60"/>
        <v>2018_NC63</v>
      </c>
      <c r="C1957" t="s">
        <v>269</v>
      </c>
      <c r="D1957" t="s">
        <v>1491</v>
      </c>
      <c r="E1957" s="53" t="str">
        <f t="shared" si="61"/>
        <v>2018_NCMOORE</v>
      </c>
      <c r="F1957">
        <v>453100</v>
      </c>
      <c r="G1957" s="53">
        <f t="array" ref="G1957">SUM(IF(A1957=A$5:A1957,IF(C1957=C$5:C1957,1,0),0))</f>
        <v>63</v>
      </c>
    </row>
    <row r="1958" spans="1:7" x14ac:dyDescent="0.25">
      <c r="A1958">
        <v>2018</v>
      </c>
      <c r="B1958" s="53" t="str">
        <f t="shared" si="60"/>
        <v>2018_NC64</v>
      </c>
      <c r="C1958" t="s">
        <v>269</v>
      </c>
      <c r="D1958" t="s">
        <v>1492</v>
      </c>
      <c r="E1958" s="53" t="str">
        <f t="shared" si="61"/>
        <v>2018_NCNASH</v>
      </c>
      <c r="F1958">
        <v>453100</v>
      </c>
      <c r="G1958" s="53">
        <f t="array" ref="G1958">SUM(IF(A1958=A$5:A1958,IF(C1958=C$5:C1958,1,0),0))</f>
        <v>64</v>
      </c>
    </row>
    <row r="1959" spans="1:7" x14ac:dyDescent="0.25">
      <c r="A1959">
        <v>2018</v>
      </c>
      <c r="B1959" s="53" t="str">
        <f t="shared" si="60"/>
        <v>2018_NC65</v>
      </c>
      <c r="C1959" t="s">
        <v>269</v>
      </c>
      <c r="D1959" t="s">
        <v>1493</v>
      </c>
      <c r="E1959" s="53" t="str">
        <f t="shared" si="61"/>
        <v>2018_NCNEW HANOVER</v>
      </c>
      <c r="F1959">
        <v>453100</v>
      </c>
      <c r="G1959" s="53">
        <f t="array" ref="G1959">SUM(IF(A1959=A$5:A1959,IF(C1959=C$5:C1959,1,0),0))</f>
        <v>65</v>
      </c>
    </row>
    <row r="1960" spans="1:7" x14ac:dyDescent="0.25">
      <c r="A1960">
        <v>2018</v>
      </c>
      <c r="B1960" s="53" t="str">
        <f t="shared" si="60"/>
        <v>2018_NC66</v>
      </c>
      <c r="C1960" t="s">
        <v>269</v>
      </c>
      <c r="D1960" t="s">
        <v>1494</v>
      </c>
      <c r="E1960" s="53" t="str">
        <f t="shared" si="61"/>
        <v>2018_NCNORTHAMPTON</v>
      </c>
      <c r="F1960">
        <v>453100</v>
      </c>
      <c r="G1960" s="53">
        <f t="array" ref="G1960">SUM(IF(A1960=A$5:A1960,IF(C1960=C$5:C1960,1,0),0))</f>
        <v>66</v>
      </c>
    </row>
    <row r="1961" spans="1:7" x14ac:dyDescent="0.25">
      <c r="A1961">
        <v>2018</v>
      </c>
      <c r="B1961" s="53" t="str">
        <f t="shared" si="60"/>
        <v>2018_NC67</v>
      </c>
      <c r="C1961" t="s">
        <v>269</v>
      </c>
      <c r="D1961" t="s">
        <v>1495</v>
      </c>
      <c r="E1961" s="53" t="str">
        <f t="shared" si="61"/>
        <v>2018_NCONSLOW</v>
      </c>
      <c r="F1961">
        <v>453100</v>
      </c>
      <c r="G1961" s="53">
        <f t="array" ref="G1961">SUM(IF(A1961=A$5:A1961,IF(C1961=C$5:C1961,1,0),0))</f>
        <v>67</v>
      </c>
    </row>
    <row r="1962" spans="1:7" x14ac:dyDescent="0.25">
      <c r="A1962">
        <v>2018</v>
      </c>
      <c r="B1962" s="53" t="str">
        <f t="shared" si="60"/>
        <v>2018_NC68</v>
      </c>
      <c r="C1962" t="s">
        <v>269</v>
      </c>
      <c r="D1962" t="s">
        <v>169</v>
      </c>
      <c r="E1962" s="53" t="str">
        <f t="shared" si="61"/>
        <v>2018_NCORANGE</v>
      </c>
      <c r="F1962">
        <v>453100</v>
      </c>
      <c r="G1962" s="53">
        <f t="array" ref="G1962">SUM(IF(A1962=A$5:A1962,IF(C1962=C$5:C1962,1,0),0))</f>
        <v>68</v>
      </c>
    </row>
    <row r="1963" spans="1:7" x14ac:dyDescent="0.25">
      <c r="A1963">
        <v>2018</v>
      </c>
      <c r="B1963" s="53" t="str">
        <f t="shared" si="60"/>
        <v>2018_NC69</v>
      </c>
      <c r="C1963" t="s">
        <v>269</v>
      </c>
      <c r="D1963" t="s">
        <v>1496</v>
      </c>
      <c r="E1963" s="53" t="str">
        <f t="shared" si="61"/>
        <v>2018_NCPAMLICO</v>
      </c>
      <c r="F1963">
        <v>453100</v>
      </c>
      <c r="G1963" s="53">
        <f t="array" ref="G1963">SUM(IF(A1963=A$5:A1963,IF(C1963=C$5:C1963,1,0),0))</f>
        <v>69</v>
      </c>
    </row>
    <row r="1964" spans="1:7" x14ac:dyDescent="0.25">
      <c r="A1964">
        <v>2018</v>
      </c>
      <c r="B1964" s="53" t="str">
        <f t="shared" si="60"/>
        <v>2018_NC70</v>
      </c>
      <c r="C1964" t="s">
        <v>269</v>
      </c>
      <c r="D1964" t="s">
        <v>274</v>
      </c>
      <c r="E1964" s="53" t="str">
        <f t="shared" si="61"/>
        <v>2018_NCPASQUOTANK</v>
      </c>
      <c r="F1964">
        <v>625500</v>
      </c>
      <c r="G1964" s="53">
        <f t="array" ref="G1964">SUM(IF(A1964=A$5:A1964,IF(C1964=C$5:C1964,1,0),0))</f>
        <v>70</v>
      </c>
    </row>
    <row r="1965" spans="1:7" x14ac:dyDescent="0.25">
      <c r="A1965">
        <v>2018</v>
      </c>
      <c r="B1965" s="53" t="str">
        <f t="shared" si="60"/>
        <v>2018_NC71</v>
      </c>
      <c r="C1965" t="s">
        <v>269</v>
      </c>
      <c r="D1965" t="s">
        <v>1497</v>
      </c>
      <c r="E1965" s="53" t="str">
        <f t="shared" si="61"/>
        <v>2018_NCPENDER</v>
      </c>
      <c r="F1965">
        <v>453100</v>
      </c>
      <c r="G1965" s="53">
        <f t="array" ref="G1965">SUM(IF(A1965=A$5:A1965,IF(C1965=C$5:C1965,1,0),0))</f>
        <v>71</v>
      </c>
    </row>
    <row r="1966" spans="1:7" x14ac:dyDescent="0.25">
      <c r="A1966">
        <v>2018</v>
      </c>
      <c r="B1966" s="53" t="str">
        <f t="shared" si="60"/>
        <v>2018_NC72</v>
      </c>
      <c r="C1966" t="s">
        <v>269</v>
      </c>
      <c r="D1966" t="s">
        <v>275</v>
      </c>
      <c r="E1966" s="53" t="str">
        <f t="shared" si="61"/>
        <v>2018_NCPERQUIMANS</v>
      </c>
      <c r="F1966">
        <v>625500</v>
      </c>
      <c r="G1966" s="53">
        <f t="array" ref="G1966">SUM(IF(A1966=A$5:A1966,IF(C1966=C$5:C1966,1,0),0))</f>
        <v>72</v>
      </c>
    </row>
    <row r="1967" spans="1:7" x14ac:dyDescent="0.25">
      <c r="A1967">
        <v>2018</v>
      </c>
      <c r="B1967" s="53" t="str">
        <f t="shared" si="60"/>
        <v>2018_NC73</v>
      </c>
      <c r="C1967" t="s">
        <v>269</v>
      </c>
      <c r="D1967" t="s">
        <v>1498</v>
      </c>
      <c r="E1967" s="53" t="str">
        <f t="shared" si="61"/>
        <v>2018_NCPERSON</v>
      </c>
      <c r="F1967">
        <v>453100</v>
      </c>
      <c r="G1967" s="53">
        <f t="array" ref="G1967">SUM(IF(A1967=A$5:A1967,IF(C1967=C$5:C1967,1,0),0))</f>
        <v>73</v>
      </c>
    </row>
    <row r="1968" spans="1:7" x14ac:dyDescent="0.25">
      <c r="A1968">
        <v>2018</v>
      </c>
      <c r="B1968" s="53" t="str">
        <f t="shared" si="60"/>
        <v>2018_NC74</v>
      </c>
      <c r="C1968" t="s">
        <v>269</v>
      </c>
      <c r="D1968" t="s">
        <v>1499</v>
      </c>
      <c r="E1968" s="53" t="str">
        <f t="shared" si="61"/>
        <v>2018_NCPITT</v>
      </c>
      <c r="F1968">
        <v>453100</v>
      </c>
      <c r="G1968" s="53">
        <f t="array" ref="G1968">SUM(IF(A1968=A$5:A1968,IF(C1968=C$5:C1968,1,0),0))</f>
        <v>74</v>
      </c>
    </row>
    <row r="1969" spans="1:7" x14ac:dyDescent="0.25">
      <c r="A1969">
        <v>2018</v>
      </c>
      <c r="B1969" s="53" t="str">
        <f t="shared" si="60"/>
        <v>2018_NC75</v>
      </c>
      <c r="C1969" t="s">
        <v>269</v>
      </c>
      <c r="D1969" t="s">
        <v>535</v>
      </c>
      <c r="E1969" s="53" t="str">
        <f t="shared" si="61"/>
        <v>2018_NCPOLK</v>
      </c>
      <c r="F1969">
        <v>453100</v>
      </c>
      <c r="G1969" s="53">
        <f t="array" ref="G1969">SUM(IF(A1969=A$5:A1969,IF(C1969=C$5:C1969,1,0),0))</f>
        <v>75</v>
      </c>
    </row>
    <row r="1970" spans="1:7" x14ac:dyDescent="0.25">
      <c r="A1970">
        <v>2018</v>
      </c>
      <c r="B1970" s="53" t="str">
        <f t="shared" si="60"/>
        <v>2018_NC76</v>
      </c>
      <c r="C1970" t="s">
        <v>269</v>
      </c>
      <c r="D1970" t="s">
        <v>475</v>
      </c>
      <c r="E1970" s="53" t="str">
        <f t="shared" si="61"/>
        <v>2018_NCRANDOLPH</v>
      </c>
      <c r="F1970">
        <v>453100</v>
      </c>
      <c r="G1970" s="53">
        <f t="array" ref="G1970">SUM(IF(A1970=A$5:A1970,IF(C1970=C$5:C1970,1,0),0))</f>
        <v>76</v>
      </c>
    </row>
    <row r="1971" spans="1:7" x14ac:dyDescent="0.25">
      <c r="A1971">
        <v>2018</v>
      </c>
      <c r="B1971" s="53" t="str">
        <f t="shared" si="60"/>
        <v>2018_NC77</v>
      </c>
      <c r="C1971" t="s">
        <v>269</v>
      </c>
      <c r="D1971" t="s">
        <v>266</v>
      </c>
      <c r="E1971" s="53" t="str">
        <f t="shared" si="61"/>
        <v>2018_NCRICHMOND</v>
      </c>
      <c r="F1971">
        <v>453100</v>
      </c>
      <c r="G1971" s="53">
        <f t="array" ref="G1971">SUM(IF(A1971=A$5:A1971,IF(C1971=C$5:C1971,1,0),0))</f>
        <v>77</v>
      </c>
    </row>
    <row r="1972" spans="1:7" x14ac:dyDescent="0.25">
      <c r="A1972">
        <v>2018</v>
      </c>
      <c r="B1972" s="53" t="str">
        <f t="shared" si="60"/>
        <v>2018_NC78</v>
      </c>
      <c r="C1972" t="s">
        <v>269</v>
      </c>
      <c r="D1972" t="s">
        <v>1500</v>
      </c>
      <c r="E1972" s="53" t="str">
        <f t="shared" si="61"/>
        <v>2018_NCROBESON</v>
      </c>
      <c r="F1972">
        <v>453100</v>
      </c>
      <c r="G1972" s="53">
        <f t="array" ref="G1972">SUM(IF(A1972=A$5:A1972,IF(C1972=C$5:C1972,1,0),0))</f>
        <v>78</v>
      </c>
    </row>
    <row r="1973" spans="1:7" x14ac:dyDescent="0.25">
      <c r="A1973">
        <v>2018</v>
      </c>
      <c r="B1973" s="53" t="str">
        <f t="shared" si="60"/>
        <v>2018_NC79</v>
      </c>
      <c r="C1973" t="s">
        <v>269</v>
      </c>
      <c r="D1973" t="s">
        <v>246</v>
      </c>
      <c r="E1973" s="53" t="str">
        <f t="shared" si="61"/>
        <v>2018_NCROCKINGHAM</v>
      </c>
      <c r="F1973">
        <v>453100</v>
      </c>
      <c r="G1973" s="53">
        <f t="array" ref="G1973">SUM(IF(A1973=A$5:A1973,IF(C1973=C$5:C1973,1,0),0))</f>
        <v>79</v>
      </c>
    </row>
    <row r="1974" spans="1:7" x14ac:dyDescent="0.25">
      <c r="A1974">
        <v>2018</v>
      </c>
      <c r="B1974" s="53" t="str">
        <f t="shared" si="60"/>
        <v>2018_NC80</v>
      </c>
      <c r="C1974" t="s">
        <v>269</v>
      </c>
      <c r="D1974" t="s">
        <v>1047</v>
      </c>
      <c r="E1974" s="53" t="str">
        <f t="shared" si="61"/>
        <v>2018_NCROWAN</v>
      </c>
      <c r="F1974">
        <v>453100</v>
      </c>
      <c r="G1974" s="53">
        <f t="array" ref="G1974">SUM(IF(A1974=A$5:A1974,IF(C1974=C$5:C1974,1,0),0))</f>
        <v>80</v>
      </c>
    </row>
    <row r="1975" spans="1:7" x14ac:dyDescent="0.25">
      <c r="A1975">
        <v>2018</v>
      </c>
      <c r="B1975" s="53" t="str">
        <f t="shared" si="60"/>
        <v>2018_NC81</v>
      </c>
      <c r="C1975" t="s">
        <v>269</v>
      </c>
      <c r="D1975" t="s">
        <v>291</v>
      </c>
      <c r="E1975" s="53" t="str">
        <f t="shared" si="61"/>
        <v>2018_NCRUTHERFORD</v>
      </c>
      <c r="F1975">
        <v>453100</v>
      </c>
      <c r="G1975" s="53">
        <f t="array" ref="G1975">SUM(IF(A1975=A$5:A1975,IF(C1975=C$5:C1975,1,0),0))</f>
        <v>81</v>
      </c>
    </row>
    <row r="1976" spans="1:7" x14ac:dyDescent="0.25">
      <c r="A1976">
        <v>2018</v>
      </c>
      <c r="B1976" s="53" t="str">
        <f t="shared" si="60"/>
        <v>2018_NC82</v>
      </c>
      <c r="C1976" t="s">
        <v>269</v>
      </c>
      <c r="D1976" t="s">
        <v>1501</v>
      </c>
      <c r="E1976" s="53" t="str">
        <f t="shared" si="61"/>
        <v>2018_NCSAMPSON</v>
      </c>
      <c r="F1976">
        <v>453100</v>
      </c>
      <c r="G1976" s="53">
        <f t="array" ref="G1976">SUM(IF(A1976=A$5:A1976,IF(C1976=C$5:C1976,1,0),0))</f>
        <v>82</v>
      </c>
    </row>
    <row r="1977" spans="1:7" x14ac:dyDescent="0.25">
      <c r="A1977">
        <v>2018</v>
      </c>
      <c r="B1977" s="53" t="str">
        <f t="shared" si="60"/>
        <v>2018_NC83</v>
      </c>
      <c r="C1977" t="s">
        <v>269</v>
      </c>
      <c r="D1977" t="s">
        <v>1309</v>
      </c>
      <c r="E1977" s="53" t="str">
        <f t="shared" si="61"/>
        <v>2018_NCSCOTLAND</v>
      </c>
      <c r="F1977">
        <v>453100</v>
      </c>
      <c r="G1977" s="53">
        <f t="array" ref="G1977">SUM(IF(A1977=A$5:A1977,IF(C1977=C$5:C1977,1,0),0))</f>
        <v>83</v>
      </c>
    </row>
    <row r="1978" spans="1:7" x14ac:dyDescent="0.25">
      <c r="A1978">
        <v>2018</v>
      </c>
      <c r="B1978" s="53" t="str">
        <f t="shared" si="60"/>
        <v>2018_NC84</v>
      </c>
      <c r="C1978" t="s">
        <v>269</v>
      </c>
      <c r="D1978" t="s">
        <v>1502</v>
      </c>
      <c r="E1978" s="53" t="str">
        <f t="shared" si="61"/>
        <v>2018_NCSTANLY</v>
      </c>
      <c r="F1978">
        <v>453100</v>
      </c>
      <c r="G1978" s="53">
        <f t="array" ref="G1978">SUM(IF(A1978=A$5:A1978,IF(C1978=C$5:C1978,1,0),0))</f>
        <v>84</v>
      </c>
    </row>
    <row r="1979" spans="1:7" x14ac:dyDescent="0.25">
      <c r="A1979">
        <v>2018</v>
      </c>
      <c r="B1979" s="53" t="str">
        <f t="shared" si="60"/>
        <v>2018_NC85</v>
      </c>
      <c r="C1979" t="s">
        <v>269</v>
      </c>
      <c r="D1979" t="s">
        <v>1503</v>
      </c>
      <c r="E1979" s="53" t="str">
        <f t="shared" si="61"/>
        <v>2018_NCSTOKES</v>
      </c>
      <c r="F1979">
        <v>453100</v>
      </c>
      <c r="G1979" s="53">
        <f t="array" ref="G1979">SUM(IF(A1979=A$5:A1979,IF(C1979=C$5:C1979,1,0),0))</f>
        <v>85</v>
      </c>
    </row>
    <row r="1980" spans="1:7" x14ac:dyDescent="0.25">
      <c r="A1980">
        <v>2018</v>
      </c>
      <c r="B1980" s="53" t="str">
        <f t="shared" si="60"/>
        <v>2018_NC86</v>
      </c>
      <c r="C1980" t="s">
        <v>269</v>
      </c>
      <c r="D1980" t="s">
        <v>335</v>
      </c>
      <c r="E1980" s="53" t="str">
        <f t="shared" si="61"/>
        <v>2018_NCSURRY</v>
      </c>
      <c r="F1980">
        <v>453100</v>
      </c>
      <c r="G1980" s="53">
        <f t="array" ref="G1980">SUM(IF(A1980=A$5:A1980,IF(C1980=C$5:C1980,1,0),0))</f>
        <v>86</v>
      </c>
    </row>
    <row r="1981" spans="1:7" x14ac:dyDescent="0.25">
      <c r="A1981">
        <v>2018</v>
      </c>
      <c r="B1981" s="53" t="str">
        <f t="shared" si="60"/>
        <v>2018_NC87</v>
      </c>
      <c r="C1981" t="s">
        <v>269</v>
      </c>
      <c r="D1981" t="s">
        <v>1504</v>
      </c>
      <c r="E1981" s="53" t="str">
        <f t="shared" si="61"/>
        <v>2018_NCSWAIN</v>
      </c>
      <c r="F1981">
        <v>453100</v>
      </c>
      <c r="G1981" s="53">
        <f t="array" ref="G1981">SUM(IF(A1981=A$5:A1981,IF(C1981=C$5:C1981,1,0),0))</f>
        <v>87</v>
      </c>
    </row>
    <row r="1982" spans="1:7" x14ac:dyDescent="0.25">
      <c r="A1982">
        <v>2018</v>
      </c>
      <c r="B1982" s="53" t="str">
        <f t="shared" si="60"/>
        <v>2018_NC88</v>
      </c>
      <c r="C1982" t="s">
        <v>269</v>
      </c>
      <c r="D1982" t="s">
        <v>1505</v>
      </c>
      <c r="E1982" s="53" t="str">
        <f t="shared" si="61"/>
        <v>2018_NCTRANSYLVANIA</v>
      </c>
      <c r="F1982">
        <v>453100</v>
      </c>
      <c r="G1982" s="53">
        <f t="array" ref="G1982">SUM(IF(A1982=A$5:A1982,IF(C1982=C$5:C1982,1,0),0))</f>
        <v>88</v>
      </c>
    </row>
    <row r="1983" spans="1:7" x14ac:dyDescent="0.25">
      <c r="A1983">
        <v>2018</v>
      </c>
      <c r="B1983" s="53" t="str">
        <f t="shared" si="60"/>
        <v>2018_NC89</v>
      </c>
      <c r="C1983" t="s">
        <v>269</v>
      </c>
      <c r="D1983" t="s">
        <v>1506</v>
      </c>
      <c r="E1983" s="53" t="str">
        <f t="shared" si="61"/>
        <v>2018_NCTYRRELL</v>
      </c>
      <c r="F1983">
        <v>453100</v>
      </c>
      <c r="G1983" s="53">
        <f t="array" ref="G1983">SUM(IF(A1983=A$5:A1983,IF(C1983=C$5:C1983,1,0),0))</f>
        <v>89</v>
      </c>
    </row>
    <row r="1984" spans="1:7" x14ac:dyDescent="0.25">
      <c r="A1984">
        <v>2018</v>
      </c>
      <c r="B1984" s="53" t="str">
        <f t="shared" si="60"/>
        <v>2018_NC90</v>
      </c>
      <c r="C1984" t="s">
        <v>269</v>
      </c>
      <c r="D1984" t="s">
        <v>258</v>
      </c>
      <c r="E1984" s="53" t="str">
        <f t="shared" si="61"/>
        <v>2018_NCUNION</v>
      </c>
      <c r="F1984">
        <v>453100</v>
      </c>
      <c r="G1984" s="53">
        <f t="array" ref="G1984">SUM(IF(A1984=A$5:A1984,IF(C1984=C$5:C1984,1,0),0))</f>
        <v>90</v>
      </c>
    </row>
    <row r="1985" spans="1:7" x14ac:dyDescent="0.25">
      <c r="A1985">
        <v>2018</v>
      </c>
      <c r="B1985" s="53" t="str">
        <f t="shared" si="60"/>
        <v>2018_NC91</v>
      </c>
      <c r="C1985" t="s">
        <v>269</v>
      </c>
      <c r="D1985" t="s">
        <v>1507</v>
      </c>
      <c r="E1985" s="53" t="str">
        <f t="shared" si="61"/>
        <v>2018_NCVANCE</v>
      </c>
      <c r="F1985">
        <v>453100</v>
      </c>
      <c r="G1985" s="53">
        <f t="array" ref="G1985">SUM(IF(A1985=A$5:A1985,IF(C1985=C$5:C1985,1,0),0))</f>
        <v>91</v>
      </c>
    </row>
    <row r="1986" spans="1:7" x14ac:dyDescent="0.25">
      <c r="A1986">
        <v>2018</v>
      </c>
      <c r="B1986" s="53" t="str">
        <f t="shared" si="60"/>
        <v>2018_NC92</v>
      </c>
      <c r="C1986" t="s">
        <v>269</v>
      </c>
      <c r="D1986" t="s">
        <v>1508</v>
      </c>
      <c r="E1986" s="53" t="str">
        <f t="shared" si="61"/>
        <v>2018_NCWAKE</v>
      </c>
      <c r="F1986">
        <v>453100</v>
      </c>
      <c r="G1986" s="53">
        <f t="array" ref="G1986">SUM(IF(A1986=A$5:A1986,IF(C1986=C$5:C1986,1,0),0))</f>
        <v>92</v>
      </c>
    </row>
    <row r="1987" spans="1:7" x14ac:dyDescent="0.25">
      <c r="A1987">
        <v>2018</v>
      </c>
      <c r="B1987" s="53" t="str">
        <f t="shared" si="60"/>
        <v>2018_NC93</v>
      </c>
      <c r="C1987" t="s">
        <v>269</v>
      </c>
      <c r="D1987" t="s">
        <v>336</v>
      </c>
      <c r="E1987" s="53" t="str">
        <f t="shared" si="61"/>
        <v>2018_NCWARREN</v>
      </c>
      <c r="F1987">
        <v>453100</v>
      </c>
      <c r="G1987" s="53">
        <f t="array" ref="G1987">SUM(IF(A1987=A$5:A1987,IF(C1987=C$5:C1987,1,0),0))</f>
        <v>93</v>
      </c>
    </row>
    <row r="1988" spans="1:7" x14ac:dyDescent="0.25">
      <c r="A1988">
        <v>2018</v>
      </c>
      <c r="B1988" s="53" t="str">
        <f t="shared" si="60"/>
        <v>2018_NC94</v>
      </c>
      <c r="C1988" t="s">
        <v>269</v>
      </c>
      <c r="D1988" t="s">
        <v>125</v>
      </c>
      <c r="E1988" s="53" t="str">
        <f t="shared" si="61"/>
        <v>2018_NCWASHINGTON</v>
      </c>
      <c r="F1988">
        <v>453100</v>
      </c>
      <c r="G1988" s="53">
        <f t="array" ref="G1988">SUM(IF(A1988=A$5:A1988,IF(C1988=C$5:C1988,1,0),0))</f>
        <v>94</v>
      </c>
    </row>
    <row r="1989" spans="1:7" x14ac:dyDescent="0.25">
      <c r="A1989">
        <v>2018</v>
      </c>
      <c r="B1989" s="53" t="str">
        <f t="shared" si="60"/>
        <v>2018_NC95</v>
      </c>
      <c r="C1989" t="s">
        <v>269</v>
      </c>
      <c r="D1989" t="s">
        <v>1509</v>
      </c>
      <c r="E1989" s="53" t="str">
        <f t="shared" si="61"/>
        <v>2018_NCWATAUGA</v>
      </c>
      <c r="F1989">
        <v>453100</v>
      </c>
      <c r="G1989" s="53">
        <f t="array" ref="G1989">SUM(IF(A1989=A$5:A1989,IF(C1989=C$5:C1989,1,0),0))</f>
        <v>95</v>
      </c>
    </row>
    <row r="1990" spans="1:7" x14ac:dyDescent="0.25">
      <c r="A1990">
        <v>2018</v>
      </c>
      <c r="B1990" s="53" t="str">
        <f t="shared" ref="B1990:B2053" si="62">A1990&amp;"_"&amp;C1990&amp;G1990</f>
        <v>2018_NC96</v>
      </c>
      <c r="C1990" t="s">
        <v>269</v>
      </c>
      <c r="D1990" t="s">
        <v>770</v>
      </c>
      <c r="E1990" s="53" t="str">
        <f t="shared" ref="E1990:E2053" si="63">A1990&amp;"_"&amp;C1990&amp;D1990</f>
        <v>2018_NCWAYNE</v>
      </c>
      <c r="F1990">
        <v>453100</v>
      </c>
      <c r="G1990" s="53">
        <f t="array" ref="G1990">SUM(IF(A1990=A$5:A1990,IF(C1990=C$5:C1990,1,0),0))</f>
        <v>96</v>
      </c>
    </row>
    <row r="1991" spans="1:7" x14ac:dyDescent="0.25">
      <c r="A1991">
        <v>2018</v>
      </c>
      <c r="B1991" s="53" t="str">
        <f t="shared" si="62"/>
        <v>2018_NC97</v>
      </c>
      <c r="C1991" t="s">
        <v>269</v>
      </c>
      <c r="D1991" t="s">
        <v>774</v>
      </c>
      <c r="E1991" s="53" t="str">
        <f t="shared" si="63"/>
        <v>2018_NCWILKES</v>
      </c>
      <c r="F1991">
        <v>453100</v>
      </c>
      <c r="G1991" s="53">
        <f t="array" ref="G1991">SUM(IF(A1991=A$5:A1991,IF(C1991=C$5:C1991,1,0),0))</f>
        <v>97</v>
      </c>
    </row>
    <row r="1992" spans="1:7" x14ac:dyDescent="0.25">
      <c r="A1992">
        <v>2018</v>
      </c>
      <c r="B1992" s="53" t="str">
        <f t="shared" si="62"/>
        <v>2018_NC98</v>
      </c>
      <c r="C1992" t="s">
        <v>269</v>
      </c>
      <c r="D1992" t="s">
        <v>296</v>
      </c>
      <c r="E1992" s="53" t="str">
        <f t="shared" si="63"/>
        <v>2018_NCWILSON</v>
      </c>
      <c r="F1992">
        <v>453100</v>
      </c>
      <c r="G1992" s="53">
        <f t="array" ref="G1992">SUM(IF(A1992=A$5:A1992,IF(C1992=C$5:C1992,1,0),0))</f>
        <v>98</v>
      </c>
    </row>
    <row r="1993" spans="1:7" x14ac:dyDescent="0.25">
      <c r="A1993">
        <v>2018</v>
      </c>
      <c r="B1993" s="53" t="str">
        <f t="shared" si="62"/>
        <v>2018_NC99</v>
      </c>
      <c r="C1993" t="s">
        <v>269</v>
      </c>
      <c r="D1993" t="s">
        <v>1510</v>
      </c>
      <c r="E1993" s="53" t="str">
        <f t="shared" si="63"/>
        <v>2018_NCYADKIN</v>
      </c>
      <c r="F1993">
        <v>453100</v>
      </c>
      <c r="G1993" s="53">
        <f t="array" ref="G1993">SUM(IF(A1993=A$5:A1993,IF(C1993=C$5:C1993,1,0),0))</f>
        <v>99</v>
      </c>
    </row>
    <row r="1994" spans="1:7" x14ac:dyDescent="0.25">
      <c r="A1994">
        <v>2018</v>
      </c>
      <c r="B1994" s="53" t="str">
        <f t="shared" si="62"/>
        <v>2018_NC100</v>
      </c>
      <c r="C1994" t="s">
        <v>269</v>
      </c>
      <c r="D1994" t="s">
        <v>1511</v>
      </c>
      <c r="E1994" s="53" t="str">
        <f t="shared" si="63"/>
        <v>2018_NCYANCEY</v>
      </c>
      <c r="F1994">
        <v>453100</v>
      </c>
      <c r="G1994" s="53">
        <f t="array" ref="G1994">SUM(IF(A1994=A$5:A1994,IF(C1994=C$5:C1994,1,0),0))</f>
        <v>100</v>
      </c>
    </row>
    <row r="1995" spans="1:7" x14ac:dyDescent="0.25">
      <c r="A1995">
        <v>2018</v>
      </c>
      <c r="B1995" s="53" t="str">
        <f t="shared" si="62"/>
        <v>2018_ND1</v>
      </c>
      <c r="C1995" t="s">
        <v>383</v>
      </c>
      <c r="D1995" t="s">
        <v>184</v>
      </c>
      <c r="E1995" s="53" t="str">
        <f t="shared" si="63"/>
        <v>2018_NDADAMS</v>
      </c>
      <c r="F1995">
        <v>453100</v>
      </c>
      <c r="G1995" s="53">
        <f t="array" ref="G1995">SUM(IF(A1995=A$5:A1995,IF(C1995=C$5:C1995,1,0),0))</f>
        <v>1</v>
      </c>
    </row>
    <row r="1996" spans="1:7" x14ac:dyDescent="0.25">
      <c r="A1996">
        <v>2018</v>
      </c>
      <c r="B1996" s="53" t="str">
        <f t="shared" si="62"/>
        <v>2018_ND2</v>
      </c>
      <c r="C1996" t="s">
        <v>383</v>
      </c>
      <c r="D1996" t="s">
        <v>1512</v>
      </c>
      <c r="E1996" s="53" t="str">
        <f t="shared" si="63"/>
        <v>2018_NDBARNES</v>
      </c>
      <c r="F1996">
        <v>453100</v>
      </c>
      <c r="G1996" s="53">
        <f t="array" ref="G1996">SUM(IF(A1996=A$5:A1996,IF(C1996=C$5:C1996,1,0),0))</f>
        <v>2</v>
      </c>
    </row>
    <row r="1997" spans="1:7" x14ac:dyDescent="0.25">
      <c r="A1997">
        <v>2018</v>
      </c>
      <c r="B1997" s="53" t="str">
        <f t="shared" si="62"/>
        <v>2018_ND3</v>
      </c>
      <c r="C1997" t="s">
        <v>383</v>
      </c>
      <c r="D1997" t="s">
        <v>1513</v>
      </c>
      <c r="E1997" s="53" t="str">
        <f t="shared" si="63"/>
        <v>2018_NDBENSON</v>
      </c>
      <c r="F1997">
        <v>453100</v>
      </c>
      <c r="G1997" s="53">
        <f t="array" ref="G1997">SUM(IF(A1997=A$5:A1997,IF(C1997=C$5:C1997,1,0),0))</f>
        <v>3</v>
      </c>
    </row>
    <row r="1998" spans="1:7" x14ac:dyDescent="0.25">
      <c r="A1998">
        <v>2018</v>
      </c>
      <c r="B1998" s="53" t="str">
        <f t="shared" si="62"/>
        <v>2018_ND4</v>
      </c>
      <c r="C1998" t="s">
        <v>383</v>
      </c>
      <c r="D1998" t="s">
        <v>1514</v>
      </c>
      <c r="E1998" s="53" t="str">
        <f t="shared" si="63"/>
        <v>2018_NDBILLINGS</v>
      </c>
      <c r="F1998">
        <v>453100</v>
      </c>
      <c r="G1998" s="53">
        <f t="array" ref="G1998">SUM(IF(A1998=A$5:A1998,IF(C1998=C$5:C1998,1,0),0))</f>
        <v>4</v>
      </c>
    </row>
    <row r="1999" spans="1:7" x14ac:dyDescent="0.25">
      <c r="A1999">
        <v>2018</v>
      </c>
      <c r="B1999" s="53" t="str">
        <f t="shared" si="62"/>
        <v>2018_ND5</v>
      </c>
      <c r="C1999" t="s">
        <v>383</v>
      </c>
      <c r="D1999" t="s">
        <v>1515</v>
      </c>
      <c r="E1999" s="53" t="str">
        <f t="shared" si="63"/>
        <v>2018_NDBOTTINEAU</v>
      </c>
      <c r="F1999">
        <v>453100</v>
      </c>
      <c r="G1999" s="53">
        <f t="array" ref="G1999">SUM(IF(A1999=A$5:A1999,IF(C1999=C$5:C1999,1,0),0))</f>
        <v>5</v>
      </c>
    </row>
    <row r="2000" spans="1:7" x14ac:dyDescent="0.25">
      <c r="A2000">
        <v>2018</v>
      </c>
      <c r="B2000" s="53" t="str">
        <f t="shared" si="62"/>
        <v>2018_ND6</v>
      </c>
      <c r="C2000" t="s">
        <v>383</v>
      </c>
      <c r="D2000" t="s">
        <v>1516</v>
      </c>
      <c r="E2000" s="53" t="str">
        <f t="shared" si="63"/>
        <v>2018_NDBOWMAN</v>
      </c>
      <c r="F2000">
        <v>453100</v>
      </c>
      <c r="G2000" s="53">
        <f t="array" ref="G2000">SUM(IF(A2000=A$5:A2000,IF(C2000=C$5:C2000,1,0),0))</f>
        <v>6</v>
      </c>
    </row>
    <row r="2001" spans="1:7" x14ac:dyDescent="0.25">
      <c r="A2001">
        <v>2018</v>
      </c>
      <c r="B2001" s="53" t="str">
        <f t="shared" si="62"/>
        <v>2018_ND7</v>
      </c>
      <c r="C2001" t="s">
        <v>383</v>
      </c>
      <c r="D2001" t="s">
        <v>685</v>
      </c>
      <c r="E2001" s="53" t="str">
        <f t="shared" si="63"/>
        <v>2018_NDBURKE</v>
      </c>
      <c r="F2001">
        <v>453100</v>
      </c>
      <c r="G2001" s="53">
        <f t="array" ref="G2001">SUM(IF(A2001=A$5:A2001,IF(C2001=C$5:C2001,1,0),0))</f>
        <v>7</v>
      </c>
    </row>
    <row r="2002" spans="1:7" x14ac:dyDescent="0.25">
      <c r="A2002">
        <v>2018</v>
      </c>
      <c r="B2002" s="53" t="str">
        <f t="shared" si="62"/>
        <v>2018_ND8</v>
      </c>
      <c r="C2002" t="s">
        <v>383</v>
      </c>
      <c r="D2002" t="s">
        <v>1517</v>
      </c>
      <c r="E2002" s="53" t="str">
        <f t="shared" si="63"/>
        <v>2018_NDBURLEIGH</v>
      </c>
      <c r="F2002">
        <v>453100</v>
      </c>
      <c r="G2002" s="53">
        <f t="array" ref="G2002">SUM(IF(A2002=A$5:A2002,IF(C2002=C$5:C2002,1,0),0))</f>
        <v>8</v>
      </c>
    </row>
    <row r="2003" spans="1:7" x14ac:dyDescent="0.25">
      <c r="A2003">
        <v>2018</v>
      </c>
      <c r="B2003" s="53" t="str">
        <f t="shared" si="62"/>
        <v>2018_ND9</v>
      </c>
      <c r="C2003" t="s">
        <v>383</v>
      </c>
      <c r="D2003" t="s">
        <v>810</v>
      </c>
      <c r="E2003" s="53" t="str">
        <f t="shared" si="63"/>
        <v>2018_NDCASS</v>
      </c>
      <c r="F2003">
        <v>453100</v>
      </c>
      <c r="G2003" s="53">
        <f t="array" ref="G2003">SUM(IF(A2003=A$5:A2003,IF(C2003=C$5:C2003,1,0),0))</f>
        <v>9</v>
      </c>
    </row>
    <row r="2004" spans="1:7" x14ac:dyDescent="0.25">
      <c r="A2004">
        <v>2018</v>
      </c>
      <c r="B2004" s="53" t="str">
        <f t="shared" si="62"/>
        <v>2018_ND10</v>
      </c>
      <c r="C2004" t="s">
        <v>383</v>
      </c>
      <c r="D2004" t="s">
        <v>1518</v>
      </c>
      <c r="E2004" s="53" t="str">
        <f t="shared" si="63"/>
        <v>2018_NDCAVALIER</v>
      </c>
      <c r="F2004">
        <v>453100</v>
      </c>
      <c r="G2004" s="53">
        <f t="array" ref="G2004">SUM(IF(A2004=A$5:A2004,IF(C2004=C$5:C2004,1,0),0))</f>
        <v>10</v>
      </c>
    </row>
    <row r="2005" spans="1:7" x14ac:dyDescent="0.25">
      <c r="A2005">
        <v>2018</v>
      </c>
      <c r="B2005" s="53" t="str">
        <f t="shared" si="62"/>
        <v>2018_ND11</v>
      </c>
      <c r="C2005" t="s">
        <v>383</v>
      </c>
      <c r="D2005" t="s">
        <v>1519</v>
      </c>
      <c r="E2005" s="53" t="str">
        <f t="shared" si="63"/>
        <v>2018_NDDICKEY</v>
      </c>
      <c r="F2005">
        <v>453100</v>
      </c>
      <c r="G2005" s="53">
        <f t="array" ref="G2005">SUM(IF(A2005=A$5:A2005,IF(C2005=C$5:C2005,1,0),0))</f>
        <v>11</v>
      </c>
    </row>
    <row r="2006" spans="1:7" x14ac:dyDescent="0.25">
      <c r="A2006">
        <v>2018</v>
      </c>
      <c r="B2006" s="53" t="str">
        <f t="shared" si="62"/>
        <v>2018_ND12</v>
      </c>
      <c r="C2006" t="s">
        <v>383</v>
      </c>
      <c r="D2006" t="s">
        <v>1520</v>
      </c>
      <c r="E2006" s="53" t="str">
        <f t="shared" si="63"/>
        <v>2018_NDDIVIDE</v>
      </c>
      <c r="F2006">
        <v>453100</v>
      </c>
      <c r="G2006" s="53">
        <f t="array" ref="G2006">SUM(IF(A2006=A$5:A2006,IF(C2006=C$5:C2006,1,0),0))</f>
        <v>12</v>
      </c>
    </row>
    <row r="2007" spans="1:7" x14ac:dyDescent="0.25">
      <c r="A2007">
        <v>2018</v>
      </c>
      <c r="B2007" s="53" t="str">
        <f t="shared" si="62"/>
        <v>2018_ND13</v>
      </c>
      <c r="C2007" t="s">
        <v>383</v>
      </c>
      <c r="D2007" t="s">
        <v>1521</v>
      </c>
      <c r="E2007" s="53" t="str">
        <f t="shared" si="63"/>
        <v>2018_NDDUNN</v>
      </c>
      <c r="F2007">
        <v>453100</v>
      </c>
      <c r="G2007" s="53">
        <f t="array" ref="G2007">SUM(IF(A2007=A$5:A2007,IF(C2007=C$5:C2007,1,0),0))</f>
        <v>13</v>
      </c>
    </row>
    <row r="2008" spans="1:7" x14ac:dyDescent="0.25">
      <c r="A2008">
        <v>2018</v>
      </c>
      <c r="B2008" s="53" t="str">
        <f t="shared" si="62"/>
        <v>2018_ND14</v>
      </c>
      <c r="C2008" t="s">
        <v>383</v>
      </c>
      <c r="D2008" t="s">
        <v>1416</v>
      </c>
      <c r="E2008" s="53" t="str">
        <f t="shared" si="63"/>
        <v>2018_NDEDDY</v>
      </c>
      <c r="F2008">
        <v>453100</v>
      </c>
      <c r="G2008" s="53">
        <f t="array" ref="G2008">SUM(IF(A2008=A$5:A2008,IF(C2008=C$5:C2008,1,0),0))</f>
        <v>14</v>
      </c>
    </row>
    <row r="2009" spans="1:7" x14ac:dyDescent="0.25">
      <c r="A2009">
        <v>2018</v>
      </c>
      <c r="B2009" s="53" t="str">
        <f t="shared" si="62"/>
        <v>2018_ND15</v>
      </c>
      <c r="C2009" t="s">
        <v>383</v>
      </c>
      <c r="D2009" t="s">
        <v>1522</v>
      </c>
      <c r="E2009" s="53" t="str">
        <f t="shared" si="63"/>
        <v>2018_NDEMMONS</v>
      </c>
      <c r="F2009">
        <v>453100</v>
      </c>
      <c r="G2009" s="53">
        <f t="array" ref="G2009">SUM(IF(A2009=A$5:A2009,IF(C2009=C$5:C2009,1,0),0))</f>
        <v>15</v>
      </c>
    </row>
    <row r="2010" spans="1:7" x14ac:dyDescent="0.25">
      <c r="A2010">
        <v>2018</v>
      </c>
      <c r="B2010" s="53" t="str">
        <f t="shared" si="62"/>
        <v>2018_ND16</v>
      </c>
      <c r="C2010" t="s">
        <v>383</v>
      </c>
      <c r="D2010" t="s">
        <v>1523</v>
      </c>
      <c r="E2010" s="53" t="str">
        <f t="shared" si="63"/>
        <v>2018_NDFOSTER</v>
      </c>
      <c r="F2010">
        <v>453100</v>
      </c>
      <c r="G2010" s="53">
        <f t="array" ref="G2010">SUM(IF(A2010=A$5:A2010,IF(C2010=C$5:C2010,1,0),0))</f>
        <v>16</v>
      </c>
    </row>
    <row r="2011" spans="1:7" x14ac:dyDescent="0.25">
      <c r="A2011">
        <v>2018</v>
      </c>
      <c r="B2011" s="53" t="str">
        <f t="shared" si="62"/>
        <v>2018_ND17</v>
      </c>
      <c r="C2011" t="s">
        <v>383</v>
      </c>
      <c r="D2011" t="s">
        <v>1326</v>
      </c>
      <c r="E2011" s="53" t="str">
        <f t="shared" si="63"/>
        <v>2018_NDGOLDEN VALLEY</v>
      </c>
      <c r="F2011">
        <v>453100</v>
      </c>
      <c r="G2011" s="53">
        <f t="array" ref="G2011">SUM(IF(A2011=A$5:A2011,IF(C2011=C$5:C2011,1,0),0))</f>
        <v>17</v>
      </c>
    </row>
    <row r="2012" spans="1:7" x14ac:dyDescent="0.25">
      <c r="A2012">
        <v>2018</v>
      </c>
      <c r="B2012" s="53" t="str">
        <f t="shared" si="62"/>
        <v>2018_ND18</v>
      </c>
      <c r="C2012" t="s">
        <v>383</v>
      </c>
      <c r="D2012" t="s">
        <v>1524</v>
      </c>
      <c r="E2012" s="53" t="str">
        <f t="shared" si="63"/>
        <v>2018_NDGRAND FORKS</v>
      </c>
      <c r="F2012">
        <v>453100</v>
      </c>
      <c r="G2012" s="53">
        <f t="array" ref="G2012">SUM(IF(A2012=A$5:A2012,IF(C2012=C$5:C2012,1,0),0))</f>
        <v>18</v>
      </c>
    </row>
    <row r="2013" spans="1:7" x14ac:dyDescent="0.25">
      <c r="A2013">
        <v>2018</v>
      </c>
      <c r="B2013" s="53" t="str">
        <f t="shared" si="62"/>
        <v>2018_ND19</v>
      </c>
      <c r="C2013" t="s">
        <v>383</v>
      </c>
      <c r="D2013" t="s">
        <v>520</v>
      </c>
      <c r="E2013" s="53" t="str">
        <f t="shared" si="63"/>
        <v>2018_NDGRANT</v>
      </c>
      <c r="F2013">
        <v>453100</v>
      </c>
      <c r="G2013" s="53">
        <f t="array" ref="G2013">SUM(IF(A2013=A$5:A2013,IF(C2013=C$5:C2013,1,0),0))</f>
        <v>19</v>
      </c>
    </row>
    <row r="2014" spans="1:7" x14ac:dyDescent="0.25">
      <c r="A2014">
        <v>2018</v>
      </c>
      <c r="B2014" s="53" t="str">
        <f t="shared" si="62"/>
        <v>2018_ND20</v>
      </c>
      <c r="C2014" t="s">
        <v>383</v>
      </c>
      <c r="D2014" t="s">
        <v>1525</v>
      </c>
      <c r="E2014" s="53" t="str">
        <f t="shared" si="63"/>
        <v>2018_NDGRIGGS</v>
      </c>
      <c r="F2014">
        <v>453100</v>
      </c>
      <c r="G2014" s="53">
        <f t="array" ref="G2014">SUM(IF(A2014=A$5:A2014,IF(C2014=C$5:C2014,1,0),0))</f>
        <v>20</v>
      </c>
    </row>
    <row r="2015" spans="1:7" x14ac:dyDescent="0.25">
      <c r="A2015">
        <v>2018</v>
      </c>
      <c r="B2015" s="53" t="str">
        <f t="shared" si="62"/>
        <v>2018_ND21</v>
      </c>
      <c r="C2015" t="s">
        <v>383</v>
      </c>
      <c r="D2015" t="s">
        <v>1526</v>
      </c>
      <c r="E2015" s="53" t="str">
        <f t="shared" si="63"/>
        <v>2018_NDHETTINGER</v>
      </c>
      <c r="F2015">
        <v>453100</v>
      </c>
      <c r="G2015" s="53">
        <f t="array" ref="G2015">SUM(IF(A2015=A$5:A2015,IF(C2015=C$5:C2015,1,0),0))</f>
        <v>21</v>
      </c>
    </row>
    <row r="2016" spans="1:7" x14ac:dyDescent="0.25">
      <c r="A2016">
        <v>2018</v>
      </c>
      <c r="B2016" s="53" t="str">
        <f t="shared" si="62"/>
        <v>2018_ND22</v>
      </c>
      <c r="C2016" t="s">
        <v>383</v>
      </c>
      <c r="D2016" t="s">
        <v>1527</v>
      </c>
      <c r="E2016" s="53" t="str">
        <f t="shared" si="63"/>
        <v>2018_NDKIDDER</v>
      </c>
      <c r="F2016">
        <v>453100</v>
      </c>
      <c r="G2016" s="53">
        <f t="array" ref="G2016">SUM(IF(A2016=A$5:A2016,IF(C2016=C$5:C2016,1,0),0))</f>
        <v>22</v>
      </c>
    </row>
    <row r="2017" spans="1:7" x14ac:dyDescent="0.25">
      <c r="A2017">
        <v>2018</v>
      </c>
      <c r="B2017" s="53" t="str">
        <f t="shared" si="62"/>
        <v>2018_ND23</v>
      </c>
      <c r="C2017" t="s">
        <v>383</v>
      </c>
      <c r="D2017" t="s">
        <v>1528</v>
      </c>
      <c r="E2017" s="53" t="str">
        <f t="shared" si="63"/>
        <v>2018_NDLA MOURE</v>
      </c>
      <c r="F2017">
        <v>453100</v>
      </c>
      <c r="G2017" s="53">
        <f t="array" ref="G2017">SUM(IF(A2017=A$5:A2017,IF(C2017=C$5:C2017,1,0),0))</f>
        <v>23</v>
      </c>
    </row>
    <row r="2018" spans="1:7" x14ac:dyDescent="0.25">
      <c r="A2018">
        <v>2018</v>
      </c>
      <c r="B2018" s="53" t="str">
        <f t="shared" si="62"/>
        <v>2018_ND24</v>
      </c>
      <c r="C2018" t="s">
        <v>383</v>
      </c>
      <c r="D2018" t="s">
        <v>528</v>
      </c>
      <c r="E2018" s="53" t="str">
        <f t="shared" si="63"/>
        <v>2018_NDLOGAN</v>
      </c>
      <c r="F2018">
        <v>453100</v>
      </c>
      <c r="G2018" s="53">
        <f t="array" ref="G2018">SUM(IF(A2018=A$5:A2018,IF(C2018=C$5:C2018,1,0),0))</f>
        <v>24</v>
      </c>
    </row>
    <row r="2019" spans="1:7" x14ac:dyDescent="0.25">
      <c r="A2019">
        <v>2018</v>
      </c>
      <c r="B2019" s="53" t="str">
        <f t="shared" si="62"/>
        <v>2018_ND25</v>
      </c>
      <c r="C2019" t="s">
        <v>383</v>
      </c>
      <c r="D2019" t="s">
        <v>834</v>
      </c>
      <c r="E2019" s="53" t="str">
        <f t="shared" si="63"/>
        <v>2018_NDMCHENRY</v>
      </c>
      <c r="F2019">
        <v>453100</v>
      </c>
      <c r="G2019" s="53">
        <f t="array" ref="G2019">SUM(IF(A2019=A$5:A2019,IF(C2019=C$5:C2019,1,0),0))</f>
        <v>25</v>
      </c>
    </row>
    <row r="2020" spans="1:7" x14ac:dyDescent="0.25">
      <c r="A2020">
        <v>2018</v>
      </c>
      <c r="B2020" s="53" t="str">
        <f t="shared" si="62"/>
        <v>2018_ND26</v>
      </c>
      <c r="C2020" t="s">
        <v>383</v>
      </c>
      <c r="D2020" t="s">
        <v>738</v>
      </c>
      <c r="E2020" s="53" t="str">
        <f t="shared" si="63"/>
        <v>2018_NDMCINTOSH</v>
      </c>
      <c r="F2020">
        <v>453100</v>
      </c>
      <c r="G2020" s="53">
        <f t="array" ref="G2020">SUM(IF(A2020=A$5:A2020,IF(C2020=C$5:C2020,1,0),0))</f>
        <v>26</v>
      </c>
    </row>
    <row r="2021" spans="1:7" x14ac:dyDescent="0.25">
      <c r="A2021">
        <v>2018</v>
      </c>
      <c r="B2021" s="53" t="str">
        <f t="shared" si="62"/>
        <v>2018_ND27</v>
      </c>
      <c r="C2021" t="s">
        <v>383</v>
      </c>
      <c r="D2021" t="s">
        <v>1529</v>
      </c>
      <c r="E2021" s="53" t="str">
        <f t="shared" si="63"/>
        <v>2018_NDMCKENZIE</v>
      </c>
      <c r="F2021">
        <v>453100</v>
      </c>
      <c r="G2021" s="53">
        <f t="array" ref="G2021">SUM(IF(A2021=A$5:A2021,IF(C2021=C$5:C2021,1,0),0))</f>
        <v>27</v>
      </c>
    </row>
    <row r="2022" spans="1:7" x14ac:dyDescent="0.25">
      <c r="A2022">
        <v>2018</v>
      </c>
      <c r="B2022" s="53" t="str">
        <f t="shared" si="62"/>
        <v>2018_ND28</v>
      </c>
      <c r="C2022" t="s">
        <v>383</v>
      </c>
      <c r="D2022" t="s">
        <v>835</v>
      </c>
      <c r="E2022" s="53" t="str">
        <f t="shared" si="63"/>
        <v>2018_NDMCLEAN</v>
      </c>
      <c r="F2022">
        <v>453100</v>
      </c>
      <c r="G2022" s="53">
        <f t="array" ref="G2022">SUM(IF(A2022=A$5:A2022,IF(C2022=C$5:C2022,1,0),0))</f>
        <v>28</v>
      </c>
    </row>
    <row r="2023" spans="1:7" x14ac:dyDescent="0.25">
      <c r="A2023">
        <v>2018</v>
      </c>
      <c r="B2023" s="53" t="str">
        <f t="shared" si="62"/>
        <v>2018_ND29</v>
      </c>
      <c r="C2023" t="s">
        <v>383</v>
      </c>
      <c r="D2023" t="s">
        <v>840</v>
      </c>
      <c r="E2023" s="53" t="str">
        <f t="shared" si="63"/>
        <v>2018_NDMERCER</v>
      </c>
      <c r="F2023">
        <v>453100</v>
      </c>
      <c r="G2023" s="53">
        <f t="array" ref="G2023">SUM(IF(A2023=A$5:A2023,IF(C2023=C$5:C2023,1,0),0))</f>
        <v>29</v>
      </c>
    </row>
    <row r="2024" spans="1:7" x14ac:dyDescent="0.25">
      <c r="A2024">
        <v>2018</v>
      </c>
      <c r="B2024" s="53" t="str">
        <f t="shared" si="62"/>
        <v>2018_ND30</v>
      </c>
      <c r="C2024" t="s">
        <v>383</v>
      </c>
      <c r="D2024" t="s">
        <v>972</v>
      </c>
      <c r="E2024" s="53" t="str">
        <f t="shared" si="63"/>
        <v>2018_NDMORTON</v>
      </c>
      <c r="F2024">
        <v>453100</v>
      </c>
      <c r="G2024" s="53">
        <f t="array" ref="G2024">SUM(IF(A2024=A$5:A2024,IF(C2024=C$5:C2024,1,0),0))</f>
        <v>30</v>
      </c>
    </row>
    <row r="2025" spans="1:7" x14ac:dyDescent="0.25">
      <c r="A2025">
        <v>2018</v>
      </c>
      <c r="B2025" s="53" t="str">
        <f t="shared" si="62"/>
        <v>2018_ND31</v>
      </c>
      <c r="C2025" t="s">
        <v>383</v>
      </c>
      <c r="D2025" t="s">
        <v>1530</v>
      </c>
      <c r="E2025" s="53" t="str">
        <f t="shared" si="63"/>
        <v>2018_NDMOUNTRAIL</v>
      </c>
      <c r="F2025">
        <v>453100</v>
      </c>
      <c r="G2025" s="53">
        <f t="array" ref="G2025">SUM(IF(A2025=A$5:A2025,IF(C2025=C$5:C2025,1,0),0))</f>
        <v>31</v>
      </c>
    </row>
    <row r="2026" spans="1:7" x14ac:dyDescent="0.25">
      <c r="A2026">
        <v>2018</v>
      </c>
      <c r="B2026" s="53" t="str">
        <f t="shared" si="62"/>
        <v>2018_ND32</v>
      </c>
      <c r="C2026" t="s">
        <v>383</v>
      </c>
      <c r="D2026" t="s">
        <v>327</v>
      </c>
      <c r="E2026" s="53" t="str">
        <f t="shared" si="63"/>
        <v>2018_NDNELSON</v>
      </c>
      <c r="F2026">
        <v>453100</v>
      </c>
      <c r="G2026" s="53">
        <f t="array" ref="G2026">SUM(IF(A2026=A$5:A2026,IF(C2026=C$5:C2026,1,0),0))</f>
        <v>32</v>
      </c>
    </row>
    <row r="2027" spans="1:7" x14ac:dyDescent="0.25">
      <c r="A2027">
        <v>2018</v>
      </c>
      <c r="B2027" s="53" t="str">
        <f t="shared" si="62"/>
        <v>2018_ND33</v>
      </c>
      <c r="C2027" t="s">
        <v>383</v>
      </c>
      <c r="D2027" t="s">
        <v>1531</v>
      </c>
      <c r="E2027" s="53" t="str">
        <f t="shared" si="63"/>
        <v>2018_NDOLIVER</v>
      </c>
      <c r="F2027">
        <v>453100</v>
      </c>
      <c r="G2027" s="53">
        <f t="array" ref="G2027">SUM(IF(A2027=A$5:A2027,IF(C2027=C$5:C2027,1,0),0))</f>
        <v>33</v>
      </c>
    </row>
    <row r="2028" spans="1:7" x14ac:dyDescent="0.25">
      <c r="A2028">
        <v>2018</v>
      </c>
      <c r="B2028" s="53" t="str">
        <f t="shared" si="62"/>
        <v>2018_ND34</v>
      </c>
      <c r="C2028" t="s">
        <v>383</v>
      </c>
      <c r="D2028" t="s">
        <v>1532</v>
      </c>
      <c r="E2028" s="53" t="str">
        <f t="shared" si="63"/>
        <v>2018_NDPEMBINA</v>
      </c>
      <c r="F2028">
        <v>453100</v>
      </c>
      <c r="G2028" s="53">
        <f t="array" ref="G2028">SUM(IF(A2028=A$5:A2028,IF(C2028=C$5:C2028,1,0),0))</f>
        <v>34</v>
      </c>
    </row>
    <row r="2029" spans="1:7" x14ac:dyDescent="0.25">
      <c r="A2029">
        <v>2018</v>
      </c>
      <c r="B2029" s="53" t="str">
        <f t="shared" si="62"/>
        <v>2018_ND35</v>
      </c>
      <c r="C2029" t="s">
        <v>383</v>
      </c>
      <c r="D2029" t="s">
        <v>358</v>
      </c>
      <c r="E2029" s="53" t="str">
        <f t="shared" si="63"/>
        <v>2018_NDPIERCE</v>
      </c>
      <c r="F2029">
        <v>453100</v>
      </c>
      <c r="G2029" s="53">
        <f t="array" ref="G2029">SUM(IF(A2029=A$5:A2029,IF(C2029=C$5:C2029,1,0),0))</f>
        <v>35</v>
      </c>
    </row>
    <row r="2030" spans="1:7" x14ac:dyDescent="0.25">
      <c r="A2030">
        <v>2018</v>
      </c>
      <c r="B2030" s="53" t="str">
        <f t="shared" si="62"/>
        <v>2018_ND36</v>
      </c>
      <c r="C2030" t="s">
        <v>383</v>
      </c>
      <c r="D2030" t="s">
        <v>1222</v>
      </c>
      <c r="E2030" s="53" t="str">
        <f t="shared" si="63"/>
        <v>2018_NDRAMSEY</v>
      </c>
      <c r="F2030">
        <v>453100</v>
      </c>
      <c r="G2030" s="53">
        <f t="array" ref="G2030">SUM(IF(A2030=A$5:A2030,IF(C2030=C$5:C2030,1,0),0))</f>
        <v>36</v>
      </c>
    </row>
    <row r="2031" spans="1:7" x14ac:dyDescent="0.25">
      <c r="A2031">
        <v>2018</v>
      </c>
      <c r="B2031" s="53" t="str">
        <f t="shared" si="62"/>
        <v>2018_ND37</v>
      </c>
      <c r="C2031" t="s">
        <v>383</v>
      </c>
      <c r="D2031" t="s">
        <v>1533</v>
      </c>
      <c r="E2031" s="53" t="str">
        <f t="shared" si="63"/>
        <v>2018_NDRANSOM</v>
      </c>
      <c r="F2031">
        <v>453100</v>
      </c>
      <c r="G2031" s="53">
        <f t="array" ref="G2031">SUM(IF(A2031=A$5:A2031,IF(C2031=C$5:C2031,1,0),0))</f>
        <v>37</v>
      </c>
    </row>
    <row r="2032" spans="1:7" x14ac:dyDescent="0.25">
      <c r="A2032">
        <v>2018</v>
      </c>
      <c r="B2032" s="53" t="str">
        <f t="shared" si="62"/>
        <v>2018_ND38</v>
      </c>
      <c r="C2032" t="s">
        <v>383</v>
      </c>
      <c r="D2032" t="s">
        <v>1225</v>
      </c>
      <c r="E2032" s="53" t="str">
        <f t="shared" si="63"/>
        <v>2018_NDRENVILLE</v>
      </c>
      <c r="F2032">
        <v>453100</v>
      </c>
      <c r="G2032" s="53">
        <f t="array" ref="G2032">SUM(IF(A2032=A$5:A2032,IF(C2032=C$5:C2032,1,0),0))</f>
        <v>38</v>
      </c>
    </row>
    <row r="2033" spans="1:7" x14ac:dyDescent="0.25">
      <c r="A2033">
        <v>2018</v>
      </c>
      <c r="B2033" s="53" t="str">
        <f t="shared" si="62"/>
        <v>2018_ND39</v>
      </c>
      <c r="C2033" t="s">
        <v>383</v>
      </c>
      <c r="D2033" t="s">
        <v>845</v>
      </c>
      <c r="E2033" s="53" t="str">
        <f t="shared" si="63"/>
        <v>2018_NDRICHLAND</v>
      </c>
      <c r="F2033">
        <v>453100</v>
      </c>
      <c r="G2033" s="53">
        <f t="array" ref="G2033">SUM(IF(A2033=A$5:A2033,IF(C2033=C$5:C2033,1,0),0))</f>
        <v>39</v>
      </c>
    </row>
    <row r="2034" spans="1:7" x14ac:dyDescent="0.25">
      <c r="A2034">
        <v>2018</v>
      </c>
      <c r="B2034" s="53" t="str">
        <f t="shared" si="62"/>
        <v>2018_ND40</v>
      </c>
      <c r="C2034" t="s">
        <v>383</v>
      </c>
      <c r="D2034" t="s">
        <v>1534</v>
      </c>
      <c r="E2034" s="53" t="str">
        <f t="shared" si="63"/>
        <v>2018_NDROLETTE</v>
      </c>
      <c r="F2034">
        <v>453100</v>
      </c>
      <c r="G2034" s="53">
        <f t="array" ref="G2034">SUM(IF(A2034=A$5:A2034,IF(C2034=C$5:C2034,1,0),0))</f>
        <v>40</v>
      </c>
    </row>
    <row r="2035" spans="1:7" x14ac:dyDescent="0.25">
      <c r="A2035">
        <v>2018</v>
      </c>
      <c r="B2035" s="53" t="str">
        <f t="shared" si="62"/>
        <v>2018_ND41</v>
      </c>
      <c r="C2035" t="s">
        <v>383</v>
      </c>
      <c r="D2035" t="s">
        <v>1535</v>
      </c>
      <c r="E2035" s="53" t="str">
        <f t="shared" si="63"/>
        <v>2018_NDSARGENT</v>
      </c>
      <c r="F2035">
        <v>453100</v>
      </c>
      <c r="G2035" s="53">
        <f t="array" ref="G2035">SUM(IF(A2035=A$5:A2035,IF(C2035=C$5:C2035,1,0),0))</f>
        <v>41</v>
      </c>
    </row>
    <row r="2036" spans="1:7" x14ac:dyDescent="0.25">
      <c r="A2036">
        <v>2018</v>
      </c>
      <c r="B2036" s="53" t="str">
        <f t="shared" si="62"/>
        <v>2018_ND42</v>
      </c>
      <c r="C2036" t="s">
        <v>383</v>
      </c>
      <c r="D2036" t="s">
        <v>991</v>
      </c>
      <c r="E2036" s="53" t="str">
        <f t="shared" si="63"/>
        <v>2018_NDSHERIDAN</v>
      </c>
      <c r="F2036">
        <v>453100</v>
      </c>
      <c r="G2036" s="53">
        <f t="array" ref="G2036">SUM(IF(A2036=A$5:A2036,IF(C2036=C$5:C2036,1,0),0))</f>
        <v>42</v>
      </c>
    </row>
    <row r="2037" spans="1:7" x14ac:dyDescent="0.25">
      <c r="A2037">
        <v>2018</v>
      </c>
      <c r="B2037" s="53" t="str">
        <f t="shared" si="62"/>
        <v>2018_ND43</v>
      </c>
      <c r="C2037" t="s">
        <v>383</v>
      </c>
      <c r="D2037" t="s">
        <v>932</v>
      </c>
      <c r="E2037" s="53" t="str">
        <f t="shared" si="63"/>
        <v>2018_NDSIOUX</v>
      </c>
      <c r="F2037">
        <v>453100</v>
      </c>
      <c r="G2037" s="53">
        <f t="array" ref="G2037">SUM(IF(A2037=A$5:A2037,IF(C2037=C$5:C2037,1,0),0))</f>
        <v>43</v>
      </c>
    </row>
    <row r="2038" spans="1:7" x14ac:dyDescent="0.25">
      <c r="A2038">
        <v>2018</v>
      </c>
      <c r="B2038" s="53" t="str">
        <f t="shared" si="62"/>
        <v>2018_ND44</v>
      </c>
      <c r="C2038" t="s">
        <v>383</v>
      </c>
      <c r="D2038" t="s">
        <v>1536</v>
      </c>
      <c r="E2038" s="53" t="str">
        <f t="shared" si="63"/>
        <v>2018_NDSLOPE</v>
      </c>
      <c r="F2038">
        <v>453100</v>
      </c>
      <c r="G2038" s="53">
        <f t="array" ref="G2038">SUM(IF(A2038=A$5:A2038,IF(C2038=C$5:C2038,1,0),0))</f>
        <v>44</v>
      </c>
    </row>
    <row r="2039" spans="1:7" x14ac:dyDescent="0.25">
      <c r="A2039">
        <v>2018</v>
      </c>
      <c r="B2039" s="53" t="str">
        <f t="shared" si="62"/>
        <v>2018_ND45</v>
      </c>
      <c r="C2039" t="s">
        <v>383</v>
      </c>
      <c r="D2039" t="s">
        <v>849</v>
      </c>
      <c r="E2039" s="53" t="str">
        <f t="shared" si="63"/>
        <v>2018_NDSTARK</v>
      </c>
      <c r="F2039">
        <v>453100</v>
      </c>
      <c r="G2039" s="53">
        <f t="array" ref="G2039">SUM(IF(A2039=A$5:A2039,IF(C2039=C$5:C2039,1,0),0))</f>
        <v>45</v>
      </c>
    </row>
    <row r="2040" spans="1:7" x14ac:dyDescent="0.25">
      <c r="A2040">
        <v>2018</v>
      </c>
      <c r="B2040" s="53" t="str">
        <f t="shared" si="62"/>
        <v>2018_ND46</v>
      </c>
      <c r="C2040" t="s">
        <v>383</v>
      </c>
      <c r="D2040" t="s">
        <v>1232</v>
      </c>
      <c r="E2040" s="53" t="str">
        <f t="shared" si="63"/>
        <v>2018_NDSTEELE</v>
      </c>
      <c r="F2040">
        <v>453100</v>
      </c>
      <c r="G2040" s="53">
        <f t="array" ref="G2040">SUM(IF(A2040=A$5:A2040,IF(C2040=C$5:C2040,1,0),0))</f>
        <v>46</v>
      </c>
    </row>
    <row r="2041" spans="1:7" x14ac:dyDescent="0.25">
      <c r="A2041">
        <v>2018</v>
      </c>
      <c r="B2041" s="53" t="str">
        <f t="shared" si="62"/>
        <v>2018_ND47</v>
      </c>
      <c r="C2041" t="s">
        <v>383</v>
      </c>
      <c r="D2041" t="s">
        <v>1537</v>
      </c>
      <c r="E2041" s="53" t="str">
        <f t="shared" si="63"/>
        <v>2018_NDSTUTSMAN</v>
      </c>
      <c r="F2041">
        <v>453100</v>
      </c>
      <c r="G2041" s="53">
        <f t="array" ref="G2041">SUM(IF(A2041=A$5:A2041,IF(C2041=C$5:C2041,1,0),0))</f>
        <v>47</v>
      </c>
    </row>
    <row r="2042" spans="1:7" x14ac:dyDescent="0.25">
      <c r="A2042">
        <v>2018</v>
      </c>
      <c r="B2042" s="53" t="str">
        <f t="shared" si="62"/>
        <v>2018_ND48</v>
      </c>
      <c r="C2042" t="s">
        <v>383</v>
      </c>
      <c r="D2042" t="s">
        <v>1538</v>
      </c>
      <c r="E2042" s="53" t="str">
        <f t="shared" si="63"/>
        <v>2018_NDTOWNER</v>
      </c>
      <c r="F2042">
        <v>453100</v>
      </c>
      <c r="G2042" s="53">
        <f t="array" ref="G2042">SUM(IF(A2042=A$5:A2042,IF(C2042=C$5:C2042,1,0),0))</f>
        <v>48</v>
      </c>
    </row>
    <row r="2043" spans="1:7" x14ac:dyDescent="0.25">
      <c r="A2043">
        <v>2018</v>
      </c>
      <c r="B2043" s="53" t="str">
        <f t="shared" si="62"/>
        <v>2018_ND49</v>
      </c>
      <c r="C2043" t="s">
        <v>383</v>
      </c>
      <c r="D2043" t="s">
        <v>1539</v>
      </c>
      <c r="E2043" s="53" t="str">
        <f t="shared" si="63"/>
        <v>2018_NDTRAILL</v>
      </c>
      <c r="F2043">
        <v>453100</v>
      </c>
      <c r="G2043" s="53">
        <f t="array" ref="G2043">SUM(IF(A2043=A$5:A2043,IF(C2043=C$5:C2043,1,0),0))</f>
        <v>49</v>
      </c>
    </row>
    <row r="2044" spans="1:7" x14ac:dyDescent="0.25">
      <c r="A2044">
        <v>2018</v>
      </c>
      <c r="B2044" s="53" t="str">
        <f t="shared" si="62"/>
        <v>2018_ND50</v>
      </c>
      <c r="C2044" t="s">
        <v>383</v>
      </c>
      <c r="D2044" t="s">
        <v>1540</v>
      </c>
      <c r="E2044" s="53" t="str">
        <f t="shared" si="63"/>
        <v>2018_NDWALSH</v>
      </c>
      <c r="F2044">
        <v>453100</v>
      </c>
      <c r="G2044" s="53">
        <f t="array" ref="G2044">SUM(IF(A2044=A$5:A2044,IF(C2044=C$5:C2044,1,0),0))</f>
        <v>50</v>
      </c>
    </row>
    <row r="2045" spans="1:7" x14ac:dyDescent="0.25">
      <c r="A2045">
        <v>2018</v>
      </c>
      <c r="B2045" s="53" t="str">
        <f t="shared" si="62"/>
        <v>2018_ND51</v>
      </c>
      <c r="C2045" t="s">
        <v>383</v>
      </c>
      <c r="D2045" t="s">
        <v>1541</v>
      </c>
      <c r="E2045" s="53" t="str">
        <f t="shared" si="63"/>
        <v>2018_NDWARD</v>
      </c>
      <c r="F2045">
        <v>453100</v>
      </c>
      <c r="G2045" s="53">
        <f t="array" ref="G2045">SUM(IF(A2045=A$5:A2045,IF(C2045=C$5:C2045,1,0),0))</f>
        <v>51</v>
      </c>
    </row>
    <row r="2046" spans="1:7" x14ac:dyDescent="0.25">
      <c r="A2046">
        <v>2018</v>
      </c>
      <c r="B2046" s="53" t="str">
        <f t="shared" si="62"/>
        <v>2018_ND52</v>
      </c>
      <c r="C2046" t="s">
        <v>383</v>
      </c>
      <c r="D2046" t="s">
        <v>895</v>
      </c>
      <c r="E2046" s="53" t="str">
        <f t="shared" si="63"/>
        <v>2018_NDWELLS</v>
      </c>
      <c r="F2046">
        <v>453100</v>
      </c>
      <c r="G2046" s="53">
        <f t="array" ref="G2046">SUM(IF(A2046=A$5:A2046,IF(C2046=C$5:C2046,1,0),0))</f>
        <v>52</v>
      </c>
    </row>
    <row r="2047" spans="1:7" x14ac:dyDescent="0.25">
      <c r="A2047">
        <v>2018</v>
      </c>
      <c r="B2047" s="53" t="str">
        <f t="shared" si="62"/>
        <v>2018_ND53</v>
      </c>
      <c r="C2047" t="s">
        <v>383</v>
      </c>
      <c r="D2047" t="s">
        <v>1542</v>
      </c>
      <c r="E2047" s="53" t="str">
        <f t="shared" si="63"/>
        <v>2018_NDWILLIAMS</v>
      </c>
      <c r="F2047">
        <v>453100</v>
      </c>
      <c r="G2047" s="53">
        <f t="array" ref="G2047">SUM(IF(A2047=A$5:A2047,IF(C2047=C$5:C2047,1,0),0))</f>
        <v>53</v>
      </c>
    </row>
    <row r="2048" spans="1:7" x14ac:dyDescent="0.25">
      <c r="A2048">
        <v>2018</v>
      </c>
      <c r="B2048" s="53" t="str">
        <f t="shared" si="62"/>
        <v>2018_OH1</v>
      </c>
      <c r="C2048" t="s">
        <v>384</v>
      </c>
      <c r="D2048" t="s">
        <v>184</v>
      </c>
      <c r="E2048" s="53" t="str">
        <f t="shared" si="63"/>
        <v>2018_OHADAMS</v>
      </c>
      <c r="F2048">
        <v>453100</v>
      </c>
      <c r="G2048" s="53">
        <f t="array" ref="G2048">SUM(IF(A2048=A$5:A2048,IF(C2048=C$5:C2048,1,0),0))</f>
        <v>1</v>
      </c>
    </row>
    <row r="2049" spans="1:7" x14ac:dyDescent="0.25">
      <c r="A2049">
        <v>2018</v>
      </c>
      <c r="B2049" s="53" t="str">
        <f t="shared" si="62"/>
        <v>2018_OH2</v>
      </c>
      <c r="C2049" t="s">
        <v>384</v>
      </c>
      <c r="D2049" t="s">
        <v>858</v>
      </c>
      <c r="E2049" s="53" t="str">
        <f t="shared" si="63"/>
        <v>2018_OHALLEN</v>
      </c>
      <c r="F2049">
        <v>453100</v>
      </c>
      <c r="G2049" s="53">
        <f t="array" ref="G2049">SUM(IF(A2049=A$5:A2049,IF(C2049=C$5:C2049,1,0),0))</f>
        <v>2</v>
      </c>
    </row>
    <row r="2050" spans="1:7" x14ac:dyDescent="0.25">
      <c r="A2050">
        <v>2018</v>
      </c>
      <c r="B2050" s="53" t="str">
        <f t="shared" si="62"/>
        <v>2018_OH3</v>
      </c>
      <c r="C2050" t="s">
        <v>384</v>
      </c>
      <c r="D2050" t="s">
        <v>1543</v>
      </c>
      <c r="E2050" s="53" t="str">
        <f t="shared" si="63"/>
        <v>2018_OHASHLAND</v>
      </c>
      <c r="F2050">
        <v>453100</v>
      </c>
      <c r="G2050" s="53">
        <f t="array" ref="G2050">SUM(IF(A2050=A$5:A2050,IF(C2050=C$5:C2050,1,0),0))</f>
        <v>3</v>
      </c>
    </row>
    <row r="2051" spans="1:7" x14ac:dyDescent="0.25">
      <c r="A2051">
        <v>2018</v>
      </c>
      <c r="B2051" s="53" t="str">
        <f t="shared" si="62"/>
        <v>2018_OH4</v>
      </c>
      <c r="C2051" t="s">
        <v>384</v>
      </c>
      <c r="D2051" t="s">
        <v>1544</v>
      </c>
      <c r="E2051" s="53" t="str">
        <f t="shared" si="63"/>
        <v>2018_OHASHTABULA</v>
      </c>
      <c r="F2051">
        <v>453100</v>
      </c>
      <c r="G2051" s="53">
        <f t="array" ref="G2051">SUM(IF(A2051=A$5:A2051,IF(C2051=C$5:C2051,1,0),0))</f>
        <v>4</v>
      </c>
    </row>
    <row r="2052" spans="1:7" x14ac:dyDescent="0.25">
      <c r="A2052">
        <v>2018</v>
      </c>
      <c r="B2052" s="53" t="str">
        <f t="shared" si="62"/>
        <v>2018_OH5</v>
      </c>
      <c r="C2052" t="s">
        <v>384</v>
      </c>
      <c r="D2052" t="s">
        <v>1545</v>
      </c>
      <c r="E2052" s="53" t="str">
        <f t="shared" si="63"/>
        <v>2018_OHATHENS</v>
      </c>
      <c r="F2052">
        <v>453100</v>
      </c>
      <c r="G2052" s="53">
        <f t="array" ref="G2052">SUM(IF(A2052=A$5:A2052,IF(C2052=C$5:C2052,1,0),0))</f>
        <v>5</v>
      </c>
    </row>
    <row r="2053" spans="1:7" x14ac:dyDescent="0.25">
      <c r="A2053">
        <v>2018</v>
      </c>
      <c r="B2053" s="53" t="str">
        <f t="shared" si="62"/>
        <v>2018_OH6</v>
      </c>
      <c r="C2053" t="s">
        <v>384</v>
      </c>
      <c r="D2053" t="s">
        <v>1546</v>
      </c>
      <c r="E2053" s="53" t="str">
        <f t="shared" si="63"/>
        <v>2018_OHAUGLAIZE</v>
      </c>
      <c r="F2053">
        <v>453100</v>
      </c>
      <c r="G2053" s="53">
        <f t="array" ref="G2053">SUM(IF(A2053=A$5:A2053,IF(C2053=C$5:C2053,1,0),0))</f>
        <v>6</v>
      </c>
    </row>
    <row r="2054" spans="1:7" x14ac:dyDescent="0.25">
      <c r="A2054">
        <v>2018</v>
      </c>
      <c r="B2054" s="53" t="str">
        <f t="shared" ref="B2054:B2117" si="64">A2054&amp;"_"&amp;C2054&amp;G2054</f>
        <v>2018_OH7</v>
      </c>
      <c r="C2054" t="s">
        <v>384</v>
      </c>
      <c r="D2054" t="s">
        <v>1547</v>
      </c>
      <c r="E2054" s="53" t="str">
        <f t="shared" ref="E2054:E2117" si="65">A2054&amp;"_"&amp;C2054&amp;D2054</f>
        <v>2018_OHBELMONT</v>
      </c>
      <c r="F2054">
        <v>453100</v>
      </c>
      <c r="G2054" s="53">
        <f t="array" ref="G2054">SUM(IF(A2054=A$5:A2054,IF(C2054=C$5:C2054,1,0),0))</f>
        <v>7</v>
      </c>
    </row>
    <row r="2055" spans="1:7" x14ac:dyDescent="0.25">
      <c r="A2055">
        <v>2018</v>
      </c>
      <c r="B2055" s="53" t="str">
        <f t="shared" si="64"/>
        <v>2018_OH8</v>
      </c>
      <c r="C2055" t="s">
        <v>384</v>
      </c>
      <c r="D2055" t="s">
        <v>808</v>
      </c>
      <c r="E2055" s="53" t="str">
        <f t="shared" si="65"/>
        <v>2018_OHBROWN</v>
      </c>
      <c r="F2055">
        <v>453100</v>
      </c>
      <c r="G2055" s="53">
        <f t="array" ref="G2055">SUM(IF(A2055=A$5:A2055,IF(C2055=C$5:C2055,1,0),0))</f>
        <v>8</v>
      </c>
    </row>
    <row r="2056" spans="1:7" x14ac:dyDescent="0.25">
      <c r="A2056">
        <v>2018</v>
      </c>
      <c r="B2056" s="53" t="str">
        <f t="shared" si="64"/>
        <v>2018_OH9</v>
      </c>
      <c r="C2056" t="s">
        <v>384</v>
      </c>
      <c r="D2056" t="s">
        <v>433</v>
      </c>
      <c r="E2056" s="53" t="str">
        <f t="shared" si="65"/>
        <v>2018_OHBUTLER</v>
      </c>
      <c r="F2056">
        <v>453100</v>
      </c>
      <c r="G2056" s="53">
        <f t="array" ref="G2056">SUM(IF(A2056=A$5:A2056,IF(C2056=C$5:C2056,1,0),0))</f>
        <v>9</v>
      </c>
    </row>
    <row r="2057" spans="1:7" x14ac:dyDescent="0.25">
      <c r="A2057">
        <v>2018</v>
      </c>
      <c r="B2057" s="53" t="str">
        <f t="shared" si="64"/>
        <v>2018_OH10</v>
      </c>
      <c r="C2057" t="s">
        <v>384</v>
      </c>
      <c r="D2057" t="s">
        <v>227</v>
      </c>
      <c r="E2057" s="53" t="str">
        <f t="shared" si="65"/>
        <v>2018_OHCARROLL</v>
      </c>
      <c r="F2057">
        <v>453100</v>
      </c>
      <c r="G2057" s="53">
        <f t="array" ref="G2057">SUM(IF(A2057=A$5:A2057,IF(C2057=C$5:C2057,1,0),0))</f>
        <v>10</v>
      </c>
    </row>
    <row r="2058" spans="1:7" x14ac:dyDescent="0.25">
      <c r="A2058">
        <v>2018</v>
      </c>
      <c r="B2058" s="53" t="str">
        <f t="shared" si="64"/>
        <v>2018_OH11</v>
      </c>
      <c r="C2058" t="s">
        <v>384</v>
      </c>
      <c r="D2058" t="s">
        <v>811</v>
      </c>
      <c r="E2058" s="53" t="str">
        <f t="shared" si="65"/>
        <v>2018_OHCHAMPAIGN</v>
      </c>
      <c r="F2058">
        <v>453100</v>
      </c>
      <c r="G2058" s="53">
        <f t="array" ref="G2058">SUM(IF(A2058=A$5:A2058,IF(C2058=C$5:C2058,1,0),0))</f>
        <v>11</v>
      </c>
    </row>
    <row r="2059" spans="1:7" x14ac:dyDescent="0.25">
      <c r="A2059">
        <v>2018</v>
      </c>
      <c r="B2059" s="53" t="str">
        <f t="shared" si="64"/>
        <v>2018_OH12</v>
      </c>
      <c r="C2059" t="s">
        <v>384</v>
      </c>
      <c r="D2059" t="s">
        <v>507</v>
      </c>
      <c r="E2059" s="53" t="str">
        <f t="shared" si="65"/>
        <v>2018_OHCLARK</v>
      </c>
      <c r="F2059">
        <v>453100</v>
      </c>
      <c r="G2059" s="53">
        <f t="array" ref="G2059">SUM(IF(A2059=A$5:A2059,IF(C2059=C$5:C2059,1,0),0))</f>
        <v>12</v>
      </c>
    </row>
    <row r="2060" spans="1:7" x14ac:dyDescent="0.25">
      <c r="A2060">
        <v>2018</v>
      </c>
      <c r="B2060" s="53" t="str">
        <f t="shared" si="64"/>
        <v>2018_OH13</v>
      </c>
      <c r="C2060" t="s">
        <v>384</v>
      </c>
      <c r="D2060" t="s">
        <v>1548</v>
      </c>
      <c r="E2060" s="53" t="str">
        <f t="shared" si="65"/>
        <v>2018_OHCLERMONT</v>
      </c>
      <c r="F2060">
        <v>453100</v>
      </c>
      <c r="G2060" s="53">
        <f t="array" ref="G2060">SUM(IF(A2060=A$5:A2060,IF(C2060=C$5:C2060,1,0),0))</f>
        <v>13</v>
      </c>
    </row>
    <row r="2061" spans="1:7" x14ac:dyDescent="0.25">
      <c r="A2061">
        <v>2018</v>
      </c>
      <c r="B2061" s="53" t="str">
        <f t="shared" si="64"/>
        <v>2018_OH14</v>
      </c>
      <c r="C2061" t="s">
        <v>384</v>
      </c>
      <c r="D2061" t="s">
        <v>813</v>
      </c>
      <c r="E2061" s="53" t="str">
        <f t="shared" si="65"/>
        <v>2018_OHCLINTON</v>
      </c>
      <c r="F2061">
        <v>453100</v>
      </c>
      <c r="G2061" s="53">
        <f t="array" ref="G2061">SUM(IF(A2061=A$5:A2061,IF(C2061=C$5:C2061,1,0),0))</f>
        <v>14</v>
      </c>
    </row>
    <row r="2062" spans="1:7" x14ac:dyDescent="0.25">
      <c r="A2062">
        <v>2018</v>
      </c>
      <c r="B2062" s="53" t="str">
        <f t="shared" si="64"/>
        <v>2018_OH15</v>
      </c>
      <c r="C2062" t="s">
        <v>384</v>
      </c>
      <c r="D2062" t="s">
        <v>1549</v>
      </c>
      <c r="E2062" s="53" t="str">
        <f t="shared" si="65"/>
        <v>2018_OHCOLUMBIANA</v>
      </c>
      <c r="F2062">
        <v>453100</v>
      </c>
      <c r="G2062" s="53">
        <f t="array" ref="G2062">SUM(IF(A2062=A$5:A2062,IF(C2062=C$5:C2062,1,0),0))</f>
        <v>15</v>
      </c>
    </row>
    <row r="2063" spans="1:7" x14ac:dyDescent="0.25">
      <c r="A2063">
        <v>2018</v>
      </c>
      <c r="B2063" s="53" t="str">
        <f t="shared" si="64"/>
        <v>2018_OH16</v>
      </c>
      <c r="C2063" t="s">
        <v>384</v>
      </c>
      <c r="D2063" t="s">
        <v>1550</v>
      </c>
      <c r="E2063" s="53" t="str">
        <f t="shared" si="65"/>
        <v>2018_OHCOSHOCTON</v>
      </c>
      <c r="F2063">
        <v>453100</v>
      </c>
      <c r="G2063" s="53">
        <f t="array" ref="G2063">SUM(IF(A2063=A$5:A2063,IF(C2063=C$5:C2063,1,0),0))</f>
        <v>16</v>
      </c>
    </row>
    <row r="2064" spans="1:7" x14ac:dyDescent="0.25">
      <c r="A2064">
        <v>2018</v>
      </c>
      <c r="B2064" s="53" t="str">
        <f t="shared" si="64"/>
        <v>2018_OH17</v>
      </c>
      <c r="C2064" t="s">
        <v>384</v>
      </c>
      <c r="D2064" t="s">
        <v>512</v>
      </c>
      <c r="E2064" s="53" t="str">
        <f t="shared" si="65"/>
        <v>2018_OHCRAWFORD</v>
      </c>
      <c r="F2064">
        <v>453100</v>
      </c>
      <c r="G2064" s="53">
        <f t="array" ref="G2064">SUM(IF(A2064=A$5:A2064,IF(C2064=C$5:C2064,1,0),0))</f>
        <v>17</v>
      </c>
    </row>
    <row r="2065" spans="1:7" x14ac:dyDescent="0.25">
      <c r="A2065">
        <v>2018</v>
      </c>
      <c r="B2065" s="53" t="str">
        <f t="shared" si="64"/>
        <v>2018_OH18</v>
      </c>
      <c r="C2065" t="s">
        <v>384</v>
      </c>
      <c r="D2065" t="s">
        <v>1551</v>
      </c>
      <c r="E2065" s="53" t="str">
        <f t="shared" si="65"/>
        <v>2018_OHCUYAHOGA</v>
      </c>
      <c r="F2065">
        <v>453100</v>
      </c>
      <c r="G2065" s="53">
        <f t="array" ref="G2065">SUM(IF(A2065=A$5:A2065,IF(C2065=C$5:C2065,1,0),0))</f>
        <v>18</v>
      </c>
    </row>
    <row r="2066" spans="1:7" x14ac:dyDescent="0.25">
      <c r="A2066">
        <v>2018</v>
      </c>
      <c r="B2066" s="53" t="str">
        <f t="shared" si="64"/>
        <v>2018_OH19</v>
      </c>
      <c r="C2066" t="s">
        <v>384</v>
      </c>
      <c r="D2066" t="s">
        <v>1552</v>
      </c>
      <c r="E2066" s="53" t="str">
        <f t="shared" si="65"/>
        <v>2018_OHDARKE</v>
      </c>
      <c r="F2066">
        <v>453100</v>
      </c>
      <c r="G2066" s="53">
        <f t="array" ref="G2066">SUM(IF(A2066=A$5:A2066,IF(C2066=C$5:C2066,1,0),0))</f>
        <v>19</v>
      </c>
    </row>
    <row r="2067" spans="1:7" x14ac:dyDescent="0.25">
      <c r="A2067">
        <v>2018</v>
      </c>
      <c r="B2067" s="53" t="str">
        <f t="shared" si="64"/>
        <v>2018_OH20</v>
      </c>
      <c r="C2067" t="s">
        <v>384</v>
      </c>
      <c r="D2067" t="s">
        <v>1553</v>
      </c>
      <c r="E2067" s="53" t="str">
        <f t="shared" si="65"/>
        <v>2018_OHDEFIANCE</v>
      </c>
      <c r="F2067">
        <v>453100</v>
      </c>
      <c r="G2067" s="53">
        <f t="array" ref="G2067">SUM(IF(A2067=A$5:A2067,IF(C2067=C$5:C2067,1,0),0))</f>
        <v>20</v>
      </c>
    </row>
    <row r="2068" spans="1:7" x14ac:dyDescent="0.25">
      <c r="A2068">
        <v>2018</v>
      </c>
      <c r="B2068" s="53" t="str">
        <f t="shared" si="64"/>
        <v>2018_OH21</v>
      </c>
      <c r="C2068" t="s">
        <v>384</v>
      </c>
      <c r="D2068" t="s">
        <v>85</v>
      </c>
      <c r="E2068" s="53" t="str">
        <f t="shared" si="65"/>
        <v>2018_OHDELAWARE</v>
      </c>
      <c r="F2068">
        <v>453100</v>
      </c>
      <c r="G2068" s="53">
        <f t="array" ref="G2068">SUM(IF(A2068=A$5:A2068,IF(C2068=C$5:C2068,1,0),0))</f>
        <v>21</v>
      </c>
    </row>
    <row r="2069" spans="1:7" x14ac:dyDescent="0.25">
      <c r="A2069">
        <v>2018</v>
      </c>
      <c r="B2069" s="53" t="str">
        <f t="shared" si="64"/>
        <v>2018_OH22</v>
      </c>
      <c r="C2069" t="s">
        <v>384</v>
      </c>
      <c r="D2069" t="s">
        <v>1440</v>
      </c>
      <c r="E2069" s="53" t="str">
        <f t="shared" si="65"/>
        <v>2018_OHERIE</v>
      </c>
      <c r="F2069">
        <v>453100</v>
      </c>
      <c r="G2069" s="53">
        <f t="array" ref="G2069">SUM(IF(A2069=A$5:A2069,IF(C2069=C$5:C2069,1,0),0))</f>
        <v>22</v>
      </c>
    </row>
    <row r="2070" spans="1:7" x14ac:dyDescent="0.25">
      <c r="A2070">
        <v>2018</v>
      </c>
      <c r="B2070" s="53" t="str">
        <f t="shared" si="64"/>
        <v>2018_OH23</v>
      </c>
      <c r="C2070" t="s">
        <v>384</v>
      </c>
      <c r="D2070" t="s">
        <v>205</v>
      </c>
      <c r="E2070" s="53" t="str">
        <f t="shared" si="65"/>
        <v>2018_OHFAIRFIELD</v>
      </c>
      <c r="F2070">
        <v>453100</v>
      </c>
      <c r="G2070" s="53">
        <f t="array" ref="G2070">SUM(IF(A2070=A$5:A2070,IF(C2070=C$5:C2070,1,0),0))</f>
        <v>23</v>
      </c>
    </row>
    <row r="2071" spans="1:7" x14ac:dyDescent="0.25">
      <c r="A2071">
        <v>2018</v>
      </c>
      <c r="B2071" s="53" t="str">
        <f t="shared" si="64"/>
        <v>2018_OH24</v>
      </c>
      <c r="C2071" t="s">
        <v>384</v>
      </c>
      <c r="D2071" t="s">
        <v>454</v>
      </c>
      <c r="E2071" s="53" t="str">
        <f t="shared" si="65"/>
        <v>2018_OHFAYETTE</v>
      </c>
      <c r="F2071">
        <v>453100</v>
      </c>
      <c r="G2071" s="53">
        <f t="array" ref="G2071">SUM(IF(A2071=A$5:A2071,IF(C2071=C$5:C2071,1,0),0))</f>
        <v>24</v>
      </c>
    </row>
    <row r="2072" spans="1:7" x14ac:dyDescent="0.25">
      <c r="A2072">
        <v>2018</v>
      </c>
      <c r="B2072" s="53" t="str">
        <f t="shared" si="64"/>
        <v>2018_OH25</v>
      </c>
      <c r="C2072" t="s">
        <v>384</v>
      </c>
      <c r="D2072" t="s">
        <v>455</v>
      </c>
      <c r="E2072" s="53" t="str">
        <f t="shared" si="65"/>
        <v>2018_OHFRANKLIN</v>
      </c>
      <c r="F2072">
        <v>453100</v>
      </c>
      <c r="G2072" s="53">
        <f t="array" ref="G2072">SUM(IF(A2072=A$5:A2072,IF(C2072=C$5:C2072,1,0),0))</f>
        <v>25</v>
      </c>
    </row>
    <row r="2073" spans="1:7" x14ac:dyDescent="0.25">
      <c r="A2073">
        <v>2018</v>
      </c>
      <c r="B2073" s="53" t="str">
        <f t="shared" si="64"/>
        <v>2018_OH26</v>
      </c>
      <c r="C2073" t="s">
        <v>384</v>
      </c>
      <c r="D2073" t="s">
        <v>518</v>
      </c>
      <c r="E2073" s="53" t="str">
        <f t="shared" si="65"/>
        <v>2018_OHFULTON</v>
      </c>
      <c r="F2073">
        <v>453100</v>
      </c>
      <c r="G2073" s="53">
        <f t="array" ref="G2073">SUM(IF(A2073=A$5:A2073,IF(C2073=C$5:C2073,1,0),0))</f>
        <v>26</v>
      </c>
    </row>
    <row r="2074" spans="1:7" x14ac:dyDescent="0.25">
      <c r="A2074">
        <v>2018</v>
      </c>
      <c r="B2074" s="53" t="str">
        <f t="shared" si="64"/>
        <v>2018_OH27</v>
      </c>
      <c r="C2074" t="s">
        <v>384</v>
      </c>
      <c r="D2074" t="s">
        <v>1554</v>
      </c>
      <c r="E2074" s="53" t="str">
        <f t="shared" si="65"/>
        <v>2018_OHGALLIA</v>
      </c>
      <c r="F2074">
        <v>453100</v>
      </c>
      <c r="G2074" s="53">
        <f t="array" ref="G2074">SUM(IF(A2074=A$5:A2074,IF(C2074=C$5:C2074,1,0),0))</f>
        <v>27</v>
      </c>
    </row>
    <row r="2075" spans="1:7" x14ac:dyDescent="0.25">
      <c r="A2075">
        <v>2018</v>
      </c>
      <c r="B2075" s="53" t="str">
        <f t="shared" si="64"/>
        <v>2018_OH28</v>
      </c>
      <c r="C2075" t="s">
        <v>384</v>
      </c>
      <c r="D2075" t="s">
        <v>1555</v>
      </c>
      <c r="E2075" s="53" t="str">
        <f t="shared" si="65"/>
        <v>2018_OHGEAUGA</v>
      </c>
      <c r="F2075">
        <v>453100</v>
      </c>
      <c r="G2075" s="53">
        <f t="array" ref="G2075">SUM(IF(A2075=A$5:A2075,IF(C2075=C$5:C2075,1,0),0))</f>
        <v>28</v>
      </c>
    </row>
    <row r="2076" spans="1:7" x14ac:dyDescent="0.25">
      <c r="A2076">
        <v>2018</v>
      </c>
      <c r="B2076" s="53" t="str">
        <f t="shared" si="64"/>
        <v>2018_OH29</v>
      </c>
      <c r="C2076" t="s">
        <v>384</v>
      </c>
      <c r="D2076" t="s">
        <v>212</v>
      </c>
      <c r="E2076" s="53" t="str">
        <f t="shared" si="65"/>
        <v>2018_OHGREENE</v>
      </c>
      <c r="F2076">
        <v>453100</v>
      </c>
      <c r="G2076" s="53">
        <f t="array" ref="G2076">SUM(IF(A2076=A$5:A2076,IF(C2076=C$5:C2076,1,0),0))</f>
        <v>29</v>
      </c>
    </row>
    <row r="2077" spans="1:7" x14ac:dyDescent="0.25">
      <c r="A2077">
        <v>2018</v>
      </c>
      <c r="B2077" s="53" t="str">
        <f t="shared" si="64"/>
        <v>2018_OH30</v>
      </c>
      <c r="C2077" t="s">
        <v>384</v>
      </c>
      <c r="D2077" t="s">
        <v>1556</v>
      </c>
      <c r="E2077" s="53" t="str">
        <f t="shared" si="65"/>
        <v>2018_OHGUERNSEY</v>
      </c>
      <c r="F2077">
        <v>453100</v>
      </c>
      <c r="G2077" s="53">
        <f t="array" ref="G2077">SUM(IF(A2077=A$5:A2077,IF(C2077=C$5:C2077,1,0),0))</f>
        <v>30</v>
      </c>
    </row>
    <row r="2078" spans="1:7" x14ac:dyDescent="0.25">
      <c r="A2078">
        <v>2018</v>
      </c>
      <c r="B2078" s="53" t="str">
        <f t="shared" si="64"/>
        <v>2018_OH31</v>
      </c>
      <c r="C2078" t="s">
        <v>384</v>
      </c>
      <c r="D2078" t="s">
        <v>642</v>
      </c>
      <c r="E2078" s="53" t="str">
        <f t="shared" si="65"/>
        <v>2018_OHHAMILTON</v>
      </c>
      <c r="F2078">
        <v>453100</v>
      </c>
      <c r="G2078" s="53">
        <f t="array" ref="G2078">SUM(IF(A2078=A$5:A2078,IF(C2078=C$5:C2078,1,0),0))</f>
        <v>31</v>
      </c>
    </row>
    <row r="2079" spans="1:7" x14ac:dyDescent="0.25">
      <c r="A2079">
        <v>2018</v>
      </c>
      <c r="B2079" s="53" t="str">
        <f t="shared" si="64"/>
        <v>2018_OH32</v>
      </c>
      <c r="C2079" t="s">
        <v>384</v>
      </c>
      <c r="D2079" t="s">
        <v>723</v>
      </c>
      <c r="E2079" s="53" t="str">
        <f t="shared" si="65"/>
        <v>2018_OHHANCOCK</v>
      </c>
      <c r="F2079">
        <v>453100</v>
      </c>
      <c r="G2079" s="53">
        <f t="array" ref="G2079">SUM(IF(A2079=A$5:A2079,IF(C2079=C$5:C2079,1,0),0))</f>
        <v>32</v>
      </c>
    </row>
    <row r="2080" spans="1:7" x14ac:dyDescent="0.25">
      <c r="A2080">
        <v>2018</v>
      </c>
      <c r="B2080" s="53" t="str">
        <f t="shared" si="64"/>
        <v>2018_OH33</v>
      </c>
      <c r="C2080" t="s">
        <v>384</v>
      </c>
      <c r="D2080" t="s">
        <v>822</v>
      </c>
      <c r="E2080" s="53" t="str">
        <f t="shared" si="65"/>
        <v>2018_OHHARDIN</v>
      </c>
      <c r="F2080">
        <v>453100</v>
      </c>
      <c r="G2080" s="53">
        <f t="array" ref="G2080">SUM(IF(A2080=A$5:A2080,IF(C2080=C$5:C2080,1,0),0))</f>
        <v>33</v>
      </c>
    </row>
    <row r="2081" spans="1:7" x14ac:dyDescent="0.25">
      <c r="A2081">
        <v>2018</v>
      </c>
      <c r="B2081" s="53" t="str">
        <f t="shared" si="64"/>
        <v>2018_OH34</v>
      </c>
      <c r="C2081" t="s">
        <v>384</v>
      </c>
      <c r="D2081" t="s">
        <v>867</v>
      </c>
      <c r="E2081" s="53" t="str">
        <f t="shared" si="65"/>
        <v>2018_OHHARRISON</v>
      </c>
      <c r="F2081">
        <v>453100</v>
      </c>
      <c r="G2081" s="53">
        <f t="array" ref="G2081">SUM(IF(A2081=A$5:A2081,IF(C2081=C$5:C2081,1,0),0))</f>
        <v>34</v>
      </c>
    </row>
    <row r="2082" spans="1:7" x14ac:dyDescent="0.25">
      <c r="A2082">
        <v>2018</v>
      </c>
      <c r="B2082" s="53" t="str">
        <f t="shared" si="64"/>
        <v>2018_OH35</v>
      </c>
      <c r="C2082" t="s">
        <v>384</v>
      </c>
      <c r="D2082" t="s">
        <v>458</v>
      </c>
      <c r="E2082" s="53" t="str">
        <f t="shared" si="65"/>
        <v>2018_OHHENRY</v>
      </c>
      <c r="F2082">
        <v>453100</v>
      </c>
      <c r="G2082" s="53">
        <f t="array" ref="G2082">SUM(IF(A2082=A$5:A2082,IF(C2082=C$5:C2082,1,0),0))</f>
        <v>35</v>
      </c>
    </row>
    <row r="2083" spans="1:7" x14ac:dyDescent="0.25">
      <c r="A2083">
        <v>2018</v>
      </c>
      <c r="B2083" s="53" t="str">
        <f t="shared" si="64"/>
        <v>2018_OH36</v>
      </c>
      <c r="C2083" t="s">
        <v>384</v>
      </c>
      <c r="D2083" t="s">
        <v>1557</v>
      </c>
      <c r="E2083" s="53" t="str">
        <f t="shared" si="65"/>
        <v>2018_OHHIGHLAND</v>
      </c>
      <c r="F2083">
        <v>453100</v>
      </c>
      <c r="G2083" s="53">
        <f t="array" ref="G2083">SUM(IF(A2083=A$5:A2083,IF(C2083=C$5:C2083,1,0),0))</f>
        <v>36</v>
      </c>
    </row>
    <row r="2084" spans="1:7" x14ac:dyDescent="0.25">
      <c r="A2084">
        <v>2018</v>
      </c>
      <c r="B2084" s="53" t="str">
        <f t="shared" si="64"/>
        <v>2018_OH37</v>
      </c>
      <c r="C2084" t="s">
        <v>384</v>
      </c>
      <c r="D2084" t="s">
        <v>1558</v>
      </c>
      <c r="E2084" s="53" t="str">
        <f t="shared" si="65"/>
        <v>2018_OHHOCKING</v>
      </c>
      <c r="F2084">
        <v>453100</v>
      </c>
      <c r="G2084" s="53">
        <f t="array" ref="G2084">SUM(IF(A2084=A$5:A2084,IF(C2084=C$5:C2084,1,0),0))</f>
        <v>37</v>
      </c>
    </row>
    <row r="2085" spans="1:7" x14ac:dyDescent="0.25">
      <c r="A2085">
        <v>2018</v>
      </c>
      <c r="B2085" s="53" t="str">
        <f t="shared" si="64"/>
        <v>2018_OH38</v>
      </c>
      <c r="C2085" t="s">
        <v>384</v>
      </c>
      <c r="D2085" t="s">
        <v>648</v>
      </c>
      <c r="E2085" s="53" t="str">
        <f t="shared" si="65"/>
        <v>2018_OHHOLMES</v>
      </c>
      <c r="F2085">
        <v>453100</v>
      </c>
      <c r="G2085" s="53">
        <f t="array" ref="G2085">SUM(IF(A2085=A$5:A2085,IF(C2085=C$5:C2085,1,0),0))</f>
        <v>38</v>
      </c>
    </row>
    <row r="2086" spans="1:7" x14ac:dyDescent="0.25">
      <c r="A2086">
        <v>2018</v>
      </c>
      <c r="B2086" s="53" t="str">
        <f t="shared" si="64"/>
        <v>2018_OH39</v>
      </c>
      <c r="C2086" t="s">
        <v>384</v>
      </c>
      <c r="D2086" t="s">
        <v>1141</v>
      </c>
      <c r="E2086" s="53" t="str">
        <f t="shared" si="65"/>
        <v>2018_OHHURON</v>
      </c>
      <c r="F2086">
        <v>453100</v>
      </c>
      <c r="G2086" s="53">
        <f t="array" ref="G2086">SUM(IF(A2086=A$5:A2086,IF(C2086=C$5:C2086,1,0),0))</f>
        <v>39</v>
      </c>
    </row>
    <row r="2087" spans="1:7" x14ac:dyDescent="0.25">
      <c r="A2087">
        <v>2018</v>
      </c>
      <c r="B2087" s="53" t="str">
        <f t="shared" si="64"/>
        <v>2018_OH40</v>
      </c>
      <c r="C2087" t="s">
        <v>384</v>
      </c>
      <c r="D2087" t="s">
        <v>460</v>
      </c>
      <c r="E2087" s="53" t="str">
        <f t="shared" si="65"/>
        <v>2018_OHJACKSON</v>
      </c>
      <c r="F2087">
        <v>453100</v>
      </c>
      <c r="G2087" s="53">
        <f t="array" ref="G2087">SUM(IF(A2087=A$5:A2087,IF(C2087=C$5:C2087,1,0),0))</f>
        <v>40</v>
      </c>
    </row>
    <row r="2088" spans="1:7" x14ac:dyDescent="0.25">
      <c r="A2088">
        <v>2018</v>
      </c>
      <c r="B2088" s="53" t="str">
        <f t="shared" si="64"/>
        <v>2018_OH41</v>
      </c>
      <c r="C2088" t="s">
        <v>384</v>
      </c>
      <c r="D2088" t="s">
        <v>196</v>
      </c>
      <c r="E2088" s="53" t="str">
        <f t="shared" si="65"/>
        <v>2018_OHJEFFERSON</v>
      </c>
      <c r="F2088">
        <v>453100</v>
      </c>
      <c r="G2088" s="53">
        <f t="array" ref="G2088">SUM(IF(A2088=A$5:A2088,IF(C2088=C$5:C2088,1,0),0))</f>
        <v>41</v>
      </c>
    </row>
    <row r="2089" spans="1:7" x14ac:dyDescent="0.25">
      <c r="A2089">
        <v>2018</v>
      </c>
      <c r="B2089" s="53" t="str">
        <f t="shared" si="64"/>
        <v>2018_OH42</v>
      </c>
      <c r="C2089" t="s">
        <v>384</v>
      </c>
      <c r="D2089" t="s">
        <v>830</v>
      </c>
      <c r="E2089" s="53" t="str">
        <f t="shared" si="65"/>
        <v>2018_OHKNOX</v>
      </c>
      <c r="F2089">
        <v>453100</v>
      </c>
      <c r="G2089" s="53">
        <f t="array" ref="G2089">SUM(IF(A2089=A$5:A2089,IF(C2089=C$5:C2089,1,0),0))</f>
        <v>42</v>
      </c>
    </row>
    <row r="2090" spans="1:7" x14ac:dyDescent="0.25">
      <c r="A2090">
        <v>2018</v>
      </c>
      <c r="B2090" s="53" t="str">
        <f t="shared" si="64"/>
        <v>2018_OH43</v>
      </c>
      <c r="C2090" t="s">
        <v>384</v>
      </c>
      <c r="D2090" t="s">
        <v>197</v>
      </c>
      <c r="E2090" s="53" t="str">
        <f t="shared" si="65"/>
        <v>2018_OHLAKE</v>
      </c>
      <c r="F2090">
        <v>453100</v>
      </c>
      <c r="G2090" s="53">
        <f t="array" ref="G2090">SUM(IF(A2090=A$5:A2090,IF(C2090=C$5:C2090,1,0),0))</f>
        <v>43</v>
      </c>
    </row>
    <row r="2091" spans="1:7" x14ac:dyDescent="0.25">
      <c r="A2091">
        <v>2018</v>
      </c>
      <c r="B2091" s="53" t="str">
        <f t="shared" si="64"/>
        <v>2018_OH44</v>
      </c>
      <c r="C2091" t="s">
        <v>384</v>
      </c>
      <c r="D2091" t="s">
        <v>463</v>
      </c>
      <c r="E2091" s="53" t="str">
        <f t="shared" si="65"/>
        <v>2018_OHLAWRENCE</v>
      </c>
      <c r="F2091">
        <v>453100</v>
      </c>
      <c r="G2091" s="53">
        <f t="array" ref="G2091">SUM(IF(A2091=A$5:A2091,IF(C2091=C$5:C2091,1,0),0))</f>
        <v>44</v>
      </c>
    </row>
    <row r="2092" spans="1:7" x14ac:dyDescent="0.25">
      <c r="A2092">
        <v>2018</v>
      </c>
      <c r="B2092" s="53" t="str">
        <f t="shared" si="64"/>
        <v>2018_OH45</v>
      </c>
      <c r="C2092" t="s">
        <v>384</v>
      </c>
      <c r="D2092" t="s">
        <v>1559</v>
      </c>
      <c r="E2092" s="53" t="str">
        <f t="shared" si="65"/>
        <v>2018_OHLICKING</v>
      </c>
      <c r="F2092">
        <v>453100</v>
      </c>
      <c r="G2092" s="53">
        <f t="array" ref="G2092">SUM(IF(A2092=A$5:A2092,IF(C2092=C$5:C2092,1,0),0))</f>
        <v>45</v>
      </c>
    </row>
    <row r="2093" spans="1:7" x14ac:dyDescent="0.25">
      <c r="A2093">
        <v>2018</v>
      </c>
      <c r="B2093" s="53" t="str">
        <f t="shared" si="64"/>
        <v>2018_OH46</v>
      </c>
      <c r="C2093" t="s">
        <v>384</v>
      </c>
      <c r="D2093" t="s">
        <v>528</v>
      </c>
      <c r="E2093" s="53" t="str">
        <f t="shared" si="65"/>
        <v>2018_OHLOGAN</v>
      </c>
      <c r="F2093">
        <v>453100</v>
      </c>
      <c r="G2093" s="53">
        <f t="array" ref="G2093">SUM(IF(A2093=A$5:A2093,IF(C2093=C$5:C2093,1,0),0))</f>
        <v>46</v>
      </c>
    </row>
    <row r="2094" spans="1:7" x14ac:dyDescent="0.25">
      <c r="A2094">
        <v>2018</v>
      </c>
      <c r="B2094" s="53" t="str">
        <f t="shared" si="64"/>
        <v>2018_OH47</v>
      </c>
      <c r="C2094" t="s">
        <v>384</v>
      </c>
      <c r="D2094" t="s">
        <v>1560</v>
      </c>
      <c r="E2094" s="53" t="str">
        <f t="shared" si="65"/>
        <v>2018_OHLORAIN</v>
      </c>
      <c r="F2094">
        <v>453100</v>
      </c>
      <c r="G2094" s="53">
        <f t="array" ref="G2094">SUM(IF(A2094=A$5:A2094,IF(C2094=C$5:C2094,1,0),0))</f>
        <v>47</v>
      </c>
    </row>
    <row r="2095" spans="1:7" x14ac:dyDescent="0.25">
      <c r="A2095">
        <v>2018</v>
      </c>
      <c r="B2095" s="53" t="str">
        <f t="shared" si="64"/>
        <v>2018_OH48</v>
      </c>
      <c r="C2095" t="s">
        <v>384</v>
      </c>
      <c r="D2095" t="s">
        <v>918</v>
      </c>
      <c r="E2095" s="53" t="str">
        <f t="shared" si="65"/>
        <v>2018_OHLUCAS</v>
      </c>
      <c r="F2095">
        <v>453100</v>
      </c>
      <c r="G2095" s="53">
        <f t="array" ref="G2095">SUM(IF(A2095=A$5:A2095,IF(C2095=C$5:C2095,1,0),0))</f>
        <v>48</v>
      </c>
    </row>
    <row r="2096" spans="1:7" x14ac:dyDescent="0.25">
      <c r="A2096">
        <v>2018</v>
      </c>
      <c r="B2096" s="53" t="str">
        <f t="shared" si="64"/>
        <v>2018_OH49</v>
      </c>
      <c r="C2096" t="s">
        <v>384</v>
      </c>
      <c r="D2096" t="s">
        <v>467</v>
      </c>
      <c r="E2096" s="53" t="str">
        <f t="shared" si="65"/>
        <v>2018_OHMADISON</v>
      </c>
      <c r="F2096">
        <v>453100</v>
      </c>
      <c r="G2096" s="53">
        <f t="array" ref="G2096">SUM(IF(A2096=A$5:A2096,IF(C2096=C$5:C2096,1,0),0))</f>
        <v>49</v>
      </c>
    </row>
    <row r="2097" spans="1:7" x14ac:dyDescent="0.25">
      <c r="A2097">
        <v>2018</v>
      </c>
      <c r="B2097" s="53" t="str">
        <f t="shared" si="64"/>
        <v>2018_OH50</v>
      </c>
      <c r="C2097" t="s">
        <v>384</v>
      </c>
      <c r="D2097" t="s">
        <v>1561</v>
      </c>
      <c r="E2097" s="53" t="str">
        <f t="shared" si="65"/>
        <v>2018_OHMAHONING</v>
      </c>
      <c r="F2097">
        <v>453100</v>
      </c>
      <c r="G2097" s="53">
        <f t="array" ref="G2097">SUM(IF(A2097=A$5:A2097,IF(C2097=C$5:C2097,1,0),0))</f>
        <v>50</v>
      </c>
    </row>
    <row r="2098" spans="1:7" x14ac:dyDescent="0.25">
      <c r="A2098">
        <v>2018</v>
      </c>
      <c r="B2098" s="53" t="str">
        <f t="shared" si="64"/>
        <v>2018_OH51</v>
      </c>
      <c r="C2098" t="s">
        <v>384</v>
      </c>
      <c r="D2098" t="s">
        <v>469</v>
      </c>
      <c r="E2098" s="53" t="str">
        <f t="shared" si="65"/>
        <v>2018_OHMARION</v>
      </c>
      <c r="F2098">
        <v>453100</v>
      </c>
      <c r="G2098" s="53">
        <f t="array" ref="G2098">SUM(IF(A2098=A$5:A2098,IF(C2098=C$5:C2098,1,0),0))</f>
        <v>51</v>
      </c>
    </row>
    <row r="2099" spans="1:7" x14ac:dyDescent="0.25">
      <c r="A2099">
        <v>2018</v>
      </c>
      <c r="B2099" s="53" t="str">
        <f t="shared" si="64"/>
        <v>2018_OH52</v>
      </c>
      <c r="C2099" t="s">
        <v>384</v>
      </c>
      <c r="D2099" t="s">
        <v>1562</v>
      </c>
      <c r="E2099" s="53" t="str">
        <f t="shared" si="65"/>
        <v>2018_OHMEDINA</v>
      </c>
      <c r="F2099">
        <v>453100</v>
      </c>
      <c r="G2099" s="53">
        <f t="array" ref="G2099">SUM(IF(A2099=A$5:A2099,IF(C2099=C$5:C2099,1,0),0))</f>
        <v>52</v>
      </c>
    </row>
    <row r="2100" spans="1:7" x14ac:dyDescent="0.25">
      <c r="A2100">
        <v>2018</v>
      </c>
      <c r="B2100" s="53" t="str">
        <f t="shared" si="64"/>
        <v>2018_OH53</v>
      </c>
      <c r="C2100" t="s">
        <v>384</v>
      </c>
      <c r="D2100" t="s">
        <v>1563</v>
      </c>
      <c r="E2100" s="53" t="str">
        <f t="shared" si="65"/>
        <v>2018_OHMEIGS</v>
      </c>
      <c r="F2100">
        <v>453100</v>
      </c>
      <c r="G2100" s="53">
        <f t="array" ref="G2100">SUM(IF(A2100=A$5:A2100,IF(C2100=C$5:C2100,1,0),0))</f>
        <v>53</v>
      </c>
    </row>
    <row r="2101" spans="1:7" x14ac:dyDescent="0.25">
      <c r="A2101">
        <v>2018</v>
      </c>
      <c r="B2101" s="53" t="str">
        <f t="shared" si="64"/>
        <v>2018_OH54</v>
      </c>
      <c r="C2101" t="s">
        <v>384</v>
      </c>
      <c r="D2101" t="s">
        <v>840</v>
      </c>
      <c r="E2101" s="53" t="str">
        <f t="shared" si="65"/>
        <v>2018_OHMERCER</v>
      </c>
      <c r="F2101">
        <v>453100</v>
      </c>
      <c r="G2101" s="53">
        <f t="array" ref="G2101">SUM(IF(A2101=A$5:A2101,IF(C2101=C$5:C2101,1,0),0))</f>
        <v>54</v>
      </c>
    </row>
    <row r="2102" spans="1:7" x14ac:dyDescent="0.25">
      <c r="A2102">
        <v>2018</v>
      </c>
      <c r="B2102" s="53" t="str">
        <f t="shared" si="64"/>
        <v>2018_OH55</v>
      </c>
      <c r="C2102" t="s">
        <v>384</v>
      </c>
      <c r="D2102" t="s">
        <v>875</v>
      </c>
      <c r="E2102" s="53" t="str">
        <f t="shared" si="65"/>
        <v>2018_OHMIAMI</v>
      </c>
      <c r="F2102">
        <v>453100</v>
      </c>
      <c r="G2102" s="53">
        <f t="array" ref="G2102">SUM(IF(A2102=A$5:A2102,IF(C2102=C$5:C2102,1,0),0))</f>
        <v>55</v>
      </c>
    </row>
    <row r="2103" spans="1:7" x14ac:dyDescent="0.25">
      <c r="A2103">
        <v>2018</v>
      </c>
      <c r="B2103" s="53" t="str">
        <f t="shared" si="64"/>
        <v>2018_OH56</v>
      </c>
      <c r="C2103" t="s">
        <v>384</v>
      </c>
      <c r="D2103" t="s">
        <v>210</v>
      </c>
      <c r="E2103" s="53" t="str">
        <f t="shared" si="65"/>
        <v>2018_OHMONROE</v>
      </c>
      <c r="F2103">
        <v>453100</v>
      </c>
      <c r="G2103" s="53">
        <f t="array" ref="G2103">SUM(IF(A2103=A$5:A2103,IF(C2103=C$5:C2103,1,0),0))</f>
        <v>56</v>
      </c>
    </row>
    <row r="2104" spans="1:7" x14ac:dyDescent="0.25">
      <c r="A2104">
        <v>2018</v>
      </c>
      <c r="B2104" s="53" t="str">
        <f t="shared" si="64"/>
        <v>2018_OH57</v>
      </c>
      <c r="C2104" t="s">
        <v>384</v>
      </c>
      <c r="D2104" t="s">
        <v>232</v>
      </c>
      <c r="E2104" s="53" t="str">
        <f t="shared" si="65"/>
        <v>2018_OHMONTGOMERY</v>
      </c>
      <c r="F2104">
        <v>453100</v>
      </c>
      <c r="G2104" s="53">
        <f t="array" ref="G2104">SUM(IF(A2104=A$5:A2104,IF(C2104=C$5:C2104,1,0),0))</f>
        <v>57</v>
      </c>
    </row>
    <row r="2105" spans="1:7" x14ac:dyDescent="0.25">
      <c r="A2105">
        <v>2018</v>
      </c>
      <c r="B2105" s="53" t="str">
        <f t="shared" si="64"/>
        <v>2018_OH58</v>
      </c>
      <c r="C2105" t="s">
        <v>384</v>
      </c>
      <c r="D2105" t="s">
        <v>472</v>
      </c>
      <c r="E2105" s="53" t="str">
        <f t="shared" si="65"/>
        <v>2018_OHMORGAN</v>
      </c>
      <c r="F2105">
        <v>453100</v>
      </c>
      <c r="G2105" s="53">
        <f t="array" ref="G2105">SUM(IF(A2105=A$5:A2105,IF(C2105=C$5:C2105,1,0),0))</f>
        <v>58</v>
      </c>
    </row>
    <row r="2106" spans="1:7" x14ac:dyDescent="0.25">
      <c r="A2106">
        <v>2018</v>
      </c>
      <c r="B2106" s="53" t="str">
        <f t="shared" si="64"/>
        <v>2018_OH59</v>
      </c>
      <c r="C2106" t="s">
        <v>384</v>
      </c>
      <c r="D2106" t="s">
        <v>1564</v>
      </c>
      <c r="E2106" s="53" t="str">
        <f t="shared" si="65"/>
        <v>2018_OHMORROW</v>
      </c>
      <c r="F2106">
        <v>453100</v>
      </c>
      <c r="G2106" s="53">
        <f t="array" ref="G2106">SUM(IF(A2106=A$5:A2106,IF(C2106=C$5:C2106,1,0),0))</f>
        <v>59</v>
      </c>
    </row>
    <row r="2107" spans="1:7" x14ac:dyDescent="0.25">
      <c r="A2107">
        <v>2018</v>
      </c>
      <c r="B2107" s="53" t="str">
        <f t="shared" si="64"/>
        <v>2018_OH60</v>
      </c>
      <c r="C2107" t="s">
        <v>384</v>
      </c>
      <c r="D2107" t="s">
        <v>1565</v>
      </c>
      <c r="E2107" s="53" t="str">
        <f t="shared" si="65"/>
        <v>2018_OHMUSKINGUM</v>
      </c>
      <c r="F2107">
        <v>453100</v>
      </c>
      <c r="G2107" s="53">
        <f t="array" ref="G2107">SUM(IF(A2107=A$5:A2107,IF(C2107=C$5:C2107,1,0),0))</f>
        <v>60</v>
      </c>
    </row>
    <row r="2108" spans="1:7" x14ac:dyDescent="0.25">
      <c r="A2108">
        <v>2018</v>
      </c>
      <c r="B2108" s="53" t="str">
        <f t="shared" si="64"/>
        <v>2018_OH61</v>
      </c>
      <c r="C2108" t="s">
        <v>384</v>
      </c>
      <c r="D2108" t="s">
        <v>876</v>
      </c>
      <c r="E2108" s="53" t="str">
        <f t="shared" si="65"/>
        <v>2018_OHNOBLE</v>
      </c>
      <c r="F2108">
        <v>453100</v>
      </c>
      <c r="G2108" s="53">
        <f t="array" ref="G2108">SUM(IF(A2108=A$5:A2108,IF(C2108=C$5:C2108,1,0),0))</f>
        <v>61</v>
      </c>
    </row>
    <row r="2109" spans="1:7" x14ac:dyDescent="0.25">
      <c r="A2109">
        <v>2018</v>
      </c>
      <c r="B2109" s="53" t="str">
        <f t="shared" si="64"/>
        <v>2018_OH62</v>
      </c>
      <c r="C2109" t="s">
        <v>384</v>
      </c>
      <c r="D2109" t="s">
        <v>979</v>
      </c>
      <c r="E2109" s="53" t="str">
        <f t="shared" si="65"/>
        <v>2018_OHOTTAWA</v>
      </c>
      <c r="F2109">
        <v>453100</v>
      </c>
      <c r="G2109" s="53">
        <f t="array" ref="G2109">SUM(IF(A2109=A$5:A2109,IF(C2109=C$5:C2109,1,0),0))</f>
        <v>62</v>
      </c>
    </row>
    <row r="2110" spans="1:7" x14ac:dyDescent="0.25">
      <c r="A2110">
        <v>2018</v>
      </c>
      <c r="B2110" s="53" t="str">
        <f t="shared" si="64"/>
        <v>2018_OH63</v>
      </c>
      <c r="C2110" t="s">
        <v>384</v>
      </c>
      <c r="D2110" t="s">
        <v>745</v>
      </c>
      <c r="E2110" s="53" t="str">
        <f t="shared" si="65"/>
        <v>2018_OHPAULDING</v>
      </c>
      <c r="F2110">
        <v>453100</v>
      </c>
      <c r="G2110" s="53">
        <f t="array" ref="G2110">SUM(IF(A2110=A$5:A2110,IF(C2110=C$5:C2110,1,0),0))</f>
        <v>63</v>
      </c>
    </row>
    <row r="2111" spans="1:7" x14ac:dyDescent="0.25">
      <c r="A2111">
        <v>2018</v>
      </c>
      <c r="B2111" s="53" t="str">
        <f t="shared" si="64"/>
        <v>2018_OH64</v>
      </c>
      <c r="C2111" t="s">
        <v>384</v>
      </c>
      <c r="D2111" t="s">
        <v>473</v>
      </c>
      <c r="E2111" s="53" t="str">
        <f t="shared" si="65"/>
        <v>2018_OHPERRY</v>
      </c>
      <c r="F2111">
        <v>453100</v>
      </c>
      <c r="G2111" s="53">
        <f t="array" ref="G2111">SUM(IF(A2111=A$5:A2111,IF(C2111=C$5:C2111,1,0),0))</f>
        <v>64</v>
      </c>
    </row>
    <row r="2112" spans="1:7" x14ac:dyDescent="0.25">
      <c r="A2112">
        <v>2018</v>
      </c>
      <c r="B2112" s="53" t="str">
        <f t="shared" si="64"/>
        <v>2018_OH65</v>
      </c>
      <c r="C2112" t="s">
        <v>384</v>
      </c>
      <c r="D2112" t="s">
        <v>1566</v>
      </c>
      <c r="E2112" s="53" t="str">
        <f t="shared" si="65"/>
        <v>2018_OHPICKAWAY</v>
      </c>
      <c r="F2112">
        <v>453100</v>
      </c>
      <c r="G2112" s="53">
        <f t="array" ref="G2112">SUM(IF(A2112=A$5:A2112,IF(C2112=C$5:C2112,1,0),0))</f>
        <v>65</v>
      </c>
    </row>
    <row r="2113" spans="1:7" x14ac:dyDescent="0.25">
      <c r="A2113">
        <v>2018</v>
      </c>
      <c r="B2113" s="53" t="str">
        <f t="shared" si="64"/>
        <v>2018_OH66</v>
      </c>
      <c r="C2113" t="s">
        <v>384</v>
      </c>
      <c r="D2113" t="s">
        <v>277</v>
      </c>
      <c r="E2113" s="53" t="str">
        <f t="shared" si="65"/>
        <v>2018_OHPIKE</v>
      </c>
      <c r="F2113">
        <v>453100</v>
      </c>
      <c r="G2113" s="53">
        <f t="array" ref="G2113">SUM(IF(A2113=A$5:A2113,IF(C2113=C$5:C2113,1,0),0))</f>
        <v>66</v>
      </c>
    </row>
    <row r="2114" spans="1:7" x14ac:dyDescent="0.25">
      <c r="A2114">
        <v>2018</v>
      </c>
      <c r="B2114" s="53" t="str">
        <f t="shared" si="64"/>
        <v>2018_OH67</v>
      </c>
      <c r="C2114" t="s">
        <v>384</v>
      </c>
      <c r="D2114" t="s">
        <v>1567</v>
      </c>
      <c r="E2114" s="53" t="str">
        <f t="shared" si="65"/>
        <v>2018_OHPORTAGE</v>
      </c>
      <c r="F2114">
        <v>453100</v>
      </c>
      <c r="G2114" s="53">
        <f t="array" ref="G2114">SUM(IF(A2114=A$5:A2114,IF(C2114=C$5:C2114,1,0),0))</f>
        <v>67</v>
      </c>
    </row>
    <row r="2115" spans="1:7" x14ac:dyDescent="0.25">
      <c r="A2115">
        <v>2018</v>
      </c>
      <c r="B2115" s="53" t="str">
        <f t="shared" si="64"/>
        <v>2018_OH68</v>
      </c>
      <c r="C2115" t="s">
        <v>384</v>
      </c>
      <c r="D2115" t="s">
        <v>1568</v>
      </c>
      <c r="E2115" s="53" t="str">
        <f t="shared" si="65"/>
        <v>2018_OHPREBLE</v>
      </c>
      <c r="F2115">
        <v>453100</v>
      </c>
      <c r="G2115" s="53">
        <f t="array" ref="G2115">SUM(IF(A2115=A$5:A2115,IF(C2115=C$5:C2115,1,0),0))</f>
        <v>68</v>
      </c>
    </row>
    <row r="2116" spans="1:7" x14ac:dyDescent="0.25">
      <c r="A2116">
        <v>2018</v>
      </c>
      <c r="B2116" s="53" t="str">
        <f t="shared" si="64"/>
        <v>2018_OH69</v>
      </c>
      <c r="C2116" t="s">
        <v>384</v>
      </c>
      <c r="D2116" t="s">
        <v>264</v>
      </c>
      <c r="E2116" s="53" t="str">
        <f t="shared" si="65"/>
        <v>2018_OHPUTNAM</v>
      </c>
      <c r="F2116">
        <v>453100</v>
      </c>
      <c r="G2116" s="53">
        <f t="array" ref="G2116">SUM(IF(A2116=A$5:A2116,IF(C2116=C$5:C2116,1,0),0))</f>
        <v>69</v>
      </c>
    </row>
    <row r="2117" spans="1:7" x14ac:dyDescent="0.25">
      <c r="A2117">
        <v>2018</v>
      </c>
      <c r="B2117" s="53" t="str">
        <f t="shared" si="64"/>
        <v>2018_OH70</v>
      </c>
      <c r="C2117" t="s">
        <v>384</v>
      </c>
      <c r="D2117" t="s">
        <v>845</v>
      </c>
      <c r="E2117" s="53" t="str">
        <f t="shared" si="65"/>
        <v>2018_OHRICHLAND</v>
      </c>
      <c r="F2117">
        <v>453100</v>
      </c>
      <c r="G2117" s="53">
        <f t="array" ref="G2117">SUM(IF(A2117=A$5:A2117,IF(C2117=C$5:C2117,1,0),0))</f>
        <v>70</v>
      </c>
    </row>
    <row r="2118" spans="1:7" x14ac:dyDescent="0.25">
      <c r="A2118">
        <v>2018</v>
      </c>
      <c r="B2118" s="53" t="str">
        <f t="shared" ref="B2118:B2181" si="66">A2118&amp;"_"&amp;C2118&amp;G2118</f>
        <v>2018_OH71</v>
      </c>
      <c r="C2118" t="s">
        <v>384</v>
      </c>
      <c r="D2118" t="s">
        <v>1569</v>
      </c>
      <c r="E2118" s="53" t="str">
        <f t="shared" ref="E2118:E2181" si="67">A2118&amp;"_"&amp;C2118&amp;D2118</f>
        <v>2018_OHROSS</v>
      </c>
      <c r="F2118">
        <v>453100</v>
      </c>
      <c r="G2118" s="53">
        <f t="array" ref="G2118">SUM(IF(A2118=A$5:A2118,IF(C2118=C$5:C2118,1,0),0))</f>
        <v>71</v>
      </c>
    </row>
    <row r="2119" spans="1:7" x14ac:dyDescent="0.25">
      <c r="A2119">
        <v>2018</v>
      </c>
      <c r="B2119" s="53" t="str">
        <f t="shared" si="66"/>
        <v>2018_OH72</v>
      </c>
      <c r="C2119" t="s">
        <v>384</v>
      </c>
      <c r="D2119" t="s">
        <v>1570</v>
      </c>
      <c r="E2119" s="53" t="str">
        <f t="shared" si="67"/>
        <v>2018_OHSANDUSKY</v>
      </c>
      <c r="F2119">
        <v>453100</v>
      </c>
      <c r="G2119" s="53">
        <f t="array" ref="G2119">SUM(IF(A2119=A$5:A2119,IF(C2119=C$5:C2119,1,0),0))</f>
        <v>72</v>
      </c>
    </row>
    <row r="2120" spans="1:7" x14ac:dyDescent="0.25">
      <c r="A2120">
        <v>2018</v>
      </c>
      <c r="B2120" s="53" t="str">
        <f t="shared" si="66"/>
        <v>2018_OH73</v>
      </c>
      <c r="C2120" t="s">
        <v>384</v>
      </c>
      <c r="D2120" t="s">
        <v>1571</v>
      </c>
      <c r="E2120" s="53" t="str">
        <f t="shared" si="67"/>
        <v>2018_OHSCIOTO</v>
      </c>
      <c r="F2120">
        <v>453100</v>
      </c>
      <c r="G2120" s="53">
        <f t="array" ref="G2120">SUM(IF(A2120=A$5:A2120,IF(C2120=C$5:C2120,1,0),0))</f>
        <v>73</v>
      </c>
    </row>
    <row r="2121" spans="1:7" x14ac:dyDescent="0.25">
      <c r="A2121">
        <v>2018</v>
      </c>
      <c r="B2121" s="53" t="str">
        <f t="shared" si="66"/>
        <v>2018_OH74</v>
      </c>
      <c r="C2121" t="s">
        <v>384</v>
      </c>
      <c r="D2121" t="s">
        <v>1451</v>
      </c>
      <c r="E2121" s="53" t="str">
        <f t="shared" si="67"/>
        <v>2018_OHSENECA</v>
      </c>
      <c r="F2121">
        <v>453100</v>
      </c>
      <c r="G2121" s="53">
        <f t="array" ref="G2121">SUM(IF(A2121=A$5:A2121,IF(C2121=C$5:C2121,1,0),0))</f>
        <v>74</v>
      </c>
    </row>
    <row r="2122" spans="1:7" x14ac:dyDescent="0.25">
      <c r="A2122">
        <v>2018</v>
      </c>
      <c r="B2122" s="53" t="str">
        <f t="shared" si="66"/>
        <v>2018_OH75</v>
      </c>
      <c r="C2122" t="s">
        <v>384</v>
      </c>
      <c r="D2122" t="s">
        <v>478</v>
      </c>
      <c r="E2122" s="53" t="str">
        <f t="shared" si="67"/>
        <v>2018_OHSHELBY</v>
      </c>
      <c r="F2122">
        <v>453100</v>
      </c>
      <c r="G2122" s="53">
        <f t="array" ref="G2122">SUM(IF(A2122=A$5:A2122,IF(C2122=C$5:C2122,1,0),0))</f>
        <v>75</v>
      </c>
    </row>
    <row r="2123" spans="1:7" x14ac:dyDescent="0.25">
      <c r="A2123">
        <v>2018</v>
      </c>
      <c r="B2123" s="53" t="str">
        <f t="shared" si="66"/>
        <v>2018_OH76</v>
      </c>
      <c r="C2123" t="s">
        <v>384</v>
      </c>
      <c r="D2123" t="s">
        <v>849</v>
      </c>
      <c r="E2123" s="53" t="str">
        <f t="shared" si="67"/>
        <v>2018_OHSTARK</v>
      </c>
      <c r="F2123">
        <v>453100</v>
      </c>
      <c r="G2123" s="53">
        <f t="array" ref="G2123">SUM(IF(A2123=A$5:A2123,IF(C2123=C$5:C2123,1,0),0))</f>
        <v>76</v>
      </c>
    </row>
    <row r="2124" spans="1:7" x14ac:dyDescent="0.25">
      <c r="A2124">
        <v>2018</v>
      </c>
      <c r="B2124" s="53" t="str">
        <f t="shared" si="66"/>
        <v>2018_OH77</v>
      </c>
      <c r="C2124" t="s">
        <v>384</v>
      </c>
      <c r="D2124" t="s">
        <v>203</v>
      </c>
      <c r="E2124" s="53" t="str">
        <f t="shared" si="67"/>
        <v>2018_OHSUMMIT</v>
      </c>
      <c r="F2124">
        <v>453100</v>
      </c>
      <c r="G2124" s="53">
        <f t="array" ref="G2124">SUM(IF(A2124=A$5:A2124,IF(C2124=C$5:C2124,1,0),0))</f>
        <v>77</v>
      </c>
    </row>
    <row r="2125" spans="1:7" x14ac:dyDescent="0.25">
      <c r="A2125">
        <v>2018</v>
      </c>
      <c r="B2125" s="53" t="str">
        <f t="shared" si="66"/>
        <v>2018_OH78</v>
      </c>
      <c r="C2125" t="s">
        <v>384</v>
      </c>
      <c r="D2125" t="s">
        <v>1572</v>
      </c>
      <c r="E2125" s="53" t="str">
        <f t="shared" si="67"/>
        <v>2018_OHTRUMBULL</v>
      </c>
      <c r="F2125">
        <v>453100</v>
      </c>
      <c r="G2125" s="53">
        <f t="array" ref="G2125">SUM(IF(A2125=A$5:A2125,IF(C2125=C$5:C2125,1,0),0))</f>
        <v>78</v>
      </c>
    </row>
    <row r="2126" spans="1:7" x14ac:dyDescent="0.25">
      <c r="A2126">
        <v>2018</v>
      </c>
      <c r="B2126" s="53" t="str">
        <f t="shared" si="66"/>
        <v>2018_OH79</v>
      </c>
      <c r="C2126" t="s">
        <v>384</v>
      </c>
      <c r="D2126" t="s">
        <v>1573</v>
      </c>
      <c r="E2126" s="53" t="str">
        <f t="shared" si="67"/>
        <v>2018_OHTUSCARAWAS</v>
      </c>
      <c r="F2126">
        <v>453100</v>
      </c>
      <c r="G2126" s="53">
        <f t="array" ref="G2126">SUM(IF(A2126=A$5:A2126,IF(C2126=C$5:C2126,1,0),0))</f>
        <v>79</v>
      </c>
    </row>
    <row r="2127" spans="1:7" x14ac:dyDescent="0.25">
      <c r="A2127">
        <v>2018</v>
      </c>
      <c r="B2127" s="53" t="str">
        <f t="shared" si="66"/>
        <v>2018_OH80</v>
      </c>
      <c r="C2127" t="s">
        <v>384</v>
      </c>
      <c r="D2127" t="s">
        <v>258</v>
      </c>
      <c r="E2127" s="53" t="str">
        <f t="shared" si="67"/>
        <v>2018_OHUNION</v>
      </c>
      <c r="F2127">
        <v>453100</v>
      </c>
      <c r="G2127" s="53">
        <f t="array" ref="G2127">SUM(IF(A2127=A$5:A2127,IF(C2127=C$5:C2127,1,0),0))</f>
        <v>80</v>
      </c>
    </row>
    <row r="2128" spans="1:7" x14ac:dyDescent="0.25">
      <c r="A2128">
        <v>2018</v>
      </c>
      <c r="B2128" s="53" t="str">
        <f t="shared" si="66"/>
        <v>2018_OH81</v>
      </c>
      <c r="C2128" t="s">
        <v>384</v>
      </c>
      <c r="D2128" t="s">
        <v>1574</v>
      </c>
      <c r="E2128" s="53" t="str">
        <f t="shared" si="67"/>
        <v>2018_OHVAN WERT</v>
      </c>
      <c r="F2128">
        <v>453100</v>
      </c>
      <c r="G2128" s="53">
        <f t="array" ref="G2128">SUM(IF(A2128=A$5:A2128,IF(C2128=C$5:C2128,1,0),0))</f>
        <v>81</v>
      </c>
    </row>
    <row r="2129" spans="1:7" x14ac:dyDescent="0.25">
      <c r="A2129">
        <v>2018</v>
      </c>
      <c r="B2129" s="53" t="str">
        <f t="shared" si="66"/>
        <v>2018_OH82</v>
      </c>
      <c r="C2129" t="s">
        <v>384</v>
      </c>
      <c r="D2129" t="s">
        <v>1575</v>
      </c>
      <c r="E2129" s="53" t="str">
        <f t="shared" si="67"/>
        <v>2018_OHVINTON</v>
      </c>
      <c r="F2129">
        <v>453100</v>
      </c>
      <c r="G2129" s="53">
        <f t="array" ref="G2129">SUM(IF(A2129=A$5:A2129,IF(C2129=C$5:C2129,1,0),0))</f>
        <v>82</v>
      </c>
    </row>
    <row r="2130" spans="1:7" x14ac:dyDescent="0.25">
      <c r="A2130">
        <v>2018</v>
      </c>
      <c r="B2130" s="53" t="str">
        <f t="shared" si="66"/>
        <v>2018_OH83</v>
      </c>
      <c r="C2130" t="s">
        <v>384</v>
      </c>
      <c r="D2130" t="s">
        <v>336</v>
      </c>
      <c r="E2130" s="53" t="str">
        <f t="shared" si="67"/>
        <v>2018_OHWARREN</v>
      </c>
      <c r="F2130">
        <v>453100</v>
      </c>
      <c r="G2130" s="53">
        <f t="array" ref="G2130">SUM(IF(A2130=A$5:A2130,IF(C2130=C$5:C2130,1,0),0))</f>
        <v>83</v>
      </c>
    </row>
    <row r="2131" spans="1:7" x14ac:dyDescent="0.25">
      <c r="A2131">
        <v>2018</v>
      </c>
      <c r="B2131" s="53" t="str">
        <f t="shared" si="66"/>
        <v>2018_OH84</v>
      </c>
      <c r="C2131" t="s">
        <v>384</v>
      </c>
      <c r="D2131" t="s">
        <v>125</v>
      </c>
      <c r="E2131" s="53" t="str">
        <f t="shared" si="67"/>
        <v>2018_OHWASHINGTON</v>
      </c>
      <c r="F2131">
        <v>453100</v>
      </c>
      <c r="G2131" s="53">
        <f t="array" ref="G2131">SUM(IF(A2131=A$5:A2131,IF(C2131=C$5:C2131,1,0),0))</f>
        <v>84</v>
      </c>
    </row>
    <row r="2132" spans="1:7" x14ac:dyDescent="0.25">
      <c r="A2132">
        <v>2018</v>
      </c>
      <c r="B2132" s="53" t="str">
        <f t="shared" si="66"/>
        <v>2018_OH85</v>
      </c>
      <c r="C2132" t="s">
        <v>384</v>
      </c>
      <c r="D2132" t="s">
        <v>770</v>
      </c>
      <c r="E2132" s="53" t="str">
        <f t="shared" si="67"/>
        <v>2018_OHWAYNE</v>
      </c>
      <c r="F2132">
        <v>453100</v>
      </c>
      <c r="G2132" s="53">
        <f t="array" ref="G2132">SUM(IF(A2132=A$5:A2132,IF(C2132=C$5:C2132,1,0),0))</f>
        <v>85</v>
      </c>
    </row>
    <row r="2133" spans="1:7" x14ac:dyDescent="0.25">
      <c r="A2133">
        <v>2018</v>
      </c>
      <c r="B2133" s="53" t="str">
        <f t="shared" si="66"/>
        <v>2018_OH86</v>
      </c>
      <c r="C2133" t="s">
        <v>384</v>
      </c>
      <c r="D2133" t="s">
        <v>1542</v>
      </c>
      <c r="E2133" s="53" t="str">
        <f t="shared" si="67"/>
        <v>2018_OHWILLIAMS</v>
      </c>
      <c r="F2133">
        <v>453100</v>
      </c>
      <c r="G2133" s="53">
        <f t="array" ref="G2133">SUM(IF(A2133=A$5:A2133,IF(C2133=C$5:C2133,1,0),0))</f>
        <v>86</v>
      </c>
    </row>
    <row r="2134" spans="1:7" x14ac:dyDescent="0.25">
      <c r="A2134">
        <v>2018</v>
      </c>
      <c r="B2134" s="53" t="str">
        <f t="shared" si="66"/>
        <v>2018_OH87</v>
      </c>
      <c r="C2134" t="s">
        <v>384</v>
      </c>
      <c r="D2134" t="s">
        <v>1576</v>
      </c>
      <c r="E2134" s="53" t="str">
        <f t="shared" si="67"/>
        <v>2018_OHWOOD</v>
      </c>
      <c r="F2134">
        <v>453100</v>
      </c>
      <c r="G2134" s="53">
        <f t="array" ref="G2134">SUM(IF(A2134=A$5:A2134,IF(C2134=C$5:C2134,1,0),0))</f>
        <v>87</v>
      </c>
    </row>
    <row r="2135" spans="1:7" x14ac:dyDescent="0.25">
      <c r="A2135">
        <v>2018</v>
      </c>
      <c r="B2135" s="53" t="str">
        <f t="shared" si="66"/>
        <v>2018_OH88</v>
      </c>
      <c r="C2135" t="s">
        <v>384</v>
      </c>
      <c r="D2135" t="s">
        <v>1577</v>
      </c>
      <c r="E2135" s="53" t="str">
        <f t="shared" si="67"/>
        <v>2018_OHWYANDOT</v>
      </c>
      <c r="F2135">
        <v>453100</v>
      </c>
      <c r="G2135" s="53">
        <f t="array" ref="G2135">SUM(IF(A2135=A$5:A2135,IF(C2135=C$5:C2135,1,0),0))</f>
        <v>88</v>
      </c>
    </row>
    <row r="2136" spans="1:7" x14ac:dyDescent="0.25">
      <c r="A2136">
        <v>2018</v>
      </c>
      <c r="B2136" s="53" t="str">
        <f t="shared" si="66"/>
        <v>2018_OK1</v>
      </c>
      <c r="C2136" t="s">
        <v>385</v>
      </c>
      <c r="D2136" t="s">
        <v>897</v>
      </c>
      <c r="E2136" s="53" t="str">
        <f t="shared" si="67"/>
        <v>2018_OKADAIR</v>
      </c>
      <c r="F2136">
        <v>453100</v>
      </c>
      <c r="G2136" s="53">
        <f t="array" ref="G2136">SUM(IF(A2136=A$5:A2136,IF(C2136=C$5:C2136,1,0),0))</f>
        <v>1</v>
      </c>
    </row>
    <row r="2137" spans="1:7" x14ac:dyDescent="0.25">
      <c r="A2137">
        <v>2018</v>
      </c>
      <c r="B2137" s="53" t="str">
        <f t="shared" si="66"/>
        <v>2018_OK2</v>
      </c>
      <c r="C2137" t="s">
        <v>385</v>
      </c>
      <c r="D2137" t="s">
        <v>1578</v>
      </c>
      <c r="E2137" s="53" t="str">
        <f t="shared" si="67"/>
        <v>2018_OKALFALFA</v>
      </c>
      <c r="F2137">
        <v>453100</v>
      </c>
      <c r="G2137" s="53">
        <f t="array" ref="G2137">SUM(IF(A2137=A$5:A2137,IF(C2137=C$5:C2137,1,0),0))</f>
        <v>2</v>
      </c>
    </row>
    <row r="2138" spans="1:7" x14ac:dyDescent="0.25">
      <c r="A2138">
        <v>2018</v>
      </c>
      <c r="B2138" s="53" t="str">
        <f t="shared" si="66"/>
        <v>2018_OK3</v>
      </c>
      <c r="C2138" t="s">
        <v>385</v>
      </c>
      <c r="D2138" t="s">
        <v>1579</v>
      </c>
      <c r="E2138" s="53" t="str">
        <f t="shared" si="67"/>
        <v>2018_OKATOKA</v>
      </c>
      <c r="F2138">
        <v>453100</v>
      </c>
      <c r="G2138" s="53">
        <f t="array" ref="G2138">SUM(IF(A2138=A$5:A2138,IF(C2138=C$5:C2138,1,0),0))</f>
        <v>3</v>
      </c>
    </row>
    <row r="2139" spans="1:7" x14ac:dyDescent="0.25">
      <c r="A2139">
        <v>2018</v>
      </c>
      <c r="B2139" s="53" t="str">
        <f t="shared" si="66"/>
        <v>2018_OK4</v>
      </c>
      <c r="C2139" t="s">
        <v>385</v>
      </c>
      <c r="D2139" t="s">
        <v>1580</v>
      </c>
      <c r="E2139" s="53" t="str">
        <f t="shared" si="67"/>
        <v>2018_OKBEAVER</v>
      </c>
      <c r="F2139">
        <v>453100</v>
      </c>
      <c r="G2139" s="53">
        <f t="array" ref="G2139">SUM(IF(A2139=A$5:A2139,IF(C2139=C$5:C2139,1,0),0))</f>
        <v>4</v>
      </c>
    </row>
    <row r="2140" spans="1:7" x14ac:dyDescent="0.25">
      <c r="A2140">
        <v>2018</v>
      </c>
      <c r="B2140" s="53" t="str">
        <f t="shared" si="66"/>
        <v>2018_OK5</v>
      </c>
      <c r="C2140" t="s">
        <v>385</v>
      </c>
      <c r="D2140" t="s">
        <v>1581</v>
      </c>
      <c r="E2140" s="53" t="str">
        <f t="shared" si="67"/>
        <v>2018_OKBECKHAM</v>
      </c>
      <c r="F2140">
        <v>453100</v>
      </c>
      <c r="G2140" s="53">
        <f t="array" ref="G2140">SUM(IF(A2140=A$5:A2140,IF(C2140=C$5:C2140,1,0),0))</f>
        <v>5</v>
      </c>
    </row>
    <row r="2141" spans="1:7" x14ac:dyDescent="0.25">
      <c r="A2141">
        <v>2018</v>
      </c>
      <c r="B2141" s="53" t="str">
        <f t="shared" si="66"/>
        <v>2018_OK6</v>
      </c>
      <c r="C2141" t="s">
        <v>385</v>
      </c>
      <c r="D2141" t="s">
        <v>219</v>
      </c>
      <c r="E2141" s="53" t="str">
        <f t="shared" si="67"/>
        <v>2018_OKBLAINE</v>
      </c>
      <c r="F2141">
        <v>453100</v>
      </c>
      <c r="G2141" s="53">
        <f t="array" ref="G2141">SUM(IF(A2141=A$5:A2141,IF(C2141=C$5:C2141,1,0),0))</f>
        <v>6</v>
      </c>
    </row>
    <row r="2142" spans="1:7" x14ac:dyDescent="0.25">
      <c r="A2142">
        <v>2018</v>
      </c>
      <c r="B2142" s="53" t="str">
        <f t="shared" si="66"/>
        <v>2018_OK7</v>
      </c>
      <c r="C2142" t="s">
        <v>385</v>
      </c>
      <c r="D2142" t="s">
        <v>683</v>
      </c>
      <c r="E2142" s="53" t="str">
        <f t="shared" si="67"/>
        <v>2018_OKBRYAN</v>
      </c>
      <c r="F2142">
        <v>453100</v>
      </c>
      <c r="G2142" s="53">
        <f t="array" ref="G2142">SUM(IF(A2142=A$5:A2142,IF(C2142=C$5:C2142,1,0),0))</f>
        <v>7</v>
      </c>
    </row>
    <row r="2143" spans="1:7" x14ac:dyDescent="0.25">
      <c r="A2143">
        <v>2018</v>
      </c>
      <c r="B2143" s="53" t="str">
        <f t="shared" si="66"/>
        <v>2018_OK8</v>
      </c>
      <c r="C2143" t="s">
        <v>385</v>
      </c>
      <c r="D2143" t="s">
        <v>1060</v>
      </c>
      <c r="E2143" s="53" t="str">
        <f t="shared" si="67"/>
        <v>2018_OKCADDO</v>
      </c>
      <c r="F2143">
        <v>453100</v>
      </c>
      <c r="G2143" s="53">
        <f t="array" ref="G2143">SUM(IF(A2143=A$5:A2143,IF(C2143=C$5:C2143,1,0),0))</f>
        <v>8</v>
      </c>
    </row>
    <row r="2144" spans="1:7" x14ac:dyDescent="0.25">
      <c r="A2144">
        <v>2018</v>
      </c>
      <c r="B2144" s="53" t="str">
        <f t="shared" si="66"/>
        <v>2018_OK9</v>
      </c>
      <c r="C2144" t="s">
        <v>385</v>
      </c>
      <c r="D2144" t="s">
        <v>1582</v>
      </c>
      <c r="E2144" s="53" t="str">
        <f t="shared" si="67"/>
        <v>2018_OKCANADIAN</v>
      </c>
      <c r="F2144">
        <v>453100</v>
      </c>
      <c r="G2144" s="53">
        <f t="array" ref="G2144">SUM(IF(A2144=A$5:A2144,IF(C2144=C$5:C2144,1,0),0))</f>
        <v>9</v>
      </c>
    </row>
    <row r="2145" spans="1:7" x14ac:dyDescent="0.25">
      <c r="A2145">
        <v>2018</v>
      </c>
      <c r="B2145" s="53" t="str">
        <f t="shared" si="66"/>
        <v>2018_OK10</v>
      </c>
      <c r="C2145" t="s">
        <v>385</v>
      </c>
      <c r="D2145" t="s">
        <v>1015</v>
      </c>
      <c r="E2145" s="53" t="str">
        <f t="shared" si="67"/>
        <v>2018_OKCARTER</v>
      </c>
      <c r="F2145">
        <v>453100</v>
      </c>
      <c r="G2145" s="53">
        <f t="array" ref="G2145">SUM(IF(A2145=A$5:A2145,IF(C2145=C$5:C2145,1,0),0))</f>
        <v>10</v>
      </c>
    </row>
    <row r="2146" spans="1:7" x14ac:dyDescent="0.25">
      <c r="A2146">
        <v>2018</v>
      </c>
      <c r="B2146" s="53" t="str">
        <f t="shared" si="66"/>
        <v>2018_OK11</v>
      </c>
      <c r="C2146" t="s">
        <v>385</v>
      </c>
      <c r="D2146" t="s">
        <v>436</v>
      </c>
      <c r="E2146" s="53" t="str">
        <f t="shared" si="67"/>
        <v>2018_OKCHEROKEE</v>
      </c>
      <c r="F2146">
        <v>453100</v>
      </c>
      <c r="G2146" s="53">
        <f t="array" ref="G2146">SUM(IF(A2146=A$5:A2146,IF(C2146=C$5:C2146,1,0),0))</f>
        <v>11</v>
      </c>
    </row>
    <row r="2147" spans="1:7" x14ac:dyDescent="0.25">
      <c r="A2147">
        <v>2018</v>
      </c>
      <c r="B2147" s="53" t="str">
        <f t="shared" si="66"/>
        <v>2018_OK12</v>
      </c>
      <c r="C2147" t="s">
        <v>385</v>
      </c>
      <c r="D2147" t="s">
        <v>438</v>
      </c>
      <c r="E2147" s="53" t="str">
        <f t="shared" si="67"/>
        <v>2018_OKCHOCTAW</v>
      </c>
      <c r="F2147">
        <v>453100</v>
      </c>
      <c r="G2147" s="53">
        <f t="array" ref="G2147">SUM(IF(A2147=A$5:A2147,IF(C2147=C$5:C2147,1,0),0))</f>
        <v>12</v>
      </c>
    </row>
    <row r="2148" spans="1:7" x14ac:dyDescent="0.25">
      <c r="A2148">
        <v>2018</v>
      </c>
      <c r="B2148" s="53" t="str">
        <f t="shared" si="66"/>
        <v>2018_OK13</v>
      </c>
      <c r="C2148" t="s">
        <v>385</v>
      </c>
      <c r="D2148" t="s">
        <v>1583</v>
      </c>
      <c r="E2148" s="53" t="str">
        <f t="shared" si="67"/>
        <v>2018_OKCIMARRON</v>
      </c>
      <c r="F2148">
        <v>453100</v>
      </c>
      <c r="G2148" s="53">
        <f t="array" ref="G2148">SUM(IF(A2148=A$5:A2148,IF(C2148=C$5:C2148,1,0),0))</f>
        <v>13</v>
      </c>
    </row>
    <row r="2149" spans="1:7" x14ac:dyDescent="0.25">
      <c r="A2149">
        <v>2018</v>
      </c>
      <c r="B2149" s="53" t="str">
        <f t="shared" si="66"/>
        <v>2018_OK14</v>
      </c>
      <c r="C2149" t="s">
        <v>385</v>
      </c>
      <c r="D2149" t="s">
        <v>508</v>
      </c>
      <c r="E2149" s="53" t="str">
        <f t="shared" si="67"/>
        <v>2018_OKCLEVELAND</v>
      </c>
      <c r="F2149">
        <v>453100</v>
      </c>
      <c r="G2149" s="53">
        <f t="array" ref="G2149">SUM(IF(A2149=A$5:A2149,IF(C2149=C$5:C2149,1,0),0))</f>
        <v>14</v>
      </c>
    </row>
    <row r="2150" spans="1:7" x14ac:dyDescent="0.25">
      <c r="A2150">
        <v>2018</v>
      </c>
      <c r="B2150" s="53" t="str">
        <f t="shared" si="66"/>
        <v>2018_OK15</v>
      </c>
      <c r="C2150" t="s">
        <v>385</v>
      </c>
      <c r="D2150" t="s">
        <v>1584</v>
      </c>
      <c r="E2150" s="53" t="str">
        <f t="shared" si="67"/>
        <v>2018_OKCOAL</v>
      </c>
      <c r="F2150">
        <v>453100</v>
      </c>
      <c r="G2150" s="53">
        <f t="array" ref="G2150">SUM(IF(A2150=A$5:A2150,IF(C2150=C$5:C2150,1,0),0))</f>
        <v>15</v>
      </c>
    </row>
    <row r="2151" spans="1:7" x14ac:dyDescent="0.25">
      <c r="A2151">
        <v>2018</v>
      </c>
      <c r="B2151" s="53" t="str">
        <f t="shared" si="66"/>
        <v>2018_OK16</v>
      </c>
      <c r="C2151" t="s">
        <v>385</v>
      </c>
      <c r="D2151" t="s">
        <v>948</v>
      </c>
      <c r="E2151" s="53" t="str">
        <f t="shared" si="67"/>
        <v>2018_OKCOMANCHE</v>
      </c>
      <c r="F2151">
        <v>453100</v>
      </c>
      <c r="G2151" s="53">
        <f t="array" ref="G2151">SUM(IF(A2151=A$5:A2151,IF(C2151=C$5:C2151,1,0),0))</f>
        <v>16</v>
      </c>
    </row>
    <row r="2152" spans="1:7" x14ac:dyDescent="0.25">
      <c r="A2152">
        <v>2018</v>
      </c>
      <c r="B2152" s="53" t="str">
        <f t="shared" si="66"/>
        <v>2018_OK17</v>
      </c>
      <c r="C2152" t="s">
        <v>385</v>
      </c>
      <c r="D2152" t="s">
        <v>1585</v>
      </c>
      <c r="E2152" s="53" t="str">
        <f t="shared" si="67"/>
        <v>2018_OKCOTTON</v>
      </c>
      <c r="F2152">
        <v>453100</v>
      </c>
      <c r="G2152" s="53">
        <f t="array" ref="G2152">SUM(IF(A2152=A$5:A2152,IF(C2152=C$5:C2152,1,0),0))</f>
        <v>17</v>
      </c>
    </row>
    <row r="2153" spans="1:7" x14ac:dyDescent="0.25">
      <c r="A2153">
        <v>2018</v>
      </c>
      <c r="B2153" s="53" t="str">
        <f t="shared" si="66"/>
        <v>2018_OK18</v>
      </c>
      <c r="C2153" t="s">
        <v>385</v>
      </c>
      <c r="D2153" t="s">
        <v>1586</v>
      </c>
      <c r="E2153" s="53" t="str">
        <f t="shared" si="67"/>
        <v>2018_OKCRAIG</v>
      </c>
      <c r="F2153">
        <v>453100</v>
      </c>
      <c r="G2153" s="53">
        <f t="array" ref="G2153">SUM(IF(A2153=A$5:A2153,IF(C2153=C$5:C2153,1,0),0))</f>
        <v>18</v>
      </c>
    </row>
    <row r="2154" spans="1:7" x14ac:dyDescent="0.25">
      <c r="A2154">
        <v>2018</v>
      </c>
      <c r="B2154" s="53" t="str">
        <f t="shared" si="66"/>
        <v>2018_OK19</v>
      </c>
      <c r="C2154" t="s">
        <v>385</v>
      </c>
      <c r="D2154" t="s">
        <v>1587</v>
      </c>
      <c r="E2154" s="53" t="str">
        <f t="shared" si="67"/>
        <v>2018_OKCREEK</v>
      </c>
      <c r="F2154">
        <v>453100</v>
      </c>
      <c r="G2154" s="53">
        <f t="array" ref="G2154">SUM(IF(A2154=A$5:A2154,IF(C2154=C$5:C2154,1,0),0))</f>
        <v>19</v>
      </c>
    </row>
    <row r="2155" spans="1:7" x14ac:dyDescent="0.25">
      <c r="A2155">
        <v>2018</v>
      </c>
      <c r="B2155" s="53" t="str">
        <f t="shared" si="66"/>
        <v>2018_OK20</v>
      </c>
      <c r="C2155" t="s">
        <v>385</v>
      </c>
      <c r="D2155" t="s">
        <v>592</v>
      </c>
      <c r="E2155" s="53" t="str">
        <f t="shared" si="67"/>
        <v>2018_OKCUSTER</v>
      </c>
      <c r="F2155">
        <v>453100</v>
      </c>
      <c r="G2155" s="53">
        <f t="array" ref="G2155">SUM(IF(A2155=A$5:A2155,IF(C2155=C$5:C2155,1,0),0))</f>
        <v>20</v>
      </c>
    </row>
    <row r="2156" spans="1:7" x14ac:dyDescent="0.25">
      <c r="A2156">
        <v>2018</v>
      </c>
      <c r="B2156" s="53" t="str">
        <f t="shared" si="66"/>
        <v>2018_OK21</v>
      </c>
      <c r="C2156" t="s">
        <v>385</v>
      </c>
      <c r="D2156" t="s">
        <v>85</v>
      </c>
      <c r="E2156" s="53" t="str">
        <f t="shared" si="67"/>
        <v>2018_OKDELAWARE</v>
      </c>
      <c r="F2156">
        <v>453100</v>
      </c>
      <c r="G2156" s="53">
        <f t="array" ref="G2156">SUM(IF(A2156=A$5:A2156,IF(C2156=C$5:C2156,1,0),0))</f>
        <v>21</v>
      </c>
    </row>
    <row r="2157" spans="1:7" x14ac:dyDescent="0.25">
      <c r="A2157">
        <v>2018</v>
      </c>
      <c r="B2157" s="53" t="str">
        <f t="shared" si="66"/>
        <v>2018_OK22</v>
      </c>
      <c r="C2157" t="s">
        <v>385</v>
      </c>
      <c r="D2157" t="s">
        <v>1588</v>
      </c>
      <c r="E2157" s="53" t="str">
        <f t="shared" si="67"/>
        <v>2018_OKDEWEY</v>
      </c>
      <c r="F2157">
        <v>453100</v>
      </c>
      <c r="G2157" s="53">
        <f t="array" ref="G2157">SUM(IF(A2157=A$5:A2157,IF(C2157=C$5:C2157,1,0),0))</f>
        <v>22</v>
      </c>
    </row>
    <row r="2158" spans="1:7" x14ac:dyDescent="0.25">
      <c r="A2158">
        <v>2018</v>
      </c>
      <c r="B2158" s="53" t="str">
        <f t="shared" si="66"/>
        <v>2018_OK23</v>
      </c>
      <c r="C2158" t="s">
        <v>385</v>
      </c>
      <c r="D2158" t="s">
        <v>952</v>
      </c>
      <c r="E2158" s="53" t="str">
        <f t="shared" si="67"/>
        <v>2018_OKELLIS</v>
      </c>
      <c r="F2158">
        <v>453100</v>
      </c>
      <c r="G2158" s="53">
        <f t="array" ref="G2158">SUM(IF(A2158=A$5:A2158,IF(C2158=C$5:C2158,1,0),0))</f>
        <v>23</v>
      </c>
    </row>
    <row r="2159" spans="1:7" x14ac:dyDescent="0.25">
      <c r="A2159">
        <v>2018</v>
      </c>
      <c r="B2159" s="53" t="str">
        <f t="shared" si="66"/>
        <v>2018_OK24</v>
      </c>
      <c r="C2159" t="s">
        <v>385</v>
      </c>
      <c r="D2159" t="s">
        <v>193</v>
      </c>
      <c r="E2159" s="53" t="str">
        <f t="shared" si="67"/>
        <v>2018_OKGARFIELD</v>
      </c>
      <c r="F2159">
        <v>453100</v>
      </c>
      <c r="G2159" s="53">
        <f t="array" ref="G2159">SUM(IF(A2159=A$5:A2159,IF(C2159=C$5:C2159,1,0),0))</f>
        <v>24</v>
      </c>
    </row>
    <row r="2160" spans="1:7" x14ac:dyDescent="0.25">
      <c r="A2160">
        <v>2018</v>
      </c>
      <c r="B2160" s="53" t="str">
        <f t="shared" si="66"/>
        <v>2018_OK25</v>
      </c>
      <c r="C2160" t="s">
        <v>385</v>
      </c>
      <c r="D2160" t="s">
        <v>1589</v>
      </c>
      <c r="E2160" s="53" t="str">
        <f t="shared" si="67"/>
        <v>2018_OKGARVIN</v>
      </c>
      <c r="F2160">
        <v>453100</v>
      </c>
      <c r="G2160" s="53">
        <f t="array" ref="G2160">SUM(IF(A2160=A$5:A2160,IF(C2160=C$5:C2160,1,0),0))</f>
        <v>25</v>
      </c>
    </row>
    <row r="2161" spans="1:7" x14ac:dyDescent="0.25">
      <c r="A2161">
        <v>2018</v>
      </c>
      <c r="B2161" s="53" t="str">
        <f t="shared" si="66"/>
        <v>2018_OK26</v>
      </c>
      <c r="C2161" t="s">
        <v>385</v>
      </c>
      <c r="D2161" t="s">
        <v>719</v>
      </c>
      <c r="E2161" s="53" t="str">
        <f t="shared" si="67"/>
        <v>2018_OKGRADY</v>
      </c>
      <c r="F2161">
        <v>453100</v>
      </c>
      <c r="G2161" s="53">
        <f t="array" ref="G2161">SUM(IF(A2161=A$5:A2161,IF(C2161=C$5:C2161,1,0),0))</f>
        <v>26</v>
      </c>
    </row>
    <row r="2162" spans="1:7" x14ac:dyDescent="0.25">
      <c r="A2162">
        <v>2018</v>
      </c>
      <c r="B2162" s="53" t="str">
        <f t="shared" si="66"/>
        <v>2018_OK27</v>
      </c>
      <c r="C2162" t="s">
        <v>385</v>
      </c>
      <c r="D2162" t="s">
        <v>520</v>
      </c>
      <c r="E2162" s="53" t="str">
        <f t="shared" si="67"/>
        <v>2018_OKGRANT</v>
      </c>
      <c r="F2162">
        <v>453100</v>
      </c>
      <c r="G2162" s="53">
        <f t="array" ref="G2162">SUM(IF(A2162=A$5:A2162,IF(C2162=C$5:C2162,1,0),0))</f>
        <v>27</v>
      </c>
    </row>
    <row r="2163" spans="1:7" x14ac:dyDescent="0.25">
      <c r="A2163">
        <v>2018</v>
      </c>
      <c r="B2163" s="53" t="str">
        <f t="shared" si="66"/>
        <v>2018_OK28</v>
      </c>
      <c r="C2163" t="s">
        <v>385</v>
      </c>
      <c r="D2163" t="s">
        <v>1590</v>
      </c>
      <c r="E2163" s="53" t="str">
        <f t="shared" si="67"/>
        <v>2018_OKGREER</v>
      </c>
      <c r="F2163">
        <v>453100</v>
      </c>
      <c r="G2163" s="53">
        <f t="array" ref="G2163">SUM(IF(A2163=A$5:A2163,IF(C2163=C$5:C2163,1,0),0))</f>
        <v>28</v>
      </c>
    </row>
    <row r="2164" spans="1:7" x14ac:dyDescent="0.25">
      <c r="A2164">
        <v>2018</v>
      </c>
      <c r="B2164" s="53" t="str">
        <f t="shared" si="66"/>
        <v>2018_OK29</v>
      </c>
      <c r="C2164" t="s">
        <v>385</v>
      </c>
      <c r="D2164" t="s">
        <v>1591</v>
      </c>
      <c r="E2164" s="53" t="str">
        <f t="shared" si="67"/>
        <v>2018_OKHARMON</v>
      </c>
      <c r="F2164">
        <v>453100</v>
      </c>
      <c r="G2164" s="53">
        <f t="array" ref="G2164">SUM(IF(A2164=A$5:A2164,IF(C2164=C$5:C2164,1,0),0))</f>
        <v>29</v>
      </c>
    </row>
    <row r="2165" spans="1:7" x14ac:dyDescent="0.25">
      <c r="A2165">
        <v>2018</v>
      </c>
      <c r="B2165" s="53" t="str">
        <f t="shared" si="66"/>
        <v>2018_OK30</v>
      </c>
      <c r="C2165" t="s">
        <v>385</v>
      </c>
      <c r="D2165" t="s">
        <v>960</v>
      </c>
      <c r="E2165" s="53" t="str">
        <f t="shared" si="67"/>
        <v>2018_OKHARPER</v>
      </c>
      <c r="F2165">
        <v>453100</v>
      </c>
      <c r="G2165" s="53">
        <f t="array" ref="G2165">SUM(IF(A2165=A$5:A2165,IF(C2165=C$5:C2165,1,0),0))</f>
        <v>30</v>
      </c>
    </row>
    <row r="2166" spans="1:7" x14ac:dyDescent="0.25">
      <c r="A2166">
        <v>2018</v>
      </c>
      <c r="B2166" s="53" t="str">
        <f t="shared" si="66"/>
        <v>2018_OK31</v>
      </c>
      <c r="C2166" t="s">
        <v>385</v>
      </c>
      <c r="D2166" t="s">
        <v>962</v>
      </c>
      <c r="E2166" s="53" t="str">
        <f t="shared" si="67"/>
        <v>2018_OKHASKELL</v>
      </c>
      <c r="F2166">
        <v>453100</v>
      </c>
      <c r="G2166" s="53">
        <f t="array" ref="G2166">SUM(IF(A2166=A$5:A2166,IF(C2166=C$5:C2166,1,0),0))</f>
        <v>31</v>
      </c>
    </row>
    <row r="2167" spans="1:7" x14ac:dyDescent="0.25">
      <c r="A2167">
        <v>2018</v>
      </c>
      <c r="B2167" s="53" t="str">
        <f t="shared" si="66"/>
        <v>2018_OK32</v>
      </c>
      <c r="C2167" t="s">
        <v>385</v>
      </c>
      <c r="D2167" t="s">
        <v>1592</v>
      </c>
      <c r="E2167" s="53" t="str">
        <f t="shared" si="67"/>
        <v>2018_OKHUGHES</v>
      </c>
      <c r="F2167">
        <v>453100</v>
      </c>
      <c r="G2167" s="53">
        <f t="array" ref="G2167">SUM(IF(A2167=A$5:A2167,IF(C2167=C$5:C2167,1,0),0))</f>
        <v>32</v>
      </c>
    </row>
    <row r="2168" spans="1:7" x14ac:dyDescent="0.25">
      <c r="A2168">
        <v>2018</v>
      </c>
      <c r="B2168" s="53" t="str">
        <f t="shared" si="66"/>
        <v>2018_OK33</v>
      </c>
      <c r="C2168" t="s">
        <v>385</v>
      </c>
      <c r="D2168" t="s">
        <v>460</v>
      </c>
      <c r="E2168" s="53" t="str">
        <f t="shared" si="67"/>
        <v>2018_OKJACKSON</v>
      </c>
      <c r="F2168">
        <v>453100</v>
      </c>
      <c r="G2168" s="53">
        <f t="array" ref="G2168">SUM(IF(A2168=A$5:A2168,IF(C2168=C$5:C2168,1,0),0))</f>
        <v>33</v>
      </c>
    </row>
    <row r="2169" spans="1:7" x14ac:dyDescent="0.25">
      <c r="A2169">
        <v>2018</v>
      </c>
      <c r="B2169" s="53" t="str">
        <f t="shared" si="66"/>
        <v>2018_OK34</v>
      </c>
      <c r="C2169" t="s">
        <v>385</v>
      </c>
      <c r="D2169" t="s">
        <v>196</v>
      </c>
      <c r="E2169" s="53" t="str">
        <f t="shared" si="67"/>
        <v>2018_OKJEFFERSON</v>
      </c>
      <c r="F2169">
        <v>453100</v>
      </c>
      <c r="G2169" s="53">
        <f t="array" ref="G2169">SUM(IF(A2169=A$5:A2169,IF(C2169=C$5:C2169,1,0),0))</f>
        <v>34</v>
      </c>
    </row>
    <row r="2170" spans="1:7" x14ac:dyDescent="0.25">
      <c r="A2170">
        <v>2018</v>
      </c>
      <c r="B2170" s="53" t="str">
        <f t="shared" si="66"/>
        <v>2018_OK35</v>
      </c>
      <c r="C2170" t="s">
        <v>385</v>
      </c>
      <c r="D2170" t="s">
        <v>1487</v>
      </c>
      <c r="E2170" s="53" t="str">
        <f t="shared" si="67"/>
        <v>2018_OKJOHNSTON</v>
      </c>
      <c r="F2170">
        <v>453100</v>
      </c>
      <c r="G2170" s="53">
        <f t="array" ref="G2170">SUM(IF(A2170=A$5:A2170,IF(C2170=C$5:C2170,1,0),0))</f>
        <v>35</v>
      </c>
    </row>
    <row r="2171" spans="1:7" x14ac:dyDescent="0.25">
      <c r="A2171">
        <v>2018</v>
      </c>
      <c r="B2171" s="53" t="str">
        <f t="shared" si="66"/>
        <v>2018_OK36</v>
      </c>
      <c r="C2171" t="s">
        <v>385</v>
      </c>
      <c r="D2171" t="s">
        <v>1593</v>
      </c>
      <c r="E2171" s="53" t="str">
        <f t="shared" si="67"/>
        <v>2018_OKKAY</v>
      </c>
      <c r="F2171">
        <v>453100</v>
      </c>
      <c r="G2171" s="53">
        <f t="array" ref="G2171">SUM(IF(A2171=A$5:A2171,IF(C2171=C$5:C2171,1,0),0))</f>
        <v>36</v>
      </c>
    </row>
    <row r="2172" spans="1:7" x14ac:dyDescent="0.25">
      <c r="A2172">
        <v>2018</v>
      </c>
      <c r="B2172" s="53" t="str">
        <f t="shared" si="66"/>
        <v>2018_OK37</v>
      </c>
      <c r="C2172" t="s">
        <v>385</v>
      </c>
      <c r="D2172" t="s">
        <v>1594</v>
      </c>
      <c r="E2172" s="53" t="str">
        <f t="shared" si="67"/>
        <v>2018_OKKINGFISHER</v>
      </c>
      <c r="F2172">
        <v>453100</v>
      </c>
      <c r="G2172" s="53">
        <f t="array" ref="G2172">SUM(IF(A2172=A$5:A2172,IF(C2172=C$5:C2172,1,0),0))</f>
        <v>37</v>
      </c>
    </row>
    <row r="2173" spans="1:7" x14ac:dyDescent="0.25">
      <c r="A2173">
        <v>2018</v>
      </c>
      <c r="B2173" s="53" t="str">
        <f t="shared" si="66"/>
        <v>2018_OK38</v>
      </c>
      <c r="C2173" t="s">
        <v>385</v>
      </c>
      <c r="D2173" t="s">
        <v>600</v>
      </c>
      <c r="E2173" s="53" t="str">
        <f t="shared" si="67"/>
        <v>2018_OKKIOWA</v>
      </c>
      <c r="F2173">
        <v>453100</v>
      </c>
      <c r="G2173" s="53">
        <f t="array" ref="G2173">SUM(IF(A2173=A$5:A2173,IF(C2173=C$5:C2173,1,0),0))</f>
        <v>38</v>
      </c>
    </row>
    <row r="2174" spans="1:7" x14ac:dyDescent="0.25">
      <c r="A2174">
        <v>2018</v>
      </c>
      <c r="B2174" s="53" t="str">
        <f t="shared" si="66"/>
        <v>2018_OK39</v>
      </c>
      <c r="C2174" t="s">
        <v>385</v>
      </c>
      <c r="D2174" t="s">
        <v>1595</v>
      </c>
      <c r="E2174" s="53" t="str">
        <f t="shared" si="67"/>
        <v>2018_OKLATIMER</v>
      </c>
      <c r="F2174">
        <v>453100</v>
      </c>
      <c r="G2174" s="53">
        <f t="array" ref="G2174">SUM(IF(A2174=A$5:A2174,IF(C2174=C$5:C2174,1,0),0))</f>
        <v>39</v>
      </c>
    </row>
    <row r="2175" spans="1:7" x14ac:dyDescent="0.25">
      <c r="A2175">
        <v>2018</v>
      </c>
      <c r="B2175" s="53" t="str">
        <f t="shared" si="66"/>
        <v>2018_OK40</v>
      </c>
      <c r="C2175" t="s">
        <v>385</v>
      </c>
      <c r="D2175" t="s">
        <v>1596</v>
      </c>
      <c r="E2175" s="53" t="str">
        <f t="shared" si="67"/>
        <v>2018_OKLE FLORE</v>
      </c>
      <c r="F2175">
        <v>453100</v>
      </c>
      <c r="G2175" s="53">
        <f t="array" ref="G2175">SUM(IF(A2175=A$5:A2175,IF(C2175=C$5:C2175,1,0),0))</f>
        <v>40</v>
      </c>
    </row>
    <row r="2176" spans="1:7" x14ac:dyDescent="0.25">
      <c r="A2176">
        <v>2018</v>
      </c>
      <c r="B2176" s="53" t="str">
        <f t="shared" si="66"/>
        <v>2018_OK41</v>
      </c>
      <c r="C2176" t="s">
        <v>385</v>
      </c>
      <c r="D2176" t="s">
        <v>221</v>
      </c>
      <c r="E2176" s="53" t="str">
        <f t="shared" si="67"/>
        <v>2018_OKLINCOLN</v>
      </c>
      <c r="F2176">
        <v>453100</v>
      </c>
      <c r="G2176" s="53">
        <f t="array" ref="G2176">SUM(IF(A2176=A$5:A2176,IF(C2176=C$5:C2176,1,0),0))</f>
        <v>41</v>
      </c>
    </row>
    <row r="2177" spans="1:7" x14ac:dyDescent="0.25">
      <c r="A2177">
        <v>2018</v>
      </c>
      <c r="B2177" s="53" t="str">
        <f t="shared" si="66"/>
        <v>2018_OK42</v>
      </c>
      <c r="C2177" t="s">
        <v>385</v>
      </c>
      <c r="D2177" t="s">
        <v>528</v>
      </c>
      <c r="E2177" s="53" t="str">
        <f t="shared" si="67"/>
        <v>2018_OKLOGAN</v>
      </c>
      <c r="F2177">
        <v>453100</v>
      </c>
      <c r="G2177" s="53">
        <f t="array" ref="G2177">SUM(IF(A2177=A$5:A2177,IF(C2177=C$5:C2177,1,0),0))</f>
        <v>42</v>
      </c>
    </row>
    <row r="2178" spans="1:7" x14ac:dyDescent="0.25">
      <c r="A2178">
        <v>2018</v>
      </c>
      <c r="B2178" s="53" t="str">
        <f t="shared" si="66"/>
        <v>2018_OK43</v>
      </c>
      <c r="C2178" t="s">
        <v>385</v>
      </c>
      <c r="D2178" t="s">
        <v>1597</v>
      </c>
      <c r="E2178" s="53" t="str">
        <f t="shared" si="67"/>
        <v>2018_OKLOVE</v>
      </c>
      <c r="F2178">
        <v>453100</v>
      </c>
      <c r="G2178" s="53">
        <f t="array" ref="G2178">SUM(IF(A2178=A$5:A2178,IF(C2178=C$5:C2178,1,0),0))</f>
        <v>43</v>
      </c>
    </row>
    <row r="2179" spans="1:7" x14ac:dyDescent="0.25">
      <c r="A2179">
        <v>2018</v>
      </c>
      <c r="B2179" s="53" t="str">
        <f t="shared" si="66"/>
        <v>2018_OK44</v>
      </c>
      <c r="C2179" t="s">
        <v>385</v>
      </c>
      <c r="D2179" t="s">
        <v>1598</v>
      </c>
      <c r="E2179" s="53" t="str">
        <f t="shared" si="67"/>
        <v>2018_OKMCCLAIN</v>
      </c>
      <c r="F2179">
        <v>453100</v>
      </c>
      <c r="G2179" s="53">
        <f t="array" ref="G2179">SUM(IF(A2179=A$5:A2179,IF(C2179=C$5:C2179,1,0),0))</f>
        <v>44</v>
      </c>
    </row>
    <row r="2180" spans="1:7" x14ac:dyDescent="0.25">
      <c r="A2180">
        <v>2018</v>
      </c>
      <c r="B2180" s="53" t="str">
        <f t="shared" si="66"/>
        <v>2018_OK45</v>
      </c>
      <c r="C2180" t="s">
        <v>385</v>
      </c>
      <c r="D2180" t="s">
        <v>1599</v>
      </c>
      <c r="E2180" s="53" t="str">
        <f t="shared" si="67"/>
        <v>2018_OKMCCURTAIN</v>
      </c>
      <c r="F2180">
        <v>453100</v>
      </c>
      <c r="G2180" s="53">
        <f t="array" ref="G2180">SUM(IF(A2180=A$5:A2180,IF(C2180=C$5:C2180,1,0),0))</f>
        <v>45</v>
      </c>
    </row>
    <row r="2181" spans="1:7" x14ac:dyDescent="0.25">
      <c r="A2181">
        <v>2018</v>
      </c>
      <c r="B2181" s="53" t="str">
        <f t="shared" si="66"/>
        <v>2018_OK46</v>
      </c>
      <c r="C2181" t="s">
        <v>385</v>
      </c>
      <c r="D2181" t="s">
        <v>738</v>
      </c>
      <c r="E2181" s="53" t="str">
        <f t="shared" si="67"/>
        <v>2018_OKMCINTOSH</v>
      </c>
      <c r="F2181">
        <v>453100</v>
      </c>
      <c r="G2181" s="53">
        <f t="array" ref="G2181">SUM(IF(A2181=A$5:A2181,IF(C2181=C$5:C2181,1,0),0))</f>
        <v>46</v>
      </c>
    </row>
    <row r="2182" spans="1:7" x14ac:dyDescent="0.25">
      <c r="A2182">
        <v>2018</v>
      </c>
      <c r="B2182" s="53" t="str">
        <f t="shared" ref="B2182:B2245" si="68">A2182&amp;"_"&amp;C2182&amp;G2182</f>
        <v>2018_OK47</v>
      </c>
      <c r="C2182" t="s">
        <v>385</v>
      </c>
      <c r="D2182" t="s">
        <v>1600</v>
      </c>
      <c r="E2182" s="53" t="str">
        <f t="shared" ref="E2182:E2245" si="69">A2182&amp;"_"&amp;C2182&amp;D2182</f>
        <v>2018_OKMAJOR</v>
      </c>
      <c r="F2182">
        <v>453100</v>
      </c>
      <c r="G2182" s="53">
        <f t="array" ref="G2182">SUM(IF(A2182=A$5:A2182,IF(C2182=C$5:C2182,1,0),0))</f>
        <v>47</v>
      </c>
    </row>
    <row r="2183" spans="1:7" x14ac:dyDescent="0.25">
      <c r="A2183">
        <v>2018</v>
      </c>
      <c r="B2183" s="53" t="str">
        <f t="shared" si="68"/>
        <v>2018_OK48</v>
      </c>
      <c r="C2183" t="s">
        <v>385</v>
      </c>
      <c r="D2183" t="s">
        <v>470</v>
      </c>
      <c r="E2183" s="53" t="str">
        <f t="shared" si="69"/>
        <v>2018_OKMARSHALL</v>
      </c>
      <c r="F2183">
        <v>453100</v>
      </c>
      <c r="G2183" s="53">
        <f t="array" ref="G2183">SUM(IF(A2183=A$5:A2183,IF(C2183=C$5:C2183,1,0),0))</f>
        <v>48</v>
      </c>
    </row>
    <row r="2184" spans="1:7" x14ac:dyDescent="0.25">
      <c r="A2184">
        <v>2018</v>
      </c>
      <c r="B2184" s="53" t="str">
        <f t="shared" si="68"/>
        <v>2018_OK49</v>
      </c>
      <c r="C2184" t="s">
        <v>385</v>
      </c>
      <c r="D2184" t="s">
        <v>1601</v>
      </c>
      <c r="E2184" s="53" t="str">
        <f t="shared" si="69"/>
        <v>2018_OKMAYES</v>
      </c>
      <c r="F2184">
        <v>453100</v>
      </c>
      <c r="G2184" s="53">
        <f t="array" ref="G2184">SUM(IF(A2184=A$5:A2184,IF(C2184=C$5:C2184,1,0),0))</f>
        <v>49</v>
      </c>
    </row>
    <row r="2185" spans="1:7" x14ac:dyDescent="0.25">
      <c r="A2185">
        <v>2018</v>
      </c>
      <c r="B2185" s="53" t="str">
        <f t="shared" si="68"/>
        <v>2018_OK50</v>
      </c>
      <c r="C2185" t="s">
        <v>385</v>
      </c>
      <c r="D2185" t="s">
        <v>741</v>
      </c>
      <c r="E2185" s="53" t="str">
        <f t="shared" si="69"/>
        <v>2018_OKMURRAY</v>
      </c>
      <c r="F2185">
        <v>453100</v>
      </c>
      <c r="G2185" s="53">
        <f t="array" ref="G2185">SUM(IF(A2185=A$5:A2185,IF(C2185=C$5:C2185,1,0),0))</f>
        <v>50</v>
      </c>
    </row>
    <row r="2186" spans="1:7" x14ac:dyDescent="0.25">
      <c r="A2186">
        <v>2018</v>
      </c>
      <c r="B2186" s="53" t="str">
        <f t="shared" si="68"/>
        <v>2018_OK51</v>
      </c>
      <c r="C2186" t="s">
        <v>385</v>
      </c>
      <c r="D2186" t="s">
        <v>1602</v>
      </c>
      <c r="E2186" s="53" t="str">
        <f t="shared" si="69"/>
        <v>2018_OKMUSKOGEE</v>
      </c>
      <c r="F2186">
        <v>453100</v>
      </c>
      <c r="G2186" s="53">
        <f t="array" ref="G2186">SUM(IF(A2186=A$5:A2186,IF(C2186=C$5:C2186,1,0),0))</f>
        <v>51</v>
      </c>
    </row>
    <row r="2187" spans="1:7" x14ac:dyDescent="0.25">
      <c r="A2187">
        <v>2018</v>
      </c>
      <c r="B2187" s="53" t="str">
        <f t="shared" si="68"/>
        <v>2018_OK52</v>
      </c>
      <c r="C2187" t="s">
        <v>385</v>
      </c>
      <c r="D2187" t="s">
        <v>876</v>
      </c>
      <c r="E2187" s="53" t="str">
        <f t="shared" si="69"/>
        <v>2018_OKNOBLE</v>
      </c>
      <c r="F2187">
        <v>453100</v>
      </c>
      <c r="G2187" s="53">
        <f t="array" ref="G2187">SUM(IF(A2187=A$5:A2187,IF(C2187=C$5:C2187,1,0),0))</f>
        <v>52</v>
      </c>
    </row>
    <row r="2188" spans="1:7" x14ac:dyDescent="0.25">
      <c r="A2188">
        <v>2018</v>
      </c>
      <c r="B2188" s="53" t="str">
        <f t="shared" si="68"/>
        <v>2018_OK53</v>
      </c>
      <c r="C2188" t="s">
        <v>385</v>
      </c>
      <c r="D2188" t="s">
        <v>1603</v>
      </c>
      <c r="E2188" s="53" t="str">
        <f t="shared" si="69"/>
        <v>2018_OKNOWATA</v>
      </c>
      <c r="F2188">
        <v>453100</v>
      </c>
      <c r="G2188" s="53">
        <f t="array" ref="G2188">SUM(IF(A2188=A$5:A2188,IF(C2188=C$5:C2188,1,0),0))</f>
        <v>53</v>
      </c>
    </row>
    <row r="2189" spans="1:7" x14ac:dyDescent="0.25">
      <c r="A2189">
        <v>2018</v>
      </c>
      <c r="B2189" s="53" t="str">
        <f t="shared" si="68"/>
        <v>2018_OK54</v>
      </c>
      <c r="C2189" t="s">
        <v>385</v>
      </c>
      <c r="D2189" t="s">
        <v>1604</v>
      </c>
      <c r="E2189" s="53" t="str">
        <f t="shared" si="69"/>
        <v>2018_OKOKFUSKEE</v>
      </c>
      <c r="F2189">
        <v>453100</v>
      </c>
      <c r="G2189" s="53">
        <f t="array" ref="G2189">SUM(IF(A2189=A$5:A2189,IF(C2189=C$5:C2189,1,0),0))</f>
        <v>54</v>
      </c>
    </row>
    <row r="2190" spans="1:7" x14ac:dyDescent="0.25">
      <c r="A2190">
        <v>2018</v>
      </c>
      <c r="B2190" s="53" t="str">
        <f t="shared" si="68"/>
        <v>2018_OK55</v>
      </c>
      <c r="C2190" t="s">
        <v>385</v>
      </c>
      <c r="D2190" t="s">
        <v>114</v>
      </c>
      <c r="E2190" s="53" t="str">
        <f t="shared" si="69"/>
        <v>2018_OKOKLAHOMA</v>
      </c>
      <c r="F2190">
        <v>453100</v>
      </c>
      <c r="G2190" s="53">
        <f t="array" ref="G2190">SUM(IF(A2190=A$5:A2190,IF(C2190=C$5:C2190,1,0),0))</f>
        <v>55</v>
      </c>
    </row>
    <row r="2191" spans="1:7" x14ac:dyDescent="0.25">
      <c r="A2191">
        <v>2018</v>
      </c>
      <c r="B2191" s="53" t="str">
        <f t="shared" si="68"/>
        <v>2018_OK56</v>
      </c>
      <c r="C2191" t="s">
        <v>385</v>
      </c>
      <c r="D2191" t="s">
        <v>1605</v>
      </c>
      <c r="E2191" s="53" t="str">
        <f t="shared" si="69"/>
        <v>2018_OKOKMULGEE</v>
      </c>
      <c r="F2191">
        <v>453100</v>
      </c>
      <c r="G2191" s="53">
        <f t="array" ref="G2191">SUM(IF(A2191=A$5:A2191,IF(C2191=C$5:C2191,1,0),0))</f>
        <v>56</v>
      </c>
    </row>
    <row r="2192" spans="1:7" x14ac:dyDescent="0.25">
      <c r="A2192">
        <v>2018</v>
      </c>
      <c r="B2192" s="53" t="str">
        <f t="shared" si="68"/>
        <v>2018_OK57</v>
      </c>
      <c r="C2192" t="s">
        <v>385</v>
      </c>
      <c r="D2192" t="s">
        <v>977</v>
      </c>
      <c r="E2192" s="53" t="str">
        <f t="shared" si="69"/>
        <v>2018_OKOSAGE</v>
      </c>
      <c r="F2192">
        <v>453100</v>
      </c>
      <c r="G2192" s="53">
        <f t="array" ref="G2192">SUM(IF(A2192=A$5:A2192,IF(C2192=C$5:C2192,1,0),0))</f>
        <v>57</v>
      </c>
    </row>
    <row r="2193" spans="1:7" x14ac:dyDescent="0.25">
      <c r="A2193">
        <v>2018</v>
      </c>
      <c r="B2193" s="53" t="str">
        <f t="shared" si="68"/>
        <v>2018_OK58</v>
      </c>
      <c r="C2193" t="s">
        <v>385</v>
      </c>
      <c r="D2193" t="s">
        <v>979</v>
      </c>
      <c r="E2193" s="53" t="str">
        <f t="shared" si="69"/>
        <v>2018_OKOTTAWA</v>
      </c>
      <c r="F2193">
        <v>453100</v>
      </c>
      <c r="G2193" s="53">
        <f t="array" ref="G2193">SUM(IF(A2193=A$5:A2193,IF(C2193=C$5:C2193,1,0),0))</f>
        <v>58</v>
      </c>
    </row>
    <row r="2194" spans="1:7" x14ac:dyDescent="0.25">
      <c r="A2194">
        <v>2018</v>
      </c>
      <c r="B2194" s="53" t="str">
        <f t="shared" si="68"/>
        <v>2018_OK59</v>
      </c>
      <c r="C2194" t="s">
        <v>385</v>
      </c>
      <c r="D2194" t="s">
        <v>980</v>
      </c>
      <c r="E2194" s="53" t="str">
        <f t="shared" si="69"/>
        <v>2018_OKPAWNEE</v>
      </c>
      <c r="F2194">
        <v>453100</v>
      </c>
      <c r="G2194" s="53">
        <f t="array" ref="G2194">SUM(IF(A2194=A$5:A2194,IF(C2194=C$5:C2194,1,0),0))</f>
        <v>59</v>
      </c>
    </row>
    <row r="2195" spans="1:7" x14ac:dyDescent="0.25">
      <c r="A2195">
        <v>2018</v>
      </c>
      <c r="B2195" s="53" t="str">
        <f t="shared" si="68"/>
        <v>2018_OK60</v>
      </c>
      <c r="C2195" t="s">
        <v>385</v>
      </c>
      <c r="D2195" t="s">
        <v>1606</v>
      </c>
      <c r="E2195" s="53" t="str">
        <f t="shared" si="69"/>
        <v>2018_OKPAYNE</v>
      </c>
      <c r="F2195">
        <v>453100</v>
      </c>
      <c r="G2195" s="53">
        <f t="array" ref="G2195">SUM(IF(A2195=A$5:A2195,IF(C2195=C$5:C2195,1,0),0))</f>
        <v>60</v>
      </c>
    </row>
    <row r="2196" spans="1:7" x14ac:dyDescent="0.25">
      <c r="A2196">
        <v>2018</v>
      </c>
      <c r="B2196" s="53" t="str">
        <f t="shared" si="68"/>
        <v>2018_OK61</v>
      </c>
      <c r="C2196" t="s">
        <v>385</v>
      </c>
      <c r="D2196" t="s">
        <v>1607</v>
      </c>
      <c r="E2196" s="53" t="str">
        <f t="shared" si="69"/>
        <v>2018_OKPITTSBURG</v>
      </c>
      <c r="F2196">
        <v>453100</v>
      </c>
      <c r="G2196" s="53">
        <f t="array" ref="G2196">SUM(IF(A2196=A$5:A2196,IF(C2196=C$5:C2196,1,0),0))</f>
        <v>61</v>
      </c>
    </row>
    <row r="2197" spans="1:7" x14ac:dyDescent="0.25">
      <c r="A2197">
        <v>2018</v>
      </c>
      <c r="B2197" s="53" t="str">
        <f t="shared" si="68"/>
        <v>2018_OK62</v>
      </c>
      <c r="C2197" t="s">
        <v>385</v>
      </c>
      <c r="D2197" t="s">
        <v>1264</v>
      </c>
      <c r="E2197" s="53" t="str">
        <f t="shared" si="69"/>
        <v>2018_OKPONTOTOC</v>
      </c>
      <c r="F2197">
        <v>453100</v>
      </c>
      <c r="G2197" s="53">
        <f t="array" ref="G2197">SUM(IF(A2197=A$5:A2197,IF(C2197=C$5:C2197,1,0),0))</f>
        <v>62</v>
      </c>
    </row>
    <row r="2198" spans="1:7" x14ac:dyDescent="0.25">
      <c r="A2198">
        <v>2018</v>
      </c>
      <c r="B2198" s="53" t="str">
        <f t="shared" si="68"/>
        <v>2018_OK63</v>
      </c>
      <c r="C2198" t="s">
        <v>385</v>
      </c>
      <c r="D2198" t="s">
        <v>981</v>
      </c>
      <c r="E2198" s="53" t="str">
        <f t="shared" si="69"/>
        <v>2018_OKPOTTAWATOMIE</v>
      </c>
      <c r="F2198">
        <v>453100</v>
      </c>
      <c r="G2198" s="53">
        <f t="array" ref="G2198">SUM(IF(A2198=A$5:A2198,IF(C2198=C$5:C2198,1,0),0))</f>
        <v>63</v>
      </c>
    </row>
    <row r="2199" spans="1:7" x14ac:dyDescent="0.25">
      <c r="A2199">
        <v>2018</v>
      </c>
      <c r="B2199" s="53" t="str">
        <f t="shared" si="68"/>
        <v>2018_OK64</v>
      </c>
      <c r="C2199" t="s">
        <v>385</v>
      </c>
      <c r="D2199" t="s">
        <v>1608</v>
      </c>
      <c r="E2199" s="53" t="str">
        <f t="shared" si="69"/>
        <v>2018_OKPUSHMATAHA</v>
      </c>
      <c r="F2199">
        <v>453100</v>
      </c>
      <c r="G2199" s="53">
        <f t="array" ref="G2199">SUM(IF(A2199=A$5:A2199,IF(C2199=C$5:C2199,1,0),0))</f>
        <v>64</v>
      </c>
    </row>
    <row r="2200" spans="1:7" x14ac:dyDescent="0.25">
      <c r="A2200">
        <v>2018</v>
      </c>
      <c r="B2200" s="53" t="str">
        <f t="shared" si="68"/>
        <v>2018_OK65</v>
      </c>
      <c r="C2200" t="s">
        <v>385</v>
      </c>
      <c r="D2200" t="s">
        <v>1609</v>
      </c>
      <c r="E2200" s="53" t="str">
        <f t="shared" si="69"/>
        <v>2018_OKROGER MILLS</v>
      </c>
      <c r="F2200">
        <v>453100</v>
      </c>
      <c r="G2200" s="53">
        <f t="array" ref="G2200">SUM(IF(A2200=A$5:A2200,IF(C2200=C$5:C2200,1,0),0))</f>
        <v>65</v>
      </c>
    </row>
    <row r="2201" spans="1:7" x14ac:dyDescent="0.25">
      <c r="A2201">
        <v>2018</v>
      </c>
      <c r="B2201" s="53" t="str">
        <f t="shared" si="68"/>
        <v>2018_OK66</v>
      </c>
      <c r="C2201" t="s">
        <v>385</v>
      </c>
      <c r="D2201" t="s">
        <v>1610</v>
      </c>
      <c r="E2201" s="53" t="str">
        <f t="shared" si="69"/>
        <v>2018_OKROGERS</v>
      </c>
      <c r="F2201">
        <v>453100</v>
      </c>
      <c r="G2201" s="53">
        <f t="array" ref="G2201">SUM(IF(A2201=A$5:A2201,IF(C2201=C$5:C2201,1,0),0))</f>
        <v>66</v>
      </c>
    </row>
    <row r="2202" spans="1:7" x14ac:dyDescent="0.25">
      <c r="A2202">
        <v>2018</v>
      </c>
      <c r="B2202" s="53" t="str">
        <f t="shared" si="68"/>
        <v>2018_OK67</v>
      </c>
      <c r="C2202" t="s">
        <v>385</v>
      </c>
      <c r="D2202" t="s">
        <v>666</v>
      </c>
      <c r="E2202" s="53" t="str">
        <f t="shared" si="69"/>
        <v>2018_OKSEMINOLE</v>
      </c>
      <c r="F2202">
        <v>453100</v>
      </c>
      <c r="G2202" s="53">
        <f t="array" ref="G2202">SUM(IF(A2202=A$5:A2202,IF(C2202=C$5:C2202,1,0),0))</f>
        <v>67</v>
      </c>
    </row>
    <row r="2203" spans="1:7" x14ac:dyDescent="0.25">
      <c r="A2203">
        <v>2018</v>
      </c>
      <c r="B2203" s="53" t="str">
        <f t="shared" si="68"/>
        <v>2018_OK68</v>
      </c>
      <c r="C2203" t="s">
        <v>385</v>
      </c>
      <c r="D2203" t="s">
        <v>1611</v>
      </c>
      <c r="E2203" s="53" t="str">
        <f t="shared" si="69"/>
        <v>2018_OKSEQUOYAH</v>
      </c>
      <c r="F2203">
        <v>453100</v>
      </c>
      <c r="G2203" s="53">
        <f t="array" ref="G2203">SUM(IF(A2203=A$5:A2203,IF(C2203=C$5:C2203,1,0),0))</f>
        <v>68</v>
      </c>
    </row>
    <row r="2204" spans="1:7" x14ac:dyDescent="0.25">
      <c r="A2204">
        <v>2018</v>
      </c>
      <c r="B2204" s="53" t="str">
        <f t="shared" si="68"/>
        <v>2018_OK69</v>
      </c>
      <c r="C2204" t="s">
        <v>385</v>
      </c>
      <c r="D2204" t="s">
        <v>753</v>
      </c>
      <c r="E2204" s="53" t="str">
        <f t="shared" si="69"/>
        <v>2018_OKSTEPHENS</v>
      </c>
      <c r="F2204">
        <v>453100</v>
      </c>
      <c r="G2204" s="53">
        <f t="array" ref="G2204">SUM(IF(A2204=A$5:A2204,IF(C2204=C$5:C2204,1,0),0))</f>
        <v>69</v>
      </c>
    </row>
    <row r="2205" spans="1:7" x14ac:dyDescent="0.25">
      <c r="A2205">
        <v>2018</v>
      </c>
      <c r="B2205" s="53" t="str">
        <f t="shared" si="68"/>
        <v>2018_OK70</v>
      </c>
      <c r="C2205" t="s">
        <v>385</v>
      </c>
      <c r="D2205" t="s">
        <v>121</v>
      </c>
      <c r="E2205" s="53" t="str">
        <f t="shared" si="69"/>
        <v>2018_OKTEXAS</v>
      </c>
      <c r="F2205">
        <v>453100</v>
      </c>
      <c r="G2205" s="53">
        <f t="array" ref="G2205">SUM(IF(A2205=A$5:A2205,IF(C2205=C$5:C2205,1,0),0))</f>
        <v>70</v>
      </c>
    </row>
    <row r="2206" spans="1:7" x14ac:dyDescent="0.25">
      <c r="A2206">
        <v>2018</v>
      </c>
      <c r="B2206" s="53" t="str">
        <f t="shared" si="68"/>
        <v>2018_OK71</v>
      </c>
      <c r="C2206" t="s">
        <v>385</v>
      </c>
      <c r="D2206" t="s">
        <v>1612</v>
      </c>
      <c r="E2206" s="53" t="str">
        <f t="shared" si="69"/>
        <v>2018_OKTILLMAN</v>
      </c>
      <c r="F2206">
        <v>453100</v>
      </c>
      <c r="G2206" s="53">
        <f t="array" ref="G2206">SUM(IF(A2206=A$5:A2206,IF(C2206=C$5:C2206,1,0),0))</f>
        <v>71</v>
      </c>
    </row>
    <row r="2207" spans="1:7" x14ac:dyDescent="0.25">
      <c r="A2207">
        <v>2018</v>
      </c>
      <c r="B2207" s="53" t="str">
        <f t="shared" si="68"/>
        <v>2018_OK72</v>
      </c>
      <c r="C2207" t="s">
        <v>385</v>
      </c>
      <c r="D2207" t="s">
        <v>1613</v>
      </c>
      <c r="E2207" s="53" t="str">
        <f t="shared" si="69"/>
        <v>2018_OKTULSA</v>
      </c>
      <c r="F2207">
        <v>453100</v>
      </c>
      <c r="G2207" s="53">
        <f t="array" ref="G2207">SUM(IF(A2207=A$5:A2207,IF(C2207=C$5:C2207,1,0),0))</f>
        <v>72</v>
      </c>
    </row>
    <row r="2208" spans="1:7" x14ac:dyDescent="0.25">
      <c r="A2208">
        <v>2018</v>
      </c>
      <c r="B2208" s="53" t="str">
        <f t="shared" si="68"/>
        <v>2018_OK73</v>
      </c>
      <c r="C2208" t="s">
        <v>385</v>
      </c>
      <c r="D2208" t="s">
        <v>1614</v>
      </c>
      <c r="E2208" s="53" t="str">
        <f t="shared" si="69"/>
        <v>2018_OKWAGONER</v>
      </c>
      <c r="F2208">
        <v>453100</v>
      </c>
      <c r="G2208" s="53">
        <f t="array" ref="G2208">SUM(IF(A2208=A$5:A2208,IF(C2208=C$5:C2208,1,0),0))</f>
        <v>73</v>
      </c>
    </row>
    <row r="2209" spans="1:7" x14ac:dyDescent="0.25">
      <c r="A2209">
        <v>2018</v>
      </c>
      <c r="B2209" s="53" t="str">
        <f t="shared" si="68"/>
        <v>2018_OK74</v>
      </c>
      <c r="C2209" t="s">
        <v>385</v>
      </c>
      <c r="D2209" t="s">
        <v>125</v>
      </c>
      <c r="E2209" s="53" t="str">
        <f t="shared" si="69"/>
        <v>2018_OKWASHINGTON</v>
      </c>
      <c r="F2209">
        <v>453100</v>
      </c>
      <c r="G2209" s="53">
        <f t="array" ref="G2209">SUM(IF(A2209=A$5:A2209,IF(C2209=C$5:C2209,1,0),0))</f>
        <v>74</v>
      </c>
    </row>
    <row r="2210" spans="1:7" x14ac:dyDescent="0.25">
      <c r="A2210">
        <v>2018</v>
      </c>
      <c r="B2210" s="53" t="str">
        <f t="shared" si="68"/>
        <v>2018_OK75</v>
      </c>
      <c r="C2210" t="s">
        <v>385</v>
      </c>
      <c r="D2210" t="s">
        <v>1615</v>
      </c>
      <c r="E2210" s="53" t="str">
        <f t="shared" si="69"/>
        <v>2018_OKWASHITA</v>
      </c>
      <c r="F2210">
        <v>453100</v>
      </c>
      <c r="G2210" s="53">
        <f t="array" ref="G2210">SUM(IF(A2210=A$5:A2210,IF(C2210=C$5:C2210,1,0),0))</f>
        <v>75</v>
      </c>
    </row>
    <row r="2211" spans="1:7" x14ac:dyDescent="0.25">
      <c r="A2211">
        <v>2018</v>
      </c>
      <c r="B2211" s="53" t="str">
        <f t="shared" si="68"/>
        <v>2018_OK76</v>
      </c>
      <c r="C2211" t="s">
        <v>385</v>
      </c>
      <c r="D2211" t="s">
        <v>1616</v>
      </c>
      <c r="E2211" s="53" t="str">
        <f t="shared" si="69"/>
        <v>2018_OKWOODS</v>
      </c>
      <c r="F2211">
        <v>453100</v>
      </c>
      <c r="G2211" s="53">
        <f t="array" ref="G2211">SUM(IF(A2211=A$5:A2211,IF(C2211=C$5:C2211,1,0),0))</f>
        <v>76</v>
      </c>
    </row>
    <row r="2212" spans="1:7" x14ac:dyDescent="0.25">
      <c r="A2212">
        <v>2018</v>
      </c>
      <c r="B2212" s="53" t="str">
        <f t="shared" si="68"/>
        <v>2018_OK77</v>
      </c>
      <c r="C2212" t="s">
        <v>385</v>
      </c>
      <c r="D2212" t="s">
        <v>1617</v>
      </c>
      <c r="E2212" s="53" t="str">
        <f t="shared" si="69"/>
        <v>2018_OKWOODWARD</v>
      </c>
      <c r="F2212">
        <v>453100</v>
      </c>
      <c r="G2212" s="53">
        <f t="array" ref="G2212">SUM(IF(A2212=A$5:A2212,IF(C2212=C$5:C2212,1,0),0))</f>
        <v>77</v>
      </c>
    </row>
    <row r="2213" spans="1:7" x14ac:dyDescent="0.25">
      <c r="A2213">
        <v>2018</v>
      </c>
      <c r="B2213" s="53" t="str">
        <f t="shared" si="68"/>
        <v>2018_OR1</v>
      </c>
      <c r="C2213" t="s">
        <v>386</v>
      </c>
      <c r="D2213" t="s">
        <v>627</v>
      </c>
      <c r="E2213" s="53" t="str">
        <f t="shared" si="69"/>
        <v>2018_ORBAKER</v>
      </c>
      <c r="F2213">
        <v>453100</v>
      </c>
      <c r="G2213" s="53">
        <f t="array" ref="G2213">SUM(IF(A2213=A$5:A2213,IF(C2213=C$5:C2213,1,0),0))</f>
        <v>1</v>
      </c>
    </row>
    <row r="2214" spans="1:7" x14ac:dyDescent="0.25">
      <c r="A2214">
        <v>2018</v>
      </c>
      <c r="B2214" s="53" t="str">
        <f t="shared" si="68"/>
        <v>2018_OR2</v>
      </c>
      <c r="C2214" t="s">
        <v>386</v>
      </c>
      <c r="D2214" t="s">
        <v>503</v>
      </c>
      <c r="E2214" s="53" t="str">
        <f t="shared" si="69"/>
        <v>2018_ORBENTON</v>
      </c>
      <c r="F2214">
        <v>453100</v>
      </c>
      <c r="G2214" s="53">
        <f t="array" ref="G2214">SUM(IF(A2214=A$5:A2214,IF(C2214=C$5:C2214,1,0),0))</f>
        <v>2</v>
      </c>
    </row>
    <row r="2215" spans="1:7" x14ac:dyDescent="0.25">
      <c r="A2215">
        <v>2018</v>
      </c>
      <c r="B2215" s="53" t="str">
        <f t="shared" si="68"/>
        <v>2018_OR3</v>
      </c>
      <c r="C2215" t="s">
        <v>386</v>
      </c>
      <c r="D2215" t="s">
        <v>1618</v>
      </c>
      <c r="E2215" s="53" t="str">
        <f t="shared" si="69"/>
        <v>2018_ORCLACKAMAS</v>
      </c>
      <c r="F2215">
        <v>453100</v>
      </c>
      <c r="G2215" s="53">
        <f t="array" ref="G2215">SUM(IF(A2215=A$5:A2215,IF(C2215=C$5:C2215,1,0),0))</f>
        <v>3</v>
      </c>
    </row>
    <row r="2216" spans="1:7" x14ac:dyDescent="0.25">
      <c r="A2216">
        <v>2018</v>
      </c>
      <c r="B2216" s="53" t="str">
        <f t="shared" si="68"/>
        <v>2018_OR4</v>
      </c>
      <c r="C2216" t="s">
        <v>386</v>
      </c>
      <c r="D2216" t="s">
        <v>1619</v>
      </c>
      <c r="E2216" s="53" t="str">
        <f t="shared" si="69"/>
        <v>2018_ORCLATSOP</v>
      </c>
      <c r="F2216">
        <v>453100</v>
      </c>
      <c r="G2216" s="53">
        <f t="array" ref="G2216">SUM(IF(A2216=A$5:A2216,IF(C2216=C$5:C2216,1,0),0))</f>
        <v>4</v>
      </c>
    </row>
    <row r="2217" spans="1:7" x14ac:dyDescent="0.25">
      <c r="A2217">
        <v>2018</v>
      </c>
      <c r="B2217" s="53" t="str">
        <f t="shared" si="68"/>
        <v>2018_OR5</v>
      </c>
      <c r="C2217" t="s">
        <v>386</v>
      </c>
      <c r="D2217" t="s">
        <v>509</v>
      </c>
      <c r="E2217" s="53" t="str">
        <f t="shared" si="69"/>
        <v>2018_ORCOLUMBIA</v>
      </c>
      <c r="F2217">
        <v>453100</v>
      </c>
      <c r="G2217" s="53">
        <f t="array" ref="G2217">SUM(IF(A2217=A$5:A2217,IF(C2217=C$5:C2217,1,0),0))</f>
        <v>5</v>
      </c>
    </row>
    <row r="2218" spans="1:7" x14ac:dyDescent="0.25">
      <c r="A2218">
        <v>2018</v>
      </c>
      <c r="B2218" s="53" t="str">
        <f t="shared" si="68"/>
        <v>2018_OR6</v>
      </c>
      <c r="C2218" t="s">
        <v>386</v>
      </c>
      <c r="D2218" t="s">
        <v>1402</v>
      </c>
      <c r="E2218" s="53" t="str">
        <f t="shared" si="69"/>
        <v>2018_ORCOOS</v>
      </c>
      <c r="F2218">
        <v>453100</v>
      </c>
      <c r="G2218" s="53">
        <f t="array" ref="G2218">SUM(IF(A2218=A$5:A2218,IF(C2218=C$5:C2218,1,0),0))</f>
        <v>6</v>
      </c>
    </row>
    <row r="2219" spans="1:7" x14ac:dyDescent="0.25">
      <c r="A2219">
        <v>2018</v>
      </c>
      <c r="B2219" s="53" t="str">
        <f t="shared" si="68"/>
        <v>2018_OR7</v>
      </c>
      <c r="C2219" t="s">
        <v>386</v>
      </c>
      <c r="D2219" t="s">
        <v>1620</v>
      </c>
      <c r="E2219" s="53" t="str">
        <f t="shared" si="69"/>
        <v>2018_ORCROOK</v>
      </c>
      <c r="F2219">
        <v>453100</v>
      </c>
      <c r="G2219" s="53">
        <f t="array" ref="G2219">SUM(IF(A2219=A$5:A2219,IF(C2219=C$5:C2219,1,0),0))</f>
        <v>7</v>
      </c>
    </row>
    <row r="2220" spans="1:7" x14ac:dyDescent="0.25">
      <c r="A2220">
        <v>2018</v>
      </c>
      <c r="B2220" s="53" t="str">
        <f t="shared" si="68"/>
        <v>2018_OR8</v>
      </c>
      <c r="C2220" t="s">
        <v>386</v>
      </c>
      <c r="D2220" t="s">
        <v>1413</v>
      </c>
      <c r="E2220" s="53" t="str">
        <f t="shared" si="69"/>
        <v>2018_ORCURRY</v>
      </c>
      <c r="F2220">
        <v>453100</v>
      </c>
      <c r="G2220" s="53">
        <f t="array" ref="G2220">SUM(IF(A2220=A$5:A2220,IF(C2220=C$5:C2220,1,0),0))</f>
        <v>8</v>
      </c>
    </row>
    <row r="2221" spans="1:7" x14ac:dyDescent="0.25">
      <c r="A2221">
        <v>2018</v>
      </c>
      <c r="B2221" s="53" t="str">
        <f t="shared" si="68"/>
        <v>2018_OR9</v>
      </c>
      <c r="C2221" t="s">
        <v>386</v>
      </c>
      <c r="D2221" t="s">
        <v>1621</v>
      </c>
      <c r="E2221" s="53" t="str">
        <f t="shared" si="69"/>
        <v>2018_ORDESCHUTES</v>
      </c>
      <c r="F2221">
        <v>453100</v>
      </c>
      <c r="G2221" s="53">
        <f t="array" ref="G2221">SUM(IF(A2221=A$5:A2221,IF(C2221=C$5:C2221,1,0),0))</f>
        <v>9</v>
      </c>
    </row>
    <row r="2222" spans="1:7" x14ac:dyDescent="0.25">
      <c r="A2222">
        <v>2018</v>
      </c>
      <c r="B2222" s="53" t="str">
        <f t="shared" si="68"/>
        <v>2018_OR10</v>
      </c>
      <c r="C2222" t="s">
        <v>386</v>
      </c>
      <c r="D2222" t="s">
        <v>190</v>
      </c>
      <c r="E2222" s="53" t="str">
        <f t="shared" si="69"/>
        <v>2018_ORDOUGLAS</v>
      </c>
      <c r="F2222">
        <v>453100</v>
      </c>
      <c r="G2222" s="53">
        <f t="array" ref="G2222">SUM(IF(A2222=A$5:A2222,IF(C2222=C$5:C2222,1,0),0))</f>
        <v>10</v>
      </c>
    </row>
    <row r="2223" spans="1:7" x14ac:dyDescent="0.25">
      <c r="A2223">
        <v>2018</v>
      </c>
      <c r="B2223" s="53" t="str">
        <f t="shared" si="68"/>
        <v>2018_OR11</v>
      </c>
      <c r="C2223" t="s">
        <v>386</v>
      </c>
      <c r="D2223" t="s">
        <v>1622</v>
      </c>
      <c r="E2223" s="53" t="str">
        <f t="shared" si="69"/>
        <v>2018_ORGILLIAM</v>
      </c>
      <c r="F2223">
        <v>453100</v>
      </c>
      <c r="G2223" s="53">
        <f t="array" ref="G2223">SUM(IF(A2223=A$5:A2223,IF(C2223=C$5:C2223,1,0),0))</f>
        <v>11</v>
      </c>
    </row>
    <row r="2224" spans="1:7" x14ac:dyDescent="0.25">
      <c r="A2224">
        <v>2018</v>
      </c>
      <c r="B2224" s="53" t="str">
        <f t="shared" si="68"/>
        <v>2018_OR12</v>
      </c>
      <c r="C2224" t="s">
        <v>386</v>
      </c>
      <c r="D2224" t="s">
        <v>520</v>
      </c>
      <c r="E2224" s="53" t="str">
        <f t="shared" si="69"/>
        <v>2018_ORGRANT</v>
      </c>
      <c r="F2224">
        <v>453100</v>
      </c>
      <c r="G2224" s="53">
        <f t="array" ref="G2224">SUM(IF(A2224=A$5:A2224,IF(C2224=C$5:C2224,1,0),0))</f>
        <v>12</v>
      </c>
    </row>
    <row r="2225" spans="1:7" x14ac:dyDescent="0.25">
      <c r="A2225">
        <v>2018</v>
      </c>
      <c r="B2225" s="53" t="str">
        <f t="shared" si="68"/>
        <v>2018_OR13</v>
      </c>
      <c r="C2225" t="s">
        <v>386</v>
      </c>
      <c r="D2225" t="s">
        <v>1623</v>
      </c>
      <c r="E2225" s="53" t="str">
        <f t="shared" si="69"/>
        <v>2018_ORHARNEY</v>
      </c>
      <c r="F2225">
        <v>453100</v>
      </c>
      <c r="G2225" s="53">
        <f t="array" ref="G2225">SUM(IF(A2225=A$5:A2225,IF(C2225=C$5:C2225,1,0),0))</f>
        <v>13</v>
      </c>
    </row>
    <row r="2226" spans="1:7" x14ac:dyDescent="0.25">
      <c r="A2226">
        <v>2018</v>
      </c>
      <c r="B2226" s="53" t="str">
        <f t="shared" si="68"/>
        <v>2018_OR14</v>
      </c>
      <c r="C2226" t="s">
        <v>386</v>
      </c>
      <c r="D2226" t="s">
        <v>1624</v>
      </c>
      <c r="E2226" s="53" t="str">
        <f t="shared" si="69"/>
        <v>2018_ORHOOD RIVER</v>
      </c>
      <c r="F2226">
        <v>454250</v>
      </c>
      <c r="G2226" s="53">
        <f t="array" ref="G2226">SUM(IF(A2226=A$5:A2226,IF(C2226=C$5:C2226,1,0),0))</f>
        <v>14</v>
      </c>
    </row>
    <row r="2227" spans="1:7" x14ac:dyDescent="0.25">
      <c r="A2227">
        <v>2018</v>
      </c>
      <c r="B2227" s="53" t="str">
        <f t="shared" si="68"/>
        <v>2018_OR15</v>
      </c>
      <c r="C2227" t="s">
        <v>386</v>
      </c>
      <c r="D2227" t="s">
        <v>460</v>
      </c>
      <c r="E2227" s="53" t="str">
        <f t="shared" si="69"/>
        <v>2018_ORJACKSON</v>
      </c>
      <c r="F2227">
        <v>453100</v>
      </c>
      <c r="G2227" s="53">
        <f t="array" ref="G2227">SUM(IF(A2227=A$5:A2227,IF(C2227=C$5:C2227,1,0),0))</f>
        <v>15</v>
      </c>
    </row>
    <row r="2228" spans="1:7" x14ac:dyDescent="0.25">
      <c r="A2228">
        <v>2018</v>
      </c>
      <c r="B2228" s="53" t="str">
        <f t="shared" si="68"/>
        <v>2018_OR16</v>
      </c>
      <c r="C2228" t="s">
        <v>386</v>
      </c>
      <c r="D2228" t="s">
        <v>196</v>
      </c>
      <c r="E2228" s="53" t="str">
        <f t="shared" si="69"/>
        <v>2018_ORJEFFERSON</v>
      </c>
      <c r="F2228">
        <v>453100</v>
      </c>
      <c r="G2228" s="53">
        <f t="array" ref="G2228">SUM(IF(A2228=A$5:A2228,IF(C2228=C$5:C2228,1,0),0))</f>
        <v>16</v>
      </c>
    </row>
    <row r="2229" spans="1:7" x14ac:dyDescent="0.25">
      <c r="A2229">
        <v>2018</v>
      </c>
      <c r="B2229" s="53" t="str">
        <f t="shared" si="68"/>
        <v>2018_OR17</v>
      </c>
      <c r="C2229" t="s">
        <v>386</v>
      </c>
      <c r="D2229" t="s">
        <v>1625</v>
      </c>
      <c r="E2229" s="53" t="str">
        <f t="shared" si="69"/>
        <v>2018_ORJOSEPHINE</v>
      </c>
      <c r="F2229">
        <v>453100</v>
      </c>
      <c r="G2229" s="53">
        <f t="array" ref="G2229">SUM(IF(A2229=A$5:A2229,IF(C2229=C$5:C2229,1,0),0))</f>
        <v>17</v>
      </c>
    </row>
    <row r="2230" spans="1:7" x14ac:dyDescent="0.25">
      <c r="A2230">
        <v>2018</v>
      </c>
      <c r="B2230" s="53" t="str">
        <f t="shared" si="68"/>
        <v>2018_OR18</v>
      </c>
      <c r="C2230" t="s">
        <v>386</v>
      </c>
      <c r="D2230" t="s">
        <v>1626</v>
      </c>
      <c r="E2230" s="53" t="str">
        <f t="shared" si="69"/>
        <v>2018_ORKLAMATH</v>
      </c>
      <c r="F2230">
        <v>453100</v>
      </c>
      <c r="G2230" s="53">
        <f t="array" ref="G2230">SUM(IF(A2230=A$5:A2230,IF(C2230=C$5:C2230,1,0),0))</f>
        <v>18</v>
      </c>
    </row>
    <row r="2231" spans="1:7" x14ac:dyDescent="0.25">
      <c r="A2231">
        <v>2018</v>
      </c>
      <c r="B2231" s="53" t="str">
        <f t="shared" si="68"/>
        <v>2018_OR19</v>
      </c>
      <c r="C2231" t="s">
        <v>386</v>
      </c>
      <c r="D2231" t="s">
        <v>197</v>
      </c>
      <c r="E2231" s="53" t="str">
        <f t="shared" si="69"/>
        <v>2018_ORLAKE</v>
      </c>
      <c r="F2231">
        <v>453100</v>
      </c>
      <c r="G2231" s="53">
        <f t="array" ref="G2231">SUM(IF(A2231=A$5:A2231,IF(C2231=C$5:C2231,1,0),0))</f>
        <v>19</v>
      </c>
    </row>
    <row r="2232" spans="1:7" x14ac:dyDescent="0.25">
      <c r="A2232">
        <v>2018</v>
      </c>
      <c r="B2232" s="53" t="str">
        <f t="shared" si="68"/>
        <v>2018_OR20</v>
      </c>
      <c r="C2232" t="s">
        <v>386</v>
      </c>
      <c r="D2232" t="s">
        <v>968</v>
      </c>
      <c r="E2232" s="53" t="str">
        <f t="shared" si="69"/>
        <v>2018_ORLANE</v>
      </c>
      <c r="F2232">
        <v>453100</v>
      </c>
      <c r="G2232" s="53">
        <f t="array" ref="G2232">SUM(IF(A2232=A$5:A2232,IF(C2232=C$5:C2232,1,0),0))</f>
        <v>20</v>
      </c>
    </row>
    <row r="2233" spans="1:7" x14ac:dyDescent="0.25">
      <c r="A2233">
        <v>2018</v>
      </c>
      <c r="B2233" s="53" t="str">
        <f t="shared" si="68"/>
        <v>2018_OR21</v>
      </c>
      <c r="C2233" t="s">
        <v>386</v>
      </c>
      <c r="D2233" t="s">
        <v>221</v>
      </c>
      <c r="E2233" s="53" t="str">
        <f t="shared" si="69"/>
        <v>2018_ORLINCOLN</v>
      </c>
      <c r="F2233">
        <v>453100</v>
      </c>
      <c r="G2233" s="53">
        <f t="array" ref="G2233">SUM(IF(A2233=A$5:A2233,IF(C2233=C$5:C2233,1,0),0))</f>
        <v>21</v>
      </c>
    </row>
    <row r="2234" spans="1:7" x14ac:dyDescent="0.25">
      <c r="A2234">
        <v>2018</v>
      </c>
      <c r="B2234" s="53" t="str">
        <f t="shared" si="68"/>
        <v>2018_OR22</v>
      </c>
      <c r="C2234" t="s">
        <v>386</v>
      </c>
      <c r="D2234" t="s">
        <v>917</v>
      </c>
      <c r="E2234" s="53" t="str">
        <f t="shared" si="69"/>
        <v>2018_ORLINN</v>
      </c>
      <c r="F2234">
        <v>453100</v>
      </c>
      <c r="G2234" s="53">
        <f t="array" ref="G2234">SUM(IF(A2234=A$5:A2234,IF(C2234=C$5:C2234,1,0),0))</f>
        <v>22</v>
      </c>
    </row>
    <row r="2235" spans="1:7" x14ac:dyDescent="0.25">
      <c r="A2235">
        <v>2018</v>
      </c>
      <c r="B2235" s="53" t="str">
        <f t="shared" si="68"/>
        <v>2018_OR23</v>
      </c>
      <c r="C2235" t="s">
        <v>386</v>
      </c>
      <c r="D2235" t="s">
        <v>1627</v>
      </c>
      <c r="E2235" s="53" t="str">
        <f t="shared" si="69"/>
        <v>2018_ORMALHEUR</v>
      </c>
      <c r="F2235">
        <v>453100</v>
      </c>
      <c r="G2235" s="53">
        <f t="array" ref="G2235">SUM(IF(A2235=A$5:A2235,IF(C2235=C$5:C2235,1,0),0))</f>
        <v>23</v>
      </c>
    </row>
    <row r="2236" spans="1:7" x14ac:dyDescent="0.25">
      <c r="A2236">
        <v>2018</v>
      </c>
      <c r="B2236" s="53" t="str">
        <f t="shared" si="68"/>
        <v>2018_OR24</v>
      </c>
      <c r="C2236" t="s">
        <v>386</v>
      </c>
      <c r="D2236" t="s">
        <v>469</v>
      </c>
      <c r="E2236" s="53" t="str">
        <f t="shared" si="69"/>
        <v>2018_ORMARION</v>
      </c>
      <c r="F2236">
        <v>453100</v>
      </c>
      <c r="G2236" s="53">
        <f t="array" ref="G2236">SUM(IF(A2236=A$5:A2236,IF(C2236=C$5:C2236,1,0),0))</f>
        <v>24</v>
      </c>
    </row>
    <row r="2237" spans="1:7" x14ac:dyDescent="0.25">
      <c r="A2237">
        <v>2018</v>
      </c>
      <c r="B2237" s="53" t="str">
        <f t="shared" si="68"/>
        <v>2018_OR25</v>
      </c>
      <c r="C2237" t="s">
        <v>386</v>
      </c>
      <c r="D2237" t="s">
        <v>1564</v>
      </c>
      <c r="E2237" s="53" t="str">
        <f t="shared" si="69"/>
        <v>2018_ORMORROW</v>
      </c>
      <c r="F2237">
        <v>453100</v>
      </c>
      <c r="G2237" s="53">
        <f t="array" ref="G2237">SUM(IF(A2237=A$5:A2237,IF(C2237=C$5:C2237,1,0),0))</f>
        <v>25</v>
      </c>
    </row>
    <row r="2238" spans="1:7" x14ac:dyDescent="0.25">
      <c r="A2238">
        <v>2018</v>
      </c>
      <c r="B2238" s="53" t="str">
        <f t="shared" si="68"/>
        <v>2018_OR26</v>
      </c>
      <c r="C2238" t="s">
        <v>386</v>
      </c>
      <c r="D2238" t="s">
        <v>1628</v>
      </c>
      <c r="E2238" s="53" t="str">
        <f t="shared" si="69"/>
        <v>2018_ORMULTNOMAH</v>
      </c>
      <c r="F2238">
        <v>453100</v>
      </c>
      <c r="G2238" s="53">
        <f t="array" ref="G2238">SUM(IF(A2238=A$5:A2238,IF(C2238=C$5:C2238,1,0),0))</f>
        <v>26</v>
      </c>
    </row>
    <row r="2239" spans="1:7" x14ac:dyDescent="0.25">
      <c r="A2239">
        <v>2018</v>
      </c>
      <c r="B2239" s="53" t="str">
        <f t="shared" si="68"/>
        <v>2018_OR27</v>
      </c>
      <c r="C2239" t="s">
        <v>386</v>
      </c>
      <c r="D2239" t="s">
        <v>535</v>
      </c>
      <c r="E2239" s="53" t="str">
        <f t="shared" si="69"/>
        <v>2018_ORPOLK</v>
      </c>
      <c r="F2239">
        <v>453100</v>
      </c>
      <c r="G2239" s="53">
        <f t="array" ref="G2239">SUM(IF(A2239=A$5:A2239,IF(C2239=C$5:C2239,1,0),0))</f>
        <v>27</v>
      </c>
    </row>
    <row r="2240" spans="1:7" x14ac:dyDescent="0.25">
      <c r="A2240">
        <v>2018</v>
      </c>
      <c r="B2240" s="53" t="str">
        <f t="shared" si="68"/>
        <v>2018_OR28</v>
      </c>
      <c r="C2240" t="s">
        <v>386</v>
      </c>
      <c r="D2240" t="s">
        <v>992</v>
      </c>
      <c r="E2240" s="53" t="str">
        <f t="shared" si="69"/>
        <v>2018_ORSHERMAN</v>
      </c>
      <c r="F2240">
        <v>453100</v>
      </c>
      <c r="G2240" s="53">
        <f t="array" ref="G2240">SUM(IF(A2240=A$5:A2240,IF(C2240=C$5:C2240,1,0),0))</f>
        <v>28</v>
      </c>
    </row>
    <row r="2241" spans="1:7" x14ac:dyDescent="0.25">
      <c r="A2241">
        <v>2018</v>
      </c>
      <c r="B2241" s="53" t="str">
        <f t="shared" si="68"/>
        <v>2018_OR29</v>
      </c>
      <c r="C2241" t="s">
        <v>386</v>
      </c>
      <c r="D2241" t="s">
        <v>1629</v>
      </c>
      <c r="E2241" s="53" t="str">
        <f t="shared" si="69"/>
        <v>2018_ORTILLAMOOK</v>
      </c>
      <c r="F2241">
        <v>453100</v>
      </c>
      <c r="G2241" s="53">
        <f t="array" ref="G2241">SUM(IF(A2241=A$5:A2241,IF(C2241=C$5:C2241,1,0),0))</f>
        <v>29</v>
      </c>
    </row>
    <row r="2242" spans="1:7" x14ac:dyDescent="0.25">
      <c r="A2242">
        <v>2018</v>
      </c>
      <c r="B2242" s="53" t="str">
        <f t="shared" si="68"/>
        <v>2018_OR30</v>
      </c>
      <c r="C2242" t="s">
        <v>386</v>
      </c>
      <c r="D2242" t="s">
        <v>1630</v>
      </c>
      <c r="E2242" s="53" t="str">
        <f t="shared" si="69"/>
        <v>2018_ORUMATILLA</v>
      </c>
      <c r="F2242">
        <v>453100</v>
      </c>
      <c r="G2242" s="53">
        <f t="array" ref="G2242">SUM(IF(A2242=A$5:A2242,IF(C2242=C$5:C2242,1,0),0))</f>
        <v>30</v>
      </c>
    </row>
    <row r="2243" spans="1:7" x14ac:dyDescent="0.25">
      <c r="A2243">
        <v>2018</v>
      </c>
      <c r="B2243" s="53" t="str">
        <f t="shared" si="68"/>
        <v>2018_OR31</v>
      </c>
      <c r="C2243" t="s">
        <v>386</v>
      </c>
      <c r="D2243" t="s">
        <v>258</v>
      </c>
      <c r="E2243" s="53" t="str">
        <f t="shared" si="69"/>
        <v>2018_ORUNION</v>
      </c>
      <c r="F2243">
        <v>453100</v>
      </c>
      <c r="G2243" s="53">
        <f t="array" ref="G2243">SUM(IF(A2243=A$5:A2243,IF(C2243=C$5:C2243,1,0),0))</f>
        <v>31</v>
      </c>
    </row>
    <row r="2244" spans="1:7" x14ac:dyDescent="0.25">
      <c r="A2244">
        <v>2018</v>
      </c>
      <c r="B2244" s="53" t="str">
        <f t="shared" si="68"/>
        <v>2018_OR32</v>
      </c>
      <c r="C2244" t="s">
        <v>386</v>
      </c>
      <c r="D2244" t="s">
        <v>1631</v>
      </c>
      <c r="E2244" s="53" t="str">
        <f t="shared" si="69"/>
        <v>2018_ORWALLOWA</v>
      </c>
      <c r="F2244">
        <v>453100</v>
      </c>
      <c r="G2244" s="53">
        <f t="array" ref="G2244">SUM(IF(A2244=A$5:A2244,IF(C2244=C$5:C2244,1,0),0))</f>
        <v>32</v>
      </c>
    </row>
    <row r="2245" spans="1:7" x14ac:dyDescent="0.25">
      <c r="A2245">
        <v>2018</v>
      </c>
      <c r="B2245" s="53" t="str">
        <f t="shared" si="68"/>
        <v>2018_OR33</v>
      </c>
      <c r="C2245" t="s">
        <v>386</v>
      </c>
      <c r="D2245" t="s">
        <v>1632</v>
      </c>
      <c r="E2245" s="53" t="str">
        <f t="shared" si="69"/>
        <v>2018_ORWASCO</v>
      </c>
      <c r="F2245">
        <v>453100</v>
      </c>
      <c r="G2245" s="53">
        <f t="array" ref="G2245">SUM(IF(A2245=A$5:A2245,IF(C2245=C$5:C2245,1,0),0))</f>
        <v>33</v>
      </c>
    </row>
    <row r="2246" spans="1:7" x14ac:dyDescent="0.25">
      <c r="A2246">
        <v>2018</v>
      </c>
      <c r="B2246" s="53" t="str">
        <f t="shared" ref="B2246:B2309" si="70">A2246&amp;"_"&amp;C2246&amp;G2246</f>
        <v>2018_OR34</v>
      </c>
      <c r="C2246" t="s">
        <v>386</v>
      </c>
      <c r="D2246" t="s">
        <v>125</v>
      </c>
      <c r="E2246" s="53" t="str">
        <f t="shared" ref="E2246:E2309" si="71">A2246&amp;"_"&amp;C2246&amp;D2246</f>
        <v>2018_ORWASHINGTON</v>
      </c>
      <c r="F2246">
        <v>453100</v>
      </c>
      <c r="G2246" s="53">
        <f t="array" ref="G2246">SUM(IF(A2246=A$5:A2246,IF(C2246=C$5:C2246,1,0),0))</f>
        <v>34</v>
      </c>
    </row>
    <row r="2247" spans="1:7" x14ac:dyDescent="0.25">
      <c r="A2247">
        <v>2018</v>
      </c>
      <c r="B2247" s="53" t="str">
        <f t="shared" si="70"/>
        <v>2018_OR35</v>
      </c>
      <c r="C2247" t="s">
        <v>386</v>
      </c>
      <c r="D2247" t="s">
        <v>772</v>
      </c>
      <c r="E2247" s="53" t="str">
        <f t="shared" si="71"/>
        <v>2018_ORWHEELER</v>
      </c>
      <c r="F2247">
        <v>453100</v>
      </c>
      <c r="G2247" s="53">
        <f t="array" ref="G2247">SUM(IF(A2247=A$5:A2247,IF(C2247=C$5:C2247,1,0),0))</f>
        <v>35</v>
      </c>
    </row>
    <row r="2248" spans="1:7" x14ac:dyDescent="0.25">
      <c r="A2248">
        <v>2018</v>
      </c>
      <c r="B2248" s="53" t="str">
        <f t="shared" si="70"/>
        <v>2018_OR36</v>
      </c>
      <c r="C2248" t="s">
        <v>386</v>
      </c>
      <c r="D2248" t="s">
        <v>1633</v>
      </c>
      <c r="E2248" s="53" t="str">
        <f t="shared" si="71"/>
        <v>2018_ORYAMHILL</v>
      </c>
      <c r="F2248">
        <v>453100</v>
      </c>
      <c r="G2248" s="53">
        <f t="array" ref="G2248">SUM(IF(A2248=A$5:A2248,IF(C2248=C$5:C2248,1,0),0))</f>
        <v>36</v>
      </c>
    </row>
    <row r="2249" spans="1:7" x14ac:dyDescent="0.25">
      <c r="A2249">
        <v>2018</v>
      </c>
      <c r="B2249" s="53" t="str">
        <f t="shared" si="70"/>
        <v>2018_PA1</v>
      </c>
      <c r="C2249" t="s">
        <v>276</v>
      </c>
      <c r="D2249" t="s">
        <v>184</v>
      </c>
      <c r="E2249" s="53" t="str">
        <f t="shared" si="71"/>
        <v>2018_PAADAMS</v>
      </c>
      <c r="F2249">
        <v>453100</v>
      </c>
      <c r="G2249" s="53">
        <f t="array" ref="G2249">SUM(IF(A2249=A$5:A2249,IF(C2249=C$5:C2249,1,0),0))</f>
        <v>1</v>
      </c>
    </row>
    <row r="2250" spans="1:7" x14ac:dyDescent="0.25">
      <c r="A2250">
        <v>2018</v>
      </c>
      <c r="B2250" s="53" t="str">
        <f t="shared" si="70"/>
        <v>2018_PA2</v>
      </c>
      <c r="C2250" t="s">
        <v>276</v>
      </c>
      <c r="D2250" t="s">
        <v>1634</v>
      </c>
      <c r="E2250" s="53" t="str">
        <f t="shared" si="71"/>
        <v>2018_PAALLEGHENY</v>
      </c>
      <c r="F2250">
        <v>453100</v>
      </c>
      <c r="G2250" s="53">
        <f t="array" ref="G2250">SUM(IF(A2250=A$5:A2250,IF(C2250=C$5:C2250,1,0),0))</f>
        <v>2</v>
      </c>
    </row>
    <row r="2251" spans="1:7" x14ac:dyDescent="0.25">
      <c r="A2251">
        <v>2018</v>
      </c>
      <c r="B2251" s="53" t="str">
        <f t="shared" si="70"/>
        <v>2018_PA3</v>
      </c>
      <c r="C2251" t="s">
        <v>276</v>
      </c>
      <c r="D2251" t="s">
        <v>1635</v>
      </c>
      <c r="E2251" s="53" t="str">
        <f t="shared" si="71"/>
        <v>2018_PAARMSTRONG</v>
      </c>
      <c r="F2251">
        <v>453100</v>
      </c>
      <c r="G2251" s="53">
        <f t="array" ref="G2251">SUM(IF(A2251=A$5:A2251,IF(C2251=C$5:C2251,1,0),0))</f>
        <v>3</v>
      </c>
    </row>
    <row r="2252" spans="1:7" x14ac:dyDescent="0.25">
      <c r="A2252">
        <v>2018</v>
      </c>
      <c r="B2252" s="53" t="str">
        <f t="shared" si="70"/>
        <v>2018_PA4</v>
      </c>
      <c r="C2252" t="s">
        <v>276</v>
      </c>
      <c r="D2252" t="s">
        <v>1580</v>
      </c>
      <c r="E2252" s="53" t="str">
        <f t="shared" si="71"/>
        <v>2018_PABEAVER</v>
      </c>
      <c r="F2252">
        <v>453100</v>
      </c>
      <c r="G2252" s="53">
        <f t="array" ref="G2252">SUM(IF(A2252=A$5:A2252,IF(C2252=C$5:C2252,1,0),0))</f>
        <v>4</v>
      </c>
    </row>
    <row r="2253" spans="1:7" x14ac:dyDescent="0.25">
      <c r="A2253">
        <v>2018</v>
      </c>
      <c r="B2253" s="53" t="str">
        <f t="shared" si="70"/>
        <v>2018_PA5</v>
      </c>
      <c r="C2253" t="s">
        <v>276</v>
      </c>
      <c r="D2253" t="s">
        <v>1636</v>
      </c>
      <c r="E2253" s="53" t="str">
        <f t="shared" si="71"/>
        <v>2018_PABEDFORD</v>
      </c>
      <c r="F2253">
        <v>453100</v>
      </c>
      <c r="G2253" s="53">
        <f t="array" ref="G2253">SUM(IF(A2253=A$5:A2253,IF(C2253=C$5:C2253,1,0),0))</f>
        <v>5</v>
      </c>
    </row>
    <row r="2254" spans="1:7" x14ac:dyDescent="0.25">
      <c r="A2254">
        <v>2018</v>
      </c>
      <c r="B2254" s="53" t="str">
        <f t="shared" si="70"/>
        <v>2018_PA6</v>
      </c>
      <c r="C2254" t="s">
        <v>276</v>
      </c>
      <c r="D2254" t="s">
        <v>1637</v>
      </c>
      <c r="E2254" s="53" t="str">
        <f t="shared" si="71"/>
        <v>2018_PABERKS</v>
      </c>
      <c r="F2254">
        <v>453100</v>
      </c>
      <c r="G2254" s="53">
        <f t="array" ref="G2254">SUM(IF(A2254=A$5:A2254,IF(C2254=C$5:C2254,1,0),0))</f>
        <v>6</v>
      </c>
    </row>
    <row r="2255" spans="1:7" x14ac:dyDescent="0.25">
      <c r="A2255">
        <v>2018</v>
      </c>
      <c r="B2255" s="53" t="str">
        <f t="shared" si="70"/>
        <v>2018_PA7</v>
      </c>
      <c r="C2255" t="s">
        <v>276</v>
      </c>
      <c r="D2255" t="s">
        <v>1638</v>
      </c>
      <c r="E2255" s="53" t="str">
        <f t="shared" si="71"/>
        <v>2018_PABLAIR</v>
      </c>
      <c r="F2255">
        <v>453100</v>
      </c>
      <c r="G2255" s="53">
        <f t="array" ref="G2255">SUM(IF(A2255=A$5:A2255,IF(C2255=C$5:C2255,1,0),0))</f>
        <v>7</v>
      </c>
    </row>
    <row r="2256" spans="1:7" x14ac:dyDescent="0.25">
      <c r="A2256">
        <v>2018</v>
      </c>
      <c r="B2256" s="53" t="str">
        <f t="shared" si="70"/>
        <v>2018_PA8</v>
      </c>
      <c r="C2256" t="s">
        <v>276</v>
      </c>
      <c r="D2256" t="s">
        <v>629</v>
      </c>
      <c r="E2256" s="53" t="str">
        <f t="shared" si="71"/>
        <v>2018_PABRADFORD</v>
      </c>
      <c r="F2256">
        <v>453100</v>
      </c>
      <c r="G2256" s="53">
        <f t="array" ref="G2256">SUM(IF(A2256=A$5:A2256,IF(C2256=C$5:C2256,1,0),0))</f>
        <v>8</v>
      </c>
    </row>
    <row r="2257" spans="1:7" x14ac:dyDescent="0.25">
      <c r="A2257">
        <v>2018</v>
      </c>
      <c r="B2257" s="53" t="str">
        <f t="shared" si="70"/>
        <v>2018_PA9</v>
      </c>
      <c r="C2257" t="s">
        <v>276</v>
      </c>
      <c r="D2257" t="s">
        <v>1639</v>
      </c>
      <c r="E2257" s="53" t="str">
        <f t="shared" si="71"/>
        <v>2018_PABUCKS</v>
      </c>
      <c r="F2257">
        <v>453100</v>
      </c>
      <c r="G2257" s="53">
        <f t="array" ref="G2257">SUM(IF(A2257=A$5:A2257,IF(C2257=C$5:C2257,1,0),0))</f>
        <v>9</v>
      </c>
    </row>
    <row r="2258" spans="1:7" x14ac:dyDescent="0.25">
      <c r="A2258">
        <v>2018</v>
      </c>
      <c r="B2258" s="53" t="str">
        <f t="shared" si="70"/>
        <v>2018_PA10</v>
      </c>
      <c r="C2258" t="s">
        <v>276</v>
      </c>
      <c r="D2258" t="s">
        <v>433</v>
      </c>
      <c r="E2258" s="53" t="str">
        <f t="shared" si="71"/>
        <v>2018_PABUTLER</v>
      </c>
      <c r="F2258">
        <v>453100</v>
      </c>
      <c r="G2258" s="53">
        <f t="array" ref="G2258">SUM(IF(A2258=A$5:A2258,IF(C2258=C$5:C2258,1,0),0))</f>
        <v>10</v>
      </c>
    </row>
    <row r="2259" spans="1:7" x14ac:dyDescent="0.25">
      <c r="A2259">
        <v>2018</v>
      </c>
      <c r="B2259" s="53" t="str">
        <f t="shared" si="70"/>
        <v>2018_PA11</v>
      </c>
      <c r="C2259" t="s">
        <v>276</v>
      </c>
      <c r="D2259" t="s">
        <v>1640</v>
      </c>
      <c r="E2259" s="53" t="str">
        <f t="shared" si="71"/>
        <v>2018_PACAMBRIA</v>
      </c>
      <c r="F2259">
        <v>453100</v>
      </c>
      <c r="G2259" s="53">
        <f t="array" ref="G2259">SUM(IF(A2259=A$5:A2259,IF(C2259=C$5:C2259,1,0),0))</f>
        <v>11</v>
      </c>
    </row>
    <row r="2260" spans="1:7" x14ac:dyDescent="0.25">
      <c r="A2260">
        <v>2018</v>
      </c>
      <c r="B2260" s="53" t="str">
        <f t="shared" si="70"/>
        <v>2018_PA12</v>
      </c>
      <c r="C2260" t="s">
        <v>276</v>
      </c>
      <c r="D2260" t="s">
        <v>1062</v>
      </c>
      <c r="E2260" s="53" t="str">
        <f t="shared" si="71"/>
        <v>2018_PACAMERON</v>
      </c>
      <c r="F2260">
        <v>453100</v>
      </c>
      <c r="G2260" s="53">
        <f t="array" ref="G2260">SUM(IF(A2260=A$5:A2260,IF(C2260=C$5:C2260,1,0),0))</f>
        <v>12</v>
      </c>
    </row>
    <row r="2261" spans="1:7" x14ac:dyDescent="0.25">
      <c r="A2261">
        <v>2018</v>
      </c>
      <c r="B2261" s="53" t="str">
        <f t="shared" si="70"/>
        <v>2018_PA13</v>
      </c>
      <c r="C2261" t="s">
        <v>276</v>
      </c>
      <c r="D2261" t="s">
        <v>1317</v>
      </c>
      <c r="E2261" s="53" t="str">
        <f t="shared" si="71"/>
        <v>2018_PACARBON</v>
      </c>
      <c r="F2261">
        <v>453100</v>
      </c>
      <c r="G2261" s="53">
        <f t="array" ref="G2261">SUM(IF(A2261=A$5:A2261,IF(C2261=C$5:C2261,1,0),0))</f>
        <v>13</v>
      </c>
    </row>
    <row r="2262" spans="1:7" x14ac:dyDescent="0.25">
      <c r="A2262">
        <v>2018</v>
      </c>
      <c r="B2262" s="53" t="str">
        <f t="shared" si="70"/>
        <v>2018_PA14</v>
      </c>
      <c r="C2262" t="s">
        <v>276</v>
      </c>
      <c r="D2262" t="s">
        <v>1641</v>
      </c>
      <c r="E2262" s="53" t="str">
        <f t="shared" si="71"/>
        <v>2018_PACENTRE</v>
      </c>
      <c r="F2262">
        <v>453100</v>
      </c>
      <c r="G2262" s="53">
        <f t="array" ref="G2262">SUM(IF(A2262=A$5:A2262,IF(C2262=C$5:C2262,1,0),0))</f>
        <v>14</v>
      </c>
    </row>
    <row r="2263" spans="1:7" x14ac:dyDescent="0.25">
      <c r="A2263">
        <v>2018</v>
      </c>
      <c r="B2263" s="53" t="str">
        <f t="shared" si="70"/>
        <v>2018_PA15</v>
      </c>
      <c r="C2263" t="s">
        <v>276</v>
      </c>
      <c r="D2263" t="s">
        <v>1642</v>
      </c>
      <c r="E2263" s="53" t="str">
        <f t="shared" si="71"/>
        <v>2018_PACHESTER</v>
      </c>
      <c r="F2263">
        <v>453100</v>
      </c>
      <c r="G2263" s="53">
        <f t="array" ref="G2263">SUM(IF(A2263=A$5:A2263,IF(C2263=C$5:C2263,1,0),0))</f>
        <v>15</v>
      </c>
    </row>
    <row r="2264" spans="1:7" x14ac:dyDescent="0.25">
      <c r="A2264">
        <v>2018</v>
      </c>
      <c r="B2264" s="53" t="str">
        <f t="shared" si="70"/>
        <v>2018_PA16</v>
      </c>
      <c r="C2264" t="s">
        <v>276</v>
      </c>
      <c r="D2264" t="s">
        <v>1643</v>
      </c>
      <c r="E2264" s="53" t="str">
        <f t="shared" si="71"/>
        <v>2018_PACLARION</v>
      </c>
      <c r="F2264">
        <v>453100</v>
      </c>
      <c r="G2264" s="53">
        <f t="array" ref="G2264">SUM(IF(A2264=A$5:A2264,IF(C2264=C$5:C2264,1,0),0))</f>
        <v>16</v>
      </c>
    </row>
    <row r="2265" spans="1:7" x14ac:dyDescent="0.25">
      <c r="A2265">
        <v>2018</v>
      </c>
      <c r="B2265" s="53" t="str">
        <f t="shared" si="70"/>
        <v>2018_PA17</v>
      </c>
      <c r="C2265" t="s">
        <v>276</v>
      </c>
      <c r="D2265" t="s">
        <v>1644</v>
      </c>
      <c r="E2265" s="53" t="str">
        <f t="shared" si="71"/>
        <v>2018_PACLEARFIELD</v>
      </c>
      <c r="F2265">
        <v>453100</v>
      </c>
      <c r="G2265" s="53">
        <f t="array" ref="G2265">SUM(IF(A2265=A$5:A2265,IF(C2265=C$5:C2265,1,0),0))</f>
        <v>17</v>
      </c>
    </row>
    <row r="2266" spans="1:7" x14ac:dyDescent="0.25">
      <c r="A2266">
        <v>2018</v>
      </c>
      <c r="B2266" s="53" t="str">
        <f t="shared" si="70"/>
        <v>2018_PA18</v>
      </c>
      <c r="C2266" t="s">
        <v>276</v>
      </c>
      <c r="D2266" t="s">
        <v>813</v>
      </c>
      <c r="E2266" s="53" t="str">
        <f t="shared" si="71"/>
        <v>2018_PACLINTON</v>
      </c>
      <c r="F2266">
        <v>453100</v>
      </c>
      <c r="G2266" s="53">
        <f t="array" ref="G2266">SUM(IF(A2266=A$5:A2266,IF(C2266=C$5:C2266,1,0),0))</f>
        <v>18</v>
      </c>
    </row>
    <row r="2267" spans="1:7" x14ac:dyDescent="0.25">
      <c r="A2267">
        <v>2018</v>
      </c>
      <c r="B2267" s="53" t="str">
        <f t="shared" si="70"/>
        <v>2018_PA19</v>
      </c>
      <c r="C2267" t="s">
        <v>276</v>
      </c>
      <c r="D2267" t="s">
        <v>509</v>
      </c>
      <c r="E2267" s="53" t="str">
        <f t="shared" si="71"/>
        <v>2018_PACOLUMBIA</v>
      </c>
      <c r="F2267">
        <v>453100</v>
      </c>
      <c r="G2267" s="53">
        <f t="array" ref="G2267">SUM(IF(A2267=A$5:A2267,IF(C2267=C$5:C2267,1,0),0))</f>
        <v>19</v>
      </c>
    </row>
    <row r="2268" spans="1:7" x14ac:dyDescent="0.25">
      <c r="A2268">
        <v>2018</v>
      </c>
      <c r="B2268" s="53" t="str">
        <f t="shared" si="70"/>
        <v>2018_PA20</v>
      </c>
      <c r="C2268" t="s">
        <v>276</v>
      </c>
      <c r="D2268" t="s">
        <v>512</v>
      </c>
      <c r="E2268" s="53" t="str">
        <f t="shared" si="71"/>
        <v>2018_PACRAWFORD</v>
      </c>
      <c r="F2268">
        <v>453100</v>
      </c>
      <c r="G2268" s="53">
        <f t="array" ref="G2268">SUM(IF(A2268=A$5:A2268,IF(C2268=C$5:C2268,1,0),0))</f>
        <v>20</v>
      </c>
    </row>
    <row r="2269" spans="1:7" x14ac:dyDescent="0.25">
      <c r="A2269">
        <v>2018</v>
      </c>
      <c r="B2269" s="53" t="str">
        <f t="shared" si="70"/>
        <v>2018_PA21</v>
      </c>
      <c r="C2269" t="s">
        <v>276</v>
      </c>
      <c r="D2269" t="s">
        <v>310</v>
      </c>
      <c r="E2269" s="53" t="str">
        <f t="shared" si="71"/>
        <v>2018_PACUMBERLAND</v>
      </c>
      <c r="F2269">
        <v>453100</v>
      </c>
      <c r="G2269" s="53">
        <f t="array" ref="G2269">SUM(IF(A2269=A$5:A2269,IF(C2269=C$5:C2269,1,0),0))</f>
        <v>21</v>
      </c>
    </row>
    <row r="2270" spans="1:7" x14ac:dyDescent="0.25">
      <c r="A2270">
        <v>2018</v>
      </c>
      <c r="B2270" s="53" t="str">
        <f t="shared" si="70"/>
        <v>2018_PA22</v>
      </c>
      <c r="C2270" t="s">
        <v>276</v>
      </c>
      <c r="D2270" t="s">
        <v>1645</v>
      </c>
      <c r="E2270" s="53" t="str">
        <f t="shared" si="71"/>
        <v>2018_PADAUPHIN</v>
      </c>
      <c r="F2270">
        <v>453100</v>
      </c>
      <c r="G2270" s="53">
        <f t="array" ref="G2270">SUM(IF(A2270=A$5:A2270,IF(C2270=C$5:C2270,1,0),0))</f>
        <v>22</v>
      </c>
    </row>
    <row r="2271" spans="1:7" x14ac:dyDescent="0.25">
      <c r="A2271">
        <v>2018</v>
      </c>
      <c r="B2271" s="53" t="str">
        <f t="shared" si="70"/>
        <v>2018_PA23</v>
      </c>
      <c r="C2271" t="s">
        <v>276</v>
      </c>
      <c r="D2271" t="s">
        <v>85</v>
      </c>
      <c r="E2271" s="53" t="str">
        <f t="shared" si="71"/>
        <v>2018_PADELAWARE</v>
      </c>
      <c r="F2271">
        <v>453100</v>
      </c>
      <c r="G2271" s="53">
        <f t="array" ref="G2271">SUM(IF(A2271=A$5:A2271,IF(C2271=C$5:C2271,1,0),0))</f>
        <v>23</v>
      </c>
    </row>
    <row r="2272" spans="1:7" x14ac:dyDescent="0.25">
      <c r="A2272">
        <v>2018</v>
      </c>
      <c r="B2272" s="53" t="str">
        <f t="shared" si="70"/>
        <v>2018_PA24</v>
      </c>
      <c r="C2272" t="s">
        <v>276</v>
      </c>
      <c r="D2272" t="s">
        <v>951</v>
      </c>
      <c r="E2272" s="53" t="str">
        <f t="shared" si="71"/>
        <v>2018_PAELK</v>
      </c>
      <c r="F2272">
        <v>453100</v>
      </c>
      <c r="G2272" s="53">
        <f t="array" ref="G2272">SUM(IF(A2272=A$5:A2272,IF(C2272=C$5:C2272,1,0),0))</f>
        <v>24</v>
      </c>
    </row>
    <row r="2273" spans="1:7" x14ac:dyDescent="0.25">
      <c r="A2273">
        <v>2018</v>
      </c>
      <c r="B2273" s="53" t="str">
        <f t="shared" si="70"/>
        <v>2018_PA25</v>
      </c>
      <c r="C2273" t="s">
        <v>276</v>
      </c>
      <c r="D2273" t="s">
        <v>1440</v>
      </c>
      <c r="E2273" s="53" t="str">
        <f t="shared" si="71"/>
        <v>2018_PAERIE</v>
      </c>
      <c r="F2273">
        <v>453100</v>
      </c>
      <c r="G2273" s="53">
        <f t="array" ref="G2273">SUM(IF(A2273=A$5:A2273,IF(C2273=C$5:C2273,1,0),0))</f>
        <v>25</v>
      </c>
    </row>
    <row r="2274" spans="1:7" x14ac:dyDescent="0.25">
      <c r="A2274">
        <v>2018</v>
      </c>
      <c r="B2274" s="53" t="str">
        <f t="shared" si="70"/>
        <v>2018_PA26</v>
      </c>
      <c r="C2274" t="s">
        <v>276</v>
      </c>
      <c r="D2274" t="s">
        <v>454</v>
      </c>
      <c r="E2274" s="53" t="str">
        <f t="shared" si="71"/>
        <v>2018_PAFAYETTE</v>
      </c>
      <c r="F2274">
        <v>453100</v>
      </c>
      <c r="G2274" s="53">
        <f t="array" ref="G2274">SUM(IF(A2274=A$5:A2274,IF(C2274=C$5:C2274,1,0),0))</f>
        <v>26</v>
      </c>
    </row>
    <row r="2275" spans="1:7" x14ac:dyDescent="0.25">
      <c r="A2275">
        <v>2018</v>
      </c>
      <c r="B2275" s="53" t="str">
        <f t="shared" si="70"/>
        <v>2018_PA27</v>
      </c>
      <c r="C2275" t="s">
        <v>276</v>
      </c>
      <c r="D2275" t="s">
        <v>1646</v>
      </c>
      <c r="E2275" s="53" t="str">
        <f t="shared" si="71"/>
        <v>2018_PAFOREST</v>
      </c>
      <c r="F2275">
        <v>453100</v>
      </c>
      <c r="G2275" s="53">
        <f t="array" ref="G2275">SUM(IF(A2275=A$5:A2275,IF(C2275=C$5:C2275,1,0),0))</f>
        <v>27</v>
      </c>
    </row>
    <row r="2276" spans="1:7" x14ac:dyDescent="0.25">
      <c r="A2276">
        <v>2018</v>
      </c>
      <c r="B2276" s="53" t="str">
        <f t="shared" si="70"/>
        <v>2018_PA28</v>
      </c>
      <c r="C2276" t="s">
        <v>276</v>
      </c>
      <c r="D2276" t="s">
        <v>455</v>
      </c>
      <c r="E2276" s="53" t="str">
        <f t="shared" si="71"/>
        <v>2018_PAFRANKLIN</v>
      </c>
      <c r="F2276">
        <v>453100</v>
      </c>
      <c r="G2276" s="53">
        <f t="array" ref="G2276">SUM(IF(A2276=A$5:A2276,IF(C2276=C$5:C2276,1,0),0))</f>
        <v>28</v>
      </c>
    </row>
    <row r="2277" spans="1:7" x14ac:dyDescent="0.25">
      <c r="A2277">
        <v>2018</v>
      </c>
      <c r="B2277" s="53" t="str">
        <f t="shared" si="70"/>
        <v>2018_PA29</v>
      </c>
      <c r="C2277" t="s">
        <v>276</v>
      </c>
      <c r="D2277" t="s">
        <v>518</v>
      </c>
      <c r="E2277" s="53" t="str">
        <f t="shared" si="71"/>
        <v>2018_PAFULTON</v>
      </c>
      <c r="F2277">
        <v>453100</v>
      </c>
      <c r="G2277" s="53">
        <f t="array" ref="G2277">SUM(IF(A2277=A$5:A2277,IF(C2277=C$5:C2277,1,0),0))</f>
        <v>29</v>
      </c>
    </row>
    <row r="2278" spans="1:7" x14ac:dyDescent="0.25">
      <c r="A2278">
        <v>2018</v>
      </c>
      <c r="B2278" s="53" t="str">
        <f t="shared" si="70"/>
        <v>2018_PA30</v>
      </c>
      <c r="C2278" t="s">
        <v>276</v>
      </c>
      <c r="D2278" t="s">
        <v>212</v>
      </c>
      <c r="E2278" s="53" t="str">
        <f t="shared" si="71"/>
        <v>2018_PAGREENE</v>
      </c>
      <c r="F2278">
        <v>453100</v>
      </c>
      <c r="G2278" s="53">
        <f t="array" ref="G2278">SUM(IF(A2278=A$5:A2278,IF(C2278=C$5:C2278,1,0),0))</f>
        <v>30</v>
      </c>
    </row>
    <row r="2279" spans="1:7" x14ac:dyDescent="0.25">
      <c r="A2279">
        <v>2018</v>
      </c>
      <c r="B2279" s="53" t="str">
        <f t="shared" si="70"/>
        <v>2018_PA31</v>
      </c>
      <c r="C2279" t="s">
        <v>276</v>
      </c>
      <c r="D2279" t="s">
        <v>1647</v>
      </c>
      <c r="E2279" s="53" t="str">
        <f t="shared" si="71"/>
        <v>2018_PAHUNTINGDON</v>
      </c>
      <c r="F2279">
        <v>453100</v>
      </c>
      <c r="G2279" s="53">
        <f t="array" ref="G2279">SUM(IF(A2279=A$5:A2279,IF(C2279=C$5:C2279,1,0),0))</f>
        <v>31</v>
      </c>
    </row>
    <row r="2280" spans="1:7" x14ac:dyDescent="0.25">
      <c r="A2280">
        <v>2018</v>
      </c>
      <c r="B2280" s="53" t="str">
        <f t="shared" si="70"/>
        <v>2018_PA32</v>
      </c>
      <c r="C2280" t="s">
        <v>276</v>
      </c>
      <c r="D2280" t="s">
        <v>92</v>
      </c>
      <c r="E2280" s="53" t="str">
        <f t="shared" si="71"/>
        <v>2018_PAINDIANA</v>
      </c>
      <c r="F2280">
        <v>453100</v>
      </c>
      <c r="G2280" s="53">
        <f t="array" ref="G2280">SUM(IF(A2280=A$5:A2280,IF(C2280=C$5:C2280,1,0),0))</f>
        <v>32</v>
      </c>
    </row>
    <row r="2281" spans="1:7" x14ac:dyDescent="0.25">
      <c r="A2281">
        <v>2018</v>
      </c>
      <c r="B2281" s="53" t="str">
        <f t="shared" si="70"/>
        <v>2018_PA33</v>
      </c>
      <c r="C2281" t="s">
        <v>276</v>
      </c>
      <c r="D2281" t="s">
        <v>196</v>
      </c>
      <c r="E2281" s="53" t="str">
        <f t="shared" si="71"/>
        <v>2018_PAJEFFERSON</v>
      </c>
      <c r="F2281">
        <v>453100</v>
      </c>
      <c r="G2281" s="53">
        <f t="array" ref="G2281">SUM(IF(A2281=A$5:A2281,IF(C2281=C$5:C2281,1,0),0))</f>
        <v>33</v>
      </c>
    </row>
    <row r="2282" spans="1:7" x14ac:dyDescent="0.25">
      <c r="A2282">
        <v>2018</v>
      </c>
      <c r="B2282" s="53" t="str">
        <f t="shared" si="70"/>
        <v>2018_PA34</v>
      </c>
      <c r="C2282" t="s">
        <v>276</v>
      </c>
      <c r="D2282" t="s">
        <v>1648</v>
      </c>
      <c r="E2282" s="53" t="str">
        <f t="shared" si="71"/>
        <v>2018_PAJUNIATA</v>
      </c>
      <c r="F2282">
        <v>453100</v>
      </c>
      <c r="G2282" s="53">
        <f t="array" ref="G2282">SUM(IF(A2282=A$5:A2282,IF(C2282=C$5:C2282,1,0),0))</f>
        <v>34</v>
      </c>
    </row>
    <row r="2283" spans="1:7" x14ac:dyDescent="0.25">
      <c r="A2283">
        <v>2018</v>
      </c>
      <c r="B2283" s="53" t="str">
        <f t="shared" si="70"/>
        <v>2018_PA35</v>
      </c>
      <c r="C2283" t="s">
        <v>276</v>
      </c>
      <c r="D2283" t="s">
        <v>1649</v>
      </c>
      <c r="E2283" s="53" t="str">
        <f t="shared" si="71"/>
        <v>2018_PALACKAWANNA</v>
      </c>
      <c r="F2283">
        <v>453100</v>
      </c>
      <c r="G2283" s="53">
        <f t="array" ref="G2283">SUM(IF(A2283=A$5:A2283,IF(C2283=C$5:C2283,1,0),0))</f>
        <v>35</v>
      </c>
    </row>
    <row r="2284" spans="1:7" x14ac:dyDescent="0.25">
      <c r="A2284">
        <v>2018</v>
      </c>
      <c r="B2284" s="53" t="str">
        <f t="shared" si="70"/>
        <v>2018_PA36</v>
      </c>
      <c r="C2284" t="s">
        <v>276</v>
      </c>
      <c r="D2284" t="s">
        <v>323</v>
      </c>
      <c r="E2284" s="53" t="str">
        <f t="shared" si="71"/>
        <v>2018_PALANCASTER</v>
      </c>
      <c r="F2284">
        <v>453100</v>
      </c>
      <c r="G2284" s="53">
        <f t="array" ref="G2284">SUM(IF(A2284=A$5:A2284,IF(C2284=C$5:C2284,1,0),0))</f>
        <v>36</v>
      </c>
    </row>
    <row r="2285" spans="1:7" x14ac:dyDescent="0.25">
      <c r="A2285">
        <v>2018</v>
      </c>
      <c r="B2285" s="53" t="str">
        <f t="shared" si="70"/>
        <v>2018_PA37</v>
      </c>
      <c r="C2285" t="s">
        <v>276</v>
      </c>
      <c r="D2285" t="s">
        <v>463</v>
      </c>
      <c r="E2285" s="53" t="str">
        <f t="shared" si="71"/>
        <v>2018_PALAWRENCE</v>
      </c>
      <c r="F2285">
        <v>453100</v>
      </c>
      <c r="G2285" s="53">
        <f t="array" ref="G2285">SUM(IF(A2285=A$5:A2285,IF(C2285=C$5:C2285,1,0),0))</f>
        <v>37</v>
      </c>
    </row>
    <row r="2286" spans="1:7" x14ac:dyDescent="0.25">
      <c r="A2286">
        <v>2018</v>
      </c>
      <c r="B2286" s="53" t="str">
        <f t="shared" si="70"/>
        <v>2018_PA38</v>
      </c>
      <c r="C2286" t="s">
        <v>276</v>
      </c>
      <c r="D2286" t="s">
        <v>1650</v>
      </c>
      <c r="E2286" s="53" t="str">
        <f t="shared" si="71"/>
        <v>2018_PALEBANON</v>
      </c>
      <c r="F2286">
        <v>453100</v>
      </c>
      <c r="G2286" s="53">
        <f t="array" ref="G2286">SUM(IF(A2286=A$5:A2286,IF(C2286=C$5:C2286,1,0),0))</f>
        <v>38</v>
      </c>
    </row>
    <row r="2287" spans="1:7" x14ac:dyDescent="0.25">
      <c r="A2287">
        <v>2018</v>
      </c>
      <c r="B2287" s="53" t="str">
        <f t="shared" si="70"/>
        <v>2018_PA39</v>
      </c>
      <c r="C2287" t="s">
        <v>276</v>
      </c>
      <c r="D2287" t="s">
        <v>1651</v>
      </c>
      <c r="E2287" s="53" t="str">
        <f t="shared" si="71"/>
        <v>2018_PALEHIGH</v>
      </c>
      <c r="F2287">
        <v>453100</v>
      </c>
      <c r="G2287" s="53">
        <f t="array" ref="G2287">SUM(IF(A2287=A$5:A2287,IF(C2287=C$5:C2287,1,0),0))</f>
        <v>39</v>
      </c>
    </row>
    <row r="2288" spans="1:7" x14ac:dyDescent="0.25">
      <c r="A2288">
        <v>2018</v>
      </c>
      <c r="B2288" s="53" t="str">
        <f t="shared" si="70"/>
        <v>2018_PA40</v>
      </c>
      <c r="C2288" t="s">
        <v>276</v>
      </c>
      <c r="D2288" t="s">
        <v>1652</v>
      </c>
      <c r="E2288" s="53" t="str">
        <f t="shared" si="71"/>
        <v>2018_PALUZERNE</v>
      </c>
      <c r="F2288">
        <v>453100</v>
      </c>
      <c r="G2288" s="53">
        <f t="array" ref="G2288">SUM(IF(A2288=A$5:A2288,IF(C2288=C$5:C2288,1,0),0))</f>
        <v>40</v>
      </c>
    </row>
    <row r="2289" spans="1:7" x14ac:dyDescent="0.25">
      <c r="A2289">
        <v>2018</v>
      </c>
      <c r="B2289" s="53" t="str">
        <f t="shared" si="70"/>
        <v>2018_PA41</v>
      </c>
      <c r="C2289" t="s">
        <v>276</v>
      </c>
      <c r="D2289" t="s">
        <v>1653</v>
      </c>
      <c r="E2289" s="53" t="str">
        <f t="shared" si="71"/>
        <v>2018_PALYCOMING</v>
      </c>
      <c r="F2289">
        <v>453100</v>
      </c>
      <c r="G2289" s="53">
        <f t="array" ref="G2289">SUM(IF(A2289=A$5:A2289,IF(C2289=C$5:C2289,1,0),0))</f>
        <v>41</v>
      </c>
    </row>
    <row r="2290" spans="1:7" x14ac:dyDescent="0.25">
      <c r="A2290">
        <v>2018</v>
      </c>
      <c r="B2290" s="53" t="str">
        <f t="shared" si="70"/>
        <v>2018_PA42</v>
      </c>
      <c r="C2290" t="s">
        <v>276</v>
      </c>
      <c r="D2290" t="s">
        <v>1654</v>
      </c>
      <c r="E2290" s="53" t="str">
        <f t="shared" si="71"/>
        <v>2018_PAMCKEAN</v>
      </c>
      <c r="F2290">
        <v>453100</v>
      </c>
      <c r="G2290" s="53">
        <f t="array" ref="G2290">SUM(IF(A2290=A$5:A2290,IF(C2290=C$5:C2290,1,0),0))</f>
        <v>42</v>
      </c>
    </row>
    <row r="2291" spans="1:7" x14ac:dyDescent="0.25">
      <c r="A2291">
        <v>2018</v>
      </c>
      <c r="B2291" s="53" t="str">
        <f t="shared" si="70"/>
        <v>2018_PA43</v>
      </c>
      <c r="C2291" t="s">
        <v>276</v>
      </c>
      <c r="D2291" t="s">
        <v>840</v>
      </c>
      <c r="E2291" s="53" t="str">
        <f t="shared" si="71"/>
        <v>2018_PAMERCER</v>
      </c>
      <c r="F2291">
        <v>453100</v>
      </c>
      <c r="G2291" s="53">
        <f t="array" ref="G2291">SUM(IF(A2291=A$5:A2291,IF(C2291=C$5:C2291,1,0),0))</f>
        <v>43</v>
      </c>
    </row>
    <row r="2292" spans="1:7" x14ac:dyDescent="0.25">
      <c r="A2292">
        <v>2018</v>
      </c>
      <c r="B2292" s="53" t="str">
        <f t="shared" si="70"/>
        <v>2018_PA44</v>
      </c>
      <c r="C2292" t="s">
        <v>276</v>
      </c>
      <c r="D2292" t="s">
        <v>1655</v>
      </c>
      <c r="E2292" s="53" t="str">
        <f t="shared" si="71"/>
        <v>2018_PAMIFFLIN</v>
      </c>
      <c r="F2292">
        <v>453100</v>
      </c>
      <c r="G2292" s="53">
        <f t="array" ref="G2292">SUM(IF(A2292=A$5:A2292,IF(C2292=C$5:C2292,1,0),0))</f>
        <v>44</v>
      </c>
    </row>
    <row r="2293" spans="1:7" x14ac:dyDescent="0.25">
      <c r="A2293">
        <v>2018</v>
      </c>
      <c r="B2293" s="53" t="str">
        <f t="shared" si="70"/>
        <v>2018_PA45</v>
      </c>
      <c r="C2293" t="s">
        <v>276</v>
      </c>
      <c r="D2293" t="s">
        <v>210</v>
      </c>
      <c r="E2293" s="53" t="str">
        <f t="shared" si="71"/>
        <v>2018_PAMONROE</v>
      </c>
      <c r="F2293">
        <v>453100</v>
      </c>
      <c r="G2293" s="53">
        <f t="array" ref="G2293">SUM(IF(A2293=A$5:A2293,IF(C2293=C$5:C2293,1,0),0))</f>
        <v>45</v>
      </c>
    </row>
    <row r="2294" spans="1:7" x14ac:dyDescent="0.25">
      <c r="A2294">
        <v>2018</v>
      </c>
      <c r="B2294" s="53" t="str">
        <f t="shared" si="70"/>
        <v>2018_PA46</v>
      </c>
      <c r="C2294" t="s">
        <v>276</v>
      </c>
      <c r="D2294" t="s">
        <v>232</v>
      </c>
      <c r="E2294" s="53" t="str">
        <f t="shared" si="71"/>
        <v>2018_PAMONTGOMERY</v>
      </c>
      <c r="F2294">
        <v>453100</v>
      </c>
      <c r="G2294" s="53">
        <f t="array" ref="G2294">SUM(IF(A2294=A$5:A2294,IF(C2294=C$5:C2294,1,0),0))</f>
        <v>46</v>
      </c>
    </row>
    <row r="2295" spans="1:7" x14ac:dyDescent="0.25">
      <c r="A2295">
        <v>2018</v>
      </c>
      <c r="B2295" s="53" t="str">
        <f t="shared" si="70"/>
        <v>2018_PA47</v>
      </c>
      <c r="C2295" t="s">
        <v>276</v>
      </c>
      <c r="D2295" t="s">
        <v>1656</v>
      </c>
      <c r="E2295" s="53" t="str">
        <f t="shared" si="71"/>
        <v>2018_PAMONTOUR</v>
      </c>
      <c r="F2295">
        <v>453100</v>
      </c>
      <c r="G2295" s="53">
        <f t="array" ref="G2295">SUM(IF(A2295=A$5:A2295,IF(C2295=C$5:C2295,1,0),0))</f>
        <v>47</v>
      </c>
    </row>
    <row r="2296" spans="1:7" x14ac:dyDescent="0.25">
      <c r="A2296">
        <v>2018</v>
      </c>
      <c r="B2296" s="53" t="str">
        <f t="shared" si="70"/>
        <v>2018_PA48</v>
      </c>
      <c r="C2296" t="s">
        <v>276</v>
      </c>
      <c r="D2296" t="s">
        <v>1494</v>
      </c>
      <c r="E2296" s="53" t="str">
        <f t="shared" si="71"/>
        <v>2018_PANORTHAMPTON</v>
      </c>
      <c r="F2296">
        <v>453100</v>
      </c>
      <c r="G2296" s="53">
        <f t="array" ref="G2296">SUM(IF(A2296=A$5:A2296,IF(C2296=C$5:C2296,1,0),0))</f>
        <v>48</v>
      </c>
    </row>
    <row r="2297" spans="1:7" x14ac:dyDescent="0.25">
      <c r="A2297">
        <v>2018</v>
      </c>
      <c r="B2297" s="53" t="str">
        <f t="shared" si="70"/>
        <v>2018_PA49</v>
      </c>
      <c r="C2297" t="s">
        <v>276</v>
      </c>
      <c r="D2297" t="s">
        <v>1657</v>
      </c>
      <c r="E2297" s="53" t="str">
        <f t="shared" si="71"/>
        <v>2018_PANORTHUMBERLAND</v>
      </c>
      <c r="F2297">
        <v>453100</v>
      </c>
      <c r="G2297" s="53">
        <f t="array" ref="G2297">SUM(IF(A2297=A$5:A2297,IF(C2297=C$5:C2297,1,0),0))</f>
        <v>49</v>
      </c>
    </row>
    <row r="2298" spans="1:7" x14ac:dyDescent="0.25">
      <c r="A2298">
        <v>2018</v>
      </c>
      <c r="B2298" s="53" t="str">
        <f t="shared" si="70"/>
        <v>2018_PA50</v>
      </c>
      <c r="C2298" t="s">
        <v>276</v>
      </c>
      <c r="D2298" t="s">
        <v>473</v>
      </c>
      <c r="E2298" s="53" t="str">
        <f t="shared" si="71"/>
        <v>2018_PAPERRY</v>
      </c>
      <c r="F2298">
        <v>453100</v>
      </c>
      <c r="G2298" s="53">
        <f t="array" ref="G2298">SUM(IF(A2298=A$5:A2298,IF(C2298=C$5:C2298,1,0),0))</f>
        <v>50</v>
      </c>
    </row>
    <row r="2299" spans="1:7" x14ac:dyDescent="0.25">
      <c r="A2299">
        <v>2018</v>
      </c>
      <c r="B2299" s="53" t="str">
        <f t="shared" si="70"/>
        <v>2018_PA51</v>
      </c>
      <c r="C2299" t="s">
        <v>276</v>
      </c>
      <c r="D2299" t="s">
        <v>1658</v>
      </c>
      <c r="E2299" s="53" t="str">
        <f t="shared" si="71"/>
        <v>2018_PAPHILADELPHIA</v>
      </c>
      <c r="F2299">
        <v>453100</v>
      </c>
      <c r="G2299" s="53">
        <f t="array" ref="G2299">SUM(IF(A2299=A$5:A2299,IF(C2299=C$5:C2299,1,0),0))</f>
        <v>51</v>
      </c>
    </row>
    <row r="2300" spans="1:7" x14ac:dyDescent="0.25">
      <c r="A2300">
        <v>2018</v>
      </c>
      <c r="B2300" s="53" t="str">
        <f t="shared" si="70"/>
        <v>2018_PA52</v>
      </c>
      <c r="C2300" t="s">
        <v>276</v>
      </c>
      <c r="D2300" t="s">
        <v>277</v>
      </c>
      <c r="E2300" s="53" t="str">
        <f t="shared" si="71"/>
        <v>2018_PAPIKE</v>
      </c>
      <c r="F2300">
        <v>679650</v>
      </c>
      <c r="G2300" s="53">
        <f t="array" ref="G2300">SUM(IF(A2300=A$5:A2300,IF(C2300=C$5:C2300,1,0),0))</f>
        <v>52</v>
      </c>
    </row>
    <row r="2301" spans="1:7" x14ac:dyDescent="0.25">
      <c r="A2301">
        <v>2018</v>
      </c>
      <c r="B2301" s="53" t="str">
        <f t="shared" si="70"/>
        <v>2018_PA53</v>
      </c>
      <c r="C2301" t="s">
        <v>276</v>
      </c>
      <c r="D2301" t="s">
        <v>1659</v>
      </c>
      <c r="E2301" s="53" t="str">
        <f t="shared" si="71"/>
        <v>2018_PAPOTTER</v>
      </c>
      <c r="F2301">
        <v>453100</v>
      </c>
      <c r="G2301" s="53">
        <f t="array" ref="G2301">SUM(IF(A2301=A$5:A2301,IF(C2301=C$5:C2301,1,0),0))</f>
        <v>53</v>
      </c>
    </row>
    <row r="2302" spans="1:7" x14ac:dyDescent="0.25">
      <c r="A2302">
        <v>2018</v>
      </c>
      <c r="B2302" s="53" t="str">
        <f t="shared" si="70"/>
        <v>2018_PA54</v>
      </c>
      <c r="C2302" t="s">
        <v>276</v>
      </c>
      <c r="D2302" t="s">
        <v>1660</v>
      </c>
      <c r="E2302" s="53" t="str">
        <f t="shared" si="71"/>
        <v>2018_PASCHUYLKILL</v>
      </c>
      <c r="F2302">
        <v>453100</v>
      </c>
      <c r="G2302" s="53">
        <f t="array" ref="G2302">SUM(IF(A2302=A$5:A2302,IF(C2302=C$5:C2302,1,0),0))</f>
        <v>54</v>
      </c>
    </row>
    <row r="2303" spans="1:7" x14ac:dyDescent="0.25">
      <c r="A2303">
        <v>2018</v>
      </c>
      <c r="B2303" s="53" t="str">
        <f t="shared" si="70"/>
        <v>2018_PA55</v>
      </c>
      <c r="C2303" t="s">
        <v>276</v>
      </c>
      <c r="D2303" t="s">
        <v>1661</v>
      </c>
      <c r="E2303" s="53" t="str">
        <f t="shared" si="71"/>
        <v>2018_PASNYDER</v>
      </c>
      <c r="F2303">
        <v>453100</v>
      </c>
      <c r="G2303" s="53">
        <f t="array" ref="G2303">SUM(IF(A2303=A$5:A2303,IF(C2303=C$5:C2303,1,0),0))</f>
        <v>55</v>
      </c>
    </row>
    <row r="2304" spans="1:7" x14ac:dyDescent="0.25">
      <c r="A2304">
        <v>2018</v>
      </c>
      <c r="B2304" s="53" t="str">
        <f t="shared" si="70"/>
        <v>2018_PA56</v>
      </c>
      <c r="C2304" t="s">
        <v>276</v>
      </c>
      <c r="D2304" t="s">
        <v>256</v>
      </c>
      <c r="E2304" s="53" t="str">
        <f t="shared" si="71"/>
        <v>2018_PASOMERSET</v>
      </c>
      <c r="F2304">
        <v>453100</v>
      </c>
      <c r="G2304" s="53">
        <f t="array" ref="G2304">SUM(IF(A2304=A$5:A2304,IF(C2304=C$5:C2304,1,0),0))</f>
        <v>56</v>
      </c>
    </row>
    <row r="2305" spans="1:7" x14ac:dyDescent="0.25">
      <c r="A2305">
        <v>2018</v>
      </c>
      <c r="B2305" s="53" t="str">
        <f t="shared" si="70"/>
        <v>2018_PA57</v>
      </c>
      <c r="C2305" t="s">
        <v>276</v>
      </c>
      <c r="D2305" t="s">
        <v>887</v>
      </c>
      <c r="E2305" s="53" t="str">
        <f t="shared" si="71"/>
        <v>2018_PASULLIVAN</v>
      </c>
      <c r="F2305">
        <v>453100</v>
      </c>
      <c r="G2305" s="53">
        <f t="array" ref="G2305">SUM(IF(A2305=A$5:A2305,IF(C2305=C$5:C2305,1,0),0))</f>
        <v>57</v>
      </c>
    </row>
    <row r="2306" spans="1:7" x14ac:dyDescent="0.25">
      <c r="A2306">
        <v>2018</v>
      </c>
      <c r="B2306" s="53" t="str">
        <f t="shared" si="70"/>
        <v>2018_PA58</v>
      </c>
      <c r="C2306" t="s">
        <v>276</v>
      </c>
      <c r="D2306" t="s">
        <v>1662</v>
      </c>
      <c r="E2306" s="53" t="str">
        <f t="shared" si="71"/>
        <v>2018_PASUSQUEHANNA</v>
      </c>
      <c r="F2306">
        <v>453100</v>
      </c>
      <c r="G2306" s="53">
        <f t="array" ref="G2306">SUM(IF(A2306=A$5:A2306,IF(C2306=C$5:C2306,1,0),0))</f>
        <v>58</v>
      </c>
    </row>
    <row r="2307" spans="1:7" x14ac:dyDescent="0.25">
      <c r="A2307">
        <v>2018</v>
      </c>
      <c r="B2307" s="53" t="str">
        <f t="shared" si="70"/>
        <v>2018_PA59</v>
      </c>
      <c r="C2307" t="s">
        <v>276</v>
      </c>
      <c r="D2307" t="s">
        <v>1452</v>
      </c>
      <c r="E2307" s="53" t="str">
        <f t="shared" si="71"/>
        <v>2018_PATIOGA</v>
      </c>
      <c r="F2307">
        <v>453100</v>
      </c>
      <c r="G2307" s="53">
        <f t="array" ref="G2307">SUM(IF(A2307=A$5:A2307,IF(C2307=C$5:C2307,1,0),0))</f>
        <v>59</v>
      </c>
    </row>
    <row r="2308" spans="1:7" x14ac:dyDescent="0.25">
      <c r="A2308">
        <v>2018</v>
      </c>
      <c r="B2308" s="53" t="str">
        <f t="shared" si="70"/>
        <v>2018_PA60</v>
      </c>
      <c r="C2308" t="s">
        <v>276</v>
      </c>
      <c r="D2308" t="s">
        <v>258</v>
      </c>
      <c r="E2308" s="53" t="str">
        <f t="shared" si="71"/>
        <v>2018_PAUNION</v>
      </c>
      <c r="F2308">
        <v>453100</v>
      </c>
      <c r="G2308" s="53">
        <f t="array" ref="G2308">SUM(IF(A2308=A$5:A2308,IF(C2308=C$5:C2308,1,0),0))</f>
        <v>60</v>
      </c>
    </row>
    <row r="2309" spans="1:7" x14ac:dyDescent="0.25">
      <c r="A2309">
        <v>2018</v>
      </c>
      <c r="B2309" s="53" t="str">
        <f t="shared" si="70"/>
        <v>2018_PA61</v>
      </c>
      <c r="C2309" t="s">
        <v>276</v>
      </c>
      <c r="D2309" t="s">
        <v>1663</v>
      </c>
      <c r="E2309" s="53" t="str">
        <f t="shared" si="71"/>
        <v>2018_PAVENANGO</v>
      </c>
      <c r="F2309">
        <v>453100</v>
      </c>
      <c r="G2309" s="53">
        <f t="array" ref="G2309">SUM(IF(A2309=A$5:A2309,IF(C2309=C$5:C2309,1,0),0))</f>
        <v>61</v>
      </c>
    </row>
    <row r="2310" spans="1:7" x14ac:dyDescent="0.25">
      <c r="A2310">
        <v>2018</v>
      </c>
      <c r="B2310" s="53" t="str">
        <f t="shared" ref="B2310:B2373" si="72">A2310&amp;"_"&amp;C2310&amp;G2310</f>
        <v>2018_PA62</v>
      </c>
      <c r="C2310" t="s">
        <v>276</v>
      </c>
      <c r="D2310" t="s">
        <v>336</v>
      </c>
      <c r="E2310" s="53" t="str">
        <f t="shared" ref="E2310:E2373" si="73">A2310&amp;"_"&amp;C2310&amp;D2310</f>
        <v>2018_PAWARREN</v>
      </c>
      <c r="F2310">
        <v>453100</v>
      </c>
      <c r="G2310" s="53">
        <f t="array" ref="G2310">SUM(IF(A2310=A$5:A2310,IF(C2310=C$5:C2310,1,0),0))</f>
        <v>62</v>
      </c>
    </row>
    <row r="2311" spans="1:7" x14ac:dyDescent="0.25">
      <c r="A2311">
        <v>2018</v>
      </c>
      <c r="B2311" s="53" t="str">
        <f t="shared" si="72"/>
        <v>2018_PA63</v>
      </c>
      <c r="C2311" t="s">
        <v>276</v>
      </c>
      <c r="D2311" t="s">
        <v>125</v>
      </c>
      <c r="E2311" s="53" t="str">
        <f t="shared" si="73"/>
        <v>2018_PAWASHINGTON</v>
      </c>
      <c r="F2311">
        <v>453100</v>
      </c>
      <c r="G2311" s="53">
        <f t="array" ref="G2311">SUM(IF(A2311=A$5:A2311,IF(C2311=C$5:C2311,1,0),0))</f>
        <v>63</v>
      </c>
    </row>
    <row r="2312" spans="1:7" x14ac:dyDescent="0.25">
      <c r="A2312">
        <v>2018</v>
      </c>
      <c r="B2312" s="53" t="str">
        <f t="shared" si="72"/>
        <v>2018_PA64</v>
      </c>
      <c r="C2312" t="s">
        <v>276</v>
      </c>
      <c r="D2312" t="s">
        <v>770</v>
      </c>
      <c r="E2312" s="53" t="str">
        <f t="shared" si="73"/>
        <v>2018_PAWAYNE</v>
      </c>
      <c r="F2312">
        <v>453100</v>
      </c>
      <c r="G2312" s="53">
        <f t="array" ref="G2312">SUM(IF(A2312=A$5:A2312,IF(C2312=C$5:C2312,1,0),0))</f>
        <v>64</v>
      </c>
    </row>
    <row r="2313" spans="1:7" x14ac:dyDescent="0.25">
      <c r="A2313">
        <v>2018</v>
      </c>
      <c r="B2313" s="53" t="str">
        <f t="shared" si="72"/>
        <v>2018_PA65</v>
      </c>
      <c r="C2313" t="s">
        <v>276</v>
      </c>
      <c r="D2313" t="s">
        <v>1664</v>
      </c>
      <c r="E2313" s="53" t="str">
        <f t="shared" si="73"/>
        <v>2018_PAWESTMORELAND</v>
      </c>
      <c r="F2313">
        <v>453100</v>
      </c>
      <c r="G2313" s="53">
        <f t="array" ref="G2313">SUM(IF(A2313=A$5:A2313,IF(C2313=C$5:C2313,1,0),0))</f>
        <v>65</v>
      </c>
    </row>
    <row r="2314" spans="1:7" x14ac:dyDescent="0.25">
      <c r="A2314">
        <v>2018</v>
      </c>
      <c r="B2314" s="53" t="str">
        <f t="shared" si="72"/>
        <v>2018_PA66</v>
      </c>
      <c r="C2314" t="s">
        <v>276</v>
      </c>
      <c r="D2314" t="s">
        <v>128</v>
      </c>
      <c r="E2314" s="53" t="str">
        <f t="shared" si="73"/>
        <v>2018_PAWYOMING</v>
      </c>
      <c r="F2314">
        <v>453100</v>
      </c>
      <c r="G2314" s="53">
        <f t="array" ref="G2314">SUM(IF(A2314=A$5:A2314,IF(C2314=C$5:C2314,1,0),0))</f>
        <v>66</v>
      </c>
    </row>
    <row r="2315" spans="1:7" x14ac:dyDescent="0.25">
      <c r="A2315">
        <v>2018</v>
      </c>
      <c r="B2315" s="53" t="str">
        <f t="shared" si="72"/>
        <v>2018_PA67</v>
      </c>
      <c r="C2315" t="s">
        <v>276</v>
      </c>
      <c r="D2315" t="s">
        <v>337</v>
      </c>
      <c r="E2315" s="53" t="str">
        <f t="shared" si="73"/>
        <v>2018_PAYORK</v>
      </c>
      <c r="F2315">
        <v>453100</v>
      </c>
      <c r="G2315" s="53">
        <f t="array" ref="G2315">SUM(IF(A2315=A$5:A2315,IF(C2315=C$5:C2315,1,0),0))</f>
        <v>67</v>
      </c>
    </row>
    <row r="2316" spans="1:7" x14ac:dyDescent="0.25">
      <c r="A2316">
        <v>2018</v>
      </c>
      <c r="B2316" s="53" t="str">
        <f t="shared" si="72"/>
        <v>2018_RI1</v>
      </c>
      <c r="C2316" t="s">
        <v>278</v>
      </c>
      <c r="D2316" t="s">
        <v>237</v>
      </c>
      <c r="E2316" s="53" t="str">
        <f t="shared" si="73"/>
        <v>2018_RIBRISTOL</v>
      </c>
      <c r="F2316">
        <v>453100</v>
      </c>
      <c r="G2316" s="53">
        <f t="array" ref="G2316">SUM(IF(A2316=A$5:A2316,IF(C2316=C$5:C2316,1,0),0))</f>
        <v>1</v>
      </c>
    </row>
    <row r="2317" spans="1:7" x14ac:dyDescent="0.25">
      <c r="A2317">
        <v>2018</v>
      </c>
      <c r="B2317" s="53" t="str">
        <f t="shared" si="72"/>
        <v>2018_RI2</v>
      </c>
      <c r="C2317" t="s">
        <v>278</v>
      </c>
      <c r="D2317" t="s">
        <v>279</v>
      </c>
      <c r="E2317" s="53" t="str">
        <f t="shared" si="73"/>
        <v>2018_RIKENT</v>
      </c>
      <c r="F2317">
        <v>453100</v>
      </c>
      <c r="G2317" s="53">
        <f t="array" ref="G2317">SUM(IF(A2317=A$5:A2317,IF(C2317=C$5:C2317,1,0),0))</f>
        <v>2</v>
      </c>
    </row>
    <row r="2318" spans="1:7" x14ac:dyDescent="0.25">
      <c r="A2318">
        <v>2018</v>
      </c>
      <c r="B2318" s="53" t="str">
        <f t="shared" si="72"/>
        <v>2018_RI3</v>
      </c>
      <c r="C2318" t="s">
        <v>278</v>
      </c>
      <c r="D2318" t="s">
        <v>280</v>
      </c>
      <c r="E2318" s="53" t="str">
        <f t="shared" si="73"/>
        <v>2018_RINEWPORT</v>
      </c>
      <c r="F2318">
        <v>453100</v>
      </c>
      <c r="G2318" s="53">
        <f t="array" ref="G2318">SUM(IF(A2318=A$5:A2318,IF(C2318=C$5:C2318,1,0),0))</f>
        <v>3</v>
      </c>
    </row>
    <row r="2319" spans="1:7" x14ac:dyDescent="0.25">
      <c r="A2319">
        <v>2018</v>
      </c>
      <c r="B2319" s="53" t="str">
        <f t="shared" si="72"/>
        <v>2018_RI4</v>
      </c>
      <c r="C2319" t="s">
        <v>278</v>
      </c>
      <c r="D2319" t="s">
        <v>281</v>
      </c>
      <c r="E2319" s="53" t="str">
        <f t="shared" si="73"/>
        <v>2018_RIPROVIDENCE</v>
      </c>
      <c r="F2319">
        <v>453100</v>
      </c>
      <c r="G2319" s="53">
        <f t="array" ref="G2319">SUM(IF(A2319=A$5:A2319,IF(C2319=C$5:C2319,1,0),0))</f>
        <v>4</v>
      </c>
    </row>
    <row r="2320" spans="1:7" x14ac:dyDescent="0.25">
      <c r="A2320">
        <v>2018</v>
      </c>
      <c r="B2320" s="53" t="str">
        <f t="shared" si="72"/>
        <v>2018_RI5</v>
      </c>
      <c r="C2320" t="s">
        <v>278</v>
      </c>
      <c r="D2320" t="s">
        <v>125</v>
      </c>
      <c r="E2320" s="53" t="str">
        <f t="shared" si="73"/>
        <v>2018_RIWASHINGTON</v>
      </c>
      <c r="F2320">
        <v>453100</v>
      </c>
      <c r="G2320" s="53">
        <f t="array" ref="G2320">SUM(IF(A2320=A$5:A2320,IF(C2320=C$5:C2320,1,0),0))</f>
        <v>5</v>
      </c>
    </row>
    <row r="2321" spans="1:7" x14ac:dyDescent="0.25">
      <c r="A2321">
        <v>2018</v>
      </c>
      <c r="B2321" s="53" t="str">
        <f t="shared" si="72"/>
        <v>2018_SC1</v>
      </c>
      <c r="C2321" t="s">
        <v>387</v>
      </c>
      <c r="D2321" t="s">
        <v>1665</v>
      </c>
      <c r="E2321" s="53" t="str">
        <f t="shared" si="73"/>
        <v>2018_SCABBEVILLE</v>
      </c>
      <c r="F2321">
        <v>453100</v>
      </c>
      <c r="G2321" s="53">
        <f t="array" ref="G2321">SUM(IF(A2321=A$5:A2321,IF(C2321=C$5:C2321,1,0),0))</f>
        <v>1</v>
      </c>
    </row>
    <row r="2322" spans="1:7" x14ac:dyDescent="0.25">
      <c r="A2322">
        <v>2018</v>
      </c>
      <c r="B2322" s="53" t="str">
        <f t="shared" si="72"/>
        <v>2018_SC2</v>
      </c>
      <c r="C2322" t="s">
        <v>387</v>
      </c>
      <c r="D2322" t="s">
        <v>1666</v>
      </c>
      <c r="E2322" s="53" t="str">
        <f t="shared" si="73"/>
        <v>2018_SCAIKEN</v>
      </c>
      <c r="F2322">
        <v>453100</v>
      </c>
      <c r="G2322" s="53">
        <f t="array" ref="G2322">SUM(IF(A2322=A$5:A2322,IF(C2322=C$5:C2322,1,0),0))</f>
        <v>2</v>
      </c>
    </row>
    <row r="2323" spans="1:7" x14ac:dyDescent="0.25">
      <c r="A2323">
        <v>2018</v>
      </c>
      <c r="B2323" s="53" t="str">
        <f t="shared" si="72"/>
        <v>2018_SC3</v>
      </c>
      <c r="C2323" t="s">
        <v>387</v>
      </c>
      <c r="D2323" t="s">
        <v>1667</v>
      </c>
      <c r="E2323" s="53" t="str">
        <f t="shared" si="73"/>
        <v>2018_SCALLENDALE</v>
      </c>
      <c r="F2323">
        <v>453100</v>
      </c>
      <c r="G2323" s="53">
        <f t="array" ref="G2323">SUM(IF(A2323=A$5:A2323,IF(C2323=C$5:C2323,1,0),0))</f>
        <v>3</v>
      </c>
    </row>
    <row r="2324" spans="1:7" x14ac:dyDescent="0.25">
      <c r="A2324">
        <v>2018</v>
      </c>
      <c r="B2324" s="53" t="str">
        <f t="shared" si="72"/>
        <v>2018_SC4</v>
      </c>
      <c r="C2324" t="s">
        <v>387</v>
      </c>
      <c r="D2324" t="s">
        <v>939</v>
      </c>
      <c r="E2324" s="53" t="str">
        <f t="shared" si="73"/>
        <v>2018_SCANDERSON</v>
      </c>
      <c r="F2324">
        <v>453100</v>
      </c>
      <c r="G2324" s="53">
        <f t="array" ref="G2324">SUM(IF(A2324=A$5:A2324,IF(C2324=C$5:C2324,1,0),0))</f>
        <v>4</v>
      </c>
    </row>
    <row r="2325" spans="1:7" x14ac:dyDescent="0.25">
      <c r="A2325">
        <v>2018</v>
      </c>
      <c r="B2325" s="53" t="str">
        <f t="shared" si="72"/>
        <v>2018_SC5</v>
      </c>
      <c r="C2325" t="s">
        <v>387</v>
      </c>
      <c r="D2325" t="s">
        <v>1668</v>
      </c>
      <c r="E2325" s="53" t="str">
        <f t="shared" si="73"/>
        <v>2018_SCBAMBERG</v>
      </c>
      <c r="F2325">
        <v>453100</v>
      </c>
      <c r="G2325" s="53">
        <f t="array" ref="G2325">SUM(IF(A2325=A$5:A2325,IF(C2325=C$5:C2325,1,0),0))</f>
        <v>5</v>
      </c>
    </row>
    <row r="2326" spans="1:7" x14ac:dyDescent="0.25">
      <c r="A2326">
        <v>2018</v>
      </c>
      <c r="B2326" s="53" t="str">
        <f t="shared" si="72"/>
        <v>2018_SC6</v>
      </c>
      <c r="C2326" t="s">
        <v>387</v>
      </c>
      <c r="D2326" t="s">
        <v>1669</v>
      </c>
      <c r="E2326" s="53" t="str">
        <f t="shared" si="73"/>
        <v>2018_SCBARNWELL</v>
      </c>
      <c r="F2326">
        <v>453100</v>
      </c>
      <c r="G2326" s="53">
        <f t="array" ref="G2326">SUM(IF(A2326=A$5:A2326,IF(C2326=C$5:C2326,1,0),0))</f>
        <v>6</v>
      </c>
    </row>
    <row r="2327" spans="1:7" x14ac:dyDescent="0.25">
      <c r="A2327">
        <v>2018</v>
      </c>
      <c r="B2327" s="53" t="str">
        <f t="shared" si="72"/>
        <v>2018_SC7</v>
      </c>
      <c r="C2327" t="s">
        <v>387</v>
      </c>
      <c r="D2327" t="s">
        <v>1461</v>
      </c>
      <c r="E2327" s="53" t="str">
        <f t="shared" si="73"/>
        <v>2018_SCBEAUFORT</v>
      </c>
      <c r="F2327">
        <v>453100</v>
      </c>
      <c r="G2327" s="53">
        <f t="array" ref="G2327">SUM(IF(A2327=A$5:A2327,IF(C2327=C$5:C2327,1,0),0))</f>
        <v>7</v>
      </c>
    </row>
    <row r="2328" spans="1:7" x14ac:dyDescent="0.25">
      <c r="A2328">
        <v>2018</v>
      </c>
      <c r="B2328" s="53" t="str">
        <f t="shared" si="72"/>
        <v>2018_SC8</v>
      </c>
      <c r="C2328" t="s">
        <v>387</v>
      </c>
      <c r="D2328" t="s">
        <v>1670</v>
      </c>
      <c r="E2328" s="53" t="str">
        <f t="shared" si="73"/>
        <v>2018_SCBERKELEY</v>
      </c>
      <c r="F2328">
        <v>453100</v>
      </c>
      <c r="G2328" s="53">
        <f t="array" ref="G2328">SUM(IF(A2328=A$5:A2328,IF(C2328=C$5:C2328,1,0),0))</f>
        <v>8</v>
      </c>
    </row>
    <row r="2329" spans="1:7" x14ac:dyDescent="0.25">
      <c r="A2329">
        <v>2018</v>
      </c>
      <c r="B2329" s="53" t="str">
        <f t="shared" si="72"/>
        <v>2018_SC9</v>
      </c>
      <c r="C2329" t="s">
        <v>387</v>
      </c>
      <c r="D2329" t="s">
        <v>434</v>
      </c>
      <c r="E2329" s="53" t="str">
        <f t="shared" si="73"/>
        <v>2018_SCCALHOUN</v>
      </c>
      <c r="F2329">
        <v>453100</v>
      </c>
      <c r="G2329" s="53">
        <f t="array" ref="G2329">SUM(IF(A2329=A$5:A2329,IF(C2329=C$5:C2329,1,0),0))</f>
        <v>9</v>
      </c>
    </row>
    <row r="2330" spans="1:7" x14ac:dyDescent="0.25">
      <c r="A2330">
        <v>2018</v>
      </c>
      <c r="B2330" s="53" t="str">
        <f t="shared" si="72"/>
        <v>2018_SC10</v>
      </c>
      <c r="C2330" t="s">
        <v>387</v>
      </c>
      <c r="D2330" t="s">
        <v>1671</v>
      </c>
      <c r="E2330" s="53" t="str">
        <f t="shared" si="73"/>
        <v>2018_SCCHARLESTON</v>
      </c>
      <c r="F2330">
        <v>453100</v>
      </c>
      <c r="G2330" s="53">
        <f t="array" ref="G2330">SUM(IF(A2330=A$5:A2330,IF(C2330=C$5:C2330,1,0),0))</f>
        <v>10</v>
      </c>
    </row>
    <row r="2331" spans="1:7" x14ac:dyDescent="0.25">
      <c r="A2331">
        <v>2018</v>
      </c>
      <c r="B2331" s="53" t="str">
        <f t="shared" si="72"/>
        <v>2018_SC11</v>
      </c>
      <c r="C2331" t="s">
        <v>387</v>
      </c>
      <c r="D2331" t="s">
        <v>436</v>
      </c>
      <c r="E2331" s="53" t="str">
        <f t="shared" si="73"/>
        <v>2018_SCCHEROKEE</v>
      </c>
      <c r="F2331">
        <v>453100</v>
      </c>
      <c r="G2331" s="53">
        <f t="array" ref="G2331">SUM(IF(A2331=A$5:A2331,IF(C2331=C$5:C2331,1,0),0))</f>
        <v>11</v>
      </c>
    </row>
    <row r="2332" spans="1:7" x14ac:dyDescent="0.25">
      <c r="A2332">
        <v>2018</v>
      </c>
      <c r="B2332" s="53" t="str">
        <f t="shared" si="72"/>
        <v>2018_SC12</v>
      </c>
      <c r="C2332" t="s">
        <v>387</v>
      </c>
      <c r="D2332" t="s">
        <v>1642</v>
      </c>
      <c r="E2332" s="53" t="str">
        <f t="shared" si="73"/>
        <v>2018_SCCHESTER</v>
      </c>
      <c r="F2332">
        <v>453100</v>
      </c>
      <c r="G2332" s="53">
        <f t="array" ref="G2332">SUM(IF(A2332=A$5:A2332,IF(C2332=C$5:C2332,1,0),0))</f>
        <v>12</v>
      </c>
    </row>
    <row r="2333" spans="1:7" x14ac:dyDescent="0.25">
      <c r="A2333">
        <v>2018</v>
      </c>
      <c r="B2333" s="53" t="str">
        <f t="shared" si="72"/>
        <v>2018_SC13</v>
      </c>
      <c r="C2333" t="s">
        <v>387</v>
      </c>
      <c r="D2333" t="s">
        <v>307</v>
      </c>
      <c r="E2333" s="53" t="str">
        <f t="shared" si="73"/>
        <v>2018_SCCHESTERFIELD</v>
      </c>
      <c r="F2333">
        <v>453100</v>
      </c>
      <c r="G2333" s="53">
        <f t="array" ref="G2333">SUM(IF(A2333=A$5:A2333,IF(C2333=C$5:C2333,1,0),0))</f>
        <v>13</v>
      </c>
    </row>
    <row r="2334" spans="1:7" x14ac:dyDescent="0.25">
      <c r="A2334">
        <v>2018</v>
      </c>
      <c r="B2334" s="53" t="str">
        <f t="shared" si="72"/>
        <v>2018_SC14</v>
      </c>
      <c r="C2334" t="s">
        <v>387</v>
      </c>
      <c r="D2334" t="s">
        <v>1672</v>
      </c>
      <c r="E2334" s="53" t="str">
        <f t="shared" si="73"/>
        <v>2018_SCCLARENDON</v>
      </c>
      <c r="F2334">
        <v>453100</v>
      </c>
      <c r="G2334" s="53">
        <f t="array" ref="G2334">SUM(IF(A2334=A$5:A2334,IF(C2334=C$5:C2334,1,0),0))</f>
        <v>14</v>
      </c>
    </row>
    <row r="2335" spans="1:7" x14ac:dyDescent="0.25">
      <c r="A2335">
        <v>2018</v>
      </c>
      <c r="B2335" s="53" t="str">
        <f t="shared" si="72"/>
        <v>2018_SC15</v>
      </c>
      <c r="C2335" t="s">
        <v>387</v>
      </c>
      <c r="D2335" t="s">
        <v>1673</v>
      </c>
      <c r="E2335" s="53" t="str">
        <f t="shared" si="73"/>
        <v>2018_SCCOLLETON</v>
      </c>
      <c r="F2335">
        <v>453100</v>
      </c>
      <c r="G2335" s="53">
        <f t="array" ref="G2335">SUM(IF(A2335=A$5:A2335,IF(C2335=C$5:C2335,1,0),0))</f>
        <v>15</v>
      </c>
    </row>
    <row r="2336" spans="1:7" x14ac:dyDescent="0.25">
      <c r="A2336">
        <v>2018</v>
      </c>
      <c r="B2336" s="53" t="str">
        <f t="shared" si="72"/>
        <v>2018_SC16</v>
      </c>
      <c r="C2336" t="s">
        <v>387</v>
      </c>
      <c r="D2336" t="s">
        <v>1674</v>
      </c>
      <c r="E2336" s="53" t="str">
        <f t="shared" si="73"/>
        <v>2018_SCDARLINGTON</v>
      </c>
      <c r="F2336">
        <v>453100</v>
      </c>
      <c r="G2336" s="53">
        <f t="array" ref="G2336">SUM(IF(A2336=A$5:A2336,IF(C2336=C$5:C2336,1,0),0))</f>
        <v>16</v>
      </c>
    </row>
    <row r="2337" spans="1:7" x14ac:dyDescent="0.25">
      <c r="A2337">
        <v>2018</v>
      </c>
      <c r="B2337" s="53" t="str">
        <f t="shared" si="72"/>
        <v>2018_SC17</v>
      </c>
      <c r="C2337" t="s">
        <v>387</v>
      </c>
      <c r="D2337" t="s">
        <v>1675</v>
      </c>
      <c r="E2337" s="53" t="str">
        <f t="shared" si="73"/>
        <v>2018_SCDILLON</v>
      </c>
      <c r="F2337">
        <v>453100</v>
      </c>
      <c r="G2337" s="53">
        <f t="array" ref="G2337">SUM(IF(A2337=A$5:A2337,IF(C2337=C$5:C2337,1,0),0))</f>
        <v>17</v>
      </c>
    </row>
    <row r="2338" spans="1:7" x14ac:dyDescent="0.25">
      <c r="A2338">
        <v>2018</v>
      </c>
      <c r="B2338" s="53" t="str">
        <f t="shared" si="72"/>
        <v>2018_SC18</v>
      </c>
      <c r="C2338" t="s">
        <v>387</v>
      </c>
      <c r="D2338" t="s">
        <v>1110</v>
      </c>
      <c r="E2338" s="53" t="str">
        <f t="shared" si="73"/>
        <v>2018_SCDORCHESTER</v>
      </c>
      <c r="F2338">
        <v>453100</v>
      </c>
      <c r="G2338" s="53">
        <f t="array" ref="G2338">SUM(IF(A2338=A$5:A2338,IF(C2338=C$5:C2338,1,0),0))</f>
        <v>18</v>
      </c>
    </row>
    <row r="2339" spans="1:7" x14ac:dyDescent="0.25">
      <c r="A2339">
        <v>2018</v>
      </c>
      <c r="B2339" s="53" t="str">
        <f t="shared" si="72"/>
        <v>2018_SC19</v>
      </c>
      <c r="C2339" t="s">
        <v>387</v>
      </c>
      <c r="D2339" t="s">
        <v>1676</v>
      </c>
      <c r="E2339" s="53" t="str">
        <f t="shared" si="73"/>
        <v>2018_SCEDGEFIELD</v>
      </c>
      <c r="F2339">
        <v>453100</v>
      </c>
      <c r="G2339" s="53">
        <f t="array" ref="G2339">SUM(IF(A2339=A$5:A2339,IF(C2339=C$5:C2339,1,0),0))</f>
        <v>19</v>
      </c>
    </row>
    <row r="2340" spans="1:7" x14ac:dyDescent="0.25">
      <c r="A2340">
        <v>2018</v>
      </c>
      <c r="B2340" s="53" t="str">
        <f t="shared" si="72"/>
        <v>2018_SC20</v>
      </c>
      <c r="C2340" t="s">
        <v>387</v>
      </c>
      <c r="D2340" t="s">
        <v>205</v>
      </c>
      <c r="E2340" s="53" t="str">
        <f t="shared" si="73"/>
        <v>2018_SCFAIRFIELD</v>
      </c>
      <c r="F2340">
        <v>453100</v>
      </c>
      <c r="G2340" s="53">
        <f t="array" ref="G2340">SUM(IF(A2340=A$5:A2340,IF(C2340=C$5:C2340,1,0),0))</f>
        <v>20</v>
      </c>
    </row>
    <row r="2341" spans="1:7" x14ac:dyDescent="0.25">
      <c r="A2341">
        <v>2018</v>
      </c>
      <c r="B2341" s="53" t="str">
        <f t="shared" si="72"/>
        <v>2018_SC21</v>
      </c>
      <c r="C2341" t="s">
        <v>387</v>
      </c>
      <c r="D2341" t="s">
        <v>1677</v>
      </c>
      <c r="E2341" s="53" t="str">
        <f t="shared" si="73"/>
        <v>2018_SCFLORENCE</v>
      </c>
      <c r="F2341">
        <v>453100</v>
      </c>
      <c r="G2341" s="53">
        <f t="array" ref="G2341">SUM(IF(A2341=A$5:A2341,IF(C2341=C$5:C2341,1,0),0))</f>
        <v>21</v>
      </c>
    </row>
    <row r="2342" spans="1:7" x14ac:dyDescent="0.25">
      <c r="A2342">
        <v>2018</v>
      </c>
      <c r="B2342" s="53" t="str">
        <f t="shared" si="72"/>
        <v>2018_SC22</v>
      </c>
      <c r="C2342" t="s">
        <v>387</v>
      </c>
      <c r="D2342" t="s">
        <v>1678</v>
      </c>
      <c r="E2342" s="53" t="str">
        <f t="shared" si="73"/>
        <v>2018_SCGEORGETOWN</v>
      </c>
      <c r="F2342">
        <v>453100</v>
      </c>
      <c r="G2342" s="53">
        <f t="array" ref="G2342">SUM(IF(A2342=A$5:A2342,IF(C2342=C$5:C2342,1,0),0))</f>
        <v>22</v>
      </c>
    </row>
    <row r="2343" spans="1:7" x14ac:dyDescent="0.25">
      <c r="A2343">
        <v>2018</v>
      </c>
      <c r="B2343" s="53" t="str">
        <f t="shared" si="72"/>
        <v>2018_SC23</v>
      </c>
      <c r="C2343" t="s">
        <v>387</v>
      </c>
      <c r="D2343" t="s">
        <v>1679</v>
      </c>
      <c r="E2343" s="53" t="str">
        <f t="shared" si="73"/>
        <v>2018_SCGREENVILLE</v>
      </c>
      <c r="F2343">
        <v>453100</v>
      </c>
      <c r="G2343" s="53">
        <f t="array" ref="G2343">SUM(IF(A2343=A$5:A2343,IF(C2343=C$5:C2343,1,0),0))</f>
        <v>23</v>
      </c>
    </row>
    <row r="2344" spans="1:7" x14ac:dyDescent="0.25">
      <c r="A2344">
        <v>2018</v>
      </c>
      <c r="B2344" s="53" t="str">
        <f t="shared" si="72"/>
        <v>2018_SC24</v>
      </c>
      <c r="C2344" t="s">
        <v>387</v>
      </c>
      <c r="D2344" t="s">
        <v>959</v>
      </c>
      <c r="E2344" s="53" t="str">
        <f t="shared" si="73"/>
        <v>2018_SCGREENWOOD</v>
      </c>
      <c r="F2344">
        <v>453100</v>
      </c>
      <c r="G2344" s="53">
        <f t="array" ref="G2344">SUM(IF(A2344=A$5:A2344,IF(C2344=C$5:C2344,1,0),0))</f>
        <v>24</v>
      </c>
    </row>
    <row r="2345" spans="1:7" x14ac:dyDescent="0.25">
      <c r="A2345">
        <v>2018</v>
      </c>
      <c r="B2345" s="53" t="str">
        <f t="shared" si="72"/>
        <v>2018_SC25</v>
      </c>
      <c r="C2345" t="s">
        <v>387</v>
      </c>
      <c r="D2345" t="s">
        <v>345</v>
      </c>
      <c r="E2345" s="53" t="str">
        <f t="shared" si="73"/>
        <v>2018_SCHAMPTON</v>
      </c>
      <c r="F2345">
        <v>453100</v>
      </c>
      <c r="G2345" s="53">
        <f t="array" ref="G2345">SUM(IF(A2345=A$5:A2345,IF(C2345=C$5:C2345,1,0),0))</f>
        <v>25</v>
      </c>
    </row>
    <row r="2346" spans="1:7" x14ac:dyDescent="0.25">
      <c r="A2346">
        <v>2018</v>
      </c>
      <c r="B2346" s="53" t="str">
        <f t="shared" si="72"/>
        <v>2018_SC26</v>
      </c>
      <c r="C2346" t="s">
        <v>387</v>
      </c>
      <c r="D2346" t="s">
        <v>1680</v>
      </c>
      <c r="E2346" s="53" t="str">
        <f t="shared" si="73"/>
        <v>2018_SCHORRY</v>
      </c>
      <c r="F2346">
        <v>453100</v>
      </c>
      <c r="G2346" s="53">
        <f t="array" ref="G2346">SUM(IF(A2346=A$5:A2346,IF(C2346=C$5:C2346,1,0),0))</f>
        <v>26</v>
      </c>
    </row>
    <row r="2347" spans="1:7" x14ac:dyDescent="0.25">
      <c r="A2347">
        <v>2018</v>
      </c>
      <c r="B2347" s="53" t="str">
        <f t="shared" si="72"/>
        <v>2018_SC27</v>
      </c>
      <c r="C2347" t="s">
        <v>387</v>
      </c>
      <c r="D2347" t="s">
        <v>729</v>
      </c>
      <c r="E2347" s="53" t="str">
        <f t="shared" si="73"/>
        <v>2018_SCJASPER</v>
      </c>
      <c r="F2347">
        <v>453100</v>
      </c>
      <c r="G2347" s="53">
        <f t="array" ref="G2347">SUM(IF(A2347=A$5:A2347,IF(C2347=C$5:C2347,1,0),0))</f>
        <v>27</v>
      </c>
    </row>
    <row r="2348" spans="1:7" x14ac:dyDescent="0.25">
      <c r="A2348">
        <v>2018</v>
      </c>
      <c r="B2348" s="53" t="str">
        <f t="shared" si="72"/>
        <v>2018_SC28</v>
      </c>
      <c r="C2348" t="s">
        <v>387</v>
      </c>
      <c r="D2348" t="s">
        <v>1681</v>
      </c>
      <c r="E2348" s="53" t="str">
        <f t="shared" si="73"/>
        <v>2018_SCKERSHAW</v>
      </c>
      <c r="F2348">
        <v>453100</v>
      </c>
      <c r="G2348" s="53">
        <f t="array" ref="G2348">SUM(IF(A2348=A$5:A2348,IF(C2348=C$5:C2348,1,0),0))</f>
        <v>28</v>
      </c>
    </row>
    <row r="2349" spans="1:7" x14ac:dyDescent="0.25">
      <c r="A2349">
        <v>2018</v>
      </c>
      <c r="B2349" s="53" t="str">
        <f t="shared" si="72"/>
        <v>2018_SC29</v>
      </c>
      <c r="C2349" t="s">
        <v>387</v>
      </c>
      <c r="D2349" t="s">
        <v>323</v>
      </c>
      <c r="E2349" s="53" t="str">
        <f t="shared" si="73"/>
        <v>2018_SCLANCASTER</v>
      </c>
      <c r="F2349">
        <v>453100</v>
      </c>
      <c r="G2349" s="53">
        <f t="array" ref="G2349">SUM(IF(A2349=A$5:A2349,IF(C2349=C$5:C2349,1,0),0))</f>
        <v>29</v>
      </c>
    </row>
    <row r="2350" spans="1:7" x14ac:dyDescent="0.25">
      <c r="A2350">
        <v>2018</v>
      </c>
      <c r="B2350" s="53" t="str">
        <f t="shared" si="72"/>
        <v>2018_SC30</v>
      </c>
      <c r="C2350" t="s">
        <v>387</v>
      </c>
      <c r="D2350" t="s">
        <v>734</v>
      </c>
      <c r="E2350" s="53" t="str">
        <f t="shared" si="73"/>
        <v>2018_SCLAURENS</v>
      </c>
      <c r="F2350">
        <v>453100</v>
      </c>
      <c r="G2350" s="53">
        <f t="array" ref="G2350">SUM(IF(A2350=A$5:A2350,IF(C2350=C$5:C2350,1,0),0))</f>
        <v>30</v>
      </c>
    </row>
    <row r="2351" spans="1:7" x14ac:dyDescent="0.25">
      <c r="A2351">
        <v>2018</v>
      </c>
      <c r="B2351" s="53" t="str">
        <f t="shared" si="72"/>
        <v>2018_SC31</v>
      </c>
      <c r="C2351" t="s">
        <v>387</v>
      </c>
      <c r="D2351" t="s">
        <v>464</v>
      </c>
      <c r="E2351" s="53" t="str">
        <f t="shared" si="73"/>
        <v>2018_SCLEE</v>
      </c>
      <c r="F2351">
        <v>453100</v>
      </c>
      <c r="G2351" s="53">
        <f t="array" ref="G2351">SUM(IF(A2351=A$5:A2351,IF(C2351=C$5:C2351,1,0),0))</f>
        <v>31</v>
      </c>
    </row>
    <row r="2352" spans="1:7" x14ac:dyDescent="0.25">
      <c r="A2352">
        <v>2018</v>
      </c>
      <c r="B2352" s="53" t="str">
        <f t="shared" si="72"/>
        <v>2018_SC32</v>
      </c>
      <c r="C2352" t="s">
        <v>387</v>
      </c>
      <c r="D2352" t="s">
        <v>1682</v>
      </c>
      <c r="E2352" s="53" t="str">
        <f t="shared" si="73"/>
        <v>2018_SCLEXINGTON</v>
      </c>
      <c r="F2352">
        <v>453100</v>
      </c>
      <c r="G2352" s="53">
        <f t="array" ref="G2352">SUM(IF(A2352=A$5:A2352,IF(C2352=C$5:C2352,1,0),0))</f>
        <v>32</v>
      </c>
    </row>
    <row r="2353" spans="1:7" x14ac:dyDescent="0.25">
      <c r="A2353">
        <v>2018</v>
      </c>
      <c r="B2353" s="53" t="str">
        <f t="shared" si="72"/>
        <v>2018_SC33</v>
      </c>
      <c r="C2353" t="s">
        <v>387</v>
      </c>
      <c r="D2353" t="s">
        <v>1683</v>
      </c>
      <c r="E2353" s="53" t="str">
        <f t="shared" si="73"/>
        <v>2018_SCMCCORMICK</v>
      </c>
      <c r="F2353">
        <v>453100</v>
      </c>
      <c r="G2353" s="53">
        <f t="array" ref="G2353">SUM(IF(A2353=A$5:A2353,IF(C2353=C$5:C2353,1,0),0))</f>
        <v>33</v>
      </c>
    </row>
    <row r="2354" spans="1:7" x14ac:dyDescent="0.25">
      <c r="A2354">
        <v>2018</v>
      </c>
      <c r="B2354" s="53" t="str">
        <f t="shared" si="72"/>
        <v>2018_SC34</v>
      </c>
      <c r="C2354" t="s">
        <v>387</v>
      </c>
      <c r="D2354" t="s">
        <v>469</v>
      </c>
      <c r="E2354" s="53" t="str">
        <f t="shared" si="73"/>
        <v>2018_SCMARION</v>
      </c>
      <c r="F2354">
        <v>453100</v>
      </c>
      <c r="G2354" s="53">
        <f t="array" ref="G2354">SUM(IF(A2354=A$5:A2354,IF(C2354=C$5:C2354,1,0),0))</f>
        <v>34</v>
      </c>
    </row>
    <row r="2355" spans="1:7" x14ac:dyDescent="0.25">
      <c r="A2355">
        <v>2018</v>
      </c>
      <c r="B2355" s="53" t="str">
        <f t="shared" si="72"/>
        <v>2018_SC35</v>
      </c>
      <c r="C2355" t="s">
        <v>387</v>
      </c>
      <c r="D2355" t="s">
        <v>1684</v>
      </c>
      <c r="E2355" s="53" t="str">
        <f t="shared" si="73"/>
        <v>2018_SCMARLBORO</v>
      </c>
      <c r="F2355">
        <v>453100</v>
      </c>
      <c r="G2355" s="53">
        <f t="array" ref="G2355">SUM(IF(A2355=A$5:A2355,IF(C2355=C$5:C2355,1,0),0))</f>
        <v>35</v>
      </c>
    </row>
    <row r="2356" spans="1:7" x14ac:dyDescent="0.25">
      <c r="A2356">
        <v>2018</v>
      </c>
      <c r="B2356" s="53" t="str">
        <f t="shared" si="72"/>
        <v>2018_SC36</v>
      </c>
      <c r="C2356" t="s">
        <v>387</v>
      </c>
      <c r="D2356" t="s">
        <v>1685</v>
      </c>
      <c r="E2356" s="53" t="str">
        <f t="shared" si="73"/>
        <v>2018_SCNEWBERRY</v>
      </c>
      <c r="F2356">
        <v>453100</v>
      </c>
      <c r="G2356" s="53">
        <f t="array" ref="G2356">SUM(IF(A2356=A$5:A2356,IF(C2356=C$5:C2356,1,0),0))</f>
        <v>36</v>
      </c>
    </row>
    <row r="2357" spans="1:7" x14ac:dyDescent="0.25">
      <c r="A2357">
        <v>2018</v>
      </c>
      <c r="B2357" s="53" t="str">
        <f t="shared" si="72"/>
        <v>2018_SC37</v>
      </c>
      <c r="C2357" t="s">
        <v>387</v>
      </c>
      <c r="D2357" t="s">
        <v>743</v>
      </c>
      <c r="E2357" s="53" t="str">
        <f t="shared" si="73"/>
        <v>2018_SCOCONEE</v>
      </c>
      <c r="F2357">
        <v>453100</v>
      </c>
      <c r="G2357" s="53">
        <f t="array" ref="G2357">SUM(IF(A2357=A$5:A2357,IF(C2357=C$5:C2357,1,0),0))</f>
        <v>37</v>
      </c>
    </row>
    <row r="2358" spans="1:7" x14ac:dyDescent="0.25">
      <c r="A2358">
        <v>2018</v>
      </c>
      <c r="B2358" s="53" t="str">
        <f t="shared" si="72"/>
        <v>2018_SC38</v>
      </c>
      <c r="C2358" t="s">
        <v>387</v>
      </c>
      <c r="D2358" t="s">
        <v>1686</v>
      </c>
      <c r="E2358" s="53" t="str">
        <f t="shared" si="73"/>
        <v>2018_SCORANGEBURG</v>
      </c>
      <c r="F2358">
        <v>453100</v>
      </c>
      <c r="G2358" s="53">
        <f t="array" ref="G2358">SUM(IF(A2358=A$5:A2358,IF(C2358=C$5:C2358,1,0),0))</f>
        <v>38</v>
      </c>
    </row>
    <row r="2359" spans="1:7" x14ac:dyDescent="0.25">
      <c r="A2359">
        <v>2018</v>
      </c>
      <c r="B2359" s="53" t="str">
        <f t="shared" si="72"/>
        <v>2018_SC39</v>
      </c>
      <c r="C2359" t="s">
        <v>387</v>
      </c>
      <c r="D2359" t="s">
        <v>474</v>
      </c>
      <c r="E2359" s="53" t="str">
        <f t="shared" si="73"/>
        <v>2018_SCPICKENS</v>
      </c>
      <c r="F2359">
        <v>453100</v>
      </c>
      <c r="G2359" s="53">
        <f t="array" ref="G2359">SUM(IF(A2359=A$5:A2359,IF(C2359=C$5:C2359,1,0),0))</f>
        <v>39</v>
      </c>
    </row>
    <row r="2360" spans="1:7" x14ac:dyDescent="0.25">
      <c r="A2360">
        <v>2018</v>
      </c>
      <c r="B2360" s="53" t="str">
        <f t="shared" si="72"/>
        <v>2018_SC40</v>
      </c>
      <c r="C2360" t="s">
        <v>387</v>
      </c>
      <c r="D2360" t="s">
        <v>845</v>
      </c>
      <c r="E2360" s="53" t="str">
        <f t="shared" si="73"/>
        <v>2018_SCRICHLAND</v>
      </c>
      <c r="F2360">
        <v>453100</v>
      </c>
      <c r="G2360" s="53">
        <f t="array" ref="G2360">SUM(IF(A2360=A$5:A2360,IF(C2360=C$5:C2360,1,0),0))</f>
        <v>40</v>
      </c>
    </row>
    <row r="2361" spans="1:7" x14ac:dyDescent="0.25">
      <c r="A2361">
        <v>2018</v>
      </c>
      <c r="B2361" s="53" t="str">
        <f t="shared" si="72"/>
        <v>2018_SC41</v>
      </c>
      <c r="C2361" t="s">
        <v>387</v>
      </c>
      <c r="D2361" t="s">
        <v>1687</v>
      </c>
      <c r="E2361" s="53" t="str">
        <f t="shared" si="73"/>
        <v>2018_SCSALUDA</v>
      </c>
      <c r="F2361">
        <v>453100</v>
      </c>
      <c r="G2361" s="53">
        <f t="array" ref="G2361">SUM(IF(A2361=A$5:A2361,IF(C2361=C$5:C2361,1,0),0))</f>
        <v>41</v>
      </c>
    </row>
    <row r="2362" spans="1:7" x14ac:dyDescent="0.25">
      <c r="A2362">
        <v>2018</v>
      </c>
      <c r="B2362" s="53" t="str">
        <f t="shared" si="72"/>
        <v>2018_SC42</v>
      </c>
      <c r="C2362" t="s">
        <v>387</v>
      </c>
      <c r="D2362" t="s">
        <v>1688</v>
      </c>
      <c r="E2362" s="53" t="str">
        <f t="shared" si="73"/>
        <v>2018_SCSPARTANBURG</v>
      </c>
      <c r="F2362">
        <v>453100</v>
      </c>
      <c r="G2362" s="53">
        <f t="array" ref="G2362">SUM(IF(A2362=A$5:A2362,IF(C2362=C$5:C2362,1,0),0))</f>
        <v>42</v>
      </c>
    </row>
    <row r="2363" spans="1:7" x14ac:dyDescent="0.25">
      <c r="A2363">
        <v>2018</v>
      </c>
      <c r="B2363" s="53" t="str">
        <f t="shared" si="72"/>
        <v>2018_SC43</v>
      </c>
      <c r="C2363" t="s">
        <v>387</v>
      </c>
      <c r="D2363" t="s">
        <v>479</v>
      </c>
      <c r="E2363" s="53" t="str">
        <f t="shared" si="73"/>
        <v>2018_SCSUMTER</v>
      </c>
      <c r="F2363">
        <v>453100</v>
      </c>
      <c r="G2363" s="53">
        <f t="array" ref="G2363">SUM(IF(A2363=A$5:A2363,IF(C2363=C$5:C2363,1,0),0))</f>
        <v>43</v>
      </c>
    </row>
    <row r="2364" spans="1:7" x14ac:dyDescent="0.25">
      <c r="A2364">
        <v>2018</v>
      </c>
      <c r="B2364" s="53" t="str">
        <f t="shared" si="72"/>
        <v>2018_SC44</v>
      </c>
      <c r="C2364" t="s">
        <v>387</v>
      </c>
      <c r="D2364" t="s">
        <v>258</v>
      </c>
      <c r="E2364" s="53" t="str">
        <f t="shared" si="73"/>
        <v>2018_SCUNION</v>
      </c>
      <c r="F2364">
        <v>453100</v>
      </c>
      <c r="G2364" s="53">
        <f t="array" ref="G2364">SUM(IF(A2364=A$5:A2364,IF(C2364=C$5:C2364,1,0),0))</f>
        <v>44</v>
      </c>
    </row>
    <row r="2365" spans="1:7" x14ac:dyDescent="0.25">
      <c r="A2365">
        <v>2018</v>
      </c>
      <c r="B2365" s="53" t="str">
        <f t="shared" si="72"/>
        <v>2018_SC45</v>
      </c>
      <c r="C2365" t="s">
        <v>387</v>
      </c>
      <c r="D2365" t="s">
        <v>355</v>
      </c>
      <c r="E2365" s="53" t="str">
        <f t="shared" si="73"/>
        <v>2018_SCWILLIAMSBURG</v>
      </c>
      <c r="F2365">
        <v>453100</v>
      </c>
      <c r="G2365" s="53">
        <f t="array" ref="G2365">SUM(IF(A2365=A$5:A2365,IF(C2365=C$5:C2365,1,0),0))</f>
        <v>45</v>
      </c>
    </row>
    <row r="2366" spans="1:7" x14ac:dyDescent="0.25">
      <c r="A2366">
        <v>2018</v>
      </c>
      <c r="B2366" s="53" t="str">
        <f t="shared" si="72"/>
        <v>2018_SC46</v>
      </c>
      <c r="C2366" t="s">
        <v>387</v>
      </c>
      <c r="D2366" t="s">
        <v>337</v>
      </c>
      <c r="E2366" s="53" t="str">
        <f t="shared" si="73"/>
        <v>2018_SCYORK</v>
      </c>
      <c r="F2366">
        <v>453100</v>
      </c>
      <c r="G2366" s="53">
        <f t="array" ref="G2366">SUM(IF(A2366=A$5:A2366,IF(C2366=C$5:C2366,1,0),0))</f>
        <v>46</v>
      </c>
    </row>
    <row r="2367" spans="1:7" x14ac:dyDescent="0.25">
      <c r="A2367">
        <v>2018</v>
      </c>
      <c r="B2367" s="53" t="str">
        <f t="shared" si="72"/>
        <v>2018_SD1</v>
      </c>
      <c r="C2367" t="s">
        <v>388</v>
      </c>
      <c r="D2367" t="s">
        <v>1689</v>
      </c>
      <c r="E2367" s="53" t="str">
        <f t="shared" si="73"/>
        <v>2018_SDAURORA</v>
      </c>
      <c r="F2367">
        <v>453100</v>
      </c>
      <c r="G2367" s="53">
        <f t="array" ref="G2367">SUM(IF(A2367=A$5:A2367,IF(C2367=C$5:C2367,1,0),0))</f>
        <v>1</v>
      </c>
    </row>
    <row r="2368" spans="1:7" x14ac:dyDescent="0.25">
      <c r="A2368">
        <v>2018</v>
      </c>
      <c r="B2368" s="53" t="str">
        <f t="shared" si="72"/>
        <v>2018_SD2</v>
      </c>
      <c r="C2368" t="s">
        <v>388</v>
      </c>
      <c r="D2368" t="s">
        <v>1690</v>
      </c>
      <c r="E2368" s="53" t="str">
        <f t="shared" si="73"/>
        <v>2018_SDBEADLE</v>
      </c>
      <c r="F2368">
        <v>453100</v>
      </c>
      <c r="G2368" s="53">
        <f t="array" ref="G2368">SUM(IF(A2368=A$5:A2368,IF(C2368=C$5:C2368,1,0),0))</f>
        <v>2</v>
      </c>
    </row>
    <row r="2369" spans="1:7" x14ac:dyDescent="0.25">
      <c r="A2369">
        <v>2018</v>
      </c>
      <c r="B2369" s="53" t="str">
        <f t="shared" si="72"/>
        <v>2018_SD3</v>
      </c>
      <c r="C2369" t="s">
        <v>388</v>
      </c>
      <c r="D2369" t="s">
        <v>1691</v>
      </c>
      <c r="E2369" s="53" t="str">
        <f t="shared" si="73"/>
        <v>2018_SDBENNETT</v>
      </c>
      <c r="F2369">
        <v>453100</v>
      </c>
      <c r="G2369" s="53">
        <f t="array" ref="G2369">SUM(IF(A2369=A$5:A2369,IF(C2369=C$5:C2369,1,0),0))</f>
        <v>3</v>
      </c>
    </row>
    <row r="2370" spans="1:7" x14ac:dyDescent="0.25">
      <c r="A2370">
        <v>2018</v>
      </c>
      <c r="B2370" s="53" t="str">
        <f t="shared" si="72"/>
        <v>2018_SD4</v>
      </c>
      <c r="C2370" t="s">
        <v>388</v>
      </c>
      <c r="D2370" t="s">
        <v>1692</v>
      </c>
      <c r="E2370" s="53" t="str">
        <f t="shared" si="73"/>
        <v>2018_SDBON HOMME</v>
      </c>
      <c r="F2370">
        <v>453100</v>
      </c>
      <c r="G2370" s="53">
        <f t="array" ref="G2370">SUM(IF(A2370=A$5:A2370,IF(C2370=C$5:C2370,1,0),0))</f>
        <v>4</v>
      </c>
    </row>
    <row r="2371" spans="1:7" x14ac:dyDescent="0.25">
      <c r="A2371">
        <v>2018</v>
      </c>
      <c r="B2371" s="53" t="str">
        <f t="shared" si="72"/>
        <v>2018_SD5</v>
      </c>
      <c r="C2371" t="s">
        <v>388</v>
      </c>
      <c r="D2371" t="s">
        <v>1693</v>
      </c>
      <c r="E2371" s="53" t="str">
        <f t="shared" si="73"/>
        <v>2018_SDBROOKINGS</v>
      </c>
      <c r="F2371">
        <v>453100</v>
      </c>
      <c r="G2371" s="53">
        <f t="array" ref="G2371">SUM(IF(A2371=A$5:A2371,IF(C2371=C$5:C2371,1,0),0))</f>
        <v>5</v>
      </c>
    </row>
    <row r="2372" spans="1:7" x14ac:dyDescent="0.25">
      <c r="A2372">
        <v>2018</v>
      </c>
      <c r="B2372" s="53" t="str">
        <f t="shared" si="72"/>
        <v>2018_SD6</v>
      </c>
      <c r="C2372" t="s">
        <v>388</v>
      </c>
      <c r="D2372" t="s">
        <v>808</v>
      </c>
      <c r="E2372" s="53" t="str">
        <f t="shared" si="73"/>
        <v>2018_SDBROWN</v>
      </c>
      <c r="F2372">
        <v>453100</v>
      </c>
      <c r="G2372" s="53">
        <f t="array" ref="G2372">SUM(IF(A2372=A$5:A2372,IF(C2372=C$5:C2372,1,0),0))</f>
        <v>6</v>
      </c>
    </row>
    <row r="2373" spans="1:7" x14ac:dyDescent="0.25">
      <c r="A2373">
        <v>2018</v>
      </c>
      <c r="B2373" s="53" t="str">
        <f t="shared" si="72"/>
        <v>2018_SD7</v>
      </c>
      <c r="C2373" t="s">
        <v>388</v>
      </c>
      <c r="D2373" t="s">
        <v>1694</v>
      </c>
      <c r="E2373" s="53" t="str">
        <f t="shared" si="73"/>
        <v>2018_SDBRULE</v>
      </c>
      <c r="F2373">
        <v>453100</v>
      </c>
      <c r="G2373" s="53">
        <f t="array" ref="G2373">SUM(IF(A2373=A$5:A2373,IF(C2373=C$5:C2373,1,0),0))</f>
        <v>7</v>
      </c>
    </row>
    <row r="2374" spans="1:7" x14ac:dyDescent="0.25">
      <c r="A2374">
        <v>2018</v>
      </c>
      <c r="B2374" s="53" t="str">
        <f t="shared" ref="B2374:B2437" si="74">A2374&amp;"_"&amp;C2374&amp;G2374</f>
        <v>2018_SD8</v>
      </c>
      <c r="C2374" t="s">
        <v>388</v>
      </c>
      <c r="D2374" t="s">
        <v>1354</v>
      </c>
      <c r="E2374" s="53" t="str">
        <f t="shared" ref="E2374:E2437" si="75">A2374&amp;"_"&amp;C2374&amp;D2374</f>
        <v>2018_SDBUFFALO</v>
      </c>
      <c r="F2374">
        <v>453100</v>
      </c>
      <c r="G2374" s="53">
        <f t="array" ref="G2374">SUM(IF(A2374=A$5:A2374,IF(C2374=C$5:C2374,1,0),0))</f>
        <v>8</v>
      </c>
    </row>
    <row r="2375" spans="1:7" x14ac:dyDescent="0.25">
      <c r="A2375">
        <v>2018</v>
      </c>
      <c r="B2375" s="53" t="str">
        <f t="shared" si="74"/>
        <v>2018_SD9</v>
      </c>
      <c r="C2375" t="s">
        <v>388</v>
      </c>
      <c r="D2375" t="s">
        <v>552</v>
      </c>
      <c r="E2375" s="53" t="str">
        <f t="shared" si="75"/>
        <v>2018_SDBUTTE</v>
      </c>
      <c r="F2375">
        <v>453100</v>
      </c>
      <c r="G2375" s="53">
        <f t="array" ref="G2375">SUM(IF(A2375=A$5:A2375,IF(C2375=C$5:C2375,1,0),0))</f>
        <v>9</v>
      </c>
    </row>
    <row r="2376" spans="1:7" x14ac:dyDescent="0.25">
      <c r="A2376">
        <v>2018</v>
      </c>
      <c r="B2376" s="53" t="str">
        <f t="shared" si="74"/>
        <v>2018_SD10</v>
      </c>
      <c r="C2376" t="s">
        <v>388</v>
      </c>
      <c r="D2376" t="s">
        <v>1013</v>
      </c>
      <c r="E2376" s="53" t="str">
        <f t="shared" si="75"/>
        <v>2018_SDCAMPBELL</v>
      </c>
      <c r="F2376">
        <v>453100</v>
      </c>
      <c r="G2376" s="53">
        <f t="array" ref="G2376">SUM(IF(A2376=A$5:A2376,IF(C2376=C$5:C2376,1,0),0))</f>
        <v>10</v>
      </c>
    </row>
    <row r="2377" spans="1:7" x14ac:dyDescent="0.25">
      <c r="A2377">
        <v>2018</v>
      </c>
      <c r="B2377" s="53" t="str">
        <f t="shared" si="74"/>
        <v>2018_SD11</v>
      </c>
      <c r="C2377" t="s">
        <v>388</v>
      </c>
      <c r="D2377" t="s">
        <v>1695</v>
      </c>
      <c r="E2377" s="53" t="str">
        <f t="shared" si="75"/>
        <v>2018_SDCHARLES MIX</v>
      </c>
      <c r="F2377">
        <v>453100</v>
      </c>
      <c r="G2377" s="53">
        <f t="array" ref="G2377">SUM(IF(A2377=A$5:A2377,IF(C2377=C$5:C2377,1,0),0))</f>
        <v>11</v>
      </c>
    </row>
    <row r="2378" spans="1:7" x14ac:dyDescent="0.25">
      <c r="A2378">
        <v>2018</v>
      </c>
      <c r="B2378" s="53" t="str">
        <f t="shared" si="74"/>
        <v>2018_SD12</v>
      </c>
      <c r="C2378" t="s">
        <v>388</v>
      </c>
      <c r="D2378" t="s">
        <v>507</v>
      </c>
      <c r="E2378" s="53" t="str">
        <f t="shared" si="75"/>
        <v>2018_SDCLARK</v>
      </c>
      <c r="F2378">
        <v>453100</v>
      </c>
      <c r="G2378" s="53">
        <f t="array" ref="G2378">SUM(IF(A2378=A$5:A2378,IF(C2378=C$5:C2378,1,0),0))</f>
        <v>12</v>
      </c>
    </row>
    <row r="2379" spans="1:7" x14ac:dyDescent="0.25">
      <c r="A2379">
        <v>2018</v>
      </c>
      <c r="B2379" s="53" t="str">
        <f t="shared" si="74"/>
        <v>2018_SD13</v>
      </c>
      <c r="C2379" t="s">
        <v>388</v>
      </c>
      <c r="D2379" t="s">
        <v>439</v>
      </c>
      <c r="E2379" s="53" t="str">
        <f t="shared" si="75"/>
        <v>2018_SDCLAY</v>
      </c>
      <c r="F2379">
        <v>453100</v>
      </c>
      <c r="G2379" s="53">
        <f t="array" ref="G2379">SUM(IF(A2379=A$5:A2379,IF(C2379=C$5:C2379,1,0),0))</f>
        <v>13</v>
      </c>
    </row>
    <row r="2380" spans="1:7" x14ac:dyDescent="0.25">
      <c r="A2380">
        <v>2018</v>
      </c>
      <c r="B2380" s="53" t="str">
        <f t="shared" si="74"/>
        <v>2018_SD14</v>
      </c>
      <c r="C2380" t="s">
        <v>388</v>
      </c>
      <c r="D2380" t="s">
        <v>1696</v>
      </c>
      <c r="E2380" s="53" t="str">
        <f t="shared" si="75"/>
        <v>2018_SDCODINGTON</v>
      </c>
      <c r="F2380">
        <v>453100</v>
      </c>
      <c r="G2380" s="53">
        <f t="array" ref="G2380">SUM(IF(A2380=A$5:A2380,IF(C2380=C$5:C2380,1,0),0))</f>
        <v>14</v>
      </c>
    </row>
    <row r="2381" spans="1:7" x14ac:dyDescent="0.25">
      <c r="A2381">
        <v>2018</v>
      </c>
      <c r="B2381" s="53" t="str">
        <f t="shared" si="74"/>
        <v>2018_SD15</v>
      </c>
      <c r="C2381" t="s">
        <v>388</v>
      </c>
      <c r="D2381" t="s">
        <v>1697</v>
      </c>
      <c r="E2381" s="53" t="str">
        <f t="shared" si="75"/>
        <v>2018_SDCORSON</v>
      </c>
      <c r="F2381">
        <v>453100</v>
      </c>
      <c r="G2381" s="53">
        <f t="array" ref="G2381">SUM(IF(A2381=A$5:A2381,IF(C2381=C$5:C2381,1,0),0))</f>
        <v>15</v>
      </c>
    </row>
    <row r="2382" spans="1:7" x14ac:dyDescent="0.25">
      <c r="A2382">
        <v>2018</v>
      </c>
      <c r="B2382" s="53" t="str">
        <f t="shared" si="74"/>
        <v>2018_SD16</v>
      </c>
      <c r="C2382" t="s">
        <v>388</v>
      </c>
      <c r="D2382" t="s">
        <v>592</v>
      </c>
      <c r="E2382" s="53" t="str">
        <f t="shared" si="75"/>
        <v>2018_SDCUSTER</v>
      </c>
      <c r="F2382">
        <v>453100</v>
      </c>
      <c r="G2382" s="53">
        <f t="array" ref="G2382">SUM(IF(A2382=A$5:A2382,IF(C2382=C$5:C2382,1,0),0))</f>
        <v>16</v>
      </c>
    </row>
    <row r="2383" spans="1:7" x14ac:dyDescent="0.25">
      <c r="A2383">
        <v>2018</v>
      </c>
      <c r="B2383" s="53" t="str">
        <f t="shared" si="74"/>
        <v>2018_SD17</v>
      </c>
      <c r="C2383" t="s">
        <v>388</v>
      </c>
      <c r="D2383" t="s">
        <v>1698</v>
      </c>
      <c r="E2383" s="53" t="str">
        <f t="shared" si="75"/>
        <v>2018_SDDAVISON</v>
      </c>
      <c r="F2383">
        <v>453100</v>
      </c>
      <c r="G2383" s="53">
        <f t="array" ref="G2383">SUM(IF(A2383=A$5:A2383,IF(C2383=C$5:C2383,1,0),0))</f>
        <v>17</v>
      </c>
    </row>
    <row r="2384" spans="1:7" x14ac:dyDescent="0.25">
      <c r="A2384">
        <v>2018</v>
      </c>
      <c r="B2384" s="53" t="str">
        <f t="shared" si="74"/>
        <v>2018_SD18</v>
      </c>
      <c r="C2384" t="s">
        <v>388</v>
      </c>
      <c r="D2384" t="s">
        <v>1699</v>
      </c>
      <c r="E2384" s="53" t="str">
        <f t="shared" si="75"/>
        <v>2018_SDDAY</v>
      </c>
      <c r="F2384">
        <v>453100</v>
      </c>
      <c r="G2384" s="53">
        <f t="array" ref="G2384">SUM(IF(A2384=A$5:A2384,IF(C2384=C$5:C2384,1,0),0))</f>
        <v>18</v>
      </c>
    </row>
    <row r="2385" spans="1:7" x14ac:dyDescent="0.25">
      <c r="A2385">
        <v>2018</v>
      </c>
      <c r="B2385" s="53" t="str">
        <f t="shared" si="74"/>
        <v>2018_SD19</v>
      </c>
      <c r="C2385" t="s">
        <v>388</v>
      </c>
      <c r="D2385" t="s">
        <v>1360</v>
      </c>
      <c r="E2385" s="53" t="str">
        <f t="shared" si="75"/>
        <v>2018_SDDEUEL</v>
      </c>
      <c r="F2385">
        <v>453100</v>
      </c>
      <c r="G2385" s="53">
        <f t="array" ref="G2385">SUM(IF(A2385=A$5:A2385,IF(C2385=C$5:C2385,1,0),0))</f>
        <v>19</v>
      </c>
    </row>
    <row r="2386" spans="1:7" x14ac:dyDescent="0.25">
      <c r="A2386">
        <v>2018</v>
      </c>
      <c r="B2386" s="53" t="str">
        <f t="shared" si="74"/>
        <v>2018_SD20</v>
      </c>
      <c r="C2386" t="s">
        <v>388</v>
      </c>
      <c r="D2386" t="s">
        <v>1588</v>
      </c>
      <c r="E2386" s="53" t="str">
        <f t="shared" si="75"/>
        <v>2018_SDDEWEY</v>
      </c>
      <c r="F2386">
        <v>453100</v>
      </c>
      <c r="G2386" s="53">
        <f t="array" ref="G2386">SUM(IF(A2386=A$5:A2386,IF(C2386=C$5:C2386,1,0),0))</f>
        <v>20</v>
      </c>
    </row>
    <row r="2387" spans="1:7" x14ac:dyDescent="0.25">
      <c r="A2387">
        <v>2018</v>
      </c>
      <c r="B2387" s="53" t="str">
        <f t="shared" si="74"/>
        <v>2018_SD21</v>
      </c>
      <c r="C2387" t="s">
        <v>388</v>
      </c>
      <c r="D2387" t="s">
        <v>190</v>
      </c>
      <c r="E2387" s="53" t="str">
        <f t="shared" si="75"/>
        <v>2018_SDDOUGLAS</v>
      </c>
      <c r="F2387">
        <v>453100</v>
      </c>
      <c r="G2387" s="53">
        <f t="array" ref="G2387">SUM(IF(A2387=A$5:A2387,IF(C2387=C$5:C2387,1,0),0))</f>
        <v>21</v>
      </c>
    </row>
    <row r="2388" spans="1:7" x14ac:dyDescent="0.25">
      <c r="A2388">
        <v>2018</v>
      </c>
      <c r="B2388" s="53" t="str">
        <f t="shared" si="74"/>
        <v>2018_SD22</v>
      </c>
      <c r="C2388" t="s">
        <v>388</v>
      </c>
      <c r="D2388" t="s">
        <v>1700</v>
      </c>
      <c r="E2388" s="53" t="str">
        <f t="shared" si="75"/>
        <v>2018_SDEDMUNDS</v>
      </c>
      <c r="F2388">
        <v>453100</v>
      </c>
      <c r="G2388" s="53">
        <f t="array" ref="G2388">SUM(IF(A2388=A$5:A2388,IF(C2388=C$5:C2388,1,0),0))</f>
        <v>22</v>
      </c>
    </row>
    <row r="2389" spans="1:7" x14ac:dyDescent="0.25">
      <c r="A2389">
        <v>2018</v>
      </c>
      <c r="B2389" s="53" t="str">
        <f t="shared" si="74"/>
        <v>2018_SD23</v>
      </c>
      <c r="C2389" t="s">
        <v>388</v>
      </c>
      <c r="D2389" t="s">
        <v>1701</v>
      </c>
      <c r="E2389" s="53" t="str">
        <f t="shared" si="75"/>
        <v>2018_SDFALL RIVER</v>
      </c>
      <c r="F2389">
        <v>453100</v>
      </c>
      <c r="G2389" s="53">
        <f t="array" ref="G2389">SUM(IF(A2389=A$5:A2389,IF(C2389=C$5:C2389,1,0),0))</f>
        <v>23</v>
      </c>
    </row>
    <row r="2390" spans="1:7" x14ac:dyDescent="0.25">
      <c r="A2390">
        <v>2018</v>
      </c>
      <c r="B2390" s="53" t="str">
        <f t="shared" si="74"/>
        <v>2018_SD24</v>
      </c>
      <c r="C2390" t="s">
        <v>388</v>
      </c>
      <c r="D2390" t="s">
        <v>1702</v>
      </c>
      <c r="E2390" s="53" t="str">
        <f t="shared" si="75"/>
        <v>2018_SDFAULK</v>
      </c>
      <c r="F2390">
        <v>453100</v>
      </c>
      <c r="G2390" s="53">
        <f t="array" ref="G2390">SUM(IF(A2390=A$5:A2390,IF(C2390=C$5:C2390,1,0),0))</f>
        <v>24</v>
      </c>
    </row>
    <row r="2391" spans="1:7" x14ac:dyDescent="0.25">
      <c r="A2391">
        <v>2018</v>
      </c>
      <c r="B2391" s="53" t="str">
        <f t="shared" si="74"/>
        <v>2018_SD25</v>
      </c>
      <c r="C2391" t="s">
        <v>388</v>
      </c>
      <c r="D2391" t="s">
        <v>520</v>
      </c>
      <c r="E2391" s="53" t="str">
        <f t="shared" si="75"/>
        <v>2018_SDGRANT</v>
      </c>
      <c r="F2391">
        <v>453100</v>
      </c>
      <c r="G2391" s="53">
        <f t="array" ref="G2391">SUM(IF(A2391=A$5:A2391,IF(C2391=C$5:C2391,1,0),0))</f>
        <v>25</v>
      </c>
    </row>
    <row r="2392" spans="1:7" x14ac:dyDescent="0.25">
      <c r="A2392">
        <v>2018</v>
      </c>
      <c r="B2392" s="53" t="str">
        <f t="shared" si="74"/>
        <v>2018_SD26</v>
      </c>
      <c r="C2392" t="s">
        <v>388</v>
      </c>
      <c r="D2392" t="s">
        <v>1703</v>
      </c>
      <c r="E2392" s="53" t="str">
        <f t="shared" si="75"/>
        <v>2018_SDGREGORY</v>
      </c>
      <c r="F2392">
        <v>453100</v>
      </c>
      <c r="G2392" s="53">
        <f t="array" ref="G2392">SUM(IF(A2392=A$5:A2392,IF(C2392=C$5:C2392,1,0),0))</f>
        <v>26</v>
      </c>
    </row>
    <row r="2393" spans="1:7" x14ac:dyDescent="0.25">
      <c r="A2393">
        <v>2018</v>
      </c>
      <c r="B2393" s="53" t="str">
        <f t="shared" si="74"/>
        <v>2018_SD27</v>
      </c>
      <c r="C2393" t="s">
        <v>388</v>
      </c>
      <c r="D2393" t="s">
        <v>1704</v>
      </c>
      <c r="E2393" s="53" t="str">
        <f t="shared" si="75"/>
        <v>2018_SDHAAKON</v>
      </c>
      <c r="F2393">
        <v>453100</v>
      </c>
      <c r="G2393" s="53">
        <f t="array" ref="G2393">SUM(IF(A2393=A$5:A2393,IF(C2393=C$5:C2393,1,0),0))</f>
        <v>27</v>
      </c>
    </row>
    <row r="2394" spans="1:7" x14ac:dyDescent="0.25">
      <c r="A2394">
        <v>2018</v>
      </c>
      <c r="B2394" s="53" t="str">
        <f t="shared" si="74"/>
        <v>2018_SD28</v>
      </c>
      <c r="C2394" t="s">
        <v>388</v>
      </c>
      <c r="D2394" t="s">
        <v>1705</v>
      </c>
      <c r="E2394" s="53" t="str">
        <f t="shared" si="75"/>
        <v>2018_SDHAMLIN</v>
      </c>
      <c r="F2394">
        <v>453100</v>
      </c>
      <c r="G2394" s="53">
        <f t="array" ref="G2394">SUM(IF(A2394=A$5:A2394,IF(C2394=C$5:C2394,1,0),0))</f>
        <v>28</v>
      </c>
    </row>
    <row r="2395" spans="1:7" x14ac:dyDescent="0.25">
      <c r="A2395">
        <v>2018</v>
      </c>
      <c r="B2395" s="53" t="str">
        <f t="shared" si="74"/>
        <v>2018_SD29</v>
      </c>
      <c r="C2395" t="s">
        <v>388</v>
      </c>
      <c r="D2395" t="s">
        <v>1706</v>
      </c>
      <c r="E2395" s="53" t="str">
        <f t="shared" si="75"/>
        <v>2018_SDHAND</v>
      </c>
      <c r="F2395">
        <v>453100</v>
      </c>
      <c r="G2395" s="53">
        <f t="array" ref="G2395">SUM(IF(A2395=A$5:A2395,IF(C2395=C$5:C2395,1,0),0))</f>
        <v>29</v>
      </c>
    </row>
    <row r="2396" spans="1:7" x14ac:dyDescent="0.25">
      <c r="A2396">
        <v>2018</v>
      </c>
      <c r="B2396" s="53" t="str">
        <f t="shared" si="74"/>
        <v>2018_SD30</v>
      </c>
      <c r="C2396" t="s">
        <v>388</v>
      </c>
      <c r="D2396" t="s">
        <v>1707</v>
      </c>
      <c r="E2396" s="53" t="str">
        <f t="shared" si="75"/>
        <v>2018_SDHANSON</v>
      </c>
      <c r="F2396">
        <v>453100</v>
      </c>
      <c r="G2396" s="53">
        <f t="array" ref="G2396">SUM(IF(A2396=A$5:A2396,IF(C2396=C$5:C2396,1,0),0))</f>
        <v>30</v>
      </c>
    </row>
    <row r="2397" spans="1:7" x14ac:dyDescent="0.25">
      <c r="A2397">
        <v>2018</v>
      </c>
      <c r="B2397" s="53" t="str">
        <f t="shared" si="74"/>
        <v>2018_SD31</v>
      </c>
      <c r="C2397" t="s">
        <v>388</v>
      </c>
      <c r="D2397" t="s">
        <v>1418</v>
      </c>
      <c r="E2397" s="53" t="str">
        <f t="shared" si="75"/>
        <v>2018_SDHARDING</v>
      </c>
      <c r="F2397">
        <v>453100</v>
      </c>
      <c r="G2397" s="53">
        <f t="array" ref="G2397">SUM(IF(A2397=A$5:A2397,IF(C2397=C$5:C2397,1,0),0))</f>
        <v>31</v>
      </c>
    </row>
    <row r="2398" spans="1:7" x14ac:dyDescent="0.25">
      <c r="A2398">
        <v>2018</v>
      </c>
      <c r="B2398" s="53" t="str">
        <f t="shared" si="74"/>
        <v>2018_SD32</v>
      </c>
      <c r="C2398" t="s">
        <v>388</v>
      </c>
      <c r="D2398" t="s">
        <v>1592</v>
      </c>
      <c r="E2398" s="53" t="str">
        <f t="shared" si="75"/>
        <v>2018_SDHUGHES</v>
      </c>
      <c r="F2398">
        <v>453100</v>
      </c>
      <c r="G2398" s="53">
        <f t="array" ref="G2398">SUM(IF(A2398=A$5:A2398,IF(C2398=C$5:C2398,1,0),0))</f>
        <v>32</v>
      </c>
    </row>
    <row r="2399" spans="1:7" x14ac:dyDescent="0.25">
      <c r="A2399">
        <v>2018</v>
      </c>
      <c r="B2399" s="53" t="str">
        <f t="shared" si="74"/>
        <v>2018_SD33</v>
      </c>
      <c r="C2399" t="s">
        <v>388</v>
      </c>
      <c r="D2399" t="s">
        <v>1708</v>
      </c>
      <c r="E2399" s="53" t="str">
        <f t="shared" si="75"/>
        <v>2018_SDHUTCHINSON</v>
      </c>
      <c r="F2399">
        <v>453100</v>
      </c>
      <c r="G2399" s="53">
        <f t="array" ref="G2399">SUM(IF(A2399=A$5:A2399,IF(C2399=C$5:C2399,1,0),0))</f>
        <v>33</v>
      </c>
    </row>
    <row r="2400" spans="1:7" x14ac:dyDescent="0.25">
      <c r="A2400">
        <v>2018</v>
      </c>
      <c r="B2400" s="53" t="str">
        <f t="shared" si="74"/>
        <v>2018_SD34</v>
      </c>
      <c r="C2400" t="s">
        <v>388</v>
      </c>
      <c r="D2400" t="s">
        <v>273</v>
      </c>
      <c r="E2400" s="53" t="str">
        <f t="shared" si="75"/>
        <v>2018_SDHYDE</v>
      </c>
      <c r="F2400">
        <v>453100</v>
      </c>
      <c r="G2400" s="53">
        <f t="array" ref="G2400">SUM(IF(A2400=A$5:A2400,IF(C2400=C$5:C2400,1,0),0))</f>
        <v>34</v>
      </c>
    </row>
    <row r="2401" spans="1:7" x14ac:dyDescent="0.25">
      <c r="A2401">
        <v>2018</v>
      </c>
      <c r="B2401" s="53" t="str">
        <f t="shared" si="74"/>
        <v>2018_SD35</v>
      </c>
      <c r="C2401" t="s">
        <v>388</v>
      </c>
      <c r="D2401" t="s">
        <v>460</v>
      </c>
      <c r="E2401" s="53" t="str">
        <f t="shared" si="75"/>
        <v>2018_SDJACKSON</v>
      </c>
      <c r="F2401">
        <v>453100</v>
      </c>
      <c r="G2401" s="53">
        <f t="array" ref="G2401">SUM(IF(A2401=A$5:A2401,IF(C2401=C$5:C2401,1,0),0))</f>
        <v>35</v>
      </c>
    </row>
    <row r="2402" spans="1:7" x14ac:dyDescent="0.25">
      <c r="A2402">
        <v>2018</v>
      </c>
      <c r="B2402" s="53" t="str">
        <f t="shared" si="74"/>
        <v>2018_SD36</v>
      </c>
      <c r="C2402" t="s">
        <v>388</v>
      </c>
      <c r="D2402" t="s">
        <v>1709</v>
      </c>
      <c r="E2402" s="53" t="str">
        <f t="shared" si="75"/>
        <v>2018_SDJERAULD</v>
      </c>
      <c r="F2402">
        <v>453100</v>
      </c>
      <c r="G2402" s="53">
        <f t="array" ref="G2402">SUM(IF(A2402=A$5:A2402,IF(C2402=C$5:C2402,1,0),0))</f>
        <v>36</v>
      </c>
    </row>
    <row r="2403" spans="1:7" x14ac:dyDescent="0.25">
      <c r="A2403">
        <v>2018</v>
      </c>
      <c r="B2403" s="53" t="str">
        <f t="shared" si="74"/>
        <v>2018_SD37</v>
      </c>
      <c r="C2403" t="s">
        <v>388</v>
      </c>
      <c r="D2403" t="s">
        <v>732</v>
      </c>
      <c r="E2403" s="53" t="str">
        <f t="shared" si="75"/>
        <v>2018_SDJONES</v>
      </c>
      <c r="F2403">
        <v>453100</v>
      </c>
      <c r="G2403" s="53">
        <f t="array" ref="G2403">SUM(IF(A2403=A$5:A2403,IF(C2403=C$5:C2403,1,0),0))</f>
        <v>37</v>
      </c>
    </row>
    <row r="2404" spans="1:7" x14ac:dyDescent="0.25">
      <c r="A2404">
        <v>2018</v>
      </c>
      <c r="B2404" s="53" t="str">
        <f t="shared" si="74"/>
        <v>2018_SD38</v>
      </c>
      <c r="C2404" t="s">
        <v>388</v>
      </c>
      <c r="D2404" t="s">
        <v>1710</v>
      </c>
      <c r="E2404" s="53" t="str">
        <f t="shared" si="75"/>
        <v>2018_SDKINGSBURY</v>
      </c>
      <c r="F2404">
        <v>453100</v>
      </c>
      <c r="G2404" s="53">
        <f t="array" ref="G2404">SUM(IF(A2404=A$5:A2404,IF(C2404=C$5:C2404,1,0),0))</f>
        <v>38</v>
      </c>
    </row>
    <row r="2405" spans="1:7" x14ac:dyDescent="0.25">
      <c r="A2405">
        <v>2018</v>
      </c>
      <c r="B2405" s="53" t="str">
        <f t="shared" si="74"/>
        <v>2018_SD39</v>
      </c>
      <c r="C2405" t="s">
        <v>388</v>
      </c>
      <c r="D2405" t="s">
        <v>197</v>
      </c>
      <c r="E2405" s="53" t="str">
        <f t="shared" si="75"/>
        <v>2018_SDLAKE</v>
      </c>
      <c r="F2405">
        <v>453100</v>
      </c>
      <c r="G2405" s="53">
        <f t="array" ref="G2405">SUM(IF(A2405=A$5:A2405,IF(C2405=C$5:C2405,1,0),0))</f>
        <v>39</v>
      </c>
    </row>
    <row r="2406" spans="1:7" x14ac:dyDescent="0.25">
      <c r="A2406">
        <v>2018</v>
      </c>
      <c r="B2406" s="53" t="str">
        <f t="shared" si="74"/>
        <v>2018_SD40</v>
      </c>
      <c r="C2406" t="s">
        <v>388</v>
      </c>
      <c r="D2406" t="s">
        <v>463</v>
      </c>
      <c r="E2406" s="53" t="str">
        <f t="shared" si="75"/>
        <v>2018_SDLAWRENCE</v>
      </c>
      <c r="F2406">
        <v>453100</v>
      </c>
      <c r="G2406" s="53">
        <f t="array" ref="G2406">SUM(IF(A2406=A$5:A2406,IF(C2406=C$5:C2406,1,0),0))</f>
        <v>40</v>
      </c>
    </row>
    <row r="2407" spans="1:7" x14ac:dyDescent="0.25">
      <c r="A2407">
        <v>2018</v>
      </c>
      <c r="B2407" s="53" t="str">
        <f t="shared" si="74"/>
        <v>2018_SD41</v>
      </c>
      <c r="C2407" t="s">
        <v>388</v>
      </c>
      <c r="D2407" t="s">
        <v>221</v>
      </c>
      <c r="E2407" s="53" t="str">
        <f t="shared" si="75"/>
        <v>2018_SDLINCOLN</v>
      </c>
      <c r="F2407">
        <v>453100</v>
      </c>
      <c r="G2407" s="53">
        <f t="array" ref="G2407">SUM(IF(A2407=A$5:A2407,IF(C2407=C$5:C2407,1,0),0))</f>
        <v>41</v>
      </c>
    </row>
    <row r="2408" spans="1:7" x14ac:dyDescent="0.25">
      <c r="A2408">
        <v>2018</v>
      </c>
      <c r="B2408" s="53" t="str">
        <f t="shared" si="74"/>
        <v>2018_SD42</v>
      </c>
      <c r="C2408" t="s">
        <v>388</v>
      </c>
      <c r="D2408" t="s">
        <v>1711</v>
      </c>
      <c r="E2408" s="53" t="str">
        <f t="shared" si="75"/>
        <v>2018_SDLYMAN</v>
      </c>
      <c r="F2408">
        <v>453100</v>
      </c>
      <c r="G2408" s="53">
        <f t="array" ref="G2408">SUM(IF(A2408=A$5:A2408,IF(C2408=C$5:C2408,1,0),0))</f>
        <v>42</v>
      </c>
    </row>
    <row r="2409" spans="1:7" x14ac:dyDescent="0.25">
      <c r="A2409">
        <v>2018</v>
      </c>
      <c r="B2409" s="53" t="str">
        <f t="shared" si="74"/>
        <v>2018_SD43</v>
      </c>
      <c r="C2409" t="s">
        <v>388</v>
      </c>
      <c r="D2409" t="s">
        <v>1712</v>
      </c>
      <c r="E2409" s="53" t="str">
        <f t="shared" si="75"/>
        <v>2018_SDMCCOOK</v>
      </c>
      <c r="F2409">
        <v>453100</v>
      </c>
      <c r="G2409" s="53">
        <f t="array" ref="G2409">SUM(IF(A2409=A$5:A2409,IF(C2409=C$5:C2409,1,0),0))</f>
        <v>43</v>
      </c>
    </row>
    <row r="2410" spans="1:7" x14ac:dyDescent="0.25">
      <c r="A2410">
        <v>2018</v>
      </c>
      <c r="B2410" s="53" t="str">
        <f t="shared" si="74"/>
        <v>2018_SD44</v>
      </c>
      <c r="C2410" t="s">
        <v>388</v>
      </c>
      <c r="D2410" t="s">
        <v>970</v>
      </c>
      <c r="E2410" s="53" t="str">
        <f t="shared" si="75"/>
        <v>2018_SDMCPHERSON</v>
      </c>
      <c r="F2410">
        <v>453100</v>
      </c>
      <c r="G2410" s="53">
        <f t="array" ref="G2410">SUM(IF(A2410=A$5:A2410,IF(C2410=C$5:C2410,1,0),0))</f>
        <v>44</v>
      </c>
    </row>
    <row r="2411" spans="1:7" x14ac:dyDescent="0.25">
      <c r="A2411">
        <v>2018</v>
      </c>
      <c r="B2411" s="53" t="str">
        <f t="shared" si="74"/>
        <v>2018_SD45</v>
      </c>
      <c r="C2411" t="s">
        <v>388</v>
      </c>
      <c r="D2411" t="s">
        <v>470</v>
      </c>
      <c r="E2411" s="53" t="str">
        <f t="shared" si="75"/>
        <v>2018_SDMARSHALL</v>
      </c>
      <c r="F2411">
        <v>453100</v>
      </c>
      <c r="G2411" s="53">
        <f t="array" ref="G2411">SUM(IF(A2411=A$5:A2411,IF(C2411=C$5:C2411,1,0),0))</f>
        <v>45</v>
      </c>
    </row>
    <row r="2412" spans="1:7" x14ac:dyDescent="0.25">
      <c r="A2412">
        <v>2018</v>
      </c>
      <c r="B2412" s="53" t="str">
        <f t="shared" si="74"/>
        <v>2018_SD46</v>
      </c>
      <c r="C2412" t="s">
        <v>388</v>
      </c>
      <c r="D2412" t="s">
        <v>971</v>
      </c>
      <c r="E2412" s="53" t="str">
        <f t="shared" si="75"/>
        <v>2018_SDMEADE</v>
      </c>
      <c r="F2412">
        <v>453100</v>
      </c>
      <c r="G2412" s="53">
        <f t="array" ref="G2412">SUM(IF(A2412=A$5:A2412,IF(C2412=C$5:C2412,1,0),0))</f>
        <v>46</v>
      </c>
    </row>
    <row r="2413" spans="1:7" x14ac:dyDescent="0.25">
      <c r="A2413">
        <v>2018</v>
      </c>
      <c r="B2413" s="53" t="str">
        <f t="shared" si="74"/>
        <v>2018_SD47</v>
      </c>
      <c r="C2413" t="s">
        <v>388</v>
      </c>
      <c r="D2413" t="s">
        <v>1713</v>
      </c>
      <c r="E2413" s="53" t="str">
        <f t="shared" si="75"/>
        <v>2018_SDMELLETTE</v>
      </c>
      <c r="F2413">
        <v>453100</v>
      </c>
      <c r="G2413" s="53">
        <f t="array" ref="G2413">SUM(IF(A2413=A$5:A2413,IF(C2413=C$5:C2413,1,0),0))</f>
        <v>47</v>
      </c>
    </row>
    <row r="2414" spans="1:7" x14ac:dyDescent="0.25">
      <c r="A2414">
        <v>2018</v>
      </c>
      <c r="B2414" s="53" t="str">
        <f t="shared" si="74"/>
        <v>2018_SD48</v>
      </c>
      <c r="C2414" t="s">
        <v>388</v>
      </c>
      <c r="D2414" t="s">
        <v>1714</v>
      </c>
      <c r="E2414" s="53" t="str">
        <f t="shared" si="75"/>
        <v>2018_SDMINER</v>
      </c>
      <c r="F2414">
        <v>453100</v>
      </c>
      <c r="G2414" s="53">
        <f t="array" ref="G2414">SUM(IF(A2414=A$5:A2414,IF(C2414=C$5:C2414,1,0),0))</f>
        <v>48</v>
      </c>
    </row>
    <row r="2415" spans="1:7" x14ac:dyDescent="0.25">
      <c r="A2415">
        <v>2018</v>
      </c>
      <c r="B2415" s="53" t="str">
        <f t="shared" si="74"/>
        <v>2018_SD49</v>
      </c>
      <c r="C2415" t="s">
        <v>388</v>
      </c>
      <c r="D2415" t="s">
        <v>1715</v>
      </c>
      <c r="E2415" s="53" t="str">
        <f t="shared" si="75"/>
        <v>2018_SDMINNEHAHA</v>
      </c>
      <c r="F2415">
        <v>453100</v>
      </c>
      <c r="G2415" s="53">
        <f t="array" ref="G2415">SUM(IF(A2415=A$5:A2415,IF(C2415=C$5:C2415,1,0),0))</f>
        <v>49</v>
      </c>
    </row>
    <row r="2416" spans="1:7" x14ac:dyDescent="0.25">
      <c r="A2416">
        <v>2018</v>
      </c>
      <c r="B2416" s="53" t="str">
        <f t="shared" si="74"/>
        <v>2018_SD50</v>
      </c>
      <c r="C2416" t="s">
        <v>388</v>
      </c>
      <c r="D2416" t="s">
        <v>1716</v>
      </c>
      <c r="E2416" s="53" t="str">
        <f t="shared" si="75"/>
        <v>2018_SDMOODY</v>
      </c>
      <c r="F2416">
        <v>453100</v>
      </c>
      <c r="G2416" s="53">
        <f t="array" ref="G2416">SUM(IF(A2416=A$5:A2416,IF(C2416=C$5:C2416,1,0),0))</f>
        <v>50</v>
      </c>
    </row>
    <row r="2417" spans="1:7" x14ac:dyDescent="0.25">
      <c r="A2417">
        <v>2018</v>
      </c>
      <c r="B2417" s="53" t="str">
        <f t="shared" si="74"/>
        <v>2018_SD51</v>
      </c>
      <c r="C2417" t="s">
        <v>388</v>
      </c>
      <c r="D2417" t="s">
        <v>1717</v>
      </c>
      <c r="E2417" s="53" t="str">
        <f t="shared" si="75"/>
        <v>2018_SDOGLALA LAKOTA</v>
      </c>
      <c r="F2417">
        <v>453100</v>
      </c>
      <c r="G2417" s="53">
        <f t="array" ref="G2417">SUM(IF(A2417=A$5:A2417,IF(C2417=C$5:C2417,1,0),0))</f>
        <v>51</v>
      </c>
    </row>
    <row r="2418" spans="1:7" x14ac:dyDescent="0.25">
      <c r="A2418">
        <v>2018</v>
      </c>
      <c r="B2418" s="53" t="str">
        <f t="shared" si="74"/>
        <v>2018_SD52</v>
      </c>
      <c r="C2418" t="s">
        <v>388</v>
      </c>
      <c r="D2418" t="s">
        <v>1219</v>
      </c>
      <c r="E2418" s="53" t="str">
        <f t="shared" si="75"/>
        <v>2018_SDPENNINGTON</v>
      </c>
      <c r="F2418">
        <v>453100</v>
      </c>
      <c r="G2418" s="53">
        <f t="array" ref="G2418">SUM(IF(A2418=A$5:A2418,IF(C2418=C$5:C2418,1,0),0))</f>
        <v>52</v>
      </c>
    </row>
    <row r="2419" spans="1:7" x14ac:dyDescent="0.25">
      <c r="A2419">
        <v>2018</v>
      </c>
      <c r="B2419" s="53" t="str">
        <f t="shared" si="74"/>
        <v>2018_SD53</v>
      </c>
      <c r="C2419" t="s">
        <v>388</v>
      </c>
      <c r="D2419" t="s">
        <v>1381</v>
      </c>
      <c r="E2419" s="53" t="str">
        <f t="shared" si="75"/>
        <v>2018_SDPERKINS</v>
      </c>
      <c r="F2419">
        <v>453100</v>
      </c>
      <c r="G2419" s="53">
        <f t="array" ref="G2419">SUM(IF(A2419=A$5:A2419,IF(C2419=C$5:C2419,1,0),0))</f>
        <v>53</v>
      </c>
    </row>
    <row r="2420" spans="1:7" x14ac:dyDescent="0.25">
      <c r="A2420">
        <v>2018</v>
      </c>
      <c r="B2420" s="53" t="str">
        <f t="shared" si="74"/>
        <v>2018_SD54</v>
      </c>
      <c r="C2420" t="s">
        <v>388</v>
      </c>
      <c r="D2420" t="s">
        <v>1659</v>
      </c>
      <c r="E2420" s="53" t="str">
        <f t="shared" si="75"/>
        <v>2018_SDPOTTER</v>
      </c>
      <c r="F2420">
        <v>453100</v>
      </c>
      <c r="G2420" s="53">
        <f t="array" ref="G2420">SUM(IF(A2420=A$5:A2420,IF(C2420=C$5:C2420,1,0),0))</f>
        <v>54</v>
      </c>
    </row>
    <row r="2421" spans="1:7" x14ac:dyDescent="0.25">
      <c r="A2421">
        <v>2018</v>
      </c>
      <c r="B2421" s="53" t="str">
        <f t="shared" si="74"/>
        <v>2018_SD55</v>
      </c>
      <c r="C2421" t="s">
        <v>388</v>
      </c>
      <c r="D2421" t="s">
        <v>1718</v>
      </c>
      <c r="E2421" s="53" t="str">
        <f t="shared" si="75"/>
        <v>2018_SDROBERTS</v>
      </c>
      <c r="F2421">
        <v>453100</v>
      </c>
      <c r="G2421" s="53">
        <f t="array" ref="G2421">SUM(IF(A2421=A$5:A2421,IF(C2421=C$5:C2421,1,0),0))</f>
        <v>55</v>
      </c>
    </row>
    <row r="2422" spans="1:7" x14ac:dyDescent="0.25">
      <c r="A2422">
        <v>2018</v>
      </c>
      <c r="B2422" s="53" t="str">
        <f t="shared" si="74"/>
        <v>2018_SD56</v>
      </c>
      <c r="C2422" t="s">
        <v>388</v>
      </c>
      <c r="D2422" t="s">
        <v>1719</v>
      </c>
      <c r="E2422" s="53" t="str">
        <f t="shared" si="75"/>
        <v>2018_SDSANBORN</v>
      </c>
      <c r="F2422">
        <v>453100</v>
      </c>
      <c r="G2422" s="53">
        <f t="array" ref="G2422">SUM(IF(A2422=A$5:A2422,IF(C2422=C$5:C2422,1,0),0))</f>
        <v>56</v>
      </c>
    </row>
    <row r="2423" spans="1:7" x14ac:dyDescent="0.25">
      <c r="A2423">
        <v>2018</v>
      </c>
      <c r="B2423" s="53" t="str">
        <f t="shared" si="74"/>
        <v>2018_SD57</v>
      </c>
      <c r="C2423" t="s">
        <v>388</v>
      </c>
      <c r="D2423" t="s">
        <v>1720</v>
      </c>
      <c r="E2423" s="53" t="str">
        <f t="shared" si="75"/>
        <v>2018_SDSPINK</v>
      </c>
      <c r="F2423">
        <v>453100</v>
      </c>
      <c r="G2423" s="53">
        <f t="array" ref="G2423">SUM(IF(A2423=A$5:A2423,IF(C2423=C$5:C2423,1,0),0))</f>
        <v>57</v>
      </c>
    </row>
    <row r="2424" spans="1:7" x14ac:dyDescent="0.25">
      <c r="A2424">
        <v>2018</v>
      </c>
      <c r="B2424" s="53" t="str">
        <f t="shared" si="74"/>
        <v>2018_SD58</v>
      </c>
      <c r="C2424" t="s">
        <v>388</v>
      </c>
      <c r="D2424" t="s">
        <v>1721</v>
      </c>
      <c r="E2424" s="53" t="str">
        <f t="shared" si="75"/>
        <v>2018_SDSTANLEY</v>
      </c>
      <c r="F2424">
        <v>453100</v>
      </c>
      <c r="G2424" s="53">
        <f t="array" ref="G2424">SUM(IF(A2424=A$5:A2424,IF(C2424=C$5:C2424,1,0),0))</f>
        <v>58</v>
      </c>
    </row>
    <row r="2425" spans="1:7" x14ac:dyDescent="0.25">
      <c r="A2425">
        <v>2018</v>
      </c>
      <c r="B2425" s="53" t="str">
        <f t="shared" si="74"/>
        <v>2018_SD59</v>
      </c>
      <c r="C2425" t="s">
        <v>388</v>
      </c>
      <c r="D2425" t="s">
        <v>1722</v>
      </c>
      <c r="E2425" s="53" t="str">
        <f t="shared" si="75"/>
        <v>2018_SDSULLY</v>
      </c>
      <c r="F2425">
        <v>453100</v>
      </c>
      <c r="G2425" s="53">
        <f t="array" ref="G2425">SUM(IF(A2425=A$5:A2425,IF(C2425=C$5:C2425,1,0),0))</f>
        <v>59</v>
      </c>
    </row>
    <row r="2426" spans="1:7" x14ac:dyDescent="0.25">
      <c r="A2426">
        <v>2018</v>
      </c>
      <c r="B2426" s="53" t="str">
        <f t="shared" si="74"/>
        <v>2018_SD60</v>
      </c>
      <c r="C2426" t="s">
        <v>388</v>
      </c>
      <c r="D2426" t="s">
        <v>1049</v>
      </c>
      <c r="E2426" s="53" t="str">
        <f t="shared" si="75"/>
        <v>2018_SDTODD</v>
      </c>
      <c r="F2426">
        <v>453100</v>
      </c>
      <c r="G2426" s="53">
        <f t="array" ref="G2426">SUM(IF(A2426=A$5:A2426,IF(C2426=C$5:C2426,1,0),0))</f>
        <v>60</v>
      </c>
    </row>
    <row r="2427" spans="1:7" x14ac:dyDescent="0.25">
      <c r="A2427">
        <v>2018</v>
      </c>
      <c r="B2427" s="53" t="str">
        <f t="shared" si="74"/>
        <v>2018_SD61</v>
      </c>
      <c r="C2427" t="s">
        <v>388</v>
      </c>
      <c r="D2427" t="s">
        <v>1723</v>
      </c>
      <c r="E2427" s="53" t="str">
        <f t="shared" si="75"/>
        <v>2018_SDTRIPP</v>
      </c>
      <c r="F2427">
        <v>453100</v>
      </c>
      <c r="G2427" s="53">
        <f t="array" ref="G2427">SUM(IF(A2427=A$5:A2427,IF(C2427=C$5:C2427,1,0),0))</f>
        <v>61</v>
      </c>
    </row>
    <row r="2428" spans="1:7" x14ac:dyDescent="0.25">
      <c r="A2428">
        <v>2018</v>
      </c>
      <c r="B2428" s="53" t="str">
        <f t="shared" si="74"/>
        <v>2018_SD62</v>
      </c>
      <c r="C2428" t="s">
        <v>388</v>
      </c>
      <c r="D2428" t="s">
        <v>766</v>
      </c>
      <c r="E2428" s="53" t="str">
        <f t="shared" si="75"/>
        <v>2018_SDTURNER</v>
      </c>
      <c r="F2428">
        <v>453100</v>
      </c>
      <c r="G2428" s="53">
        <f t="array" ref="G2428">SUM(IF(A2428=A$5:A2428,IF(C2428=C$5:C2428,1,0),0))</f>
        <v>62</v>
      </c>
    </row>
    <row r="2429" spans="1:7" x14ac:dyDescent="0.25">
      <c r="A2429">
        <v>2018</v>
      </c>
      <c r="B2429" s="53" t="str">
        <f t="shared" si="74"/>
        <v>2018_SD63</v>
      </c>
      <c r="C2429" t="s">
        <v>388</v>
      </c>
      <c r="D2429" t="s">
        <v>258</v>
      </c>
      <c r="E2429" s="53" t="str">
        <f t="shared" si="75"/>
        <v>2018_SDUNION</v>
      </c>
      <c r="F2429">
        <v>453100</v>
      </c>
      <c r="G2429" s="53">
        <f t="array" ref="G2429">SUM(IF(A2429=A$5:A2429,IF(C2429=C$5:C2429,1,0),0))</f>
        <v>63</v>
      </c>
    </row>
    <row r="2430" spans="1:7" x14ac:dyDescent="0.25">
      <c r="A2430">
        <v>2018</v>
      </c>
      <c r="B2430" s="53" t="str">
        <f t="shared" si="74"/>
        <v>2018_SD64</v>
      </c>
      <c r="C2430" t="s">
        <v>388</v>
      </c>
      <c r="D2430" t="s">
        <v>1724</v>
      </c>
      <c r="E2430" s="53" t="str">
        <f t="shared" si="75"/>
        <v>2018_SDWALWORTH</v>
      </c>
      <c r="F2430">
        <v>453100</v>
      </c>
      <c r="G2430" s="53">
        <f t="array" ref="G2430">SUM(IF(A2430=A$5:A2430,IF(C2430=C$5:C2430,1,0),0))</f>
        <v>64</v>
      </c>
    </row>
    <row r="2431" spans="1:7" x14ac:dyDescent="0.25">
      <c r="A2431">
        <v>2018</v>
      </c>
      <c r="B2431" s="53" t="str">
        <f t="shared" si="74"/>
        <v>2018_SD65</v>
      </c>
      <c r="C2431" t="s">
        <v>388</v>
      </c>
      <c r="D2431" t="s">
        <v>1725</v>
      </c>
      <c r="E2431" s="53" t="str">
        <f t="shared" si="75"/>
        <v>2018_SDYANKTON</v>
      </c>
      <c r="F2431">
        <v>453100</v>
      </c>
      <c r="G2431" s="53">
        <f t="array" ref="G2431">SUM(IF(A2431=A$5:A2431,IF(C2431=C$5:C2431,1,0),0))</f>
        <v>65</v>
      </c>
    </row>
    <row r="2432" spans="1:7" x14ac:dyDescent="0.25">
      <c r="A2432">
        <v>2018</v>
      </c>
      <c r="B2432" s="53" t="str">
        <f t="shared" si="74"/>
        <v>2018_SD66</v>
      </c>
      <c r="C2432" t="s">
        <v>388</v>
      </c>
      <c r="D2432" t="s">
        <v>1726</v>
      </c>
      <c r="E2432" s="53" t="str">
        <f t="shared" si="75"/>
        <v>2018_SDZIEBACH</v>
      </c>
      <c r="F2432">
        <v>453100</v>
      </c>
      <c r="G2432" s="53">
        <f t="array" ref="G2432">SUM(IF(A2432=A$5:A2432,IF(C2432=C$5:C2432,1,0),0))</f>
        <v>66</v>
      </c>
    </row>
    <row r="2433" spans="1:7" x14ac:dyDescent="0.25">
      <c r="A2433">
        <v>2018</v>
      </c>
      <c r="B2433" s="53" t="str">
        <f t="shared" si="74"/>
        <v>2018_TN1</v>
      </c>
      <c r="C2433" t="s">
        <v>282</v>
      </c>
      <c r="D2433" t="s">
        <v>939</v>
      </c>
      <c r="E2433" s="53" t="str">
        <f t="shared" si="75"/>
        <v>2018_TNANDERSON</v>
      </c>
      <c r="F2433">
        <v>453100</v>
      </c>
      <c r="G2433" s="53">
        <f t="array" ref="G2433">SUM(IF(A2433=A$5:A2433,IF(C2433=C$5:C2433,1,0),0))</f>
        <v>1</v>
      </c>
    </row>
    <row r="2434" spans="1:7" x14ac:dyDescent="0.25">
      <c r="A2434">
        <v>2018</v>
      </c>
      <c r="B2434" s="53" t="str">
        <f t="shared" si="74"/>
        <v>2018_TN2</v>
      </c>
      <c r="C2434" t="s">
        <v>282</v>
      </c>
      <c r="D2434" t="s">
        <v>1636</v>
      </c>
      <c r="E2434" s="53" t="str">
        <f t="shared" si="75"/>
        <v>2018_TNBEDFORD</v>
      </c>
      <c r="F2434">
        <v>453100</v>
      </c>
      <c r="G2434" s="53">
        <f t="array" ref="G2434">SUM(IF(A2434=A$5:A2434,IF(C2434=C$5:C2434,1,0),0))</f>
        <v>2</v>
      </c>
    </row>
    <row r="2435" spans="1:7" x14ac:dyDescent="0.25">
      <c r="A2435">
        <v>2018</v>
      </c>
      <c r="B2435" s="53" t="str">
        <f t="shared" si="74"/>
        <v>2018_TN3</v>
      </c>
      <c r="C2435" t="s">
        <v>282</v>
      </c>
      <c r="D2435" t="s">
        <v>503</v>
      </c>
      <c r="E2435" s="53" t="str">
        <f t="shared" si="75"/>
        <v>2018_TNBENTON</v>
      </c>
      <c r="F2435">
        <v>453100</v>
      </c>
      <c r="G2435" s="53">
        <f t="array" ref="G2435">SUM(IF(A2435=A$5:A2435,IF(C2435=C$5:C2435,1,0),0))</f>
        <v>3</v>
      </c>
    </row>
    <row r="2436" spans="1:7" x14ac:dyDescent="0.25">
      <c r="A2436">
        <v>2018</v>
      </c>
      <c r="B2436" s="53" t="str">
        <f t="shared" si="74"/>
        <v>2018_TN4</v>
      </c>
      <c r="C2436" t="s">
        <v>282</v>
      </c>
      <c r="D2436" t="s">
        <v>1727</v>
      </c>
      <c r="E2436" s="53" t="str">
        <f t="shared" si="75"/>
        <v>2018_TNBLEDSOE</v>
      </c>
      <c r="F2436">
        <v>453100</v>
      </c>
      <c r="G2436" s="53">
        <f t="array" ref="G2436">SUM(IF(A2436=A$5:A2436,IF(C2436=C$5:C2436,1,0),0))</f>
        <v>4</v>
      </c>
    </row>
    <row r="2437" spans="1:7" x14ac:dyDescent="0.25">
      <c r="A2437">
        <v>2018</v>
      </c>
      <c r="B2437" s="53" t="str">
        <f t="shared" si="74"/>
        <v>2018_TN5</v>
      </c>
      <c r="C2437" t="s">
        <v>282</v>
      </c>
      <c r="D2437" t="s">
        <v>431</v>
      </c>
      <c r="E2437" s="53" t="str">
        <f t="shared" si="75"/>
        <v>2018_TNBLOUNT</v>
      </c>
      <c r="F2437">
        <v>453100</v>
      </c>
      <c r="G2437" s="53">
        <f t="array" ref="G2437">SUM(IF(A2437=A$5:A2437,IF(C2437=C$5:C2437,1,0),0))</f>
        <v>5</v>
      </c>
    </row>
    <row r="2438" spans="1:7" x14ac:dyDescent="0.25">
      <c r="A2438">
        <v>2018</v>
      </c>
      <c r="B2438" s="53" t="str">
        <f t="shared" ref="B2438:B2501" si="76">A2438&amp;"_"&amp;C2438&amp;G2438</f>
        <v>2018_TN6</v>
      </c>
      <c r="C2438" t="s">
        <v>282</v>
      </c>
      <c r="D2438" t="s">
        <v>505</v>
      </c>
      <c r="E2438" s="53" t="str">
        <f t="shared" ref="E2438:E2501" si="77">A2438&amp;"_"&amp;C2438&amp;D2438</f>
        <v>2018_TNBRADLEY</v>
      </c>
      <c r="F2438">
        <v>453100</v>
      </c>
      <c r="G2438" s="53">
        <f t="array" ref="G2438">SUM(IF(A2438=A$5:A2438,IF(C2438=C$5:C2438,1,0),0))</f>
        <v>6</v>
      </c>
    </row>
    <row r="2439" spans="1:7" x14ac:dyDescent="0.25">
      <c r="A2439">
        <v>2018</v>
      </c>
      <c r="B2439" s="53" t="str">
        <f t="shared" si="76"/>
        <v>2018_TN7</v>
      </c>
      <c r="C2439" t="s">
        <v>282</v>
      </c>
      <c r="D2439" t="s">
        <v>1013</v>
      </c>
      <c r="E2439" s="53" t="str">
        <f t="shared" si="77"/>
        <v>2018_TNCAMPBELL</v>
      </c>
      <c r="F2439">
        <v>453100</v>
      </c>
      <c r="G2439" s="53">
        <f t="array" ref="G2439">SUM(IF(A2439=A$5:A2439,IF(C2439=C$5:C2439,1,0),0))</f>
        <v>7</v>
      </c>
    </row>
    <row r="2440" spans="1:7" x14ac:dyDescent="0.25">
      <c r="A2440">
        <v>2018</v>
      </c>
      <c r="B2440" s="53" t="str">
        <f t="shared" si="76"/>
        <v>2018_TN8</v>
      </c>
      <c r="C2440" t="s">
        <v>282</v>
      </c>
      <c r="D2440" t="s">
        <v>283</v>
      </c>
      <c r="E2440" s="53" t="str">
        <f t="shared" si="77"/>
        <v>2018_TNCANNON</v>
      </c>
      <c r="F2440">
        <v>494500</v>
      </c>
      <c r="G2440" s="53">
        <f t="array" ref="G2440">SUM(IF(A2440=A$5:A2440,IF(C2440=C$5:C2440,1,0),0))</f>
        <v>8</v>
      </c>
    </row>
    <row r="2441" spans="1:7" x14ac:dyDescent="0.25">
      <c r="A2441">
        <v>2018</v>
      </c>
      <c r="B2441" s="53" t="str">
        <f t="shared" si="76"/>
        <v>2018_TN9</v>
      </c>
      <c r="C2441" t="s">
        <v>282</v>
      </c>
      <c r="D2441" t="s">
        <v>227</v>
      </c>
      <c r="E2441" s="53" t="str">
        <f t="shared" si="77"/>
        <v>2018_TNCARROLL</v>
      </c>
      <c r="F2441">
        <v>453100</v>
      </c>
      <c r="G2441" s="53">
        <f t="array" ref="G2441">SUM(IF(A2441=A$5:A2441,IF(C2441=C$5:C2441,1,0),0))</f>
        <v>9</v>
      </c>
    </row>
    <row r="2442" spans="1:7" x14ac:dyDescent="0.25">
      <c r="A2442">
        <v>2018</v>
      </c>
      <c r="B2442" s="53" t="str">
        <f t="shared" si="76"/>
        <v>2018_TN10</v>
      </c>
      <c r="C2442" t="s">
        <v>282</v>
      </c>
      <c r="D2442" t="s">
        <v>1015</v>
      </c>
      <c r="E2442" s="53" t="str">
        <f t="shared" si="77"/>
        <v>2018_TNCARTER</v>
      </c>
      <c r="F2442">
        <v>453100</v>
      </c>
      <c r="G2442" s="53">
        <f t="array" ref="G2442">SUM(IF(A2442=A$5:A2442,IF(C2442=C$5:C2442,1,0),0))</f>
        <v>10</v>
      </c>
    </row>
    <row r="2443" spans="1:7" x14ac:dyDescent="0.25">
      <c r="A2443">
        <v>2018</v>
      </c>
      <c r="B2443" s="53" t="str">
        <f t="shared" si="76"/>
        <v>2018_TN11</v>
      </c>
      <c r="C2443" t="s">
        <v>282</v>
      </c>
      <c r="D2443" t="s">
        <v>284</v>
      </c>
      <c r="E2443" s="53" t="str">
        <f t="shared" si="77"/>
        <v>2018_TNCHEATHAM</v>
      </c>
      <c r="F2443">
        <v>494500</v>
      </c>
      <c r="G2443" s="53">
        <f t="array" ref="G2443">SUM(IF(A2443=A$5:A2443,IF(C2443=C$5:C2443,1,0),0))</f>
        <v>11</v>
      </c>
    </row>
    <row r="2444" spans="1:7" x14ac:dyDescent="0.25">
      <c r="A2444">
        <v>2018</v>
      </c>
      <c r="B2444" s="53" t="str">
        <f t="shared" si="76"/>
        <v>2018_TN12</v>
      </c>
      <c r="C2444" t="s">
        <v>282</v>
      </c>
      <c r="D2444" t="s">
        <v>1642</v>
      </c>
      <c r="E2444" s="53" t="str">
        <f t="shared" si="77"/>
        <v>2018_TNCHESTER</v>
      </c>
      <c r="F2444">
        <v>453100</v>
      </c>
      <c r="G2444" s="53">
        <f t="array" ref="G2444">SUM(IF(A2444=A$5:A2444,IF(C2444=C$5:C2444,1,0),0))</f>
        <v>12</v>
      </c>
    </row>
    <row r="2445" spans="1:7" x14ac:dyDescent="0.25">
      <c r="A2445">
        <v>2018</v>
      </c>
      <c r="B2445" s="53" t="str">
        <f t="shared" si="76"/>
        <v>2018_TN13</v>
      </c>
      <c r="C2445" t="s">
        <v>282</v>
      </c>
      <c r="D2445" t="s">
        <v>1064</v>
      </c>
      <c r="E2445" s="53" t="str">
        <f t="shared" si="77"/>
        <v>2018_TNCLAIBORNE</v>
      </c>
      <c r="F2445">
        <v>453100</v>
      </c>
      <c r="G2445" s="53">
        <f t="array" ref="G2445">SUM(IF(A2445=A$5:A2445,IF(C2445=C$5:C2445,1,0),0))</f>
        <v>13</v>
      </c>
    </row>
    <row r="2446" spans="1:7" x14ac:dyDescent="0.25">
      <c r="A2446">
        <v>2018</v>
      </c>
      <c r="B2446" s="53" t="str">
        <f t="shared" si="76"/>
        <v>2018_TN14</v>
      </c>
      <c r="C2446" t="s">
        <v>282</v>
      </c>
      <c r="D2446" t="s">
        <v>439</v>
      </c>
      <c r="E2446" s="53" t="str">
        <f t="shared" si="77"/>
        <v>2018_TNCLAY</v>
      </c>
      <c r="F2446">
        <v>453100</v>
      </c>
      <c r="G2446" s="53">
        <f t="array" ref="G2446">SUM(IF(A2446=A$5:A2446,IF(C2446=C$5:C2446,1,0),0))</f>
        <v>14</v>
      </c>
    </row>
    <row r="2447" spans="1:7" x14ac:dyDescent="0.25">
      <c r="A2447">
        <v>2018</v>
      </c>
      <c r="B2447" s="53" t="str">
        <f t="shared" si="76"/>
        <v>2018_TN15</v>
      </c>
      <c r="C2447" t="s">
        <v>282</v>
      </c>
      <c r="D2447" t="s">
        <v>1728</v>
      </c>
      <c r="E2447" s="53" t="str">
        <f t="shared" si="77"/>
        <v>2018_TNCOCKE</v>
      </c>
      <c r="F2447">
        <v>453100</v>
      </c>
      <c r="G2447" s="53">
        <f t="array" ref="G2447">SUM(IF(A2447=A$5:A2447,IF(C2447=C$5:C2447,1,0),0))</f>
        <v>15</v>
      </c>
    </row>
    <row r="2448" spans="1:7" x14ac:dyDescent="0.25">
      <c r="A2448">
        <v>2018</v>
      </c>
      <c r="B2448" s="53" t="str">
        <f t="shared" si="76"/>
        <v>2018_TN16</v>
      </c>
      <c r="C2448" t="s">
        <v>282</v>
      </c>
      <c r="D2448" t="s">
        <v>441</v>
      </c>
      <c r="E2448" s="53" t="str">
        <f t="shared" si="77"/>
        <v>2018_TNCOFFEE</v>
      </c>
      <c r="F2448">
        <v>453100</v>
      </c>
      <c r="G2448" s="53">
        <f t="array" ref="G2448">SUM(IF(A2448=A$5:A2448,IF(C2448=C$5:C2448,1,0),0))</f>
        <v>16</v>
      </c>
    </row>
    <row r="2449" spans="1:7" x14ac:dyDescent="0.25">
      <c r="A2449">
        <v>2018</v>
      </c>
      <c r="B2449" s="53" t="str">
        <f t="shared" si="76"/>
        <v>2018_TN17</v>
      </c>
      <c r="C2449" t="s">
        <v>282</v>
      </c>
      <c r="D2449" t="s">
        <v>1729</v>
      </c>
      <c r="E2449" s="53" t="str">
        <f t="shared" si="77"/>
        <v>2018_TNCROCKETT</v>
      </c>
      <c r="F2449">
        <v>453100</v>
      </c>
      <c r="G2449" s="53">
        <f t="array" ref="G2449">SUM(IF(A2449=A$5:A2449,IF(C2449=C$5:C2449,1,0),0))</f>
        <v>17</v>
      </c>
    </row>
    <row r="2450" spans="1:7" x14ac:dyDescent="0.25">
      <c r="A2450">
        <v>2018</v>
      </c>
      <c r="B2450" s="53" t="str">
        <f t="shared" si="76"/>
        <v>2018_TN18</v>
      </c>
      <c r="C2450" t="s">
        <v>282</v>
      </c>
      <c r="D2450" t="s">
        <v>310</v>
      </c>
      <c r="E2450" s="53" t="str">
        <f t="shared" si="77"/>
        <v>2018_TNCUMBERLAND</v>
      </c>
      <c r="F2450">
        <v>453100</v>
      </c>
      <c r="G2450" s="53">
        <f t="array" ref="G2450">SUM(IF(A2450=A$5:A2450,IF(C2450=C$5:C2450,1,0),0))</f>
        <v>18</v>
      </c>
    </row>
    <row r="2451" spans="1:7" x14ac:dyDescent="0.25">
      <c r="A2451">
        <v>2018</v>
      </c>
      <c r="B2451" s="53" t="str">
        <f t="shared" si="76"/>
        <v>2018_TN19</v>
      </c>
      <c r="C2451" t="s">
        <v>282</v>
      </c>
      <c r="D2451" t="s">
        <v>285</v>
      </c>
      <c r="E2451" s="53" t="str">
        <f t="shared" si="77"/>
        <v>2018_TNDAVIDSON</v>
      </c>
      <c r="F2451">
        <v>494500</v>
      </c>
      <c r="G2451" s="53">
        <f t="array" ref="G2451">SUM(IF(A2451=A$5:A2451,IF(C2451=C$5:C2451,1,0),0))</f>
        <v>19</v>
      </c>
    </row>
    <row r="2452" spans="1:7" x14ac:dyDescent="0.25">
      <c r="A2452">
        <v>2018</v>
      </c>
      <c r="B2452" s="53" t="str">
        <f t="shared" si="76"/>
        <v>2018_TN20</v>
      </c>
      <c r="C2452" t="s">
        <v>282</v>
      </c>
      <c r="D2452" t="s">
        <v>702</v>
      </c>
      <c r="E2452" s="53" t="str">
        <f t="shared" si="77"/>
        <v>2018_TNDECATUR</v>
      </c>
      <c r="F2452">
        <v>453100</v>
      </c>
      <c r="G2452" s="53">
        <f t="array" ref="G2452">SUM(IF(A2452=A$5:A2452,IF(C2452=C$5:C2452,1,0),0))</f>
        <v>20</v>
      </c>
    </row>
    <row r="2453" spans="1:7" x14ac:dyDescent="0.25">
      <c r="A2453">
        <v>2018</v>
      </c>
      <c r="B2453" s="53" t="str">
        <f t="shared" si="76"/>
        <v>2018_TN21</v>
      </c>
      <c r="C2453" t="s">
        <v>282</v>
      </c>
      <c r="D2453" t="s">
        <v>703</v>
      </c>
      <c r="E2453" s="53" t="str">
        <f t="shared" si="77"/>
        <v>2018_TNDEKALB</v>
      </c>
      <c r="F2453">
        <v>453100</v>
      </c>
      <c r="G2453" s="53">
        <f t="array" ref="G2453">SUM(IF(A2453=A$5:A2453,IF(C2453=C$5:C2453,1,0),0))</f>
        <v>21</v>
      </c>
    </row>
    <row r="2454" spans="1:7" x14ac:dyDescent="0.25">
      <c r="A2454">
        <v>2018</v>
      </c>
      <c r="B2454" s="53" t="str">
        <f t="shared" si="76"/>
        <v>2018_TN22</v>
      </c>
      <c r="C2454" t="s">
        <v>282</v>
      </c>
      <c r="D2454" t="s">
        <v>286</v>
      </c>
      <c r="E2454" s="53" t="str">
        <f t="shared" si="77"/>
        <v>2018_TNDICKSON</v>
      </c>
      <c r="F2454">
        <v>494500</v>
      </c>
      <c r="G2454" s="53">
        <f t="array" ref="G2454">SUM(IF(A2454=A$5:A2454,IF(C2454=C$5:C2454,1,0),0))</f>
        <v>22</v>
      </c>
    </row>
    <row r="2455" spans="1:7" x14ac:dyDescent="0.25">
      <c r="A2455">
        <v>2018</v>
      </c>
      <c r="B2455" s="53" t="str">
        <f t="shared" si="76"/>
        <v>2018_TN23</v>
      </c>
      <c r="C2455" t="s">
        <v>282</v>
      </c>
      <c r="D2455" t="s">
        <v>1730</v>
      </c>
      <c r="E2455" s="53" t="str">
        <f t="shared" si="77"/>
        <v>2018_TNDYER</v>
      </c>
      <c r="F2455">
        <v>453100</v>
      </c>
      <c r="G2455" s="53">
        <f t="array" ref="G2455">SUM(IF(A2455=A$5:A2455,IF(C2455=C$5:C2455,1,0),0))</f>
        <v>23</v>
      </c>
    </row>
    <row r="2456" spans="1:7" x14ac:dyDescent="0.25">
      <c r="A2456">
        <v>2018</v>
      </c>
      <c r="B2456" s="53" t="str">
        <f t="shared" si="76"/>
        <v>2018_TN24</v>
      </c>
      <c r="C2456" t="s">
        <v>282</v>
      </c>
      <c r="D2456" t="s">
        <v>454</v>
      </c>
      <c r="E2456" s="53" t="str">
        <f t="shared" si="77"/>
        <v>2018_TNFAYETTE</v>
      </c>
      <c r="F2456">
        <v>453100</v>
      </c>
      <c r="G2456" s="53">
        <f t="array" ref="G2456">SUM(IF(A2456=A$5:A2456,IF(C2456=C$5:C2456,1,0),0))</f>
        <v>24</v>
      </c>
    </row>
    <row r="2457" spans="1:7" x14ac:dyDescent="0.25">
      <c r="A2457">
        <v>2018</v>
      </c>
      <c r="B2457" s="53" t="str">
        <f t="shared" si="76"/>
        <v>2018_TN25</v>
      </c>
      <c r="C2457" t="s">
        <v>282</v>
      </c>
      <c r="D2457" t="s">
        <v>1731</v>
      </c>
      <c r="E2457" s="53" t="str">
        <f t="shared" si="77"/>
        <v>2018_TNFENTRESS</v>
      </c>
      <c r="F2457">
        <v>453100</v>
      </c>
      <c r="G2457" s="53">
        <f t="array" ref="G2457">SUM(IF(A2457=A$5:A2457,IF(C2457=C$5:C2457,1,0),0))</f>
        <v>25</v>
      </c>
    </row>
    <row r="2458" spans="1:7" x14ac:dyDescent="0.25">
      <c r="A2458">
        <v>2018</v>
      </c>
      <c r="B2458" s="53" t="str">
        <f t="shared" si="76"/>
        <v>2018_TN26</v>
      </c>
      <c r="C2458" t="s">
        <v>282</v>
      </c>
      <c r="D2458" t="s">
        <v>455</v>
      </c>
      <c r="E2458" s="53" t="str">
        <f t="shared" si="77"/>
        <v>2018_TNFRANKLIN</v>
      </c>
      <c r="F2458">
        <v>453100</v>
      </c>
      <c r="G2458" s="53">
        <f t="array" ref="G2458">SUM(IF(A2458=A$5:A2458,IF(C2458=C$5:C2458,1,0),0))</f>
        <v>26</v>
      </c>
    </row>
    <row r="2459" spans="1:7" x14ac:dyDescent="0.25">
      <c r="A2459">
        <v>2018</v>
      </c>
      <c r="B2459" s="53" t="str">
        <f t="shared" si="76"/>
        <v>2018_TN27</v>
      </c>
      <c r="C2459" t="s">
        <v>282</v>
      </c>
      <c r="D2459" t="s">
        <v>866</v>
      </c>
      <c r="E2459" s="53" t="str">
        <f t="shared" si="77"/>
        <v>2018_TNGIBSON</v>
      </c>
      <c r="F2459">
        <v>453100</v>
      </c>
      <c r="G2459" s="53">
        <f t="array" ref="G2459">SUM(IF(A2459=A$5:A2459,IF(C2459=C$5:C2459,1,0),0))</f>
        <v>27</v>
      </c>
    </row>
    <row r="2460" spans="1:7" x14ac:dyDescent="0.25">
      <c r="A2460">
        <v>2018</v>
      </c>
      <c r="B2460" s="53" t="str">
        <f t="shared" si="76"/>
        <v>2018_TN28</v>
      </c>
      <c r="C2460" t="s">
        <v>282</v>
      </c>
      <c r="D2460" t="s">
        <v>1732</v>
      </c>
      <c r="E2460" s="53" t="str">
        <f t="shared" si="77"/>
        <v>2018_TNGILES</v>
      </c>
      <c r="F2460">
        <v>453100</v>
      </c>
      <c r="G2460" s="53">
        <f t="array" ref="G2460">SUM(IF(A2460=A$5:A2460,IF(C2460=C$5:C2460,1,0),0))</f>
        <v>28</v>
      </c>
    </row>
    <row r="2461" spans="1:7" x14ac:dyDescent="0.25">
      <c r="A2461">
        <v>2018</v>
      </c>
      <c r="B2461" s="53" t="str">
        <f t="shared" si="76"/>
        <v>2018_TN29</v>
      </c>
      <c r="C2461" t="s">
        <v>282</v>
      </c>
      <c r="D2461" t="s">
        <v>1733</v>
      </c>
      <c r="E2461" s="53" t="str">
        <f t="shared" si="77"/>
        <v>2018_TNGRAINGER</v>
      </c>
      <c r="F2461">
        <v>453100</v>
      </c>
      <c r="G2461" s="53">
        <f t="array" ref="G2461">SUM(IF(A2461=A$5:A2461,IF(C2461=C$5:C2461,1,0),0))</f>
        <v>29</v>
      </c>
    </row>
    <row r="2462" spans="1:7" x14ac:dyDescent="0.25">
      <c r="A2462">
        <v>2018</v>
      </c>
      <c r="B2462" s="53" t="str">
        <f t="shared" si="76"/>
        <v>2018_TN30</v>
      </c>
      <c r="C2462" t="s">
        <v>282</v>
      </c>
      <c r="D2462" t="s">
        <v>212</v>
      </c>
      <c r="E2462" s="53" t="str">
        <f t="shared" si="77"/>
        <v>2018_TNGREENE</v>
      </c>
      <c r="F2462">
        <v>453100</v>
      </c>
      <c r="G2462" s="53">
        <f t="array" ref="G2462">SUM(IF(A2462=A$5:A2462,IF(C2462=C$5:C2462,1,0),0))</f>
        <v>30</v>
      </c>
    </row>
    <row r="2463" spans="1:7" x14ac:dyDescent="0.25">
      <c r="A2463">
        <v>2018</v>
      </c>
      <c r="B2463" s="53" t="str">
        <f t="shared" si="76"/>
        <v>2018_TN31</v>
      </c>
      <c r="C2463" t="s">
        <v>282</v>
      </c>
      <c r="D2463" t="s">
        <v>821</v>
      </c>
      <c r="E2463" s="53" t="str">
        <f t="shared" si="77"/>
        <v>2018_TNGRUNDY</v>
      </c>
      <c r="F2463">
        <v>453100</v>
      </c>
      <c r="G2463" s="53">
        <f t="array" ref="G2463">SUM(IF(A2463=A$5:A2463,IF(C2463=C$5:C2463,1,0),0))</f>
        <v>31</v>
      </c>
    </row>
    <row r="2464" spans="1:7" x14ac:dyDescent="0.25">
      <c r="A2464">
        <v>2018</v>
      </c>
      <c r="B2464" s="53" t="str">
        <f t="shared" si="76"/>
        <v>2018_TN32</v>
      </c>
      <c r="C2464" t="s">
        <v>282</v>
      </c>
      <c r="D2464" t="s">
        <v>1734</v>
      </c>
      <c r="E2464" s="53" t="str">
        <f t="shared" si="77"/>
        <v>2018_TNHAMBLEN</v>
      </c>
      <c r="F2464">
        <v>453100</v>
      </c>
      <c r="G2464" s="53">
        <f t="array" ref="G2464">SUM(IF(A2464=A$5:A2464,IF(C2464=C$5:C2464,1,0),0))</f>
        <v>32</v>
      </c>
    </row>
    <row r="2465" spans="1:7" x14ac:dyDescent="0.25">
      <c r="A2465">
        <v>2018</v>
      </c>
      <c r="B2465" s="53" t="str">
        <f t="shared" si="76"/>
        <v>2018_TN33</v>
      </c>
      <c r="C2465" t="s">
        <v>282</v>
      </c>
      <c r="D2465" t="s">
        <v>642</v>
      </c>
      <c r="E2465" s="53" t="str">
        <f t="shared" si="77"/>
        <v>2018_TNHAMILTON</v>
      </c>
      <c r="F2465">
        <v>453100</v>
      </c>
      <c r="G2465" s="53">
        <f t="array" ref="G2465">SUM(IF(A2465=A$5:A2465,IF(C2465=C$5:C2465,1,0),0))</f>
        <v>33</v>
      </c>
    </row>
    <row r="2466" spans="1:7" x14ac:dyDescent="0.25">
      <c r="A2466">
        <v>2018</v>
      </c>
      <c r="B2466" s="53" t="str">
        <f t="shared" si="76"/>
        <v>2018_TN34</v>
      </c>
      <c r="C2466" t="s">
        <v>282</v>
      </c>
      <c r="D2466" t="s">
        <v>723</v>
      </c>
      <c r="E2466" s="53" t="str">
        <f t="shared" si="77"/>
        <v>2018_TNHANCOCK</v>
      </c>
      <c r="F2466">
        <v>453100</v>
      </c>
      <c r="G2466" s="53">
        <f t="array" ref="G2466">SUM(IF(A2466=A$5:A2466,IF(C2466=C$5:C2466,1,0),0))</f>
        <v>34</v>
      </c>
    </row>
    <row r="2467" spans="1:7" x14ac:dyDescent="0.25">
      <c r="A2467">
        <v>2018</v>
      </c>
      <c r="B2467" s="53" t="str">
        <f t="shared" si="76"/>
        <v>2018_TN35</v>
      </c>
      <c r="C2467" t="s">
        <v>282</v>
      </c>
      <c r="D2467" t="s">
        <v>1735</v>
      </c>
      <c r="E2467" s="53" t="str">
        <f t="shared" si="77"/>
        <v>2018_TNHARDEMAN</v>
      </c>
      <c r="F2467">
        <v>453100</v>
      </c>
      <c r="G2467" s="53">
        <f t="array" ref="G2467">SUM(IF(A2467=A$5:A2467,IF(C2467=C$5:C2467,1,0),0))</f>
        <v>35</v>
      </c>
    </row>
    <row r="2468" spans="1:7" x14ac:dyDescent="0.25">
      <c r="A2468">
        <v>2018</v>
      </c>
      <c r="B2468" s="53" t="str">
        <f t="shared" si="76"/>
        <v>2018_TN36</v>
      </c>
      <c r="C2468" t="s">
        <v>282</v>
      </c>
      <c r="D2468" t="s">
        <v>822</v>
      </c>
      <c r="E2468" s="53" t="str">
        <f t="shared" si="77"/>
        <v>2018_TNHARDIN</v>
      </c>
      <c r="F2468">
        <v>453100</v>
      </c>
      <c r="G2468" s="53">
        <f t="array" ref="G2468">SUM(IF(A2468=A$5:A2468,IF(C2468=C$5:C2468,1,0),0))</f>
        <v>36</v>
      </c>
    </row>
    <row r="2469" spans="1:7" x14ac:dyDescent="0.25">
      <c r="A2469">
        <v>2018</v>
      </c>
      <c r="B2469" s="53" t="str">
        <f t="shared" si="76"/>
        <v>2018_TN37</v>
      </c>
      <c r="C2469" t="s">
        <v>282</v>
      </c>
      <c r="D2469" t="s">
        <v>1736</v>
      </c>
      <c r="E2469" s="53" t="str">
        <f t="shared" si="77"/>
        <v>2018_TNHAWKINS</v>
      </c>
      <c r="F2469">
        <v>453100</v>
      </c>
      <c r="G2469" s="53">
        <f t="array" ref="G2469">SUM(IF(A2469=A$5:A2469,IF(C2469=C$5:C2469,1,0),0))</f>
        <v>37</v>
      </c>
    </row>
    <row r="2470" spans="1:7" x14ac:dyDescent="0.25">
      <c r="A2470">
        <v>2018</v>
      </c>
      <c r="B2470" s="53" t="str">
        <f t="shared" si="76"/>
        <v>2018_TN38</v>
      </c>
      <c r="C2470" t="s">
        <v>282</v>
      </c>
      <c r="D2470" t="s">
        <v>1483</v>
      </c>
      <c r="E2470" s="53" t="str">
        <f t="shared" si="77"/>
        <v>2018_TNHAYWOOD</v>
      </c>
      <c r="F2470">
        <v>453100</v>
      </c>
      <c r="G2470" s="53">
        <f t="array" ref="G2470">SUM(IF(A2470=A$5:A2470,IF(C2470=C$5:C2470,1,0),0))</f>
        <v>38</v>
      </c>
    </row>
    <row r="2471" spans="1:7" x14ac:dyDescent="0.25">
      <c r="A2471">
        <v>2018</v>
      </c>
      <c r="B2471" s="53" t="str">
        <f t="shared" si="76"/>
        <v>2018_TN39</v>
      </c>
      <c r="C2471" t="s">
        <v>282</v>
      </c>
      <c r="D2471" t="s">
        <v>823</v>
      </c>
      <c r="E2471" s="53" t="str">
        <f t="shared" si="77"/>
        <v>2018_TNHENDERSON</v>
      </c>
      <c r="F2471">
        <v>453100</v>
      </c>
      <c r="G2471" s="53">
        <f t="array" ref="G2471">SUM(IF(A2471=A$5:A2471,IF(C2471=C$5:C2471,1,0),0))</f>
        <v>39</v>
      </c>
    </row>
    <row r="2472" spans="1:7" x14ac:dyDescent="0.25">
      <c r="A2472">
        <v>2018</v>
      </c>
      <c r="B2472" s="53" t="str">
        <f t="shared" si="76"/>
        <v>2018_TN40</v>
      </c>
      <c r="C2472" t="s">
        <v>282</v>
      </c>
      <c r="D2472" t="s">
        <v>458</v>
      </c>
      <c r="E2472" s="53" t="str">
        <f t="shared" si="77"/>
        <v>2018_TNHENRY</v>
      </c>
      <c r="F2472">
        <v>453100</v>
      </c>
      <c r="G2472" s="53">
        <f t="array" ref="G2472">SUM(IF(A2472=A$5:A2472,IF(C2472=C$5:C2472,1,0),0))</f>
        <v>40</v>
      </c>
    </row>
    <row r="2473" spans="1:7" x14ac:dyDescent="0.25">
      <c r="A2473">
        <v>2018</v>
      </c>
      <c r="B2473" s="53" t="str">
        <f t="shared" si="76"/>
        <v>2018_TN41</v>
      </c>
      <c r="C2473" t="s">
        <v>282</v>
      </c>
      <c r="D2473" t="s">
        <v>287</v>
      </c>
      <c r="E2473" s="53" t="str">
        <f t="shared" si="77"/>
        <v>2018_TNHICKMAN</v>
      </c>
      <c r="F2473">
        <v>494500</v>
      </c>
      <c r="G2473" s="53">
        <f t="array" ref="G2473">SUM(IF(A2473=A$5:A2473,IF(C2473=C$5:C2473,1,0),0))</f>
        <v>41</v>
      </c>
    </row>
    <row r="2474" spans="1:7" x14ac:dyDescent="0.25">
      <c r="A2474">
        <v>2018</v>
      </c>
      <c r="B2474" s="53" t="str">
        <f t="shared" si="76"/>
        <v>2018_TN42</v>
      </c>
      <c r="C2474" t="s">
        <v>282</v>
      </c>
      <c r="D2474" t="s">
        <v>459</v>
      </c>
      <c r="E2474" s="53" t="str">
        <f t="shared" si="77"/>
        <v>2018_TNHOUSTON</v>
      </c>
      <c r="F2474">
        <v>453100</v>
      </c>
      <c r="G2474" s="53">
        <f t="array" ref="G2474">SUM(IF(A2474=A$5:A2474,IF(C2474=C$5:C2474,1,0),0))</f>
        <v>42</v>
      </c>
    </row>
    <row r="2475" spans="1:7" x14ac:dyDescent="0.25">
      <c r="A2475">
        <v>2018</v>
      </c>
      <c r="B2475" s="53" t="str">
        <f t="shared" si="76"/>
        <v>2018_TN43</v>
      </c>
      <c r="C2475" t="s">
        <v>282</v>
      </c>
      <c r="D2475" t="s">
        <v>1253</v>
      </c>
      <c r="E2475" s="53" t="str">
        <f t="shared" si="77"/>
        <v>2018_TNHUMPHREYS</v>
      </c>
      <c r="F2475">
        <v>453100</v>
      </c>
      <c r="G2475" s="53">
        <f t="array" ref="G2475">SUM(IF(A2475=A$5:A2475,IF(C2475=C$5:C2475,1,0),0))</f>
        <v>43</v>
      </c>
    </row>
    <row r="2476" spans="1:7" x14ac:dyDescent="0.25">
      <c r="A2476">
        <v>2018</v>
      </c>
      <c r="B2476" s="53" t="str">
        <f t="shared" si="76"/>
        <v>2018_TN44</v>
      </c>
      <c r="C2476" t="s">
        <v>282</v>
      </c>
      <c r="D2476" t="s">
        <v>460</v>
      </c>
      <c r="E2476" s="53" t="str">
        <f t="shared" si="77"/>
        <v>2018_TNJACKSON</v>
      </c>
      <c r="F2476">
        <v>453100</v>
      </c>
      <c r="G2476" s="53">
        <f t="array" ref="G2476">SUM(IF(A2476=A$5:A2476,IF(C2476=C$5:C2476,1,0),0))</f>
        <v>44</v>
      </c>
    </row>
    <row r="2477" spans="1:7" x14ac:dyDescent="0.25">
      <c r="A2477">
        <v>2018</v>
      </c>
      <c r="B2477" s="53" t="str">
        <f t="shared" si="76"/>
        <v>2018_TN45</v>
      </c>
      <c r="C2477" t="s">
        <v>282</v>
      </c>
      <c r="D2477" t="s">
        <v>196</v>
      </c>
      <c r="E2477" s="53" t="str">
        <f t="shared" si="77"/>
        <v>2018_TNJEFFERSON</v>
      </c>
      <c r="F2477">
        <v>453100</v>
      </c>
      <c r="G2477" s="53">
        <f t="array" ref="G2477">SUM(IF(A2477=A$5:A2477,IF(C2477=C$5:C2477,1,0),0))</f>
        <v>45</v>
      </c>
    </row>
    <row r="2478" spans="1:7" x14ac:dyDescent="0.25">
      <c r="A2478">
        <v>2018</v>
      </c>
      <c r="B2478" s="53" t="str">
        <f t="shared" si="76"/>
        <v>2018_TN46</v>
      </c>
      <c r="C2478" t="s">
        <v>282</v>
      </c>
      <c r="D2478" t="s">
        <v>525</v>
      </c>
      <c r="E2478" s="53" t="str">
        <f t="shared" si="77"/>
        <v>2018_TNJOHNSON</v>
      </c>
      <c r="F2478">
        <v>453100</v>
      </c>
      <c r="G2478" s="53">
        <f t="array" ref="G2478">SUM(IF(A2478=A$5:A2478,IF(C2478=C$5:C2478,1,0),0))</f>
        <v>46</v>
      </c>
    </row>
    <row r="2479" spans="1:7" x14ac:dyDescent="0.25">
      <c r="A2479">
        <v>2018</v>
      </c>
      <c r="B2479" s="53" t="str">
        <f t="shared" si="76"/>
        <v>2018_TN47</v>
      </c>
      <c r="C2479" t="s">
        <v>282</v>
      </c>
      <c r="D2479" t="s">
        <v>830</v>
      </c>
      <c r="E2479" s="53" t="str">
        <f t="shared" si="77"/>
        <v>2018_TNKNOX</v>
      </c>
      <c r="F2479">
        <v>453100</v>
      </c>
      <c r="G2479" s="53">
        <f t="array" ref="G2479">SUM(IF(A2479=A$5:A2479,IF(C2479=C$5:C2479,1,0),0))</f>
        <v>47</v>
      </c>
    </row>
    <row r="2480" spans="1:7" x14ac:dyDescent="0.25">
      <c r="A2480">
        <v>2018</v>
      </c>
      <c r="B2480" s="53" t="str">
        <f t="shared" si="76"/>
        <v>2018_TN48</v>
      </c>
      <c r="C2480" t="s">
        <v>282</v>
      </c>
      <c r="D2480" t="s">
        <v>197</v>
      </c>
      <c r="E2480" s="53" t="str">
        <f t="shared" si="77"/>
        <v>2018_TNLAKE</v>
      </c>
      <c r="F2480">
        <v>453100</v>
      </c>
      <c r="G2480" s="53">
        <f t="array" ref="G2480">SUM(IF(A2480=A$5:A2480,IF(C2480=C$5:C2480,1,0),0))</f>
        <v>48</v>
      </c>
    </row>
    <row r="2481" spans="1:7" x14ac:dyDescent="0.25">
      <c r="A2481">
        <v>2018</v>
      </c>
      <c r="B2481" s="53" t="str">
        <f t="shared" si="76"/>
        <v>2018_TN49</v>
      </c>
      <c r="C2481" t="s">
        <v>282</v>
      </c>
      <c r="D2481" t="s">
        <v>462</v>
      </c>
      <c r="E2481" s="53" t="str">
        <f t="shared" si="77"/>
        <v>2018_TNLAUDERDALE</v>
      </c>
      <c r="F2481">
        <v>453100</v>
      </c>
      <c r="G2481" s="53">
        <f t="array" ref="G2481">SUM(IF(A2481=A$5:A2481,IF(C2481=C$5:C2481,1,0),0))</f>
        <v>49</v>
      </c>
    </row>
    <row r="2482" spans="1:7" x14ac:dyDescent="0.25">
      <c r="A2482">
        <v>2018</v>
      </c>
      <c r="B2482" s="53" t="str">
        <f t="shared" si="76"/>
        <v>2018_TN50</v>
      </c>
      <c r="C2482" t="s">
        <v>282</v>
      </c>
      <c r="D2482" t="s">
        <v>463</v>
      </c>
      <c r="E2482" s="53" t="str">
        <f t="shared" si="77"/>
        <v>2018_TNLAWRENCE</v>
      </c>
      <c r="F2482">
        <v>453100</v>
      </c>
      <c r="G2482" s="53">
        <f t="array" ref="G2482">SUM(IF(A2482=A$5:A2482,IF(C2482=C$5:C2482,1,0),0))</f>
        <v>50</v>
      </c>
    </row>
    <row r="2483" spans="1:7" x14ac:dyDescent="0.25">
      <c r="A2483">
        <v>2018</v>
      </c>
      <c r="B2483" s="53" t="str">
        <f t="shared" si="76"/>
        <v>2018_TN51</v>
      </c>
      <c r="C2483" t="s">
        <v>282</v>
      </c>
      <c r="D2483" t="s">
        <v>796</v>
      </c>
      <c r="E2483" s="53" t="str">
        <f t="shared" si="77"/>
        <v>2018_TNLEWIS</v>
      </c>
      <c r="F2483">
        <v>453100</v>
      </c>
      <c r="G2483" s="53">
        <f t="array" ref="G2483">SUM(IF(A2483=A$5:A2483,IF(C2483=C$5:C2483,1,0),0))</f>
        <v>51</v>
      </c>
    </row>
    <row r="2484" spans="1:7" x14ac:dyDescent="0.25">
      <c r="A2484">
        <v>2018</v>
      </c>
      <c r="B2484" s="53" t="str">
        <f t="shared" si="76"/>
        <v>2018_TN52</v>
      </c>
      <c r="C2484" t="s">
        <v>282</v>
      </c>
      <c r="D2484" t="s">
        <v>221</v>
      </c>
      <c r="E2484" s="53" t="str">
        <f t="shared" si="77"/>
        <v>2018_TNLINCOLN</v>
      </c>
      <c r="F2484">
        <v>453100</v>
      </c>
      <c r="G2484" s="53">
        <f t="array" ref="G2484">SUM(IF(A2484=A$5:A2484,IF(C2484=C$5:C2484,1,0),0))</f>
        <v>52</v>
      </c>
    </row>
    <row r="2485" spans="1:7" x14ac:dyDescent="0.25">
      <c r="A2485">
        <v>2018</v>
      </c>
      <c r="B2485" s="53" t="str">
        <f t="shared" si="76"/>
        <v>2018_TN53</v>
      </c>
      <c r="C2485" t="s">
        <v>282</v>
      </c>
      <c r="D2485" t="s">
        <v>1737</v>
      </c>
      <c r="E2485" s="53" t="str">
        <f t="shared" si="77"/>
        <v>2018_TNLOUDON</v>
      </c>
      <c r="F2485">
        <v>453100</v>
      </c>
      <c r="G2485" s="53">
        <f t="array" ref="G2485">SUM(IF(A2485=A$5:A2485,IF(C2485=C$5:C2485,1,0),0))</f>
        <v>53</v>
      </c>
    </row>
    <row r="2486" spans="1:7" x14ac:dyDescent="0.25">
      <c r="A2486">
        <v>2018</v>
      </c>
      <c r="B2486" s="53" t="str">
        <f t="shared" si="76"/>
        <v>2018_TN54</v>
      </c>
      <c r="C2486" t="s">
        <v>282</v>
      </c>
      <c r="D2486" t="s">
        <v>1738</v>
      </c>
      <c r="E2486" s="53" t="str">
        <f t="shared" si="77"/>
        <v>2018_TNMCMINN</v>
      </c>
      <c r="F2486">
        <v>453100</v>
      </c>
      <c r="G2486" s="53">
        <f t="array" ref="G2486">SUM(IF(A2486=A$5:A2486,IF(C2486=C$5:C2486,1,0),0))</f>
        <v>54</v>
      </c>
    </row>
    <row r="2487" spans="1:7" x14ac:dyDescent="0.25">
      <c r="A2487">
        <v>2018</v>
      </c>
      <c r="B2487" s="53" t="str">
        <f t="shared" si="76"/>
        <v>2018_TN55</v>
      </c>
      <c r="C2487" t="s">
        <v>282</v>
      </c>
      <c r="D2487" t="s">
        <v>1739</v>
      </c>
      <c r="E2487" s="53" t="str">
        <f t="shared" si="77"/>
        <v>2018_TNMCNAIRY</v>
      </c>
      <c r="F2487">
        <v>453100</v>
      </c>
      <c r="G2487" s="53">
        <f t="array" ref="G2487">SUM(IF(A2487=A$5:A2487,IF(C2487=C$5:C2487,1,0),0))</f>
        <v>55</v>
      </c>
    </row>
    <row r="2488" spans="1:7" x14ac:dyDescent="0.25">
      <c r="A2488">
        <v>2018</v>
      </c>
      <c r="B2488" s="53" t="str">
        <f t="shared" si="76"/>
        <v>2018_TN56</v>
      </c>
      <c r="C2488" t="s">
        <v>282</v>
      </c>
      <c r="D2488" t="s">
        <v>288</v>
      </c>
      <c r="E2488" s="53" t="str">
        <f t="shared" si="77"/>
        <v>2018_TNMACON</v>
      </c>
      <c r="F2488">
        <v>494500</v>
      </c>
      <c r="G2488" s="53">
        <f t="array" ref="G2488">SUM(IF(A2488=A$5:A2488,IF(C2488=C$5:C2488,1,0),0))</f>
        <v>56</v>
      </c>
    </row>
    <row r="2489" spans="1:7" x14ac:dyDescent="0.25">
      <c r="A2489">
        <v>2018</v>
      </c>
      <c r="B2489" s="53" t="str">
        <f t="shared" si="76"/>
        <v>2018_TN57</v>
      </c>
      <c r="C2489" t="s">
        <v>282</v>
      </c>
      <c r="D2489" t="s">
        <v>467</v>
      </c>
      <c r="E2489" s="53" t="str">
        <f t="shared" si="77"/>
        <v>2018_TNMADISON</v>
      </c>
      <c r="F2489">
        <v>453100</v>
      </c>
      <c r="G2489" s="53">
        <f t="array" ref="G2489">SUM(IF(A2489=A$5:A2489,IF(C2489=C$5:C2489,1,0),0))</f>
        <v>57</v>
      </c>
    </row>
    <row r="2490" spans="1:7" x14ac:dyDescent="0.25">
      <c r="A2490">
        <v>2018</v>
      </c>
      <c r="B2490" s="53" t="str">
        <f t="shared" si="76"/>
        <v>2018_TN58</v>
      </c>
      <c r="C2490" t="s">
        <v>282</v>
      </c>
      <c r="D2490" t="s">
        <v>469</v>
      </c>
      <c r="E2490" s="53" t="str">
        <f t="shared" si="77"/>
        <v>2018_TNMARION</v>
      </c>
      <c r="F2490">
        <v>453100</v>
      </c>
      <c r="G2490" s="53">
        <f t="array" ref="G2490">SUM(IF(A2490=A$5:A2490,IF(C2490=C$5:C2490,1,0),0))</f>
        <v>58</v>
      </c>
    </row>
    <row r="2491" spans="1:7" x14ac:dyDescent="0.25">
      <c r="A2491">
        <v>2018</v>
      </c>
      <c r="B2491" s="53" t="str">
        <f t="shared" si="76"/>
        <v>2018_TN59</v>
      </c>
      <c r="C2491" t="s">
        <v>282</v>
      </c>
      <c r="D2491" t="s">
        <v>470</v>
      </c>
      <c r="E2491" s="53" t="str">
        <f t="shared" si="77"/>
        <v>2018_TNMARSHALL</v>
      </c>
      <c r="F2491">
        <v>453100</v>
      </c>
      <c r="G2491" s="53">
        <f t="array" ref="G2491">SUM(IF(A2491=A$5:A2491,IF(C2491=C$5:C2491,1,0),0))</f>
        <v>59</v>
      </c>
    </row>
    <row r="2492" spans="1:7" x14ac:dyDescent="0.25">
      <c r="A2492">
        <v>2018</v>
      </c>
      <c r="B2492" s="53" t="str">
        <f t="shared" si="76"/>
        <v>2018_TN60</v>
      </c>
      <c r="C2492" t="s">
        <v>282</v>
      </c>
      <c r="D2492" t="s">
        <v>289</v>
      </c>
      <c r="E2492" s="53" t="str">
        <f t="shared" si="77"/>
        <v>2018_TNMAURY</v>
      </c>
      <c r="F2492">
        <v>494500</v>
      </c>
      <c r="G2492" s="53">
        <f t="array" ref="G2492">SUM(IF(A2492=A$5:A2492,IF(C2492=C$5:C2492,1,0),0))</f>
        <v>60</v>
      </c>
    </row>
    <row r="2493" spans="1:7" x14ac:dyDescent="0.25">
      <c r="A2493">
        <v>2018</v>
      </c>
      <c r="B2493" s="53" t="str">
        <f t="shared" si="76"/>
        <v>2018_TN61</v>
      </c>
      <c r="C2493" t="s">
        <v>282</v>
      </c>
      <c r="D2493" t="s">
        <v>1563</v>
      </c>
      <c r="E2493" s="53" t="str">
        <f t="shared" si="77"/>
        <v>2018_TNMEIGS</v>
      </c>
      <c r="F2493">
        <v>453100</v>
      </c>
      <c r="G2493" s="53">
        <f t="array" ref="G2493">SUM(IF(A2493=A$5:A2493,IF(C2493=C$5:C2493,1,0),0))</f>
        <v>61</v>
      </c>
    </row>
    <row r="2494" spans="1:7" x14ac:dyDescent="0.25">
      <c r="A2494">
        <v>2018</v>
      </c>
      <c r="B2494" s="53" t="str">
        <f t="shared" si="76"/>
        <v>2018_TN62</v>
      </c>
      <c r="C2494" t="s">
        <v>282</v>
      </c>
      <c r="D2494" t="s">
        <v>210</v>
      </c>
      <c r="E2494" s="53" t="str">
        <f t="shared" si="77"/>
        <v>2018_TNMONROE</v>
      </c>
      <c r="F2494">
        <v>453100</v>
      </c>
      <c r="G2494" s="53">
        <f t="array" ref="G2494">SUM(IF(A2494=A$5:A2494,IF(C2494=C$5:C2494,1,0),0))</f>
        <v>62</v>
      </c>
    </row>
    <row r="2495" spans="1:7" x14ac:dyDescent="0.25">
      <c r="A2495">
        <v>2018</v>
      </c>
      <c r="B2495" s="53" t="str">
        <f t="shared" si="76"/>
        <v>2018_TN63</v>
      </c>
      <c r="C2495" t="s">
        <v>282</v>
      </c>
      <c r="D2495" t="s">
        <v>232</v>
      </c>
      <c r="E2495" s="53" t="str">
        <f t="shared" si="77"/>
        <v>2018_TNMONTGOMERY</v>
      </c>
      <c r="F2495">
        <v>453100</v>
      </c>
      <c r="G2495" s="53">
        <f t="array" ref="G2495">SUM(IF(A2495=A$5:A2495,IF(C2495=C$5:C2495,1,0),0))</f>
        <v>63</v>
      </c>
    </row>
    <row r="2496" spans="1:7" x14ac:dyDescent="0.25">
      <c r="A2496">
        <v>2018</v>
      </c>
      <c r="B2496" s="53" t="str">
        <f t="shared" si="76"/>
        <v>2018_TN64</v>
      </c>
      <c r="C2496" t="s">
        <v>282</v>
      </c>
      <c r="D2496" t="s">
        <v>1491</v>
      </c>
      <c r="E2496" s="53" t="str">
        <f t="shared" si="77"/>
        <v>2018_TNMOORE</v>
      </c>
      <c r="F2496">
        <v>453100</v>
      </c>
      <c r="G2496" s="53">
        <f t="array" ref="G2496">SUM(IF(A2496=A$5:A2496,IF(C2496=C$5:C2496,1,0),0))</f>
        <v>64</v>
      </c>
    </row>
    <row r="2497" spans="1:7" x14ac:dyDescent="0.25">
      <c r="A2497">
        <v>2018</v>
      </c>
      <c r="B2497" s="53" t="str">
        <f t="shared" si="76"/>
        <v>2018_TN65</v>
      </c>
      <c r="C2497" t="s">
        <v>282</v>
      </c>
      <c r="D2497" t="s">
        <v>472</v>
      </c>
      <c r="E2497" s="53" t="str">
        <f t="shared" si="77"/>
        <v>2018_TNMORGAN</v>
      </c>
      <c r="F2497">
        <v>453100</v>
      </c>
      <c r="G2497" s="53">
        <f t="array" ref="G2497">SUM(IF(A2497=A$5:A2497,IF(C2497=C$5:C2497,1,0),0))</f>
        <v>65</v>
      </c>
    </row>
    <row r="2498" spans="1:7" x14ac:dyDescent="0.25">
      <c r="A2498">
        <v>2018</v>
      </c>
      <c r="B2498" s="53" t="str">
        <f t="shared" si="76"/>
        <v>2018_TN66</v>
      </c>
      <c r="C2498" t="s">
        <v>282</v>
      </c>
      <c r="D2498" t="s">
        <v>1740</v>
      </c>
      <c r="E2498" s="53" t="str">
        <f t="shared" si="77"/>
        <v>2018_TNOBION</v>
      </c>
      <c r="F2498">
        <v>453100</v>
      </c>
      <c r="G2498" s="53">
        <f t="array" ref="G2498">SUM(IF(A2498=A$5:A2498,IF(C2498=C$5:C2498,1,0),0))</f>
        <v>66</v>
      </c>
    </row>
    <row r="2499" spans="1:7" x14ac:dyDescent="0.25">
      <c r="A2499">
        <v>2018</v>
      </c>
      <c r="B2499" s="53" t="str">
        <f t="shared" si="76"/>
        <v>2018_TN67</v>
      </c>
      <c r="C2499" t="s">
        <v>282</v>
      </c>
      <c r="D2499" t="s">
        <v>1741</v>
      </c>
      <c r="E2499" s="53" t="str">
        <f t="shared" si="77"/>
        <v>2018_TNOVERTON</v>
      </c>
      <c r="F2499">
        <v>453100</v>
      </c>
      <c r="G2499" s="53">
        <f t="array" ref="G2499">SUM(IF(A2499=A$5:A2499,IF(C2499=C$5:C2499,1,0),0))</f>
        <v>67</v>
      </c>
    </row>
    <row r="2500" spans="1:7" x14ac:dyDescent="0.25">
      <c r="A2500">
        <v>2018</v>
      </c>
      <c r="B2500" s="53" t="str">
        <f t="shared" si="76"/>
        <v>2018_TN68</v>
      </c>
      <c r="C2500" t="s">
        <v>282</v>
      </c>
      <c r="D2500" t="s">
        <v>473</v>
      </c>
      <c r="E2500" s="53" t="str">
        <f t="shared" si="77"/>
        <v>2018_TNPERRY</v>
      </c>
      <c r="F2500">
        <v>453100</v>
      </c>
      <c r="G2500" s="53">
        <f t="array" ref="G2500">SUM(IF(A2500=A$5:A2500,IF(C2500=C$5:C2500,1,0),0))</f>
        <v>68</v>
      </c>
    </row>
    <row r="2501" spans="1:7" x14ac:dyDescent="0.25">
      <c r="A2501">
        <v>2018</v>
      </c>
      <c r="B2501" s="53" t="str">
        <f t="shared" si="76"/>
        <v>2018_TN69</v>
      </c>
      <c r="C2501" t="s">
        <v>282</v>
      </c>
      <c r="D2501" t="s">
        <v>1742</v>
      </c>
      <c r="E2501" s="53" t="str">
        <f t="shared" si="77"/>
        <v>2018_TNPICKETT</v>
      </c>
      <c r="F2501">
        <v>453100</v>
      </c>
      <c r="G2501" s="53">
        <f t="array" ref="G2501">SUM(IF(A2501=A$5:A2501,IF(C2501=C$5:C2501,1,0),0))</f>
        <v>69</v>
      </c>
    </row>
    <row r="2502" spans="1:7" x14ac:dyDescent="0.25">
      <c r="A2502">
        <v>2018</v>
      </c>
      <c r="B2502" s="53" t="str">
        <f t="shared" ref="B2502:B2565" si="78">A2502&amp;"_"&amp;C2502&amp;G2502</f>
        <v>2018_TN70</v>
      </c>
      <c r="C2502" t="s">
        <v>282</v>
      </c>
      <c r="D2502" t="s">
        <v>535</v>
      </c>
      <c r="E2502" s="53" t="str">
        <f t="shared" ref="E2502:E2565" si="79">A2502&amp;"_"&amp;C2502&amp;D2502</f>
        <v>2018_TNPOLK</v>
      </c>
      <c r="F2502">
        <v>453100</v>
      </c>
      <c r="G2502" s="53">
        <f t="array" ref="G2502">SUM(IF(A2502=A$5:A2502,IF(C2502=C$5:C2502,1,0),0))</f>
        <v>70</v>
      </c>
    </row>
    <row r="2503" spans="1:7" x14ac:dyDescent="0.25">
      <c r="A2503">
        <v>2018</v>
      </c>
      <c r="B2503" s="53" t="str">
        <f t="shared" si="78"/>
        <v>2018_TN71</v>
      </c>
      <c r="C2503" t="s">
        <v>282</v>
      </c>
      <c r="D2503" t="s">
        <v>264</v>
      </c>
      <c r="E2503" s="53" t="str">
        <f t="shared" si="79"/>
        <v>2018_TNPUTNAM</v>
      </c>
      <c r="F2503">
        <v>453100</v>
      </c>
      <c r="G2503" s="53">
        <f t="array" ref="G2503">SUM(IF(A2503=A$5:A2503,IF(C2503=C$5:C2503,1,0),0))</f>
        <v>71</v>
      </c>
    </row>
    <row r="2504" spans="1:7" x14ac:dyDescent="0.25">
      <c r="A2504">
        <v>2018</v>
      </c>
      <c r="B2504" s="53" t="str">
        <f t="shared" si="78"/>
        <v>2018_TN72</v>
      </c>
      <c r="C2504" t="s">
        <v>282</v>
      </c>
      <c r="D2504" t="s">
        <v>1743</v>
      </c>
      <c r="E2504" s="53" t="str">
        <f t="shared" si="79"/>
        <v>2018_TNRHEA</v>
      </c>
      <c r="F2504">
        <v>453100</v>
      </c>
      <c r="G2504" s="53">
        <f t="array" ref="G2504">SUM(IF(A2504=A$5:A2504,IF(C2504=C$5:C2504,1,0),0))</f>
        <v>72</v>
      </c>
    </row>
    <row r="2505" spans="1:7" x14ac:dyDescent="0.25">
      <c r="A2505">
        <v>2018</v>
      </c>
      <c r="B2505" s="53" t="str">
        <f t="shared" si="78"/>
        <v>2018_TN73</v>
      </c>
      <c r="C2505" t="s">
        <v>282</v>
      </c>
      <c r="D2505" t="s">
        <v>1744</v>
      </c>
      <c r="E2505" s="53" t="str">
        <f t="shared" si="79"/>
        <v>2018_TNROANE</v>
      </c>
      <c r="F2505">
        <v>453100</v>
      </c>
      <c r="G2505" s="53">
        <f t="array" ref="G2505">SUM(IF(A2505=A$5:A2505,IF(C2505=C$5:C2505,1,0),0))</f>
        <v>73</v>
      </c>
    </row>
    <row r="2506" spans="1:7" x14ac:dyDescent="0.25">
      <c r="A2506">
        <v>2018</v>
      </c>
      <c r="B2506" s="53" t="str">
        <f t="shared" si="78"/>
        <v>2018_TN74</v>
      </c>
      <c r="C2506" t="s">
        <v>282</v>
      </c>
      <c r="D2506" t="s">
        <v>290</v>
      </c>
      <c r="E2506" s="53" t="str">
        <f t="shared" si="79"/>
        <v>2018_TNROBERTSON</v>
      </c>
      <c r="F2506">
        <v>494500</v>
      </c>
      <c r="G2506" s="53">
        <f t="array" ref="G2506">SUM(IF(A2506=A$5:A2506,IF(C2506=C$5:C2506,1,0),0))</f>
        <v>74</v>
      </c>
    </row>
    <row r="2507" spans="1:7" x14ac:dyDescent="0.25">
      <c r="A2507">
        <v>2018</v>
      </c>
      <c r="B2507" s="53" t="str">
        <f t="shared" si="78"/>
        <v>2018_TN75</v>
      </c>
      <c r="C2507" t="s">
        <v>282</v>
      </c>
      <c r="D2507" t="s">
        <v>291</v>
      </c>
      <c r="E2507" s="53" t="str">
        <f t="shared" si="79"/>
        <v>2018_TNRUTHERFORD</v>
      </c>
      <c r="F2507">
        <v>494500</v>
      </c>
      <c r="G2507" s="53">
        <f t="array" ref="G2507">SUM(IF(A2507=A$5:A2507,IF(C2507=C$5:C2507,1,0),0))</f>
        <v>75</v>
      </c>
    </row>
    <row r="2508" spans="1:7" x14ac:dyDescent="0.25">
      <c r="A2508">
        <v>2018</v>
      </c>
      <c r="B2508" s="53" t="str">
        <f t="shared" si="78"/>
        <v>2018_TN76</v>
      </c>
      <c r="C2508" t="s">
        <v>282</v>
      </c>
      <c r="D2508" t="s">
        <v>541</v>
      </c>
      <c r="E2508" s="53" t="str">
        <f t="shared" si="79"/>
        <v>2018_TNSCOTT</v>
      </c>
      <c r="F2508">
        <v>453100</v>
      </c>
      <c r="G2508" s="53">
        <f t="array" ref="G2508">SUM(IF(A2508=A$5:A2508,IF(C2508=C$5:C2508,1,0),0))</f>
        <v>76</v>
      </c>
    </row>
    <row r="2509" spans="1:7" x14ac:dyDescent="0.25">
      <c r="A2509">
        <v>2018</v>
      </c>
      <c r="B2509" s="53" t="str">
        <f t="shared" si="78"/>
        <v>2018_TN77</v>
      </c>
      <c r="C2509" t="s">
        <v>282</v>
      </c>
      <c r="D2509" t="s">
        <v>1745</v>
      </c>
      <c r="E2509" s="53" t="str">
        <f t="shared" si="79"/>
        <v>2018_TNSEQUATCHIE</v>
      </c>
      <c r="F2509">
        <v>453100</v>
      </c>
      <c r="G2509" s="53">
        <f t="array" ref="G2509">SUM(IF(A2509=A$5:A2509,IF(C2509=C$5:C2509,1,0),0))</f>
        <v>77</v>
      </c>
    </row>
    <row r="2510" spans="1:7" x14ac:dyDescent="0.25">
      <c r="A2510">
        <v>2018</v>
      </c>
      <c r="B2510" s="53" t="str">
        <f t="shared" si="78"/>
        <v>2018_TN78</v>
      </c>
      <c r="C2510" t="s">
        <v>282</v>
      </c>
      <c r="D2510" t="s">
        <v>544</v>
      </c>
      <c r="E2510" s="53" t="str">
        <f t="shared" si="79"/>
        <v>2018_TNSEVIER</v>
      </c>
      <c r="F2510">
        <v>453100</v>
      </c>
      <c r="G2510" s="53">
        <f t="array" ref="G2510">SUM(IF(A2510=A$5:A2510,IF(C2510=C$5:C2510,1,0),0))</f>
        <v>78</v>
      </c>
    </row>
    <row r="2511" spans="1:7" x14ac:dyDescent="0.25">
      <c r="A2511">
        <v>2018</v>
      </c>
      <c r="B2511" s="53" t="str">
        <f t="shared" si="78"/>
        <v>2018_TN79</v>
      </c>
      <c r="C2511" t="s">
        <v>282</v>
      </c>
      <c r="D2511" t="s">
        <v>478</v>
      </c>
      <c r="E2511" s="53" t="str">
        <f t="shared" si="79"/>
        <v>2018_TNSHELBY</v>
      </c>
      <c r="F2511">
        <v>453100</v>
      </c>
      <c r="G2511" s="53">
        <f t="array" ref="G2511">SUM(IF(A2511=A$5:A2511,IF(C2511=C$5:C2511,1,0),0))</f>
        <v>79</v>
      </c>
    </row>
    <row r="2512" spans="1:7" x14ac:dyDescent="0.25">
      <c r="A2512">
        <v>2018</v>
      </c>
      <c r="B2512" s="53" t="str">
        <f t="shared" si="78"/>
        <v>2018_TN80</v>
      </c>
      <c r="C2512" t="s">
        <v>282</v>
      </c>
      <c r="D2512" t="s">
        <v>292</v>
      </c>
      <c r="E2512" s="53" t="str">
        <f t="shared" si="79"/>
        <v>2018_TNSMITH</v>
      </c>
      <c r="F2512">
        <v>494500</v>
      </c>
      <c r="G2512" s="53">
        <f t="array" ref="G2512">SUM(IF(A2512=A$5:A2512,IF(C2512=C$5:C2512,1,0),0))</f>
        <v>80</v>
      </c>
    </row>
    <row r="2513" spans="1:7" x14ac:dyDescent="0.25">
      <c r="A2513">
        <v>2018</v>
      </c>
      <c r="B2513" s="53" t="str">
        <f t="shared" si="78"/>
        <v>2018_TN81</v>
      </c>
      <c r="C2513" t="s">
        <v>282</v>
      </c>
      <c r="D2513" t="s">
        <v>754</v>
      </c>
      <c r="E2513" s="53" t="str">
        <f t="shared" si="79"/>
        <v>2018_TNSTEWART</v>
      </c>
      <c r="F2513">
        <v>453100</v>
      </c>
      <c r="G2513" s="53">
        <f t="array" ref="G2513">SUM(IF(A2513=A$5:A2513,IF(C2513=C$5:C2513,1,0),0))</f>
        <v>81</v>
      </c>
    </row>
    <row r="2514" spans="1:7" x14ac:dyDescent="0.25">
      <c r="A2514">
        <v>2018</v>
      </c>
      <c r="B2514" s="53" t="str">
        <f t="shared" si="78"/>
        <v>2018_TN82</v>
      </c>
      <c r="C2514" t="s">
        <v>282</v>
      </c>
      <c r="D2514" t="s">
        <v>887</v>
      </c>
      <c r="E2514" s="53" t="str">
        <f t="shared" si="79"/>
        <v>2018_TNSULLIVAN</v>
      </c>
      <c r="F2514">
        <v>453100</v>
      </c>
      <c r="G2514" s="53">
        <f t="array" ref="G2514">SUM(IF(A2514=A$5:A2514,IF(C2514=C$5:C2514,1,0),0))</f>
        <v>82</v>
      </c>
    </row>
    <row r="2515" spans="1:7" x14ac:dyDescent="0.25">
      <c r="A2515">
        <v>2018</v>
      </c>
      <c r="B2515" s="53" t="str">
        <f t="shared" si="78"/>
        <v>2018_TN83</v>
      </c>
      <c r="C2515" t="s">
        <v>282</v>
      </c>
      <c r="D2515" t="s">
        <v>293</v>
      </c>
      <c r="E2515" s="53" t="str">
        <f t="shared" si="79"/>
        <v>2018_TNSUMNER</v>
      </c>
      <c r="F2515">
        <v>494500</v>
      </c>
      <c r="G2515" s="53">
        <f t="array" ref="G2515">SUM(IF(A2515=A$5:A2515,IF(C2515=C$5:C2515,1,0),0))</f>
        <v>83</v>
      </c>
    </row>
    <row r="2516" spans="1:7" x14ac:dyDescent="0.25">
      <c r="A2516">
        <v>2018</v>
      </c>
      <c r="B2516" s="53" t="str">
        <f t="shared" si="78"/>
        <v>2018_TN84</v>
      </c>
      <c r="C2516" t="s">
        <v>282</v>
      </c>
      <c r="D2516" t="s">
        <v>890</v>
      </c>
      <c r="E2516" s="53" t="str">
        <f t="shared" si="79"/>
        <v>2018_TNTIPTON</v>
      </c>
      <c r="F2516">
        <v>453100</v>
      </c>
      <c r="G2516" s="53">
        <f t="array" ref="G2516">SUM(IF(A2516=A$5:A2516,IF(C2516=C$5:C2516,1,0),0))</f>
        <v>84</v>
      </c>
    </row>
    <row r="2517" spans="1:7" x14ac:dyDescent="0.25">
      <c r="A2517">
        <v>2018</v>
      </c>
      <c r="B2517" s="53" t="str">
        <f t="shared" si="78"/>
        <v>2018_TN85</v>
      </c>
      <c r="C2517" t="s">
        <v>282</v>
      </c>
      <c r="D2517" t="s">
        <v>294</v>
      </c>
      <c r="E2517" s="53" t="str">
        <f t="shared" si="79"/>
        <v>2018_TNTROUSDALE</v>
      </c>
      <c r="F2517">
        <v>494500</v>
      </c>
      <c r="G2517" s="53">
        <f t="array" ref="G2517">SUM(IF(A2517=A$5:A2517,IF(C2517=C$5:C2517,1,0),0))</f>
        <v>85</v>
      </c>
    </row>
    <row r="2518" spans="1:7" x14ac:dyDescent="0.25">
      <c r="A2518">
        <v>2018</v>
      </c>
      <c r="B2518" s="53" t="str">
        <f t="shared" si="78"/>
        <v>2018_TN86</v>
      </c>
      <c r="C2518" t="s">
        <v>282</v>
      </c>
      <c r="D2518" t="s">
        <v>1746</v>
      </c>
      <c r="E2518" s="53" t="str">
        <f t="shared" si="79"/>
        <v>2018_TNUNICOI</v>
      </c>
      <c r="F2518">
        <v>453100</v>
      </c>
      <c r="G2518" s="53">
        <f t="array" ref="G2518">SUM(IF(A2518=A$5:A2518,IF(C2518=C$5:C2518,1,0),0))</f>
        <v>86</v>
      </c>
    </row>
    <row r="2519" spans="1:7" x14ac:dyDescent="0.25">
      <c r="A2519">
        <v>2018</v>
      </c>
      <c r="B2519" s="53" t="str">
        <f t="shared" si="78"/>
        <v>2018_TN87</v>
      </c>
      <c r="C2519" t="s">
        <v>282</v>
      </c>
      <c r="D2519" t="s">
        <v>258</v>
      </c>
      <c r="E2519" s="53" t="str">
        <f t="shared" si="79"/>
        <v>2018_TNUNION</v>
      </c>
      <c r="F2519">
        <v>453100</v>
      </c>
      <c r="G2519" s="53">
        <f t="array" ref="G2519">SUM(IF(A2519=A$5:A2519,IF(C2519=C$5:C2519,1,0),0))</f>
        <v>87</v>
      </c>
    </row>
    <row r="2520" spans="1:7" x14ac:dyDescent="0.25">
      <c r="A2520">
        <v>2018</v>
      </c>
      <c r="B2520" s="53" t="str">
        <f t="shared" si="78"/>
        <v>2018_TN88</v>
      </c>
      <c r="C2520" t="s">
        <v>282</v>
      </c>
      <c r="D2520" t="s">
        <v>547</v>
      </c>
      <c r="E2520" s="53" t="str">
        <f t="shared" si="79"/>
        <v>2018_TNVAN BUREN</v>
      </c>
      <c r="F2520">
        <v>453100</v>
      </c>
      <c r="G2520" s="53">
        <f t="array" ref="G2520">SUM(IF(A2520=A$5:A2520,IF(C2520=C$5:C2520,1,0),0))</f>
        <v>88</v>
      </c>
    </row>
    <row r="2521" spans="1:7" x14ac:dyDescent="0.25">
      <c r="A2521">
        <v>2018</v>
      </c>
      <c r="B2521" s="53" t="str">
        <f t="shared" si="78"/>
        <v>2018_TN89</v>
      </c>
      <c r="C2521" t="s">
        <v>282</v>
      </c>
      <c r="D2521" t="s">
        <v>336</v>
      </c>
      <c r="E2521" s="53" t="str">
        <f t="shared" si="79"/>
        <v>2018_TNWARREN</v>
      </c>
      <c r="F2521">
        <v>453100</v>
      </c>
      <c r="G2521" s="53">
        <f t="array" ref="G2521">SUM(IF(A2521=A$5:A2521,IF(C2521=C$5:C2521,1,0),0))</f>
        <v>89</v>
      </c>
    </row>
    <row r="2522" spans="1:7" x14ac:dyDescent="0.25">
      <c r="A2522">
        <v>2018</v>
      </c>
      <c r="B2522" s="53" t="str">
        <f t="shared" si="78"/>
        <v>2018_TN90</v>
      </c>
      <c r="C2522" t="s">
        <v>282</v>
      </c>
      <c r="D2522" t="s">
        <v>125</v>
      </c>
      <c r="E2522" s="53" t="str">
        <f t="shared" si="79"/>
        <v>2018_TNWASHINGTON</v>
      </c>
      <c r="F2522">
        <v>453100</v>
      </c>
      <c r="G2522" s="53">
        <f t="array" ref="G2522">SUM(IF(A2522=A$5:A2522,IF(C2522=C$5:C2522,1,0),0))</f>
        <v>90</v>
      </c>
    </row>
    <row r="2523" spans="1:7" x14ac:dyDescent="0.25">
      <c r="A2523">
        <v>2018</v>
      </c>
      <c r="B2523" s="53" t="str">
        <f t="shared" si="78"/>
        <v>2018_TN91</v>
      </c>
      <c r="C2523" t="s">
        <v>282</v>
      </c>
      <c r="D2523" t="s">
        <v>770</v>
      </c>
      <c r="E2523" s="53" t="str">
        <f t="shared" si="79"/>
        <v>2018_TNWAYNE</v>
      </c>
      <c r="F2523">
        <v>453100</v>
      </c>
      <c r="G2523" s="53">
        <f t="array" ref="G2523">SUM(IF(A2523=A$5:A2523,IF(C2523=C$5:C2523,1,0),0))</f>
        <v>91</v>
      </c>
    </row>
    <row r="2524" spans="1:7" x14ac:dyDescent="0.25">
      <c r="A2524">
        <v>2018</v>
      </c>
      <c r="B2524" s="53" t="str">
        <f t="shared" si="78"/>
        <v>2018_TN92</v>
      </c>
      <c r="C2524" t="s">
        <v>282</v>
      </c>
      <c r="D2524" t="s">
        <v>1747</v>
      </c>
      <c r="E2524" s="53" t="str">
        <f t="shared" si="79"/>
        <v>2018_TNWEAKLEY</v>
      </c>
      <c r="F2524">
        <v>453100</v>
      </c>
      <c r="G2524" s="53">
        <f t="array" ref="G2524">SUM(IF(A2524=A$5:A2524,IF(C2524=C$5:C2524,1,0),0))</f>
        <v>92</v>
      </c>
    </row>
    <row r="2525" spans="1:7" x14ac:dyDescent="0.25">
      <c r="A2525">
        <v>2018</v>
      </c>
      <c r="B2525" s="53" t="str">
        <f t="shared" si="78"/>
        <v>2018_TN93</v>
      </c>
      <c r="C2525" t="s">
        <v>282</v>
      </c>
      <c r="D2525" t="s">
        <v>548</v>
      </c>
      <c r="E2525" s="53" t="str">
        <f t="shared" si="79"/>
        <v>2018_TNWHITE</v>
      </c>
      <c r="F2525">
        <v>453100</v>
      </c>
      <c r="G2525" s="53">
        <f t="array" ref="G2525">SUM(IF(A2525=A$5:A2525,IF(C2525=C$5:C2525,1,0),0))</f>
        <v>93</v>
      </c>
    </row>
    <row r="2526" spans="1:7" x14ac:dyDescent="0.25">
      <c r="A2526">
        <v>2018</v>
      </c>
      <c r="B2526" s="53" t="str">
        <f t="shared" si="78"/>
        <v>2018_TN94</v>
      </c>
      <c r="C2526" t="s">
        <v>282</v>
      </c>
      <c r="D2526" t="s">
        <v>295</v>
      </c>
      <c r="E2526" s="53" t="str">
        <f t="shared" si="79"/>
        <v>2018_TNWILLIAMSON</v>
      </c>
      <c r="F2526">
        <v>494500</v>
      </c>
      <c r="G2526" s="53">
        <f t="array" ref="G2526">SUM(IF(A2526=A$5:A2526,IF(C2526=C$5:C2526,1,0),0))</f>
        <v>94</v>
      </c>
    </row>
    <row r="2527" spans="1:7" x14ac:dyDescent="0.25">
      <c r="A2527">
        <v>2018</v>
      </c>
      <c r="B2527" s="53" t="str">
        <f t="shared" si="78"/>
        <v>2018_TN95</v>
      </c>
      <c r="C2527" t="s">
        <v>282</v>
      </c>
      <c r="D2527" t="s">
        <v>296</v>
      </c>
      <c r="E2527" s="53" t="str">
        <f t="shared" si="79"/>
        <v>2018_TNWILSON</v>
      </c>
      <c r="F2527">
        <v>494500</v>
      </c>
      <c r="G2527" s="53">
        <f t="array" ref="G2527">SUM(IF(A2527=A$5:A2527,IF(C2527=C$5:C2527,1,0),0))</f>
        <v>95</v>
      </c>
    </row>
    <row r="2528" spans="1:7" x14ac:dyDescent="0.25">
      <c r="A2528">
        <v>2018</v>
      </c>
      <c r="B2528" s="53" t="str">
        <f t="shared" si="78"/>
        <v>2018_TX1</v>
      </c>
      <c r="C2528" t="s">
        <v>389</v>
      </c>
      <c r="D2528" t="s">
        <v>939</v>
      </c>
      <c r="E2528" s="53" t="str">
        <f t="shared" si="79"/>
        <v>2018_TXANDERSON</v>
      </c>
      <c r="F2528">
        <v>453100</v>
      </c>
      <c r="G2528" s="53">
        <f t="array" ref="G2528">SUM(IF(A2528=A$5:A2528,IF(C2528=C$5:C2528,1,0),0))</f>
        <v>1</v>
      </c>
    </row>
    <row r="2529" spans="1:7" x14ac:dyDescent="0.25">
      <c r="A2529">
        <v>2018</v>
      </c>
      <c r="B2529" s="53" t="str">
        <f t="shared" si="78"/>
        <v>2018_TX2</v>
      </c>
      <c r="C2529" t="s">
        <v>389</v>
      </c>
      <c r="D2529" t="s">
        <v>1748</v>
      </c>
      <c r="E2529" s="53" t="str">
        <f t="shared" si="79"/>
        <v>2018_TXANDREWS</v>
      </c>
      <c r="F2529">
        <v>453100</v>
      </c>
      <c r="G2529" s="53">
        <f t="array" ref="G2529">SUM(IF(A2529=A$5:A2529,IF(C2529=C$5:C2529,1,0),0))</f>
        <v>2</v>
      </c>
    </row>
    <row r="2530" spans="1:7" x14ac:dyDescent="0.25">
      <c r="A2530">
        <v>2018</v>
      </c>
      <c r="B2530" s="53" t="str">
        <f t="shared" si="78"/>
        <v>2018_TX3</v>
      </c>
      <c r="C2530" t="s">
        <v>389</v>
      </c>
      <c r="D2530" t="s">
        <v>1749</v>
      </c>
      <c r="E2530" s="53" t="str">
        <f t="shared" si="79"/>
        <v>2018_TXANGELINA</v>
      </c>
      <c r="F2530">
        <v>453100</v>
      </c>
      <c r="G2530" s="53">
        <f t="array" ref="G2530">SUM(IF(A2530=A$5:A2530,IF(C2530=C$5:C2530,1,0),0))</f>
        <v>3</v>
      </c>
    </row>
    <row r="2531" spans="1:7" x14ac:dyDescent="0.25">
      <c r="A2531">
        <v>2018</v>
      </c>
      <c r="B2531" s="53" t="str">
        <f t="shared" si="78"/>
        <v>2018_TX4</v>
      </c>
      <c r="C2531" t="s">
        <v>389</v>
      </c>
      <c r="D2531" t="s">
        <v>1750</v>
      </c>
      <c r="E2531" s="53" t="str">
        <f t="shared" si="79"/>
        <v>2018_TXARANSAS</v>
      </c>
      <c r="F2531">
        <v>453100</v>
      </c>
      <c r="G2531" s="53">
        <f t="array" ref="G2531">SUM(IF(A2531=A$5:A2531,IF(C2531=C$5:C2531,1,0),0))</f>
        <v>4</v>
      </c>
    </row>
    <row r="2532" spans="1:7" x14ac:dyDescent="0.25">
      <c r="A2532">
        <v>2018</v>
      </c>
      <c r="B2532" s="53" t="str">
        <f t="shared" si="78"/>
        <v>2018_TX5</v>
      </c>
      <c r="C2532" t="s">
        <v>389</v>
      </c>
      <c r="D2532" t="s">
        <v>1751</v>
      </c>
      <c r="E2532" s="53" t="str">
        <f t="shared" si="79"/>
        <v>2018_TXARCHER</v>
      </c>
      <c r="F2532">
        <v>453100</v>
      </c>
      <c r="G2532" s="53">
        <f t="array" ref="G2532">SUM(IF(A2532=A$5:A2532,IF(C2532=C$5:C2532,1,0),0))</f>
        <v>5</v>
      </c>
    </row>
    <row r="2533" spans="1:7" x14ac:dyDescent="0.25">
      <c r="A2533">
        <v>2018</v>
      </c>
      <c r="B2533" s="53" t="str">
        <f t="shared" si="78"/>
        <v>2018_TX6</v>
      </c>
      <c r="C2533" t="s">
        <v>389</v>
      </c>
      <c r="D2533" t="s">
        <v>1635</v>
      </c>
      <c r="E2533" s="53" t="str">
        <f t="shared" si="79"/>
        <v>2018_TXARMSTRONG</v>
      </c>
      <c r="F2533">
        <v>453100</v>
      </c>
      <c r="G2533" s="53">
        <f t="array" ref="G2533">SUM(IF(A2533=A$5:A2533,IF(C2533=C$5:C2533,1,0),0))</f>
        <v>6</v>
      </c>
    </row>
    <row r="2534" spans="1:7" x14ac:dyDescent="0.25">
      <c r="A2534">
        <v>2018</v>
      </c>
      <c r="B2534" s="53" t="str">
        <f t="shared" si="78"/>
        <v>2018_TX7</v>
      </c>
      <c r="C2534" t="s">
        <v>389</v>
      </c>
      <c r="D2534" t="s">
        <v>1752</v>
      </c>
      <c r="E2534" s="53" t="str">
        <f t="shared" si="79"/>
        <v>2018_TXATASCOSA</v>
      </c>
      <c r="F2534">
        <v>453100</v>
      </c>
      <c r="G2534" s="53">
        <f t="array" ref="G2534">SUM(IF(A2534=A$5:A2534,IF(C2534=C$5:C2534,1,0),0))</f>
        <v>7</v>
      </c>
    </row>
    <row r="2535" spans="1:7" x14ac:dyDescent="0.25">
      <c r="A2535">
        <v>2018</v>
      </c>
      <c r="B2535" s="53" t="str">
        <f t="shared" si="78"/>
        <v>2018_TX8</v>
      </c>
      <c r="C2535" t="s">
        <v>389</v>
      </c>
      <c r="D2535" t="s">
        <v>1753</v>
      </c>
      <c r="E2535" s="53" t="str">
        <f t="shared" si="79"/>
        <v>2018_TXAUSTIN</v>
      </c>
      <c r="F2535">
        <v>453100</v>
      </c>
      <c r="G2535" s="53">
        <f t="array" ref="G2535">SUM(IF(A2535=A$5:A2535,IF(C2535=C$5:C2535,1,0),0))</f>
        <v>8</v>
      </c>
    </row>
    <row r="2536" spans="1:7" x14ac:dyDescent="0.25">
      <c r="A2536">
        <v>2018</v>
      </c>
      <c r="B2536" s="53" t="str">
        <f t="shared" si="78"/>
        <v>2018_TX9</v>
      </c>
      <c r="C2536" t="s">
        <v>389</v>
      </c>
      <c r="D2536" t="s">
        <v>1754</v>
      </c>
      <c r="E2536" s="53" t="str">
        <f t="shared" si="79"/>
        <v>2018_TXBAILEY</v>
      </c>
      <c r="F2536">
        <v>453100</v>
      </c>
      <c r="G2536" s="53">
        <f t="array" ref="G2536">SUM(IF(A2536=A$5:A2536,IF(C2536=C$5:C2536,1,0),0))</f>
        <v>9</v>
      </c>
    </row>
    <row r="2537" spans="1:7" x14ac:dyDescent="0.25">
      <c r="A2537">
        <v>2018</v>
      </c>
      <c r="B2537" s="53" t="str">
        <f t="shared" si="78"/>
        <v>2018_TX10</v>
      </c>
      <c r="C2537" t="s">
        <v>389</v>
      </c>
      <c r="D2537" t="s">
        <v>1755</v>
      </c>
      <c r="E2537" s="53" t="str">
        <f t="shared" si="79"/>
        <v>2018_TXBANDERA</v>
      </c>
      <c r="F2537">
        <v>453100</v>
      </c>
      <c r="G2537" s="53">
        <f t="array" ref="G2537">SUM(IF(A2537=A$5:A2537,IF(C2537=C$5:C2537,1,0),0))</f>
        <v>10</v>
      </c>
    </row>
    <row r="2538" spans="1:7" x14ac:dyDescent="0.25">
      <c r="A2538">
        <v>2018</v>
      </c>
      <c r="B2538" s="53" t="str">
        <f t="shared" si="78"/>
        <v>2018_TX11</v>
      </c>
      <c r="C2538" t="s">
        <v>389</v>
      </c>
      <c r="D2538" t="s">
        <v>1756</v>
      </c>
      <c r="E2538" s="53" t="str">
        <f t="shared" si="79"/>
        <v>2018_TXBASTROP</v>
      </c>
      <c r="F2538">
        <v>453100</v>
      </c>
      <c r="G2538" s="53">
        <f t="array" ref="G2538">SUM(IF(A2538=A$5:A2538,IF(C2538=C$5:C2538,1,0),0))</f>
        <v>11</v>
      </c>
    </row>
    <row r="2539" spans="1:7" x14ac:dyDescent="0.25">
      <c r="A2539">
        <v>2018</v>
      </c>
      <c r="B2539" s="53" t="str">
        <f t="shared" si="78"/>
        <v>2018_TX12</v>
      </c>
      <c r="C2539" t="s">
        <v>389</v>
      </c>
      <c r="D2539" t="s">
        <v>1757</v>
      </c>
      <c r="E2539" s="53" t="str">
        <f t="shared" si="79"/>
        <v>2018_TXBAYLOR</v>
      </c>
      <c r="F2539">
        <v>453100</v>
      </c>
      <c r="G2539" s="53">
        <f t="array" ref="G2539">SUM(IF(A2539=A$5:A2539,IF(C2539=C$5:C2539,1,0),0))</f>
        <v>12</v>
      </c>
    </row>
    <row r="2540" spans="1:7" x14ac:dyDescent="0.25">
      <c r="A2540">
        <v>2018</v>
      </c>
      <c r="B2540" s="53" t="str">
        <f t="shared" si="78"/>
        <v>2018_TX13</v>
      </c>
      <c r="C2540" t="s">
        <v>389</v>
      </c>
      <c r="D2540" t="s">
        <v>1758</v>
      </c>
      <c r="E2540" s="53" t="str">
        <f t="shared" si="79"/>
        <v>2018_TXBEE</v>
      </c>
      <c r="F2540">
        <v>453100</v>
      </c>
      <c r="G2540" s="53">
        <f t="array" ref="G2540">SUM(IF(A2540=A$5:A2540,IF(C2540=C$5:C2540,1,0),0))</f>
        <v>13</v>
      </c>
    </row>
    <row r="2541" spans="1:7" x14ac:dyDescent="0.25">
      <c r="A2541">
        <v>2018</v>
      </c>
      <c r="B2541" s="53" t="str">
        <f t="shared" si="78"/>
        <v>2018_TX14</v>
      </c>
      <c r="C2541" t="s">
        <v>389</v>
      </c>
      <c r="D2541" t="s">
        <v>1004</v>
      </c>
      <c r="E2541" s="53" t="str">
        <f t="shared" si="79"/>
        <v>2018_TXBELL</v>
      </c>
      <c r="F2541">
        <v>453100</v>
      </c>
      <c r="G2541" s="53">
        <f t="array" ref="G2541">SUM(IF(A2541=A$5:A2541,IF(C2541=C$5:C2541,1,0),0))</f>
        <v>14</v>
      </c>
    </row>
    <row r="2542" spans="1:7" x14ac:dyDescent="0.25">
      <c r="A2542">
        <v>2018</v>
      </c>
      <c r="B2542" s="53" t="str">
        <f t="shared" si="78"/>
        <v>2018_TX15</v>
      </c>
      <c r="C2542" t="s">
        <v>389</v>
      </c>
      <c r="D2542" t="s">
        <v>1759</v>
      </c>
      <c r="E2542" s="53" t="str">
        <f t="shared" si="79"/>
        <v>2018_TXBEXAR</v>
      </c>
      <c r="F2542">
        <v>453100</v>
      </c>
      <c r="G2542" s="53">
        <f t="array" ref="G2542">SUM(IF(A2542=A$5:A2542,IF(C2542=C$5:C2542,1,0),0))</f>
        <v>15</v>
      </c>
    </row>
    <row r="2543" spans="1:7" x14ac:dyDescent="0.25">
      <c r="A2543">
        <v>2018</v>
      </c>
      <c r="B2543" s="53" t="str">
        <f t="shared" si="78"/>
        <v>2018_TX16</v>
      </c>
      <c r="C2543" t="s">
        <v>389</v>
      </c>
      <c r="D2543" t="s">
        <v>1760</v>
      </c>
      <c r="E2543" s="53" t="str">
        <f t="shared" si="79"/>
        <v>2018_TXBLANCO</v>
      </c>
      <c r="F2543">
        <v>453100</v>
      </c>
      <c r="G2543" s="53">
        <f t="array" ref="G2543">SUM(IF(A2543=A$5:A2543,IF(C2543=C$5:C2543,1,0),0))</f>
        <v>16</v>
      </c>
    </row>
    <row r="2544" spans="1:7" x14ac:dyDescent="0.25">
      <c r="A2544">
        <v>2018</v>
      </c>
      <c r="B2544" s="53" t="str">
        <f t="shared" si="78"/>
        <v>2018_TX17</v>
      </c>
      <c r="C2544" t="s">
        <v>389</v>
      </c>
      <c r="D2544" t="s">
        <v>1761</v>
      </c>
      <c r="E2544" s="53" t="str">
        <f t="shared" si="79"/>
        <v>2018_TXBORDEN</v>
      </c>
      <c r="F2544">
        <v>453100</v>
      </c>
      <c r="G2544" s="53">
        <f t="array" ref="G2544">SUM(IF(A2544=A$5:A2544,IF(C2544=C$5:C2544,1,0),0))</f>
        <v>17</v>
      </c>
    </row>
    <row r="2545" spans="1:7" x14ac:dyDescent="0.25">
      <c r="A2545">
        <v>2018</v>
      </c>
      <c r="B2545" s="53" t="str">
        <f t="shared" si="78"/>
        <v>2018_TX18</v>
      </c>
      <c r="C2545" t="s">
        <v>389</v>
      </c>
      <c r="D2545" t="s">
        <v>1762</v>
      </c>
      <c r="E2545" s="53" t="str">
        <f t="shared" si="79"/>
        <v>2018_TXBOSQUE</v>
      </c>
      <c r="F2545">
        <v>453100</v>
      </c>
      <c r="G2545" s="53">
        <f t="array" ref="G2545">SUM(IF(A2545=A$5:A2545,IF(C2545=C$5:C2545,1,0),0))</f>
        <v>18</v>
      </c>
    </row>
    <row r="2546" spans="1:7" x14ac:dyDescent="0.25">
      <c r="A2546">
        <v>2018</v>
      </c>
      <c r="B2546" s="53" t="str">
        <f t="shared" si="78"/>
        <v>2018_TX19</v>
      </c>
      <c r="C2546" t="s">
        <v>389</v>
      </c>
      <c r="D2546" t="s">
        <v>1763</v>
      </c>
      <c r="E2546" s="53" t="str">
        <f t="shared" si="79"/>
        <v>2018_TXBOWIE</v>
      </c>
      <c r="F2546">
        <v>453100</v>
      </c>
      <c r="G2546" s="53">
        <f t="array" ref="G2546">SUM(IF(A2546=A$5:A2546,IF(C2546=C$5:C2546,1,0),0))</f>
        <v>19</v>
      </c>
    </row>
    <row r="2547" spans="1:7" x14ac:dyDescent="0.25">
      <c r="A2547">
        <v>2018</v>
      </c>
      <c r="B2547" s="53" t="str">
        <f t="shared" si="78"/>
        <v>2018_TX20</v>
      </c>
      <c r="C2547" t="s">
        <v>389</v>
      </c>
      <c r="D2547" t="s">
        <v>1764</v>
      </c>
      <c r="E2547" s="53" t="str">
        <f t="shared" si="79"/>
        <v>2018_TXBRAZORIA</v>
      </c>
      <c r="F2547">
        <v>453100</v>
      </c>
      <c r="G2547" s="53">
        <f t="array" ref="G2547">SUM(IF(A2547=A$5:A2547,IF(C2547=C$5:C2547,1,0),0))</f>
        <v>20</v>
      </c>
    </row>
    <row r="2548" spans="1:7" x14ac:dyDescent="0.25">
      <c r="A2548">
        <v>2018</v>
      </c>
      <c r="B2548" s="53" t="str">
        <f t="shared" si="78"/>
        <v>2018_TX21</v>
      </c>
      <c r="C2548" t="s">
        <v>389</v>
      </c>
      <c r="D2548" t="s">
        <v>1765</v>
      </c>
      <c r="E2548" s="53" t="str">
        <f t="shared" si="79"/>
        <v>2018_TXBRAZOS</v>
      </c>
      <c r="F2548">
        <v>453100</v>
      </c>
      <c r="G2548" s="53">
        <f t="array" ref="G2548">SUM(IF(A2548=A$5:A2548,IF(C2548=C$5:C2548,1,0),0))</f>
        <v>21</v>
      </c>
    </row>
    <row r="2549" spans="1:7" x14ac:dyDescent="0.25">
      <c r="A2549">
        <v>2018</v>
      </c>
      <c r="B2549" s="53" t="str">
        <f t="shared" si="78"/>
        <v>2018_TX22</v>
      </c>
      <c r="C2549" t="s">
        <v>389</v>
      </c>
      <c r="D2549" t="s">
        <v>1766</v>
      </c>
      <c r="E2549" s="53" t="str">
        <f t="shared" si="79"/>
        <v>2018_TXBREWSTER</v>
      </c>
      <c r="F2549">
        <v>453100</v>
      </c>
      <c r="G2549" s="53">
        <f t="array" ref="G2549">SUM(IF(A2549=A$5:A2549,IF(C2549=C$5:C2549,1,0),0))</f>
        <v>22</v>
      </c>
    </row>
    <row r="2550" spans="1:7" x14ac:dyDescent="0.25">
      <c r="A2550">
        <v>2018</v>
      </c>
      <c r="B2550" s="53" t="str">
        <f t="shared" si="78"/>
        <v>2018_TX23</v>
      </c>
      <c r="C2550" t="s">
        <v>389</v>
      </c>
      <c r="D2550" t="s">
        <v>1767</v>
      </c>
      <c r="E2550" s="53" t="str">
        <f t="shared" si="79"/>
        <v>2018_TXBRISCOE</v>
      </c>
      <c r="F2550">
        <v>453100</v>
      </c>
      <c r="G2550" s="53">
        <f t="array" ref="G2550">SUM(IF(A2550=A$5:A2550,IF(C2550=C$5:C2550,1,0),0))</f>
        <v>23</v>
      </c>
    </row>
    <row r="2551" spans="1:7" x14ac:dyDescent="0.25">
      <c r="A2551">
        <v>2018</v>
      </c>
      <c r="B2551" s="53" t="str">
        <f t="shared" si="78"/>
        <v>2018_TX24</v>
      </c>
      <c r="C2551" t="s">
        <v>389</v>
      </c>
      <c r="D2551" t="s">
        <v>682</v>
      </c>
      <c r="E2551" s="53" t="str">
        <f t="shared" si="79"/>
        <v>2018_TXBROOKS</v>
      </c>
      <c r="F2551">
        <v>453100</v>
      </c>
      <c r="G2551" s="53">
        <f t="array" ref="G2551">SUM(IF(A2551=A$5:A2551,IF(C2551=C$5:C2551,1,0),0))</f>
        <v>24</v>
      </c>
    </row>
    <row r="2552" spans="1:7" x14ac:dyDescent="0.25">
      <c r="A2552">
        <v>2018</v>
      </c>
      <c r="B2552" s="53" t="str">
        <f t="shared" si="78"/>
        <v>2018_TX25</v>
      </c>
      <c r="C2552" t="s">
        <v>389</v>
      </c>
      <c r="D2552" t="s">
        <v>808</v>
      </c>
      <c r="E2552" s="53" t="str">
        <f t="shared" si="79"/>
        <v>2018_TXBROWN</v>
      </c>
      <c r="F2552">
        <v>453100</v>
      </c>
      <c r="G2552" s="53">
        <f t="array" ref="G2552">SUM(IF(A2552=A$5:A2552,IF(C2552=C$5:C2552,1,0),0))</f>
        <v>25</v>
      </c>
    </row>
    <row r="2553" spans="1:7" x14ac:dyDescent="0.25">
      <c r="A2553">
        <v>2018</v>
      </c>
      <c r="B2553" s="53" t="str">
        <f t="shared" si="78"/>
        <v>2018_TX26</v>
      </c>
      <c r="C2553" t="s">
        <v>389</v>
      </c>
      <c r="D2553" t="s">
        <v>1768</v>
      </c>
      <c r="E2553" s="53" t="str">
        <f t="shared" si="79"/>
        <v>2018_TXBURLESON</v>
      </c>
      <c r="F2553">
        <v>453100</v>
      </c>
      <c r="G2553" s="53">
        <f t="array" ref="G2553">SUM(IF(A2553=A$5:A2553,IF(C2553=C$5:C2553,1,0),0))</f>
        <v>26</v>
      </c>
    </row>
    <row r="2554" spans="1:7" x14ac:dyDescent="0.25">
      <c r="A2554">
        <v>2018</v>
      </c>
      <c r="B2554" s="53" t="str">
        <f t="shared" si="78"/>
        <v>2018_TX27</v>
      </c>
      <c r="C2554" t="s">
        <v>389</v>
      </c>
      <c r="D2554" t="s">
        <v>1769</v>
      </c>
      <c r="E2554" s="53" t="str">
        <f t="shared" si="79"/>
        <v>2018_TXBURNET</v>
      </c>
      <c r="F2554">
        <v>453100</v>
      </c>
      <c r="G2554" s="53">
        <f t="array" ref="G2554">SUM(IF(A2554=A$5:A2554,IF(C2554=C$5:C2554,1,0),0))</f>
        <v>27</v>
      </c>
    </row>
    <row r="2555" spans="1:7" x14ac:dyDescent="0.25">
      <c r="A2555">
        <v>2018</v>
      </c>
      <c r="B2555" s="53" t="str">
        <f t="shared" si="78"/>
        <v>2018_TX28</v>
      </c>
      <c r="C2555" t="s">
        <v>389</v>
      </c>
      <c r="D2555" t="s">
        <v>1011</v>
      </c>
      <c r="E2555" s="53" t="str">
        <f t="shared" si="79"/>
        <v>2018_TXCALDWELL</v>
      </c>
      <c r="F2555">
        <v>453100</v>
      </c>
      <c r="G2555" s="53">
        <f t="array" ref="G2555">SUM(IF(A2555=A$5:A2555,IF(C2555=C$5:C2555,1,0),0))</f>
        <v>28</v>
      </c>
    </row>
    <row r="2556" spans="1:7" x14ac:dyDescent="0.25">
      <c r="A2556">
        <v>2018</v>
      </c>
      <c r="B2556" s="53" t="str">
        <f t="shared" si="78"/>
        <v>2018_TX29</v>
      </c>
      <c r="C2556" t="s">
        <v>389</v>
      </c>
      <c r="D2556" t="s">
        <v>434</v>
      </c>
      <c r="E2556" s="53" t="str">
        <f t="shared" si="79"/>
        <v>2018_TXCALHOUN</v>
      </c>
      <c r="F2556">
        <v>453100</v>
      </c>
      <c r="G2556" s="53">
        <f t="array" ref="G2556">SUM(IF(A2556=A$5:A2556,IF(C2556=C$5:C2556,1,0),0))</f>
        <v>29</v>
      </c>
    </row>
    <row r="2557" spans="1:7" x14ac:dyDescent="0.25">
      <c r="A2557">
        <v>2018</v>
      </c>
      <c r="B2557" s="53" t="str">
        <f t="shared" si="78"/>
        <v>2018_TX30</v>
      </c>
      <c r="C2557" t="s">
        <v>389</v>
      </c>
      <c r="D2557" t="s">
        <v>1770</v>
      </c>
      <c r="E2557" s="53" t="str">
        <f t="shared" si="79"/>
        <v>2018_TXCALLAHAN</v>
      </c>
      <c r="F2557">
        <v>453100</v>
      </c>
      <c r="G2557" s="53">
        <f t="array" ref="G2557">SUM(IF(A2557=A$5:A2557,IF(C2557=C$5:C2557,1,0),0))</f>
        <v>30</v>
      </c>
    </row>
    <row r="2558" spans="1:7" x14ac:dyDescent="0.25">
      <c r="A2558">
        <v>2018</v>
      </c>
      <c r="B2558" s="53" t="str">
        <f t="shared" si="78"/>
        <v>2018_TX31</v>
      </c>
      <c r="C2558" t="s">
        <v>389</v>
      </c>
      <c r="D2558" t="s">
        <v>1062</v>
      </c>
      <c r="E2558" s="53" t="str">
        <f t="shared" si="79"/>
        <v>2018_TXCAMERON</v>
      </c>
      <c r="F2558">
        <v>453100</v>
      </c>
      <c r="G2558" s="53">
        <f t="array" ref="G2558">SUM(IF(A2558=A$5:A2558,IF(C2558=C$5:C2558,1,0),0))</f>
        <v>31</v>
      </c>
    </row>
    <row r="2559" spans="1:7" x14ac:dyDescent="0.25">
      <c r="A2559">
        <v>2018</v>
      </c>
      <c r="B2559" s="53" t="str">
        <f t="shared" si="78"/>
        <v>2018_TX32</v>
      </c>
      <c r="C2559" t="s">
        <v>389</v>
      </c>
      <c r="D2559" t="s">
        <v>1771</v>
      </c>
      <c r="E2559" s="53" t="str">
        <f t="shared" si="79"/>
        <v>2018_TXCAMP</v>
      </c>
      <c r="F2559">
        <v>453100</v>
      </c>
      <c r="G2559" s="53">
        <f t="array" ref="G2559">SUM(IF(A2559=A$5:A2559,IF(C2559=C$5:C2559,1,0),0))</f>
        <v>32</v>
      </c>
    </row>
    <row r="2560" spans="1:7" x14ac:dyDescent="0.25">
      <c r="A2560">
        <v>2018</v>
      </c>
      <c r="B2560" s="53" t="str">
        <f t="shared" si="78"/>
        <v>2018_TX33</v>
      </c>
      <c r="C2560" t="s">
        <v>389</v>
      </c>
      <c r="D2560" t="s">
        <v>1772</v>
      </c>
      <c r="E2560" s="53" t="str">
        <f t="shared" si="79"/>
        <v>2018_TXCARSON</v>
      </c>
      <c r="F2560">
        <v>453100</v>
      </c>
      <c r="G2560" s="53">
        <f t="array" ref="G2560">SUM(IF(A2560=A$5:A2560,IF(C2560=C$5:C2560,1,0),0))</f>
        <v>33</v>
      </c>
    </row>
    <row r="2561" spans="1:7" x14ac:dyDescent="0.25">
      <c r="A2561">
        <v>2018</v>
      </c>
      <c r="B2561" s="53" t="str">
        <f t="shared" si="78"/>
        <v>2018_TX34</v>
      </c>
      <c r="C2561" t="s">
        <v>389</v>
      </c>
      <c r="D2561" t="s">
        <v>810</v>
      </c>
      <c r="E2561" s="53" t="str">
        <f t="shared" si="79"/>
        <v>2018_TXCASS</v>
      </c>
      <c r="F2561">
        <v>453100</v>
      </c>
      <c r="G2561" s="53">
        <f t="array" ref="G2561">SUM(IF(A2561=A$5:A2561,IF(C2561=C$5:C2561,1,0),0))</f>
        <v>34</v>
      </c>
    </row>
    <row r="2562" spans="1:7" x14ac:dyDescent="0.25">
      <c r="A2562">
        <v>2018</v>
      </c>
      <c r="B2562" s="53" t="str">
        <f t="shared" si="78"/>
        <v>2018_TX35</v>
      </c>
      <c r="C2562" t="s">
        <v>389</v>
      </c>
      <c r="D2562" t="s">
        <v>1773</v>
      </c>
      <c r="E2562" s="53" t="str">
        <f t="shared" si="79"/>
        <v>2018_TXCASTRO</v>
      </c>
      <c r="F2562">
        <v>453100</v>
      </c>
      <c r="G2562" s="53">
        <f t="array" ref="G2562">SUM(IF(A2562=A$5:A2562,IF(C2562=C$5:C2562,1,0),0))</f>
        <v>35</v>
      </c>
    </row>
    <row r="2563" spans="1:7" x14ac:dyDescent="0.25">
      <c r="A2563">
        <v>2018</v>
      </c>
      <c r="B2563" s="53" t="str">
        <f t="shared" si="78"/>
        <v>2018_TX36</v>
      </c>
      <c r="C2563" t="s">
        <v>389</v>
      </c>
      <c r="D2563" t="s">
        <v>435</v>
      </c>
      <c r="E2563" s="53" t="str">
        <f t="shared" si="79"/>
        <v>2018_TXCHAMBERS</v>
      </c>
      <c r="F2563">
        <v>453100</v>
      </c>
      <c r="G2563" s="53">
        <f t="array" ref="G2563">SUM(IF(A2563=A$5:A2563,IF(C2563=C$5:C2563,1,0),0))</f>
        <v>36</v>
      </c>
    </row>
    <row r="2564" spans="1:7" x14ac:dyDescent="0.25">
      <c r="A2564">
        <v>2018</v>
      </c>
      <c r="B2564" s="53" t="str">
        <f t="shared" si="78"/>
        <v>2018_TX37</v>
      </c>
      <c r="C2564" t="s">
        <v>389</v>
      </c>
      <c r="D2564" t="s">
        <v>436</v>
      </c>
      <c r="E2564" s="53" t="str">
        <f t="shared" si="79"/>
        <v>2018_TXCHEROKEE</v>
      </c>
      <c r="F2564">
        <v>453100</v>
      </c>
      <c r="G2564" s="53">
        <f t="array" ref="G2564">SUM(IF(A2564=A$5:A2564,IF(C2564=C$5:C2564,1,0),0))</f>
        <v>37</v>
      </c>
    </row>
    <row r="2565" spans="1:7" x14ac:dyDescent="0.25">
      <c r="A2565">
        <v>2018</v>
      </c>
      <c r="B2565" s="53" t="str">
        <f t="shared" si="78"/>
        <v>2018_TX38</v>
      </c>
      <c r="C2565" t="s">
        <v>389</v>
      </c>
      <c r="D2565" t="s">
        <v>1774</v>
      </c>
      <c r="E2565" s="53" t="str">
        <f t="shared" si="79"/>
        <v>2018_TXCHILDRESS</v>
      </c>
      <c r="F2565">
        <v>453100</v>
      </c>
      <c r="G2565" s="53">
        <f t="array" ref="G2565">SUM(IF(A2565=A$5:A2565,IF(C2565=C$5:C2565,1,0),0))</f>
        <v>38</v>
      </c>
    </row>
    <row r="2566" spans="1:7" x14ac:dyDescent="0.25">
      <c r="A2566">
        <v>2018</v>
      </c>
      <c r="B2566" s="53" t="str">
        <f t="shared" ref="B2566:B2629" si="80">A2566&amp;"_"&amp;C2566&amp;G2566</f>
        <v>2018_TX39</v>
      </c>
      <c r="C2566" t="s">
        <v>389</v>
      </c>
      <c r="D2566" t="s">
        <v>439</v>
      </c>
      <c r="E2566" s="53" t="str">
        <f t="shared" ref="E2566:E2629" si="81">A2566&amp;"_"&amp;C2566&amp;D2566</f>
        <v>2018_TXCLAY</v>
      </c>
      <c r="F2566">
        <v>453100</v>
      </c>
      <c r="G2566" s="53">
        <f t="array" ref="G2566">SUM(IF(A2566=A$5:A2566,IF(C2566=C$5:C2566,1,0),0))</f>
        <v>39</v>
      </c>
    </row>
    <row r="2567" spans="1:7" x14ac:dyDescent="0.25">
      <c r="A2567">
        <v>2018</v>
      </c>
      <c r="B2567" s="53" t="str">
        <f t="shared" si="80"/>
        <v>2018_TX40</v>
      </c>
      <c r="C2567" t="s">
        <v>389</v>
      </c>
      <c r="D2567" t="s">
        <v>1775</v>
      </c>
      <c r="E2567" s="53" t="str">
        <f t="shared" si="81"/>
        <v>2018_TXCOCHRAN</v>
      </c>
      <c r="F2567">
        <v>453100</v>
      </c>
      <c r="G2567" s="53">
        <f t="array" ref="G2567">SUM(IF(A2567=A$5:A2567,IF(C2567=C$5:C2567,1,0),0))</f>
        <v>40</v>
      </c>
    </row>
    <row r="2568" spans="1:7" x14ac:dyDescent="0.25">
      <c r="A2568">
        <v>2018</v>
      </c>
      <c r="B2568" s="53" t="str">
        <f t="shared" si="80"/>
        <v>2018_TX41</v>
      </c>
      <c r="C2568" t="s">
        <v>389</v>
      </c>
      <c r="D2568" t="s">
        <v>1776</v>
      </c>
      <c r="E2568" s="53" t="str">
        <f t="shared" si="81"/>
        <v>2018_TXCOKE</v>
      </c>
      <c r="F2568">
        <v>453100</v>
      </c>
      <c r="G2568" s="53">
        <f t="array" ref="G2568">SUM(IF(A2568=A$5:A2568,IF(C2568=C$5:C2568,1,0),0))</f>
        <v>41</v>
      </c>
    </row>
    <row r="2569" spans="1:7" x14ac:dyDescent="0.25">
      <c r="A2569">
        <v>2018</v>
      </c>
      <c r="B2569" s="53" t="str">
        <f t="shared" si="80"/>
        <v>2018_TX42</v>
      </c>
      <c r="C2569" t="s">
        <v>389</v>
      </c>
      <c r="D2569" t="s">
        <v>1777</v>
      </c>
      <c r="E2569" s="53" t="str">
        <f t="shared" si="81"/>
        <v>2018_TXCOLEMAN</v>
      </c>
      <c r="F2569">
        <v>453100</v>
      </c>
      <c r="G2569" s="53">
        <f t="array" ref="G2569">SUM(IF(A2569=A$5:A2569,IF(C2569=C$5:C2569,1,0),0))</f>
        <v>42</v>
      </c>
    </row>
    <row r="2570" spans="1:7" x14ac:dyDescent="0.25">
      <c r="A2570">
        <v>2018</v>
      </c>
      <c r="B2570" s="53" t="str">
        <f t="shared" si="80"/>
        <v>2018_TX43</v>
      </c>
      <c r="C2570" t="s">
        <v>389</v>
      </c>
      <c r="D2570" t="s">
        <v>1778</v>
      </c>
      <c r="E2570" s="53" t="str">
        <f t="shared" si="81"/>
        <v>2018_TXCOLLIN</v>
      </c>
      <c r="F2570">
        <v>453100</v>
      </c>
      <c r="G2570" s="53">
        <f t="array" ref="G2570">SUM(IF(A2570=A$5:A2570,IF(C2570=C$5:C2570,1,0),0))</f>
        <v>43</v>
      </c>
    </row>
    <row r="2571" spans="1:7" x14ac:dyDescent="0.25">
      <c r="A2571">
        <v>2018</v>
      </c>
      <c r="B2571" s="53" t="str">
        <f t="shared" si="80"/>
        <v>2018_TX44</v>
      </c>
      <c r="C2571" t="s">
        <v>389</v>
      </c>
      <c r="D2571" t="s">
        <v>1779</v>
      </c>
      <c r="E2571" s="53" t="str">
        <f t="shared" si="81"/>
        <v>2018_TXCOLLINGSWORTH</v>
      </c>
      <c r="F2571">
        <v>453100</v>
      </c>
      <c r="G2571" s="53">
        <f t="array" ref="G2571">SUM(IF(A2571=A$5:A2571,IF(C2571=C$5:C2571,1,0),0))</f>
        <v>44</v>
      </c>
    </row>
    <row r="2572" spans="1:7" x14ac:dyDescent="0.25">
      <c r="A2572">
        <v>2018</v>
      </c>
      <c r="B2572" s="53" t="str">
        <f t="shared" si="80"/>
        <v>2018_TX45</v>
      </c>
      <c r="C2572" t="s">
        <v>389</v>
      </c>
      <c r="D2572" t="s">
        <v>83</v>
      </c>
      <c r="E2572" s="53" t="str">
        <f t="shared" si="81"/>
        <v>2018_TXCOLORADO</v>
      </c>
      <c r="F2572">
        <v>453100</v>
      </c>
      <c r="G2572" s="53">
        <f t="array" ref="G2572">SUM(IF(A2572=A$5:A2572,IF(C2572=C$5:C2572,1,0),0))</f>
        <v>45</v>
      </c>
    </row>
    <row r="2573" spans="1:7" x14ac:dyDescent="0.25">
      <c r="A2573">
        <v>2018</v>
      </c>
      <c r="B2573" s="53" t="str">
        <f t="shared" si="80"/>
        <v>2018_TX46</v>
      </c>
      <c r="C2573" t="s">
        <v>389</v>
      </c>
      <c r="D2573" t="s">
        <v>1780</v>
      </c>
      <c r="E2573" s="53" t="str">
        <f t="shared" si="81"/>
        <v>2018_TXCOMAL</v>
      </c>
      <c r="F2573">
        <v>453100</v>
      </c>
      <c r="G2573" s="53">
        <f t="array" ref="G2573">SUM(IF(A2573=A$5:A2573,IF(C2573=C$5:C2573,1,0),0))</f>
        <v>46</v>
      </c>
    </row>
    <row r="2574" spans="1:7" x14ac:dyDescent="0.25">
      <c r="A2574">
        <v>2018</v>
      </c>
      <c r="B2574" s="53" t="str">
        <f t="shared" si="80"/>
        <v>2018_TX47</v>
      </c>
      <c r="C2574" t="s">
        <v>389</v>
      </c>
      <c r="D2574" t="s">
        <v>948</v>
      </c>
      <c r="E2574" s="53" t="str">
        <f t="shared" si="81"/>
        <v>2018_TXCOMANCHE</v>
      </c>
      <c r="F2574">
        <v>453100</v>
      </c>
      <c r="G2574" s="53">
        <f t="array" ref="G2574">SUM(IF(A2574=A$5:A2574,IF(C2574=C$5:C2574,1,0),0))</f>
        <v>47</v>
      </c>
    </row>
    <row r="2575" spans="1:7" x14ac:dyDescent="0.25">
      <c r="A2575">
        <v>2018</v>
      </c>
      <c r="B2575" s="53" t="str">
        <f t="shared" si="80"/>
        <v>2018_TX48</v>
      </c>
      <c r="C2575" t="s">
        <v>389</v>
      </c>
      <c r="D2575" t="s">
        <v>1781</v>
      </c>
      <c r="E2575" s="53" t="str">
        <f t="shared" si="81"/>
        <v>2018_TXCONCHO</v>
      </c>
      <c r="F2575">
        <v>453100</v>
      </c>
      <c r="G2575" s="53">
        <f t="array" ref="G2575">SUM(IF(A2575=A$5:A2575,IF(C2575=C$5:C2575,1,0),0))</f>
        <v>48</v>
      </c>
    </row>
    <row r="2576" spans="1:7" x14ac:dyDescent="0.25">
      <c r="A2576">
        <v>2018</v>
      </c>
      <c r="B2576" s="53" t="str">
        <f t="shared" si="80"/>
        <v>2018_TX49</v>
      </c>
      <c r="C2576" t="s">
        <v>389</v>
      </c>
      <c r="D2576" t="s">
        <v>1782</v>
      </c>
      <c r="E2576" s="53" t="str">
        <f t="shared" si="81"/>
        <v>2018_TXCOOKE</v>
      </c>
      <c r="F2576">
        <v>453100</v>
      </c>
      <c r="G2576" s="53">
        <f t="array" ref="G2576">SUM(IF(A2576=A$5:A2576,IF(C2576=C$5:C2576,1,0),0))</f>
        <v>49</v>
      </c>
    </row>
    <row r="2577" spans="1:7" x14ac:dyDescent="0.25">
      <c r="A2577">
        <v>2018</v>
      </c>
      <c r="B2577" s="53" t="str">
        <f t="shared" si="80"/>
        <v>2018_TX50</v>
      </c>
      <c r="C2577" t="s">
        <v>389</v>
      </c>
      <c r="D2577" t="s">
        <v>1783</v>
      </c>
      <c r="E2577" s="53" t="str">
        <f t="shared" si="81"/>
        <v>2018_TXCORYELL</v>
      </c>
      <c r="F2577">
        <v>453100</v>
      </c>
      <c r="G2577" s="53">
        <f t="array" ref="G2577">SUM(IF(A2577=A$5:A2577,IF(C2577=C$5:C2577,1,0),0))</f>
        <v>50</v>
      </c>
    </row>
    <row r="2578" spans="1:7" x14ac:dyDescent="0.25">
      <c r="A2578">
        <v>2018</v>
      </c>
      <c r="B2578" s="53" t="str">
        <f t="shared" si="80"/>
        <v>2018_TX51</v>
      </c>
      <c r="C2578" t="s">
        <v>389</v>
      </c>
      <c r="D2578" t="s">
        <v>1784</v>
      </c>
      <c r="E2578" s="53" t="str">
        <f t="shared" si="81"/>
        <v>2018_TXCOTTLE</v>
      </c>
      <c r="F2578">
        <v>453100</v>
      </c>
      <c r="G2578" s="53">
        <f t="array" ref="G2578">SUM(IF(A2578=A$5:A2578,IF(C2578=C$5:C2578,1,0),0))</f>
        <v>51</v>
      </c>
    </row>
    <row r="2579" spans="1:7" x14ac:dyDescent="0.25">
      <c r="A2579">
        <v>2018</v>
      </c>
      <c r="B2579" s="53" t="str">
        <f t="shared" si="80"/>
        <v>2018_TX52</v>
      </c>
      <c r="C2579" t="s">
        <v>389</v>
      </c>
      <c r="D2579" t="s">
        <v>1785</v>
      </c>
      <c r="E2579" s="53" t="str">
        <f t="shared" si="81"/>
        <v>2018_TXCRANE</v>
      </c>
      <c r="F2579">
        <v>453100</v>
      </c>
      <c r="G2579" s="53">
        <f t="array" ref="G2579">SUM(IF(A2579=A$5:A2579,IF(C2579=C$5:C2579,1,0),0))</f>
        <v>52</v>
      </c>
    </row>
    <row r="2580" spans="1:7" x14ac:dyDescent="0.25">
      <c r="A2580">
        <v>2018</v>
      </c>
      <c r="B2580" s="53" t="str">
        <f t="shared" si="80"/>
        <v>2018_TX53</v>
      </c>
      <c r="C2580" t="s">
        <v>389</v>
      </c>
      <c r="D2580" t="s">
        <v>1729</v>
      </c>
      <c r="E2580" s="53" t="str">
        <f t="shared" si="81"/>
        <v>2018_TXCROCKETT</v>
      </c>
      <c r="F2580">
        <v>453100</v>
      </c>
      <c r="G2580" s="53">
        <f t="array" ref="G2580">SUM(IF(A2580=A$5:A2580,IF(C2580=C$5:C2580,1,0),0))</f>
        <v>53</v>
      </c>
    </row>
    <row r="2581" spans="1:7" x14ac:dyDescent="0.25">
      <c r="A2581">
        <v>2018</v>
      </c>
      <c r="B2581" s="53" t="str">
        <f t="shared" si="80"/>
        <v>2018_TX54</v>
      </c>
      <c r="C2581" t="s">
        <v>389</v>
      </c>
      <c r="D2581" t="s">
        <v>1786</v>
      </c>
      <c r="E2581" s="53" t="str">
        <f t="shared" si="81"/>
        <v>2018_TXCROSBY</v>
      </c>
      <c r="F2581">
        <v>453100</v>
      </c>
      <c r="G2581" s="53">
        <f t="array" ref="G2581">SUM(IF(A2581=A$5:A2581,IF(C2581=C$5:C2581,1,0),0))</f>
        <v>54</v>
      </c>
    </row>
    <row r="2582" spans="1:7" x14ac:dyDescent="0.25">
      <c r="A2582">
        <v>2018</v>
      </c>
      <c r="B2582" s="53" t="str">
        <f t="shared" si="80"/>
        <v>2018_TX55</v>
      </c>
      <c r="C2582" t="s">
        <v>389</v>
      </c>
      <c r="D2582" t="s">
        <v>1787</v>
      </c>
      <c r="E2582" s="53" t="str">
        <f t="shared" si="81"/>
        <v>2018_TXCULBERSON</v>
      </c>
      <c r="F2582">
        <v>453100</v>
      </c>
      <c r="G2582" s="53">
        <f t="array" ref="G2582">SUM(IF(A2582=A$5:A2582,IF(C2582=C$5:C2582,1,0),0))</f>
        <v>55</v>
      </c>
    </row>
    <row r="2583" spans="1:7" x14ac:dyDescent="0.25">
      <c r="A2583">
        <v>2018</v>
      </c>
      <c r="B2583" s="53" t="str">
        <f t="shared" si="80"/>
        <v>2018_TX56</v>
      </c>
      <c r="C2583" t="s">
        <v>389</v>
      </c>
      <c r="D2583" t="s">
        <v>1788</v>
      </c>
      <c r="E2583" s="53" t="str">
        <f t="shared" si="81"/>
        <v>2018_TXDALLAM</v>
      </c>
      <c r="F2583">
        <v>453100</v>
      </c>
      <c r="G2583" s="53">
        <f t="array" ref="G2583">SUM(IF(A2583=A$5:A2583,IF(C2583=C$5:C2583,1,0),0))</f>
        <v>56</v>
      </c>
    </row>
    <row r="2584" spans="1:7" x14ac:dyDescent="0.25">
      <c r="A2584">
        <v>2018</v>
      </c>
      <c r="B2584" s="53" t="str">
        <f t="shared" si="80"/>
        <v>2018_TX57</v>
      </c>
      <c r="C2584" t="s">
        <v>389</v>
      </c>
      <c r="D2584" t="s">
        <v>449</v>
      </c>
      <c r="E2584" s="53" t="str">
        <f t="shared" si="81"/>
        <v>2018_TXDALLAS</v>
      </c>
      <c r="F2584">
        <v>453100</v>
      </c>
      <c r="G2584" s="53">
        <f t="array" ref="G2584">SUM(IF(A2584=A$5:A2584,IF(C2584=C$5:C2584,1,0),0))</f>
        <v>57</v>
      </c>
    </row>
    <row r="2585" spans="1:7" x14ac:dyDescent="0.25">
      <c r="A2585">
        <v>2018</v>
      </c>
      <c r="B2585" s="53" t="str">
        <f t="shared" si="80"/>
        <v>2018_TX58</v>
      </c>
      <c r="C2585" t="s">
        <v>389</v>
      </c>
      <c r="D2585" t="s">
        <v>701</v>
      </c>
      <c r="E2585" s="53" t="str">
        <f t="shared" si="81"/>
        <v>2018_TXDAWSON</v>
      </c>
      <c r="F2585">
        <v>453100</v>
      </c>
      <c r="G2585" s="53">
        <f t="array" ref="G2585">SUM(IF(A2585=A$5:A2585,IF(C2585=C$5:C2585,1,0),0))</f>
        <v>58</v>
      </c>
    </row>
    <row r="2586" spans="1:7" x14ac:dyDescent="0.25">
      <c r="A2586">
        <v>2018</v>
      </c>
      <c r="B2586" s="53" t="str">
        <f t="shared" si="80"/>
        <v>2018_TX59</v>
      </c>
      <c r="C2586" t="s">
        <v>389</v>
      </c>
      <c r="D2586" t="s">
        <v>1789</v>
      </c>
      <c r="E2586" s="53" t="str">
        <f t="shared" si="81"/>
        <v>2018_TXDEAF SMITH</v>
      </c>
      <c r="F2586">
        <v>453100</v>
      </c>
      <c r="G2586" s="53">
        <f t="array" ref="G2586">SUM(IF(A2586=A$5:A2586,IF(C2586=C$5:C2586,1,0),0))</f>
        <v>59</v>
      </c>
    </row>
    <row r="2587" spans="1:7" x14ac:dyDescent="0.25">
      <c r="A2587">
        <v>2018</v>
      </c>
      <c r="B2587" s="53" t="str">
        <f t="shared" si="80"/>
        <v>2018_TX60</v>
      </c>
      <c r="C2587" t="s">
        <v>389</v>
      </c>
      <c r="D2587" t="s">
        <v>593</v>
      </c>
      <c r="E2587" s="53" t="str">
        <f t="shared" si="81"/>
        <v>2018_TXDELTA</v>
      </c>
      <c r="F2587">
        <v>453100</v>
      </c>
      <c r="G2587" s="53">
        <f t="array" ref="G2587">SUM(IF(A2587=A$5:A2587,IF(C2587=C$5:C2587,1,0),0))</f>
        <v>60</v>
      </c>
    </row>
    <row r="2588" spans="1:7" x14ac:dyDescent="0.25">
      <c r="A2588">
        <v>2018</v>
      </c>
      <c r="B2588" s="53" t="str">
        <f t="shared" si="80"/>
        <v>2018_TX61</v>
      </c>
      <c r="C2588" t="s">
        <v>389</v>
      </c>
      <c r="D2588" t="s">
        <v>1790</v>
      </c>
      <c r="E2588" s="53" t="str">
        <f t="shared" si="81"/>
        <v>2018_TXDENTON</v>
      </c>
      <c r="F2588">
        <v>453100</v>
      </c>
      <c r="G2588" s="53">
        <f t="array" ref="G2588">SUM(IF(A2588=A$5:A2588,IF(C2588=C$5:C2588,1,0),0))</f>
        <v>61</v>
      </c>
    </row>
    <row r="2589" spans="1:7" x14ac:dyDescent="0.25">
      <c r="A2589">
        <v>2018</v>
      </c>
      <c r="B2589" s="53" t="str">
        <f t="shared" si="80"/>
        <v>2018_TX62</v>
      </c>
      <c r="C2589" t="s">
        <v>389</v>
      </c>
      <c r="D2589" t="s">
        <v>815</v>
      </c>
      <c r="E2589" s="53" t="str">
        <f t="shared" si="81"/>
        <v>2018_TXDE WITT</v>
      </c>
      <c r="F2589">
        <v>453100</v>
      </c>
      <c r="G2589" s="53">
        <f t="array" ref="G2589">SUM(IF(A2589=A$5:A2589,IF(C2589=C$5:C2589,1,0),0))</f>
        <v>62</v>
      </c>
    </row>
    <row r="2590" spans="1:7" x14ac:dyDescent="0.25">
      <c r="A2590">
        <v>2018</v>
      </c>
      <c r="B2590" s="53" t="str">
        <f t="shared" si="80"/>
        <v>2018_TX63</v>
      </c>
      <c r="C2590" t="s">
        <v>389</v>
      </c>
      <c r="D2590" t="s">
        <v>1791</v>
      </c>
      <c r="E2590" s="53" t="str">
        <f t="shared" si="81"/>
        <v>2018_TXDICKENS</v>
      </c>
      <c r="F2590">
        <v>453100</v>
      </c>
      <c r="G2590" s="53">
        <f t="array" ref="G2590">SUM(IF(A2590=A$5:A2590,IF(C2590=C$5:C2590,1,0),0))</f>
        <v>63</v>
      </c>
    </row>
    <row r="2591" spans="1:7" x14ac:dyDescent="0.25">
      <c r="A2591">
        <v>2018</v>
      </c>
      <c r="B2591" s="53" t="str">
        <f t="shared" si="80"/>
        <v>2018_TX64</v>
      </c>
      <c r="C2591" t="s">
        <v>389</v>
      </c>
      <c r="D2591" t="s">
        <v>1792</v>
      </c>
      <c r="E2591" s="53" t="str">
        <f t="shared" si="81"/>
        <v>2018_TXDIMMIT</v>
      </c>
      <c r="F2591">
        <v>453100</v>
      </c>
      <c r="G2591" s="53">
        <f t="array" ref="G2591">SUM(IF(A2591=A$5:A2591,IF(C2591=C$5:C2591,1,0),0))</f>
        <v>64</v>
      </c>
    </row>
    <row r="2592" spans="1:7" x14ac:dyDescent="0.25">
      <c r="A2592">
        <v>2018</v>
      </c>
      <c r="B2592" s="53" t="str">
        <f t="shared" si="80"/>
        <v>2018_TX65</v>
      </c>
      <c r="C2592" t="s">
        <v>389</v>
      </c>
      <c r="D2592" t="s">
        <v>1793</v>
      </c>
      <c r="E2592" s="53" t="str">
        <f t="shared" si="81"/>
        <v>2018_TXDONLEY</v>
      </c>
      <c r="F2592">
        <v>453100</v>
      </c>
      <c r="G2592" s="53">
        <f t="array" ref="G2592">SUM(IF(A2592=A$5:A2592,IF(C2592=C$5:C2592,1,0),0))</f>
        <v>65</v>
      </c>
    </row>
    <row r="2593" spans="1:7" x14ac:dyDescent="0.25">
      <c r="A2593">
        <v>2018</v>
      </c>
      <c r="B2593" s="53" t="str">
        <f t="shared" si="80"/>
        <v>2018_TX66</v>
      </c>
      <c r="C2593" t="s">
        <v>389</v>
      </c>
      <c r="D2593" t="s">
        <v>636</v>
      </c>
      <c r="E2593" s="53" t="str">
        <f t="shared" si="81"/>
        <v>2018_TXDUVAL</v>
      </c>
      <c r="F2593">
        <v>453100</v>
      </c>
      <c r="G2593" s="53">
        <f t="array" ref="G2593">SUM(IF(A2593=A$5:A2593,IF(C2593=C$5:C2593,1,0),0))</f>
        <v>66</v>
      </c>
    </row>
    <row r="2594" spans="1:7" x14ac:dyDescent="0.25">
      <c r="A2594">
        <v>2018</v>
      </c>
      <c r="B2594" s="53" t="str">
        <f t="shared" si="80"/>
        <v>2018_TX67</v>
      </c>
      <c r="C2594" t="s">
        <v>389</v>
      </c>
      <c r="D2594" t="s">
        <v>1794</v>
      </c>
      <c r="E2594" s="53" t="str">
        <f t="shared" si="81"/>
        <v>2018_TXEASTLAND</v>
      </c>
      <c r="F2594">
        <v>453100</v>
      </c>
      <c r="G2594" s="53">
        <f t="array" ref="G2594">SUM(IF(A2594=A$5:A2594,IF(C2594=C$5:C2594,1,0),0))</f>
        <v>67</v>
      </c>
    </row>
    <row r="2595" spans="1:7" x14ac:dyDescent="0.25">
      <c r="A2595">
        <v>2018</v>
      </c>
      <c r="B2595" s="53" t="str">
        <f t="shared" si="80"/>
        <v>2018_TX68</v>
      </c>
      <c r="C2595" t="s">
        <v>389</v>
      </c>
      <c r="D2595" t="s">
        <v>1795</v>
      </c>
      <c r="E2595" s="53" t="str">
        <f t="shared" si="81"/>
        <v>2018_TXECTOR</v>
      </c>
      <c r="F2595">
        <v>453100</v>
      </c>
      <c r="G2595" s="53">
        <f t="array" ref="G2595">SUM(IF(A2595=A$5:A2595,IF(C2595=C$5:C2595,1,0),0))</f>
        <v>68</v>
      </c>
    </row>
    <row r="2596" spans="1:7" x14ac:dyDescent="0.25">
      <c r="A2596">
        <v>2018</v>
      </c>
      <c r="B2596" s="53" t="str">
        <f t="shared" si="80"/>
        <v>2018_TX69</v>
      </c>
      <c r="C2596" t="s">
        <v>389</v>
      </c>
      <c r="D2596" t="s">
        <v>818</v>
      </c>
      <c r="E2596" s="53" t="str">
        <f t="shared" si="81"/>
        <v>2018_TXEDWARDS</v>
      </c>
      <c r="F2596">
        <v>453100</v>
      </c>
      <c r="G2596" s="53">
        <f t="array" ref="G2596">SUM(IF(A2596=A$5:A2596,IF(C2596=C$5:C2596,1,0),0))</f>
        <v>69</v>
      </c>
    </row>
    <row r="2597" spans="1:7" x14ac:dyDescent="0.25">
      <c r="A2597">
        <v>2018</v>
      </c>
      <c r="B2597" s="53" t="str">
        <f t="shared" si="80"/>
        <v>2018_TX70</v>
      </c>
      <c r="C2597" t="s">
        <v>389</v>
      </c>
      <c r="D2597" t="s">
        <v>952</v>
      </c>
      <c r="E2597" s="53" t="str">
        <f t="shared" si="81"/>
        <v>2018_TXELLIS</v>
      </c>
      <c r="F2597">
        <v>453100</v>
      </c>
      <c r="G2597" s="53">
        <f t="array" ref="G2597">SUM(IF(A2597=A$5:A2597,IF(C2597=C$5:C2597,1,0),0))</f>
        <v>70</v>
      </c>
    </row>
    <row r="2598" spans="1:7" x14ac:dyDescent="0.25">
      <c r="A2598">
        <v>2018</v>
      </c>
      <c r="B2598" s="53" t="str">
        <f t="shared" si="80"/>
        <v>2018_TX71</v>
      </c>
      <c r="C2598" t="s">
        <v>389</v>
      </c>
      <c r="D2598" t="s">
        <v>595</v>
      </c>
      <c r="E2598" s="53" t="str">
        <f t="shared" si="81"/>
        <v>2018_TXEL PASO</v>
      </c>
      <c r="F2598">
        <v>453100</v>
      </c>
      <c r="G2598" s="53">
        <f t="array" ref="G2598">SUM(IF(A2598=A$5:A2598,IF(C2598=C$5:C2598,1,0),0))</f>
        <v>71</v>
      </c>
    </row>
    <row r="2599" spans="1:7" x14ac:dyDescent="0.25">
      <c r="A2599">
        <v>2018</v>
      </c>
      <c r="B2599" s="53" t="str">
        <f t="shared" si="80"/>
        <v>2018_TX72</v>
      </c>
      <c r="C2599" t="s">
        <v>389</v>
      </c>
      <c r="D2599" t="s">
        <v>1796</v>
      </c>
      <c r="E2599" s="53" t="str">
        <f t="shared" si="81"/>
        <v>2018_TXERATH</v>
      </c>
      <c r="F2599">
        <v>453100</v>
      </c>
      <c r="G2599" s="53">
        <f t="array" ref="G2599">SUM(IF(A2599=A$5:A2599,IF(C2599=C$5:C2599,1,0),0))</f>
        <v>72</v>
      </c>
    </row>
    <row r="2600" spans="1:7" x14ac:dyDescent="0.25">
      <c r="A2600">
        <v>2018</v>
      </c>
      <c r="B2600" s="53" t="str">
        <f t="shared" si="80"/>
        <v>2018_TX73</v>
      </c>
      <c r="C2600" t="s">
        <v>389</v>
      </c>
      <c r="D2600" t="s">
        <v>1797</v>
      </c>
      <c r="E2600" s="53" t="str">
        <f t="shared" si="81"/>
        <v>2018_TXFALLS</v>
      </c>
      <c r="F2600">
        <v>453100</v>
      </c>
      <c r="G2600" s="53">
        <f t="array" ref="G2600">SUM(IF(A2600=A$5:A2600,IF(C2600=C$5:C2600,1,0),0))</f>
        <v>73</v>
      </c>
    </row>
    <row r="2601" spans="1:7" x14ac:dyDescent="0.25">
      <c r="A2601">
        <v>2018</v>
      </c>
      <c r="B2601" s="53" t="str">
        <f t="shared" si="80"/>
        <v>2018_TX74</v>
      </c>
      <c r="C2601" t="s">
        <v>389</v>
      </c>
      <c r="D2601" t="s">
        <v>712</v>
      </c>
      <c r="E2601" s="53" t="str">
        <f t="shared" si="81"/>
        <v>2018_TXFANNIN</v>
      </c>
      <c r="F2601">
        <v>453100</v>
      </c>
      <c r="G2601" s="53">
        <f t="array" ref="G2601">SUM(IF(A2601=A$5:A2601,IF(C2601=C$5:C2601,1,0),0))</f>
        <v>74</v>
      </c>
    </row>
    <row r="2602" spans="1:7" x14ac:dyDescent="0.25">
      <c r="A2602">
        <v>2018</v>
      </c>
      <c r="B2602" s="53" t="str">
        <f t="shared" si="80"/>
        <v>2018_TX75</v>
      </c>
      <c r="C2602" t="s">
        <v>389</v>
      </c>
      <c r="D2602" t="s">
        <v>454</v>
      </c>
      <c r="E2602" s="53" t="str">
        <f t="shared" si="81"/>
        <v>2018_TXFAYETTE</v>
      </c>
      <c r="F2602">
        <v>453100</v>
      </c>
      <c r="G2602" s="53">
        <f t="array" ref="G2602">SUM(IF(A2602=A$5:A2602,IF(C2602=C$5:C2602,1,0),0))</f>
        <v>75</v>
      </c>
    </row>
    <row r="2603" spans="1:7" x14ac:dyDescent="0.25">
      <c r="A2603">
        <v>2018</v>
      </c>
      <c r="B2603" s="53" t="str">
        <f t="shared" si="80"/>
        <v>2018_TX76</v>
      </c>
      <c r="C2603" t="s">
        <v>389</v>
      </c>
      <c r="D2603" t="s">
        <v>1798</v>
      </c>
      <c r="E2603" s="53" t="str">
        <f t="shared" si="81"/>
        <v>2018_TXFISHER</v>
      </c>
      <c r="F2603">
        <v>453100</v>
      </c>
      <c r="G2603" s="53">
        <f t="array" ref="G2603">SUM(IF(A2603=A$5:A2603,IF(C2603=C$5:C2603,1,0),0))</f>
        <v>76</v>
      </c>
    </row>
    <row r="2604" spans="1:7" x14ac:dyDescent="0.25">
      <c r="A2604">
        <v>2018</v>
      </c>
      <c r="B2604" s="53" t="str">
        <f t="shared" si="80"/>
        <v>2018_TX77</v>
      </c>
      <c r="C2604" t="s">
        <v>389</v>
      </c>
      <c r="D2604" t="s">
        <v>713</v>
      </c>
      <c r="E2604" s="53" t="str">
        <f t="shared" si="81"/>
        <v>2018_TXFLOYD</v>
      </c>
      <c r="F2604">
        <v>453100</v>
      </c>
      <c r="G2604" s="53">
        <f t="array" ref="G2604">SUM(IF(A2604=A$5:A2604,IF(C2604=C$5:C2604,1,0),0))</f>
        <v>77</v>
      </c>
    </row>
    <row r="2605" spans="1:7" x14ac:dyDescent="0.25">
      <c r="A2605">
        <v>2018</v>
      </c>
      <c r="B2605" s="53" t="str">
        <f t="shared" si="80"/>
        <v>2018_TX78</v>
      </c>
      <c r="C2605" t="s">
        <v>389</v>
      </c>
      <c r="D2605" t="s">
        <v>1799</v>
      </c>
      <c r="E2605" s="53" t="str">
        <f t="shared" si="81"/>
        <v>2018_TXFOARD</v>
      </c>
      <c r="F2605">
        <v>453100</v>
      </c>
      <c r="G2605" s="53">
        <f t="array" ref="G2605">SUM(IF(A2605=A$5:A2605,IF(C2605=C$5:C2605,1,0),0))</f>
        <v>78</v>
      </c>
    </row>
    <row r="2606" spans="1:7" x14ac:dyDescent="0.25">
      <c r="A2606">
        <v>2018</v>
      </c>
      <c r="B2606" s="53" t="str">
        <f t="shared" si="80"/>
        <v>2018_TX79</v>
      </c>
      <c r="C2606" t="s">
        <v>389</v>
      </c>
      <c r="D2606" t="s">
        <v>1800</v>
      </c>
      <c r="E2606" s="53" t="str">
        <f t="shared" si="81"/>
        <v>2018_TXFORT BEND</v>
      </c>
      <c r="F2606">
        <v>453100</v>
      </c>
      <c r="G2606" s="53">
        <f t="array" ref="G2606">SUM(IF(A2606=A$5:A2606,IF(C2606=C$5:C2606,1,0),0))</f>
        <v>79</v>
      </c>
    </row>
    <row r="2607" spans="1:7" x14ac:dyDescent="0.25">
      <c r="A2607">
        <v>2018</v>
      </c>
      <c r="B2607" s="53" t="str">
        <f t="shared" si="80"/>
        <v>2018_TX80</v>
      </c>
      <c r="C2607" t="s">
        <v>389</v>
      </c>
      <c r="D2607" t="s">
        <v>455</v>
      </c>
      <c r="E2607" s="53" t="str">
        <f t="shared" si="81"/>
        <v>2018_TXFRANKLIN</v>
      </c>
      <c r="F2607">
        <v>453100</v>
      </c>
      <c r="G2607" s="53">
        <f t="array" ref="G2607">SUM(IF(A2607=A$5:A2607,IF(C2607=C$5:C2607,1,0),0))</f>
        <v>80</v>
      </c>
    </row>
    <row r="2608" spans="1:7" x14ac:dyDescent="0.25">
      <c r="A2608">
        <v>2018</v>
      </c>
      <c r="B2608" s="53" t="str">
        <f t="shared" si="80"/>
        <v>2018_TX81</v>
      </c>
      <c r="C2608" t="s">
        <v>389</v>
      </c>
      <c r="D2608" t="s">
        <v>1801</v>
      </c>
      <c r="E2608" s="53" t="str">
        <f t="shared" si="81"/>
        <v>2018_TXFREESTONE</v>
      </c>
      <c r="F2608">
        <v>453100</v>
      </c>
      <c r="G2608" s="53">
        <f t="array" ref="G2608">SUM(IF(A2608=A$5:A2608,IF(C2608=C$5:C2608,1,0),0))</f>
        <v>81</v>
      </c>
    </row>
    <row r="2609" spans="1:7" x14ac:dyDescent="0.25">
      <c r="A2609">
        <v>2018</v>
      </c>
      <c r="B2609" s="53" t="str">
        <f t="shared" si="80"/>
        <v>2018_TX82</v>
      </c>
      <c r="C2609" t="s">
        <v>389</v>
      </c>
      <c r="D2609" t="s">
        <v>1802</v>
      </c>
      <c r="E2609" s="53" t="str">
        <f t="shared" si="81"/>
        <v>2018_TXFRIO</v>
      </c>
      <c r="F2609">
        <v>453100</v>
      </c>
      <c r="G2609" s="53">
        <f t="array" ref="G2609">SUM(IF(A2609=A$5:A2609,IF(C2609=C$5:C2609,1,0),0))</f>
        <v>82</v>
      </c>
    </row>
    <row r="2610" spans="1:7" x14ac:dyDescent="0.25">
      <c r="A2610">
        <v>2018</v>
      </c>
      <c r="B2610" s="53" t="str">
        <f t="shared" si="80"/>
        <v>2018_TX83</v>
      </c>
      <c r="C2610" t="s">
        <v>389</v>
      </c>
      <c r="D2610" t="s">
        <v>1803</v>
      </c>
      <c r="E2610" s="53" t="str">
        <f t="shared" si="81"/>
        <v>2018_TXGAINES</v>
      </c>
      <c r="F2610">
        <v>453100</v>
      </c>
      <c r="G2610" s="53">
        <f t="array" ref="G2610">SUM(IF(A2610=A$5:A2610,IF(C2610=C$5:C2610,1,0),0))</f>
        <v>83</v>
      </c>
    </row>
    <row r="2611" spans="1:7" x14ac:dyDescent="0.25">
      <c r="A2611">
        <v>2018</v>
      </c>
      <c r="B2611" s="53" t="str">
        <f t="shared" si="80"/>
        <v>2018_TX84</v>
      </c>
      <c r="C2611" t="s">
        <v>389</v>
      </c>
      <c r="D2611" t="s">
        <v>1804</v>
      </c>
      <c r="E2611" s="53" t="str">
        <f t="shared" si="81"/>
        <v>2018_TXGALVESTON</v>
      </c>
      <c r="F2611">
        <v>453100</v>
      </c>
      <c r="G2611" s="53">
        <f t="array" ref="G2611">SUM(IF(A2611=A$5:A2611,IF(C2611=C$5:C2611,1,0),0))</f>
        <v>84</v>
      </c>
    </row>
    <row r="2612" spans="1:7" x14ac:dyDescent="0.25">
      <c r="A2612">
        <v>2018</v>
      </c>
      <c r="B2612" s="53" t="str">
        <f t="shared" si="80"/>
        <v>2018_TX85</v>
      </c>
      <c r="C2612" t="s">
        <v>389</v>
      </c>
      <c r="D2612" t="s">
        <v>1805</v>
      </c>
      <c r="E2612" s="53" t="str">
        <f t="shared" si="81"/>
        <v>2018_TXGARZA</v>
      </c>
      <c r="F2612">
        <v>453100</v>
      </c>
      <c r="G2612" s="53">
        <f t="array" ref="G2612">SUM(IF(A2612=A$5:A2612,IF(C2612=C$5:C2612,1,0),0))</f>
        <v>85</v>
      </c>
    </row>
    <row r="2613" spans="1:7" x14ac:dyDescent="0.25">
      <c r="A2613">
        <v>2018</v>
      </c>
      <c r="B2613" s="53" t="str">
        <f t="shared" si="80"/>
        <v>2018_TX86</v>
      </c>
      <c r="C2613" t="s">
        <v>389</v>
      </c>
      <c r="D2613" t="s">
        <v>1806</v>
      </c>
      <c r="E2613" s="53" t="str">
        <f t="shared" si="81"/>
        <v>2018_TXGILLESPIE</v>
      </c>
      <c r="F2613">
        <v>453100</v>
      </c>
      <c r="G2613" s="53">
        <f t="array" ref="G2613">SUM(IF(A2613=A$5:A2613,IF(C2613=C$5:C2613,1,0),0))</f>
        <v>86</v>
      </c>
    </row>
    <row r="2614" spans="1:7" x14ac:dyDescent="0.25">
      <c r="A2614">
        <v>2018</v>
      </c>
      <c r="B2614" s="53" t="str">
        <f t="shared" si="80"/>
        <v>2018_TX87</v>
      </c>
      <c r="C2614" t="s">
        <v>389</v>
      </c>
      <c r="D2614" t="s">
        <v>1807</v>
      </c>
      <c r="E2614" s="53" t="str">
        <f t="shared" si="81"/>
        <v>2018_TXGLASSCOCK</v>
      </c>
      <c r="F2614">
        <v>453100</v>
      </c>
      <c r="G2614" s="53">
        <f t="array" ref="G2614">SUM(IF(A2614=A$5:A2614,IF(C2614=C$5:C2614,1,0),0))</f>
        <v>87</v>
      </c>
    </row>
    <row r="2615" spans="1:7" x14ac:dyDescent="0.25">
      <c r="A2615">
        <v>2018</v>
      </c>
      <c r="B2615" s="53" t="str">
        <f t="shared" si="80"/>
        <v>2018_TX88</v>
      </c>
      <c r="C2615" t="s">
        <v>389</v>
      </c>
      <c r="D2615" t="s">
        <v>1808</v>
      </c>
      <c r="E2615" s="53" t="str">
        <f t="shared" si="81"/>
        <v>2018_TXGOLIAD</v>
      </c>
      <c r="F2615">
        <v>453100</v>
      </c>
      <c r="G2615" s="53">
        <f t="array" ref="G2615">SUM(IF(A2615=A$5:A2615,IF(C2615=C$5:C2615,1,0),0))</f>
        <v>88</v>
      </c>
    </row>
    <row r="2616" spans="1:7" x14ac:dyDescent="0.25">
      <c r="A2616">
        <v>2018</v>
      </c>
      <c r="B2616" s="53" t="str">
        <f t="shared" si="80"/>
        <v>2018_TX89</v>
      </c>
      <c r="C2616" t="s">
        <v>389</v>
      </c>
      <c r="D2616" t="s">
        <v>1809</v>
      </c>
      <c r="E2616" s="53" t="str">
        <f t="shared" si="81"/>
        <v>2018_TXGONZALES</v>
      </c>
      <c r="F2616">
        <v>453100</v>
      </c>
      <c r="G2616" s="53">
        <f t="array" ref="G2616">SUM(IF(A2616=A$5:A2616,IF(C2616=C$5:C2616,1,0),0))</f>
        <v>89</v>
      </c>
    </row>
    <row r="2617" spans="1:7" x14ac:dyDescent="0.25">
      <c r="A2617">
        <v>2018</v>
      </c>
      <c r="B2617" s="53" t="str">
        <f t="shared" si="80"/>
        <v>2018_TX90</v>
      </c>
      <c r="C2617" t="s">
        <v>389</v>
      </c>
      <c r="D2617" t="s">
        <v>957</v>
      </c>
      <c r="E2617" s="53" t="str">
        <f t="shared" si="81"/>
        <v>2018_TXGRAY</v>
      </c>
      <c r="F2617">
        <v>453100</v>
      </c>
      <c r="G2617" s="53">
        <f t="array" ref="G2617">SUM(IF(A2617=A$5:A2617,IF(C2617=C$5:C2617,1,0),0))</f>
        <v>90</v>
      </c>
    </row>
    <row r="2618" spans="1:7" x14ac:dyDescent="0.25">
      <c r="A2618">
        <v>2018</v>
      </c>
      <c r="B2618" s="53" t="str">
        <f t="shared" si="80"/>
        <v>2018_TX91</v>
      </c>
      <c r="C2618" t="s">
        <v>389</v>
      </c>
      <c r="D2618" t="s">
        <v>1023</v>
      </c>
      <c r="E2618" s="53" t="str">
        <f t="shared" si="81"/>
        <v>2018_TXGRAYSON</v>
      </c>
      <c r="F2618">
        <v>453100</v>
      </c>
      <c r="G2618" s="53">
        <f t="array" ref="G2618">SUM(IF(A2618=A$5:A2618,IF(C2618=C$5:C2618,1,0),0))</f>
        <v>91</v>
      </c>
    </row>
    <row r="2619" spans="1:7" x14ac:dyDescent="0.25">
      <c r="A2619">
        <v>2018</v>
      </c>
      <c r="B2619" s="53" t="str">
        <f t="shared" si="80"/>
        <v>2018_TX92</v>
      </c>
      <c r="C2619" t="s">
        <v>389</v>
      </c>
      <c r="D2619" t="s">
        <v>1810</v>
      </c>
      <c r="E2619" s="53" t="str">
        <f t="shared" si="81"/>
        <v>2018_TXGREGG</v>
      </c>
      <c r="F2619">
        <v>453100</v>
      </c>
      <c r="G2619" s="53">
        <f t="array" ref="G2619">SUM(IF(A2619=A$5:A2619,IF(C2619=C$5:C2619,1,0),0))</f>
        <v>92</v>
      </c>
    </row>
    <row r="2620" spans="1:7" x14ac:dyDescent="0.25">
      <c r="A2620">
        <v>2018</v>
      </c>
      <c r="B2620" s="53" t="str">
        <f t="shared" si="80"/>
        <v>2018_TX93</v>
      </c>
      <c r="C2620" t="s">
        <v>389</v>
      </c>
      <c r="D2620" t="s">
        <v>1811</v>
      </c>
      <c r="E2620" s="53" t="str">
        <f t="shared" si="81"/>
        <v>2018_TXGRIMES</v>
      </c>
      <c r="F2620">
        <v>453100</v>
      </c>
      <c r="G2620" s="53">
        <f t="array" ref="G2620">SUM(IF(A2620=A$5:A2620,IF(C2620=C$5:C2620,1,0),0))</f>
        <v>93</v>
      </c>
    </row>
    <row r="2621" spans="1:7" x14ac:dyDescent="0.25">
      <c r="A2621">
        <v>2018</v>
      </c>
      <c r="B2621" s="53" t="str">
        <f t="shared" si="80"/>
        <v>2018_TX94</v>
      </c>
      <c r="C2621" t="s">
        <v>389</v>
      </c>
      <c r="D2621" t="s">
        <v>1417</v>
      </c>
      <c r="E2621" s="53" t="str">
        <f t="shared" si="81"/>
        <v>2018_TXGUADALUPE</v>
      </c>
      <c r="F2621">
        <v>453100</v>
      </c>
      <c r="G2621" s="53">
        <f t="array" ref="G2621">SUM(IF(A2621=A$5:A2621,IF(C2621=C$5:C2621,1,0),0))</f>
        <v>94</v>
      </c>
    </row>
    <row r="2622" spans="1:7" x14ac:dyDescent="0.25">
      <c r="A2622">
        <v>2018</v>
      </c>
      <c r="B2622" s="53" t="str">
        <f t="shared" si="80"/>
        <v>2018_TX95</v>
      </c>
      <c r="C2622" t="s">
        <v>389</v>
      </c>
      <c r="D2622" t="s">
        <v>457</v>
      </c>
      <c r="E2622" s="53" t="str">
        <f t="shared" si="81"/>
        <v>2018_TXHALE</v>
      </c>
      <c r="F2622">
        <v>453100</v>
      </c>
      <c r="G2622" s="53">
        <f t="array" ref="G2622">SUM(IF(A2622=A$5:A2622,IF(C2622=C$5:C2622,1,0),0))</f>
        <v>95</v>
      </c>
    </row>
    <row r="2623" spans="1:7" x14ac:dyDescent="0.25">
      <c r="A2623">
        <v>2018</v>
      </c>
      <c r="B2623" s="53" t="str">
        <f t="shared" si="80"/>
        <v>2018_TX96</v>
      </c>
      <c r="C2623" t="s">
        <v>389</v>
      </c>
      <c r="D2623" t="s">
        <v>722</v>
      </c>
      <c r="E2623" s="53" t="str">
        <f t="shared" si="81"/>
        <v>2018_TXHALL</v>
      </c>
      <c r="F2623">
        <v>453100</v>
      </c>
      <c r="G2623" s="53">
        <f t="array" ref="G2623">SUM(IF(A2623=A$5:A2623,IF(C2623=C$5:C2623,1,0),0))</f>
        <v>96</v>
      </c>
    </row>
    <row r="2624" spans="1:7" x14ac:dyDescent="0.25">
      <c r="A2624">
        <v>2018</v>
      </c>
      <c r="B2624" s="53" t="str">
        <f t="shared" si="80"/>
        <v>2018_TX97</v>
      </c>
      <c r="C2624" t="s">
        <v>389</v>
      </c>
      <c r="D2624" t="s">
        <v>642</v>
      </c>
      <c r="E2624" s="53" t="str">
        <f t="shared" si="81"/>
        <v>2018_TXHAMILTON</v>
      </c>
      <c r="F2624">
        <v>453100</v>
      </c>
      <c r="G2624" s="53">
        <f t="array" ref="G2624">SUM(IF(A2624=A$5:A2624,IF(C2624=C$5:C2624,1,0),0))</f>
        <v>97</v>
      </c>
    </row>
    <row r="2625" spans="1:7" x14ac:dyDescent="0.25">
      <c r="A2625">
        <v>2018</v>
      </c>
      <c r="B2625" s="53" t="str">
        <f t="shared" si="80"/>
        <v>2018_TX98</v>
      </c>
      <c r="C2625" t="s">
        <v>389</v>
      </c>
      <c r="D2625" t="s">
        <v>1812</v>
      </c>
      <c r="E2625" s="53" t="str">
        <f t="shared" si="81"/>
        <v>2018_TXHANSFORD</v>
      </c>
      <c r="F2625">
        <v>453100</v>
      </c>
      <c r="G2625" s="53">
        <f t="array" ref="G2625">SUM(IF(A2625=A$5:A2625,IF(C2625=C$5:C2625,1,0),0))</f>
        <v>98</v>
      </c>
    </row>
    <row r="2626" spans="1:7" x14ac:dyDescent="0.25">
      <c r="A2626">
        <v>2018</v>
      </c>
      <c r="B2626" s="53" t="str">
        <f t="shared" si="80"/>
        <v>2018_TX99</v>
      </c>
      <c r="C2626" t="s">
        <v>389</v>
      </c>
      <c r="D2626" t="s">
        <v>1735</v>
      </c>
      <c r="E2626" s="53" t="str">
        <f t="shared" si="81"/>
        <v>2018_TXHARDEMAN</v>
      </c>
      <c r="F2626">
        <v>453100</v>
      </c>
      <c r="G2626" s="53">
        <f t="array" ref="G2626">SUM(IF(A2626=A$5:A2626,IF(C2626=C$5:C2626,1,0),0))</f>
        <v>99</v>
      </c>
    </row>
    <row r="2627" spans="1:7" x14ac:dyDescent="0.25">
      <c r="A2627">
        <v>2018</v>
      </c>
      <c r="B2627" s="53" t="str">
        <f t="shared" si="80"/>
        <v>2018_TX100</v>
      </c>
      <c r="C2627" t="s">
        <v>389</v>
      </c>
      <c r="D2627" t="s">
        <v>822</v>
      </c>
      <c r="E2627" s="53" t="str">
        <f t="shared" si="81"/>
        <v>2018_TXHARDIN</v>
      </c>
      <c r="F2627">
        <v>453100</v>
      </c>
      <c r="G2627" s="53">
        <f t="array" ref="G2627">SUM(IF(A2627=A$5:A2627,IF(C2627=C$5:C2627,1,0),0))</f>
        <v>100</v>
      </c>
    </row>
    <row r="2628" spans="1:7" x14ac:dyDescent="0.25">
      <c r="A2628">
        <v>2018</v>
      </c>
      <c r="B2628" s="53" t="str">
        <f t="shared" si="80"/>
        <v>2018_TX101</v>
      </c>
      <c r="C2628" t="s">
        <v>389</v>
      </c>
      <c r="D2628" t="s">
        <v>725</v>
      </c>
      <c r="E2628" s="53" t="str">
        <f t="shared" si="81"/>
        <v>2018_TXHARRIS</v>
      </c>
      <c r="F2628">
        <v>453100</v>
      </c>
      <c r="G2628" s="53">
        <f t="array" ref="G2628">SUM(IF(A2628=A$5:A2628,IF(C2628=C$5:C2628,1,0),0))</f>
        <v>101</v>
      </c>
    </row>
    <row r="2629" spans="1:7" x14ac:dyDescent="0.25">
      <c r="A2629">
        <v>2018</v>
      </c>
      <c r="B2629" s="53" t="str">
        <f t="shared" si="80"/>
        <v>2018_TX102</v>
      </c>
      <c r="C2629" t="s">
        <v>389</v>
      </c>
      <c r="D2629" t="s">
        <v>867</v>
      </c>
      <c r="E2629" s="53" t="str">
        <f t="shared" si="81"/>
        <v>2018_TXHARRISON</v>
      </c>
      <c r="F2629">
        <v>453100</v>
      </c>
      <c r="G2629" s="53">
        <f t="array" ref="G2629">SUM(IF(A2629=A$5:A2629,IF(C2629=C$5:C2629,1,0),0))</f>
        <v>102</v>
      </c>
    </row>
    <row r="2630" spans="1:7" x14ac:dyDescent="0.25">
      <c r="A2630">
        <v>2018</v>
      </c>
      <c r="B2630" s="53" t="str">
        <f t="shared" ref="B2630:B2693" si="82">A2630&amp;"_"&amp;C2630&amp;G2630</f>
        <v>2018_TX103</v>
      </c>
      <c r="C2630" t="s">
        <v>389</v>
      </c>
      <c r="D2630" t="s">
        <v>1813</v>
      </c>
      <c r="E2630" s="53" t="str">
        <f t="shared" ref="E2630:E2693" si="83">A2630&amp;"_"&amp;C2630&amp;D2630</f>
        <v>2018_TXHARTLEY</v>
      </c>
      <c r="F2630">
        <v>453100</v>
      </c>
      <c r="G2630" s="53">
        <f t="array" ref="G2630">SUM(IF(A2630=A$5:A2630,IF(C2630=C$5:C2630,1,0),0))</f>
        <v>103</v>
      </c>
    </row>
    <row r="2631" spans="1:7" x14ac:dyDescent="0.25">
      <c r="A2631">
        <v>2018</v>
      </c>
      <c r="B2631" s="53" t="str">
        <f t="shared" si="82"/>
        <v>2018_TX104</v>
      </c>
      <c r="C2631" t="s">
        <v>389</v>
      </c>
      <c r="D2631" t="s">
        <v>962</v>
      </c>
      <c r="E2631" s="53" t="str">
        <f t="shared" si="83"/>
        <v>2018_TXHASKELL</v>
      </c>
      <c r="F2631">
        <v>453100</v>
      </c>
      <c r="G2631" s="53">
        <f t="array" ref="G2631">SUM(IF(A2631=A$5:A2631,IF(C2631=C$5:C2631,1,0),0))</f>
        <v>104</v>
      </c>
    </row>
    <row r="2632" spans="1:7" x14ac:dyDescent="0.25">
      <c r="A2632">
        <v>2018</v>
      </c>
      <c r="B2632" s="53" t="str">
        <f t="shared" si="82"/>
        <v>2018_TX105</v>
      </c>
      <c r="C2632" t="s">
        <v>389</v>
      </c>
      <c r="D2632" t="s">
        <v>1814</v>
      </c>
      <c r="E2632" s="53" t="str">
        <f t="shared" si="83"/>
        <v>2018_TXHAYS</v>
      </c>
      <c r="F2632">
        <v>453100</v>
      </c>
      <c r="G2632" s="53">
        <f t="array" ref="G2632">SUM(IF(A2632=A$5:A2632,IF(C2632=C$5:C2632,1,0),0))</f>
        <v>105</v>
      </c>
    </row>
    <row r="2633" spans="1:7" x14ac:dyDescent="0.25">
      <c r="A2633">
        <v>2018</v>
      </c>
      <c r="B2633" s="53" t="str">
        <f t="shared" si="82"/>
        <v>2018_TX106</v>
      </c>
      <c r="C2633" t="s">
        <v>389</v>
      </c>
      <c r="D2633" t="s">
        <v>1815</v>
      </c>
      <c r="E2633" s="53" t="str">
        <f t="shared" si="83"/>
        <v>2018_TXHEMPHILL</v>
      </c>
      <c r="F2633">
        <v>453100</v>
      </c>
      <c r="G2633" s="53">
        <f t="array" ref="G2633">SUM(IF(A2633=A$5:A2633,IF(C2633=C$5:C2633,1,0),0))</f>
        <v>106</v>
      </c>
    </row>
    <row r="2634" spans="1:7" x14ac:dyDescent="0.25">
      <c r="A2634">
        <v>2018</v>
      </c>
      <c r="B2634" s="53" t="str">
        <f t="shared" si="82"/>
        <v>2018_TX107</v>
      </c>
      <c r="C2634" t="s">
        <v>389</v>
      </c>
      <c r="D2634" t="s">
        <v>823</v>
      </c>
      <c r="E2634" s="53" t="str">
        <f t="shared" si="83"/>
        <v>2018_TXHENDERSON</v>
      </c>
      <c r="F2634">
        <v>453100</v>
      </c>
      <c r="G2634" s="53">
        <f t="array" ref="G2634">SUM(IF(A2634=A$5:A2634,IF(C2634=C$5:C2634,1,0),0))</f>
        <v>107</v>
      </c>
    </row>
    <row r="2635" spans="1:7" x14ac:dyDescent="0.25">
      <c r="A2635">
        <v>2018</v>
      </c>
      <c r="B2635" s="53" t="str">
        <f t="shared" si="82"/>
        <v>2018_TX108</v>
      </c>
      <c r="C2635" t="s">
        <v>389</v>
      </c>
      <c r="D2635" t="s">
        <v>1419</v>
      </c>
      <c r="E2635" s="53" t="str">
        <f t="shared" si="83"/>
        <v>2018_TXHIDALGO</v>
      </c>
      <c r="F2635">
        <v>453100</v>
      </c>
      <c r="G2635" s="53">
        <f t="array" ref="G2635">SUM(IF(A2635=A$5:A2635,IF(C2635=C$5:C2635,1,0),0))</f>
        <v>108</v>
      </c>
    </row>
    <row r="2636" spans="1:7" x14ac:dyDescent="0.25">
      <c r="A2636">
        <v>2018</v>
      </c>
      <c r="B2636" s="53" t="str">
        <f t="shared" si="82"/>
        <v>2018_TX109</v>
      </c>
      <c r="C2636" t="s">
        <v>389</v>
      </c>
      <c r="D2636" t="s">
        <v>1328</v>
      </c>
      <c r="E2636" s="53" t="str">
        <f t="shared" si="83"/>
        <v>2018_TXHILL</v>
      </c>
      <c r="F2636">
        <v>453100</v>
      </c>
      <c r="G2636" s="53">
        <f t="array" ref="G2636">SUM(IF(A2636=A$5:A2636,IF(C2636=C$5:C2636,1,0),0))</f>
        <v>109</v>
      </c>
    </row>
    <row r="2637" spans="1:7" x14ac:dyDescent="0.25">
      <c r="A2637">
        <v>2018</v>
      </c>
      <c r="B2637" s="53" t="str">
        <f t="shared" si="82"/>
        <v>2018_TX110</v>
      </c>
      <c r="C2637" t="s">
        <v>389</v>
      </c>
      <c r="D2637" t="s">
        <v>1816</v>
      </c>
      <c r="E2637" s="53" t="str">
        <f t="shared" si="83"/>
        <v>2018_TXHOCKLEY</v>
      </c>
      <c r="F2637">
        <v>453100</v>
      </c>
      <c r="G2637" s="53">
        <f t="array" ref="G2637">SUM(IF(A2637=A$5:A2637,IF(C2637=C$5:C2637,1,0),0))</f>
        <v>110</v>
      </c>
    </row>
    <row r="2638" spans="1:7" x14ac:dyDescent="0.25">
      <c r="A2638">
        <v>2018</v>
      </c>
      <c r="B2638" s="53" t="str">
        <f t="shared" si="82"/>
        <v>2018_TX111</v>
      </c>
      <c r="C2638" t="s">
        <v>389</v>
      </c>
      <c r="D2638" t="s">
        <v>1817</v>
      </c>
      <c r="E2638" s="53" t="str">
        <f t="shared" si="83"/>
        <v>2018_TXHOOD</v>
      </c>
      <c r="F2638">
        <v>453100</v>
      </c>
      <c r="G2638" s="53">
        <f t="array" ref="G2638">SUM(IF(A2638=A$5:A2638,IF(C2638=C$5:C2638,1,0),0))</f>
        <v>111</v>
      </c>
    </row>
    <row r="2639" spans="1:7" x14ac:dyDescent="0.25">
      <c r="A2639">
        <v>2018</v>
      </c>
      <c r="B2639" s="53" t="str">
        <f t="shared" si="82"/>
        <v>2018_TX112</v>
      </c>
      <c r="C2639" t="s">
        <v>389</v>
      </c>
      <c r="D2639" t="s">
        <v>1027</v>
      </c>
      <c r="E2639" s="53" t="str">
        <f t="shared" si="83"/>
        <v>2018_TXHOPKINS</v>
      </c>
      <c r="F2639">
        <v>453100</v>
      </c>
      <c r="G2639" s="53">
        <f t="array" ref="G2639">SUM(IF(A2639=A$5:A2639,IF(C2639=C$5:C2639,1,0),0))</f>
        <v>112</v>
      </c>
    </row>
    <row r="2640" spans="1:7" x14ac:dyDescent="0.25">
      <c r="A2640">
        <v>2018</v>
      </c>
      <c r="B2640" s="53" t="str">
        <f t="shared" si="82"/>
        <v>2018_TX113</v>
      </c>
      <c r="C2640" t="s">
        <v>389</v>
      </c>
      <c r="D2640" t="s">
        <v>459</v>
      </c>
      <c r="E2640" s="53" t="str">
        <f t="shared" si="83"/>
        <v>2018_TXHOUSTON</v>
      </c>
      <c r="F2640">
        <v>453100</v>
      </c>
      <c r="G2640" s="53">
        <f t="array" ref="G2640">SUM(IF(A2640=A$5:A2640,IF(C2640=C$5:C2640,1,0),0))</f>
        <v>113</v>
      </c>
    </row>
    <row r="2641" spans="1:7" x14ac:dyDescent="0.25">
      <c r="A2641">
        <v>2018</v>
      </c>
      <c r="B2641" s="53" t="str">
        <f t="shared" si="82"/>
        <v>2018_TX114</v>
      </c>
      <c r="C2641" t="s">
        <v>389</v>
      </c>
      <c r="D2641" t="s">
        <v>231</v>
      </c>
      <c r="E2641" s="53" t="str">
        <f t="shared" si="83"/>
        <v>2018_TXHOWARD</v>
      </c>
      <c r="F2641">
        <v>453100</v>
      </c>
      <c r="G2641" s="53">
        <f t="array" ref="G2641">SUM(IF(A2641=A$5:A2641,IF(C2641=C$5:C2641,1,0),0))</f>
        <v>114</v>
      </c>
    </row>
    <row r="2642" spans="1:7" x14ac:dyDescent="0.25">
      <c r="A2642">
        <v>2018</v>
      </c>
      <c r="B2642" s="53" t="str">
        <f t="shared" si="82"/>
        <v>2018_TX115</v>
      </c>
      <c r="C2642" t="s">
        <v>389</v>
      </c>
      <c r="D2642" t="s">
        <v>1818</v>
      </c>
      <c r="E2642" s="53" t="str">
        <f t="shared" si="83"/>
        <v>2018_TXHUDSPETH</v>
      </c>
      <c r="F2642">
        <v>453100</v>
      </c>
      <c r="G2642" s="53">
        <f t="array" ref="G2642">SUM(IF(A2642=A$5:A2642,IF(C2642=C$5:C2642,1,0),0))</f>
        <v>115</v>
      </c>
    </row>
    <row r="2643" spans="1:7" x14ac:dyDescent="0.25">
      <c r="A2643">
        <v>2018</v>
      </c>
      <c r="B2643" s="53" t="str">
        <f t="shared" si="82"/>
        <v>2018_TX116</v>
      </c>
      <c r="C2643" t="s">
        <v>389</v>
      </c>
      <c r="D2643" t="s">
        <v>1819</v>
      </c>
      <c r="E2643" s="53" t="str">
        <f t="shared" si="83"/>
        <v>2018_TXHUNT</v>
      </c>
      <c r="F2643">
        <v>453100</v>
      </c>
      <c r="G2643" s="53">
        <f t="array" ref="G2643">SUM(IF(A2643=A$5:A2643,IF(C2643=C$5:C2643,1,0),0))</f>
        <v>116</v>
      </c>
    </row>
    <row r="2644" spans="1:7" x14ac:dyDescent="0.25">
      <c r="A2644">
        <v>2018</v>
      </c>
      <c r="B2644" s="53" t="str">
        <f t="shared" si="82"/>
        <v>2018_TX117</v>
      </c>
      <c r="C2644" t="s">
        <v>389</v>
      </c>
      <c r="D2644" t="s">
        <v>1708</v>
      </c>
      <c r="E2644" s="53" t="str">
        <f t="shared" si="83"/>
        <v>2018_TXHUTCHINSON</v>
      </c>
      <c r="F2644">
        <v>453100</v>
      </c>
      <c r="G2644" s="53">
        <f t="array" ref="G2644">SUM(IF(A2644=A$5:A2644,IF(C2644=C$5:C2644,1,0),0))</f>
        <v>117</v>
      </c>
    </row>
    <row r="2645" spans="1:7" x14ac:dyDescent="0.25">
      <c r="A2645">
        <v>2018</v>
      </c>
      <c r="B2645" s="53" t="str">
        <f t="shared" si="82"/>
        <v>2018_TX118</v>
      </c>
      <c r="C2645" t="s">
        <v>389</v>
      </c>
      <c r="D2645" t="s">
        <v>1820</v>
      </c>
      <c r="E2645" s="53" t="str">
        <f t="shared" si="83"/>
        <v>2018_TXIRION</v>
      </c>
      <c r="F2645">
        <v>453100</v>
      </c>
      <c r="G2645" s="53">
        <f t="array" ref="G2645">SUM(IF(A2645=A$5:A2645,IF(C2645=C$5:C2645,1,0),0))</f>
        <v>118</v>
      </c>
    </row>
    <row r="2646" spans="1:7" x14ac:dyDescent="0.25">
      <c r="A2646">
        <v>2018</v>
      </c>
      <c r="B2646" s="53" t="str">
        <f t="shared" si="82"/>
        <v>2018_TX119</v>
      </c>
      <c r="C2646" t="s">
        <v>389</v>
      </c>
      <c r="D2646" t="s">
        <v>1821</v>
      </c>
      <c r="E2646" s="53" t="str">
        <f t="shared" si="83"/>
        <v>2018_TXJACK</v>
      </c>
      <c r="F2646">
        <v>453100</v>
      </c>
      <c r="G2646" s="53">
        <f t="array" ref="G2646">SUM(IF(A2646=A$5:A2646,IF(C2646=C$5:C2646,1,0),0))</f>
        <v>119</v>
      </c>
    </row>
    <row r="2647" spans="1:7" x14ac:dyDescent="0.25">
      <c r="A2647">
        <v>2018</v>
      </c>
      <c r="B2647" s="53" t="str">
        <f t="shared" si="82"/>
        <v>2018_TX120</v>
      </c>
      <c r="C2647" t="s">
        <v>389</v>
      </c>
      <c r="D2647" t="s">
        <v>460</v>
      </c>
      <c r="E2647" s="53" t="str">
        <f t="shared" si="83"/>
        <v>2018_TXJACKSON</v>
      </c>
      <c r="F2647">
        <v>453100</v>
      </c>
      <c r="G2647" s="53">
        <f t="array" ref="G2647">SUM(IF(A2647=A$5:A2647,IF(C2647=C$5:C2647,1,0),0))</f>
        <v>120</v>
      </c>
    </row>
    <row r="2648" spans="1:7" x14ac:dyDescent="0.25">
      <c r="A2648">
        <v>2018</v>
      </c>
      <c r="B2648" s="53" t="str">
        <f t="shared" si="82"/>
        <v>2018_TX121</v>
      </c>
      <c r="C2648" t="s">
        <v>389</v>
      </c>
      <c r="D2648" t="s">
        <v>729</v>
      </c>
      <c r="E2648" s="53" t="str">
        <f t="shared" si="83"/>
        <v>2018_TXJASPER</v>
      </c>
      <c r="F2648">
        <v>453100</v>
      </c>
      <c r="G2648" s="53">
        <f t="array" ref="G2648">SUM(IF(A2648=A$5:A2648,IF(C2648=C$5:C2648,1,0),0))</f>
        <v>121</v>
      </c>
    </row>
    <row r="2649" spans="1:7" x14ac:dyDescent="0.25">
      <c r="A2649">
        <v>2018</v>
      </c>
      <c r="B2649" s="53" t="str">
        <f t="shared" si="82"/>
        <v>2018_TX122</v>
      </c>
      <c r="C2649" t="s">
        <v>389</v>
      </c>
      <c r="D2649" t="s">
        <v>730</v>
      </c>
      <c r="E2649" s="53" t="str">
        <f t="shared" si="83"/>
        <v>2018_TXJEFF DAVIS</v>
      </c>
      <c r="F2649">
        <v>453100</v>
      </c>
      <c r="G2649" s="53">
        <f t="array" ref="G2649">SUM(IF(A2649=A$5:A2649,IF(C2649=C$5:C2649,1,0),0))</f>
        <v>122</v>
      </c>
    </row>
    <row r="2650" spans="1:7" x14ac:dyDescent="0.25">
      <c r="A2650">
        <v>2018</v>
      </c>
      <c r="B2650" s="53" t="str">
        <f t="shared" si="82"/>
        <v>2018_TX123</v>
      </c>
      <c r="C2650" t="s">
        <v>389</v>
      </c>
      <c r="D2650" t="s">
        <v>196</v>
      </c>
      <c r="E2650" s="53" t="str">
        <f t="shared" si="83"/>
        <v>2018_TXJEFFERSON</v>
      </c>
      <c r="F2650">
        <v>453100</v>
      </c>
      <c r="G2650" s="53">
        <f t="array" ref="G2650">SUM(IF(A2650=A$5:A2650,IF(C2650=C$5:C2650,1,0),0))</f>
        <v>123</v>
      </c>
    </row>
    <row r="2651" spans="1:7" x14ac:dyDescent="0.25">
      <c r="A2651">
        <v>2018</v>
      </c>
      <c r="B2651" s="53" t="str">
        <f t="shared" si="82"/>
        <v>2018_TX124</v>
      </c>
      <c r="C2651" t="s">
        <v>389</v>
      </c>
      <c r="D2651" t="s">
        <v>1822</v>
      </c>
      <c r="E2651" s="53" t="str">
        <f t="shared" si="83"/>
        <v>2018_TXJIM HOGG</v>
      </c>
      <c r="F2651">
        <v>453100</v>
      </c>
      <c r="G2651" s="53">
        <f t="array" ref="G2651">SUM(IF(A2651=A$5:A2651,IF(C2651=C$5:C2651,1,0),0))</f>
        <v>124</v>
      </c>
    </row>
    <row r="2652" spans="1:7" x14ac:dyDescent="0.25">
      <c r="A2652">
        <v>2018</v>
      </c>
      <c r="B2652" s="53" t="str">
        <f t="shared" si="82"/>
        <v>2018_TX125</v>
      </c>
      <c r="C2652" t="s">
        <v>389</v>
      </c>
      <c r="D2652" t="s">
        <v>1823</v>
      </c>
      <c r="E2652" s="53" t="str">
        <f t="shared" si="83"/>
        <v>2018_TXJIM WELLS</v>
      </c>
      <c r="F2652">
        <v>453100</v>
      </c>
      <c r="G2652" s="53">
        <f t="array" ref="G2652">SUM(IF(A2652=A$5:A2652,IF(C2652=C$5:C2652,1,0),0))</f>
        <v>125</v>
      </c>
    </row>
    <row r="2653" spans="1:7" x14ac:dyDescent="0.25">
      <c r="A2653">
        <v>2018</v>
      </c>
      <c r="B2653" s="53" t="str">
        <f t="shared" si="82"/>
        <v>2018_TX126</v>
      </c>
      <c r="C2653" t="s">
        <v>389</v>
      </c>
      <c r="D2653" t="s">
        <v>525</v>
      </c>
      <c r="E2653" s="53" t="str">
        <f t="shared" si="83"/>
        <v>2018_TXJOHNSON</v>
      </c>
      <c r="F2653">
        <v>453100</v>
      </c>
      <c r="G2653" s="53">
        <f t="array" ref="G2653">SUM(IF(A2653=A$5:A2653,IF(C2653=C$5:C2653,1,0),0))</f>
        <v>126</v>
      </c>
    </row>
    <row r="2654" spans="1:7" x14ac:dyDescent="0.25">
      <c r="A2654">
        <v>2018</v>
      </c>
      <c r="B2654" s="53" t="str">
        <f t="shared" si="82"/>
        <v>2018_TX127</v>
      </c>
      <c r="C2654" t="s">
        <v>389</v>
      </c>
      <c r="D2654" t="s">
        <v>732</v>
      </c>
      <c r="E2654" s="53" t="str">
        <f t="shared" si="83"/>
        <v>2018_TXJONES</v>
      </c>
      <c r="F2654">
        <v>453100</v>
      </c>
      <c r="G2654" s="53">
        <f t="array" ref="G2654">SUM(IF(A2654=A$5:A2654,IF(C2654=C$5:C2654,1,0),0))</f>
        <v>127</v>
      </c>
    </row>
    <row r="2655" spans="1:7" x14ac:dyDescent="0.25">
      <c r="A2655">
        <v>2018</v>
      </c>
      <c r="B2655" s="53" t="str">
        <f t="shared" si="82"/>
        <v>2018_TX128</v>
      </c>
      <c r="C2655" t="s">
        <v>389</v>
      </c>
      <c r="D2655" t="s">
        <v>1824</v>
      </c>
      <c r="E2655" s="53" t="str">
        <f t="shared" si="83"/>
        <v>2018_TXKARNES</v>
      </c>
      <c r="F2655">
        <v>453100</v>
      </c>
      <c r="G2655" s="53">
        <f t="array" ref="G2655">SUM(IF(A2655=A$5:A2655,IF(C2655=C$5:C2655,1,0),0))</f>
        <v>128</v>
      </c>
    </row>
    <row r="2656" spans="1:7" x14ac:dyDescent="0.25">
      <c r="A2656">
        <v>2018</v>
      </c>
      <c r="B2656" s="53" t="str">
        <f t="shared" si="82"/>
        <v>2018_TX129</v>
      </c>
      <c r="C2656" t="s">
        <v>389</v>
      </c>
      <c r="D2656" t="s">
        <v>1825</v>
      </c>
      <c r="E2656" s="53" t="str">
        <f t="shared" si="83"/>
        <v>2018_TXKAUFMAN</v>
      </c>
      <c r="F2656">
        <v>453100</v>
      </c>
      <c r="G2656" s="53">
        <f t="array" ref="G2656">SUM(IF(A2656=A$5:A2656,IF(C2656=C$5:C2656,1,0),0))</f>
        <v>129</v>
      </c>
    </row>
    <row r="2657" spans="1:7" x14ac:dyDescent="0.25">
      <c r="A2657">
        <v>2018</v>
      </c>
      <c r="B2657" s="53" t="str">
        <f t="shared" si="82"/>
        <v>2018_TX130</v>
      </c>
      <c r="C2657" t="s">
        <v>389</v>
      </c>
      <c r="D2657" t="s">
        <v>829</v>
      </c>
      <c r="E2657" s="53" t="str">
        <f t="shared" si="83"/>
        <v>2018_TXKENDALL</v>
      </c>
      <c r="F2657">
        <v>453100</v>
      </c>
      <c r="G2657" s="53">
        <f t="array" ref="G2657">SUM(IF(A2657=A$5:A2657,IF(C2657=C$5:C2657,1,0),0))</f>
        <v>130</v>
      </c>
    </row>
    <row r="2658" spans="1:7" x14ac:dyDescent="0.25">
      <c r="A2658">
        <v>2018</v>
      </c>
      <c r="B2658" s="53" t="str">
        <f t="shared" si="82"/>
        <v>2018_TX131</v>
      </c>
      <c r="C2658" t="s">
        <v>389</v>
      </c>
      <c r="D2658" t="s">
        <v>1826</v>
      </c>
      <c r="E2658" s="53" t="str">
        <f t="shared" si="83"/>
        <v>2018_TXKENEDY</v>
      </c>
      <c r="F2658">
        <v>453100</v>
      </c>
      <c r="G2658" s="53">
        <f t="array" ref="G2658">SUM(IF(A2658=A$5:A2658,IF(C2658=C$5:C2658,1,0),0))</f>
        <v>131</v>
      </c>
    </row>
    <row r="2659" spans="1:7" x14ac:dyDescent="0.25">
      <c r="A2659">
        <v>2018</v>
      </c>
      <c r="B2659" s="53" t="str">
        <f t="shared" si="82"/>
        <v>2018_TX132</v>
      </c>
      <c r="C2659" t="s">
        <v>389</v>
      </c>
      <c r="D2659" t="s">
        <v>279</v>
      </c>
      <c r="E2659" s="53" t="str">
        <f t="shared" si="83"/>
        <v>2018_TXKENT</v>
      </c>
      <c r="F2659">
        <v>453100</v>
      </c>
      <c r="G2659" s="53">
        <f t="array" ref="G2659">SUM(IF(A2659=A$5:A2659,IF(C2659=C$5:C2659,1,0),0))</f>
        <v>132</v>
      </c>
    </row>
    <row r="2660" spans="1:7" x14ac:dyDescent="0.25">
      <c r="A2660">
        <v>2018</v>
      </c>
      <c r="B2660" s="53" t="str">
        <f t="shared" si="82"/>
        <v>2018_TX133</v>
      </c>
      <c r="C2660" t="s">
        <v>389</v>
      </c>
      <c r="D2660" t="s">
        <v>1827</v>
      </c>
      <c r="E2660" s="53" t="str">
        <f t="shared" si="83"/>
        <v>2018_TXKERR</v>
      </c>
      <c r="F2660">
        <v>453100</v>
      </c>
      <c r="G2660" s="53">
        <f t="array" ref="G2660">SUM(IF(A2660=A$5:A2660,IF(C2660=C$5:C2660,1,0),0))</f>
        <v>133</v>
      </c>
    </row>
    <row r="2661" spans="1:7" x14ac:dyDescent="0.25">
      <c r="A2661">
        <v>2018</v>
      </c>
      <c r="B2661" s="53" t="str">
        <f t="shared" si="82"/>
        <v>2018_TX134</v>
      </c>
      <c r="C2661" t="s">
        <v>389</v>
      </c>
      <c r="D2661" t="s">
        <v>1828</v>
      </c>
      <c r="E2661" s="53" t="str">
        <f t="shared" si="83"/>
        <v>2018_TXKIMBLE</v>
      </c>
      <c r="F2661">
        <v>453100</v>
      </c>
      <c r="G2661" s="53">
        <f t="array" ref="G2661">SUM(IF(A2661=A$5:A2661,IF(C2661=C$5:C2661,1,0),0))</f>
        <v>134</v>
      </c>
    </row>
    <row r="2662" spans="1:7" x14ac:dyDescent="0.25">
      <c r="A2662">
        <v>2018</v>
      </c>
      <c r="B2662" s="53" t="str">
        <f t="shared" si="82"/>
        <v>2018_TX135</v>
      </c>
      <c r="C2662" t="s">
        <v>389</v>
      </c>
      <c r="D2662" t="s">
        <v>357</v>
      </c>
      <c r="E2662" s="53" t="str">
        <f t="shared" si="83"/>
        <v>2018_TXKING</v>
      </c>
      <c r="F2662">
        <v>453100</v>
      </c>
      <c r="G2662" s="53">
        <f t="array" ref="G2662">SUM(IF(A2662=A$5:A2662,IF(C2662=C$5:C2662,1,0),0))</f>
        <v>135</v>
      </c>
    </row>
    <row r="2663" spans="1:7" x14ac:dyDescent="0.25">
      <c r="A2663">
        <v>2018</v>
      </c>
      <c r="B2663" s="53" t="str">
        <f t="shared" si="82"/>
        <v>2018_TX136</v>
      </c>
      <c r="C2663" t="s">
        <v>389</v>
      </c>
      <c r="D2663" t="s">
        <v>1829</v>
      </c>
      <c r="E2663" s="53" t="str">
        <f t="shared" si="83"/>
        <v>2018_TXKINNEY</v>
      </c>
      <c r="F2663">
        <v>453100</v>
      </c>
      <c r="G2663" s="53">
        <f t="array" ref="G2663">SUM(IF(A2663=A$5:A2663,IF(C2663=C$5:C2663,1,0),0))</f>
        <v>136</v>
      </c>
    </row>
    <row r="2664" spans="1:7" x14ac:dyDescent="0.25">
      <c r="A2664">
        <v>2018</v>
      </c>
      <c r="B2664" s="53" t="str">
        <f t="shared" si="82"/>
        <v>2018_TX137</v>
      </c>
      <c r="C2664" t="s">
        <v>389</v>
      </c>
      <c r="D2664" t="s">
        <v>1830</v>
      </c>
      <c r="E2664" s="53" t="str">
        <f t="shared" si="83"/>
        <v>2018_TXKLEBERG</v>
      </c>
      <c r="F2664">
        <v>453100</v>
      </c>
      <c r="G2664" s="53">
        <f t="array" ref="G2664">SUM(IF(A2664=A$5:A2664,IF(C2664=C$5:C2664,1,0),0))</f>
        <v>137</v>
      </c>
    </row>
    <row r="2665" spans="1:7" x14ac:dyDescent="0.25">
      <c r="A2665">
        <v>2018</v>
      </c>
      <c r="B2665" s="53" t="str">
        <f t="shared" si="82"/>
        <v>2018_TX138</v>
      </c>
      <c r="C2665" t="s">
        <v>389</v>
      </c>
      <c r="D2665" t="s">
        <v>830</v>
      </c>
      <c r="E2665" s="53" t="str">
        <f t="shared" si="83"/>
        <v>2018_TXKNOX</v>
      </c>
      <c r="F2665">
        <v>453100</v>
      </c>
      <c r="G2665" s="53">
        <f t="array" ref="G2665">SUM(IF(A2665=A$5:A2665,IF(C2665=C$5:C2665,1,0),0))</f>
        <v>138</v>
      </c>
    </row>
    <row r="2666" spans="1:7" x14ac:dyDescent="0.25">
      <c r="A2666">
        <v>2018</v>
      </c>
      <c r="B2666" s="53" t="str">
        <f t="shared" si="82"/>
        <v>2018_TX139</v>
      </c>
      <c r="C2666" t="s">
        <v>389</v>
      </c>
      <c r="D2666" t="s">
        <v>461</v>
      </c>
      <c r="E2666" s="53" t="str">
        <f t="shared" si="83"/>
        <v>2018_TXLAMAR</v>
      </c>
      <c r="F2666">
        <v>453100</v>
      </c>
      <c r="G2666" s="53">
        <f t="array" ref="G2666">SUM(IF(A2666=A$5:A2666,IF(C2666=C$5:C2666,1,0),0))</f>
        <v>139</v>
      </c>
    </row>
    <row r="2667" spans="1:7" x14ac:dyDescent="0.25">
      <c r="A2667">
        <v>2018</v>
      </c>
      <c r="B2667" s="53" t="str">
        <f t="shared" si="82"/>
        <v>2018_TX140</v>
      </c>
      <c r="C2667" t="s">
        <v>389</v>
      </c>
      <c r="D2667" t="s">
        <v>1831</v>
      </c>
      <c r="E2667" s="53" t="str">
        <f t="shared" si="83"/>
        <v>2018_TXLAMB</v>
      </c>
      <c r="F2667">
        <v>453100</v>
      </c>
      <c r="G2667" s="53">
        <f t="array" ref="G2667">SUM(IF(A2667=A$5:A2667,IF(C2667=C$5:C2667,1,0),0))</f>
        <v>140</v>
      </c>
    </row>
    <row r="2668" spans="1:7" x14ac:dyDescent="0.25">
      <c r="A2668">
        <v>2018</v>
      </c>
      <c r="B2668" s="53" t="str">
        <f t="shared" si="82"/>
        <v>2018_TX141</v>
      </c>
      <c r="C2668" t="s">
        <v>389</v>
      </c>
      <c r="D2668" t="s">
        <v>1832</v>
      </c>
      <c r="E2668" s="53" t="str">
        <f t="shared" si="83"/>
        <v>2018_TXLAMPASAS</v>
      </c>
      <c r="F2668">
        <v>453100</v>
      </c>
      <c r="G2668" s="53">
        <f t="array" ref="G2668">SUM(IF(A2668=A$5:A2668,IF(C2668=C$5:C2668,1,0),0))</f>
        <v>141</v>
      </c>
    </row>
    <row r="2669" spans="1:7" x14ac:dyDescent="0.25">
      <c r="A2669">
        <v>2018</v>
      </c>
      <c r="B2669" s="53" t="str">
        <f t="shared" si="82"/>
        <v>2018_TX142</v>
      </c>
      <c r="C2669" t="s">
        <v>389</v>
      </c>
      <c r="D2669" t="s">
        <v>831</v>
      </c>
      <c r="E2669" s="53" t="str">
        <f t="shared" si="83"/>
        <v>2018_TXLA SALLE</v>
      </c>
      <c r="F2669">
        <v>453100</v>
      </c>
      <c r="G2669" s="53">
        <f t="array" ref="G2669">SUM(IF(A2669=A$5:A2669,IF(C2669=C$5:C2669,1,0),0))</f>
        <v>142</v>
      </c>
    </row>
    <row r="2670" spans="1:7" x14ac:dyDescent="0.25">
      <c r="A2670">
        <v>2018</v>
      </c>
      <c r="B2670" s="53" t="str">
        <f t="shared" si="82"/>
        <v>2018_TX143</v>
      </c>
      <c r="C2670" t="s">
        <v>389</v>
      </c>
      <c r="D2670" t="s">
        <v>1833</v>
      </c>
      <c r="E2670" s="53" t="str">
        <f t="shared" si="83"/>
        <v>2018_TXLAVACA</v>
      </c>
      <c r="F2670">
        <v>453100</v>
      </c>
      <c r="G2670" s="53">
        <f t="array" ref="G2670">SUM(IF(A2670=A$5:A2670,IF(C2670=C$5:C2670,1,0),0))</f>
        <v>143</v>
      </c>
    </row>
    <row r="2671" spans="1:7" x14ac:dyDescent="0.25">
      <c r="A2671">
        <v>2018</v>
      </c>
      <c r="B2671" s="53" t="str">
        <f t="shared" si="82"/>
        <v>2018_TX144</v>
      </c>
      <c r="C2671" t="s">
        <v>389</v>
      </c>
      <c r="D2671" t="s">
        <v>464</v>
      </c>
      <c r="E2671" s="53" t="str">
        <f t="shared" si="83"/>
        <v>2018_TXLEE</v>
      </c>
      <c r="F2671">
        <v>453100</v>
      </c>
      <c r="G2671" s="53">
        <f t="array" ref="G2671">SUM(IF(A2671=A$5:A2671,IF(C2671=C$5:C2671,1,0),0))</f>
        <v>144</v>
      </c>
    </row>
    <row r="2672" spans="1:7" x14ac:dyDescent="0.25">
      <c r="A2672">
        <v>2018</v>
      </c>
      <c r="B2672" s="53" t="str">
        <f t="shared" si="82"/>
        <v>2018_TX145</v>
      </c>
      <c r="C2672" t="s">
        <v>389</v>
      </c>
      <c r="D2672" t="s">
        <v>650</v>
      </c>
      <c r="E2672" s="53" t="str">
        <f t="shared" si="83"/>
        <v>2018_TXLEON</v>
      </c>
      <c r="F2672">
        <v>453100</v>
      </c>
      <c r="G2672" s="53">
        <f t="array" ref="G2672">SUM(IF(A2672=A$5:A2672,IF(C2672=C$5:C2672,1,0),0))</f>
        <v>145</v>
      </c>
    </row>
    <row r="2673" spans="1:7" x14ac:dyDescent="0.25">
      <c r="A2673">
        <v>2018</v>
      </c>
      <c r="B2673" s="53" t="str">
        <f t="shared" si="82"/>
        <v>2018_TX146</v>
      </c>
      <c r="C2673" t="s">
        <v>389</v>
      </c>
      <c r="D2673" t="s">
        <v>652</v>
      </c>
      <c r="E2673" s="53" t="str">
        <f t="shared" si="83"/>
        <v>2018_TXLIBERTY</v>
      </c>
      <c r="F2673">
        <v>453100</v>
      </c>
      <c r="G2673" s="53">
        <f t="array" ref="G2673">SUM(IF(A2673=A$5:A2673,IF(C2673=C$5:C2673,1,0),0))</f>
        <v>146</v>
      </c>
    </row>
    <row r="2674" spans="1:7" x14ac:dyDescent="0.25">
      <c r="A2674">
        <v>2018</v>
      </c>
      <c r="B2674" s="53" t="str">
        <f t="shared" si="82"/>
        <v>2018_TX147</v>
      </c>
      <c r="C2674" t="s">
        <v>389</v>
      </c>
      <c r="D2674" t="s">
        <v>465</v>
      </c>
      <c r="E2674" s="53" t="str">
        <f t="shared" si="83"/>
        <v>2018_TXLIMESTONE</v>
      </c>
      <c r="F2674">
        <v>453100</v>
      </c>
      <c r="G2674" s="53">
        <f t="array" ref="G2674">SUM(IF(A2674=A$5:A2674,IF(C2674=C$5:C2674,1,0),0))</f>
        <v>147</v>
      </c>
    </row>
    <row r="2675" spans="1:7" x14ac:dyDescent="0.25">
      <c r="A2675">
        <v>2018</v>
      </c>
      <c r="B2675" s="53" t="str">
        <f t="shared" si="82"/>
        <v>2018_TX148</v>
      </c>
      <c r="C2675" t="s">
        <v>389</v>
      </c>
      <c r="D2675" t="s">
        <v>1834</v>
      </c>
      <c r="E2675" s="53" t="str">
        <f t="shared" si="83"/>
        <v>2018_TXLIPSCOMB</v>
      </c>
      <c r="F2675">
        <v>453100</v>
      </c>
      <c r="G2675" s="53">
        <f t="array" ref="G2675">SUM(IF(A2675=A$5:A2675,IF(C2675=C$5:C2675,1,0),0))</f>
        <v>148</v>
      </c>
    </row>
    <row r="2676" spans="1:7" x14ac:dyDescent="0.25">
      <c r="A2676">
        <v>2018</v>
      </c>
      <c r="B2676" s="53" t="str">
        <f t="shared" si="82"/>
        <v>2018_TX149</v>
      </c>
      <c r="C2676" t="s">
        <v>389</v>
      </c>
      <c r="D2676" t="s">
        <v>1835</v>
      </c>
      <c r="E2676" s="53" t="str">
        <f t="shared" si="83"/>
        <v>2018_TXLIVE OAK</v>
      </c>
      <c r="F2676">
        <v>453100</v>
      </c>
      <c r="G2676" s="53">
        <f t="array" ref="G2676">SUM(IF(A2676=A$5:A2676,IF(C2676=C$5:C2676,1,0),0))</f>
        <v>149</v>
      </c>
    </row>
    <row r="2677" spans="1:7" x14ac:dyDescent="0.25">
      <c r="A2677">
        <v>2018</v>
      </c>
      <c r="B2677" s="53" t="str">
        <f t="shared" si="82"/>
        <v>2018_TX150</v>
      </c>
      <c r="C2677" t="s">
        <v>389</v>
      </c>
      <c r="D2677" t="s">
        <v>1836</v>
      </c>
      <c r="E2677" s="53" t="str">
        <f t="shared" si="83"/>
        <v>2018_TXLLANO</v>
      </c>
      <c r="F2677">
        <v>453100</v>
      </c>
      <c r="G2677" s="53">
        <f t="array" ref="G2677">SUM(IF(A2677=A$5:A2677,IF(C2677=C$5:C2677,1,0),0))</f>
        <v>150</v>
      </c>
    </row>
    <row r="2678" spans="1:7" x14ac:dyDescent="0.25">
      <c r="A2678">
        <v>2018</v>
      </c>
      <c r="B2678" s="53" t="str">
        <f t="shared" si="82"/>
        <v>2018_TX151</v>
      </c>
      <c r="C2678" t="s">
        <v>389</v>
      </c>
      <c r="D2678" t="s">
        <v>1837</v>
      </c>
      <c r="E2678" s="53" t="str">
        <f t="shared" si="83"/>
        <v>2018_TXLOVING</v>
      </c>
      <c r="F2678">
        <v>453100</v>
      </c>
      <c r="G2678" s="53">
        <f t="array" ref="G2678">SUM(IF(A2678=A$5:A2678,IF(C2678=C$5:C2678,1,0),0))</f>
        <v>151</v>
      </c>
    </row>
    <row r="2679" spans="1:7" x14ac:dyDescent="0.25">
      <c r="A2679">
        <v>2018</v>
      </c>
      <c r="B2679" s="53" t="str">
        <f t="shared" si="82"/>
        <v>2018_TX152</v>
      </c>
      <c r="C2679" t="s">
        <v>389</v>
      </c>
      <c r="D2679" t="s">
        <v>1838</v>
      </c>
      <c r="E2679" s="53" t="str">
        <f t="shared" si="83"/>
        <v>2018_TXLUBBOCK</v>
      </c>
      <c r="F2679">
        <v>453100</v>
      </c>
      <c r="G2679" s="53">
        <f t="array" ref="G2679">SUM(IF(A2679=A$5:A2679,IF(C2679=C$5:C2679,1,0),0))</f>
        <v>152</v>
      </c>
    </row>
    <row r="2680" spans="1:7" x14ac:dyDescent="0.25">
      <c r="A2680">
        <v>2018</v>
      </c>
      <c r="B2680" s="53" t="str">
        <f t="shared" si="82"/>
        <v>2018_TX153</v>
      </c>
      <c r="C2680" t="s">
        <v>389</v>
      </c>
      <c r="D2680" t="s">
        <v>1839</v>
      </c>
      <c r="E2680" s="53" t="str">
        <f t="shared" si="83"/>
        <v>2018_TXLYNN</v>
      </c>
      <c r="F2680">
        <v>453100</v>
      </c>
      <c r="G2680" s="53">
        <f t="array" ref="G2680">SUM(IF(A2680=A$5:A2680,IF(C2680=C$5:C2680,1,0),0))</f>
        <v>153</v>
      </c>
    </row>
    <row r="2681" spans="1:7" x14ac:dyDescent="0.25">
      <c r="A2681">
        <v>2018</v>
      </c>
      <c r="B2681" s="53" t="str">
        <f t="shared" si="82"/>
        <v>2018_TX154</v>
      </c>
      <c r="C2681" t="s">
        <v>389</v>
      </c>
      <c r="D2681" t="s">
        <v>1840</v>
      </c>
      <c r="E2681" s="53" t="str">
        <f t="shared" si="83"/>
        <v>2018_TXMCCULLOCH</v>
      </c>
      <c r="F2681">
        <v>453100</v>
      </c>
      <c r="G2681" s="53">
        <f t="array" ref="G2681">SUM(IF(A2681=A$5:A2681,IF(C2681=C$5:C2681,1,0),0))</f>
        <v>154</v>
      </c>
    </row>
    <row r="2682" spans="1:7" x14ac:dyDescent="0.25">
      <c r="A2682">
        <v>2018</v>
      </c>
      <c r="B2682" s="53" t="str">
        <f t="shared" si="82"/>
        <v>2018_TX155</v>
      </c>
      <c r="C2682" t="s">
        <v>389</v>
      </c>
      <c r="D2682" t="s">
        <v>1841</v>
      </c>
      <c r="E2682" s="53" t="str">
        <f t="shared" si="83"/>
        <v>2018_TXMCLENNAN</v>
      </c>
      <c r="F2682">
        <v>453100</v>
      </c>
      <c r="G2682" s="53">
        <f t="array" ref="G2682">SUM(IF(A2682=A$5:A2682,IF(C2682=C$5:C2682,1,0),0))</f>
        <v>155</v>
      </c>
    </row>
    <row r="2683" spans="1:7" x14ac:dyDescent="0.25">
      <c r="A2683">
        <v>2018</v>
      </c>
      <c r="B2683" s="53" t="str">
        <f t="shared" si="82"/>
        <v>2018_TX156</v>
      </c>
      <c r="C2683" t="s">
        <v>389</v>
      </c>
      <c r="D2683" t="s">
        <v>1842</v>
      </c>
      <c r="E2683" s="53" t="str">
        <f t="shared" si="83"/>
        <v>2018_TXMCMULLEN</v>
      </c>
      <c r="F2683">
        <v>453100</v>
      </c>
      <c r="G2683" s="53">
        <f t="array" ref="G2683">SUM(IF(A2683=A$5:A2683,IF(C2683=C$5:C2683,1,0),0))</f>
        <v>156</v>
      </c>
    </row>
    <row r="2684" spans="1:7" x14ac:dyDescent="0.25">
      <c r="A2684">
        <v>2018</v>
      </c>
      <c r="B2684" s="53" t="str">
        <f t="shared" si="82"/>
        <v>2018_TX157</v>
      </c>
      <c r="C2684" t="s">
        <v>389</v>
      </c>
      <c r="D2684" t="s">
        <v>467</v>
      </c>
      <c r="E2684" s="53" t="str">
        <f t="shared" si="83"/>
        <v>2018_TXMADISON</v>
      </c>
      <c r="F2684">
        <v>453100</v>
      </c>
      <c r="G2684" s="53">
        <f t="array" ref="G2684">SUM(IF(A2684=A$5:A2684,IF(C2684=C$5:C2684,1,0),0))</f>
        <v>157</v>
      </c>
    </row>
    <row r="2685" spans="1:7" x14ac:dyDescent="0.25">
      <c r="A2685">
        <v>2018</v>
      </c>
      <c r="B2685" s="53" t="str">
        <f t="shared" si="82"/>
        <v>2018_TX158</v>
      </c>
      <c r="C2685" t="s">
        <v>389</v>
      </c>
      <c r="D2685" t="s">
        <v>469</v>
      </c>
      <c r="E2685" s="53" t="str">
        <f t="shared" si="83"/>
        <v>2018_TXMARION</v>
      </c>
      <c r="F2685">
        <v>453100</v>
      </c>
      <c r="G2685" s="53">
        <f t="array" ref="G2685">SUM(IF(A2685=A$5:A2685,IF(C2685=C$5:C2685,1,0),0))</f>
        <v>158</v>
      </c>
    </row>
    <row r="2686" spans="1:7" x14ac:dyDescent="0.25">
      <c r="A2686">
        <v>2018</v>
      </c>
      <c r="B2686" s="53" t="str">
        <f t="shared" si="82"/>
        <v>2018_TX159</v>
      </c>
      <c r="C2686" t="s">
        <v>389</v>
      </c>
      <c r="D2686" t="s">
        <v>654</v>
      </c>
      <c r="E2686" s="53" t="str">
        <f t="shared" si="83"/>
        <v>2018_TXMARTIN</v>
      </c>
      <c r="F2686">
        <v>453100</v>
      </c>
      <c r="G2686" s="53">
        <f t="array" ref="G2686">SUM(IF(A2686=A$5:A2686,IF(C2686=C$5:C2686,1,0),0))</f>
        <v>159</v>
      </c>
    </row>
    <row r="2687" spans="1:7" x14ac:dyDescent="0.25">
      <c r="A2687">
        <v>2018</v>
      </c>
      <c r="B2687" s="53" t="str">
        <f t="shared" si="82"/>
        <v>2018_TX160</v>
      </c>
      <c r="C2687" t="s">
        <v>389</v>
      </c>
      <c r="D2687" t="s">
        <v>837</v>
      </c>
      <c r="E2687" s="53" t="str">
        <f t="shared" si="83"/>
        <v>2018_TXMASON</v>
      </c>
      <c r="F2687">
        <v>453100</v>
      </c>
      <c r="G2687" s="53">
        <f t="array" ref="G2687">SUM(IF(A2687=A$5:A2687,IF(C2687=C$5:C2687,1,0),0))</f>
        <v>160</v>
      </c>
    </row>
    <row r="2688" spans="1:7" x14ac:dyDescent="0.25">
      <c r="A2688">
        <v>2018</v>
      </c>
      <c r="B2688" s="53" t="str">
        <f t="shared" si="82"/>
        <v>2018_TX161</v>
      </c>
      <c r="C2688" t="s">
        <v>389</v>
      </c>
      <c r="D2688" t="s">
        <v>1843</v>
      </c>
      <c r="E2688" s="53" t="str">
        <f t="shared" si="83"/>
        <v>2018_TXMATAGORDA</v>
      </c>
      <c r="F2688">
        <v>453100</v>
      </c>
      <c r="G2688" s="53">
        <f t="array" ref="G2688">SUM(IF(A2688=A$5:A2688,IF(C2688=C$5:C2688,1,0),0))</f>
        <v>161</v>
      </c>
    </row>
    <row r="2689" spans="1:7" x14ac:dyDescent="0.25">
      <c r="A2689">
        <v>2018</v>
      </c>
      <c r="B2689" s="53" t="str">
        <f t="shared" si="82"/>
        <v>2018_TX162</v>
      </c>
      <c r="C2689" t="s">
        <v>389</v>
      </c>
      <c r="D2689" t="s">
        <v>1844</v>
      </c>
      <c r="E2689" s="53" t="str">
        <f t="shared" si="83"/>
        <v>2018_TXMAVERICK</v>
      </c>
      <c r="F2689">
        <v>453100</v>
      </c>
      <c r="G2689" s="53">
        <f t="array" ref="G2689">SUM(IF(A2689=A$5:A2689,IF(C2689=C$5:C2689,1,0),0))</f>
        <v>162</v>
      </c>
    </row>
    <row r="2690" spans="1:7" x14ac:dyDescent="0.25">
      <c r="A2690">
        <v>2018</v>
      </c>
      <c r="B2690" s="53" t="str">
        <f t="shared" si="82"/>
        <v>2018_TX163</v>
      </c>
      <c r="C2690" t="s">
        <v>389</v>
      </c>
      <c r="D2690" t="s">
        <v>1562</v>
      </c>
      <c r="E2690" s="53" t="str">
        <f t="shared" si="83"/>
        <v>2018_TXMEDINA</v>
      </c>
      <c r="F2690">
        <v>453100</v>
      </c>
      <c r="G2690" s="53">
        <f t="array" ref="G2690">SUM(IF(A2690=A$5:A2690,IF(C2690=C$5:C2690,1,0),0))</f>
        <v>163</v>
      </c>
    </row>
    <row r="2691" spans="1:7" x14ac:dyDescent="0.25">
      <c r="A2691">
        <v>2018</v>
      </c>
      <c r="B2691" s="53" t="str">
        <f t="shared" si="82"/>
        <v>2018_TX164</v>
      </c>
      <c r="C2691" t="s">
        <v>389</v>
      </c>
      <c r="D2691" t="s">
        <v>839</v>
      </c>
      <c r="E2691" s="53" t="str">
        <f t="shared" si="83"/>
        <v>2018_TXMENARD</v>
      </c>
      <c r="F2691">
        <v>453100</v>
      </c>
      <c r="G2691" s="53">
        <f t="array" ref="G2691">SUM(IF(A2691=A$5:A2691,IF(C2691=C$5:C2691,1,0),0))</f>
        <v>164</v>
      </c>
    </row>
    <row r="2692" spans="1:7" x14ac:dyDescent="0.25">
      <c r="A2692">
        <v>2018</v>
      </c>
      <c r="B2692" s="53" t="str">
        <f t="shared" si="82"/>
        <v>2018_TX165</v>
      </c>
      <c r="C2692" t="s">
        <v>389</v>
      </c>
      <c r="D2692" t="s">
        <v>1160</v>
      </c>
      <c r="E2692" s="53" t="str">
        <f t="shared" si="83"/>
        <v>2018_TXMIDLAND</v>
      </c>
      <c r="F2692">
        <v>453100</v>
      </c>
      <c r="G2692" s="53">
        <f t="array" ref="G2692">SUM(IF(A2692=A$5:A2692,IF(C2692=C$5:C2692,1,0),0))</f>
        <v>165</v>
      </c>
    </row>
    <row r="2693" spans="1:7" x14ac:dyDescent="0.25">
      <c r="A2693">
        <v>2018</v>
      </c>
      <c r="B2693" s="53" t="str">
        <f t="shared" si="82"/>
        <v>2018_TX166</v>
      </c>
      <c r="C2693" t="s">
        <v>389</v>
      </c>
      <c r="D2693" t="s">
        <v>1845</v>
      </c>
      <c r="E2693" s="53" t="str">
        <f t="shared" si="83"/>
        <v>2018_TXMILAM</v>
      </c>
      <c r="F2693">
        <v>453100</v>
      </c>
      <c r="G2693" s="53">
        <f t="array" ref="G2693">SUM(IF(A2693=A$5:A2693,IF(C2693=C$5:C2693,1,0),0))</f>
        <v>166</v>
      </c>
    </row>
    <row r="2694" spans="1:7" x14ac:dyDescent="0.25">
      <c r="A2694">
        <v>2018</v>
      </c>
      <c r="B2694" s="53" t="str">
        <f t="shared" ref="B2694:B2757" si="84">A2694&amp;"_"&amp;C2694&amp;G2694</f>
        <v>2018_TX167</v>
      </c>
      <c r="C2694" t="s">
        <v>389</v>
      </c>
      <c r="D2694" t="s">
        <v>921</v>
      </c>
      <c r="E2694" s="53" t="str">
        <f t="shared" ref="E2694:E2757" si="85">A2694&amp;"_"&amp;C2694&amp;D2694</f>
        <v>2018_TXMILLS</v>
      </c>
      <c r="F2694">
        <v>453100</v>
      </c>
      <c r="G2694" s="53">
        <f t="array" ref="G2694">SUM(IF(A2694=A$5:A2694,IF(C2694=C$5:C2694,1,0),0))</f>
        <v>167</v>
      </c>
    </row>
    <row r="2695" spans="1:7" x14ac:dyDescent="0.25">
      <c r="A2695">
        <v>2018</v>
      </c>
      <c r="B2695" s="53" t="str">
        <f t="shared" si="84"/>
        <v>2018_TX168</v>
      </c>
      <c r="C2695" t="s">
        <v>389</v>
      </c>
      <c r="D2695" t="s">
        <v>740</v>
      </c>
      <c r="E2695" s="53" t="str">
        <f t="shared" si="85"/>
        <v>2018_TXMITCHELL</v>
      </c>
      <c r="F2695">
        <v>453100</v>
      </c>
      <c r="G2695" s="53">
        <f t="array" ref="G2695">SUM(IF(A2695=A$5:A2695,IF(C2695=C$5:C2695,1,0),0))</f>
        <v>168</v>
      </c>
    </row>
    <row r="2696" spans="1:7" x14ac:dyDescent="0.25">
      <c r="A2696">
        <v>2018</v>
      </c>
      <c r="B2696" s="53" t="str">
        <f t="shared" si="84"/>
        <v>2018_TX169</v>
      </c>
      <c r="C2696" t="s">
        <v>389</v>
      </c>
      <c r="D2696" t="s">
        <v>1846</v>
      </c>
      <c r="E2696" s="53" t="str">
        <f t="shared" si="85"/>
        <v>2018_TXMONTAGUE</v>
      </c>
      <c r="F2696">
        <v>453100</v>
      </c>
      <c r="G2696" s="53">
        <f t="array" ref="G2696">SUM(IF(A2696=A$5:A2696,IF(C2696=C$5:C2696,1,0),0))</f>
        <v>169</v>
      </c>
    </row>
    <row r="2697" spans="1:7" x14ac:dyDescent="0.25">
      <c r="A2697">
        <v>2018</v>
      </c>
      <c r="B2697" s="53" t="str">
        <f t="shared" si="84"/>
        <v>2018_TX170</v>
      </c>
      <c r="C2697" t="s">
        <v>389</v>
      </c>
      <c r="D2697" t="s">
        <v>232</v>
      </c>
      <c r="E2697" s="53" t="str">
        <f t="shared" si="85"/>
        <v>2018_TXMONTGOMERY</v>
      </c>
      <c r="F2697">
        <v>453100</v>
      </c>
      <c r="G2697" s="53">
        <f t="array" ref="G2697">SUM(IF(A2697=A$5:A2697,IF(C2697=C$5:C2697,1,0),0))</f>
        <v>170</v>
      </c>
    </row>
    <row r="2698" spans="1:7" x14ac:dyDescent="0.25">
      <c r="A2698">
        <v>2018</v>
      </c>
      <c r="B2698" s="53" t="str">
        <f t="shared" si="84"/>
        <v>2018_TX171</v>
      </c>
      <c r="C2698" t="s">
        <v>389</v>
      </c>
      <c r="D2698" t="s">
        <v>1491</v>
      </c>
      <c r="E2698" s="53" t="str">
        <f t="shared" si="85"/>
        <v>2018_TXMOORE</v>
      </c>
      <c r="F2698">
        <v>453100</v>
      </c>
      <c r="G2698" s="53">
        <f t="array" ref="G2698">SUM(IF(A2698=A$5:A2698,IF(C2698=C$5:C2698,1,0),0))</f>
        <v>171</v>
      </c>
    </row>
    <row r="2699" spans="1:7" x14ac:dyDescent="0.25">
      <c r="A2699">
        <v>2018</v>
      </c>
      <c r="B2699" s="53" t="str">
        <f t="shared" si="84"/>
        <v>2018_TX172</v>
      </c>
      <c r="C2699" t="s">
        <v>389</v>
      </c>
      <c r="D2699" t="s">
        <v>253</v>
      </c>
      <c r="E2699" s="53" t="str">
        <f t="shared" si="85"/>
        <v>2018_TXMORRIS</v>
      </c>
      <c r="F2699">
        <v>453100</v>
      </c>
      <c r="G2699" s="53">
        <f t="array" ref="G2699">SUM(IF(A2699=A$5:A2699,IF(C2699=C$5:C2699,1,0),0))</f>
        <v>172</v>
      </c>
    </row>
    <row r="2700" spans="1:7" x14ac:dyDescent="0.25">
      <c r="A2700">
        <v>2018</v>
      </c>
      <c r="B2700" s="53" t="str">
        <f t="shared" si="84"/>
        <v>2018_TX173</v>
      </c>
      <c r="C2700" t="s">
        <v>389</v>
      </c>
      <c r="D2700" t="s">
        <v>1847</v>
      </c>
      <c r="E2700" s="53" t="str">
        <f t="shared" si="85"/>
        <v>2018_TXMOTLEY</v>
      </c>
      <c r="F2700">
        <v>453100</v>
      </c>
      <c r="G2700" s="53">
        <f t="array" ref="G2700">SUM(IF(A2700=A$5:A2700,IF(C2700=C$5:C2700,1,0),0))</f>
        <v>173</v>
      </c>
    </row>
    <row r="2701" spans="1:7" x14ac:dyDescent="0.25">
      <c r="A2701">
        <v>2018</v>
      </c>
      <c r="B2701" s="53" t="str">
        <f t="shared" si="84"/>
        <v>2018_TX174</v>
      </c>
      <c r="C2701" t="s">
        <v>389</v>
      </c>
      <c r="D2701" t="s">
        <v>1848</v>
      </c>
      <c r="E2701" s="53" t="str">
        <f t="shared" si="85"/>
        <v>2018_TXNACOGDOCHES</v>
      </c>
      <c r="F2701">
        <v>453100</v>
      </c>
      <c r="G2701" s="53">
        <f t="array" ref="G2701">SUM(IF(A2701=A$5:A2701,IF(C2701=C$5:C2701,1,0),0))</f>
        <v>174</v>
      </c>
    </row>
    <row r="2702" spans="1:7" x14ac:dyDescent="0.25">
      <c r="A2702">
        <v>2018</v>
      </c>
      <c r="B2702" s="53" t="str">
        <f t="shared" si="84"/>
        <v>2018_TX175</v>
      </c>
      <c r="C2702" t="s">
        <v>389</v>
      </c>
      <c r="D2702" t="s">
        <v>1849</v>
      </c>
      <c r="E2702" s="53" t="str">
        <f t="shared" si="85"/>
        <v>2018_TXNAVARRO</v>
      </c>
      <c r="F2702">
        <v>453100</v>
      </c>
      <c r="G2702" s="53">
        <f t="array" ref="G2702">SUM(IF(A2702=A$5:A2702,IF(C2702=C$5:C2702,1,0),0))</f>
        <v>175</v>
      </c>
    </row>
    <row r="2703" spans="1:7" x14ac:dyDescent="0.25">
      <c r="A2703">
        <v>2018</v>
      </c>
      <c r="B2703" s="53" t="str">
        <f t="shared" si="84"/>
        <v>2018_TX176</v>
      </c>
      <c r="C2703" t="s">
        <v>389</v>
      </c>
      <c r="D2703" t="s">
        <v>531</v>
      </c>
      <c r="E2703" s="53" t="str">
        <f t="shared" si="85"/>
        <v>2018_TXNEWTON</v>
      </c>
      <c r="F2703">
        <v>453100</v>
      </c>
      <c r="G2703" s="53">
        <f t="array" ref="G2703">SUM(IF(A2703=A$5:A2703,IF(C2703=C$5:C2703,1,0),0))</f>
        <v>176</v>
      </c>
    </row>
    <row r="2704" spans="1:7" x14ac:dyDescent="0.25">
      <c r="A2704">
        <v>2018</v>
      </c>
      <c r="B2704" s="53" t="str">
        <f t="shared" si="84"/>
        <v>2018_TX177</v>
      </c>
      <c r="C2704" t="s">
        <v>389</v>
      </c>
      <c r="D2704" t="s">
        <v>1850</v>
      </c>
      <c r="E2704" s="53" t="str">
        <f t="shared" si="85"/>
        <v>2018_TXNOLAN</v>
      </c>
      <c r="F2704">
        <v>453100</v>
      </c>
      <c r="G2704" s="53">
        <f t="array" ref="G2704">SUM(IF(A2704=A$5:A2704,IF(C2704=C$5:C2704,1,0),0))</f>
        <v>177</v>
      </c>
    </row>
    <row r="2705" spans="1:7" x14ac:dyDescent="0.25">
      <c r="A2705">
        <v>2018</v>
      </c>
      <c r="B2705" s="53" t="str">
        <f t="shared" si="84"/>
        <v>2018_TX178</v>
      </c>
      <c r="C2705" t="s">
        <v>389</v>
      </c>
      <c r="D2705" t="s">
        <v>1851</v>
      </c>
      <c r="E2705" s="53" t="str">
        <f t="shared" si="85"/>
        <v>2018_TXNUECES</v>
      </c>
      <c r="F2705">
        <v>453100</v>
      </c>
      <c r="G2705" s="53">
        <f t="array" ref="G2705">SUM(IF(A2705=A$5:A2705,IF(C2705=C$5:C2705,1,0),0))</f>
        <v>178</v>
      </c>
    </row>
    <row r="2706" spans="1:7" x14ac:dyDescent="0.25">
      <c r="A2706">
        <v>2018</v>
      </c>
      <c r="B2706" s="53" t="str">
        <f t="shared" si="84"/>
        <v>2018_TX179</v>
      </c>
      <c r="C2706" t="s">
        <v>389</v>
      </c>
      <c r="D2706" t="s">
        <v>1852</v>
      </c>
      <c r="E2706" s="53" t="str">
        <f t="shared" si="85"/>
        <v>2018_TXOCHILTREE</v>
      </c>
      <c r="F2706">
        <v>453100</v>
      </c>
      <c r="G2706" s="53">
        <f t="array" ref="G2706">SUM(IF(A2706=A$5:A2706,IF(C2706=C$5:C2706,1,0),0))</f>
        <v>179</v>
      </c>
    </row>
    <row r="2707" spans="1:7" x14ac:dyDescent="0.25">
      <c r="A2707">
        <v>2018</v>
      </c>
      <c r="B2707" s="53" t="str">
        <f t="shared" si="84"/>
        <v>2018_TX180</v>
      </c>
      <c r="C2707" t="s">
        <v>389</v>
      </c>
      <c r="D2707" t="s">
        <v>1042</v>
      </c>
      <c r="E2707" s="53" t="str">
        <f t="shared" si="85"/>
        <v>2018_TXOLDHAM</v>
      </c>
      <c r="F2707">
        <v>453100</v>
      </c>
      <c r="G2707" s="53">
        <f t="array" ref="G2707">SUM(IF(A2707=A$5:A2707,IF(C2707=C$5:C2707,1,0),0))</f>
        <v>180</v>
      </c>
    </row>
    <row r="2708" spans="1:7" x14ac:dyDescent="0.25">
      <c r="A2708">
        <v>2018</v>
      </c>
      <c r="B2708" s="53" t="str">
        <f t="shared" si="84"/>
        <v>2018_TX181</v>
      </c>
      <c r="C2708" t="s">
        <v>389</v>
      </c>
      <c r="D2708" t="s">
        <v>169</v>
      </c>
      <c r="E2708" s="53" t="str">
        <f t="shared" si="85"/>
        <v>2018_TXORANGE</v>
      </c>
      <c r="F2708">
        <v>453100</v>
      </c>
      <c r="G2708" s="53">
        <f t="array" ref="G2708">SUM(IF(A2708=A$5:A2708,IF(C2708=C$5:C2708,1,0),0))</f>
        <v>181</v>
      </c>
    </row>
    <row r="2709" spans="1:7" x14ac:dyDescent="0.25">
      <c r="A2709">
        <v>2018</v>
      </c>
      <c r="B2709" s="53" t="str">
        <f t="shared" si="84"/>
        <v>2018_TX182</v>
      </c>
      <c r="C2709" t="s">
        <v>389</v>
      </c>
      <c r="D2709" t="s">
        <v>1853</v>
      </c>
      <c r="E2709" s="53" t="str">
        <f t="shared" si="85"/>
        <v>2018_TXPALO PINTO</v>
      </c>
      <c r="F2709">
        <v>453100</v>
      </c>
      <c r="G2709" s="53">
        <f t="array" ref="G2709">SUM(IF(A2709=A$5:A2709,IF(C2709=C$5:C2709,1,0),0))</f>
        <v>182</v>
      </c>
    </row>
    <row r="2710" spans="1:7" x14ac:dyDescent="0.25">
      <c r="A2710">
        <v>2018</v>
      </c>
      <c r="B2710" s="53" t="str">
        <f t="shared" si="84"/>
        <v>2018_TX183</v>
      </c>
      <c r="C2710" t="s">
        <v>389</v>
      </c>
      <c r="D2710" t="s">
        <v>1262</v>
      </c>
      <c r="E2710" s="53" t="str">
        <f t="shared" si="85"/>
        <v>2018_TXPANOLA</v>
      </c>
      <c r="F2710">
        <v>453100</v>
      </c>
      <c r="G2710" s="53">
        <f t="array" ref="G2710">SUM(IF(A2710=A$5:A2710,IF(C2710=C$5:C2710,1,0),0))</f>
        <v>183</v>
      </c>
    </row>
    <row r="2711" spans="1:7" x14ac:dyDescent="0.25">
      <c r="A2711">
        <v>2018</v>
      </c>
      <c r="B2711" s="53" t="str">
        <f t="shared" si="84"/>
        <v>2018_TX184</v>
      </c>
      <c r="C2711" t="s">
        <v>389</v>
      </c>
      <c r="D2711" t="s">
        <v>1854</v>
      </c>
      <c r="E2711" s="53" t="str">
        <f t="shared" si="85"/>
        <v>2018_TXPARKER</v>
      </c>
      <c r="F2711">
        <v>453100</v>
      </c>
      <c r="G2711" s="53">
        <f t="array" ref="G2711">SUM(IF(A2711=A$5:A2711,IF(C2711=C$5:C2711,1,0),0))</f>
        <v>184</v>
      </c>
    </row>
    <row r="2712" spans="1:7" x14ac:dyDescent="0.25">
      <c r="A2712">
        <v>2018</v>
      </c>
      <c r="B2712" s="53" t="str">
        <f t="shared" si="84"/>
        <v>2018_TX185</v>
      </c>
      <c r="C2712" t="s">
        <v>389</v>
      </c>
      <c r="D2712" t="s">
        <v>1855</v>
      </c>
      <c r="E2712" s="53" t="str">
        <f t="shared" si="85"/>
        <v>2018_TXPARMER</v>
      </c>
      <c r="F2712">
        <v>453100</v>
      </c>
      <c r="G2712" s="53">
        <f t="array" ref="G2712">SUM(IF(A2712=A$5:A2712,IF(C2712=C$5:C2712,1,0),0))</f>
        <v>185</v>
      </c>
    </row>
    <row r="2713" spans="1:7" x14ac:dyDescent="0.25">
      <c r="A2713">
        <v>2018</v>
      </c>
      <c r="B2713" s="53" t="str">
        <f t="shared" si="84"/>
        <v>2018_TX186</v>
      </c>
      <c r="C2713" t="s">
        <v>389</v>
      </c>
      <c r="D2713" t="s">
        <v>1856</v>
      </c>
      <c r="E2713" s="53" t="str">
        <f t="shared" si="85"/>
        <v>2018_TXPECOS</v>
      </c>
      <c r="F2713">
        <v>453100</v>
      </c>
      <c r="G2713" s="53">
        <f t="array" ref="G2713">SUM(IF(A2713=A$5:A2713,IF(C2713=C$5:C2713,1,0),0))</f>
        <v>186</v>
      </c>
    </row>
    <row r="2714" spans="1:7" x14ac:dyDescent="0.25">
      <c r="A2714">
        <v>2018</v>
      </c>
      <c r="B2714" s="53" t="str">
        <f t="shared" si="84"/>
        <v>2018_TX187</v>
      </c>
      <c r="C2714" t="s">
        <v>389</v>
      </c>
      <c r="D2714" t="s">
        <v>535</v>
      </c>
      <c r="E2714" s="53" t="str">
        <f t="shared" si="85"/>
        <v>2018_TXPOLK</v>
      </c>
      <c r="F2714">
        <v>453100</v>
      </c>
      <c r="G2714" s="53">
        <f t="array" ref="G2714">SUM(IF(A2714=A$5:A2714,IF(C2714=C$5:C2714,1,0),0))</f>
        <v>187</v>
      </c>
    </row>
    <row r="2715" spans="1:7" x14ac:dyDescent="0.25">
      <c r="A2715">
        <v>2018</v>
      </c>
      <c r="B2715" s="53" t="str">
        <f t="shared" si="84"/>
        <v>2018_TX188</v>
      </c>
      <c r="C2715" t="s">
        <v>389</v>
      </c>
      <c r="D2715" t="s">
        <v>1659</v>
      </c>
      <c r="E2715" s="53" t="str">
        <f t="shared" si="85"/>
        <v>2018_TXPOTTER</v>
      </c>
      <c r="F2715">
        <v>453100</v>
      </c>
      <c r="G2715" s="53">
        <f t="array" ref="G2715">SUM(IF(A2715=A$5:A2715,IF(C2715=C$5:C2715,1,0),0))</f>
        <v>188</v>
      </c>
    </row>
    <row r="2716" spans="1:7" x14ac:dyDescent="0.25">
      <c r="A2716">
        <v>2018</v>
      </c>
      <c r="B2716" s="53" t="str">
        <f t="shared" si="84"/>
        <v>2018_TX189</v>
      </c>
      <c r="C2716" t="s">
        <v>389</v>
      </c>
      <c r="D2716" t="s">
        <v>1857</v>
      </c>
      <c r="E2716" s="53" t="str">
        <f t="shared" si="85"/>
        <v>2018_TXPRESIDIO</v>
      </c>
      <c r="F2716">
        <v>453100</v>
      </c>
      <c r="G2716" s="53">
        <f t="array" ref="G2716">SUM(IF(A2716=A$5:A2716,IF(C2716=C$5:C2716,1,0),0))</f>
        <v>189</v>
      </c>
    </row>
    <row r="2717" spans="1:7" x14ac:dyDescent="0.25">
      <c r="A2717">
        <v>2018</v>
      </c>
      <c r="B2717" s="53" t="str">
        <f t="shared" si="84"/>
        <v>2018_TX190</v>
      </c>
      <c r="C2717" t="s">
        <v>389</v>
      </c>
      <c r="D2717" t="s">
        <v>1858</v>
      </c>
      <c r="E2717" s="53" t="str">
        <f t="shared" si="85"/>
        <v>2018_TXRAINS</v>
      </c>
      <c r="F2717">
        <v>453100</v>
      </c>
      <c r="G2717" s="53">
        <f t="array" ref="G2717">SUM(IF(A2717=A$5:A2717,IF(C2717=C$5:C2717,1,0),0))</f>
        <v>190</v>
      </c>
    </row>
    <row r="2718" spans="1:7" x14ac:dyDescent="0.25">
      <c r="A2718">
        <v>2018</v>
      </c>
      <c r="B2718" s="53" t="str">
        <f t="shared" si="84"/>
        <v>2018_TX191</v>
      </c>
      <c r="C2718" t="s">
        <v>389</v>
      </c>
      <c r="D2718" t="s">
        <v>1859</v>
      </c>
      <c r="E2718" s="53" t="str">
        <f t="shared" si="85"/>
        <v>2018_TXRANDALL</v>
      </c>
      <c r="F2718">
        <v>453100</v>
      </c>
      <c r="G2718" s="53">
        <f t="array" ref="G2718">SUM(IF(A2718=A$5:A2718,IF(C2718=C$5:C2718,1,0),0))</f>
        <v>191</v>
      </c>
    </row>
    <row r="2719" spans="1:7" x14ac:dyDescent="0.25">
      <c r="A2719">
        <v>2018</v>
      </c>
      <c r="B2719" s="53" t="str">
        <f t="shared" si="84"/>
        <v>2018_TX192</v>
      </c>
      <c r="C2719" t="s">
        <v>389</v>
      </c>
      <c r="D2719" t="s">
        <v>1860</v>
      </c>
      <c r="E2719" s="53" t="str">
        <f t="shared" si="85"/>
        <v>2018_TXREAGAN</v>
      </c>
      <c r="F2719">
        <v>453100</v>
      </c>
      <c r="G2719" s="53">
        <f t="array" ref="G2719">SUM(IF(A2719=A$5:A2719,IF(C2719=C$5:C2719,1,0),0))</f>
        <v>192</v>
      </c>
    </row>
    <row r="2720" spans="1:7" x14ac:dyDescent="0.25">
      <c r="A2720">
        <v>2018</v>
      </c>
      <c r="B2720" s="53" t="str">
        <f t="shared" si="84"/>
        <v>2018_TX193</v>
      </c>
      <c r="C2720" t="s">
        <v>389</v>
      </c>
      <c r="D2720" t="s">
        <v>1861</v>
      </c>
      <c r="E2720" s="53" t="str">
        <f t="shared" si="85"/>
        <v>2018_TXREAL</v>
      </c>
      <c r="F2720">
        <v>453100</v>
      </c>
      <c r="G2720" s="53">
        <f t="array" ref="G2720">SUM(IF(A2720=A$5:A2720,IF(C2720=C$5:C2720,1,0),0))</f>
        <v>193</v>
      </c>
    </row>
    <row r="2721" spans="1:7" x14ac:dyDescent="0.25">
      <c r="A2721">
        <v>2018</v>
      </c>
      <c r="B2721" s="53" t="str">
        <f t="shared" si="84"/>
        <v>2018_TX194</v>
      </c>
      <c r="C2721" t="s">
        <v>389</v>
      </c>
      <c r="D2721" t="s">
        <v>1081</v>
      </c>
      <c r="E2721" s="53" t="str">
        <f t="shared" si="85"/>
        <v>2018_TXRED RIVER</v>
      </c>
      <c r="F2721">
        <v>453100</v>
      </c>
      <c r="G2721" s="53">
        <f t="array" ref="G2721">SUM(IF(A2721=A$5:A2721,IF(C2721=C$5:C2721,1,0),0))</f>
        <v>194</v>
      </c>
    </row>
    <row r="2722" spans="1:7" x14ac:dyDescent="0.25">
      <c r="A2722">
        <v>2018</v>
      </c>
      <c r="B2722" s="53" t="str">
        <f t="shared" si="84"/>
        <v>2018_TX195</v>
      </c>
      <c r="C2722" t="s">
        <v>389</v>
      </c>
      <c r="D2722" t="s">
        <v>1862</v>
      </c>
      <c r="E2722" s="53" t="str">
        <f t="shared" si="85"/>
        <v>2018_TXREEVES</v>
      </c>
      <c r="F2722">
        <v>453100</v>
      </c>
      <c r="G2722" s="53">
        <f t="array" ref="G2722">SUM(IF(A2722=A$5:A2722,IF(C2722=C$5:C2722,1,0),0))</f>
        <v>195</v>
      </c>
    </row>
    <row r="2723" spans="1:7" x14ac:dyDescent="0.25">
      <c r="A2723">
        <v>2018</v>
      </c>
      <c r="B2723" s="53" t="str">
        <f t="shared" si="84"/>
        <v>2018_TX196</v>
      </c>
      <c r="C2723" t="s">
        <v>389</v>
      </c>
      <c r="D2723" t="s">
        <v>1863</v>
      </c>
      <c r="E2723" s="53" t="str">
        <f t="shared" si="85"/>
        <v>2018_TXREFUGIO</v>
      </c>
      <c r="F2723">
        <v>453100</v>
      </c>
      <c r="G2723" s="53">
        <f t="array" ref="G2723">SUM(IF(A2723=A$5:A2723,IF(C2723=C$5:C2723,1,0),0))</f>
        <v>196</v>
      </c>
    </row>
    <row r="2724" spans="1:7" x14ac:dyDescent="0.25">
      <c r="A2724">
        <v>2018</v>
      </c>
      <c r="B2724" s="53" t="str">
        <f t="shared" si="84"/>
        <v>2018_TX197</v>
      </c>
      <c r="C2724" t="s">
        <v>389</v>
      </c>
      <c r="D2724" t="s">
        <v>1718</v>
      </c>
      <c r="E2724" s="53" t="str">
        <f t="shared" si="85"/>
        <v>2018_TXROBERTS</v>
      </c>
      <c r="F2724">
        <v>453100</v>
      </c>
      <c r="G2724" s="53">
        <f t="array" ref="G2724">SUM(IF(A2724=A$5:A2724,IF(C2724=C$5:C2724,1,0),0))</f>
        <v>197</v>
      </c>
    </row>
    <row r="2725" spans="1:7" x14ac:dyDescent="0.25">
      <c r="A2725">
        <v>2018</v>
      </c>
      <c r="B2725" s="53" t="str">
        <f t="shared" si="84"/>
        <v>2018_TX198</v>
      </c>
      <c r="C2725" t="s">
        <v>389</v>
      </c>
      <c r="D2725" t="s">
        <v>290</v>
      </c>
      <c r="E2725" s="53" t="str">
        <f t="shared" si="85"/>
        <v>2018_TXROBERTSON</v>
      </c>
      <c r="F2725">
        <v>453100</v>
      </c>
      <c r="G2725" s="53">
        <f t="array" ref="G2725">SUM(IF(A2725=A$5:A2725,IF(C2725=C$5:C2725,1,0),0))</f>
        <v>198</v>
      </c>
    </row>
    <row r="2726" spans="1:7" x14ac:dyDescent="0.25">
      <c r="A2726">
        <v>2018</v>
      </c>
      <c r="B2726" s="53" t="str">
        <f t="shared" si="84"/>
        <v>2018_TX199</v>
      </c>
      <c r="C2726" t="s">
        <v>389</v>
      </c>
      <c r="D2726" t="s">
        <v>1864</v>
      </c>
      <c r="E2726" s="53" t="str">
        <f t="shared" si="85"/>
        <v>2018_TXROCKWALL</v>
      </c>
      <c r="F2726">
        <v>453100</v>
      </c>
      <c r="G2726" s="53">
        <f t="array" ref="G2726">SUM(IF(A2726=A$5:A2726,IF(C2726=C$5:C2726,1,0),0))</f>
        <v>199</v>
      </c>
    </row>
    <row r="2727" spans="1:7" x14ac:dyDescent="0.25">
      <c r="A2727">
        <v>2018</v>
      </c>
      <c r="B2727" s="53" t="str">
        <f t="shared" si="84"/>
        <v>2018_TX200</v>
      </c>
      <c r="C2727" t="s">
        <v>389</v>
      </c>
      <c r="D2727" t="s">
        <v>1865</v>
      </c>
      <c r="E2727" s="53" t="str">
        <f t="shared" si="85"/>
        <v>2018_TXRUNNELS</v>
      </c>
      <c r="F2727">
        <v>453100</v>
      </c>
      <c r="G2727" s="53">
        <f t="array" ref="G2727">SUM(IF(A2727=A$5:A2727,IF(C2727=C$5:C2727,1,0),0))</f>
        <v>200</v>
      </c>
    </row>
    <row r="2728" spans="1:7" x14ac:dyDescent="0.25">
      <c r="A2728">
        <v>2018</v>
      </c>
      <c r="B2728" s="53" t="str">
        <f t="shared" si="84"/>
        <v>2018_TX201</v>
      </c>
      <c r="C2728" t="s">
        <v>389</v>
      </c>
      <c r="D2728" t="s">
        <v>1866</v>
      </c>
      <c r="E2728" s="53" t="str">
        <f t="shared" si="85"/>
        <v>2018_TXRUSK</v>
      </c>
      <c r="F2728">
        <v>453100</v>
      </c>
      <c r="G2728" s="53">
        <f t="array" ref="G2728">SUM(IF(A2728=A$5:A2728,IF(C2728=C$5:C2728,1,0),0))</f>
        <v>201</v>
      </c>
    </row>
    <row r="2729" spans="1:7" x14ac:dyDescent="0.25">
      <c r="A2729">
        <v>2018</v>
      </c>
      <c r="B2729" s="53" t="str">
        <f t="shared" si="84"/>
        <v>2018_TX202</v>
      </c>
      <c r="C2729" t="s">
        <v>389</v>
      </c>
      <c r="D2729" t="s">
        <v>1082</v>
      </c>
      <c r="E2729" s="53" t="str">
        <f t="shared" si="85"/>
        <v>2018_TXSABINE</v>
      </c>
      <c r="F2729">
        <v>453100</v>
      </c>
      <c r="G2729" s="53">
        <f t="array" ref="G2729">SUM(IF(A2729=A$5:A2729,IF(C2729=C$5:C2729,1,0),0))</f>
        <v>202</v>
      </c>
    </row>
    <row r="2730" spans="1:7" x14ac:dyDescent="0.25">
      <c r="A2730">
        <v>2018</v>
      </c>
      <c r="B2730" s="53" t="str">
        <f t="shared" si="84"/>
        <v>2018_TX203</v>
      </c>
      <c r="C2730" t="s">
        <v>389</v>
      </c>
      <c r="D2730" t="s">
        <v>1867</v>
      </c>
      <c r="E2730" s="53" t="str">
        <f t="shared" si="85"/>
        <v>2018_TXSAN AUGUSTINE</v>
      </c>
      <c r="F2730">
        <v>453100</v>
      </c>
      <c r="G2730" s="53">
        <f t="array" ref="G2730">SUM(IF(A2730=A$5:A2730,IF(C2730=C$5:C2730,1,0),0))</f>
        <v>203</v>
      </c>
    </row>
    <row r="2731" spans="1:7" x14ac:dyDescent="0.25">
      <c r="A2731">
        <v>2018</v>
      </c>
      <c r="B2731" s="53" t="str">
        <f t="shared" si="84"/>
        <v>2018_TX204</v>
      </c>
      <c r="C2731" t="s">
        <v>389</v>
      </c>
      <c r="D2731" t="s">
        <v>1868</v>
      </c>
      <c r="E2731" s="53" t="str">
        <f t="shared" si="85"/>
        <v>2018_TXSAN JACINTO</v>
      </c>
      <c r="F2731">
        <v>453100</v>
      </c>
      <c r="G2731" s="53">
        <f t="array" ref="G2731">SUM(IF(A2731=A$5:A2731,IF(C2731=C$5:C2731,1,0),0))</f>
        <v>204</v>
      </c>
    </row>
    <row r="2732" spans="1:7" x14ac:dyDescent="0.25">
      <c r="A2732">
        <v>2018</v>
      </c>
      <c r="B2732" s="53" t="str">
        <f t="shared" si="84"/>
        <v>2018_TX205</v>
      </c>
      <c r="C2732" t="s">
        <v>389</v>
      </c>
      <c r="D2732" t="s">
        <v>1869</v>
      </c>
      <c r="E2732" s="53" t="str">
        <f t="shared" si="85"/>
        <v>2018_TXSAN PATRICIO</v>
      </c>
      <c r="F2732">
        <v>453100</v>
      </c>
      <c r="G2732" s="53">
        <f t="array" ref="G2732">SUM(IF(A2732=A$5:A2732,IF(C2732=C$5:C2732,1,0),0))</f>
        <v>205</v>
      </c>
    </row>
    <row r="2733" spans="1:7" x14ac:dyDescent="0.25">
      <c r="A2733">
        <v>2018</v>
      </c>
      <c r="B2733" s="53" t="str">
        <f t="shared" si="84"/>
        <v>2018_TX206</v>
      </c>
      <c r="C2733" t="s">
        <v>389</v>
      </c>
      <c r="D2733" t="s">
        <v>1870</v>
      </c>
      <c r="E2733" s="53" t="str">
        <f t="shared" si="85"/>
        <v>2018_TXSAN SABA</v>
      </c>
      <c r="F2733">
        <v>453100</v>
      </c>
      <c r="G2733" s="53">
        <f t="array" ref="G2733">SUM(IF(A2733=A$5:A2733,IF(C2733=C$5:C2733,1,0),0))</f>
        <v>206</v>
      </c>
    </row>
    <row r="2734" spans="1:7" x14ac:dyDescent="0.25">
      <c r="A2734">
        <v>2018</v>
      </c>
      <c r="B2734" s="53" t="str">
        <f t="shared" si="84"/>
        <v>2018_TX207</v>
      </c>
      <c r="C2734" t="s">
        <v>389</v>
      </c>
      <c r="D2734" t="s">
        <v>1871</v>
      </c>
      <c r="E2734" s="53" t="str">
        <f t="shared" si="85"/>
        <v>2018_TXSCHLEICHER</v>
      </c>
      <c r="F2734">
        <v>453100</v>
      </c>
      <c r="G2734" s="53">
        <f t="array" ref="G2734">SUM(IF(A2734=A$5:A2734,IF(C2734=C$5:C2734,1,0),0))</f>
        <v>207</v>
      </c>
    </row>
    <row r="2735" spans="1:7" x14ac:dyDescent="0.25">
      <c r="A2735">
        <v>2018</v>
      </c>
      <c r="B2735" s="53" t="str">
        <f t="shared" si="84"/>
        <v>2018_TX208</v>
      </c>
      <c r="C2735" t="s">
        <v>389</v>
      </c>
      <c r="D2735" t="s">
        <v>1872</v>
      </c>
      <c r="E2735" s="53" t="str">
        <f t="shared" si="85"/>
        <v>2018_TXSCURRY</v>
      </c>
      <c r="F2735">
        <v>453100</v>
      </c>
      <c r="G2735" s="53">
        <f t="array" ref="G2735">SUM(IF(A2735=A$5:A2735,IF(C2735=C$5:C2735,1,0),0))</f>
        <v>208</v>
      </c>
    </row>
    <row r="2736" spans="1:7" x14ac:dyDescent="0.25">
      <c r="A2736">
        <v>2018</v>
      </c>
      <c r="B2736" s="53" t="str">
        <f t="shared" si="84"/>
        <v>2018_TX209</v>
      </c>
      <c r="C2736" t="s">
        <v>389</v>
      </c>
      <c r="D2736" t="s">
        <v>1873</v>
      </c>
      <c r="E2736" s="53" t="str">
        <f t="shared" si="85"/>
        <v>2018_TXSHACKELFORD</v>
      </c>
      <c r="F2736">
        <v>453100</v>
      </c>
      <c r="G2736" s="53">
        <f t="array" ref="G2736">SUM(IF(A2736=A$5:A2736,IF(C2736=C$5:C2736,1,0),0))</f>
        <v>209</v>
      </c>
    </row>
    <row r="2737" spans="1:7" x14ac:dyDescent="0.25">
      <c r="A2737">
        <v>2018</v>
      </c>
      <c r="B2737" s="53" t="str">
        <f t="shared" si="84"/>
        <v>2018_TX210</v>
      </c>
      <c r="C2737" t="s">
        <v>389</v>
      </c>
      <c r="D2737" t="s">
        <v>478</v>
      </c>
      <c r="E2737" s="53" t="str">
        <f t="shared" si="85"/>
        <v>2018_TXSHELBY</v>
      </c>
      <c r="F2737">
        <v>453100</v>
      </c>
      <c r="G2737" s="53">
        <f t="array" ref="G2737">SUM(IF(A2737=A$5:A2737,IF(C2737=C$5:C2737,1,0),0))</f>
        <v>210</v>
      </c>
    </row>
    <row r="2738" spans="1:7" x14ac:dyDescent="0.25">
      <c r="A2738">
        <v>2018</v>
      </c>
      <c r="B2738" s="53" t="str">
        <f t="shared" si="84"/>
        <v>2018_TX211</v>
      </c>
      <c r="C2738" t="s">
        <v>389</v>
      </c>
      <c r="D2738" t="s">
        <v>992</v>
      </c>
      <c r="E2738" s="53" t="str">
        <f t="shared" si="85"/>
        <v>2018_TXSHERMAN</v>
      </c>
      <c r="F2738">
        <v>453100</v>
      </c>
      <c r="G2738" s="53">
        <f t="array" ref="G2738">SUM(IF(A2738=A$5:A2738,IF(C2738=C$5:C2738,1,0),0))</f>
        <v>211</v>
      </c>
    </row>
    <row r="2739" spans="1:7" x14ac:dyDescent="0.25">
      <c r="A2739">
        <v>2018</v>
      </c>
      <c r="B2739" s="53" t="str">
        <f t="shared" si="84"/>
        <v>2018_TX212</v>
      </c>
      <c r="C2739" t="s">
        <v>389</v>
      </c>
      <c r="D2739" t="s">
        <v>292</v>
      </c>
      <c r="E2739" s="53" t="str">
        <f t="shared" si="85"/>
        <v>2018_TXSMITH</v>
      </c>
      <c r="F2739">
        <v>453100</v>
      </c>
      <c r="G2739" s="53">
        <f t="array" ref="G2739">SUM(IF(A2739=A$5:A2739,IF(C2739=C$5:C2739,1,0),0))</f>
        <v>212</v>
      </c>
    </row>
    <row r="2740" spans="1:7" x14ac:dyDescent="0.25">
      <c r="A2740">
        <v>2018</v>
      </c>
      <c r="B2740" s="53" t="str">
        <f t="shared" si="84"/>
        <v>2018_TX213</v>
      </c>
      <c r="C2740" t="s">
        <v>389</v>
      </c>
      <c r="D2740" t="s">
        <v>1874</v>
      </c>
      <c r="E2740" s="53" t="str">
        <f t="shared" si="85"/>
        <v>2018_TXSOMERVELL</v>
      </c>
      <c r="F2740">
        <v>453100</v>
      </c>
      <c r="G2740" s="53">
        <f t="array" ref="G2740">SUM(IF(A2740=A$5:A2740,IF(C2740=C$5:C2740,1,0),0))</f>
        <v>213</v>
      </c>
    </row>
    <row r="2741" spans="1:7" x14ac:dyDescent="0.25">
      <c r="A2741">
        <v>2018</v>
      </c>
      <c r="B2741" s="53" t="str">
        <f t="shared" si="84"/>
        <v>2018_TX214</v>
      </c>
      <c r="C2741" t="s">
        <v>389</v>
      </c>
      <c r="D2741" t="s">
        <v>1875</v>
      </c>
      <c r="E2741" s="53" t="str">
        <f t="shared" si="85"/>
        <v>2018_TXSTARR</v>
      </c>
      <c r="F2741">
        <v>453100</v>
      </c>
      <c r="G2741" s="53">
        <f t="array" ref="G2741">SUM(IF(A2741=A$5:A2741,IF(C2741=C$5:C2741,1,0),0))</f>
        <v>214</v>
      </c>
    </row>
    <row r="2742" spans="1:7" x14ac:dyDescent="0.25">
      <c r="A2742">
        <v>2018</v>
      </c>
      <c r="B2742" s="53" t="str">
        <f t="shared" si="84"/>
        <v>2018_TX215</v>
      </c>
      <c r="C2742" t="s">
        <v>389</v>
      </c>
      <c r="D2742" t="s">
        <v>753</v>
      </c>
      <c r="E2742" s="53" t="str">
        <f t="shared" si="85"/>
        <v>2018_TXSTEPHENS</v>
      </c>
      <c r="F2742">
        <v>453100</v>
      </c>
      <c r="G2742" s="53">
        <f t="array" ref="G2742">SUM(IF(A2742=A$5:A2742,IF(C2742=C$5:C2742,1,0),0))</f>
        <v>215</v>
      </c>
    </row>
    <row r="2743" spans="1:7" x14ac:dyDescent="0.25">
      <c r="A2743">
        <v>2018</v>
      </c>
      <c r="B2743" s="53" t="str">
        <f t="shared" si="84"/>
        <v>2018_TX216</v>
      </c>
      <c r="C2743" t="s">
        <v>389</v>
      </c>
      <c r="D2743" t="s">
        <v>1876</v>
      </c>
      <c r="E2743" s="53" t="str">
        <f t="shared" si="85"/>
        <v>2018_TXSTERLING</v>
      </c>
      <c r="F2743">
        <v>453100</v>
      </c>
      <c r="G2743" s="53">
        <f t="array" ref="G2743">SUM(IF(A2743=A$5:A2743,IF(C2743=C$5:C2743,1,0),0))</f>
        <v>216</v>
      </c>
    </row>
    <row r="2744" spans="1:7" x14ac:dyDescent="0.25">
      <c r="A2744">
        <v>2018</v>
      </c>
      <c r="B2744" s="53" t="str">
        <f t="shared" si="84"/>
        <v>2018_TX217</v>
      </c>
      <c r="C2744" t="s">
        <v>389</v>
      </c>
      <c r="D2744" t="s">
        <v>1877</v>
      </c>
      <c r="E2744" s="53" t="str">
        <f t="shared" si="85"/>
        <v>2018_TXSTONEWALL</v>
      </c>
      <c r="F2744">
        <v>453100</v>
      </c>
      <c r="G2744" s="53">
        <f t="array" ref="G2744">SUM(IF(A2744=A$5:A2744,IF(C2744=C$5:C2744,1,0),0))</f>
        <v>217</v>
      </c>
    </row>
    <row r="2745" spans="1:7" x14ac:dyDescent="0.25">
      <c r="A2745">
        <v>2018</v>
      </c>
      <c r="B2745" s="53" t="str">
        <f t="shared" si="84"/>
        <v>2018_TX218</v>
      </c>
      <c r="C2745" t="s">
        <v>389</v>
      </c>
      <c r="D2745" t="s">
        <v>1878</v>
      </c>
      <c r="E2745" s="53" t="str">
        <f t="shared" si="85"/>
        <v>2018_TXSUTTON</v>
      </c>
      <c r="F2745">
        <v>453100</v>
      </c>
      <c r="G2745" s="53">
        <f t="array" ref="G2745">SUM(IF(A2745=A$5:A2745,IF(C2745=C$5:C2745,1,0),0))</f>
        <v>218</v>
      </c>
    </row>
    <row r="2746" spans="1:7" x14ac:dyDescent="0.25">
      <c r="A2746">
        <v>2018</v>
      </c>
      <c r="B2746" s="53" t="str">
        <f t="shared" si="84"/>
        <v>2018_TX219</v>
      </c>
      <c r="C2746" t="s">
        <v>389</v>
      </c>
      <c r="D2746" t="s">
        <v>1879</v>
      </c>
      <c r="E2746" s="53" t="str">
        <f t="shared" si="85"/>
        <v>2018_TXSWISHER</v>
      </c>
      <c r="F2746">
        <v>453100</v>
      </c>
      <c r="G2746" s="53">
        <f t="array" ref="G2746">SUM(IF(A2746=A$5:A2746,IF(C2746=C$5:C2746,1,0),0))</f>
        <v>219</v>
      </c>
    </row>
    <row r="2747" spans="1:7" x14ac:dyDescent="0.25">
      <c r="A2747">
        <v>2018</v>
      </c>
      <c r="B2747" s="53" t="str">
        <f t="shared" si="84"/>
        <v>2018_TX220</v>
      </c>
      <c r="C2747" t="s">
        <v>389</v>
      </c>
      <c r="D2747" t="s">
        <v>1880</v>
      </c>
      <c r="E2747" s="53" t="str">
        <f t="shared" si="85"/>
        <v>2018_TXTARRANT</v>
      </c>
      <c r="F2747">
        <v>453100</v>
      </c>
      <c r="G2747" s="53">
        <f t="array" ref="G2747">SUM(IF(A2747=A$5:A2747,IF(C2747=C$5:C2747,1,0),0))</f>
        <v>220</v>
      </c>
    </row>
    <row r="2748" spans="1:7" x14ac:dyDescent="0.25">
      <c r="A2748">
        <v>2018</v>
      </c>
      <c r="B2748" s="53" t="str">
        <f t="shared" si="84"/>
        <v>2018_TX221</v>
      </c>
      <c r="C2748" t="s">
        <v>389</v>
      </c>
      <c r="D2748" t="s">
        <v>668</v>
      </c>
      <c r="E2748" s="53" t="str">
        <f t="shared" si="85"/>
        <v>2018_TXTAYLOR</v>
      </c>
      <c r="F2748">
        <v>453100</v>
      </c>
      <c r="G2748" s="53">
        <f t="array" ref="G2748">SUM(IF(A2748=A$5:A2748,IF(C2748=C$5:C2748,1,0),0))</f>
        <v>221</v>
      </c>
    </row>
    <row r="2749" spans="1:7" x14ac:dyDescent="0.25">
      <c r="A2749">
        <v>2018</v>
      </c>
      <c r="B2749" s="53" t="str">
        <f t="shared" si="84"/>
        <v>2018_TX222</v>
      </c>
      <c r="C2749" t="s">
        <v>389</v>
      </c>
      <c r="D2749" t="s">
        <v>759</v>
      </c>
      <c r="E2749" s="53" t="str">
        <f t="shared" si="85"/>
        <v>2018_TXTERRELL</v>
      </c>
      <c r="F2749">
        <v>453100</v>
      </c>
      <c r="G2749" s="53">
        <f t="array" ref="G2749">SUM(IF(A2749=A$5:A2749,IF(C2749=C$5:C2749,1,0),0))</f>
        <v>222</v>
      </c>
    </row>
    <row r="2750" spans="1:7" x14ac:dyDescent="0.25">
      <c r="A2750">
        <v>2018</v>
      </c>
      <c r="B2750" s="53" t="str">
        <f t="shared" si="84"/>
        <v>2018_TX223</v>
      </c>
      <c r="C2750" t="s">
        <v>389</v>
      </c>
      <c r="D2750" t="s">
        <v>1881</v>
      </c>
      <c r="E2750" s="53" t="str">
        <f t="shared" si="85"/>
        <v>2018_TXTERRY</v>
      </c>
      <c r="F2750">
        <v>453100</v>
      </c>
      <c r="G2750" s="53">
        <f t="array" ref="G2750">SUM(IF(A2750=A$5:A2750,IF(C2750=C$5:C2750,1,0),0))</f>
        <v>223</v>
      </c>
    </row>
    <row r="2751" spans="1:7" x14ac:dyDescent="0.25">
      <c r="A2751">
        <v>2018</v>
      </c>
      <c r="B2751" s="53" t="str">
        <f t="shared" si="84"/>
        <v>2018_TX224</v>
      </c>
      <c r="C2751" t="s">
        <v>389</v>
      </c>
      <c r="D2751" t="s">
        <v>1882</v>
      </c>
      <c r="E2751" s="53" t="str">
        <f t="shared" si="85"/>
        <v>2018_TXTHROCKMORTON</v>
      </c>
      <c r="F2751">
        <v>453100</v>
      </c>
      <c r="G2751" s="53">
        <f t="array" ref="G2751">SUM(IF(A2751=A$5:A2751,IF(C2751=C$5:C2751,1,0),0))</f>
        <v>224</v>
      </c>
    </row>
    <row r="2752" spans="1:7" x14ac:dyDescent="0.25">
      <c r="A2752">
        <v>2018</v>
      </c>
      <c r="B2752" s="53" t="str">
        <f t="shared" si="84"/>
        <v>2018_TX225</v>
      </c>
      <c r="C2752" t="s">
        <v>389</v>
      </c>
      <c r="D2752" t="s">
        <v>1883</v>
      </c>
      <c r="E2752" s="53" t="str">
        <f t="shared" si="85"/>
        <v>2018_TXTITUS</v>
      </c>
      <c r="F2752">
        <v>453100</v>
      </c>
      <c r="G2752" s="53">
        <f t="array" ref="G2752">SUM(IF(A2752=A$5:A2752,IF(C2752=C$5:C2752,1,0),0))</f>
        <v>225</v>
      </c>
    </row>
    <row r="2753" spans="1:7" x14ac:dyDescent="0.25">
      <c r="A2753">
        <v>2018</v>
      </c>
      <c r="B2753" s="53" t="str">
        <f t="shared" si="84"/>
        <v>2018_TX226</v>
      </c>
      <c r="C2753" t="s">
        <v>389</v>
      </c>
      <c r="D2753" t="s">
        <v>1884</v>
      </c>
      <c r="E2753" s="53" t="str">
        <f t="shared" si="85"/>
        <v>2018_TXTOM GREEN</v>
      </c>
      <c r="F2753">
        <v>453100</v>
      </c>
      <c r="G2753" s="53">
        <f t="array" ref="G2753">SUM(IF(A2753=A$5:A2753,IF(C2753=C$5:C2753,1,0),0))</f>
        <v>226</v>
      </c>
    </row>
    <row r="2754" spans="1:7" x14ac:dyDescent="0.25">
      <c r="A2754">
        <v>2018</v>
      </c>
      <c r="B2754" s="53" t="str">
        <f t="shared" si="84"/>
        <v>2018_TX227</v>
      </c>
      <c r="C2754" t="s">
        <v>389</v>
      </c>
      <c r="D2754" t="s">
        <v>1885</v>
      </c>
      <c r="E2754" s="53" t="str">
        <f t="shared" si="85"/>
        <v>2018_TXTRAVIS</v>
      </c>
      <c r="F2754">
        <v>453100</v>
      </c>
      <c r="G2754" s="53">
        <f t="array" ref="G2754">SUM(IF(A2754=A$5:A2754,IF(C2754=C$5:C2754,1,0),0))</f>
        <v>227</v>
      </c>
    </row>
    <row r="2755" spans="1:7" x14ac:dyDescent="0.25">
      <c r="A2755">
        <v>2018</v>
      </c>
      <c r="B2755" s="53" t="str">
        <f t="shared" si="84"/>
        <v>2018_TX228</v>
      </c>
      <c r="C2755" t="s">
        <v>389</v>
      </c>
      <c r="D2755" t="s">
        <v>579</v>
      </c>
      <c r="E2755" s="53" t="str">
        <f t="shared" si="85"/>
        <v>2018_TXTRINITY</v>
      </c>
      <c r="F2755">
        <v>453100</v>
      </c>
      <c r="G2755" s="53">
        <f t="array" ref="G2755">SUM(IF(A2755=A$5:A2755,IF(C2755=C$5:C2755,1,0),0))</f>
        <v>228</v>
      </c>
    </row>
    <row r="2756" spans="1:7" x14ac:dyDescent="0.25">
      <c r="A2756">
        <v>2018</v>
      </c>
      <c r="B2756" s="53" t="str">
        <f t="shared" si="84"/>
        <v>2018_TX229</v>
      </c>
      <c r="C2756" t="s">
        <v>389</v>
      </c>
      <c r="D2756" t="s">
        <v>1886</v>
      </c>
      <c r="E2756" s="53" t="str">
        <f t="shared" si="85"/>
        <v>2018_TXTYLER</v>
      </c>
      <c r="F2756">
        <v>453100</v>
      </c>
      <c r="G2756" s="53">
        <f t="array" ref="G2756">SUM(IF(A2756=A$5:A2756,IF(C2756=C$5:C2756,1,0),0))</f>
        <v>229</v>
      </c>
    </row>
    <row r="2757" spans="1:7" x14ac:dyDescent="0.25">
      <c r="A2757">
        <v>2018</v>
      </c>
      <c r="B2757" s="53" t="str">
        <f t="shared" si="84"/>
        <v>2018_TX230</v>
      </c>
      <c r="C2757" t="s">
        <v>389</v>
      </c>
      <c r="D2757" t="s">
        <v>1887</v>
      </c>
      <c r="E2757" s="53" t="str">
        <f t="shared" si="85"/>
        <v>2018_TXUPSHUR</v>
      </c>
      <c r="F2757">
        <v>453100</v>
      </c>
      <c r="G2757" s="53">
        <f t="array" ref="G2757">SUM(IF(A2757=A$5:A2757,IF(C2757=C$5:C2757,1,0),0))</f>
        <v>230</v>
      </c>
    </row>
    <row r="2758" spans="1:7" x14ac:dyDescent="0.25">
      <c r="A2758">
        <v>2018</v>
      </c>
      <c r="B2758" s="53" t="str">
        <f t="shared" ref="B2758:B2821" si="86">A2758&amp;"_"&amp;C2758&amp;G2758</f>
        <v>2018_TX231</v>
      </c>
      <c r="C2758" t="s">
        <v>389</v>
      </c>
      <c r="D2758" t="s">
        <v>1888</v>
      </c>
      <c r="E2758" s="53" t="str">
        <f t="shared" ref="E2758:E2821" si="87">A2758&amp;"_"&amp;C2758&amp;D2758</f>
        <v>2018_TXUPTON</v>
      </c>
      <c r="F2758">
        <v>453100</v>
      </c>
      <c r="G2758" s="53">
        <f t="array" ref="G2758">SUM(IF(A2758=A$5:A2758,IF(C2758=C$5:C2758,1,0),0))</f>
        <v>231</v>
      </c>
    </row>
    <row r="2759" spans="1:7" x14ac:dyDescent="0.25">
      <c r="A2759">
        <v>2018</v>
      </c>
      <c r="B2759" s="53" t="str">
        <f t="shared" si="86"/>
        <v>2018_TX232</v>
      </c>
      <c r="C2759" t="s">
        <v>389</v>
      </c>
      <c r="D2759" t="s">
        <v>1889</v>
      </c>
      <c r="E2759" s="53" t="str">
        <f t="shared" si="87"/>
        <v>2018_TXUVALDE</v>
      </c>
      <c r="F2759">
        <v>453100</v>
      </c>
      <c r="G2759" s="53">
        <f t="array" ref="G2759">SUM(IF(A2759=A$5:A2759,IF(C2759=C$5:C2759,1,0),0))</f>
        <v>232</v>
      </c>
    </row>
    <row r="2760" spans="1:7" x14ac:dyDescent="0.25">
      <c r="A2760">
        <v>2018</v>
      </c>
      <c r="B2760" s="53" t="str">
        <f t="shared" si="86"/>
        <v>2018_TX233</v>
      </c>
      <c r="C2760" t="s">
        <v>389</v>
      </c>
      <c r="D2760" t="s">
        <v>1890</v>
      </c>
      <c r="E2760" s="53" t="str">
        <f t="shared" si="87"/>
        <v>2018_TXVAL VERDE</v>
      </c>
      <c r="F2760">
        <v>453100</v>
      </c>
      <c r="G2760" s="53">
        <f t="array" ref="G2760">SUM(IF(A2760=A$5:A2760,IF(C2760=C$5:C2760,1,0),0))</f>
        <v>233</v>
      </c>
    </row>
    <row r="2761" spans="1:7" x14ac:dyDescent="0.25">
      <c r="A2761">
        <v>2018</v>
      </c>
      <c r="B2761" s="53" t="str">
        <f t="shared" si="86"/>
        <v>2018_TX234</v>
      </c>
      <c r="C2761" t="s">
        <v>389</v>
      </c>
      <c r="D2761" t="s">
        <v>1891</v>
      </c>
      <c r="E2761" s="53" t="str">
        <f t="shared" si="87"/>
        <v>2018_TXVAN ZANDT</v>
      </c>
      <c r="F2761">
        <v>453100</v>
      </c>
      <c r="G2761" s="53">
        <f t="array" ref="G2761">SUM(IF(A2761=A$5:A2761,IF(C2761=C$5:C2761,1,0),0))</f>
        <v>234</v>
      </c>
    </row>
    <row r="2762" spans="1:7" x14ac:dyDescent="0.25">
      <c r="A2762">
        <v>2018</v>
      </c>
      <c r="B2762" s="53" t="str">
        <f t="shared" si="86"/>
        <v>2018_TX235</v>
      </c>
      <c r="C2762" t="s">
        <v>389</v>
      </c>
      <c r="D2762" t="s">
        <v>1892</v>
      </c>
      <c r="E2762" s="53" t="str">
        <f t="shared" si="87"/>
        <v>2018_TXVICTORIA</v>
      </c>
      <c r="F2762">
        <v>453100</v>
      </c>
      <c r="G2762" s="53">
        <f t="array" ref="G2762">SUM(IF(A2762=A$5:A2762,IF(C2762=C$5:C2762,1,0),0))</f>
        <v>235</v>
      </c>
    </row>
    <row r="2763" spans="1:7" x14ac:dyDescent="0.25">
      <c r="A2763">
        <v>2018</v>
      </c>
      <c r="B2763" s="53" t="str">
        <f t="shared" si="86"/>
        <v>2018_TX236</v>
      </c>
      <c r="C2763" t="s">
        <v>389</v>
      </c>
      <c r="D2763" t="s">
        <v>483</v>
      </c>
      <c r="E2763" s="53" t="str">
        <f t="shared" si="87"/>
        <v>2018_TXWALKER</v>
      </c>
      <c r="F2763">
        <v>453100</v>
      </c>
      <c r="G2763" s="53">
        <f t="array" ref="G2763">SUM(IF(A2763=A$5:A2763,IF(C2763=C$5:C2763,1,0),0))</f>
        <v>236</v>
      </c>
    </row>
    <row r="2764" spans="1:7" x14ac:dyDescent="0.25">
      <c r="A2764">
        <v>2018</v>
      </c>
      <c r="B2764" s="53" t="str">
        <f t="shared" si="86"/>
        <v>2018_TX237</v>
      </c>
      <c r="C2764" t="s">
        <v>389</v>
      </c>
      <c r="D2764" t="s">
        <v>1893</v>
      </c>
      <c r="E2764" s="53" t="str">
        <f t="shared" si="87"/>
        <v>2018_TXWALLER</v>
      </c>
      <c r="F2764">
        <v>453100</v>
      </c>
      <c r="G2764" s="53">
        <f t="array" ref="G2764">SUM(IF(A2764=A$5:A2764,IF(C2764=C$5:C2764,1,0),0))</f>
        <v>237</v>
      </c>
    </row>
    <row r="2765" spans="1:7" x14ac:dyDescent="0.25">
      <c r="A2765">
        <v>2018</v>
      </c>
      <c r="B2765" s="53" t="str">
        <f t="shared" si="86"/>
        <v>2018_TX238</v>
      </c>
      <c r="C2765" t="s">
        <v>389</v>
      </c>
      <c r="D2765" t="s">
        <v>1541</v>
      </c>
      <c r="E2765" s="53" t="str">
        <f t="shared" si="87"/>
        <v>2018_TXWARD</v>
      </c>
      <c r="F2765">
        <v>453100</v>
      </c>
      <c r="G2765" s="53">
        <f t="array" ref="G2765">SUM(IF(A2765=A$5:A2765,IF(C2765=C$5:C2765,1,0),0))</f>
        <v>238</v>
      </c>
    </row>
    <row r="2766" spans="1:7" x14ac:dyDescent="0.25">
      <c r="A2766">
        <v>2018</v>
      </c>
      <c r="B2766" s="53" t="str">
        <f t="shared" si="86"/>
        <v>2018_TX239</v>
      </c>
      <c r="C2766" t="s">
        <v>389</v>
      </c>
      <c r="D2766" t="s">
        <v>125</v>
      </c>
      <c r="E2766" s="53" t="str">
        <f t="shared" si="87"/>
        <v>2018_TXWASHINGTON</v>
      </c>
      <c r="F2766">
        <v>453100</v>
      </c>
      <c r="G2766" s="53">
        <f t="array" ref="G2766">SUM(IF(A2766=A$5:A2766,IF(C2766=C$5:C2766,1,0),0))</f>
        <v>239</v>
      </c>
    </row>
    <row r="2767" spans="1:7" x14ac:dyDescent="0.25">
      <c r="A2767">
        <v>2018</v>
      </c>
      <c r="B2767" s="53" t="str">
        <f t="shared" si="86"/>
        <v>2018_TX240</v>
      </c>
      <c r="C2767" t="s">
        <v>389</v>
      </c>
      <c r="D2767" t="s">
        <v>1894</v>
      </c>
      <c r="E2767" s="53" t="str">
        <f t="shared" si="87"/>
        <v>2018_TXWEBB</v>
      </c>
      <c r="F2767">
        <v>453100</v>
      </c>
      <c r="G2767" s="53">
        <f t="array" ref="G2767">SUM(IF(A2767=A$5:A2767,IF(C2767=C$5:C2767,1,0),0))</f>
        <v>240</v>
      </c>
    </row>
    <row r="2768" spans="1:7" x14ac:dyDescent="0.25">
      <c r="A2768">
        <v>2018</v>
      </c>
      <c r="B2768" s="53" t="str">
        <f t="shared" si="86"/>
        <v>2018_TX241</v>
      </c>
      <c r="C2768" t="s">
        <v>389</v>
      </c>
      <c r="D2768" t="s">
        <v>1895</v>
      </c>
      <c r="E2768" s="53" t="str">
        <f t="shared" si="87"/>
        <v>2018_TXWHARTON</v>
      </c>
      <c r="F2768">
        <v>453100</v>
      </c>
      <c r="G2768" s="53">
        <f t="array" ref="G2768">SUM(IF(A2768=A$5:A2768,IF(C2768=C$5:C2768,1,0),0))</f>
        <v>241</v>
      </c>
    </row>
    <row r="2769" spans="1:7" x14ac:dyDescent="0.25">
      <c r="A2769">
        <v>2018</v>
      </c>
      <c r="B2769" s="53" t="str">
        <f t="shared" si="86"/>
        <v>2018_TX242</v>
      </c>
      <c r="C2769" t="s">
        <v>389</v>
      </c>
      <c r="D2769" t="s">
        <v>772</v>
      </c>
      <c r="E2769" s="53" t="str">
        <f t="shared" si="87"/>
        <v>2018_TXWHEELER</v>
      </c>
      <c r="F2769">
        <v>453100</v>
      </c>
      <c r="G2769" s="53">
        <f t="array" ref="G2769">SUM(IF(A2769=A$5:A2769,IF(C2769=C$5:C2769,1,0),0))</f>
        <v>242</v>
      </c>
    </row>
    <row r="2770" spans="1:7" x14ac:dyDescent="0.25">
      <c r="A2770">
        <v>2018</v>
      </c>
      <c r="B2770" s="53" t="str">
        <f t="shared" si="86"/>
        <v>2018_TX243</v>
      </c>
      <c r="C2770" t="s">
        <v>389</v>
      </c>
      <c r="D2770" t="s">
        <v>998</v>
      </c>
      <c r="E2770" s="53" t="str">
        <f t="shared" si="87"/>
        <v>2018_TXWICHITA</v>
      </c>
      <c r="F2770">
        <v>453100</v>
      </c>
      <c r="G2770" s="53">
        <f t="array" ref="G2770">SUM(IF(A2770=A$5:A2770,IF(C2770=C$5:C2770,1,0),0))</f>
        <v>243</v>
      </c>
    </row>
    <row r="2771" spans="1:7" x14ac:dyDescent="0.25">
      <c r="A2771">
        <v>2018</v>
      </c>
      <c r="B2771" s="53" t="str">
        <f t="shared" si="86"/>
        <v>2018_TX244</v>
      </c>
      <c r="C2771" t="s">
        <v>389</v>
      </c>
      <c r="D2771" t="s">
        <v>1896</v>
      </c>
      <c r="E2771" s="53" t="str">
        <f t="shared" si="87"/>
        <v>2018_TXWILBARGER</v>
      </c>
      <c r="F2771">
        <v>453100</v>
      </c>
      <c r="G2771" s="53">
        <f t="array" ref="G2771">SUM(IF(A2771=A$5:A2771,IF(C2771=C$5:C2771,1,0),0))</f>
        <v>244</v>
      </c>
    </row>
    <row r="2772" spans="1:7" x14ac:dyDescent="0.25">
      <c r="A2772">
        <v>2018</v>
      </c>
      <c r="B2772" s="53" t="str">
        <f t="shared" si="86"/>
        <v>2018_TX245</v>
      </c>
      <c r="C2772" t="s">
        <v>389</v>
      </c>
      <c r="D2772" t="s">
        <v>1897</v>
      </c>
      <c r="E2772" s="53" t="str">
        <f t="shared" si="87"/>
        <v>2018_TXWILLACY</v>
      </c>
      <c r="F2772">
        <v>453100</v>
      </c>
      <c r="G2772" s="53">
        <f t="array" ref="G2772">SUM(IF(A2772=A$5:A2772,IF(C2772=C$5:C2772,1,0),0))</f>
        <v>245</v>
      </c>
    </row>
    <row r="2773" spans="1:7" x14ac:dyDescent="0.25">
      <c r="A2773">
        <v>2018</v>
      </c>
      <c r="B2773" s="53" t="str">
        <f t="shared" si="86"/>
        <v>2018_TX246</v>
      </c>
      <c r="C2773" t="s">
        <v>389</v>
      </c>
      <c r="D2773" t="s">
        <v>295</v>
      </c>
      <c r="E2773" s="53" t="str">
        <f t="shared" si="87"/>
        <v>2018_TXWILLIAMSON</v>
      </c>
      <c r="F2773">
        <v>453100</v>
      </c>
      <c r="G2773" s="53">
        <f t="array" ref="G2773">SUM(IF(A2773=A$5:A2773,IF(C2773=C$5:C2773,1,0),0))</f>
        <v>246</v>
      </c>
    </row>
    <row r="2774" spans="1:7" x14ac:dyDescent="0.25">
      <c r="A2774">
        <v>2018</v>
      </c>
      <c r="B2774" s="53" t="str">
        <f t="shared" si="86"/>
        <v>2018_TX247</v>
      </c>
      <c r="C2774" t="s">
        <v>389</v>
      </c>
      <c r="D2774" t="s">
        <v>296</v>
      </c>
      <c r="E2774" s="53" t="str">
        <f t="shared" si="87"/>
        <v>2018_TXWILSON</v>
      </c>
      <c r="F2774">
        <v>453100</v>
      </c>
      <c r="G2774" s="53">
        <f t="array" ref="G2774">SUM(IF(A2774=A$5:A2774,IF(C2774=C$5:C2774,1,0),0))</f>
        <v>247</v>
      </c>
    </row>
    <row r="2775" spans="1:7" x14ac:dyDescent="0.25">
      <c r="A2775">
        <v>2018</v>
      </c>
      <c r="B2775" s="53" t="str">
        <f t="shared" si="86"/>
        <v>2018_TX248</v>
      </c>
      <c r="C2775" t="s">
        <v>389</v>
      </c>
      <c r="D2775" t="s">
        <v>1898</v>
      </c>
      <c r="E2775" s="53" t="str">
        <f t="shared" si="87"/>
        <v>2018_TXWINKLER</v>
      </c>
      <c r="F2775">
        <v>453100</v>
      </c>
      <c r="G2775" s="53">
        <f t="array" ref="G2775">SUM(IF(A2775=A$5:A2775,IF(C2775=C$5:C2775,1,0),0))</f>
        <v>248</v>
      </c>
    </row>
    <row r="2776" spans="1:7" x14ac:dyDescent="0.25">
      <c r="A2776">
        <v>2018</v>
      </c>
      <c r="B2776" s="53" t="str">
        <f t="shared" si="86"/>
        <v>2018_TX249</v>
      </c>
      <c r="C2776" t="s">
        <v>389</v>
      </c>
      <c r="D2776" t="s">
        <v>1899</v>
      </c>
      <c r="E2776" s="53" t="str">
        <f t="shared" si="87"/>
        <v>2018_TXWISE</v>
      </c>
      <c r="F2776">
        <v>453100</v>
      </c>
      <c r="G2776" s="53">
        <f t="array" ref="G2776">SUM(IF(A2776=A$5:A2776,IF(C2776=C$5:C2776,1,0),0))</f>
        <v>249</v>
      </c>
    </row>
    <row r="2777" spans="1:7" x14ac:dyDescent="0.25">
      <c r="A2777">
        <v>2018</v>
      </c>
      <c r="B2777" s="53" t="str">
        <f t="shared" si="86"/>
        <v>2018_TX250</v>
      </c>
      <c r="C2777" t="s">
        <v>389</v>
      </c>
      <c r="D2777" t="s">
        <v>1576</v>
      </c>
      <c r="E2777" s="53" t="str">
        <f t="shared" si="87"/>
        <v>2018_TXWOOD</v>
      </c>
      <c r="F2777">
        <v>453100</v>
      </c>
      <c r="G2777" s="53">
        <f t="array" ref="G2777">SUM(IF(A2777=A$5:A2777,IF(C2777=C$5:C2777,1,0),0))</f>
        <v>250</v>
      </c>
    </row>
    <row r="2778" spans="1:7" x14ac:dyDescent="0.25">
      <c r="A2778">
        <v>2018</v>
      </c>
      <c r="B2778" s="53" t="str">
        <f t="shared" si="86"/>
        <v>2018_TX251</v>
      </c>
      <c r="C2778" t="s">
        <v>389</v>
      </c>
      <c r="D2778" t="s">
        <v>1900</v>
      </c>
      <c r="E2778" s="53" t="str">
        <f t="shared" si="87"/>
        <v>2018_TXYOAKUM</v>
      </c>
      <c r="F2778">
        <v>453100</v>
      </c>
      <c r="G2778" s="53">
        <f t="array" ref="G2778">SUM(IF(A2778=A$5:A2778,IF(C2778=C$5:C2778,1,0),0))</f>
        <v>251</v>
      </c>
    </row>
    <row r="2779" spans="1:7" x14ac:dyDescent="0.25">
      <c r="A2779">
        <v>2018</v>
      </c>
      <c r="B2779" s="53" t="str">
        <f t="shared" si="86"/>
        <v>2018_TX252</v>
      </c>
      <c r="C2779" t="s">
        <v>389</v>
      </c>
      <c r="D2779" t="s">
        <v>1901</v>
      </c>
      <c r="E2779" s="53" t="str">
        <f t="shared" si="87"/>
        <v>2018_TXYOUNG</v>
      </c>
      <c r="F2779">
        <v>453100</v>
      </c>
      <c r="G2779" s="53">
        <f t="array" ref="G2779">SUM(IF(A2779=A$5:A2779,IF(C2779=C$5:C2779,1,0),0))</f>
        <v>252</v>
      </c>
    </row>
    <row r="2780" spans="1:7" x14ac:dyDescent="0.25">
      <c r="A2780">
        <v>2018</v>
      </c>
      <c r="B2780" s="53" t="str">
        <f t="shared" si="86"/>
        <v>2018_TX253</v>
      </c>
      <c r="C2780" t="s">
        <v>389</v>
      </c>
      <c r="D2780" t="s">
        <v>1902</v>
      </c>
      <c r="E2780" s="53" t="str">
        <f t="shared" si="87"/>
        <v>2018_TXZAPATA</v>
      </c>
      <c r="F2780">
        <v>453100</v>
      </c>
      <c r="G2780" s="53">
        <f t="array" ref="G2780">SUM(IF(A2780=A$5:A2780,IF(C2780=C$5:C2780,1,0),0))</f>
        <v>253</v>
      </c>
    </row>
    <row r="2781" spans="1:7" x14ac:dyDescent="0.25">
      <c r="A2781">
        <v>2018</v>
      </c>
      <c r="B2781" s="53" t="str">
        <f t="shared" si="86"/>
        <v>2018_TX254</v>
      </c>
      <c r="C2781" t="s">
        <v>389</v>
      </c>
      <c r="D2781" t="s">
        <v>1903</v>
      </c>
      <c r="E2781" s="53" t="str">
        <f t="shared" si="87"/>
        <v>2018_TXZAVALA</v>
      </c>
      <c r="F2781">
        <v>453100</v>
      </c>
      <c r="G2781" s="53">
        <f t="array" ref="G2781">SUM(IF(A2781=A$5:A2781,IF(C2781=C$5:C2781,1,0),0))</f>
        <v>254</v>
      </c>
    </row>
    <row r="2782" spans="1:7" x14ac:dyDescent="0.25">
      <c r="A2782">
        <v>2018</v>
      </c>
      <c r="B2782" s="53" t="str">
        <f t="shared" si="86"/>
        <v>2018_UT1</v>
      </c>
      <c r="C2782" t="s">
        <v>297</v>
      </c>
      <c r="D2782" t="s">
        <v>1580</v>
      </c>
      <c r="E2782" s="53" t="str">
        <f t="shared" si="87"/>
        <v>2018_UTBEAVER</v>
      </c>
      <c r="F2782">
        <v>453100</v>
      </c>
      <c r="G2782" s="53">
        <f t="array" ref="G2782">SUM(IF(A2782=A$5:A2782,IF(C2782=C$5:C2782,1,0),0))</f>
        <v>1</v>
      </c>
    </row>
    <row r="2783" spans="1:7" x14ac:dyDescent="0.25">
      <c r="A2783">
        <v>2018</v>
      </c>
      <c r="B2783" s="53" t="str">
        <f t="shared" si="86"/>
        <v>2018_UT2</v>
      </c>
      <c r="C2783" t="s">
        <v>297</v>
      </c>
      <c r="D2783" t="s">
        <v>1904</v>
      </c>
      <c r="E2783" s="53" t="str">
        <f t="shared" si="87"/>
        <v>2018_UTBOX ELDER</v>
      </c>
      <c r="F2783">
        <v>453100</v>
      </c>
      <c r="G2783" s="53">
        <f t="array" ref="G2783">SUM(IF(A2783=A$5:A2783,IF(C2783=C$5:C2783,1,0),0))</f>
        <v>2</v>
      </c>
    </row>
    <row r="2784" spans="1:7" x14ac:dyDescent="0.25">
      <c r="A2784">
        <v>2018</v>
      </c>
      <c r="B2784" s="53" t="str">
        <f t="shared" si="86"/>
        <v>2018_UT3</v>
      </c>
      <c r="C2784" t="s">
        <v>297</v>
      </c>
      <c r="D2784" t="s">
        <v>1905</v>
      </c>
      <c r="E2784" s="53" t="str">
        <f t="shared" si="87"/>
        <v>2018_UTCACHE</v>
      </c>
      <c r="F2784">
        <v>453100</v>
      </c>
      <c r="G2784" s="53">
        <f t="array" ref="G2784">SUM(IF(A2784=A$5:A2784,IF(C2784=C$5:C2784,1,0),0))</f>
        <v>3</v>
      </c>
    </row>
    <row r="2785" spans="1:7" x14ac:dyDescent="0.25">
      <c r="A2785">
        <v>2018</v>
      </c>
      <c r="B2785" s="53" t="str">
        <f t="shared" si="86"/>
        <v>2018_UT4</v>
      </c>
      <c r="C2785" t="s">
        <v>297</v>
      </c>
      <c r="D2785" t="s">
        <v>1317</v>
      </c>
      <c r="E2785" s="53" t="str">
        <f t="shared" si="87"/>
        <v>2018_UTCARBON</v>
      </c>
      <c r="F2785">
        <v>453100</v>
      </c>
      <c r="G2785" s="53">
        <f t="array" ref="G2785">SUM(IF(A2785=A$5:A2785,IF(C2785=C$5:C2785,1,0),0))</f>
        <v>4</v>
      </c>
    </row>
    <row r="2786" spans="1:7" x14ac:dyDescent="0.25">
      <c r="A2786">
        <v>2018</v>
      </c>
      <c r="B2786" s="53" t="str">
        <f t="shared" si="86"/>
        <v>2018_UT5</v>
      </c>
      <c r="C2786" t="s">
        <v>297</v>
      </c>
      <c r="D2786" t="s">
        <v>1906</v>
      </c>
      <c r="E2786" s="53" t="str">
        <f t="shared" si="87"/>
        <v>2018_UTDAGGETT</v>
      </c>
      <c r="F2786">
        <v>453100</v>
      </c>
      <c r="G2786" s="53">
        <f t="array" ref="G2786">SUM(IF(A2786=A$5:A2786,IF(C2786=C$5:C2786,1,0),0))</f>
        <v>5</v>
      </c>
    </row>
    <row r="2787" spans="1:7" x14ac:dyDescent="0.25">
      <c r="A2787">
        <v>2018</v>
      </c>
      <c r="B2787" s="53" t="str">
        <f t="shared" si="86"/>
        <v>2018_UT6</v>
      </c>
      <c r="C2787" t="s">
        <v>297</v>
      </c>
      <c r="D2787" t="s">
        <v>908</v>
      </c>
      <c r="E2787" s="53" t="str">
        <f t="shared" si="87"/>
        <v>2018_UTDAVIS</v>
      </c>
      <c r="F2787">
        <v>453100</v>
      </c>
      <c r="G2787" s="53">
        <f t="array" ref="G2787">SUM(IF(A2787=A$5:A2787,IF(C2787=C$5:C2787,1,0),0))</f>
        <v>6</v>
      </c>
    </row>
    <row r="2788" spans="1:7" x14ac:dyDescent="0.25">
      <c r="A2788">
        <v>2018</v>
      </c>
      <c r="B2788" s="53" t="str">
        <f t="shared" si="86"/>
        <v>2018_UT7</v>
      </c>
      <c r="C2788" t="s">
        <v>297</v>
      </c>
      <c r="D2788" t="s">
        <v>1907</v>
      </c>
      <c r="E2788" s="53" t="str">
        <f t="shared" si="87"/>
        <v>2018_UTDUCHESNE</v>
      </c>
      <c r="F2788">
        <v>453100</v>
      </c>
      <c r="G2788" s="53">
        <f t="array" ref="G2788">SUM(IF(A2788=A$5:A2788,IF(C2788=C$5:C2788,1,0),0))</f>
        <v>7</v>
      </c>
    </row>
    <row r="2789" spans="1:7" x14ac:dyDescent="0.25">
      <c r="A2789">
        <v>2018</v>
      </c>
      <c r="B2789" s="53" t="str">
        <f t="shared" si="86"/>
        <v>2018_UT8</v>
      </c>
      <c r="C2789" t="s">
        <v>297</v>
      </c>
      <c r="D2789" t="s">
        <v>1908</v>
      </c>
      <c r="E2789" s="53" t="str">
        <f t="shared" si="87"/>
        <v>2018_UTEMERY</v>
      </c>
      <c r="F2789">
        <v>453100</v>
      </c>
      <c r="G2789" s="53">
        <f t="array" ref="G2789">SUM(IF(A2789=A$5:A2789,IF(C2789=C$5:C2789,1,0),0))</f>
        <v>8</v>
      </c>
    </row>
    <row r="2790" spans="1:7" x14ac:dyDescent="0.25">
      <c r="A2790">
        <v>2018</v>
      </c>
      <c r="B2790" s="53" t="str">
        <f t="shared" si="86"/>
        <v>2018_UT9</v>
      </c>
      <c r="C2790" t="s">
        <v>297</v>
      </c>
      <c r="D2790" t="s">
        <v>193</v>
      </c>
      <c r="E2790" s="53" t="str">
        <f t="shared" si="87"/>
        <v>2018_UTGARFIELD</v>
      </c>
      <c r="F2790">
        <v>453100</v>
      </c>
      <c r="G2790" s="53">
        <f t="array" ref="G2790">SUM(IF(A2790=A$5:A2790,IF(C2790=C$5:C2790,1,0),0))</f>
        <v>9</v>
      </c>
    </row>
    <row r="2791" spans="1:7" x14ac:dyDescent="0.25">
      <c r="A2791">
        <v>2018</v>
      </c>
      <c r="B2791" s="53" t="str">
        <f t="shared" si="86"/>
        <v>2018_UT10</v>
      </c>
      <c r="C2791" t="s">
        <v>297</v>
      </c>
      <c r="D2791" t="s">
        <v>597</v>
      </c>
      <c r="E2791" s="53" t="str">
        <f t="shared" si="87"/>
        <v>2018_UTGRAND</v>
      </c>
      <c r="F2791">
        <v>453100</v>
      </c>
      <c r="G2791" s="53">
        <f t="array" ref="G2791">SUM(IF(A2791=A$5:A2791,IF(C2791=C$5:C2791,1,0),0))</f>
        <v>10</v>
      </c>
    </row>
    <row r="2792" spans="1:7" x14ac:dyDescent="0.25">
      <c r="A2792">
        <v>2018</v>
      </c>
      <c r="B2792" s="53" t="str">
        <f t="shared" si="86"/>
        <v>2018_UT11</v>
      </c>
      <c r="C2792" t="s">
        <v>297</v>
      </c>
      <c r="D2792" t="s">
        <v>1145</v>
      </c>
      <c r="E2792" s="53" t="str">
        <f t="shared" si="87"/>
        <v>2018_UTIRON</v>
      </c>
      <c r="F2792">
        <v>453100</v>
      </c>
      <c r="G2792" s="53">
        <f t="array" ref="G2792">SUM(IF(A2792=A$5:A2792,IF(C2792=C$5:C2792,1,0),0))</f>
        <v>11</v>
      </c>
    </row>
    <row r="2793" spans="1:7" x14ac:dyDescent="0.25">
      <c r="A2793">
        <v>2018</v>
      </c>
      <c r="B2793" s="53" t="str">
        <f t="shared" si="86"/>
        <v>2018_UT12</v>
      </c>
      <c r="C2793" t="s">
        <v>297</v>
      </c>
      <c r="D2793" t="s">
        <v>1909</v>
      </c>
      <c r="E2793" s="53" t="str">
        <f t="shared" si="87"/>
        <v>2018_UTJUAB</v>
      </c>
      <c r="F2793">
        <v>453100</v>
      </c>
      <c r="G2793" s="53">
        <f t="array" ref="G2793">SUM(IF(A2793=A$5:A2793,IF(C2793=C$5:C2793,1,0),0))</f>
        <v>12</v>
      </c>
    </row>
    <row r="2794" spans="1:7" x14ac:dyDescent="0.25">
      <c r="A2794">
        <v>2018</v>
      </c>
      <c r="B2794" s="53" t="str">
        <f t="shared" si="86"/>
        <v>2018_UT13</v>
      </c>
      <c r="C2794" t="s">
        <v>297</v>
      </c>
      <c r="D2794" t="s">
        <v>827</v>
      </c>
      <c r="E2794" s="53" t="str">
        <f t="shared" si="87"/>
        <v>2018_UTKANE</v>
      </c>
      <c r="F2794">
        <v>453100</v>
      </c>
      <c r="G2794" s="53">
        <f t="array" ref="G2794">SUM(IF(A2794=A$5:A2794,IF(C2794=C$5:C2794,1,0),0))</f>
        <v>13</v>
      </c>
    </row>
    <row r="2795" spans="1:7" x14ac:dyDescent="0.25">
      <c r="A2795">
        <v>2018</v>
      </c>
      <c r="B2795" s="53" t="str">
        <f t="shared" si="86"/>
        <v>2018_UT14</v>
      </c>
      <c r="C2795" t="s">
        <v>297</v>
      </c>
      <c r="D2795" t="s">
        <v>1910</v>
      </c>
      <c r="E2795" s="53" t="str">
        <f t="shared" si="87"/>
        <v>2018_UTMILLARD</v>
      </c>
      <c r="F2795">
        <v>453100</v>
      </c>
      <c r="G2795" s="53">
        <f t="array" ref="G2795">SUM(IF(A2795=A$5:A2795,IF(C2795=C$5:C2795,1,0),0))</f>
        <v>14</v>
      </c>
    </row>
    <row r="2796" spans="1:7" x14ac:dyDescent="0.25">
      <c r="A2796">
        <v>2018</v>
      </c>
      <c r="B2796" s="53" t="str">
        <f t="shared" si="86"/>
        <v>2018_UT15</v>
      </c>
      <c r="C2796" t="s">
        <v>297</v>
      </c>
      <c r="D2796" t="s">
        <v>472</v>
      </c>
      <c r="E2796" s="53" t="str">
        <f t="shared" si="87"/>
        <v>2018_UTMORGAN</v>
      </c>
      <c r="F2796">
        <v>453100</v>
      </c>
      <c r="G2796" s="53">
        <f t="array" ref="G2796">SUM(IF(A2796=A$5:A2796,IF(C2796=C$5:C2796,1,0),0))</f>
        <v>15</v>
      </c>
    </row>
    <row r="2797" spans="1:7" x14ac:dyDescent="0.25">
      <c r="A2797">
        <v>2018</v>
      </c>
      <c r="B2797" s="53" t="str">
        <f t="shared" si="86"/>
        <v>2018_UT16</v>
      </c>
      <c r="C2797" t="s">
        <v>297</v>
      </c>
      <c r="D2797" t="s">
        <v>1911</v>
      </c>
      <c r="E2797" s="53" t="str">
        <f t="shared" si="87"/>
        <v>2018_UTPIUTE</v>
      </c>
      <c r="F2797">
        <v>453100</v>
      </c>
      <c r="G2797" s="53">
        <f t="array" ref="G2797">SUM(IF(A2797=A$5:A2797,IF(C2797=C$5:C2797,1,0),0))</f>
        <v>16</v>
      </c>
    </row>
    <row r="2798" spans="1:7" x14ac:dyDescent="0.25">
      <c r="A2798">
        <v>2018</v>
      </c>
      <c r="B2798" s="53" t="str">
        <f t="shared" si="86"/>
        <v>2018_UT17</v>
      </c>
      <c r="C2798" t="s">
        <v>297</v>
      </c>
      <c r="D2798" t="s">
        <v>1912</v>
      </c>
      <c r="E2798" s="53" t="str">
        <f t="shared" si="87"/>
        <v>2018_UTRICH</v>
      </c>
      <c r="F2798">
        <v>453100</v>
      </c>
      <c r="G2798" s="53">
        <f t="array" ref="G2798">SUM(IF(A2798=A$5:A2798,IF(C2798=C$5:C2798,1,0),0))</f>
        <v>17</v>
      </c>
    </row>
    <row r="2799" spans="1:7" x14ac:dyDescent="0.25">
      <c r="A2799">
        <v>2018</v>
      </c>
      <c r="B2799" s="53" t="str">
        <f t="shared" si="86"/>
        <v>2018_UT18</v>
      </c>
      <c r="C2799" t="s">
        <v>297</v>
      </c>
      <c r="D2799" t="s">
        <v>298</v>
      </c>
      <c r="E2799" s="53" t="str">
        <f t="shared" si="87"/>
        <v>2018_UTSALT LAKE</v>
      </c>
      <c r="F2799">
        <v>600300</v>
      </c>
      <c r="G2799" s="53">
        <f t="array" ref="G2799">SUM(IF(A2799=A$5:A2799,IF(C2799=C$5:C2799,1,0),0))</f>
        <v>18</v>
      </c>
    </row>
    <row r="2800" spans="1:7" x14ac:dyDescent="0.25">
      <c r="A2800">
        <v>2018</v>
      </c>
      <c r="B2800" s="53" t="str">
        <f t="shared" si="86"/>
        <v>2018_UT19</v>
      </c>
      <c r="C2800" t="s">
        <v>297</v>
      </c>
      <c r="D2800" t="s">
        <v>359</v>
      </c>
      <c r="E2800" s="53" t="str">
        <f t="shared" si="87"/>
        <v>2018_UTSAN JUAN</v>
      </c>
      <c r="F2800">
        <v>453100</v>
      </c>
      <c r="G2800" s="53">
        <f t="array" ref="G2800">SUM(IF(A2800=A$5:A2800,IF(C2800=C$5:C2800,1,0),0))</f>
        <v>19</v>
      </c>
    </row>
    <row r="2801" spans="1:7" x14ac:dyDescent="0.25">
      <c r="A2801">
        <v>2018</v>
      </c>
      <c r="B2801" s="53" t="str">
        <f t="shared" si="86"/>
        <v>2018_UT20</v>
      </c>
      <c r="C2801" t="s">
        <v>297</v>
      </c>
      <c r="D2801" t="s">
        <v>1913</v>
      </c>
      <c r="E2801" s="53" t="str">
        <f t="shared" si="87"/>
        <v>2018_UTSANPETE</v>
      </c>
      <c r="F2801">
        <v>453100</v>
      </c>
      <c r="G2801" s="53">
        <f t="array" ref="G2801">SUM(IF(A2801=A$5:A2801,IF(C2801=C$5:C2801,1,0),0))</f>
        <v>20</v>
      </c>
    </row>
    <row r="2802" spans="1:7" x14ac:dyDescent="0.25">
      <c r="A2802">
        <v>2018</v>
      </c>
      <c r="B2802" s="53" t="str">
        <f t="shared" si="86"/>
        <v>2018_UT21</v>
      </c>
      <c r="C2802" t="s">
        <v>297</v>
      </c>
      <c r="D2802" t="s">
        <v>544</v>
      </c>
      <c r="E2802" s="53" t="str">
        <f t="shared" si="87"/>
        <v>2018_UTSEVIER</v>
      </c>
      <c r="F2802">
        <v>453100</v>
      </c>
      <c r="G2802" s="53">
        <f t="array" ref="G2802">SUM(IF(A2802=A$5:A2802,IF(C2802=C$5:C2802,1,0),0))</f>
        <v>21</v>
      </c>
    </row>
    <row r="2803" spans="1:7" x14ac:dyDescent="0.25">
      <c r="A2803">
        <v>2018</v>
      </c>
      <c r="B2803" s="53" t="str">
        <f t="shared" si="86"/>
        <v>2018_UT22</v>
      </c>
      <c r="C2803" t="s">
        <v>297</v>
      </c>
      <c r="D2803" t="s">
        <v>203</v>
      </c>
      <c r="E2803" s="53" t="str">
        <f t="shared" si="87"/>
        <v>2018_UTSUMMIT</v>
      </c>
      <c r="F2803">
        <v>679650</v>
      </c>
      <c r="G2803" s="53">
        <f t="array" ref="G2803">SUM(IF(A2803=A$5:A2803,IF(C2803=C$5:C2803,1,0),0))</f>
        <v>22</v>
      </c>
    </row>
    <row r="2804" spans="1:7" x14ac:dyDescent="0.25">
      <c r="A2804">
        <v>2018</v>
      </c>
      <c r="B2804" s="53" t="str">
        <f t="shared" si="86"/>
        <v>2018_UT23</v>
      </c>
      <c r="C2804" t="s">
        <v>297</v>
      </c>
      <c r="D2804" t="s">
        <v>299</v>
      </c>
      <c r="E2804" s="53" t="str">
        <f t="shared" si="87"/>
        <v>2018_UTTOOELE</v>
      </c>
      <c r="F2804">
        <v>600300</v>
      </c>
      <c r="G2804" s="53">
        <f t="array" ref="G2804">SUM(IF(A2804=A$5:A2804,IF(C2804=C$5:C2804,1,0),0))</f>
        <v>23</v>
      </c>
    </row>
    <row r="2805" spans="1:7" x14ac:dyDescent="0.25">
      <c r="A2805">
        <v>2018</v>
      </c>
      <c r="B2805" s="53" t="str">
        <f t="shared" si="86"/>
        <v>2018_UT24</v>
      </c>
      <c r="C2805" t="s">
        <v>297</v>
      </c>
      <c r="D2805" t="s">
        <v>1914</v>
      </c>
      <c r="E2805" s="53" t="str">
        <f t="shared" si="87"/>
        <v>2018_UTUINTAH</v>
      </c>
      <c r="F2805">
        <v>453100</v>
      </c>
      <c r="G2805" s="53">
        <f t="array" ref="G2805">SUM(IF(A2805=A$5:A2805,IF(C2805=C$5:C2805,1,0),0))</f>
        <v>24</v>
      </c>
    </row>
    <row r="2806" spans="1:7" x14ac:dyDescent="0.25">
      <c r="A2806">
        <v>2018</v>
      </c>
      <c r="B2806" s="53" t="str">
        <f t="shared" si="86"/>
        <v>2018_UT25</v>
      </c>
      <c r="C2806" t="s">
        <v>297</v>
      </c>
      <c r="D2806" t="s">
        <v>122</v>
      </c>
      <c r="E2806" s="53" t="str">
        <f t="shared" si="87"/>
        <v>2018_UTUTAH</v>
      </c>
      <c r="F2806">
        <v>453100</v>
      </c>
      <c r="G2806" s="53">
        <f t="array" ref="G2806">SUM(IF(A2806=A$5:A2806,IF(C2806=C$5:C2806,1,0),0))</f>
        <v>25</v>
      </c>
    </row>
    <row r="2807" spans="1:7" x14ac:dyDescent="0.25">
      <c r="A2807">
        <v>2018</v>
      </c>
      <c r="B2807" s="53" t="str">
        <f t="shared" si="86"/>
        <v>2018_UT26</v>
      </c>
      <c r="C2807" t="s">
        <v>297</v>
      </c>
      <c r="D2807" t="s">
        <v>1915</v>
      </c>
      <c r="E2807" s="53" t="str">
        <f t="shared" si="87"/>
        <v>2018_UTWASATCH</v>
      </c>
      <c r="F2807">
        <v>453100</v>
      </c>
      <c r="G2807" s="53">
        <f t="array" ref="G2807">SUM(IF(A2807=A$5:A2807,IF(C2807=C$5:C2807,1,0),0))</f>
        <v>26</v>
      </c>
    </row>
    <row r="2808" spans="1:7" x14ac:dyDescent="0.25">
      <c r="A2808">
        <v>2018</v>
      </c>
      <c r="B2808" s="53" t="str">
        <f t="shared" si="86"/>
        <v>2018_UT27</v>
      </c>
      <c r="C2808" t="s">
        <v>297</v>
      </c>
      <c r="D2808" t="s">
        <v>125</v>
      </c>
      <c r="E2808" s="53" t="str">
        <f t="shared" si="87"/>
        <v>2018_UTWASHINGTON</v>
      </c>
      <c r="F2808">
        <v>453100</v>
      </c>
      <c r="G2808" s="53">
        <f t="array" ref="G2808">SUM(IF(A2808=A$5:A2808,IF(C2808=C$5:C2808,1,0),0))</f>
        <v>27</v>
      </c>
    </row>
    <row r="2809" spans="1:7" x14ac:dyDescent="0.25">
      <c r="A2809">
        <v>2018</v>
      </c>
      <c r="B2809" s="53" t="str">
        <f t="shared" si="86"/>
        <v>2018_UT28</v>
      </c>
      <c r="C2809" t="s">
        <v>297</v>
      </c>
      <c r="D2809" t="s">
        <v>770</v>
      </c>
      <c r="E2809" s="53" t="str">
        <f t="shared" si="87"/>
        <v>2018_UTWAYNE</v>
      </c>
      <c r="F2809">
        <v>453100</v>
      </c>
      <c r="G2809" s="53">
        <f t="array" ref="G2809">SUM(IF(A2809=A$5:A2809,IF(C2809=C$5:C2809,1,0),0))</f>
        <v>28</v>
      </c>
    </row>
    <row r="2810" spans="1:7" x14ac:dyDescent="0.25">
      <c r="A2810">
        <v>2018</v>
      </c>
      <c r="B2810" s="53" t="str">
        <f t="shared" si="86"/>
        <v>2018_UT29</v>
      </c>
      <c r="C2810" t="s">
        <v>297</v>
      </c>
      <c r="D2810" t="s">
        <v>1916</v>
      </c>
      <c r="E2810" s="53" t="str">
        <f t="shared" si="87"/>
        <v>2018_UTWEBER</v>
      </c>
      <c r="F2810">
        <v>453100</v>
      </c>
      <c r="G2810" s="53">
        <f t="array" ref="G2810">SUM(IF(A2810=A$5:A2810,IF(C2810=C$5:C2810,1,0),0))</f>
        <v>29</v>
      </c>
    </row>
    <row r="2811" spans="1:7" x14ac:dyDescent="0.25">
      <c r="A2811">
        <v>2018</v>
      </c>
      <c r="B2811" s="53" t="str">
        <f t="shared" si="86"/>
        <v>2018_VT1</v>
      </c>
      <c r="C2811" t="s">
        <v>390</v>
      </c>
      <c r="D2811" t="s">
        <v>1917</v>
      </c>
      <c r="E2811" s="53" t="str">
        <f t="shared" si="87"/>
        <v>2018_VTADDISON</v>
      </c>
      <c r="F2811">
        <v>453100</v>
      </c>
      <c r="G2811" s="53">
        <f t="array" ref="G2811">SUM(IF(A2811=A$5:A2811,IF(C2811=C$5:C2811,1,0),0))</f>
        <v>1</v>
      </c>
    </row>
    <row r="2812" spans="1:7" x14ac:dyDescent="0.25">
      <c r="A2812">
        <v>2018</v>
      </c>
      <c r="B2812" s="53" t="str">
        <f t="shared" si="86"/>
        <v>2018_VT2</v>
      </c>
      <c r="C2812" t="s">
        <v>390</v>
      </c>
      <c r="D2812" t="s">
        <v>1918</v>
      </c>
      <c r="E2812" s="53" t="str">
        <f t="shared" si="87"/>
        <v>2018_VTBENNINGTON</v>
      </c>
      <c r="F2812">
        <v>453100</v>
      </c>
      <c r="G2812" s="53">
        <f t="array" ref="G2812">SUM(IF(A2812=A$5:A2812,IF(C2812=C$5:C2812,1,0),0))</f>
        <v>2</v>
      </c>
    </row>
    <row r="2813" spans="1:7" x14ac:dyDescent="0.25">
      <c r="A2813">
        <v>2018</v>
      </c>
      <c r="B2813" s="53" t="str">
        <f t="shared" si="86"/>
        <v>2018_VT3</v>
      </c>
      <c r="C2813" t="s">
        <v>390</v>
      </c>
      <c r="D2813" t="s">
        <v>1919</v>
      </c>
      <c r="E2813" s="53" t="str">
        <f t="shared" si="87"/>
        <v>2018_VTCALEDONIA</v>
      </c>
      <c r="F2813">
        <v>453100</v>
      </c>
      <c r="G2813" s="53">
        <f t="array" ref="G2813">SUM(IF(A2813=A$5:A2813,IF(C2813=C$5:C2813,1,0),0))</f>
        <v>3</v>
      </c>
    </row>
    <row r="2814" spans="1:7" x14ac:dyDescent="0.25">
      <c r="A2814">
        <v>2018</v>
      </c>
      <c r="B2814" s="53" t="str">
        <f t="shared" si="86"/>
        <v>2018_VT4</v>
      </c>
      <c r="C2814" t="s">
        <v>390</v>
      </c>
      <c r="D2814" t="s">
        <v>1920</v>
      </c>
      <c r="E2814" s="53" t="str">
        <f t="shared" si="87"/>
        <v>2018_VTCHITTENDEN</v>
      </c>
      <c r="F2814">
        <v>453100</v>
      </c>
      <c r="G2814" s="53">
        <f t="array" ref="G2814">SUM(IF(A2814=A$5:A2814,IF(C2814=C$5:C2814,1,0),0))</f>
        <v>4</v>
      </c>
    </row>
    <row r="2815" spans="1:7" x14ac:dyDescent="0.25">
      <c r="A2815">
        <v>2018</v>
      </c>
      <c r="B2815" s="53" t="str">
        <f t="shared" si="86"/>
        <v>2018_VT5</v>
      </c>
      <c r="C2815" t="s">
        <v>390</v>
      </c>
      <c r="D2815" t="s">
        <v>239</v>
      </c>
      <c r="E2815" s="53" t="str">
        <f t="shared" si="87"/>
        <v>2018_VTESSEX</v>
      </c>
      <c r="F2815">
        <v>453100</v>
      </c>
      <c r="G2815" s="53">
        <f t="array" ref="G2815">SUM(IF(A2815=A$5:A2815,IF(C2815=C$5:C2815,1,0),0))</f>
        <v>5</v>
      </c>
    </row>
    <row r="2816" spans="1:7" x14ac:dyDescent="0.25">
      <c r="A2816">
        <v>2018</v>
      </c>
      <c r="B2816" s="53" t="str">
        <f t="shared" si="86"/>
        <v>2018_VT6</v>
      </c>
      <c r="C2816" t="s">
        <v>390</v>
      </c>
      <c r="D2816" t="s">
        <v>455</v>
      </c>
      <c r="E2816" s="53" t="str">
        <f t="shared" si="87"/>
        <v>2018_VTFRANKLIN</v>
      </c>
      <c r="F2816">
        <v>453100</v>
      </c>
      <c r="G2816" s="53">
        <f t="array" ref="G2816">SUM(IF(A2816=A$5:A2816,IF(C2816=C$5:C2816,1,0),0))</f>
        <v>6</v>
      </c>
    </row>
    <row r="2817" spans="1:7" x14ac:dyDescent="0.25">
      <c r="A2817">
        <v>2018</v>
      </c>
      <c r="B2817" s="53" t="str">
        <f t="shared" si="86"/>
        <v>2018_VT7</v>
      </c>
      <c r="C2817" t="s">
        <v>390</v>
      </c>
      <c r="D2817" t="s">
        <v>1921</v>
      </c>
      <c r="E2817" s="53" t="str">
        <f t="shared" si="87"/>
        <v>2018_VTGRAND ISLE</v>
      </c>
      <c r="F2817">
        <v>453100</v>
      </c>
      <c r="G2817" s="53">
        <f t="array" ref="G2817">SUM(IF(A2817=A$5:A2817,IF(C2817=C$5:C2817,1,0),0))</f>
        <v>7</v>
      </c>
    </row>
    <row r="2818" spans="1:7" x14ac:dyDescent="0.25">
      <c r="A2818">
        <v>2018</v>
      </c>
      <c r="B2818" s="53" t="str">
        <f t="shared" si="86"/>
        <v>2018_VT8</v>
      </c>
      <c r="C2818" t="s">
        <v>390</v>
      </c>
      <c r="D2818" t="s">
        <v>1922</v>
      </c>
      <c r="E2818" s="53" t="str">
        <f t="shared" si="87"/>
        <v>2018_VTLAMOILLE</v>
      </c>
      <c r="F2818">
        <v>453100</v>
      </c>
      <c r="G2818" s="53">
        <f t="array" ref="G2818">SUM(IF(A2818=A$5:A2818,IF(C2818=C$5:C2818,1,0),0))</f>
        <v>8</v>
      </c>
    </row>
    <row r="2819" spans="1:7" x14ac:dyDescent="0.25">
      <c r="A2819">
        <v>2018</v>
      </c>
      <c r="B2819" s="53" t="str">
        <f t="shared" si="86"/>
        <v>2018_VT9</v>
      </c>
      <c r="C2819" t="s">
        <v>390</v>
      </c>
      <c r="D2819" t="s">
        <v>169</v>
      </c>
      <c r="E2819" s="53" t="str">
        <f t="shared" si="87"/>
        <v>2018_VTORANGE</v>
      </c>
      <c r="F2819">
        <v>453100</v>
      </c>
      <c r="G2819" s="53">
        <f t="array" ref="G2819">SUM(IF(A2819=A$5:A2819,IF(C2819=C$5:C2819,1,0),0))</f>
        <v>9</v>
      </c>
    </row>
    <row r="2820" spans="1:7" x14ac:dyDescent="0.25">
      <c r="A2820">
        <v>2018</v>
      </c>
      <c r="B2820" s="53" t="str">
        <f t="shared" si="86"/>
        <v>2018_VT10</v>
      </c>
      <c r="C2820" t="s">
        <v>390</v>
      </c>
      <c r="D2820" t="s">
        <v>1077</v>
      </c>
      <c r="E2820" s="53" t="str">
        <f t="shared" si="87"/>
        <v>2018_VTORLEANS</v>
      </c>
      <c r="F2820">
        <v>453100</v>
      </c>
      <c r="G2820" s="53">
        <f t="array" ref="G2820">SUM(IF(A2820=A$5:A2820,IF(C2820=C$5:C2820,1,0),0))</f>
        <v>10</v>
      </c>
    </row>
    <row r="2821" spans="1:7" x14ac:dyDescent="0.25">
      <c r="A2821">
        <v>2018</v>
      </c>
      <c r="B2821" s="53" t="str">
        <f t="shared" si="86"/>
        <v>2018_VT11</v>
      </c>
      <c r="C2821" t="s">
        <v>390</v>
      </c>
      <c r="D2821" t="s">
        <v>1923</v>
      </c>
      <c r="E2821" s="53" t="str">
        <f t="shared" si="87"/>
        <v>2018_VTRUTLAND</v>
      </c>
      <c r="F2821">
        <v>453100</v>
      </c>
      <c r="G2821" s="53">
        <f t="array" ref="G2821">SUM(IF(A2821=A$5:A2821,IF(C2821=C$5:C2821,1,0),0))</f>
        <v>11</v>
      </c>
    </row>
    <row r="2822" spans="1:7" x14ac:dyDescent="0.25">
      <c r="A2822">
        <v>2018</v>
      </c>
      <c r="B2822" s="53" t="str">
        <f t="shared" ref="B2822:B2885" si="88">A2822&amp;"_"&amp;C2822&amp;G2822</f>
        <v>2018_VT12</v>
      </c>
      <c r="C2822" t="s">
        <v>390</v>
      </c>
      <c r="D2822" t="s">
        <v>125</v>
      </c>
      <c r="E2822" s="53" t="str">
        <f t="shared" ref="E2822:E2885" si="89">A2822&amp;"_"&amp;C2822&amp;D2822</f>
        <v>2018_VTWASHINGTON</v>
      </c>
      <c r="F2822">
        <v>453100</v>
      </c>
      <c r="G2822" s="53">
        <f t="array" ref="G2822">SUM(IF(A2822=A$5:A2822,IF(C2822=C$5:C2822,1,0),0))</f>
        <v>12</v>
      </c>
    </row>
    <row r="2823" spans="1:7" x14ac:dyDescent="0.25">
      <c r="A2823">
        <v>2018</v>
      </c>
      <c r="B2823" s="53" t="str">
        <f t="shared" si="88"/>
        <v>2018_VT13</v>
      </c>
      <c r="C2823" t="s">
        <v>390</v>
      </c>
      <c r="D2823" t="s">
        <v>624</v>
      </c>
      <c r="E2823" s="53" t="str">
        <f t="shared" si="89"/>
        <v>2018_VTWINDHAM</v>
      </c>
      <c r="F2823">
        <v>453100</v>
      </c>
      <c r="G2823" s="53">
        <f t="array" ref="G2823">SUM(IF(A2823=A$5:A2823,IF(C2823=C$5:C2823,1,0),0))</f>
        <v>13</v>
      </c>
    </row>
    <row r="2824" spans="1:7" x14ac:dyDescent="0.25">
      <c r="A2824">
        <v>2018</v>
      </c>
      <c r="B2824" s="53" t="str">
        <f t="shared" si="88"/>
        <v>2018_VT14</v>
      </c>
      <c r="C2824" t="s">
        <v>390</v>
      </c>
      <c r="D2824" t="s">
        <v>1924</v>
      </c>
      <c r="E2824" s="53" t="str">
        <f t="shared" si="89"/>
        <v>2018_VTWINDSOR</v>
      </c>
      <c r="F2824">
        <v>453100</v>
      </c>
      <c r="G2824" s="53">
        <f t="array" ref="G2824">SUM(IF(A2824=A$5:A2824,IF(C2824=C$5:C2824,1,0),0))</f>
        <v>14</v>
      </c>
    </row>
    <row r="2825" spans="1:7" x14ac:dyDescent="0.25">
      <c r="A2825">
        <v>2018</v>
      </c>
      <c r="B2825" s="53" t="str">
        <f t="shared" si="88"/>
        <v>2018_VA1</v>
      </c>
      <c r="C2825" t="s">
        <v>300</v>
      </c>
      <c r="D2825" t="s">
        <v>1925</v>
      </c>
      <c r="E2825" s="53" t="str">
        <f t="shared" si="89"/>
        <v>2018_VAACCOMACK</v>
      </c>
      <c r="F2825">
        <v>453100</v>
      </c>
      <c r="G2825" s="53">
        <f t="array" ref="G2825">SUM(IF(A2825=A$5:A2825,IF(C2825=C$5:C2825,1,0),0))</f>
        <v>1</v>
      </c>
    </row>
    <row r="2826" spans="1:7" x14ac:dyDescent="0.25">
      <c r="A2826">
        <v>2018</v>
      </c>
      <c r="B2826" s="53" t="str">
        <f t="shared" si="88"/>
        <v>2018_VA2</v>
      </c>
      <c r="C2826" t="s">
        <v>300</v>
      </c>
      <c r="D2826" t="s">
        <v>301</v>
      </c>
      <c r="E2826" s="53" t="str">
        <f t="shared" si="89"/>
        <v>2018_VAALBEMARLE</v>
      </c>
      <c r="F2826">
        <v>453100</v>
      </c>
      <c r="G2826" s="53">
        <f t="array" ref="G2826">SUM(IF(A2826=A$5:A2826,IF(C2826=C$5:C2826,1,0),0))</f>
        <v>2</v>
      </c>
    </row>
    <row r="2827" spans="1:7" x14ac:dyDescent="0.25">
      <c r="A2827">
        <v>2018</v>
      </c>
      <c r="B2827" s="53" t="str">
        <f t="shared" si="88"/>
        <v>2018_VA3</v>
      </c>
      <c r="C2827" t="s">
        <v>300</v>
      </c>
      <c r="D2827" t="s">
        <v>1457</v>
      </c>
      <c r="E2827" s="53" t="str">
        <f t="shared" si="89"/>
        <v>2018_VAALLEGHANY</v>
      </c>
      <c r="F2827">
        <v>453100</v>
      </c>
      <c r="G2827" s="53">
        <f t="array" ref="G2827">SUM(IF(A2827=A$5:A2827,IF(C2827=C$5:C2827,1,0),0))</f>
        <v>3</v>
      </c>
    </row>
    <row r="2828" spans="1:7" x14ac:dyDescent="0.25">
      <c r="A2828">
        <v>2018</v>
      </c>
      <c r="B2828" s="53" t="str">
        <f t="shared" si="88"/>
        <v>2018_VA4</v>
      </c>
      <c r="C2828" t="s">
        <v>300</v>
      </c>
      <c r="D2828" t="s">
        <v>302</v>
      </c>
      <c r="E2828" s="53" t="str">
        <f t="shared" si="89"/>
        <v>2018_VAAMELIA</v>
      </c>
      <c r="F2828">
        <v>535900</v>
      </c>
      <c r="G2828" s="53">
        <f t="array" ref="G2828">SUM(IF(A2828=A$5:A2828,IF(C2828=C$5:C2828,1,0),0))</f>
        <v>4</v>
      </c>
    </row>
    <row r="2829" spans="1:7" x14ac:dyDescent="0.25">
      <c r="A2829">
        <v>2018</v>
      </c>
      <c r="B2829" s="53" t="str">
        <f t="shared" si="88"/>
        <v>2018_VA5</v>
      </c>
      <c r="C2829" t="s">
        <v>300</v>
      </c>
      <c r="D2829" t="s">
        <v>1926</v>
      </c>
      <c r="E2829" s="53" t="str">
        <f t="shared" si="89"/>
        <v>2018_VAAMHERST</v>
      </c>
      <c r="F2829">
        <v>453100</v>
      </c>
      <c r="G2829" s="53">
        <f t="array" ref="G2829">SUM(IF(A2829=A$5:A2829,IF(C2829=C$5:C2829,1,0),0))</f>
        <v>5</v>
      </c>
    </row>
    <row r="2830" spans="1:7" x14ac:dyDescent="0.25">
      <c r="A2830">
        <v>2018</v>
      </c>
      <c r="B2830" s="53" t="str">
        <f t="shared" si="88"/>
        <v>2018_VA6</v>
      </c>
      <c r="C2830" t="s">
        <v>300</v>
      </c>
      <c r="D2830" t="s">
        <v>1927</v>
      </c>
      <c r="E2830" s="53" t="str">
        <f t="shared" si="89"/>
        <v>2018_VAAPPOMATTOX</v>
      </c>
      <c r="F2830">
        <v>453100</v>
      </c>
      <c r="G2830" s="53">
        <f t="array" ref="G2830">SUM(IF(A2830=A$5:A2830,IF(C2830=C$5:C2830,1,0),0))</f>
        <v>6</v>
      </c>
    </row>
    <row r="2831" spans="1:7" x14ac:dyDescent="0.25">
      <c r="A2831">
        <v>2018</v>
      </c>
      <c r="B2831" s="53" t="str">
        <f t="shared" si="88"/>
        <v>2018_VA7</v>
      </c>
      <c r="C2831" t="s">
        <v>300</v>
      </c>
      <c r="D2831" t="s">
        <v>303</v>
      </c>
      <c r="E2831" s="53" t="str">
        <f t="shared" si="89"/>
        <v>2018_VAARLINGTON</v>
      </c>
      <c r="F2831">
        <v>679650</v>
      </c>
      <c r="G2831" s="53">
        <f t="array" ref="G2831">SUM(IF(A2831=A$5:A2831,IF(C2831=C$5:C2831,1,0),0))</f>
        <v>7</v>
      </c>
    </row>
    <row r="2832" spans="1:7" x14ac:dyDescent="0.25">
      <c r="A2832">
        <v>2018</v>
      </c>
      <c r="B2832" s="53" t="str">
        <f t="shared" si="88"/>
        <v>2018_VA8</v>
      </c>
      <c r="C2832" t="s">
        <v>300</v>
      </c>
      <c r="D2832" t="s">
        <v>1928</v>
      </c>
      <c r="E2832" s="53" t="str">
        <f t="shared" si="89"/>
        <v>2018_VAAUGUSTA</v>
      </c>
      <c r="F2832">
        <v>453100</v>
      </c>
      <c r="G2832" s="53">
        <f t="array" ref="G2832">SUM(IF(A2832=A$5:A2832,IF(C2832=C$5:C2832,1,0),0))</f>
        <v>8</v>
      </c>
    </row>
    <row r="2833" spans="1:7" x14ac:dyDescent="0.25">
      <c r="A2833">
        <v>2018</v>
      </c>
      <c r="B2833" s="53" t="str">
        <f t="shared" si="88"/>
        <v>2018_VA9</v>
      </c>
      <c r="C2833" t="s">
        <v>300</v>
      </c>
      <c r="D2833" t="s">
        <v>1003</v>
      </c>
      <c r="E2833" s="53" t="str">
        <f t="shared" si="89"/>
        <v>2018_VABATH</v>
      </c>
      <c r="F2833">
        <v>453100</v>
      </c>
      <c r="G2833" s="53">
        <f t="array" ref="G2833">SUM(IF(A2833=A$5:A2833,IF(C2833=C$5:C2833,1,0),0))</f>
        <v>9</v>
      </c>
    </row>
    <row r="2834" spans="1:7" x14ac:dyDescent="0.25">
      <c r="A2834">
        <v>2018</v>
      </c>
      <c r="B2834" s="53" t="str">
        <f t="shared" si="88"/>
        <v>2018_VA10</v>
      </c>
      <c r="C2834" t="s">
        <v>300</v>
      </c>
      <c r="D2834" t="s">
        <v>1636</v>
      </c>
      <c r="E2834" s="53" t="str">
        <f t="shared" si="89"/>
        <v>2018_VABEDFORD</v>
      </c>
      <c r="F2834">
        <v>453100</v>
      </c>
      <c r="G2834" s="53">
        <f t="array" ref="G2834">SUM(IF(A2834=A$5:A2834,IF(C2834=C$5:C2834,1,0),0))</f>
        <v>10</v>
      </c>
    </row>
    <row r="2835" spans="1:7" x14ac:dyDescent="0.25">
      <c r="A2835">
        <v>2018</v>
      </c>
      <c r="B2835" s="53" t="str">
        <f t="shared" si="88"/>
        <v>2018_VA11</v>
      </c>
      <c r="C2835" t="s">
        <v>300</v>
      </c>
      <c r="D2835" t="s">
        <v>1929</v>
      </c>
      <c r="E2835" s="53" t="str">
        <f t="shared" si="89"/>
        <v>2018_VABLAND</v>
      </c>
      <c r="F2835">
        <v>453100</v>
      </c>
      <c r="G2835" s="53">
        <f t="array" ref="G2835">SUM(IF(A2835=A$5:A2835,IF(C2835=C$5:C2835,1,0),0))</f>
        <v>11</v>
      </c>
    </row>
    <row r="2836" spans="1:7" x14ac:dyDescent="0.25">
      <c r="A2836">
        <v>2018</v>
      </c>
      <c r="B2836" s="53" t="str">
        <f t="shared" si="88"/>
        <v>2018_VA12</v>
      </c>
      <c r="C2836" t="s">
        <v>300</v>
      </c>
      <c r="D2836" t="s">
        <v>1930</v>
      </c>
      <c r="E2836" s="53" t="str">
        <f t="shared" si="89"/>
        <v>2018_VABOTETOURT</v>
      </c>
      <c r="F2836">
        <v>453100</v>
      </c>
      <c r="G2836" s="53">
        <f t="array" ref="G2836">SUM(IF(A2836=A$5:A2836,IF(C2836=C$5:C2836,1,0),0))</f>
        <v>12</v>
      </c>
    </row>
    <row r="2837" spans="1:7" x14ac:dyDescent="0.25">
      <c r="A2837">
        <v>2018</v>
      </c>
      <c r="B2837" s="53" t="str">
        <f t="shared" si="88"/>
        <v>2018_VA13</v>
      </c>
      <c r="C2837" t="s">
        <v>300</v>
      </c>
      <c r="D2837" t="s">
        <v>1464</v>
      </c>
      <c r="E2837" s="53" t="str">
        <f t="shared" si="89"/>
        <v>2018_VABRUNSWICK</v>
      </c>
      <c r="F2837">
        <v>453100</v>
      </c>
      <c r="G2837" s="53">
        <f t="array" ref="G2837">SUM(IF(A2837=A$5:A2837,IF(C2837=C$5:C2837,1,0),0))</f>
        <v>13</v>
      </c>
    </row>
    <row r="2838" spans="1:7" x14ac:dyDescent="0.25">
      <c r="A2838">
        <v>2018</v>
      </c>
      <c r="B2838" s="53" t="str">
        <f t="shared" si="88"/>
        <v>2018_VA14</v>
      </c>
      <c r="C2838" t="s">
        <v>300</v>
      </c>
      <c r="D2838" t="s">
        <v>903</v>
      </c>
      <c r="E2838" s="53" t="str">
        <f t="shared" si="89"/>
        <v>2018_VABUCHANAN</v>
      </c>
      <c r="F2838">
        <v>453100</v>
      </c>
      <c r="G2838" s="53">
        <f t="array" ref="G2838">SUM(IF(A2838=A$5:A2838,IF(C2838=C$5:C2838,1,0),0))</f>
        <v>14</v>
      </c>
    </row>
    <row r="2839" spans="1:7" x14ac:dyDescent="0.25">
      <c r="A2839">
        <v>2018</v>
      </c>
      <c r="B2839" s="53" t="str">
        <f t="shared" si="88"/>
        <v>2018_VA15</v>
      </c>
      <c r="C2839" t="s">
        <v>300</v>
      </c>
      <c r="D2839" t="s">
        <v>304</v>
      </c>
      <c r="E2839" s="53" t="str">
        <f t="shared" si="89"/>
        <v>2018_VABUCKINGHAM</v>
      </c>
      <c r="F2839">
        <v>453100</v>
      </c>
      <c r="G2839" s="53">
        <f t="array" ref="G2839">SUM(IF(A2839=A$5:A2839,IF(C2839=C$5:C2839,1,0),0))</f>
        <v>15</v>
      </c>
    </row>
    <row r="2840" spans="1:7" x14ac:dyDescent="0.25">
      <c r="A2840">
        <v>2018</v>
      </c>
      <c r="B2840" s="53" t="str">
        <f t="shared" si="88"/>
        <v>2018_VA16</v>
      </c>
      <c r="C2840" t="s">
        <v>300</v>
      </c>
      <c r="D2840" t="s">
        <v>1013</v>
      </c>
      <c r="E2840" s="53" t="str">
        <f t="shared" si="89"/>
        <v>2018_VACAMPBELL</v>
      </c>
      <c r="F2840">
        <v>453100</v>
      </c>
      <c r="G2840" s="53">
        <f t="array" ref="G2840">SUM(IF(A2840=A$5:A2840,IF(C2840=C$5:C2840,1,0),0))</f>
        <v>16</v>
      </c>
    </row>
    <row r="2841" spans="1:7" x14ac:dyDescent="0.25">
      <c r="A2841">
        <v>2018</v>
      </c>
      <c r="B2841" s="53" t="str">
        <f t="shared" si="88"/>
        <v>2018_VA17</v>
      </c>
      <c r="C2841" t="s">
        <v>300</v>
      </c>
      <c r="D2841" t="s">
        <v>305</v>
      </c>
      <c r="E2841" s="53" t="str">
        <f t="shared" si="89"/>
        <v>2018_VACAROLINE</v>
      </c>
      <c r="F2841">
        <v>535900</v>
      </c>
      <c r="G2841" s="53">
        <f t="array" ref="G2841">SUM(IF(A2841=A$5:A2841,IF(C2841=C$5:C2841,1,0),0))</f>
        <v>17</v>
      </c>
    </row>
    <row r="2842" spans="1:7" x14ac:dyDescent="0.25">
      <c r="A2842">
        <v>2018</v>
      </c>
      <c r="B2842" s="53" t="str">
        <f t="shared" si="88"/>
        <v>2018_VA18</v>
      </c>
      <c r="C2842" t="s">
        <v>300</v>
      </c>
      <c r="D2842" t="s">
        <v>227</v>
      </c>
      <c r="E2842" s="53" t="str">
        <f t="shared" si="89"/>
        <v>2018_VACARROLL</v>
      </c>
      <c r="F2842">
        <v>453100</v>
      </c>
      <c r="G2842" s="53">
        <f t="array" ref="G2842">SUM(IF(A2842=A$5:A2842,IF(C2842=C$5:C2842,1,0),0))</f>
        <v>18</v>
      </c>
    </row>
    <row r="2843" spans="1:7" x14ac:dyDescent="0.25">
      <c r="A2843">
        <v>2018</v>
      </c>
      <c r="B2843" s="53" t="str">
        <f t="shared" si="88"/>
        <v>2018_VA19</v>
      </c>
      <c r="C2843" t="s">
        <v>300</v>
      </c>
      <c r="D2843" t="s">
        <v>306</v>
      </c>
      <c r="E2843" s="53" t="str">
        <f t="shared" si="89"/>
        <v>2018_VACHARLES CITY</v>
      </c>
      <c r="F2843">
        <v>535900</v>
      </c>
      <c r="G2843" s="53">
        <f t="array" ref="G2843">SUM(IF(A2843=A$5:A2843,IF(C2843=C$5:C2843,1,0),0))</f>
        <v>19</v>
      </c>
    </row>
    <row r="2844" spans="1:7" x14ac:dyDescent="0.25">
      <c r="A2844">
        <v>2018</v>
      </c>
      <c r="B2844" s="53" t="str">
        <f t="shared" si="88"/>
        <v>2018_VA20</v>
      </c>
      <c r="C2844" t="s">
        <v>300</v>
      </c>
      <c r="D2844" t="s">
        <v>632</v>
      </c>
      <c r="E2844" s="53" t="str">
        <f t="shared" si="89"/>
        <v>2018_VACHARLOTTE</v>
      </c>
      <c r="F2844">
        <v>453100</v>
      </c>
      <c r="G2844" s="53">
        <f t="array" ref="G2844">SUM(IF(A2844=A$5:A2844,IF(C2844=C$5:C2844,1,0),0))</f>
        <v>20</v>
      </c>
    </row>
    <row r="2845" spans="1:7" x14ac:dyDescent="0.25">
      <c r="A2845">
        <v>2018</v>
      </c>
      <c r="B2845" s="53" t="str">
        <f t="shared" si="88"/>
        <v>2018_VA21</v>
      </c>
      <c r="C2845" t="s">
        <v>300</v>
      </c>
      <c r="D2845" t="s">
        <v>307</v>
      </c>
      <c r="E2845" s="53" t="str">
        <f t="shared" si="89"/>
        <v>2018_VACHESTERFIELD</v>
      </c>
      <c r="F2845">
        <v>535900</v>
      </c>
      <c r="G2845" s="53">
        <f t="array" ref="G2845">SUM(IF(A2845=A$5:A2845,IF(C2845=C$5:C2845,1,0),0))</f>
        <v>21</v>
      </c>
    </row>
    <row r="2846" spans="1:7" x14ac:dyDescent="0.25">
      <c r="A2846">
        <v>2018</v>
      </c>
      <c r="B2846" s="53" t="str">
        <f t="shared" si="88"/>
        <v>2018_VA22</v>
      </c>
      <c r="C2846" t="s">
        <v>300</v>
      </c>
      <c r="D2846" t="s">
        <v>308</v>
      </c>
      <c r="E2846" s="53" t="str">
        <f t="shared" si="89"/>
        <v>2018_VACLARKE</v>
      </c>
      <c r="F2846">
        <v>679650</v>
      </c>
      <c r="G2846" s="53">
        <f t="array" ref="G2846">SUM(IF(A2846=A$5:A2846,IF(C2846=C$5:C2846,1,0),0))</f>
        <v>22</v>
      </c>
    </row>
    <row r="2847" spans="1:7" x14ac:dyDescent="0.25">
      <c r="A2847">
        <v>2018</v>
      </c>
      <c r="B2847" s="53" t="str">
        <f t="shared" si="88"/>
        <v>2018_VA23</v>
      </c>
      <c r="C2847" t="s">
        <v>300</v>
      </c>
      <c r="D2847" t="s">
        <v>1586</v>
      </c>
      <c r="E2847" s="53" t="str">
        <f t="shared" si="89"/>
        <v>2018_VACRAIG</v>
      </c>
      <c r="F2847">
        <v>453100</v>
      </c>
      <c r="G2847" s="53">
        <f t="array" ref="G2847">SUM(IF(A2847=A$5:A2847,IF(C2847=C$5:C2847,1,0),0))</f>
        <v>23</v>
      </c>
    </row>
    <row r="2848" spans="1:7" x14ac:dyDescent="0.25">
      <c r="A2848">
        <v>2018</v>
      </c>
      <c r="B2848" s="53" t="str">
        <f t="shared" si="88"/>
        <v>2018_VA24</v>
      </c>
      <c r="C2848" t="s">
        <v>300</v>
      </c>
      <c r="D2848" t="s">
        <v>309</v>
      </c>
      <c r="E2848" s="53" t="str">
        <f t="shared" si="89"/>
        <v>2018_VACULPEPER</v>
      </c>
      <c r="F2848">
        <v>679650</v>
      </c>
      <c r="G2848" s="53">
        <f t="array" ref="G2848">SUM(IF(A2848=A$5:A2848,IF(C2848=C$5:C2848,1,0),0))</f>
        <v>24</v>
      </c>
    </row>
    <row r="2849" spans="1:7" x14ac:dyDescent="0.25">
      <c r="A2849">
        <v>2018</v>
      </c>
      <c r="B2849" s="53" t="str">
        <f t="shared" si="88"/>
        <v>2018_VA25</v>
      </c>
      <c r="C2849" t="s">
        <v>300</v>
      </c>
      <c r="D2849" t="s">
        <v>310</v>
      </c>
      <c r="E2849" s="53" t="str">
        <f t="shared" si="89"/>
        <v>2018_VACUMBERLAND</v>
      </c>
      <c r="F2849">
        <v>535900</v>
      </c>
      <c r="G2849" s="53">
        <f t="array" ref="G2849">SUM(IF(A2849=A$5:A2849,IF(C2849=C$5:C2849,1,0),0))</f>
        <v>25</v>
      </c>
    </row>
    <row r="2850" spans="1:7" x14ac:dyDescent="0.25">
      <c r="A2850">
        <v>2018</v>
      </c>
      <c r="B2850" s="53" t="str">
        <f t="shared" si="88"/>
        <v>2018_VA26</v>
      </c>
      <c r="C2850" t="s">
        <v>300</v>
      </c>
      <c r="D2850" t="s">
        <v>1931</v>
      </c>
      <c r="E2850" s="53" t="str">
        <f t="shared" si="89"/>
        <v>2018_VADICKENSON</v>
      </c>
      <c r="F2850">
        <v>453100</v>
      </c>
      <c r="G2850" s="53">
        <f t="array" ref="G2850">SUM(IF(A2850=A$5:A2850,IF(C2850=C$5:C2850,1,0),0))</f>
        <v>26</v>
      </c>
    </row>
    <row r="2851" spans="1:7" x14ac:dyDescent="0.25">
      <c r="A2851">
        <v>2018</v>
      </c>
      <c r="B2851" s="53" t="str">
        <f t="shared" si="88"/>
        <v>2018_VA27</v>
      </c>
      <c r="C2851" t="s">
        <v>300</v>
      </c>
      <c r="D2851" t="s">
        <v>311</v>
      </c>
      <c r="E2851" s="53" t="str">
        <f t="shared" si="89"/>
        <v>2018_VADINWIDDIE</v>
      </c>
      <c r="F2851">
        <v>535900</v>
      </c>
      <c r="G2851" s="53">
        <f t="array" ref="G2851">SUM(IF(A2851=A$5:A2851,IF(C2851=C$5:C2851,1,0),0))</f>
        <v>27</v>
      </c>
    </row>
    <row r="2852" spans="1:7" x14ac:dyDescent="0.25">
      <c r="A2852">
        <v>2018</v>
      </c>
      <c r="B2852" s="53" t="str">
        <f t="shared" si="88"/>
        <v>2018_VA28</v>
      </c>
      <c r="C2852" t="s">
        <v>300</v>
      </c>
      <c r="D2852" t="s">
        <v>239</v>
      </c>
      <c r="E2852" s="53" t="str">
        <f t="shared" si="89"/>
        <v>2018_VAESSEX</v>
      </c>
      <c r="F2852">
        <v>453100</v>
      </c>
      <c r="G2852" s="53">
        <f t="array" ref="G2852">SUM(IF(A2852=A$5:A2852,IF(C2852=C$5:C2852,1,0),0))</f>
        <v>28</v>
      </c>
    </row>
    <row r="2853" spans="1:7" x14ac:dyDescent="0.25">
      <c r="A2853">
        <v>2018</v>
      </c>
      <c r="B2853" s="53" t="str">
        <f t="shared" si="88"/>
        <v>2018_VA29</v>
      </c>
      <c r="C2853" t="s">
        <v>300</v>
      </c>
      <c r="D2853" t="s">
        <v>312</v>
      </c>
      <c r="E2853" s="53" t="str">
        <f t="shared" si="89"/>
        <v>2018_VAFAIRFAX</v>
      </c>
      <c r="F2853">
        <v>679650</v>
      </c>
      <c r="G2853" s="53">
        <f t="array" ref="G2853">SUM(IF(A2853=A$5:A2853,IF(C2853=C$5:C2853,1,0),0))</f>
        <v>29</v>
      </c>
    </row>
    <row r="2854" spans="1:7" x14ac:dyDescent="0.25">
      <c r="A2854">
        <v>2018</v>
      </c>
      <c r="B2854" s="53" t="str">
        <f t="shared" si="88"/>
        <v>2018_VA30</v>
      </c>
      <c r="C2854" t="s">
        <v>300</v>
      </c>
      <c r="D2854" t="s">
        <v>313</v>
      </c>
      <c r="E2854" s="53" t="str">
        <f t="shared" si="89"/>
        <v>2018_VAFAUQUIER</v>
      </c>
      <c r="F2854">
        <v>679650</v>
      </c>
      <c r="G2854" s="53">
        <f t="array" ref="G2854">SUM(IF(A2854=A$5:A2854,IF(C2854=C$5:C2854,1,0),0))</f>
        <v>30</v>
      </c>
    </row>
    <row r="2855" spans="1:7" x14ac:dyDescent="0.25">
      <c r="A2855">
        <v>2018</v>
      </c>
      <c r="B2855" s="53" t="str">
        <f t="shared" si="88"/>
        <v>2018_VA31</v>
      </c>
      <c r="C2855" t="s">
        <v>300</v>
      </c>
      <c r="D2855" t="s">
        <v>713</v>
      </c>
      <c r="E2855" s="53" t="str">
        <f t="shared" si="89"/>
        <v>2018_VAFLOYD</v>
      </c>
      <c r="F2855">
        <v>453100</v>
      </c>
      <c r="G2855" s="53">
        <f t="array" ref="G2855">SUM(IF(A2855=A$5:A2855,IF(C2855=C$5:C2855,1,0),0))</f>
        <v>31</v>
      </c>
    </row>
    <row r="2856" spans="1:7" x14ac:dyDescent="0.25">
      <c r="A2856">
        <v>2018</v>
      </c>
      <c r="B2856" s="53" t="str">
        <f t="shared" si="88"/>
        <v>2018_VA32</v>
      </c>
      <c r="C2856" t="s">
        <v>300</v>
      </c>
      <c r="D2856" t="s">
        <v>314</v>
      </c>
      <c r="E2856" s="53" t="str">
        <f t="shared" si="89"/>
        <v>2018_VAFLUVANNA</v>
      </c>
      <c r="F2856">
        <v>453100</v>
      </c>
      <c r="G2856" s="53">
        <f t="array" ref="G2856">SUM(IF(A2856=A$5:A2856,IF(C2856=C$5:C2856,1,0),0))</f>
        <v>32</v>
      </c>
    </row>
    <row r="2857" spans="1:7" x14ac:dyDescent="0.25">
      <c r="A2857">
        <v>2018</v>
      </c>
      <c r="B2857" s="53" t="str">
        <f t="shared" si="88"/>
        <v>2018_VA33</v>
      </c>
      <c r="C2857" t="s">
        <v>300</v>
      </c>
      <c r="D2857" t="s">
        <v>455</v>
      </c>
      <c r="E2857" s="53" t="str">
        <f t="shared" si="89"/>
        <v>2018_VAFRANKLIN</v>
      </c>
      <c r="F2857">
        <v>453100</v>
      </c>
      <c r="G2857" s="53">
        <f t="array" ref="G2857">SUM(IF(A2857=A$5:A2857,IF(C2857=C$5:C2857,1,0),0))</f>
        <v>33</v>
      </c>
    </row>
    <row r="2858" spans="1:7" x14ac:dyDescent="0.25">
      <c r="A2858">
        <v>2018</v>
      </c>
      <c r="B2858" s="53" t="str">
        <f t="shared" si="88"/>
        <v>2018_VA34</v>
      </c>
      <c r="C2858" t="s">
        <v>300</v>
      </c>
      <c r="D2858" t="s">
        <v>229</v>
      </c>
      <c r="E2858" s="53" t="str">
        <f t="shared" si="89"/>
        <v>2018_VAFREDERICK</v>
      </c>
      <c r="F2858">
        <v>453100</v>
      </c>
      <c r="G2858" s="53">
        <f t="array" ref="G2858">SUM(IF(A2858=A$5:A2858,IF(C2858=C$5:C2858,1,0),0))</f>
        <v>34</v>
      </c>
    </row>
    <row r="2859" spans="1:7" x14ac:dyDescent="0.25">
      <c r="A2859">
        <v>2018</v>
      </c>
      <c r="B2859" s="53" t="str">
        <f t="shared" si="88"/>
        <v>2018_VA35</v>
      </c>
      <c r="C2859" t="s">
        <v>300</v>
      </c>
      <c r="D2859" t="s">
        <v>1732</v>
      </c>
      <c r="E2859" s="53" t="str">
        <f t="shared" si="89"/>
        <v>2018_VAGILES</v>
      </c>
      <c r="F2859">
        <v>453100</v>
      </c>
      <c r="G2859" s="53">
        <f t="array" ref="G2859">SUM(IF(A2859=A$5:A2859,IF(C2859=C$5:C2859,1,0),0))</f>
        <v>35</v>
      </c>
    </row>
    <row r="2860" spans="1:7" x14ac:dyDescent="0.25">
      <c r="A2860">
        <v>2018</v>
      </c>
      <c r="B2860" s="53" t="str">
        <f t="shared" si="88"/>
        <v>2018_VA36</v>
      </c>
      <c r="C2860" t="s">
        <v>300</v>
      </c>
      <c r="D2860" t="s">
        <v>315</v>
      </c>
      <c r="E2860" s="53" t="str">
        <f t="shared" si="89"/>
        <v>2018_VAGLOUCESTER</v>
      </c>
      <c r="F2860">
        <v>458850</v>
      </c>
      <c r="G2860" s="53">
        <f t="array" ref="G2860">SUM(IF(A2860=A$5:A2860,IF(C2860=C$5:C2860,1,0),0))</f>
        <v>36</v>
      </c>
    </row>
    <row r="2861" spans="1:7" x14ac:dyDescent="0.25">
      <c r="A2861">
        <v>2018</v>
      </c>
      <c r="B2861" s="53" t="str">
        <f t="shared" si="88"/>
        <v>2018_VA37</v>
      </c>
      <c r="C2861" t="s">
        <v>300</v>
      </c>
      <c r="D2861" t="s">
        <v>316</v>
      </c>
      <c r="E2861" s="53" t="str">
        <f t="shared" si="89"/>
        <v>2018_VAGOOCHLAND</v>
      </c>
      <c r="F2861">
        <v>535900</v>
      </c>
      <c r="G2861" s="53">
        <f t="array" ref="G2861">SUM(IF(A2861=A$5:A2861,IF(C2861=C$5:C2861,1,0),0))</f>
        <v>37</v>
      </c>
    </row>
    <row r="2862" spans="1:7" x14ac:dyDescent="0.25">
      <c r="A2862">
        <v>2018</v>
      </c>
      <c r="B2862" s="53" t="str">
        <f t="shared" si="88"/>
        <v>2018_VA38</v>
      </c>
      <c r="C2862" t="s">
        <v>300</v>
      </c>
      <c r="D2862" t="s">
        <v>1023</v>
      </c>
      <c r="E2862" s="53" t="str">
        <f t="shared" si="89"/>
        <v>2018_VAGRAYSON</v>
      </c>
      <c r="F2862">
        <v>453100</v>
      </c>
      <c r="G2862" s="53">
        <f t="array" ref="G2862">SUM(IF(A2862=A$5:A2862,IF(C2862=C$5:C2862,1,0),0))</f>
        <v>38</v>
      </c>
    </row>
    <row r="2863" spans="1:7" x14ac:dyDescent="0.25">
      <c r="A2863">
        <v>2018</v>
      </c>
      <c r="B2863" s="53" t="str">
        <f t="shared" si="88"/>
        <v>2018_VA39</v>
      </c>
      <c r="C2863" t="s">
        <v>300</v>
      </c>
      <c r="D2863" t="s">
        <v>212</v>
      </c>
      <c r="E2863" s="53" t="str">
        <f t="shared" si="89"/>
        <v>2018_VAGREENE</v>
      </c>
      <c r="F2863">
        <v>453100</v>
      </c>
      <c r="G2863" s="53">
        <f t="array" ref="G2863">SUM(IF(A2863=A$5:A2863,IF(C2863=C$5:C2863,1,0),0))</f>
        <v>39</v>
      </c>
    </row>
    <row r="2864" spans="1:7" x14ac:dyDescent="0.25">
      <c r="A2864">
        <v>2018</v>
      </c>
      <c r="B2864" s="53" t="str">
        <f t="shared" si="88"/>
        <v>2018_VA40</v>
      </c>
      <c r="C2864" t="s">
        <v>300</v>
      </c>
      <c r="D2864" t="s">
        <v>1932</v>
      </c>
      <c r="E2864" s="53" t="str">
        <f t="shared" si="89"/>
        <v>2018_VAGREENSVILLE</v>
      </c>
      <c r="F2864">
        <v>453100</v>
      </c>
      <c r="G2864" s="53">
        <f t="array" ref="G2864">SUM(IF(A2864=A$5:A2864,IF(C2864=C$5:C2864,1,0),0))</f>
        <v>40</v>
      </c>
    </row>
    <row r="2865" spans="1:7" x14ac:dyDescent="0.25">
      <c r="A2865">
        <v>2018</v>
      </c>
      <c r="B2865" s="53" t="str">
        <f t="shared" si="88"/>
        <v>2018_VA41</v>
      </c>
      <c r="C2865" t="s">
        <v>300</v>
      </c>
      <c r="D2865" t="s">
        <v>1481</v>
      </c>
      <c r="E2865" s="53" t="str">
        <f t="shared" si="89"/>
        <v>2018_VAHALIFAX</v>
      </c>
      <c r="F2865">
        <v>453100</v>
      </c>
      <c r="G2865" s="53">
        <f t="array" ref="G2865">SUM(IF(A2865=A$5:A2865,IF(C2865=C$5:C2865,1,0),0))</f>
        <v>41</v>
      </c>
    </row>
    <row r="2866" spans="1:7" x14ac:dyDescent="0.25">
      <c r="A2866">
        <v>2018</v>
      </c>
      <c r="B2866" s="53" t="str">
        <f t="shared" si="88"/>
        <v>2018_VA42</v>
      </c>
      <c r="C2866" t="s">
        <v>300</v>
      </c>
      <c r="D2866" t="s">
        <v>317</v>
      </c>
      <c r="E2866" s="53" t="str">
        <f t="shared" si="89"/>
        <v>2018_VAHANOVER</v>
      </c>
      <c r="F2866">
        <v>535900</v>
      </c>
      <c r="G2866" s="53">
        <f t="array" ref="G2866">SUM(IF(A2866=A$5:A2866,IF(C2866=C$5:C2866,1,0),0))</f>
        <v>42</v>
      </c>
    </row>
    <row r="2867" spans="1:7" x14ac:dyDescent="0.25">
      <c r="A2867">
        <v>2018</v>
      </c>
      <c r="B2867" s="53" t="str">
        <f t="shared" si="88"/>
        <v>2018_VA43</v>
      </c>
      <c r="C2867" t="s">
        <v>300</v>
      </c>
      <c r="D2867" t="s">
        <v>318</v>
      </c>
      <c r="E2867" s="53" t="str">
        <f t="shared" si="89"/>
        <v>2018_VAHENRICO</v>
      </c>
      <c r="F2867">
        <v>535900</v>
      </c>
      <c r="G2867" s="53">
        <f t="array" ref="G2867">SUM(IF(A2867=A$5:A2867,IF(C2867=C$5:C2867,1,0),0))</f>
        <v>43</v>
      </c>
    </row>
    <row r="2868" spans="1:7" x14ac:dyDescent="0.25">
      <c r="A2868">
        <v>2018</v>
      </c>
      <c r="B2868" s="53" t="str">
        <f t="shared" si="88"/>
        <v>2018_VA44</v>
      </c>
      <c r="C2868" t="s">
        <v>300</v>
      </c>
      <c r="D2868" t="s">
        <v>458</v>
      </c>
      <c r="E2868" s="53" t="str">
        <f t="shared" si="89"/>
        <v>2018_VAHENRY</v>
      </c>
      <c r="F2868">
        <v>453100</v>
      </c>
      <c r="G2868" s="53">
        <f t="array" ref="G2868">SUM(IF(A2868=A$5:A2868,IF(C2868=C$5:C2868,1,0),0))</f>
        <v>44</v>
      </c>
    </row>
    <row r="2869" spans="1:7" x14ac:dyDescent="0.25">
      <c r="A2869">
        <v>2018</v>
      </c>
      <c r="B2869" s="53" t="str">
        <f t="shared" si="88"/>
        <v>2018_VA45</v>
      </c>
      <c r="C2869" t="s">
        <v>300</v>
      </c>
      <c r="D2869" t="s">
        <v>1557</v>
      </c>
      <c r="E2869" s="53" t="str">
        <f t="shared" si="89"/>
        <v>2018_VAHIGHLAND</v>
      </c>
      <c r="F2869">
        <v>453100</v>
      </c>
      <c r="G2869" s="53">
        <f t="array" ref="G2869">SUM(IF(A2869=A$5:A2869,IF(C2869=C$5:C2869,1,0),0))</f>
        <v>45</v>
      </c>
    </row>
    <row r="2870" spans="1:7" x14ac:dyDescent="0.25">
      <c r="A2870">
        <v>2018</v>
      </c>
      <c r="B2870" s="53" t="str">
        <f t="shared" si="88"/>
        <v>2018_VA46</v>
      </c>
      <c r="C2870" t="s">
        <v>300</v>
      </c>
      <c r="D2870" t="s">
        <v>319</v>
      </c>
      <c r="E2870" s="53" t="str">
        <f t="shared" si="89"/>
        <v>2018_VAISLE OF WIGHT</v>
      </c>
      <c r="F2870">
        <v>458850</v>
      </c>
      <c r="G2870" s="53">
        <f t="array" ref="G2870">SUM(IF(A2870=A$5:A2870,IF(C2870=C$5:C2870,1,0),0))</f>
        <v>46</v>
      </c>
    </row>
    <row r="2871" spans="1:7" x14ac:dyDescent="0.25">
      <c r="A2871">
        <v>2018</v>
      </c>
      <c r="B2871" s="53" t="str">
        <f t="shared" si="88"/>
        <v>2018_VA47</v>
      </c>
      <c r="C2871" t="s">
        <v>300</v>
      </c>
      <c r="D2871" t="s">
        <v>320</v>
      </c>
      <c r="E2871" s="53" t="str">
        <f t="shared" si="89"/>
        <v>2018_VAJAMES CITY</v>
      </c>
      <c r="F2871">
        <v>458850</v>
      </c>
      <c r="G2871" s="53">
        <f t="array" ref="G2871">SUM(IF(A2871=A$5:A2871,IF(C2871=C$5:C2871,1,0),0))</f>
        <v>47</v>
      </c>
    </row>
    <row r="2872" spans="1:7" x14ac:dyDescent="0.25">
      <c r="A2872">
        <v>2018</v>
      </c>
      <c r="B2872" s="53" t="str">
        <f t="shared" si="88"/>
        <v>2018_VA48</v>
      </c>
      <c r="C2872" t="s">
        <v>300</v>
      </c>
      <c r="D2872" t="s">
        <v>321</v>
      </c>
      <c r="E2872" s="53" t="str">
        <f t="shared" si="89"/>
        <v>2018_VAKING AND QUEEN</v>
      </c>
      <c r="F2872">
        <v>535900</v>
      </c>
      <c r="G2872" s="53">
        <f t="array" ref="G2872">SUM(IF(A2872=A$5:A2872,IF(C2872=C$5:C2872,1,0),0))</f>
        <v>48</v>
      </c>
    </row>
    <row r="2873" spans="1:7" x14ac:dyDescent="0.25">
      <c r="A2873">
        <v>2018</v>
      </c>
      <c r="B2873" s="53" t="str">
        <f t="shared" si="88"/>
        <v>2018_VA49</v>
      </c>
      <c r="C2873" t="s">
        <v>300</v>
      </c>
      <c r="D2873" t="s">
        <v>1933</v>
      </c>
      <c r="E2873" s="53" t="str">
        <f t="shared" si="89"/>
        <v>2018_VAKING GEORGE</v>
      </c>
      <c r="F2873">
        <v>453100</v>
      </c>
      <c r="G2873" s="53">
        <f t="array" ref="G2873">SUM(IF(A2873=A$5:A2873,IF(C2873=C$5:C2873,1,0),0))</f>
        <v>49</v>
      </c>
    </row>
    <row r="2874" spans="1:7" x14ac:dyDescent="0.25">
      <c r="A2874">
        <v>2018</v>
      </c>
      <c r="B2874" s="53" t="str">
        <f t="shared" si="88"/>
        <v>2018_VA50</v>
      </c>
      <c r="C2874" t="s">
        <v>300</v>
      </c>
      <c r="D2874" t="s">
        <v>322</v>
      </c>
      <c r="E2874" s="53" t="str">
        <f t="shared" si="89"/>
        <v>2018_VAKING WILLIAM</v>
      </c>
      <c r="F2874">
        <v>535900</v>
      </c>
      <c r="G2874" s="53">
        <f t="array" ref="G2874">SUM(IF(A2874=A$5:A2874,IF(C2874=C$5:C2874,1,0),0))</f>
        <v>50</v>
      </c>
    </row>
    <row r="2875" spans="1:7" x14ac:dyDescent="0.25">
      <c r="A2875">
        <v>2018</v>
      </c>
      <c r="B2875" s="53" t="str">
        <f t="shared" si="88"/>
        <v>2018_VA51</v>
      </c>
      <c r="C2875" t="s">
        <v>300</v>
      </c>
      <c r="D2875" t="s">
        <v>323</v>
      </c>
      <c r="E2875" s="53" t="str">
        <f t="shared" si="89"/>
        <v>2018_VALANCASTER</v>
      </c>
      <c r="F2875">
        <v>453100</v>
      </c>
      <c r="G2875" s="53">
        <f t="array" ref="G2875">SUM(IF(A2875=A$5:A2875,IF(C2875=C$5:C2875,1,0),0))</f>
        <v>51</v>
      </c>
    </row>
    <row r="2876" spans="1:7" x14ac:dyDescent="0.25">
      <c r="A2876">
        <v>2018</v>
      </c>
      <c r="B2876" s="53" t="str">
        <f t="shared" si="88"/>
        <v>2018_VA52</v>
      </c>
      <c r="C2876" t="s">
        <v>300</v>
      </c>
      <c r="D2876" t="s">
        <v>464</v>
      </c>
      <c r="E2876" s="53" t="str">
        <f t="shared" si="89"/>
        <v>2018_VALEE</v>
      </c>
      <c r="F2876">
        <v>453100</v>
      </c>
      <c r="G2876" s="53">
        <f t="array" ref="G2876">SUM(IF(A2876=A$5:A2876,IF(C2876=C$5:C2876,1,0),0))</f>
        <v>52</v>
      </c>
    </row>
    <row r="2877" spans="1:7" x14ac:dyDescent="0.25">
      <c r="A2877">
        <v>2018</v>
      </c>
      <c r="B2877" s="53" t="str">
        <f t="shared" si="88"/>
        <v>2018_VA53</v>
      </c>
      <c r="C2877" t="s">
        <v>300</v>
      </c>
      <c r="D2877" t="s">
        <v>324</v>
      </c>
      <c r="E2877" s="53" t="str">
        <f t="shared" si="89"/>
        <v>2018_VALOUDOUN</v>
      </c>
      <c r="F2877">
        <v>679650</v>
      </c>
      <c r="G2877" s="53">
        <f t="array" ref="G2877">SUM(IF(A2877=A$5:A2877,IF(C2877=C$5:C2877,1,0),0))</f>
        <v>53</v>
      </c>
    </row>
    <row r="2878" spans="1:7" x14ac:dyDescent="0.25">
      <c r="A2878">
        <v>2018</v>
      </c>
      <c r="B2878" s="53" t="str">
        <f t="shared" si="88"/>
        <v>2018_VA54</v>
      </c>
      <c r="C2878" t="s">
        <v>300</v>
      </c>
      <c r="D2878" t="s">
        <v>325</v>
      </c>
      <c r="E2878" s="53" t="str">
        <f t="shared" si="89"/>
        <v>2018_VALOUISA</v>
      </c>
      <c r="F2878">
        <v>535900</v>
      </c>
      <c r="G2878" s="53">
        <f t="array" ref="G2878">SUM(IF(A2878=A$5:A2878,IF(C2878=C$5:C2878,1,0),0))</f>
        <v>54</v>
      </c>
    </row>
    <row r="2879" spans="1:7" x14ac:dyDescent="0.25">
      <c r="A2879">
        <v>2018</v>
      </c>
      <c r="B2879" s="53" t="str">
        <f t="shared" si="88"/>
        <v>2018_VA55</v>
      </c>
      <c r="C2879" t="s">
        <v>300</v>
      </c>
      <c r="D2879" t="s">
        <v>1934</v>
      </c>
      <c r="E2879" s="53" t="str">
        <f t="shared" si="89"/>
        <v>2018_VALUNENBURG</v>
      </c>
      <c r="F2879">
        <v>453100</v>
      </c>
      <c r="G2879" s="53">
        <f t="array" ref="G2879">SUM(IF(A2879=A$5:A2879,IF(C2879=C$5:C2879,1,0),0))</f>
        <v>55</v>
      </c>
    </row>
    <row r="2880" spans="1:7" x14ac:dyDescent="0.25">
      <c r="A2880">
        <v>2018</v>
      </c>
      <c r="B2880" s="53" t="str">
        <f t="shared" si="88"/>
        <v>2018_VA56</v>
      </c>
      <c r="C2880" t="s">
        <v>300</v>
      </c>
      <c r="D2880" t="s">
        <v>467</v>
      </c>
      <c r="E2880" s="53" t="str">
        <f t="shared" si="89"/>
        <v>2018_VAMADISON</v>
      </c>
      <c r="F2880">
        <v>453100</v>
      </c>
      <c r="G2880" s="53">
        <f t="array" ref="G2880">SUM(IF(A2880=A$5:A2880,IF(C2880=C$5:C2880,1,0),0))</f>
        <v>56</v>
      </c>
    </row>
    <row r="2881" spans="1:7" x14ac:dyDescent="0.25">
      <c r="A2881">
        <v>2018</v>
      </c>
      <c r="B2881" s="53" t="str">
        <f t="shared" si="88"/>
        <v>2018_VA57</v>
      </c>
      <c r="C2881" t="s">
        <v>300</v>
      </c>
      <c r="D2881" t="s">
        <v>326</v>
      </c>
      <c r="E2881" s="53" t="str">
        <f t="shared" si="89"/>
        <v>2018_VAMATHEWS</v>
      </c>
      <c r="F2881">
        <v>458850</v>
      </c>
      <c r="G2881" s="53">
        <f t="array" ref="G2881">SUM(IF(A2881=A$5:A2881,IF(C2881=C$5:C2881,1,0),0))</f>
        <v>57</v>
      </c>
    </row>
    <row r="2882" spans="1:7" x14ac:dyDescent="0.25">
      <c r="A2882">
        <v>2018</v>
      </c>
      <c r="B2882" s="53" t="str">
        <f t="shared" si="88"/>
        <v>2018_VA58</v>
      </c>
      <c r="C2882" t="s">
        <v>300</v>
      </c>
      <c r="D2882" t="s">
        <v>1490</v>
      </c>
      <c r="E2882" s="53" t="str">
        <f t="shared" si="89"/>
        <v>2018_VAMECKLENBURG</v>
      </c>
      <c r="F2882">
        <v>453100</v>
      </c>
      <c r="G2882" s="53">
        <f t="array" ref="G2882">SUM(IF(A2882=A$5:A2882,IF(C2882=C$5:C2882,1,0),0))</f>
        <v>58</v>
      </c>
    </row>
    <row r="2883" spans="1:7" x14ac:dyDescent="0.25">
      <c r="A2883">
        <v>2018</v>
      </c>
      <c r="B2883" s="53" t="str">
        <f t="shared" si="88"/>
        <v>2018_VA59</v>
      </c>
      <c r="C2883" t="s">
        <v>300</v>
      </c>
      <c r="D2883" t="s">
        <v>240</v>
      </c>
      <c r="E2883" s="53" t="str">
        <f t="shared" si="89"/>
        <v>2018_VAMIDDLESEX</v>
      </c>
      <c r="F2883">
        <v>453100</v>
      </c>
      <c r="G2883" s="53">
        <f t="array" ref="G2883">SUM(IF(A2883=A$5:A2883,IF(C2883=C$5:C2883,1,0),0))</f>
        <v>59</v>
      </c>
    </row>
    <row r="2884" spans="1:7" x14ac:dyDescent="0.25">
      <c r="A2884">
        <v>2018</v>
      </c>
      <c r="B2884" s="53" t="str">
        <f t="shared" si="88"/>
        <v>2018_VA60</v>
      </c>
      <c r="C2884" t="s">
        <v>300</v>
      </c>
      <c r="D2884" t="s">
        <v>232</v>
      </c>
      <c r="E2884" s="53" t="str">
        <f t="shared" si="89"/>
        <v>2018_VAMONTGOMERY</v>
      </c>
      <c r="F2884">
        <v>453100</v>
      </c>
      <c r="G2884" s="53">
        <f t="array" ref="G2884">SUM(IF(A2884=A$5:A2884,IF(C2884=C$5:C2884,1,0),0))</f>
        <v>60</v>
      </c>
    </row>
    <row r="2885" spans="1:7" x14ac:dyDescent="0.25">
      <c r="A2885">
        <v>2018</v>
      </c>
      <c r="B2885" s="53" t="str">
        <f t="shared" si="88"/>
        <v>2018_VA61</v>
      </c>
      <c r="C2885" t="s">
        <v>300</v>
      </c>
      <c r="D2885" t="s">
        <v>327</v>
      </c>
      <c r="E2885" s="53" t="str">
        <f t="shared" si="89"/>
        <v>2018_VANELSON</v>
      </c>
      <c r="F2885">
        <v>453100</v>
      </c>
      <c r="G2885" s="53">
        <f t="array" ref="G2885">SUM(IF(A2885=A$5:A2885,IF(C2885=C$5:C2885,1,0),0))</f>
        <v>61</v>
      </c>
    </row>
    <row r="2886" spans="1:7" x14ac:dyDescent="0.25">
      <c r="A2886">
        <v>2018</v>
      </c>
      <c r="B2886" s="53" t="str">
        <f t="shared" ref="B2886:B2949" si="90">A2886&amp;"_"&amp;C2886&amp;G2886</f>
        <v>2018_VA62</v>
      </c>
      <c r="C2886" t="s">
        <v>300</v>
      </c>
      <c r="D2886" t="s">
        <v>328</v>
      </c>
      <c r="E2886" s="53" t="str">
        <f t="shared" ref="E2886:E2949" si="91">A2886&amp;"_"&amp;C2886&amp;D2886</f>
        <v>2018_VANEW KENT</v>
      </c>
      <c r="F2886">
        <v>535900</v>
      </c>
      <c r="G2886" s="53">
        <f t="array" ref="G2886">SUM(IF(A2886=A$5:A2886,IF(C2886=C$5:C2886,1,0),0))</f>
        <v>62</v>
      </c>
    </row>
    <row r="2887" spans="1:7" x14ac:dyDescent="0.25">
      <c r="A2887">
        <v>2018</v>
      </c>
      <c r="B2887" s="53" t="str">
        <f t="shared" si="90"/>
        <v>2018_VA63</v>
      </c>
      <c r="C2887" t="s">
        <v>300</v>
      </c>
      <c r="D2887" t="s">
        <v>1494</v>
      </c>
      <c r="E2887" s="53" t="str">
        <f t="shared" si="91"/>
        <v>2018_VANORTHAMPTON</v>
      </c>
      <c r="F2887">
        <v>453100</v>
      </c>
      <c r="G2887" s="53">
        <f t="array" ref="G2887">SUM(IF(A2887=A$5:A2887,IF(C2887=C$5:C2887,1,0),0))</f>
        <v>63</v>
      </c>
    </row>
    <row r="2888" spans="1:7" x14ac:dyDescent="0.25">
      <c r="A2888">
        <v>2018</v>
      </c>
      <c r="B2888" s="53" t="str">
        <f t="shared" si="90"/>
        <v>2018_VA64</v>
      </c>
      <c r="C2888" t="s">
        <v>300</v>
      </c>
      <c r="D2888" t="s">
        <v>1657</v>
      </c>
      <c r="E2888" s="53" t="str">
        <f t="shared" si="91"/>
        <v>2018_VANORTHUMBERLAND</v>
      </c>
      <c r="F2888">
        <v>453100</v>
      </c>
      <c r="G2888" s="53">
        <f t="array" ref="G2888">SUM(IF(A2888=A$5:A2888,IF(C2888=C$5:C2888,1,0),0))</f>
        <v>64</v>
      </c>
    </row>
    <row r="2889" spans="1:7" x14ac:dyDescent="0.25">
      <c r="A2889">
        <v>2018</v>
      </c>
      <c r="B2889" s="53" t="str">
        <f t="shared" si="90"/>
        <v>2018_VA65</v>
      </c>
      <c r="C2889" t="s">
        <v>300</v>
      </c>
      <c r="D2889" t="s">
        <v>1935</v>
      </c>
      <c r="E2889" s="53" t="str">
        <f t="shared" si="91"/>
        <v>2018_VANOTTOWAY</v>
      </c>
      <c r="F2889">
        <v>453100</v>
      </c>
      <c r="G2889" s="53">
        <f t="array" ref="G2889">SUM(IF(A2889=A$5:A2889,IF(C2889=C$5:C2889,1,0),0))</f>
        <v>65</v>
      </c>
    </row>
    <row r="2890" spans="1:7" x14ac:dyDescent="0.25">
      <c r="A2890">
        <v>2018</v>
      </c>
      <c r="B2890" s="53" t="str">
        <f t="shared" si="90"/>
        <v>2018_VA66</v>
      </c>
      <c r="C2890" t="s">
        <v>300</v>
      </c>
      <c r="D2890" t="s">
        <v>169</v>
      </c>
      <c r="E2890" s="53" t="str">
        <f t="shared" si="91"/>
        <v>2018_VAORANGE</v>
      </c>
      <c r="F2890">
        <v>453100</v>
      </c>
      <c r="G2890" s="53">
        <f t="array" ref="G2890">SUM(IF(A2890=A$5:A2890,IF(C2890=C$5:C2890,1,0),0))</f>
        <v>66</v>
      </c>
    </row>
    <row r="2891" spans="1:7" x14ac:dyDescent="0.25">
      <c r="A2891">
        <v>2018</v>
      </c>
      <c r="B2891" s="53" t="str">
        <f t="shared" si="90"/>
        <v>2018_VA67</v>
      </c>
      <c r="C2891" t="s">
        <v>300</v>
      </c>
      <c r="D2891" t="s">
        <v>925</v>
      </c>
      <c r="E2891" s="53" t="str">
        <f t="shared" si="91"/>
        <v>2018_VAPAGE</v>
      </c>
      <c r="F2891">
        <v>453100</v>
      </c>
      <c r="G2891" s="53">
        <f t="array" ref="G2891">SUM(IF(A2891=A$5:A2891,IF(C2891=C$5:C2891,1,0),0))</f>
        <v>67</v>
      </c>
    </row>
    <row r="2892" spans="1:7" x14ac:dyDescent="0.25">
      <c r="A2892">
        <v>2018</v>
      </c>
      <c r="B2892" s="53" t="str">
        <f t="shared" si="90"/>
        <v>2018_VA68</v>
      </c>
      <c r="C2892" t="s">
        <v>300</v>
      </c>
      <c r="D2892" t="s">
        <v>1936</v>
      </c>
      <c r="E2892" s="53" t="str">
        <f t="shared" si="91"/>
        <v>2018_VAPATRICK</v>
      </c>
      <c r="F2892">
        <v>453100</v>
      </c>
      <c r="G2892" s="53">
        <f t="array" ref="G2892">SUM(IF(A2892=A$5:A2892,IF(C2892=C$5:C2892,1,0),0))</f>
        <v>68</v>
      </c>
    </row>
    <row r="2893" spans="1:7" x14ac:dyDescent="0.25">
      <c r="A2893">
        <v>2018</v>
      </c>
      <c r="B2893" s="53" t="str">
        <f t="shared" si="90"/>
        <v>2018_VA69</v>
      </c>
      <c r="C2893" t="s">
        <v>300</v>
      </c>
      <c r="D2893" t="s">
        <v>1937</v>
      </c>
      <c r="E2893" s="53" t="str">
        <f t="shared" si="91"/>
        <v>2018_VAPITTSYLVANIA</v>
      </c>
      <c r="F2893">
        <v>453100</v>
      </c>
      <c r="G2893" s="53">
        <f t="array" ref="G2893">SUM(IF(A2893=A$5:A2893,IF(C2893=C$5:C2893,1,0),0))</f>
        <v>69</v>
      </c>
    </row>
    <row r="2894" spans="1:7" x14ac:dyDescent="0.25">
      <c r="A2894">
        <v>2018</v>
      </c>
      <c r="B2894" s="53" t="str">
        <f t="shared" si="90"/>
        <v>2018_VA70</v>
      </c>
      <c r="C2894" t="s">
        <v>300</v>
      </c>
      <c r="D2894" t="s">
        <v>329</v>
      </c>
      <c r="E2894" s="53" t="str">
        <f t="shared" si="91"/>
        <v>2018_VAPOWHATAN</v>
      </c>
      <c r="F2894">
        <v>535900</v>
      </c>
      <c r="G2894" s="53">
        <f t="array" ref="G2894">SUM(IF(A2894=A$5:A2894,IF(C2894=C$5:C2894,1,0),0))</f>
        <v>70</v>
      </c>
    </row>
    <row r="2895" spans="1:7" x14ac:dyDescent="0.25">
      <c r="A2895">
        <v>2018</v>
      </c>
      <c r="B2895" s="53" t="str">
        <f t="shared" si="90"/>
        <v>2018_VA71</v>
      </c>
      <c r="C2895" t="s">
        <v>300</v>
      </c>
      <c r="D2895" t="s">
        <v>1938</v>
      </c>
      <c r="E2895" s="53" t="str">
        <f t="shared" si="91"/>
        <v>2018_VAPRINCE EDWARD</v>
      </c>
      <c r="F2895">
        <v>453100</v>
      </c>
      <c r="G2895" s="53">
        <f t="array" ref="G2895">SUM(IF(A2895=A$5:A2895,IF(C2895=C$5:C2895,1,0),0))</f>
        <v>71</v>
      </c>
    </row>
    <row r="2896" spans="1:7" x14ac:dyDescent="0.25">
      <c r="A2896">
        <v>2018</v>
      </c>
      <c r="B2896" s="53" t="str">
        <f t="shared" si="90"/>
        <v>2018_VA72</v>
      </c>
      <c r="C2896" t="s">
        <v>300</v>
      </c>
      <c r="D2896" t="s">
        <v>330</v>
      </c>
      <c r="E2896" s="53" t="str">
        <f t="shared" si="91"/>
        <v>2018_VAPRINCE GEORGE</v>
      </c>
      <c r="F2896">
        <v>535900</v>
      </c>
      <c r="G2896" s="53">
        <f t="array" ref="G2896">SUM(IF(A2896=A$5:A2896,IF(C2896=C$5:C2896,1,0),0))</f>
        <v>72</v>
      </c>
    </row>
    <row r="2897" spans="1:7" x14ac:dyDescent="0.25">
      <c r="A2897">
        <v>2018</v>
      </c>
      <c r="B2897" s="53" t="str">
        <f t="shared" si="90"/>
        <v>2018_VA73</v>
      </c>
      <c r="C2897" t="s">
        <v>300</v>
      </c>
      <c r="D2897" t="s">
        <v>331</v>
      </c>
      <c r="E2897" s="53" t="str">
        <f t="shared" si="91"/>
        <v>2018_VAPRINCE WILLIAM</v>
      </c>
      <c r="F2897">
        <v>679650</v>
      </c>
      <c r="G2897" s="53">
        <f t="array" ref="G2897">SUM(IF(A2897=A$5:A2897,IF(C2897=C$5:C2897,1,0),0))</f>
        <v>73</v>
      </c>
    </row>
    <row r="2898" spans="1:7" x14ac:dyDescent="0.25">
      <c r="A2898">
        <v>2018</v>
      </c>
      <c r="B2898" s="53" t="str">
        <f t="shared" si="90"/>
        <v>2018_VA74</v>
      </c>
      <c r="C2898" t="s">
        <v>300</v>
      </c>
      <c r="D2898" t="s">
        <v>538</v>
      </c>
      <c r="E2898" s="53" t="str">
        <f t="shared" si="91"/>
        <v>2018_VAPULASKI</v>
      </c>
      <c r="F2898">
        <v>453100</v>
      </c>
      <c r="G2898" s="53">
        <f t="array" ref="G2898">SUM(IF(A2898=A$5:A2898,IF(C2898=C$5:C2898,1,0),0))</f>
        <v>74</v>
      </c>
    </row>
    <row r="2899" spans="1:7" x14ac:dyDescent="0.25">
      <c r="A2899">
        <v>2018</v>
      </c>
      <c r="B2899" s="53" t="str">
        <f t="shared" si="90"/>
        <v>2018_VA75</v>
      </c>
      <c r="C2899" t="s">
        <v>300</v>
      </c>
      <c r="D2899" t="s">
        <v>332</v>
      </c>
      <c r="E2899" s="53" t="str">
        <f t="shared" si="91"/>
        <v>2018_VARAPPAHANNOCK</v>
      </c>
      <c r="F2899">
        <v>679650</v>
      </c>
      <c r="G2899" s="53">
        <f t="array" ref="G2899">SUM(IF(A2899=A$5:A2899,IF(C2899=C$5:C2899,1,0),0))</f>
        <v>75</v>
      </c>
    </row>
    <row r="2900" spans="1:7" x14ac:dyDescent="0.25">
      <c r="A2900">
        <v>2018</v>
      </c>
      <c r="B2900" s="53" t="str">
        <f t="shared" si="90"/>
        <v>2018_VA76</v>
      </c>
      <c r="C2900" t="s">
        <v>300</v>
      </c>
      <c r="D2900" t="s">
        <v>266</v>
      </c>
      <c r="E2900" s="53" t="str">
        <f t="shared" si="91"/>
        <v>2018_VARICHMOND</v>
      </c>
      <c r="F2900">
        <v>453100</v>
      </c>
      <c r="G2900" s="53">
        <f t="array" ref="G2900">SUM(IF(A2900=A$5:A2900,IF(C2900=C$5:C2900,1,0),0))</f>
        <v>76</v>
      </c>
    </row>
    <row r="2901" spans="1:7" x14ac:dyDescent="0.25">
      <c r="A2901">
        <v>2018</v>
      </c>
      <c r="B2901" s="53" t="str">
        <f t="shared" si="90"/>
        <v>2018_VA77</v>
      </c>
      <c r="C2901" t="s">
        <v>300</v>
      </c>
      <c r="D2901" t="s">
        <v>1939</v>
      </c>
      <c r="E2901" s="53" t="str">
        <f t="shared" si="91"/>
        <v>2018_VAROANOKE</v>
      </c>
      <c r="F2901">
        <v>453100</v>
      </c>
      <c r="G2901" s="53">
        <f t="array" ref="G2901">SUM(IF(A2901=A$5:A2901,IF(C2901=C$5:C2901,1,0),0))</f>
        <v>77</v>
      </c>
    </row>
    <row r="2902" spans="1:7" x14ac:dyDescent="0.25">
      <c r="A2902">
        <v>2018</v>
      </c>
      <c r="B2902" s="53" t="str">
        <f t="shared" si="90"/>
        <v>2018_VA78</v>
      </c>
      <c r="C2902" t="s">
        <v>300</v>
      </c>
      <c r="D2902" t="s">
        <v>1940</v>
      </c>
      <c r="E2902" s="53" t="str">
        <f t="shared" si="91"/>
        <v>2018_VAROCKBRIDGE</v>
      </c>
      <c r="F2902">
        <v>453100</v>
      </c>
      <c r="G2902" s="53">
        <f t="array" ref="G2902">SUM(IF(A2902=A$5:A2902,IF(C2902=C$5:C2902,1,0),0))</f>
        <v>78</v>
      </c>
    </row>
    <row r="2903" spans="1:7" x14ac:dyDescent="0.25">
      <c r="A2903">
        <v>2018</v>
      </c>
      <c r="B2903" s="53" t="str">
        <f t="shared" si="90"/>
        <v>2018_VA79</v>
      </c>
      <c r="C2903" t="s">
        <v>300</v>
      </c>
      <c r="D2903" t="s">
        <v>246</v>
      </c>
      <c r="E2903" s="53" t="str">
        <f t="shared" si="91"/>
        <v>2018_VAROCKINGHAM</v>
      </c>
      <c r="F2903">
        <v>453100</v>
      </c>
      <c r="G2903" s="53">
        <f t="array" ref="G2903">SUM(IF(A2903=A$5:A2903,IF(C2903=C$5:C2903,1,0),0))</f>
        <v>79</v>
      </c>
    </row>
    <row r="2904" spans="1:7" x14ac:dyDescent="0.25">
      <c r="A2904">
        <v>2018</v>
      </c>
      <c r="B2904" s="53" t="str">
        <f t="shared" si="90"/>
        <v>2018_VA80</v>
      </c>
      <c r="C2904" t="s">
        <v>300</v>
      </c>
      <c r="D2904" t="s">
        <v>476</v>
      </c>
      <c r="E2904" s="53" t="str">
        <f t="shared" si="91"/>
        <v>2018_VARUSSELL</v>
      </c>
      <c r="F2904">
        <v>453100</v>
      </c>
      <c r="G2904" s="53">
        <f t="array" ref="G2904">SUM(IF(A2904=A$5:A2904,IF(C2904=C$5:C2904,1,0),0))</f>
        <v>80</v>
      </c>
    </row>
    <row r="2905" spans="1:7" x14ac:dyDescent="0.25">
      <c r="A2905">
        <v>2018</v>
      </c>
      <c r="B2905" s="53" t="str">
        <f t="shared" si="90"/>
        <v>2018_VA81</v>
      </c>
      <c r="C2905" t="s">
        <v>300</v>
      </c>
      <c r="D2905" t="s">
        <v>541</v>
      </c>
      <c r="E2905" s="53" t="str">
        <f t="shared" si="91"/>
        <v>2018_VASCOTT</v>
      </c>
      <c r="F2905">
        <v>453100</v>
      </c>
      <c r="G2905" s="53">
        <f t="array" ref="G2905">SUM(IF(A2905=A$5:A2905,IF(C2905=C$5:C2905,1,0),0))</f>
        <v>81</v>
      </c>
    </row>
    <row r="2906" spans="1:7" x14ac:dyDescent="0.25">
      <c r="A2906">
        <v>2018</v>
      </c>
      <c r="B2906" s="53" t="str">
        <f t="shared" si="90"/>
        <v>2018_VA82</v>
      </c>
      <c r="C2906" t="s">
        <v>300</v>
      </c>
      <c r="D2906" t="s">
        <v>1941</v>
      </c>
      <c r="E2906" s="53" t="str">
        <f t="shared" si="91"/>
        <v>2018_VASHENANDOAH</v>
      </c>
      <c r="F2906">
        <v>453100</v>
      </c>
      <c r="G2906" s="53">
        <f t="array" ref="G2906">SUM(IF(A2906=A$5:A2906,IF(C2906=C$5:C2906,1,0),0))</f>
        <v>82</v>
      </c>
    </row>
    <row r="2907" spans="1:7" x14ac:dyDescent="0.25">
      <c r="A2907">
        <v>2018</v>
      </c>
      <c r="B2907" s="53" t="str">
        <f t="shared" si="90"/>
        <v>2018_VA83</v>
      </c>
      <c r="C2907" t="s">
        <v>300</v>
      </c>
      <c r="D2907" t="s">
        <v>1942</v>
      </c>
      <c r="E2907" s="53" t="str">
        <f t="shared" si="91"/>
        <v>2018_VASMYTH</v>
      </c>
      <c r="F2907">
        <v>453100</v>
      </c>
      <c r="G2907" s="53">
        <f t="array" ref="G2907">SUM(IF(A2907=A$5:A2907,IF(C2907=C$5:C2907,1,0),0))</f>
        <v>83</v>
      </c>
    </row>
    <row r="2908" spans="1:7" x14ac:dyDescent="0.25">
      <c r="A2908">
        <v>2018</v>
      </c>
      <c r="B2908" s="53" t="str">
        <f t="shared" si="90"/>
        <v>2018_VA84</v>
      </c>
      <c r="C2908" t="s">
        <v>300</v>
      </c>
      <c r="D2908" t="s">
        <v>1943</v>
      </c>
      <c r="E2908" s="53" t="str">
        <f t="shared" si="91"/>
        <v>2018_VASOUTHAMPTON</v>
      </c>
      <c r="F2908">
        <v>453100</v>
      </c>
      <c r="G2908" s="53">
        <f t="array" ref="G2908">SUM(IF(A2908=A$5:A2908,IF(C2908=C$5:C2908,1,0),0))</f>
        <v>84</v>
      </c>
    </row>
    <row r="2909" spans="1:7" x14ac:dyDescent="0.25">
      <c r="A2909">
        <v>2018</v>
      </c>
      <c r="B2909" s="53" t="str">
        <f t="shared" si="90"/>
        <v>2018_VA85</v>
      </c>
      <c r="C2909" t="s">
        <v>300</v>
      </c>
      <c r="D2909" t="s">
        <v>333</v>
      </c>
      <c r="E2909" s="53" t="str">
        <f t="shared" si="91"/>
        <v>2018_VASPOTSYLVANIA</v>
      </c>
      <c r="F2909">
        <v>679650</v>
      </c>
      <c r="G2909" s="53">
        <f t="array" ref="G2909">SUM(IF(A2909=A$5:A2909,IF(C2909=C$5:C2909,1,0),0))</f>
        <v>85</v>
      </c>
    </row>
    <row r="2910" spans="1:7" x14ac:dyDescent="0.25">
      <c r="A2910">
        <v>2018</v>
      </c>
      <c r="B2910" s="53" t="str">
        <f t="shared" si="90"/>
        <v>2018_VA86</v>
      </c>
      <c r="C2910" t="s">
        <v>300</v>
      </c>
      <c r="D2910" t="s">
        <v>334</v>
      </c>
      <c r="E2910" s="53" t="str">
        <f t="shared" si="91"/>
        <v>2018_VASTAFFORD</v>
      </c>
      <c r="F2910">
        <v>679650</v>
      </c>
      <c r="G2910" s="53">
        <f t="array" ref="G2910">SUM(IF(A2910=A$5:A2910,IF(C2910=C$5:C2910,1,0),0))</f>
        <v>86</v>
      </c>
    </row>
    <row r="2911" spans="1:7" x14ac:dyDescent="0.25">
      <c r="A2911">
        <v>2018</v>
      </c>
      <c r="B2911" s="53" t="str">
        <f t="shared" si="90"/>
        <v>2018_VA87</v>
      </c>
      <c r="C2911" t="s">
        <v>300</v>
      </c>
      <c r="D2911" t="s">
        <v>335</v>
      </c>
      <c r="E2911" s="53" t="str">
        <f t="shared" si="91"/>
        <v>2018_VASURRY</v>
      </c>
      <c r="F2911">
        <v>458850</v>
      </c>
      <c r="G2911" s="53">
        <f t="array" ref="G2911">SUM(IF(A2911=A$5:A2911,IF(C2911=C$5:C2911,1,0),0))</f>
        <v>87</v>
      </c>
    </row>
    <row r="2912" spans="1:7" x14ac:dyDescent="0.25">
      <c r="A2912">
        <v>2018</v>
      </c>
      <c r="B2912" s="53" t="str">
        <f t="shared" si="90"/>
        <v>2018_VA88</v>
      </c>
      <c r="C2912" t="s">
        <v>300</v>
      </c>
      <c r="D2912" t="s">
        <v>257</v>
      </c>
      <c r="E2912" s="53" t="str">
        <f t="shared" si="91"/>
        <v>2018_VASUSSEX</v>
      </c>
      <c r="F2912">
        <v>535900</v>
      </c>
      <c r="G2912" s="53">
        <f t="array" ref="G2912">SUM(IF(A2912=A$5:A2912,IF(C2912=C$5:C2912,1,0),0))</f>
        <v>88</v>
      </c>
    </row>
    <row r="2913" spans="1:7" x14ac:dyDescent="0.25">
      <c r="A2913">
        <v>2018</v>
      </c>
      <c r="B2913" s="53" t="str">
        <f t="shared" si="90"/>
        <v>2018_VA89</v>
      </c>
      <c r="C2913" t="s">
        <v>300</v>
      </c>
      <c r="D2913" t="s">
        <v>851</v>
      </c>
      <c r="E2913" s="53" t="str">
        <f t="shared" si="91"/>
        <v>2018_VATAZEWELL</v>
      </c>
      <c r="F2913">
        <v>453100</v>
      </c>
      <c r="G2913" s="53">
        <f t="array" ref="G2913">SUM(IF(A2913=A$5:A2913,IF(C2913=C$5:C2913,1,0),0))</f>
        <v>89</v>
      </c>
    </row>
    <row r="2914" spans="1:7" x14ac:dyDescent="0.25">
      <c r="A2914">
        <v>2018</v>
      </c>
      <c r="B2914" s="53" t="str">
        <f t="shared" si="90"/>
        <v>2018_VA90</v>
      </c>
      <c r="C2914" t="s">
        <v>300</v>
      </c>
      <c r="D2914" t="s">
        <v>336</v>
      </c>
      <c r="E2914" s="53" t="str">
        <f t="shared" si="91"/>
        <v>2018_VAWARREN</v>
      </c>
      <c r="F2914">
        <v>679650</v>
      </c>
      <c r="G2914" s="53">
        <f t="array" ref="G2914">SUM(IF(A2914=A$5:A2914,IF(C2914=C$5:C2914,1,0),0))</f>
        <v>90</v>
      </c>
    </row>
    <row r="2915" spans="1:7" x14ac:dyDescent="0.25">
      <c r="A2915">
        <v>2018</v>
      </c>
      <c r="B2915" s="53" t="str">
        <f t="shared" si="90"/>
        <v>2018_VA91</v>
      </c>
      <c r="C2915" t="s">
        <v>300</v>
      </c>
      <c r="D2915" t="s">
        <v>125</v>
      </c>
      <c r="E2915" s="53" t="str">
        <f t="shared" si="91"/>
        <v>2018_VAWASHINGTON</v>
      </c>
      <c r="F2915">
        <v>453100</v>
      </c>
      <c r="G2915" s="53">
        <f t="array" ref="G2915">SUM(IF(A2915=A$5:A2915,IF(C2915=C$5:C2915,1,0),0))</f>
        <v>91</v>
      </c>
    </row>
    <row r="2916" spans="1:7" x14ac:dyDescent="0.25">
      <c r="A2916">
        <v>2018</v>
      </c>
      <c r="B2916" s="53" t="str">
        <f t="shared" si="90"/>
        <v>2018_VA92</v>
      </c>
      <c r="C2916" t="s">
        <v>300</v>
      </c>
      <c r="D2916" t="s">
        <v>1664</v>
      </c>
      <c r="E2916" s="53" t="str">
        <f t="shared" si="91"/>
        <v>2018_VAWESTMORELAND</v>
      </c>
      <c r="F2916">
        <v>453100</v>
      </c>
      <c r="G2916" s="53">
        <f t="array" ref="G2916">SUM(IF(A2916=A$5:A2916,IF(C2916=C$5:C2916,1,0),0))</f>
        <v>92</v>
      </c>
    </row>
    <row r="2917" spans="1:7" x14ac:dyDescent="0.25">
      <c r="A2917">
        <v>2018</v>
      </c>
      <c r="B2917" s="53" t="str">
        <f t="shared" si="90"/>
        <v>2018_VA93</v>
      </c>
      <c r="C2917" t="s">
        <v>300</v>
      </c>
      <c r="D2917" t="s">
        <v>1899</v>
      </c>
      <c r="E2917" s="53" t="str">
        <f t="shared" si="91"/>
        <v>2018_VAWISE</v>
      </c>
      <c r="F2917">
        <v>453100</v>
      </c>
      <c r="G2917" s="53">
        <f t="array" ref="G2917">SUM(IF(A2917=A$5:A2917,IF(C2917=C$5:C2917,1,0),0))</f>
        <v>93</v>
      </c>
    </row>
    <row r="2918" spans="1:7" x14ac:dyDescent="0.25">
      <c r="A2918">
        <v>2018</v>
      </c>
      <c r="B2918" s="53" t="str">
        <f t="shared" si="90"/>
        <v>2018_VA94</v>
      </c>
      <c r="C2918" t="s">
        <v>300</v>
      </c>
      <c r="D2918" t="s">
        <v>1944</v>
      </c>
      <c r="E2918" s="53" t="str">
        <f t="shared" si="91"/>
        <v>2018_VAWYTHE</v>
      </c>
      <c r="F2918">
        <v>453100</v>
      </c>
      <c r="G2918" s="53">
        <f t="array" ref="G2918">SUM(IF(A2918=A$5:A2918,IF(C2918=C$5:C2918,1,0),0))</f>
        <v>94</v>
      </c>
    </row>
    <row r="2919" spans="1:7" x14ac:dyDescent="0.25">
      <c r="A2919">
        <v>2018</v>
      </c>
      <c r="B2919" s="53" t="str">
        <f t="shared" si="90"/>
        <v>2018_VA95</v>
      </c>
      <c r="C2919" t="s">
        <v>300</v>
      </c>
      <c r="D2919" t="s">
        <v>337</v>
      </c>
      <c r="E2919" s="53" t="str">
        <f t="shared" si="91"/>
        <v>2018_VAYORK</v>
      </c>
      <c r="F2919">
        <v>458850</v>
      </c>
      <c r="G2919" s="53">
        <f t="array" ref="G2919">SUM(IF(A2919=A$5:A2919,IF(C2919=C$5:C2919,1,0),0))</f>
        <v>95</v>
      </c>
    </row>
    <row r="2920" spans="1:7" x14ac:dyDescent="0.25">
      <c r="A2920">
        <v>2018</v>
      </c>
      <c r="B2920" s="53" t="str">
        <f t="shared" si="90"/>
        <v>2018_VA96</v>
      </c>
      <c r="C2920" t="s">
        <v>300</v>
      </c>
      <c r="D2920" t="s">
        <v>338</v>
      </c>
      <c r="E2920" s="53" t="str">
        <f t="shared" si="91"/>
        <v>2018_VAALEXANDRIA</v>
      </c>
      <c r="F2920">
        <v>679650</v>
      </c>
      <c r="G2920" s="53">
        <f t="array" ref="G2920">SUM(IF(A2920=A$5:A2920,IF(C2920=C$5:C2920,1,0),0))</f>
        <v>96</v>
      </c>
    </row>
    <row r="2921" spans="1:7" x14ac:dyDescent="0.25">
      <c r="A2921">
        <v>2018</v>
      </c>
      <c r="B2921" s="53" t="str">
        <f t="shared" si="90"/>
        <v>2018_VA97</v>
      </c>
      <c r="C2921" t="s">
        <v>300</v>
      </c>
      <c r="D2921" t="s">
        <v>1945</v>
      </c>
      <c r="E2921" s="53" t="str">
        <f t="shared" si="91"/>
        <v>2018_VABEDFORD IND</v>
      </c>
      <c r="F2921">
        <v>453100</v>
      </c>
      <c r="G2921" s="53">
        <f t="array" ref="G2921">SUM(IF(A2921=A$5:A2921,IF(C2921=C$5:C2921,1,0),0))</f>
        <v>97</v>
      </c>
    </row>
    <row r="2922" spans="1:7" x14ac:dyDescent="0.25">
      <c r="A2922">
        <v>2018</v>
      </c>
      <c r="B2922" s="53" t="str">
        <f t="shared" si="90"/>
        <v>2018_VA98</v>
      </c>
      <c r="C2922" t="s">
        <v>300</v>
      </c>
      <c r="D2922" t="s">
        <v>237</v>
      </c>
      <c r="E2922" s="53" t="str">
        <f t="shared" si="91"/>
        <v>2018_VABRISTOL</v>
      </c>
      <c r="F2922">
        <v>453100</v>
      </c>
      <c r="G2922" s="53">
        <f t="array" ref="G2922">SUM(IF(A2922=A$5:A2922,IF(C2922=C$5:C2922,1,0),0))</f>
        <v>98</v>
      </c>
    </row>
    <row r="2923" spans="1:7" x14ac:dyDescent="0.25">
      <c r="A2923">
        <v>2018</v>
      </c>
      <c r="B2923" s="53" t="str">
        <f t="shared" si="90"/>
        <v>2018_VA99</v>
      </c>
      <c r="C2923" t="s">
        <v>300</v>
      </c>
      <c r="D2923" t="s">
        <v>904</v>
      </c>
      <c r="E2923" s="53" t="str">
        <f t="shared" si="91"/>
        <v>2018_VABUENA VISTA</v>
      </c>
      <c r="F2923">
        <v>453100</v>
      </c>
      <c r="G2923" s="53">
        <f t="array" ref="G2923">SUM(IF(A2923=A$5:A2923,IF(C2923=C$5:C2923,1,0),0))</f>
        <v>99</v>
      </c>
    </row>
    <row r="2924" spans="1:7" x14ac:dyDescent="0.25">
      <c r="A2924">
        <v>2018</v>
      </c>
      <c r="B2924" s="53" t="str">
        <f t="shared" si="90"/>
        <v>2018_VA100</v>
      </c>
      <c r="C2924" t="s">
        <v>300</v>
      </c>
      <c r="D2924" t="s">
        <v>339</v>
      </c>
      <c r="E2924" s="53" t="str">
        <f t="shared" si="91"/>
        <v>2018_VACHARLOTTESVILLE</v>
      </c>
      <c r="F2924">
        <v>453100</v>
      </c>
      <c r="G2924" s="53">
        <f t="array" ref="G2924">SUM(IF(A2924=A$5:A2924,IF(C2924=C$5:C2924,1,0),0))</f>
        <v>100</v>
      </c>
    </row>
    <row r="2925" spans="1:7" x14ac:dyDescent="0.25">
      <c r="A2925">
        <v>2018</v>
      </c>
      <c r="B2925" s="53" t="str">
        <f t="shared" si="90"/>
        <v>2018_VA101</v>
      </c>
      <c r="C2925" t="s">
        <v>300</v>
      </c>
      <c r="D2925" t="s">
        <v>340</v>
      </c>
      <c r="E2925" s="53" t="str">
        <f t="shared" si="91"/>
        <v>2018_VACHESAPEAKE</v>
      </c>
      <c r="F2925">
        <v>458850</v>
      </c>
      <c r="G2925" s="53">
        <f t="array" ref="G2925">SUM(IF(A2925=A$5:A2925,IF(C2925=C$5:C2925,1,0),0))</f>
        <v>101</v>
      </c>
    </row>
    <row r="2926" spans="1:7" x14ac:dyDescent="0.25">
      <c r="A2926">
        <v>2018</v>
      </c>
      <c r="B2926" s="53" t="str">
        <f t="shared" si="90"/>
        <v>2018_VA102</v>
      </c>
      <c r="C2926" t="s">
        <v>300</v>
      </c>
      <c r="D2926" t="s">
        <v>341</v>
      </c>
      <c r="E2926" s="53" t="str">
        <f t="shared" si="91"/>
        <v>2018_VACOLONIAL HEIGHT</v>
      </c>
      <c r="F2926">
        <v>535900</v>
      </c>
      <c r="G2926" s="53">
        <f t="array" ref="G2926">SUM(IF(A2926=A$5:A2926,IF(C2926=C$5:C2926,1,0),0))</f>
        <v>102</v>
      </c>
    </row>
    <row r="2927" spans="1:7" x14ac:dyDescent="0.25">
      <c r="A2927">
        <v>2018</v>
      </c>
      <c r="B2927" s="53" t="str">
        <f t="shared" si="90"/>
        <v>2018_VA103</v>
      </c>
      <c r="C2927" t="s">
        <v>300</v>
      </c>
      <c r="D2927" t="s">
        <v>445</v>
      </c>
      <c r="E2927" s="53" t="str">
        <f t="shared" si="91"/>
        <v>2018_VACOVINGTON</v>
      </c>
      <c r="F2927">
        <v>453100</v>
      </c>
      <c r="G2927" s="53">
        <f t="array" ref="G2927">SUM(IF(A2927=A$5:A2927,IF(C2927=C$5:C2927,1,0),0))</f>
        <v>103</v>
      </c>
    </row>
    <row r="2928" spans="1:7" x14ac:dyDescent="0.25">
      <c r="A2928">
        <v>2018</v>
      </c>
      <c r="B2928" s="53" t="str">
        <f t="shared" si="90"/>
        <v>2018_VA104</v>
      </c>
      <c r="C2928" t="s">
        <v>300</v>
      </c>
      <c r="D2928" t="s">
        <v>1946</v>
      </c>
      <c r="E2928" s="53" t="str">
        <f t="shared" si="91"/>
        <v>2018_VADANVILLE</v>
      </c>
      <c r="F2928">
        <v>453100</v>
      </c>
      <c r="G2928" s="53">
        <f t="array" ref="G2928">SUM(IF(A2928=A$5:A2928,IF(C2928=C$5:C2928,1,0),0))</f>
        <v>104</v>
      </c>
    </row>
    <row r="2929" spans="1:7" x14ac:dyDescent="0.25">
      <c r="A2929">
        <v>2018</v>
      </c>
      <c r="B2929" s="53" t="str">
        <f t="shared" si="90"/>
        <v>2018_VA105</v>
      </c>
      <c r="C2929" t="s">
        <v>300</v>
      </c>
      <c r="D2929" t="s">
        <v>1947</v>
      </c>
      <c r="E2929" s="53" t="str">
        <f t="shared" si="91"/>
        <v>2018_VAEMPORIA</v>
      </c>
      <c r="F2929">
        <v>453100</v>
      </c>
      <c r="G2929" s="53">
        <f t="array" ref="G2929">SUM(IF(A2929=A$5:A2929,IF(C2929=C$5:C2929,1,0),0))</f>
        <v>105</v>
      </c>
    </row>
    <row r="2930" spans="1:7" x14ac:dyDescent="0.25">
      <c r="A2930">
        <v>2018</v>
      </c>
      <c r="B2930" s="53" t="str">
        <f t="shared" si="90"/>
        <v>2018_VA106</v>
      </c>
      <c r="C2930" t="s">
        <v>300</v>
      </c>
      <c r="D2930" t="s">
        <v>342</v>
      </c>
      <c r="E2930" s="53" t="str">
        <f t="shared" si="91"/>
        <v>2018_VAFAIRFAX IND</v>
      </c>
      <c r="F2930">
        <v>679650</v>
      </c>
      <c r="G2930" s="53">
        <f t="array" ref="G2930">SUM(IF(A2930=A$5:A2930,IF(C2930=C$5:C2930,1,0),0))</f>
        <v>106</v>
      </c>
    </row>
    <row r="2931" spans="1:7" x14ac:dyDescent="0.25">
      <c r="A2931">
        <v>2018</v>
      </c>
      <c r="B2931" s="53" t="str">
        <f t="shared" si="90"/>
        <v>2018_VA107</v>
      </c>
      <c r="C2931" t="s">
        <v>300</v>
      </c>
      <c r="D2931" t="s">
        <v>343</v>
      </c>
      <c r="E2931" s="53" t="str">
        <f t="shared" si="91"/>
        <v>2018_VAFALLS CHURCH</v>
      </c>
      <c r="F2931">
        <v>679650</v>
      </c>
      <c r="G2931" s="53">
        <f t="array" ref="G2931">SUM(IF(A2931=A$5:A2931,IF(C2931=C$5:C2931,1,0),0))</f>
        <v>107</v>
      </c>
    </row>
    <row r="2932" spans="1:7" x14ac:dyDescent="0.25">
      <c r="A2932">
        <v>2018</v>
      </c>
      <c r="B2932" s="53" t="str">
        <f t="shared" si="90"/>
        <v>2018_VA108</v>
      </c>
      <c r="C2932" t="s">
        <v>300</v>
      </c>
      <c r="D2932" t="s">
        <v>1948</v>
      </c>
      <c r="E2932" s="53" t="str">
        <f t="shared" si="91"/>
        <v>2018_VAFRANKLIN IND</v>
      </c>
      <c r="F2932">
        <v>453100</v>
      </c>
      <c r="G2932" s="53">
        <f t="array" ref="G2932">SUM(IF(A2932=A$5:A2932,IF(C2932=C$5:C2932,1,0),0))</f>
        <v>108</v>
      </c>
    </row>
    <row r="2933" spans="1:7" x14ac:dyDescent="0.25">
      <c r="A2933">
        <v>2018</v>
      </c>
      <c r="B2933" s="53" t="str">
        <f t="shared" si="90"/>
        <v>2018_VA109</v>
      </c>
      <c r="C2933" t="s">
        <v>300</v>
      </c>
      <c r="D2933" t="s">
        <v>344</v>
      </c>
      <c r="E2933" s="53" t="str">
        <f t="shared" si="91"/>
        <v>2018_VAFREDERICKSBURG</v>
      </c>
      <c r="F2933">
        <v>679650</v>
      </c>
      <c r="G2933" s="53">
        <f t="array" ref="G2933">SUM(IF(A2933=A$5:A2933,IF(C2933=C$5:C2933,1,0),0))</f>
        <v>109</v>
      </c>
    </row>
    <row r="2934" spans="1:7" x14ac:dyDescent="0.25">
      <c r="A2934">
        <v>2018</v>
      </c>
      <c r="B2934" s="53" t="str">
        <f t="shared" si="90"/>
        <v>2018_VA110</v>
      </c>
      <c r="C2934" t="s">
        <v>300</v>
      </c>
      <c r="D2934" t="s">
        <v>1949</v>
      </c>
      <c r="E2934" s="53" t="str">
        <f t="shared" si="91"/>
        <v>2018_VAGALAX</v>
      </c>
      <c r="F2934">
        <v>453100</v>
      </c>
      <c r="G2934" s="53">
        <f t="array" ref="G2934">SUM(IF(A2934=A$5:A2934,IF(C2934=C$5:C2934,1,0),0))</f>
        <v>110</v>
      </c>
    </row>
    <row r="2935" spans="1:7" x14ac:dyDescent="0.25">
      <c r="A2935">
        <v>2018</v>
      </c>
      <c r="B2935" s="53" t="str">
        <f t="shared" si="90"/>
        <v>2018_VA111</v>
      </c>
      <c r="C2935" t="s">
        <v>300</v>
      </c>
      <c r="D2935" t="s">
        <v>345</v>
      </c>
      <c r="E2935" s="53" t="str">
        <f t="shared" si="91"/>
        <v>2018_VAHAMPTON</v>
      </c>
      <c r="F2935">
        <v>458850</v>
      </c>
      <c r="G2935" s="53">
        <f t="array" ref="G2935">SUM(IF(A2935=A$5:A2935,IF(C2935=C$5:C2935,1,0),0))</f>
        <v>111</v>
      </c>
    </row>
    <row r="2936" spans="1:7" x14ac:dyDescent="0.25">
      <c r="A2936">
        <v>2018</v>
      </c>
      <c r="B2936" s="53" t="str">
        <f t="shared" si="90"/>
        <v>2018_VA112</v>
      </c>
      <c r="C2936" t="s">
        <v>300</v>
      </c>
      <c r="D2936" t="s">
        <v>1950</v>
      </c>
      <c r="E2936" s="53" t="str">
        <f t="shared" si="91"/>
        <v>2018_VAHARRISONBURG</v>
      </c>
      <c r="F2936">
        <v>453100</v>
      </c>
      <c r="G2936" s="53">
        <f t="array" ref="G2936">SUM(IF(A2936=A$5:A2936,IF(C2936=C$5:C2936,1,0),0))</f>
        <v>112</v>
      </c>
    </row>
    <row r="2937" spans="1:7" x14ac:dyDescent="0.25">
      <c r="A2937">
        <v>2018</v>
      </c>
      <c r="B2937" s="53" t="str">
        <f t="shared" si="90"/>
        <v>2018_VA113</v>
      </c>
      <c r="C2937" t="s">
        <v>300</v>
      </c>
      <c r="D2937" t="s">
        <v>346</v>
      </c>
      <c r="E2937" s="53" t="str">
        <f t="shared" si="91"/>
        <v>2018_VAHOPEWELL</v>
      </c>
      <c r="F2937">
        <v>535900</v>
      </c>
      <c r="G2937" s="53">
        <f t="array" ref="G2937">SUM(IF(A2937=A$5:A2937,IF(C2937=C$5:C2937,1,0),0))</f>
        <v>113</v>
      </c>
    </row>
    <row r="2938" spans="1:7" x14ac:dyDescent="0.25">
      <c r="A2938">
        <v>2018</v>
      </c>
      <c r="B2938" s="53" t="str">
        <f t="shared" si="90"/>
        <v>2018_VA114</v>
      </c>
      <c r="C2938" t="s">
        <v>300</v>
      </c>
      <c r="D2938" t="s">
        <v>1682</v>
      </c>
      <c r="E2938" s="53" t="str">
        <f t="shared" si="91"/>
        <v>2018_VALEXINGTON</v>
      </c>
      <c r="F2938">
        <v>453100</v>
      </c>
      <c r="G2938" s="53">
        <f t="array" ref="G2938">SUM(IF(A2938=A$5:A2938,IF(C2938=C$5:C2938,1,0),0))</f>
        <v>114</v>
      </c>
    </row>
    <row r="2939" spans="1:7" x14ac:dyDescent="0.25">
      <c r="A2939">
        <v>2018</v>
      </c>
      <c r="B2939" s="53" t="str">
        <f t="shared" si="90"/>
        <v>2018_VA115</v>
      </c>
      <c r="C2939" t="s">
        <v>300</v>
      </c>
      <c r="D2939" t="s">
        <v>1951</v>
      </c>
      <c r="E2939" s="53" t="str">
        <f t="shared" si="91"/>
        <v>2018_VALYNCHBURG</v>
      </c>
      <c r="F2939">
        <v>453100</v>
      </c>
      <c r="G2939" s="53">
        <f t="array" ref="G2939">SUM(IF(A2939=A$5:A2939,IF(C2939=C$5:C2939,1,0),0))</f>
        <v>115</v>
      </c>
    </row>
    <row r="2940" spans="1:7" x14ac:dyDescent="0.25">
      <c r="A2940">
        <v>2018</v>
      </c>
      <c r="B2940" s="53" t="str">
        <f t="shared" si="90"/>
        <v>2018_VA116</v>
      </c>
      <c r="C2940" t="s">
        <v>300</v>
      </c>
      <c r="D2940" t="s">
        <v>347</v>
      </c>
      <c r="E2940" s="53" t="str">
        <f t="shared" si="91"/>
        <v>2018_VAMANASSAS</v>
      </c>
      <c r="F2940">
        <v>679650</v>
      </c>
      <c r="G2940" s="53">
        <f t="array" ref="G2940">SUM(IF(A2940=A$5:A2940,IF(C2940=C$5:C2940,1,0),0))</f>
        <v>116</v>
      </c>
    </row>
    <row r="2941" spans="1:7" x14ac:dyDescent="0.25">
      <c r="A2941">
        <v>2018</v>
      </c>
      <c r="B2941" s="53" t="str">
        <f t="shared" si="90"/>
        <v>2018_VA117</v>
      </c>
      <c r="C2941" t="s">
        <v>300</v>
      </c>
      <c r="D2941" t="s">
        <v>348</v>
      </c>
      <c r="E2941" s="53" t="str">
        <f t="shared" si="91"/>
        <v>2018_VAMANASSAS PARK</v>
      </c>
      <c r="F2941">
        <v>679650</v>
      </c>
      <c r="G2941" s="53">
        <f t="array" ref="G2941">SUM(IF(A2941=A$5:A2941,IF(C2941=C$5:C2941,1,0),0))</f>
        <v>117</v>
      </c>
    </row>
    <row r="2942" spans="1:7" x14ac:dyDescent="0.25">
      <c r="A2942">
        <v>2018</v>
      </c>
      <c r="B2942" s="53" t="str">
        <f t="shared" si="90"/>
        <v>2018_VA118</v>
      </c>
      <c r="C2942" t="s">
        <v>300</v>
      </c>
      <c r="D2942" t="s">
        <v>1952</v>
      </c>
      <c r="E2942" s="53" t="str">
        <f t="shared" si="91"/>
        <v>2018_VAMARTINSVILLE</v>
      </c>
      <c r="F2942">
        <v>453100</v>
      </c>
      <c r="G2942" s="53">
        <f t="array" ref="G2942">SUM(IF(A2942=A$5:A2942,IF(C2942=C$5:C2942,1,0),0))</f>
        <v>118</v>
      </c>
    </row>
    <row r="2943" spans="1:7" x14ac:dyDescent="0.25">
      <c r="A2943">
        <v>2018</v>
      </c>
      <c r="B2943" s="53" t="str">
        <f t="shared" si="90"/>
        <v>2018_VA119</v>
      </c>
      <c r="C2943" t="s">
        <v>300</v>
      </c>
      <c r="D2943" t="s">
        <v>349</v>
      </c>
      <c r="E2943" s="53" t="str">
        <f t="shared" si="91"/>
        <v>2018_VANEWPORT NEWS</v>
      </c>
      <c r="F2943">
        <v>458850</v>
      </c>
      <c r="G2943" s="53">
        <f t="array" ref="G2943">SUM(IF(A2943=A$5:A2943,IF(C2943=C$5:C2943,1,0),0))</f>
        <v>119</v>
      </c>
    </row>
    <row r="2944" spans="1:7" x14ac:dyDescent="0.25">
      <c r="A2944">
        <v>2018</v>
      </c>
      <c r="B2944" s="53" t="str">
        <f t="shared" si="90"/>
        <v>2018_VA120</v>
      </c>
      <c r="C2944" t="s">
        <v>300</v>
      </c>
      <c r="D2944" t="s">
        <v>242</v>
      </c>
      <c r="E2944" s="53" t="str">
        <f t="shared" si="91"/>
        <v>2018_VANORFOLK</v>
      </c>
      <c r="F2944">
        <v>458850</v>
      </c>
      <c r="G2944" s="53">
        <f t="array" ref="G2944">SUM(IF(A2944=A$5:A2944,IF(C2944=C$5:C2944,1,0),0))</f>
        <v>120</v>
      </c>
    </row>
    <row r="2945" spans="1:7" x14ac:dyDescent="0.25">
      <c r="A2945">
        <v>2018</v>
      </c>
      <c r="B2945" s="53" t="str">
        <f t="shared" si="90"/>
        <v>2018_VA121</v>
      </c>
      <c r="C2945" t="s">
        <v>300</v>
      </c>
      <c r="D2945" t="s">
        <v>976</v>
      </c>
      <c r="E2945" s="53" t="str">
        <f t="shared" si="91"/>
        <v>2018_VANORTON</v>
      </c>
      <c r="F2945">
        <v>453100</v>
      </c>
      <c r="G2945" s="53">
        <f t="array" ref="G2945">SUM(IF(A2945=A$5:A2945,IF(C2945=C$5:C2945,1,0),0))</f>
        <v>121</v>
      </c>
    </row>
    <row r="2946" spans="1:7" x14ac:dyDescent="0.25">
      <c r="A2946">
        <v>2018</v>
      </c>
      <c r="B2946" s="53" t="str">
        <f t="shared" si="90"/>
        <v>2018_VA122</v>
      </c>
      <c r="C2946" t="s">
        <v>300</v>
      </c>
      <c r="D2946" t="s">
        <v>350</v>
      </c>
      <c r="E2946" s="53" t="str">
        <f t="shared" si="91"/>
        <v>2018_VAPETERSBURG</v>
      </c>
      <c r="F2946">
        <v>535900</v>
      </c>
      <c r="G2946" s="53">
        <f t="array" ref="G2946">SUM(IF(A2946=A$5:A2946,IF(C2946=C$5:C2946,1,0),0))</f>
        <v>122</v>
      </c>
    </row>
    <row r="2947" spans="1:7" x14ac:dyDescent="0.25">
      <c r="A2947">
        <v>2018</v>
      </c>
      <c r="B2947" s="53" t="str">
        <f t="shared" si="90"/>
        <v>2018_VA123</v>
      </c>
      <c r="C2947" t="s">
        <v>300</v>
      </c>
      <c r="D2947" t="s">
        <v>351</v>
      </c>
      <c r="E2947" s="53" t="str">
        <f t="shared" si="91"/>
        <v>2018_VAPOQUOSON</v>
      </c>
      <c r="F2947">
        <v>458850</v>
      </c>
      <c r="G2947" s="53">
        <f t="array" ref="G2947">SUM(IF(A2947=A$5:A2947,IF(C2947=C$5:C2947,1,0),0))</f>
        <v>123</v>
      </c>
    </row>
    <row r="2948" spans="1:7" x14ac:dyDescent="0.25">
      <c r="A2948">
        <v>2018</v>
      </c>
      <c r="B2948" s="53" t="str">
        <f t="shared" si="90"/>
        <v>2018_VA124</v>
      </c>
      <c r="C2948" t="s">
        <v>300</v>
      </c>
      <c r="D2948" t="s">
        <v>352</v>
      </c>
      <c r="E2948" s="53" t="str">
        <f t="shared" si="91"/>
        <v>2018_VAPORTSMOUTH</v>
      </c>
      <c r="F2948">
        <v>458850</v>
      </c>
      <c r="G2948" s="53">
        <f t="array" ref="G2948">SUM(IF(A2948=A$5:A2948,IF(C2948=C$5:C2948,1,0),0))</f>
        <v>124</v>
      </c>
    </row>
    <row r="2949" spans="1:7" x14ac:dyDescent="0.25">
      <c r="A2949">
        <v>2018</v>
      </c>
      <c r="B2949" s="53" t="str">
        <f t="shared" si="90"/>
        <v>2018_VA125</v>
      </c>
      <c r="C2949" t="s">
        <v>300</v>
      </c>
      <c r="D2949" t="s">
        <v>1953</v>
      </c>
      <c r="E2949" s="53" t="str">
        <f t="shared" si="91"/>
        <v>2018_VARADFORD</v>
      </c>
      <c r="F2949">
        <v>453100</v>
      </c>
      <c r="G2949" s="53">
        <f t="array" ref="G2949">SUM(IF(A2949=A$5:A2949,IF(C2949=C$5:C2949,1,0),0))</f>
        <v>125</v>
      </c>
    </row>
    <row r="2950" spans="1:7" x14ac:dyDescent="0.25">
      <c r="A2950">
        <v>2018</v>
      </c>
      <c r="B2950" s="53" t="str">
        <f t="shared" ref="B2950:B3013" si="92">A2950&amp;"_"&amp;C2950&amp;G2950</f>
        <v>2018_VA126</v>
      </c>
      <c r="C2950" t="s">
        <v>300</v>
      </c>
      <c r="D2950" t="s">
        <v>353</v>
      </c>
      <c r="E2950" s="53" t="str">
        <f t="shared" ref="E2950:E3013" si="93">A2950&amp;"_"&amp;C2950&amp;D2950</f>
        <v>2018_VARICHMOND IND</v>
      </c>
      <c r="F2950">
        <v>535900</v>
      </c>
      <c r="G2950" s="53">
        <f t="array" ref="G2950">SUM(IF(A2950=A$5:A2950,IF(C2950=C$5:C2950,1,0),0))</f>
        <v>126</v>
      </c>
    </row>
    <row r="2951" spans="1:7" x14ac:dyDescent="0.25">
      <c r="A2951">
        <v>2018</v>
      </c>
      <c r="B2951" s="53" t="str">
        <f t="shared" si="92"/>
        <v>2018_VA127</v>
      </c>
      <c r="C2951" t="s">
        <v>300</v>
      </c>
      <c r="D2951" t="s">
        <v>1954</v>
      </c>
      <c r="E2951" s="53" t="str">
        <f t="shared" si="93"/>
        <v>2018_VAROANOKE IND</v>
      </c>
      <c r="F2951">
        <v>453100</v>
      </c>
      <c r="G2951" s="53">
        <f t="array" ref="G2951">SUM(IF(A2951=A$5:A2951,IF(C2951=C$5:C2951,1,0),0))</f>
        <v>127</v>
      </c>
    </row>
    <row r="2952" spans="1:7" x14ac:dyDescent="0.25">
      <c r="A2952">
        <v>2018</v>
      </c>
      <c r="B2952" s="53" t="str">
        <f t="shared" si="92"/>
        <v>2018_VA128</v>
      </c>
      <c r="C2952" t="s">
        <v>300</v>
      </c>
      <c r="D2952" t="s">
        <v>1408</v>
      </c>
      <c r="E2952" s="53" t="str">
        <f t="shared" si="93"/>
        <v>2018_VASALEM</v>
      </c>
      <c r="F2952">
        <v>453100</v>
      </c>
      <c r="G2952" s="53">
        <f t="array" ref="G2952">SUM(IF(A2952=A$5:A2952,IF(C2952=C$5:C2952,1,0),0))</f>
        <v>128</v>
      </c>
    </row>
    <row r="2953" spans="1:7" x14ac:dyDescent="0.25">
      <c r="A2953">
        <v>2018</v>
      </c>
      <c r="B2953" s="53" t="str">
        <f t="shared" si="92"/>
        <v>2018_VA129</v>
      </c>
      <c r="C2953" t="s">
        <v>300</v>
      </c>
      <c r="D2953" t="s">
        <v>1955</v>
      </c>
      <c r="E2953" s="53" t="str">
        <f t="shared" si="93"/>
        <v>2018_VASTAUNTON</v>
      </c>
      <c r="F2953">
        <v>453100</v>
      </c>
      <c r="G2953" s="53">
        <f t="array" ref="G2953">SUM(IF(A2953=A$5:A2953,IF(C2953=C$5:C2953,1,0),0))</f>
        <v>129</v>
      </c>
    </row>
    <row r="2954" spans="1:7" x14ac:dyDescent="0.25">
      <c r="A2954">
        <v>2018</v>
      </c>
      <c r="B2954" s="53" t="str">
        <f t="shared" si="92"/>
        <v>2018_VA130</v>
      </c>
      <c r="C2954" t="s">
        <v>300</v>
      </c>
      <c r="D2954" t="s">
        <v>244</v>
      </c>
      <c r="E2954" s="53" t="str">
        <f t="shared" si="93"/>
        <v>2018_VASUFFOLK</v>
      </c>
      <c r="F2954">
        <v>458850</v>
      </c>
      <c r="G2954" s="53">
        <f t="array" ref="G2954">SUM(IF(A2954=A$5:A2954,IF(C2954=C$5:C2954,1,0),0))</f>
        <v>130</v>
      </c>
    </row>
    <row r="2955" spans="1:7" x14ac:dyDescent="0.25">
      <c r="A2955">
        <v>2018</v>
      </c>
      <c r="B2955" s="53" t="str">
        <f t="shared" si="92"/>
        <v>2018_VA131</v>
      </c>
      <c r="C2955" t="s">
        <v>300</v>
      </c>
      <c r="D2955" t="s">
        <v>354</v>
      </c>
      <c r="E2955" s="53" t="str">
        <f t="shared" si="93"/>
        <v>2018_VAVIRGINIA BEACH</v>
      </c>
      <c r="F2955">
        <v>458850</v>
      </c>
      <c r="G2955" s="53">
        <f t="array" ref="G2955">SUM(IF(A2955=A$5:A2955,IF(C2955=C$5:C2955,1,0),0))</f>
        <v>131</v>
      </c>
    </row>
    <row r="2956" spans="1:7" x14ac:dyDescent="0.25">
      <c r="A2956">
        <v>2018</v>
      </c>
      <c r="B2956" s="53" t="str">
        <f t="shared" si="92"/>
        <v>2018_VA132</v>
      </c>
      <c r="C2956" t="s">
        <v>300</v>
      </c>
      <c r="D2956" t="s">
        <v>1956</v>
      </c>
      <c r="E2956" s="53" t="str">
        <f t="shared" si="93"/>
        <v>2018_VAWAYNESBORO</v>
      </c>
      <c r="F2956">
        <v>453100</v>
      </c>
      <c r="G2956" s="53">
        <f t="array" ref="G2956">SUM(IF(A2956=A$5:A2956,IF(C2956=C$5:C2956,1,0),0))</f>
        <v>132</v>
      </c>
    </row>
    <row r="2957" spans="1:7" x14ac:dyDescent="0.25">
      <c r="A2957">
        <v>2018</v>
      </c>
      <c r="B2957" s="53" t="str">
        <f t="shared" si="92"/>
        <v>2018_VA133</v>
      </c>
      <c r="C2957" t="s">
        <v>300</v>
      </c>
      <c r="D2957" t="s">
        <v>355</v>
      </c>
      <c r="E2957" s="53" t="str">
        <f t="shared" si="93"/>
        <v>2018_VAWILLIAMSBURG</v>
      </c>
      <c r="F2957">
        <v>458850</v>
      </c>
      <c r="G2957" s="53">
        <f t="array" ref="G2957">SUM(IF(A2957=A$5:A2957,IF(C2957=C$5:C2957,1,0),0))</f>
        <v>133</v>
      </c>
    </row>
    <row r="2958" spans="1:7" x14ac:dyDescent="0.25">
      <c r="A2958">
        <v>2018</v>
      </c>
      <c r="B2958" s="53" t="str">
        <f t="shared" si="92"/>
        <v>2018_VA134</v>
      </c>
      <c r="C2958" t="s">
        <v>300</v>
      </c>
      <c r="D2958" t="s">
        <v>1957</v>
      </c>
      <c r="E2958" s="53" t="str">
        <f t="shared" si="93"/>
        <v>2018_VAWINCHESTER</v>
      </c>
      <c r="F2958">
        <v>453100</v>
      </c>
      <c r="G2958" s="53">
        <f t="array" ref="G2958">SUM(IF(A2958=A$5:A2958,IF(C2958=C$5:C2958,1,0),0))</f>
        <v>134</v>
      </c>
    </row>
    <row r="2959" spans="1:7" x14ac:dyDescent="0.25">
      <c r="A2959">
        <v>2018</v>
      </c>
      <c r="B2959" s="53" t="str">
        <f t="shared" si="92"/>
        <v>2018_WA1</v>
      </c>
      <c r="C2959" t="s">
        <v>356</v>
      </c>
      <c r="D2959" t="s">
        <v>184</v>
      </c>
      <c r="E2959" s="53" t="str">
        <f t="shared" si="93"/>
        <v>2018_WAADAMS</v>
      </c>
      <c r="F2959">
        <v>453100</v>
      </c>
      <c r="G2959" s="53">
        <f t="array" ref="G2959">SUM(IF(A2959=A$5:A2959,IF(C2959=C$5:C2959,1,0),0))</f>
        <v>1</v>
      </c>
    </row>
    <row r="2960" spans="1:7" x14ac:dyDescent="0.25">
      <c r="A2960">
        <v>2018</v>
      </c>
      <c r="B2960" s="53" t="str">
        <f t="shared" si="92"/>
        <v>2018_WA2</v>
      </c>
      <c r="C2960" t="s">
        <v>356</v>
      </c>
      <c r="D2960" t="s">
        <v>1958</v>
      </c>
      <c r="E2960" s="53" t="str">
        <f t="shared" si="93"/>
        <v>2018_WAASOTIN</v>
      </c>
      <c r="F2960">
        <v>453100</v>
      </c>
      <c r="G2960" s="53">
        <f t="array" ref="G2960">SUM(IF(A2960=A$5:A2960,IF(C2960=C$5:C2960,1,0),0))</f>
        <v>2</v>
      </c>
    </row>
    <row r="2961" spans="1:7" x14ac:dyDescent="0.25">
      <c r="A2961">
        <v>2018</v>
      </c>
      <c r="B2961" s="53" t="str">
        <f t="shared" si="92"/>
        <v>2018_WA3</v>
      </c>
      <c r="C2961" t="s">
        <v>356</v>
      </c>
      <c r="D2961" t="s">
        <v>503</v>
      </c>
      <c r="E2961" s="53" t="str">
        <f t="shared" si="93"/>
        <v>2018_WABENTON</v>
      </c>
      <c r="F2961">
        <v>453100</v>
      </c>
      <c r="G2961" s="53">
        <f t="array" ref="G2961">SUM(IF(A2961=A$5:A2961,IF(C2961=C$5:C2961,1,0),0))</f>
        <v>3</v>
      </c>
    </row>
    <row r="2962" spans="1:7" x14ac:dyDescent="0.25">
      <c r="A2962">
        <v>2018</v>
      </c>
      <c r="B2962" s="53" t="str">
        <f t="shared" si="92"/>
        <v>2018_WA4</v>
      </c>
      <c r="C2962" t="s">
        <v>356</v>
      </c>
      <c r="D2962" t="s">
        <v>1959</v>
      </c>
      <c r="E2962" s="53" t="str">
        <f t="shared" si="93"/>
        <v>2018_WACHELAN</v>
      </c>
      <c r="F2962">
        <v>453100</v>
      </c>
      <c r="G2962" s="53">
        <f t="array" ref="G2962">SUM(IF(A2962=A$5:A2962,IF(C2962=C$5:C2962,1,0),0))</f>
        <v>4</v>
      </c>
    </row>
    <row r="2963" spans="1:7" x14ac:dyDescent="0.25">
      <c r="A2963">
        <v>2018</v>
      </c>
      <c r="B2963" s="53" t="str">
        <f t="shared" si="92"/>
        <v>2018_WA5</v>
      </c>
      <c r="C2963" t="s">
        <v>356</v>
      </c>
      <c r="D2963" t="s">
        <v>1960</v>
      </c>
      <c r="E2963" s="53" t="str">
        <f t="shared" si="93"/>
        <v>2018_WACLALLAM</v>
      </c>
      <c r="F2963">
        <v>453100</v>
      </c>
      <c r="G2963" s="53">
        <f t="array" ref="G2963">SUM(IF(A2963=A$5:A2963,IF(C2963=C$5:C2963,1,0),0))</f>
        <v>5</v>
      </c>
    </row>
    <row r="2964" spans="1:7" x14ac:dyDescent="0.25">
      <c r="A2964">
        <v>2018</v>
      </c>
      <c r="B2964" s="53" t="str">
        <f t="shared" si="92"/>
        <v>2018_WA6</v>
      </c>
      <c r="C2964" t="s">
        <v>356</v>
      </c>
      <c r="D2964" t="s">
        <v>507</v>
      </c>
      <c r="E2964" s="53" t="str">
        <f t="shared" si="93"/>
        <v>2018_WACLARK</v>
      </c>
      <c r="F2964">
        <v>453100</v>
      </c>
      <c r="G2964" s="53">
        <f t="array" ref="G2964">SUM(IF(A2964=A$5:A2964,IF(C2964=C$5:C2964,1,0),0))</f>
        <v>6</v>
      </c>
    </row>
    <row r="2965" spans="1:7" x14ac:dyDescent="0.25">
      <c r="A2965">
        <v>2018</v>
      </c>
      <c r="B2965" s="53" t="str">
        <f t="shared" si="92"/>
        <v>2018_WA7</v>
      </c>
      <c r="C2965" t="s">
        <v>356</v>
      </c>
      <c r="D2965" t="s">
        <v>509</v>
      </c>
      <c r="E2965" s="53" t="str">
        <f t="shared" si="93"/>
        <v>2018_WACOLUMBIA</v>
      </c>
      <c r="F2965">
        <v>453100</v>
      </c>
      <c r="G2965" s="53">
        <f t="array" ref="G2965">SUM(IF(A2965=A$5:A2965,IF(C2965=C$5:C2965,1,0),0))</f>
        <v>7</v>
      </c>
    </row>
    <row r="2966" spans="1:7" x14ac:dyDescent="0.25">
      <c r="A2966">
        <v>2018</v>
      </c>
      <c r="B2966" s="53" t="str">
        <f t="shared" si="92"/>
        <v>2018_WA8</v>
      </c>
      <c r="C2966" t="s">
        <v>356</v>
      </c>
      <c r="D2966" t="s">
        <v>1961</v>
      </c>
      <c r="E2966" s="53" t="str">
        <f t="shared" si="93"/>
        <v>2018_WACOWLITZ</v>
      </c>
      <c r="F2966">
        <v>453100</v>
      </c>
      <c r="G2966" s="53">
        <f t="array" ref="G2966">SUM(IF(A2966=A$5:A2966,IF(C2966=C$5:C2966,1,0),0))</f>
        <v>8</v>
      </c>
    </row>
    <row r="2967" spans="1:7" x14ac:dyDescent="0.25">
      <c r="A2967">
        <v>2018</v>
      </c>
      <c r="B2967" s="53" t="str">
        <f t="shared" si="92"/>
        <v>2018_WA9</v>
      </c>
      <c r="C2967" t="s">
        <v>356</v>
      </c>
      <c r="D2967" t="s">
        <v>190</v>
      </c>
      <c r="E2967" s="53" t="str">
        <f t="shared" si="93"/>
        <v>2018_WADOUGLAS</v>
      </c>
      <c r="F2967">
        <v>453100</v>
      </c>
      <c r="G2967" s="53">
        <f t="array" ref="G2967">SUM(IF(A2967=A$5:A2967,IF(C2967=C$5:C2967,1,0),0))</f>
        <v>9</v>
      </c>
    </row>
    <row r="2968" spans="1:7" x14ac:dyDescent="0.25">
      <c r="A2968">
        <v>2018</v>
      </c>
      <c r="B2968" s="53" t="str">
        <f t="shared" si="92"/>
        <v>2018_WA10</v>
      </c>
      <c r="C2968" t="s">
        <v>356</v>
      </c>
      <c r="D2968" t="s">
        <v>1962</v>
      </c>
      <c r="E2968" s="53" t="str">
        <f t="shared" si="93"/>
        <v>2018_WAFERRY</v>
      </c>
      <c r="F2968">
        <v>453100</v>
      </c>
      <c r="G2968" s="53">
        <f t="array" ref="G2968">SUM(IF(A2968=A$5:A2968,IF(C2968=C$5:C2968,1,0),0))</f>
        <v>10</v>
      </c>
    </row>
    <row r="2969" spans="1:7" x14ac:dyDescent="0.25">
      <c r="A2969">
        <v>2018</v>
      </c>
      <c r="B2969" s="53" t="str">
        <f t="shared" si="92"/>
        <v>2018_WA11</v>
      </c>
      <c r="C2969" t="s">
        <v>356</v>
      </c>
      <c r="D2969" t="s">
        <v>455</v>
      </c>
      <c r="E2969" s="53" t="str">
        <f t="shared" si="93"/>
        <v>2018_WAFRANKLIN</v>
      </c>
      <c r="F2969">
        <v>453100</v>
      </c>
      <c r="G2969" s="53">
        <f t="array" ref="G2969">SUM(IF(A2969=A$5:A2969,IF(C2969=C$5:C2969,1,0),0))</f>
        <v>11</v>
      </c>
    </row>
    <row r="2970" spans="1:7" x14ac:dyDescent="0.25">
      <c r="A2970">
        <v>2018</v>
      </c>
      <c r="B2970" s="53" t="str">
        <f t="shared" si="92"/>
        <v>2018_WA12</v>
      </c>
      <c r="C2970" t="s">
        <v>356</v>
      </c>
      <c r="D2970" t="s">
        <v>193</v>
      </c>
      <c r="E2970" s="53" t="str">
        <f t="shared" si="93"/>
        <v>2018_WAGARFIELD</v>
      </c>
      <c r="F2970">
        <v>453100</v>
      </c>
      <c r="G2970" s="53">
        <f t="array" ref="G2970">SUM(IF(A2970=A$5:A2970,IF(C2970=C$5:C2970,1,0),0))</f>
        <v>12</v>
      </c>
    </row>
    <row r="2971" spans="1:7" x14ac:dyDescent="0.25">
      <c r="A2971">
        <v>2018</v>
      </c>
      <c r="B2971" s="53" t="str">
        <f t="shared" si="92"/>
        <v>2018_WA13</v>
      </c>
      <c r="C2971" t="s">
        <v>356</v>
      </c>
      <c r="D2971" t="s">
        <v>520</v>
      </c>
      <c r="E2971" s="53" t="str">
        <f t="shared" si="93"/>
        <v>2018_WAGRANT</v>
      </c>
      <c r="F2971">
        <v>453100</v>
      </c>
      <c r="G2971" s="53">
        <f t="array" ref="G2971">SUM(IF(A2971=A$5:A2971,IF(C2971=C$5:C2971,1,0),0))</f>
        <v>13</v>
      </c>
    </row>
    <row r="2972" spans="1:7" x14ac:dyDescent="0.25">
      <c r="A2972">
        <v>2018</v>
      </c>
      <c r="B2972" s="53" t="str">
        <f t="shared" si="92"/>
        <v>2018_WA14</v>
      </c>
      <c r="C2972" t="s">
        <v>356</v>
      </c>
      <c r="D2972" t="s">
        <v>1963</v>
      </c>
      <c r="E2972" s="53" t="str">
        <f t="shared" si="93"/>
        <v>2018_WAGRAYS HARBOR</v>
      </c>
      <c r="F2972">
        <v>453100</v>
      </c>
      <c r="G2972" s="53">
        <f t="array" ref="G2972">SUM(IF(A2972=A$5:A2972,IF(C2972=C$5:C2972,1,0),0))</f>
        <v>14</v>
      </c>
    </row>
    <row r="2973" spans="1:7" x14ac:dyDescent="0.25">
      <c r="A2973">
        <v>2018</v>
      </c>
      <c r="B2973" s="53" t="str">
        <f t="shared" si="92"/>
        <v>2018_WA15</v>
      </c>
      <c r="C2973" t="s">
        <v>356</v>
      </c>
      <c r="D2973" t="s">
        <v>1964</v>
      </c>
      <c r="E2973" s="53" t="str">
        <f t="shared" si="93"/>
        <v>2018_WAISLAND</v>
      </c>
      <c r="F2973">
        <v>453100</v>
      </c>
      <c r="G2973" s="53">
        <f t="array" ref="G2973">SUM(IF(A2973=A$5:A2973,IF(C2973=C$5:C2973,1,0),0))</f>
        <v>15</v>
      </c>
    </row>
    <row r="2974" spans="1:7" x14ac:dyDescent="0.25">
      <c r="A2974">
        <v>2018</v>
      </c>
      <c r="B2974" s="53" t="str">
        <f t="shared" si="92"/>
        <v>2018_WA16</v>
      </c>
      <c r="C2974" t="s">
        <v>356</v>
      </c>
      <c r="D2974" t="s">
        <v>196</v>
      </c>
      <c r="E2974" s="53" t="str">
        <f t="shared" si="93"/>
        <v>2018_WAJEFFERSON</v>
      </c>
      <c r="F2974">
        <v>453100</v>
      </c>
      <c r="G2974" s="53">
        <f t="array" ref="G2974">SUM(IF(A2974=A$5:A2974,IF(C2974=C$5:C2974,1,0),0))</f>
        <v>16</v>
      </c>
    </row>
    <row r="2975" spans="1:7" x14ac:dyDescent="0.25">
      <c r="A2975">
        <v>2018</v>
      </c>
      <c r="B2975" s="53" t="str">
        <f t="shared" si="92"/>
        <v>2018_WA17</v>
      </c>
      <c r="C2975" t="s">
        <v>356</v>
      </c>
      <c r="D2975" t="s">
        <v>357</v>
      </c>
      <c r="E2975" s="53" t="str">
        <f t="shared" si="93"/>
        <v>2018_WAKING</v>
      </c>
      <c r="F2975">
        <v>667000</v>
      </c>
      <c r="G2975" s="53">
        <f t="array" ref="G2975">SUM(IF(A2975=A$5:A2975,IF(C2975=C$5:C2975,1,0),0))</f>
        <v>17</v>
      </c>
    </row>
    <row r="2976" spans="1:7" x14ac:dyDescent="0.25">
      <c r="A2976">
        <v>2018</v>
      </c>
      <c r="B2976" s="53" t="str">
        <f t="shared" si="92"/>
        <v>2018_WA18</v>
      </c>
      <c r="C2976" t="s">
        <v>356</v>
      </c>
      <c r="D2976" t="s">
        <v>1965</v>
      </c>
      <c r="E2976" s="53" t="str">
        <f t="shared" si="93"/>
        <v>2018_WAKITSAP</v>
      </c>
      <c r="F2976">
        <v>453100</v>
      </c>
      <c r="G2976" s="53">
        <f t="array" ref="G2976">SUM(IF(A2976=A$5:A2976,IF(C2976=C$5:C2976,1,0),0))</f>
        <v>18</v>
      </c>
    </row>
    <row r="2977" spans="1:7" x14ac:dyDescent="0.25">
      <c r="A2977">
        <v>2018</v>
      </c>
      <c r="B2977" s="53" t="str">
        <f t="shared" si="92"/>
        <v>2018_WA19</v>
      </c>
      <c r="C2977" t="s">
        <v>356</v>
      </c>
      <c r="D2977" t="s">
        <v>1966</v>
      </c>
      <c r="E2977" s="53" t="str">
        <f t="shared" si="93"/>
        <v>2018_WAKITTITAS</v>
      </c>
      <c r="F2977">
        <v>453100</v>
      </c>
      <c r="G2977" s="53">
        <f t="array" ref="G2977">SUM(IF(A2977=A$5:A2977,IF(C2977=C$5:C2977,1,0),0))</f>
        <v>19</v>
      </c>
    </row>
    <row r="2978" spans="1:7" x14ac:dyDescent="0.25">
      <c r="A2978">
        <v>2018</v>
      </c>
      <c r="B2978" s="53" t="str">
        <f t="shared" si="92"/>
        <v>2018_WA20</v>
      </c>
      <c r="C2978" t="s">
        <v>356</v>
      </c>
      <c r="D2978" t="s">
        <v>1967</v>
      </c>
      <c r="E2978" s="53" t="str">
        <f t="shared" si="93"/>
        <v>2018_WAKLICKITAT</v>
      </c>
      <c r="F2978">
        <v>453100</v>
      </c>
      <c r="G2978" s="53">
        <f t="array" ref="G2978">SUM(IF(A2978=A$5:A2978,IF(C2978=C$5:C2978,1,0),0))</f>
        <v>20</v>
      </c>
    </row>
    <row r="2979" spans="1:7" x14ac:dyDescent="0.25">
      <c r="A2979">
        <v>2018</v>
      </c>
      <c r="B2979" s="53" t="str">
        <f t="shared" si="92"/>
        <v>2018_WA21</v>
      </c>
      <c r="C2979" t="s">
        <v>356</v>
      </c>
      <c r="D2979" t="s">
        <v>796</v>
      </c>
      <c r="E2979" s="53" t="str">
        <f t="shared" si="93"/>
        <v>2018_WALEWIS</v>
      </c>
      <c r="F2979">
        <v>453100</v>
      </c>
      <c r="G2979" s="53">
        <f t="array" ref="G2979">SUM(IF(A2979=A$5:A2979,IF(C2979=C$5:C2979,1,0),0))</f>
        <v>21</v>
      </c>
    </row>
    <row r="2980" spans="1:7" x14ac:dyDescent="0.25">
      <c r="A2980">
        <v>2018</v>
      </c>
      <c r="B2980" s="53" t="str">
        <f t="shared" si="92"/>
        <v>2018_WA22</v>
      </c>
      <c r="C2980" t="s">
        <v>356</v>
      </c>
      <c r="D2980" t="s">
        <v>221</v>
      </c>
      <c r="E2980" s="53" t="str">
        <f t="shared" si="93"/>
        <v>2018_WALINCOLN</v>
      </c>
      <c r="F2980">
        <v>453100</v>
      </c>
      <c r="G2980" s="53">
        <f t="array" ref="G2980">SUM(IF(A2980=A$5:A2980,IF(C2980=C$5:C2980,1,0),0))</f>
        <v>22</v>
      </c>
    </row>
    <row r="2981" spans="1:7" x14ac:dyDescent="0.25">
      <c r="A2981">
        <v>2018</v>
      </c>
      <c r="B2981" s="53" t="str">
        <f t="shared" si="92"/>
        <v>2018_WA23</v>
      </c>
      <c r="C2981" t="s">
        <v>356</v>
      </c>
      <c r="D2981" t="s">
        <v>837</v>
      </c>
      <c r="E2981" s="53" t="str">
        <f t="shared" si="93"/>
        <v>2018_WAMASON</v>
      </c>
      <c r="F2981">
        <v>453100</v>
      </c>
      <c r="G2981" s="53">
        <f t="array" ref="G2981">SUM(IF(A2981=A$5:A2981,IF(C2981=C$5:C2981,1,0),0))</f>
        <v>23</v>
      </c>
    </row>
    <row r="2982" spans="1:7" x14ac:dyDescent="0.25">
      <c r="A2982">
        <v>2018</v>
      </c>
      <c r="B2982" s="53" t="str">
        <f t="shared" si="92"/>
        <v>2018_WA24</v>
      </c>
      <c r="C2982" t="s">
        <v>356</v>
      </c>
      <c r="D2982" t="s">
        <v>1968</v>
      </c>
      <c r="E2982" s="53" t="str">
        <f t="shared" si="93"/>
        <v>2018_WAOKANOGAN</v>
      </c>
      <c r="F2982">
        <v>453100</v>
      </c>
      <c r="G2982" s="53">
        <f t="array" ref="G2982">SUM(IF(A2982=A$5:A2982,IF(C2982=C$5:C2982,1,0),0))</f>
        <v>24</v>
      </c>
    </row>
    <row r="2983" spans="1:7" x14ac:dyDescent="0.25">
      <c r="A2983">
        <v>2018</v>
      </c>
      <c r="B2983" s="53" t="str">
        <f t="shared" si="92"/>
        <v>2018_WA25</v>
      </c>
      <c r="C2983" t="s">
        <v>356</v>
      </c>
      <c r="D2983" t="s">
        <v>1969</v>
      </c>
      <c r="E2983" s="53" t="str">
        <f t="shared" si="93"/>
        <v>2018_WAPACIFIC</v>
      </c>
      <c r="F2983">
        <v>453100</v>
      </c>
      <c r="G2983" s="53">
        <f t="array" ref="G2983">SUM(IF(A2983=A$5:A2983,IF(C2983=C$5:C2983,1,0),0))</f>
        <v>25</v>
      </c>
    </row>
    <row r="2984" spans="1:7" x14ac:dyDescent="0.25">
      <c r="A2984">
        <v>2018</v>
      </c>
      <c r="B2984" s="53" t="str">
        <f t="shared" si="92"/>
        <v>2018_WA26</v>
      </c>
      <c r="C2984" t="s">
        <v>356</v>
      </c>
      <c r="D2984" t="s">
        <v>1970</v>
      </c>
      <c r="E2984" s="53" t="str">
        <f t="shared" si="93"/>
        <v>2018_WAPEND OREILLE</v>
      </c>
      <c r="F2984">
        <v>453100</v>
      </c>
      <c r="G2984" s="53">
        <f t="array" ref="G2984">SUM(IF(A2984=A$5:A2984,IF(C2984=C$5:C2984,1,0),0))</f>
        <v>26</v>
      </c>
    </row>
    <row r="2985" spans="1:7" x14ac:dyDescent="0.25">
      <c r="A2985">
        <v>2018</v>
      </c>
      <c r="B2985" s="53" t="str">
        <f t="shared" si="92"/>
        <v>2018_WA27</v>
      </c>
      <c r="C2985" t="s">
        <v>356</v>
      </c>
      <c r="D2985" t="s">
        <v>358</v>
      </c>
      <c r="E2985" s="53" t="str">
        <f t="shared" si="93"/>
        <v>2018_WAPIERCE</v>
      </c>
      <c r="F2985">
        <v>667000</v>
      </c>
      <c r="G2985" s="53">
        <f t="array" ref="G2985">SUM(IF(A2985=A$5:A2985,IF(C2985=C$5:C2985,1,0),0))</f>
        <v>27</v>
      </c>
    </row>
    <row r="2986" spans="1:7" x14ac:dyDescent="0.25">
      <c r="A2986">
        <v>2018</v>
      </c>
      <c r="B2986" s="53" t="str">
        <f t="shared" si="92"/>
        <v>2018_WA28</v>
      </c>
      <c r="C2986" t="s">
        <v>356</v>
      </c>
      <c r="D2986" t="s">
        <v>359</v>
      </c>
      <c r="E2986" s="53" t="str">
        <f t="shared" si="93"/>
        <v>2018_WASAN JUAN</v>
      </c>
      <c r="F2986">
        <v>483000</v>
      </c>
      <c r="G2986" s="53">
        <f t="array" ref="G2986">SUM(IF(A2986=A$5:A2986,IF(C2986=C$5:C2986,1,0),0))</f>
        <v>28</v>
      </c>
    </row>
    <row r="2987" spans="1:7" x14ac:dyDescent="0.25">
      <c r="A2987">
        <v>2018</v>
      </c>
      <c r="B2987" s="53" t="str">
        <f t="shared" si="92"/>
        <v>2018_WA29</v>
      </c>
      <c r="C2987" t="s">
        <v>356</v>
      </c>
      <c r="D2987" t="s">
        <v>1971</v>
      </c>
      <c r="E2987" s="53" t="str">
        <f t="shared" si="93"/>
        <v>2018_WASKAGIT</v>
      </c>
      <c r="F2987">
        <v>453100</v>
      </c>
      <c r="G2987" s="53">
        <f t="array" ref="G2987">SUM(IF(A2987=A$5:A2987,IF(C2987=C$5:C2987,1,0),0))</f>
        <v>29</v>
      </c>
    </row>
    <row r="2988" spans="1:7" x14ac:dyDescent="0.25">
      <c r="A2988">
        <v>2018</v>
      </c>
      <c r="B2988" s="53" t="str">
        <f t="shared" si="92"/>
        <v>2018_WA30</v>
      </c>
      <c r="C2988" t="s">
        <v>356</v>
      </c>
      <c r="D2988" t="s">
        <v>1972</v>
      </c>
      <c r="E2988" s="53" t="str">
        <f t="shared" si="93"/>
        <v>2018_WASKAMANIA</v>
      </c>
      <c r="F2988">
        <v>453100</v>
      </c>
      <c r="G2988" s="53">
        <f t="array" ref="G2988">SUM(IF(A2988=A$5:A2988,IF(C2988=C$5:C2988,1,0),0))</f>
        <v>30</v>
      </c>
    </row>
    <row r="2989" spans="1:7" x14ac:dyDescent="0.25">
      <c r="A2989">
        <v>2018</v>
      </c>
      <c r="B2989" s="53" t="str">
        <f t="shared" si="92"/>
        <v>2018_WA31</v>
      </c>
      <c r="C2989" t="s">
        <v>356</v>
      </c>
      <c r="D2989" t="s">
        <v>360</v>
      </c>
      <c r="E2989" s="53" t="str">
        <f t="shared" si="93"/>
        <v>2018_WASNOHOMISH</v>
      </c>
      <c r="F2989">
        <v>667000</v>
      </c>
      <c r="G2989" s="53">
        <f t="array" ref="G2989">SUM(IF(A2989=A$5:A2989,IF(C2989=C$5:C2989,1,0),0))</f>
        <v>31</v>
      </c>
    </row>
    <row r="2990" spans="1:7" x14ac:dyDescent="0.25">
      <c r="A2990">
        <v>2018</v>
      </c>
      <c r="B2990" s="53" t="str">
        <f t="shared" si="92"/>
        <v>2018_WA32</v>
      </c>
      <c r="C2990" t="s">
        <v>356</v>
      </c>
      <c r="D2990" t="s">
        <v>1973</v>
      </c>
      <c r="E2990" s="53" t="str">
        <f t="shared" si="93"/>
        <v>2018_WASPOKANE</v>
      </c>
      <c r="F2990">
        <v>453100</v>
      </c>
      <c r="G2990" s="53">
        <f t="array" ref="G2990">SUM(IF(A2990=A$5:A2990,IF(C2990=C$5:C2990,1,0),0))</f>
        <v>32</v>
      </c>
    </row>
    <row r="2991" spans="1:7" x14ac:dyDescent="0.25">
      <c r="A2991">
        <v>2018</v>
      </c>
      <c r="B2991" s="53" t="str">
        <f t="shared" si="92"/>
        <v>2018_WA33</v>
      </c>
      <c r="C2991" t="s">
        <v>356</v>
      </c>
      <c r="D2991" t="s">
        <v>994</v>
      </c>
      <c r="E2991" s="53" t="str">
        <f t="shared" si="93"/>
        <v>2018_WASTEVENS</v>
      </c>
      <c r="F2991">
        <v>453100</v>
      </c>
      <c r="G2991" s="53">
        <f t="array" ref="G2991">SUM(IF(A2991=A$5:A2991,IF(C2991=C$5:C2991,1,0),0))</f>
        <v>33</v>
      </c>
    </row>
    <row r="2992" spans="1:7" x14ac:dyDescent="0.25">
      <c r="A2992">
        <v>2018</v>
      </c>
      <c r="B2992" s="53" t="str">
        <f t="shared" si="92"/>
        <v>2018_WA34</v>
      </c>
      <c r="C2992" t="s">
        <v>356</v>
      </c>
      <c r="D2992" t="s">
        <v>1388</v>
      </c>
      <c r="E2992" s="53" t="str">
        <f t="shared" si="93"/>
        <v>2018_WATHURSTON</v>
      </c>
      <c r="F2992">
        <v>453100</v>
      </c>
      <c r="G2992" s="53">
        <f t="array" ref="G2992">SUM(IF(A2992=A$5:A2992,IF(C2992=C$5:C2992,1,0),0))</f>
        <v>34</v>
      </c>
    </row>
    <row r="2993" spans="1:7" x14ac:dyDescent="0.25">
      <c r="A2993">
        <v>2018</v>
      </c>
      <c r="B2993" s="53" t="str">
        <f t="shared" si="92"/>
        <v>2018_WA35</v>
      </c>
      <c r="C2993" t="s">
        <v>356</v>
      </c>
      <c r="D2993" t="s">
        <v>1974</v>
      </c>
      <c r="E2993" s="53" t="str">
        <f t="shared" si="93"/>
        <v>2018_WAWAHKIAKUM</v>
      </c>
      <c r="F2993">
        <v>453100</v>
      </c>
      <c r="G2993" s="53">
        <f t="array" ref="G2993">SUM(IF(A2993=A$5:A2993,IF(C2993=C$5:C2993,1,0),0))</f>
        <v>35</v>
      </c>
    </row>
    <row r="2994" spans="1:7" x14ac:dyDescent="0.25">
      <c r="A2994">
        <v>2018</v>
      </c>
      <c r="B2994" s="53" t="str">
        <f t="shared" si="92"/>
        <v>2018_WA36</v>
      </c>
      <c r="C2994" t="s">
        <v>356</v>
      </c>
      <c r="D2994" t="s">
        <v>1975</v>
      </c>
      <c r="E2994" s="53" t="str">
        <f t="shared" si="93"/>
        <v>2018_WAWALLA WALLA</v>
      </c>
      <c r="F2994">
        <v>453100</v>
      </c>
      <c r="G2994" s="53">
        <f t="array" ref="G2994">SUM(IF(A2994=A$5:A2994,IF(C2994=C$5:C2994,1,0),0))</f>
        <v>36</v>
      </c>
    </row>
    <row r="2995" spans="1:7" x14ac:dyDescent="0.25">
      <c r="A2995">
        <v>2018</v>
      </c>
      <c r="B2995" s="53" t="str">
        <f t="shared" si="92"/>
        <v>2018_WA37</v>
      </c>
      <c r="C2995" t="s">
        <v>356</v>
      </c>
      <c r="D2995" t="s">
        <v>1976</v>
      </c>
      <c r="E2995" s="53" t="str">
        <f t="shared" si="93"/>
        <v>2018_WAWHATCOM</v>
      </c>
      <c r="F2995">
        <v>453100</v>
      </c>
      <c r="G2995" s="53">
        <f t="array" ref="G2995">SUM(IF(A2995=A$5:A2995,IF(C2995=C$5:C2995,1,0),0))</f>
        <v>37</v>
      </c>
    </row>
    <row r="2996" spans="1:7" x14ac:dyDescent="0.25">
      <c r="A2996">
        <v>2018</v>
      </c>
      <c r="B2996" s="53" t="str">
        <f t="shared" si="92"/>
        <v>2018_WA38</v>
      </c>
      <c r="C2996" t="s">
        <v>356</v>
      </c>
      <c r="D2996" t="s">
        <v>1977</v>
      </c>
      <c r="E2996" s="53" t="str">
        <f t="shared" si="93"/>
        <v>2018_WAWHITMAN</v>
      </c>
      <c r="F2996">
        <v>453100</v>
      </c>
      <c r="G2996" s="53">
        <f t="array" ref="G2996">SUM(IF(A2996=A$5:A2996,IF(C2996=C$5:C2996,1,0),0))</f>
        <v>38</v>
      </c>
    </row>
    <row r="2997" spans="1:7" x14ac:dyDescent="0.25">
      <c r="A2997">
        <v>2018</v>
      </c>
      <c r="B2997" s="53" t="str">
        <f t="shared" si="92"/>
        <v>2018_WA39</v>
      </c>
      <c r="C2997" t="s">
        <v>356</v>
      </c>
      <c r="D2997" t="s">
        <v>1978</v>
      </c>
      <c r="E2997" s="53" t="str">
        <f t="shared" si="93"/>
        <v>2018_WAYAKIMA</v>
      </c>
      <c r="F2997">
        <v>453100</v>
      </c>
      <c r="G2997" s="53">
        <f t="array" ref="G2997">SUM(IF(A2997=A$5:A2997,IF(C2997=C$5:C2997,1,0),0))</f>
        <v>39</v>
      </c>
    </row>
    <row r="2998" spans="1:7" x14ac:dyDescent="0.25">
      <c r="A2998">
        <v>2018</v>
      </c>
      <c r="B2998" s="53" t="str">
        <f t="shared" si="92"/>
        <v>2018_WV1</v>
      </c>
      <c r="C2998" t="s">
        <v>361</v>
      </c>
      <c r="D2998" t="s">
        <v>429</v>
      </c>
      <c r="E2998" s="53" t="str">
        <f t="shared" si="93"/>
        <v>2018_WVBARBOUR</v>
      </c>
      <c r="F2998">
        <v>453100</v>
      </c>
      <c r="G2998" s="53">
        <f t="array" ref="G2998">SUM(IF(A2998=A$5:A2998,IF(C2998=C$5:C2998,1,0),0))</f>
        <v>1</v>
      </c>
    </row>
    <row r="2999" spans="1:7" x14ac:dyDescent="0.25">
      <c r="A2999">
        <v>2018</v>
      </c>
      <c r="B2999" s="53" t="str">
        <f t="shared" si="92"/>
        <v>2018_WV2</v>
      </c>
      <c r="C2999" t="s">
        <v>361</v>
      </c>
      <c r="D2999" t="s">
        <v>1670</v>
      </c>
      <c r="E2999" s="53" t="str">
        <f t="shared" si="93"/>
        <v>2018_WVBERKELEY</v>
      </c>
      <c r="F2999">
        <v>453100</v>
      </c>
      <c r="G2999" s="53">
        <f t="array" ref="G2999">SUM(IF(A2999=A$5:A2999,IF(C2999=C$5:C2999,1,0),0))</f>
        <v>2</v>
      </c>
    </row>
    <row r="3000" spans="1:7" x14ac:dyDescent="0.25">
      <c r="A3000">
        <v>2018</v>
      </c>
      <c r="B3000" s="53" t="str">
        <f t="shared" si="92"/>
        <v>2018_WV3</v>
      </c>
      <c r="C3000" t="s">
        <v>361</v>
      </c>
      <c r="D3000" t="s">
        <v>504</v>
      </c>
      <c r="E3000" s="53" t="str">
        <f t="shared" si="93"/>
        <v>2018_WVBOONE</v>
      </c>
      <c r="F3000">
        <v>453100</v>
      </c>
      <c r="G3000" s="53">
        <f t="array" ref="G3000">SUM(IF(A3000=A$5:A3000,IF(C3000=C$5:C3000,1,0),0))</f>
        <v>3</v>
      </c>
    </row>
    <row r="3001" spans="1:7" x14ac:dyDescent="0.25">
      <c r="A3001">
        <v>2018</v>
      </c>
      <c r="B3001" s="53" t="str">
        <f t="shared" si="92"/>
        <v>2018_WV4</v>
      </c>
      <c r="C3001" t="s">
        <v>361</v>
      </c>
      <c r="D3001" t="s">
        <v>1979</v>
      </c>
      <c r="E3001" s="53" t="str">
        <f t="shared" si="93"/>
        <v>2018_WVBRAXTON</v>
      </c>
      <c r="F3001">
        <v>453100</v>
      </c>
      <c r="G3001" s="53">
        <f t="array" ref="G3001">SUM(IF(A3001=A$5:A3001,IF(C3001=C$5:C3001,1,0),0))</f>
        <v>4</v>
      </c>
    </row>
    <row r="3002" spans="1:7" x14ac:dyDescent="0.25">
      <c r="A3002">
        <v>2018</v>
      </c>
      <c r="B3002" s="53" t="str">
        <f t="shared" si="92"/>
        <v>2018_WV5</v>
      </c>
      <c r="C3002" t="s">
        <v>361</v>
      </c>
      <c r="D3002" t="s">
        <v>1980</v>
      </c>
      <c r="E3002" s="53" t="str">
        <f t="shared" si="93"/>
        <v>2018_WVBROOKE</v>
      </c>
      <c r="F3002">
        <v>453100</v>
      </c>
      <c r="G3002" s="53">
        <f t="array" ref="G3002">SUM(IF(A3002=A$5:A3002,IF(C3002=C$5:C3002,1,0),0))</f>
        <v>5</v>
      </c>
    </row>
    <row r="3003" spans="1:7" x14ac:dyDescent="0.25">
      <c r="A3003">
        <v>2018</v>
      </c>
      <c r="B3003" s="53" t="str">
        <f t="shared" si="92"/>
        <v>2018_WV6</v>
      </c>
      <c r="C3003" t="s">
        <v>361</v>
      </c>
      <c r="D3003" t="s">
        <v>1981</v>
      </c>
      <c r="E3003" s="53" t="str">
        <f t="shared" si="93"/>
        <v>2018_WVCABELL</v>
      </c>
      <c r="F3003">
        <v>453100</v>
      </c>
      <c r="G3003" s="53">
        <f t="array" ref="G3003">SUM(IF(A3003=A$5:A3003,IF(C3003=C$5:C3003,1,0),0))</f>
        <v>6</v>
      </c>
    </row>
    <row r="3004" spans="1:7" x14ac:dyDescent="0.25">
      <c r="A3004">
        <v>2018</v>
      </c>
      <c r="B3004" s="53" t="str">
        <f t="shared" si="92"/>
        <v>2018_WV7</v>
      </c>
      <c r="C3004" t="s">
        <v>361</v>
      </c>
      <c r="D3004" t="s">
        <v>434</v>
      </c>
      <c r="E3004" s="53" t="str">
        <f t="shared" si="93"/>
        <v>2018_WVCALHOUN</v>
      </c>
      <c r="F3004">
        <v>453100</v>
      </c>
      <c r="G3004" s="53">
        <f t="array" ref="G3004">SUM(IF(A3004=A$5:A3004,IF(C3004=C$5:C3004,1,0),0))</f>
        <v>7</v>
      </c>
    </row>
    <row r="3005" spans="1:7" x14ac:dyDescent="0.25">
      <c r="A3005">
        <v>2018</v>
      </c>
      <c r="B3005" s="53" t="str">
        <f t="shared" si="92"/>
        <v>2018_WV8</v>
      </c>
      <c r="C3005" t="s">
        <v>361</v>
      </c>
      <c r="D3005" t="s">
        <v>439</v>
      </c>
      <c r="E3005" s="53" t="str">
        <f t="shared" si="93"/>
        <v>2018_WVCLAY</v>
      </c>
      <c r="F3005">
        <v>453100</v>
      </c>
      <c r="G3005" s="53">
        <f t="array" ref="G3005">SUM(IF(A3005=A$5:A3005,IF(C3005=C$5:C3005,1,0),0))</f>
        <v>8</v>
      </c>
    </row>
    <row r="3006" spans="1:7" x14ac:dyDescent="0.25">
      <c r="A3006">
        <v>2018</v>
      </c>
      <c r="B3006" s="53" t="str">
        <f t="shared" si="92"/>
        <v>2018_WV9</v>
      </c>
      <c r="C3006" t="s">
        <v>361</v>
      </c>
      <c r="D3006" t="s">
        <v>1982</v>
      </c>
      <c r="E3006" s="53" t="str">
        <f t="shared" si="93"/>
        <v>2018_WVDODDRIDGE</v>
      </c>
      <c r="F3006">
        <v>453100</v>
      </c>
      <c r="G3006" s="53">
        <f t="array" ref="G3006">SUM(IF(A3006=A$5:A3006,IF(C3006=C$5:C3006,1,0),0))</f>
        <v>9</v>
      </c>
    </row>
    <row r="3007" spans="1:7" x14ac:dyDescent="0.25">
      <c r="A3007">
        <v>2018</v>
      </c>
      <c r="B3007" s="53" t="str">
        <f t="shared" si="92"/>
        <v>2018_WV10</v>
      </c>
      <c r="C3007" t="s">
        <v>361</v>
      </c>
      <c r="D3007" t="s">
        <v>454</v>
      </c>
      <c r="E3007" s="53" t="str">
        <f t="shared" si="93"/>
        <v>2018_WVFAYETTE</v>
      </c>
      <c r="F3007">
        <v>453100</v>
      </c>
      <c r="G3007" s="53">
        <f t="array" ref="G3007">SUM(IF(A3007=A$5:A3007,IF(C3007=C$5:C3007,1,0),0))</f>
        <v>10</v>
      </c>
    </row>
    <row r="3008" spans="1:7" x14ac:dyDescent="0.25">
      <c r="A3008">
        <v>2018</v>
      </c>
      <c r="B3008" s="53" t="str">
        <f t="shared" si="92"/>
        <v>2018_WV11</v>
      </c>
      <c r="C3008" t="s">
        <v>361</v>
      </c>
      <c r="D3008" t="s">
        <v>715</v>
      </c>
      <c r="E3008" s="53" t="str">
        <f t="shared" si="93"/>
        <v>2018_WVGILMER</v>
      </c>
      <c r="F3008">
        <v>453100</v>
      </c>
      <c r="G3008" s="53">
        <f t="array" ref="G3008">SUM(IF(A3008=A$5:A3008,IF(C3008=C$5:C3008,1,0),0))</f>
        <v>11</v>
      </c>
    </row>
    <row r="3009" spans="1:7" x14ac:dyDescent="0.25">
      <c r="A3009">
        <v>2018</v>
      </c>
      <c r="B3009" s="53" t="str">
        <f t="shared" si="92"/>
        <v>2018_WV12</v>
      </c>
      <c r="C3009" t="s">
        <v>361</v>
      </c>
      <c r="D3009" t="s">
        <v>520</v>
      </c>
      <c r="E3009" s="53" t="str">
        <f t="shared" si="93"/>
        <v>2018_WVGRANT</v>
      </c>
      <c r="F3009">
        <v>453100</v>
      </c>
      <c r="G3009" s="53">
        <f t="array" ref="G3009">SUM(IF(A3009=A$5:A3009,IF(C3009=C$5:C3009,1,0),0))</f>
        <v>12</v>
      </c>
    </row>
    <row r="3010" spans="1:7" x14ac:dyDescent="0.25">
      <c r="A3010">
        <v>2018</v>
      </c>
      <c r="B3010" s="53" t="str">
        <f t="shared" si="92"/>
        <v>2018_WV13</v>
      </c>
      <c r="C3010" t="s">
        <v>361</v>
      </c>
      <c r="D3010" t="s">
        <v>1983</v>
      </c>
      <c r="E3010" s="53" t="str">
        <f t="shared" si="93"/>
        <v>2018_WVGREENBRIER</v>
      </c>
      <c r="F3010">
        <v>453100</v>
      </c>
      <c r="G3010" s="53">
        <f t="array" ref="G3010">SUM(IF(A3010=A$5:A3010,IF(C3010=C$5:C3010,1,0),0))</f>
        <v>13</v>
      </c>
    </row>
    <row r="3011" spans="1:7" x14ac:dyDescent="0.25">
      <c r="A3011">
        <v>2018</v>
      </c>
      <c r="B3011" s="53" t="str">
        <f t="shared" si="92"/>
        <v>2018_WV14</v>
      </c>
      <c r="C3011" t="s">
        <v>361</v>
      </c>
      <c r="D3011" t="s">
        <v>1118</v>
      </c>
      <c r="E3011" s="53" t="str">
        <f t="shared" si="93"/>
        <v>2018_WVHAMPSHIRE</v>
      </c>
      <c r="F3011">
        <v>453100</v>
      </c>
      <c r="G3011" s="53">
        <f t="array" ref="G3011">SUM(IF(A3011=A$5:A3011,IF(C3011=C$5:C3011,1,0),0))</f>
        <v>14</v>
      </c>
    </row>
    <row r="3012" spans="1:7" x14ac:dyDescent="0.25">
      <c r="A3012">
        <v>2018</v>
      </c>
      <c r="B3012" s="53" t="str">
        <f t="shared" si="92"/>
        <v>2018_WV15</v>
      </c>
      <c r="C3012" t="s">
        <v>361</v>
      </c>
      <c r="D3012" t="s">
        <v>723</v>
      </c>
      <c r="E3012" s="53" t="str">
        <f t="shared" si="93"/>
        <v>2018_WVHANCOCK</v>
      </c>
      <c r="F3012">
        <v>453100</v>
      </c>
      <c r="G3012" s="53">
        <f t="array" ref="G3012">SUM(IF(A3012=A$5:A3012,IF(C3012=C$5:C3012,1,0),0))</f>
        <v>15</v>
      </c>
    </row>
    <row r="3013" spans="1:7" x14ac:dyDescent="0.25">
      <c r="A3013">
        <v>2018</v>
      </c>
      <c r="B3013" s="53" t="str">
        <f t="shared" si="92"/>
        <v>2018_WV16</v>
      </c>
      <c r="C3013" t="s">
        <v>361</v>
      </c>
      <c r="D3013" t="s">
        <v>1984</v>
      </c>
      <c r="E3013" s="53" t="str">
        <f t="shared" si="93"/>
        <v>2018_WVHARDY</v>
      </c>
      <c r="F3013">
        <v>453100</v>
      </c>
      <c r="G3013" s="53">
        <f t="array" ref="G3013">SUM(IF(A3013=A$5:A3013,IF(C3013=C$5:C3013,1,0),0))</f>
        <v>16</v>
      </c>
    </row>
    <row r="3014" spans="1:7" x14ac:dyDescent="0.25">
      <c r="A3014">
        <v>2018</v>
      </c>
      <c r="B3014" s="53" t="str">
        <f t="shared" ref="B3014:B3077" si="94">A3014&amp;"_"&amp;C3014&amp;G3014</f>
        <v>2018_WV17</v>
      </c>
      <c r="C3014" t="s">
        <v>361</v>
      </c>
      <c r="D3014" t="s">
        <v>867</v>
      </c>
      <c r="E3014" s="53" t="str">
        <f t="shared" ref="E3014:E3077" si="95">A3014&amp;"_"&amp;C3014&amp;D3014</f>
        <v>2018_WVHARRISON</v>
      </c>
      <c r="F3014">
        <v>453100</v>
      </c>
      <c r="G3014" s="53">
        <f t="array" ref="G3014">SUM(IF(A3014=A$5:A3014,IF(C3014=C$5:C3014,1,0),0))</f>
        <v>17</v>
      </c>
    </row>
    <row r="3015" spans="1:7" x14ac:dyDescent="0.25">
      <c r="A3015">
        <v>2018</v>
      </c>
      <c r="B3015" s="53" t="str">
        <f t="shared" si="94"/>
        <v>2018_WV18</v>
      </c>
      <c r="C3015" t="s">
        <v>361</v>
      </c>
      <c r="D3015" t="s">
        <v>460</v>
      </c>
      <c r="E3015" s="53" t="str">
        <f t="shared" si="95"/>
        <v>2018_WVJACKSON</v>
      </c>
      <c r="F3015">
        <v>453100</v>
      </c>
      <c r="G3015" s="53">
        <f t="array" ref="G3015">SUM(IF(A3015=A$5:A3015,IF(C3015=C$5:C3015,1,0),0))</f>
        <v>18</v>
      </c>
    </row>
    <row r="3016" spans="1:7" x14ac:dyDescent="0.25">
      <c r="A3016">
        <v>2018</v>
      </c>
      <c r="B3016" s="53" t="str">
        <f t="shared" si="94"/>
        <v>2018_WV19</v>
      </c>
      <c r="C3016" t="s">
        <v>361</v>
      </c>
      <c r="D3016" t="s">
        <v>196</v>
      </c>
      <c r="E3016" s="53" t="str">
        <f t="shared" si="95"/>
        <v>2018_WVJEFFERSON</v>
      </c>
      <c r="F3016">
        <v>679650</v>
      </c>
      <c r="G3016" s="53">
        <f t="array" ref="G3016">SUM(IF(A3016=A$5:A3016,IF(C3016=C$5:C3016,1,0),0))</f>
        <v>19</v>
      </c>
    </row>
    <row r="3017" spans="1:7" x14ac:dyDescent="0.25">
      <c r="A3017">
        <v>2018</v>
      </c>
      <c r="B3017" s="53" t="str">
        <f t="shared" si="94"/>
        <v>2018_WV20</v>
      </c>
      <c r="C3017" t="s">
        <v>361</v>
      </c>
      <c r="D3017" t="s">
        <v>1985</v>
      </c>
      <c r="E3017" s="53" t="str">
        <f t="shared" si="95"/>
        <v>2018_WVKANAWHA</v>
      </c>
      <c r="F3017">
        <v>453100</v>
      </c>
      <c r="G3017" s="53">
        <f t="array" ref="G3017">SUM(IF(A3017=A$5:A3017,IF(C3017=C$5:C3017,1,0),0))</f>
        <v>20</v>
      </c>
    </row>
    <row r="3018" spans="1:7" x14ac:dyDescent="0.25">
      <c r="A3018">
        <v>2018</v>
      </c>
      <c r="B3018" s="53" t="str">
        <f t="shared" si="94"/>
        <v>2018_WV21</v>
      </c>
      <c r="C3018" t="s">
        <v>361</v>
      </c>
      <c r="D3018" t="s">
        <v>796</v>
      </c>
      <c r="E3018" s="53" t="str">
        <f t="shared" si="95"/>
        <v>2018_WVLEWIS</v>
      </c>
      <c r="F3018">
        <v>453100</v>
      </c>
      <c r="G3018" s="53">
        <f t="array" ref="G3018">SUM(IF(A3018=A$5:A3018,IF(C3018=C$5:C3018,1,0),0))</f>
        <v>21</v>
      </c>
    </row>
    <row r="3019" spans="1:7" x14ac:dyDescent="0.25">
      <c r="A3019">
        <v>2018</v>
      </c>
      <c r="B3019" s="53" t="str">
        <f t="shared" si="94"/>
        <v>2018_WV22</v>
      </c>
      <c r="C3019" t="s">
        <v>361</v>
      </c>
      <c r="D3019" t="s">
        <v>221</v>
      </c>
      <c r="E3019" s="53" t="str">
        <f t="shared" si="95"/>
        <v>2018_WVLINCOLN</v>
      </c>
      <c r="F3019">
        <v>453100</v>
      </c>
      <c r="G3019" s="53">
        <f t="array" ref="G3019">SUM(IF(A3019=A$5:A3019,IF(C3019=C$5:C3019,1,0),0))</f>
        <v>22</v>
      </c>
    </row>
    <row r="3020" spans="1:7" x14ac:dyDescent="0.25">
      <c r="A3020">
        <v>2018</v>
      </c>
      <c r="B3020" s="53" t="str">
        <f t="shared" si="94"/>
        <v>2018_WV23</v>
      </c>
      <c r="C3020" t="s">
        <v>361</v>
      </c>
      <c r="D3020" t="s">
        <v>528</v>
      </c>
      <c r="E3020" s="53" t="str">
        <f t="shared" si="95"/>
        <v>2018_WVLOGAN</v>
      </c>
      <c r="F3020">
        <v>453100</v>
      </c>
      <c r="G3020" s="53">
        <f t="array" ref="G3020">SUM(IF(A3020=A$5:A3020,IF(C3020=C$5:C3020,1,0),0))</f>
        <v>23</v>
      </c>
    </row>
    <row r="3021" spans="1:7" x14ac:dyDescent="0.25">
      <c r="A3021">
        <v>2018</v>
      </c>
      <c r="B3021" s="53" t="str">
        <f t="shared" si="94"/>
        <v>2018_WV24</v>
      </c>
      <c r="C3021" t="s">
        <v>361</v>
      </c>
      <c r="D3021" t="s">
        <v>1489</v>
      </c>
      <c r="E3021" s="53" t="str">
        <f t="shared" si="95"/>
        <v>2018_WVMCDOWELL</v>
      </c>
      <c r="F3021">
        <v>453100</v>
      </c>
      <c r="G3021" s="53">
        <f t="array" ref="G3021">SUM(IF(A3021=A$5:A3021,IF(C3021=C$5:C3021,1,0),0))</f>
        <v>24</v>
      </c>
    </row>
    <row r="3022" spans="1:7" x14ac:dyDescent="0.25">
      <c r="A3022">
        <v>2018</v>
      </c>
      <c r="B3022" s="53" t="str">
        <f t="shared" si="94"/>
        <v>2018_WV25</v>
      </c>
      <c r="C3022" t="s">
        <v>361</v>
      </c>
      <c r="D3022" t="s">
        <v>469</v>
      </c>
      <c r="E3022" s="53" t="str">
        <f t="shared" si="95"/>
        <v>2018_WVMARION</v>
      </c>
      <c r="F3022">
        <v>453100</v>
      </c>
      <c r="G3022" s="53">
        <f t="array" ref="G3022">SUM(IF(A3022=A$5:A3022,IF(C3022=C$5:C3022,1,0),0))</f>
        <v>25</v>
      </c>
    </row>
    <row r="3023" spans="1:7" x14ac:dyDescent="0.25">
      <c r="A3023">
        <v>2018</v>
      </c>
      <c r="B3023" s="53" t="str">
        <f t="shared" si="94"/>
        <v>2018_WV26</v>
      </c>
      <c r="C3023" t="s">
        <v>361</v>
      </c>
      <c r="D3023" t="s">
        <v>470</v>
      </c>
      <c r="E3023" s="53" t="str">
        <f t="shared" si="95"/>
        <v>2018_WVMARSHALL</v>
      </c>
      <c r="F3023">
        <v>453100</v>
      </c>
      <c r="G3023" s="53">
        <f t="array" ref="G3023">SUM(IF(A3023=A$5:A3023,IF(C3023=C$5:C3023,1,0),0))</f>
        <v>26</v>
      </c>
    </row>
    <row r="3024" spans="1:7" x14ac:dyDescent="0.25">
      <c r="A3024">
        <v>2018</v>
      </c>
      <c r="B3024" s="53" t="str">
        <f t="shared" si="94"/>
        <v>2018_WV27</v>
      </c>
      <c r="C3024" t="s">
        <v>361</v>
      </c>
      <c r="D3024" t="s">
        <v>837</v>
      </c>
      <c r="E3024" s="53" t="str">
        <f t="shared" si="95"/>
        <v>2018_WVMASON</v>
      </c>
      <c r="F3024">
        <v>453100</v>
      </c>
      <c r="G3024" s="53">
        <f t="array" ref="G3024">SUM(IF(A3024=A$5:A3024,IF(C3024=C$5:C3024,1,0),0))</f>
        <v>27</v>
      </c>
    </row>
    <row r="3025" spans="1:7" x14ac:dyDescent="0.25">
      <c r="A3025">
        <v>2018</v>
      </c>
      <c r="B3025" s="53" t="str">
        <f t="shared" si="94"/>
        <v>2018_WV28</v>
      </c>
      <c r="C3025" t="s">
        <v>361</v>
      </c>
      <c r="D3025" t="s">
        <v>840</v>
      </c>
      <c r="E3025" s="53" t="str">
        <f t="shared" si="95"/>
        <v>2018_WVMERCER</v>
      </c>
      <c r="F3025">
        <v>453100</v>
      </c>
      <c r="G3025" s="53">
        <f t="array" ref="G3025">SUM(IF(A3025=A$5:A3025,IF(C3025=C$5:C3025,1,0),0))</f>
        <v>28</v>
      </c>
    </row>
    <row r="3026" spans="1:7" x14ac:dyDescent="0.25">
      <c r="A3026">
        <v>2018</v>
      </c>
      <c r="B3026" s="53" t="str">
        <f t="shared" si="94"/>
        <v>2018_WV29</v>
      </c>
      <c r="C3026" t="s">
        <v>361</v>
      </c>
      <c r="D3026" t="s">
        <v>606</v>
      </c>
      <c r="E3026" s="53" t="str">
        <f t="shared" si="95"/>
        <v>2018_WVMINERAL</v>
      </c>
      <c r="F3026">
        <v>453100</v>
      </c>
      <c r="G3026" s="53">
        <f t="array" ref="G3026">SUM(IF(A3026=A$5:A3026,IF(C3026=C$5:C3026,1,0),0))</f>
        <v>29</v>
      </c>
    </row>
    <row r="3027" spans="1:7" x14ac:dyDescent="0.25">
      <c r="A3027">
        <v>2018</v>
      </c>
      <c r="B3027" s="53" t="str">
        <f t="shared" si="94"/>
        <v>2018_WV30</v>
      </c>
      <c r="C3027" t="s">
        <v>361</v>
      </c>
      <c r="D3027" t="s">
        <v>1986</v>
      </c>
      <c r="E3027" s="53" t="str">
        <f t="shared" si="95"/>
        <v>2018_WVMINGO</v>
      </c>
      <c r="F3027">
        <v>453100</v>
      </c>
      <c r="G3027" s="53">
        <f t="array" ref="G3027">SUM(IF(A3027=A$5:A3027,IF(C3027=C$5:C3027,1,0),0))</f>
        <v>30</v>
      </c>
    </row>
    <row r="3028" spans="1:7" x14ac:dyDescent="0.25">
      <c r="A3028">
        <v>2018</v>
      </c>
      <c r="B3028" s="53" t="str">
        <f t="shared" si="94"/>
        <v>2018_WV31</v>
      </c>
      <c r="C3028" t="s">
        <v>361</v>
      </c>
      <c r="D3028" t="s">
        <v>1987</v>
      </c>
      <c r="E3028" s="53" t="str">
        <f t="shared" si="95"/>
        <v>2018_WVMONONGALIA</v>
      </c>
      <c r="F3028">
        <v>453100</v>
      </c>
      <c r="G3028" s="53">
        <f t="array" ref="G3028">SUM(IF(A3028=A$5:A3028,IF(C3028=C$5:C3028,1,0),0))</f>
        <v>31</v>
      </c>
    </row>
    <row r="3029" spans="1:7" x14ac:dyDescent="0.25">
      <c r="A3029">
        <v>2018</v>
      </c>
      <c r="B3029" s="53" t="str">
        <f t="shared" si="94"/>
        <v>2018_WV32</v>
      </c>
      <c r="C3029" t="s">
        <v>361</v>
      </c>
      <c r="D3029" t="s">
        <v>210</v>
      </c>
      <c r="E3029" s="53" t="str">
        <f t="shared" si="95"/>
        <v>2018_WVMONROE</v>
      </c>
      <c r="F3029">
        <v>453100</v>
      </c>
      <c r="G3029" s="53">
        <f t="array" ref="G3029">SUM(IF(A3029=A$5:A3029,IF(C3029=C$5:C3029,1,0),0))</f>
        <v>32</v>
      </c>
    </row>
    <row r="3030" spans="1:7" x14ac:dyDescent="0.25">
      <c r="A3030">
        <v>2018</v>
      </c>
      <c r="B3030" s="53" t="str">
        <f t="shared" si="94"/>
        <v>2018_WV33</v>
      </c>
      <c r="C3030" t="s">
        <v>361</v>
      </c>
      <c r="D3030" t="s">
        <v>472</v>
      </c>
      <c r="E3030" s="53" t="str">
        <f t="shared" si="95"/>
        <v>2018_WVMORGAN</v>
      </c>
      <c r="F3030">
        <v>453100</v>
      </c>
      <c r="G3030" s="53">
        <f t="array" ref="G3030">SUM(IF(A3030=A$5:A3030,IF(C3030=C$5:C3030,1,0),0))</f>
        <v>33</v>
      </c>
    </row>
    <row r="3031" spans="1:7" x14ac:dyDescent="0.25">
      <c r="A3031">
        <v>2018</v>
      </c>
      <c r="B3031" s="53" t="str">
        <f t="shared" si="94"/>
        <v>2018_WV34</v>
      </c>
      <c r="C3031" t="s">
        <v>361</v>
      </c>
      <c r="D3031" t="s">
        <v>1041</v>
      </c>
      <c r="E3031" s="53" t="str">
        <f t="shared" si="95"/>
        <v>2018_WVNICHOLAS</v>
      </c>
      <c r="F3031">
        <v>453100</v>
      </c>
      <c r="G3031" s="53">
        <f t="array" ref="G3031">SUM(IF(A3031=A$5:A3031,IF(C3031=C$5:C3031,1,0),0))</f>
        <v>34</v>
      </c>
    </row>
    <row r="3032" spans="1:7" x14ac:dyDescent="0.25">
      <c r="A3032">
        <v>2018</v>
      </c>
      <c r="B3032" s="53" t="str">
        <f t="shared" si="94"/>
        <v>2018_WV35</v>
      </c>
      <c r="C3032" t="s">
        <v>361</v>
      </c>
      <c r="D3032" t="s">
        <v>113</v>
      </c>
      <c r="E3032" s="53" t="str">
        <f t="shared" si="95"/>
        <v>2018_WVOHIO</v>
      </c>
      <c r="F3032">
        <v>453100</v>
      </c>
      <c r="G3032" s="53">
        <f t="array" ref="G3032">SUM(IF(A3032=A$5:A3032,IF(C3032=C$5:C3032,1,0),0))</f>
        <v>35</v>
      </c>
    </row>
    <row r="3033" spans="1:7" x14ac:dyDescent="0.25">
      <c r="A3033">
        <v>2018</v>
      </c>
      <c r="B3033" s="53" t="str">
        <f t="shared" si="94"/>
        <v>2018_WV36</v>
      </c>
      <c r="C3033" t="s">
        <v>361</v>
      </c>
      <c r="D3033" t="s">
        <v>1044</v>
      </c>
      <c r="E3033" s="53" t="str">
        <f t="shared" si="95"/>
        <v>2018_WVPENDLETON</v>
      </c>
      <c r="F3033">
        <v>453100</v>
      </c>
      <c r="G3033" s="53">
        <f t="array" ref="G3033">SUM(IF(A3033=A$5:A3033,IF(C3033=C$5:C3033,1,0),0))</f>
        <v>36</v>
      </c>
    </row>
    <row r="3034" spans="1:7" x14ac:dyDescent="0.25">
      <c r="A3034">
        <v>2018</v>
      </c>
      <c r="B3034" s="53" t="str">
        <f t="shared" si="94"/>
        <v>2018_WV37</v>
      </c>
      <c r="C3034" t="s">
        <v>361</v>
      </c>
      <c r="D3034" t="s">
        <v>1988</v>
      </c>
      <c r="E3034" s="53" t="str">
        <f t="shared" si="95"/>
        <v>2018_WVPLEASANTS</v>
      </c>
      <c r="F3034">
        <v>453100</v>
      </c>
      <c r="G3034" s="53">
        <f t="array" ref="G3034">SUM(IF(A3034=A$5:A3034,IF(C3034=C$5:C3034,1,0),0))</f>
        <v>37</v>
      </c>
    </row>
    <row r="3035" spans="1:7" x14ac:dyDescent="0.25">
      <c r="A3035">
        <v>2018</v>
      </c>
      <c r="B3035" s="53" t="str">
        <f t="shared" si="94"/>
        <v>2018_WV38</v>
      </c>
      <c r="C3035" t="s">
        <v>361</v>
      </c>
      <c r="D3035" t="s">
        <v>927</v>
      </c>
      <c r="E3035" s="53" t="str">
        <f t="shared" si="95"/>
        <v>2018_WVPOCAHONTAS</v>
      </c>
      <c r="F3035">
        <v>453100</v>
      </c>
      <c r="G3035" s="53">
        <f t="array" ref="G3035">SUM(IF(A3035=A$5:A3035,IF(C3035=C$5:C3035,1,0),0))</f>
        <v>38</v>
      </c>
    </row>
    <row r="3036" spans="1:7" x14ac:dyDescent="0.25">
      <c r="A3036">
        <v>2018</v>
      </c>
      <c r="B3036" s="53" t="str">
        <f t="shared" si="94"/>
        <v>2018_WV39</v>
      </c>
      <c r="C3036" t="s">
        <v>361</v>
      </c>
      <c r="D3036" t="s">
        <v>1989</v>
      </c>
      <c r="E3036" s="53" t="str">
        <f t="shared" si="95"/>
        <v>2018_WVPRESTON</v>
      </c>
      <c r="F3036">
        <v>453100</v>
      </c>
      <c r="G3036" s="53">
        <f t="array" ref="G3036">SUM(IF(A3036=A$5:A3036,IF(C3036=C$5:C3036,1,0),0))</f>
        <v>39</v>
      </c>
    </row>
    <row r="3037" spans="1:7" x14ac:dyDescent="0.25">
      <c r="A3037">
        <v>2018</v>
      </c>
      <c r="B3037" s="53" t="str">
        <f t="shared" si="94"/>
        <v>2018_WV40</v>
      </c>
      <c r="C3037" t="s">
        <v>361</v>
      </c>
      <c r="D3037" t="s">
        <v>264</v>
      </c>
      <c r="E3037" s="53" t="str">
        <f t="shared" si="95"/>
        <v>2018_WVPUTNAM</v>
      </c>
      <c r="F3037">
        <v>453100</v>
      </c>
      <c r="G3037" s="53">
        <f t="array" ref="G3037">SUM(IF(A3037=A$5:A3037,IF(C3037=C$5:C3037,1,0),0))</f>
        <v>40</v>
      </c>
    </row>
    <row r="3038" spans="1:7" x14ac:dyDescent="0.25">
      <c r="A3038">
        <v>2018</v>
      </c>
      <c r="B3038" s="53" t="str">
        <f t="shared" si="94"/>
        <v>2018_WV41</v>
      </c>
      <c r="C3038" t="s">
        <v>361</v>
      </c>
      <c r="D3038" t="s">
        <v>1990</v>
      </c>
      <c r="E3038" s="53" t="str">
        <f t="shared" si="95"/>
        <v>2018_WVRALEIGH</v>
      </c>
      <c r="F3038">
        <v>453100</v>
      </c>
      <c r="G3038" s="53">
        <f t="array" ref="G3038">SUM(IF(A3038=A$5:A3038,IF(C3038=C$5:C3038,1,0),0))</f>
        <v>41</v>
      </c>
    </row>
    <row r="3039" spans="1:7" x14ac:dyDescent="0.25">
      <c r="A3039">
        <v>2018</v>
      </c>
      <c r="B3039" s="53" t="str">
        <f t="shared" si="94"/>
        <v>2018_WV42</v>
      </c>
      <c r="C3039" t="s">
        <v>361</v>
      </c>
      <c r="D3039" t="s">
        <v>475</v>
      </c>
      <c r="E3039" s="53" t="str">
        <f t="shared" si="95"/>
        <v>2018_WVRANDOLPH</v>
      </c>
      <c r="F3039">
        <v>453100</v>
      </c>
      <c r="G3039" s="53">
        <f t="array" ref="G3039">SUM(IF(A3039=A$5:A3039,IF(C3039=C$5:C3039,1,0),0))</f>
        <v>42</v>
      </c>
    </row>
    <row r="3040" spans="1:7" x14ac:dyDescent="0.25">
      <c r="A3040">
        <v>2018</v>
      </c>
      <c r="B3040" s="53" t="str">
        <f t="shared" si="94"/>
        <v>2018_WV43</v>
      </c>
      <c r="C3040" t="s">
        <v>361</v>
      </c>
      <c r="D3040" t="s">
        <v>1991</v>
      </c>
      <c r="E3040" s="53" t="str">
        <f t="shared" si="95"/>
        <v>2018_WVRITCHIE</v>
      </c>
      <c r="F3040">
        <v>453100</v>
      </c>
      <c r="G3040" s="53">
        <f t="array" ref="G3040">SUM(IF(A3040=A$5:A3040,IF(C3040=C$5:C3040,1,0),0))</f>
        <v>43</v>
      </c>
    </row>
    <row r="3041" spans="1:7" x14ac:dyDescent="0.25">
      <c r="A3041">
        <v>2018</v>
      </c>
      <c r="B3041" s="53" t="str">
        <f t="shared" si="94"/>
        <v>2018_WV44</v>
      </c>
      <c r="C3041" t="s">
        <v>361</v>
      </c>
      <c r="D3041" t="s">
        <v>1744</v>
      </c>
      <c r="E3041" s="53" t="str">
        <f t="shared" si="95"/>
        <v>2018_WVROANE</v>
      </c>
      <c r="F3041">
        <v>453100</v>
      </c>
      <c r="G3041" s="53">
        <f t="array" ref="G3041">SUM(IF(A3041=A$5:A3041,IF(C3041=C$5:C3041,1,0),0))</f>
        <v>44</v>
      </c>
    </row>
    <row r="3042" spans="1:7" x14ac:dyDescent="0.25">
      <c r="A3042">
        <v>2018</v>
      </c>
      <c r="B3042" s="53" t="str">
        <f t="shared" si="94"/>
        <v>2018_WV45</v>
      </c>
      <c r="C3042" t="s">
        <v>361</v>
      </c>
      <c r="D3042" t="s">
        <v>1992</v>
      </c>
      <c r="E3042" s="53" t="str">
        <f t="shared" si="95"/>
        <v>2018_WVSUMMERS</v>
      </c>
      <c r="F3042">
        <v>453100</v>
      </c>
      <c r="G3042" s="53">
        <f t="array" ref="G3042">SUM(IF(A3042=A$5:A3042,IF(C3042=C$5:C3042,1,0),0))</f>
        <v>45</v>
      </c>
    </row>
    <row r="3043" spans="1:7" x14ac:dyDescent="0.25">
      <c r="A3043">
        <v>2018</v>
      </c>
      <c r="B3043" s="53" t="str">
        <f t="shared" si="94"/>
        <v>2018_WV46</v>
      </c>
      <c r="C3043" t="s">
        <v>361</v>
      </c>
      <c r="D3043" t="s">
        <v>668</v>
      </c>
      <c r="E3043" s="53" t="str">
        <f t="shared" si="95"/>
        <v>2018_WVTAYLOR</v>
      </c>
      <c r="F3043">
        <v>453100</v>
      </c>
      <c r="G3043" s="53">
        <f t="array" ref="G3043">SUM(IF(A3043=A$5:A3043,IF(C3043=C$5:C3043,1,0),0))</f>
        <v>46</v>
      </c>
    </row>
    <row r="3044" spans="1:7" x14ac:dyDescent="0.25">
      <c r="A3044">
        <v>2018</v>
      </c>
      <c r="B3044" s="53" t="str">
        <f t="shared" si="94"/>
        <v>2018_WV47</v>
      </c>
      <c r="C3044" t="s">
        <v>361</v>
      </c>
      <c r="D3044" t="s">
        <v>1993</v>
      </c>
      <c r="E3044" s="53" t="str">
        <f t="shared" si="95"/>
        <v>2018_WVTUCKER</v>
      </c>
      <c r="F3044">
        <v>453100</v>
      </c>
      <c r="G3044" s="53">
        <f t="array" ref="G3044">SUM(IF(A3044=A$5:A3044,IF(C3044=C$5:C3044,1,0),0))</f>
        <v>47</v>
      </c>
    </row>
    <row r="3045" spans="1:7" x14ac:dyDescent="0.25">
      <c r="A3045">
        <v>2018</v>
      </c>
      <c r="B3045" s="53" t="str">
        <f t="shared" si="94"/>
        <v>2018_WV48</v>
      </c>
      <c r="C3045" t="s">
        <v>361</v>
      </c>
      <c r="D3045" t="s">
        <v>1886</v>
      </c>
      <c r="E3045" s="53" t="str">
        <f t="shared" si="95"/>
        <v>2018_WVTYLER</v>
      </c>
      <c r="F3045">
        <v>453100</v>
      </c>
      <c r="G3045" s="53">
        <f t="array" ref="G3045">SUM(IF(A3045=A$5:A3045,IF(C3045=C$5:C3045,1,0),0))</f>
        <v>48</v>
      </c>
    </row>
    <row r="3046" spans="1:7" x14ac:dyDescent="0.25">
      <c r="A3046">
        <v>2018</v>
      </c>
      <c r="B3046" s="53" t="str">
        <f t="shared" si="94"/>
        <v>2018_WV49</v>
      </c>
      <c r="C3046" t="s">
        <v>361</v>
      </c>
      <c r="D3046" t="s">
        <v>1887</v>
      </c>
      <c r="E3046" s="53" t="str">
        <f t="shared" si="95"/>
        <v>2018_WVUPSHUR</v>
      </c>
      <c r="F3046">
        <v>453100</v>
      </c>
      <c r="G3046" s="53">
        <f t="array" ref="G3046">SUM(IF(A3046=A$5:A3046,IF(C3046=C$5:C3046,1,0),0))</f>
        <v>49</v>
      </c>
    </row>
    <row r="3047" spans="1:7" x14ac:dyDescent="0.25">
      <c r="A3047">
        <v>2018</v>
      </c>
      <c r="B3047" s="53" t="str">
        <f t="shared" si="94"/>
        <v>2018_WV50</v>
      </c>
      <c r="C3047" t="s">
        <v>361</v>
      </c>
      <c r="D3047" t="s">
        <v>770</v>
      </c>
      <c r="E3047" s="53" t="str">
        <f t="shared" si="95"/>
        <v>2018_WVWAYNE</v>
      </c>
      <c r="F3047">
        <v>453100</v>
      </c>
      <c r="G3047" s="53">
        <f t="array" ref="G3047">SUM(IF(A3047=A$5:A3047,IF(C3047=C$5:C3047,1,0),0))</f>
        <v>50</v>
      </c>
    </row>
    <row r="3048" spans="1:7" x14ac:dyDescent="0.25">
      <c r="A3048">
        <v>2018</v>
      </c>
      <c r="B3048" s="53" t="str">
        <f t="shared" si="94"/>
        <v>2018_WV51</v>
      </c>
      <c r="C3048" t="s">
        <v>361</v>
      </c>
      <c r="D3048" t="s">
        <v>771</v>
      </c>
      <c r="E3048" s="53" t="str">
        <f t="shared" si="95"/>
        <v>2018_WVWEBSTER</v>
      </c>
      <c r="F3048">
        <v>453100</v>
      </c>
      <c r="G3048" s="53">
        <f t="array" ref="G3048">SUM(IF(A3048=A$5:A3048,IF(C3048=C$5:C3048,1,0),0))</f>
        <v>51</v>
      </c>
    </row>
    <row r="3049" spans="1:7" x14ac:dyDescent="0.25">
      <c r="A3049">
        <v>2018</v>
      </c>
      <c r="B3049" s="53" t="str">
        <f t="shared" si="94"/>
        <v>2018_WV52</v>
      </c>
      <c r="C3049" t="s">
        <v>361</v>
      </c>
      <c r="D3049" t="s">
        <v>1994</v>
      </c>
      <c r="E3049" s="53" t="str">
        <f t="shared" si="95"/>
        <v>2018_WVWETZEL</v>
      </c>
      <c r="F3049">
        <v>453100</v>
      </c>
      <c r="G3049" s="53">
        <f t="array" ref="G3049">SUM(IF(A3049=A$5:A3049,IF(C3049=C$5:C3049,1,0),0))</f>
        <v>52</v>
      </c>
    </row>
    <row r="3050" spans="1:7" x14ac:dyDescent="0.25">
      <c r="A3050">
        <v>2018</v>
      </c>
      <c r="B3050" s="53" t="str">
        <f t="shared" si="94"/>
        <v>2018_WV53</v>
      </c>
      <c r="C3050" t="s">
        <v>361</v>
      </c>
      <c r="D3050" t="s">
        <v>1995</v>
      </c>
      <c r="E3050" s="53" t="str">
        <f t="shared" si="95"/>
        <v>2018_WVWIRT</v>
      </c>
      <c r="F3050">
        <v>453100</v>
      </c>
      <c r="G3050" s="53">
        <f t="array" ref="G3050">SUM(IF(A3050=A$5:A3050,IF(C3050=C$5:C3050,1,0),0))</f>
        <v>53</v>
      </c>
    </row>
    <row r="3051" spans="1:7" x14ac:dyDescent="0.25">
      <c r="A3051">
        <v>2018</v>
      </c>
      <c r="B3051" s="53" t="str">
        <f t="shared" si="94"/>
        <v>2018_WV54</v>
      </c>
      <c r="C3051" t="s">
        <v>361</v>
      </c>
      <c r="D3051" t="s">
        <v>1576</v>
      </c>
      <c r="E3051" s="53" t="str">
        <f t="shared" si="95"/>
        <v>2018_WVWOOD</v>
      </c>
      <c r="F3051">
        <v>453100</v>
      </c>
      <c r="G3051" s="53">
        <f t="array" ref="G3051">SUM(IF(A3051=A$5:A3051,IF(C3051=C$5:C3051,1,0),0))</f>
        <v>54</v>
      </c>
    </row>
    <row r="3052" spans="1:7" x14ac:dyDescent="0.25">
      <c r="A3052">
        <v>2018</v>
      </c>
      <c r="B3052" s="53" t="str">
        <f t="shared" si="94"/>
        <v>2018_WV55</v>
      </c>
      <c r="C3052" t="s">
        <v>361</v>
      </c>
      <c r="D3052" t="s">
        <v>128</v>
      </c>
      <c r="E3052" s="53" t="str">
        <f t="shared" si="95"/>
        <v>2018_WVWYOMING</v>
      </c>
      <c r="F3052">
        <v>453100</v>
      </c>
      <c r="G3052" s="53">
        <f t="array" ref="G3052">SUM(IF(A3052=A$5:A3052,IF(C3052=C$5:C3052,1,0),0))</f>
        <v>55</v>
      </c>
    </row>
    <row r="3053" spans="1:7" x14ac:dyDescent="0.25">
      <c r="A3053">
        <v>2018</v>
      </c>
      <c r="B3053" s="53" t="str">
        <f t="shared" si="94"/>
        <v>2018_WI1</v>
      </c>
      <c r="C3053" t="s">
        <v>391</v>
      </c>
      <c r="D3053" t="s">
        <v>184</v>
      </c>
      <c r="E3053" s="53" t="str">
        <f t="shared" si="95"/>
        <v>2018_WIADAMS</v>
      </c>
      <c r="F3053">
        <v>453100</v>
      </c>
      <c r="G3053" s="53">
        <f t="array" ref="G3053">SUM(IF(A3053=A$5:A3053,IF(C3053=C$5:C3053,1,0),0))</f>
        <v>1</v>
      </c>
    </row>
    <row r="3054" spans="1:7" x14ac:dyDescent="0.25">
      <c r="A3054">
        <v>2018</v>
      </c>
      <c r="B3054" s="53" t="str">
        <f t="shared" si="94"/>
        <v>2018_WI2</v>
      </c>
      <c r="C3054" t="s">
        <v>391</v>
      </c>
      <c r="D3054" t="s">
        <v>1543</v>
      </c>
      <c r="E3054" s="53" t="str">
        <f t="shared" si="95"/>
        <v>2018_WIASHLAND</v>
      </c>
      <c r="F3054">
        <v>453100</v>
      </c>
      <c r="G3054" s="53">
        <f t="array" ref="G3054">SUM(IF(A3054=A$5:A3054,IF(C3054=C$5:C3054,1,0),0))</f>
        <v>2</v>
      </c>
    </row>
    <row r="3055" spans="1:7" x14ac:dyDescent="0.25">
      <c r="A3055">
        <v>2018</v>
      </c>
      <c r="B3055" s="53" t="str">
        <f t="shared" si="94"/>
        <v>2018_WI3</v>
      </c>
      <c r="C3055" t="s">
        <v>391</v>
      </c>
      <c r="D3055" t="s">
        <v>1996</v>
      </c>
      <c r="E3055" s="53" t="str">
        <f t="shared" si="95"/>
        <v>2018_WIBARRON</v>
      </c>
      <c r="F3055">
        <v>453100</v>
      </c>
      <c r="G3055" s="53">
        <f t="array" ref="G3055">SUM(IF(A3055=A$5:A3055,IF(C3055=C$5:C3055,1,0),0))</f>
        <v>3</v>
      </c>
    </row>
    <row r="3056" spans="1:7" x14ac:dyDescent="0.25">
      <c r="A3056">
        <v>2018</v>
      </c>
      <c r="B3056" s="53" t="str">
        <f t="shared" si="94"/>
        <v>2018_WI4</v>
      </c>
      <c r="C3056" t="s">
        <v>391</v>
      </c>
      <c r="D3056" t="s">
        <v>1997</v>
      </c>
      <c r="E3056" s="53" t="str">
        <f t="shared" si="95"/>
        <v>2018_WIBAYFIELD</v>
      </c>
      <c r="F3056">
        <v>453100</v>
      </c>
      <c r="G3056" s="53">
        <f t="array" ref="G3056">SUM(IF(A3056=A$5:A3056,IF(C3056=C$5:C3056,1,0),0))</f>
        <v>4</v>
      </c>
    </row>
    <row r="3057" spans="1:7" x14ac:dyDescent="0.25">
      <c r="A3057">
        <v>2018</v>
      </c>
      <c r="B3057" s="53" t="str">
        <f t="shared" si="94"/>
        <v>2018_WI5</v>
      </c>
      <c r="C3057" t="s">
        <v>391</v>
      </c>
      <c r="D3057" t="s">
        <v>808</v>
      </c>
      <c r="E3057" s="53" t="str">
        <f t="shared" si="95"/>
        <v>2018_WIBROWN</v>
      </c>
      <c r="F3057">
        <v>453100</v>
      </c>
      <c r="G3057" s="53">
        <f t="array" ref="G3057">SUM(IF(A3057=A$5:A3057,IF(C3057=C$5:C3057,1,0),0))</f>
        <v>5</v>
      </c>
    </row>
    <row r="3058" spans="1:7" x14ac:dyDescent="0.25">
      <c r="A3058">
        <v>2018</v>
      </c>
      <c r="B3058" s="53" t="str">
        <f t="shared" si="94"/>
        <v>2018_WI6</v>
      </c>
      <c r="C3058" t="s">
        <v>391</v>
      </c>
      <c r="D3058" t="s">
        <v>1354</v>
      </c>
      <c r="E3058" s="53" t="str">
        <f t="shared" si="95"/>
        <v>2018_WIBUFFALO</v>
      </c>
      <c r="F3058">
        <v>453100</v>
      </c>
      <c r="G3058" s="53">
        <f t="array" ref="G3058">SUM(IF(A3058=A$5:A3058,IF(C3058=C$5:C3058,1,0),0))</f>
        <v>6</v>
      </c>
    </row>
    <row r="3059" spans="1:7" x14ac:dyDescent="0.25">
      <c r="A3059">
        <v>2018</v>
      </c>
      <c r="B3059" s="53" t="str">
        <f t="shared" si="94"/>
        <v>2018_WI7</v>
      </c>
      <c r="C3059" t="s">
        <v>391</v>
      </c>
      <c r="D3059" t="s">
        <v>1998</v>
      </c>
      <c r="E3059" s="53" t="str">
        <f t="shared" si="95"/>
        <v>2018_WIBURNETT</v>
      </c>
      <c r="F3059">
        <v>453100</v>
      </c>
      <c r="G3059" s="53">
        <f t="array" ref="G3059">SUM(IF(A3059=A$5:A3059,IF(C3059=C$5:C3059,1,0),0))</f>
        <v>7</v>
      </c>
    </row>
    <row r="3060" spans="1:7" x14ac:dyDescent="0.25">
      <c r="A3060">
        <v>2018</v>
      </c>
      <c r="B3060" s="53" t="str">
        <f t="shared" si="94"/>
        <v>2018_WI8</v>
      </c>
      <c r="C3060" t="s">
        <v>391</v>
      </c>
      <c r="D3060" t="s">
        <v>1999</v>
      </c>
      <c r="E3060" s="53" t="str">
        <f t="shared" si="95"/>
        <v>2018_WICALUMET</v>
      </c>
      <c r="F3060">
        <v>453100</v>
      </c>
      <c r="G3060" s="53">
        <f t="array" ref="G3060">SUM(IF(A3060=A$5:A3060,IF(C3060=C$5:C3060,1,0),0))</f>
        <v>8</v>
      </c>
    </row>
    <row r="3061" spans="1:7" x14ac:dyDescent="0.25">
      <c r="A3061">
        <v>2018</v>
      </c>
      <c r="B3061" s="53" t="str">
        <f t="shared" si="94"/>
        <v>2018_WI9</v>
      </c>
      <c r="C3061" t="s">
        <v>391</v>
      </c>
      <c r="D3061" t="s">
        <v>1131</v>
      </c>
      <c r="E3061" s="53" t="str">
        <f t="shared" si="95"/>
        <v>2018_WICHIPPEWA</v>
      </c>
      <c r="F3061">
        <v>453100</v>
      </c>
      <c r="G3061" s="53">
        <f t="array" ref="G3061">SUM(IF(A3061=A$5:A3061,IF(C3061=C$5:C3061,1,0),0))</f>
        <v>9</v>
      </c>
    </row>
    <row r="3062" spans="1:7" x14ac:dyDescent="0.25">
      <c r="A3062">
        <v>2018</v>
      </c>
      <c r="B3062" s="53" t="str">
        <f t="shared" si="94"/>
        <v>2018_WI10</v>
      </c>
      <c r="C3062" t="s">
        <v>391</v>
      </c>
      <c r="D3062" t="s">
        <v>507</v>
      </c>
      <c r="E3062" s="53" t="str">
        <f t="shared" si="95"/>
        <v>2018_WICLARK</v>
      </c>
      <c r="F3062">
        <v>453100</v>
      </c>
      <c r="G3062" s="53">
        <f t="array" ref="G3062">SUM(IF(A3062=A$5:A3062,IF(C3062=C$5:C3062,1,0),0))</f>
        <v>10</v>
      </c>
    </row>
    <row r="3063" spans="1:7" x14ac:dyDescent="0.25">
      <c r="A3063">
        <v>2018</v>
      </c>
      <c r="B3063" s="53" t="str">
        <f t="shared" si="94"/>
        <v>2018_WI11</v>
      </c>
      <c r="C3063" t="s">
        <v>391</v>
      </c>
      <c r="D3063" t="s">
        <v>509</v>
      </c>
      <c r="E3063" s="53" t="str">
        <f t="shared" si="95"/>
        <v>2018_WICOLUMBIA</v>
      </c>
      <c r="F3063">
        <v>453100</v>
      </c>
      <c r="G3063" s="53">
        <f t="array" ref="G3063">SUM(IF(A3063=A$5:A3063,IF(C3063=C$5:C3063,1,0),0))</f>
        <v>11</v>
      </c>
    </row>
    <row r="3064" spans="1:7" x14ac:dyDescent="0.25">
      <c r="A3064">
        <v>2018</v>
      </c>
      <c r="B3064" s="53" t="str">
        <f t="shared" si="94"/>
        <v>2018_WI12</v>
      </c>
      <c r="C3064" t="s">
        <v>391</v>
      </c>
      <c r="D3064" t="s">
        <v>512</v>
      </c>
      <c r="E3064" s="53" t="str">
        <f t="shared" si="95"/>
        <v>2018_WICRAWFORD</v>
      </c>
      <c r="F3064">
        <v>453100</v>
      </c>
      <c r="G3064" s="53">
        <f t="array" ref="G3064">SUM(IF(A3064=A$5:A3064,IF(C3064=C$5:C3064,1,0),0))</f>
        <v>12</v>
      </c>
    </row>
    <row r="3065" spans="1:7" x14ac:dyDescent="0.25">
      <c r="A3065">
        <v>2018</v>
      </c>
      <c r="B3065" s="53" t="str">
        <f t="shared" si="94"/>
        <v>2018_WI13</v>
      </c>
      <c r="C3065" t="s">
        <v>391</v>
      </c>
      <c r="D3065" t="s">
        <v>2000</v>
      </c>
      <c r="E3065" s="53" t="str">
        <f t="shared" si="95"/>
        <v>2018_WIDANE</v>
      </c>
      <c r="F3065">
        <v>453100</v>
      </c>
      <c r="G3065" s="53">
        <f t="array" ref="G3065">SUM(IF(A3065=A$5:A3065,IF(C3065=C$5:C3065,1,0),0))</f>
        <v>13</v>
      </c>
    </row>
    <row r="3066" spans="1:7" x14ac:dyDescent="0.25">
      <c r="A3066">
        <v>2018</v>
      </c>
      <c r="B3066" s="53" t="str">
        <f t="shared" si="94"/>
        <v>2018_WI14</v>
      </c>
      <c r="C3066" t="s">
        <v>391</v>
      </c>
      <c r="D3066" t="s">
        <v>704</v>
      </c>
      <c r="E3066" s="53" t="str">
        <f t="shared" si="95"/>
        <v>2018_WIDODGE</v>
      </c>
      <c r="F3066">
        <v>453100</v>
      </c>
      <c r="G3066" s="53">
        <f t="array" ref="G3066">SUM(IF(A3066=A$5:A3066,IF(C3066=C$5:C3066,1,0),0))</f>
        <v>14</v>
      </c>
    </row>
    <row r="3067" spans="1:7" x14ac:dyDescent="0.25">
      <c r="A3067">
        <v>2018</v>
      </c>
      <c r="B3067" s="53" t="str">
        <f t="shared" si="94"/>
        <v>2018_WI15</v>
      </c>
      <c r="C3067" t="s">
        <v>391</v>
      </c>
      <c r="D3067" t="s">
        <v>2001</v>
      </c>
      <c r="E3067" s="53" t="str">
        <f t="shared" si="95"/>
        <v>2018_WIDOOR</v>
      </c>
      <c r="F3067">
        <v>453100</v>
      </c>
      <c r="G3067" s="53">
        <f t="array" ref="G3067">SUM(IF(A3067=A$5:A3067,IF(C3067=C$5:C3067,1,0),0))</f>
        <v>15</v>
      </c>
    </row>
    <row r="3068" spans="1:7" x14ac:dyDescent="0.25">
      <c r="A3068">
        <v>2018</v>
      </c>
      <c r="B3068" s="53" t="str">
        <f t="shared" si="94"/>
        <v>2018_WI16</v>
      </c>
      <c r="C3068" t="s">
        <v>391</v>
      </c>
      <c r="D3068" t="s">
        <v>190</v>
      </c>
      <c r="E3068" s="53" t="str">
        <f t="shared" si="95"/>
        <v>2018_WIDOUGLAS</v>
      </c>
      <c r="F3068">
        <v>453100</v>
      </c>
      <c r="G3068" s="53">
        <f t="array" ref="G3068">SUM(IF(A3068=A$5:A3068,IF(C3068=C$5:C3068,1,0),0))</f>
        <v>16</v>
      </c>
    </row>
    <row r="3069" spans="1:7" x14ac:dyDescent="0.25">
      <c r="A3069">
        <v>2018</v>
      </c>
      <c r="B3069" s="53" t="str">
        <f t="shared" si="94"/>
        <v>2018_WI17</v>
      </c>
      <c r="C3069" t="s">
        <v>391</v>
      </c>
      <c r="D3069" t="s">
        <v>1521</v>
      </c>
      <c r="E3069" s="53" t="str">
        <f t="shared" si="95"/>
        <v>2018_WIDUNN</v>
      </c>
      <c r="F3069">
        <v>453100</v>
      </c>
      <c r="G3069" s="53">
        <f t="array" ref="G3069">SUM(IF(A3069=A$5:A3069,IF(C3069=C$5:C3069,1,0),0))</f>
        <v>17</v>
      </c>
    </row>
    <row r="3070" spans="1:7" x14ac:dyDescent="0.25">
      <c r="A3070">
        <v>2018</v>
      </c>
      <c r="B3070" s="53" t="str">
        <f t="shared" si="94"/>
        <v>2018_WI18</v>
      </c>
      <c r="C3070" t="s">
        <v>391</v>
      </c>
      <c r="D3070" t="s">
        <v>2002</v>
      </c>
      <c r="E3070" s="53" t="str">
        <f t="shared" si="95"/>
        <v>2018_WIEAU CLAIRE</v>
      </c>
      <c r="F3070">
        <v>453100</v>
      </c>
      <c r="G3070" s="53">
        <f t="array" ref="G3070">SUM(IF(A3070=A$5:A3070,IF(C3070=C$5:C3070,1,0),0))</f>
        <v>18</v>
      </c>
    </row>
    <row r="3071" spans="1:7" x14ac:dyDescent="0.25">
      <c r="A3071">
        <v>2018</v>
      </c>
      <c r="B3071" s="53" t="str">
        <f t="shared" si="94"/>
        <v>2018_WI19</v>
      </c>
      <c r="C3071" t="s">
        <v>391</v>
      </c>
      <c r="D3071" t="s">
        <v>1677</v>
      </c>
      <c r="E3071" s="53" t="str">
        <f t="shared" si="95"/>
        <v>2018_WIFLORENCE</v>
      </c>
      <c r="F3071">
        <v>453100</v>
      </c>
      <c r="G3071" s="53">
        <f t="array" ref="G3071">SUM(IF(A3071=A$5:A3071,IF(C3071=C$5:C3071,1,0),0))</f>
        <v>19</v>
      </c>
    </row>
    <row r="3072" spans="1:7" x14ac:dyDescent="0.25">
      <c r="A3072">
        <v>2018</v>
      </c>
      <c r="B3072" s="53" t="str">
        <f t="shared" si="94"/>
        <v>2018_WI20</v>
      </c>
      <c r="C3072" t="s">
        <v>391</v>
      </c>
      <c r="D3072" t="s">
        <v>2003</v>
      </c>
      <c r="E3072" s="53" t="str">
        <f t="shared" si="95"/>
        <v>2018_WIFOND DU LAC</v>
      </c>
      <c r="F3072">
        <v>453100</v>
      </c>
      <c r="G3072" s="53">
        <f t="array" ref="G3072">SUM(IF(A3072=A$5:A3072,IF(C3072=C$5:C3072,1,0),0))</f>
        <v>20</v>
      </c>
    </row>
    <row r="3073" spans="1:7" x14ac:dyDescent="0.25">
      <c r="A3073">
        <v>2018</v>
      </c>
      <c r="B3073" s="53" t="str">
        <f t="shared" si="94"/>
        <v>2018_WI21</v>
      </c>
      <c r="C3073" t="s">
        <v>391</v>
      </c>
      <c r="D3073" t="s">
        <v>1646</v>
      </c>
      <c r="E3073" s="53" t="str">
        <f t="shared" si="95"/>
        <v>2018_WIFOREST</v>
      </c>
      <c r="F3073">
        <v>453100</v>
      </c>
      <c r="G3073" s="53">
        <f t="array" ref="G3073">SUM(IF(A3073=A$5:A3073,IF(C3073=C$5:C3073,1,0),0))</f>
        <v>21</v>
      </c>
    </row>
    <row r="3074" spans="1:7" x14ac:dyDescent="0.25">
      <c r="A3074">
        <v>2018</v>
      </c>
      <c r="B3074" s="53" t="str">
        <f t="shared" si="94"/>
        <v>2018_WI22</v>
      </c>
      <c r="C3074" t="s">
        <v>391</v>
      </c>
      <c r="D3074" t="s">
        <v>520</v>
      </c>
      <c r="E3074" s="53" t="str">
        <f t="shared" si="95"/>
        <v>2018_WIGRANT</v>
      </c>
      <c r="F3074">
        <v>453100</v>
      </c>
      <c r="G3074" s="53">
        <f t="array" ref="G3074">SUM(IF(A3074=A$5:A3074,IF(C3074=C$5:C3074,1,0),0))</f>
        <v>22</v>
      </c>
    </row>
    <row r="3075" spans="1:7" x14ac:dyDescent="0.25">
      <c r="A3075">
        <v>2018</v>
      </c>
      <c r="B3075" s="53" t="str">
        <f t="shared" si="94"/>
        <v>2018_WI23</v>
      </c>
      <c r="C3075" t="s">
        <v>391</v>
      </c>
      <c r="D3075" t="s">
        <v>1024</v>
      </c>
      <c r="E3075" s="53" t="str">
        <f t="shared" si="95"/>
        <v>2018_WIGREEN</v>
      </c>
      <c r="F3075">
        <v>453100</v>
      </c>
      <c r="G3075" s="53">
        <f t="array" ref="G3075">SUM(IF(A3075=A$5:A3075,IF(C3075=C$5:C3075,1,0),0))</f>
        <v>23</v>
      </c>
    </row>
    <row r="3076" spans="1:7" x14ac:dyDescent="0.25">
      <c r="A3076">
        <v>2018</v>
      </c>
      <c r="B3076" s="53" t="str">
        <f t="shared" si="94"/>
        <v>2018_WI24</v>
      </c>
      <c r="C3076" t="s">
        <v>391</v>
      </c>
      <c r="D3076" t="s">
        <v>2004</v>
      </c>
      <c r="E3076" s="53" t="str">
        <f t="shared" si="95"/>
        <v>2018_WIGREEN LAKE</v>
      </c>
      <c r="F3076">
        <v>453100</v>
      </c>
      <c r="G3076" s="53">
        <f t="array" ref="G3076">SUM(IF(A3076=A$5:A3076,IF(C3076=C$5:C3076,1,0),0))</f>
        <v>24</v>
      </c>
    </row>
    <row r="3077" spans="1:7" x14ac:dyDescent="0.25">
      <c r="A3077">
        <v>2018</v>
      </c>
      <c r="B3077" s="53" t="str">
        <f t="shared" si="94"/>
        <v>2018_WI25</v>
      </c>
      <c r="C3077" t="s">
        <v>391</v>
      </c>
      <c r="D3077" t="s">
        <v>93</v>
      </c>
      <c r="E3077" s="53" t="str">
        <f t="shared" si="95"/>
        <v>2018_WIIOWA</v>
      </c>
      <c r="F3077">
        <v>453100</v>
      </c>
      <c r="G3077" s="53">
        <f t="array" ref="G3077">SUM(IF(A3077=A$5:A3077,IF(C3077=C$5:C3077,1,0),0))</f>
        <v>25</v>
      </c>
    </row>
    <row r="3078" spans="1:7" x14ac:dyDescent="0.25">
      <c r="A3078">
        <v>2018</v>
      </c>
      <c r="B3078" s="53" t="str">
        <f t="shared" ref="B3078:B3141" si="96">A3078&amp;"_"&amp;C3078&amp;G3078</f>
        <v>2018_WI26</v>
      </c>
      <c r="C3078" t="s">
        <v>391</v>
      </c>
      <c r="D3078" t="s">
        <v>1145</v>
      </c>
      <c r="E3078" s="53" t="str">
        <f t="shared" ref="E3078:E3141" si="97">A3078&amp;"_"&amp;C3078&amp;D3078</f>
        <v>2018_WIIRON</v>
      </c>
      <c r="F3078">
        <v>453100</v>
      </c>
      <c r="G3078" s="53">
        <f t="array" ref="G3078">SUM(IF(A3078=A$5:A3078,IF(C3078=C$5:C3078,1,0),0))</f>
        <v>26</v>
      </c>
    </row>
    <row r="3079" spans="1:7" x14ac:dyDescent="0.25">
      <c r="A3079">
        <v>2018</v>
      </c>
      <c r="B3079" s="53" t="str">
        <f t="shared" si="96"/>
        <v>2018_WI27</v>
      </c>
      <c r="C3079" t="s">
        <v>391</v>
      </c>
      <c r="D3079" t="s">
        <v>460</v>
      </c>
      <c r="E3079" s="53" t="str">
        <f t="shared" si="97"/>
        <v>2018_WIJACKSON</v>
      </c>
      <c r="F3079">
        <v>453100</v>
      </c>
      <c r="G3079" s="53">
        <f t="array" ref="G3079">SUM(IF(A3079=A$5:A3079,IF(C3079=C$5:C3079,1,0),0))</f>
        <v>27</v>
      </c>
    </row>
    <row r="3080" spans="1:7" x14ac:dyDescent="0.25">
      <c r="A3080">
        <v>2018</v>
      </c>
      <c r="B3080" s="53" t="str">
        <f t="shared" si="96"/>
        <v>2018_WI28</v>
      </c>
      <c r="C3080" t="s">
        <v>391</v>
      </c>
      <c r="D3080" t="s">
        <v>196</v>
      </c>
      <c r="E3080" s="53" t="str">
        <f t="shared" si="97"/>
        <v>2018_WIJEFFERSON</v>
      </c>
      <c r="F3080">
        <v>453100</v>
      </c>
      <c r="G3080" s="53">
        <f t="array" ref="G3080">SUM(IF(A3080=A$5:A3080,IF(C3080=C$5:C3080,1,0),0))</f>
        <v>28</v>
      </c>
    </row>
    <row r="3081" spans="1:7" x14ac:dyDescent="0.25">
      <c r="A3081">
        <v>2018</v>
      </c>
      <c r="B3081" s="53" t="str">
        <f t="shared" si="96"/>
        <v>2018_WI29</v>
      </c>
      <c r="C3081" t="s">
        <v>391</v>
      </c>
      <c r="D3081" t="s">
        <v>141</v>
      </c>
      <c r="E3081" s="53" t="str">
        <f t="shared" si="97"/>
        <v>2018_WIJUNEAU</v>
      </c>
      <c r="F3081">
        <v>453100</v>
      </c>
      <c r="G3081" s="53">
        <f t="array" ref="G3081">SUM(IF(A3081=A$5:A3081,IF(C3081=C$5:C3081,1,0),0))</f>
        <v>29</v>
      </c>
    </row>
    <row r="3082" spans="1:7" x14ac:dyDescent="0.25">
      <c r="A3082">
        <v>2018</v>
      </c>
      <c r="B3082" s="53" t="str">
        <f t="shared" si="96"/>
        <v>2018_WI30</v>
      </c>
      <c r="C3082" t="s">
        <v>391</v>
      </c>
      <c r="D3082" t="s">
        <v>2005</v>
      </c>
      <c r="E3082" s="53" t="str">
        <f t="shared" si="97"/>
        <v>2018_WIKENOSHA</v>
      </c>
      <c r="F3082">
        <v>453100</v>
      </c>
      <c r="G3082" s="53">
        <f t="array" ref="G3082">SUM(IF(A3082=A$5:A3082,IF(C3082=C$5:C3082,1,0),0))</f>
        <v>30</v>
      </c>
    </row>
    <row r="3083" spans="1:7" x14ac:dyDescent="0.25">
      <c r="A3083">
        <v>2018</v>
      </c>
      <c r="B3083" s="53" t="str">
        <f t="shared" si="96"/>
        <v>2018_WI31</v>
      </c>
      <c r="C3083" t="s">
        <v>391</v>
      </c>
      <c r="D3083" t="s">
        <v>2006</v>
      </c>
      <c r="E3083" s="53" t="str">
        <f t="shared" si="97"/>
        <v>2018_WIKEWAUNEE</v>
      </c>
      <c r="F3083">
        <v>453100</v>
      </c>
      <c r="G3083" s="53">
        <f t="array" ref="G3083">SUM(IF(A3083=A$5:A3083,IF(C3083=C$5:C3083,1,0),0))</f>
        <v>31</v>
      </c>
    </row>
    <row r="3084" spans="1:7" x14ac:dyDescent="0.25">
      <c r="A3084">
        <v>2018</v>
      </c>
      <c r="B3084" s="53" t="str">
        <f t="shared" si="96"/>
        <v>2018_WI32</v>
      </c>
      <c r="C3084" t="s">
        <v>391</v>
      </c>
      <c r="D3084" t="s">
        <v>2007</v>
      </c>
      <c r="E3084" s="53" t="str">
        <f t="shared" si="97"/>
        <v>2018_WILA CROSSE</v>
      </c>
      <c r="F3084">
        <v>453100</v>
      </c>
      <c r="G3084" s="53">
        <f t="array" ref="G3084">SUM(IF(A3084=A$5:A3084,IF(C3084=C$5:C3084,1,0),0))</f>
        <v>32</v>
      </c>
    </row>
    <row r="3085" spans="1:7" x14ac:dyDescent="0.25">
      <c r="A3085">
        <v>2018</v>
      </c>
      <c r="B3085" s="53" t="str">
        <f t="shared" si="96"/>
        <v>2018_WI33</v>
      </c>
      <c r="C3085" t="s">
        <v>391</v>
      </c>
      <c r="D3085" t="s">
        <v>526</v>
      </c>
      <c r="E3085" s="53" t="str">
        <f t="shared" si="97"/>
        <v>2018_WILAFAYETTE</v>
      </c>
      <c r="F3085">
        <v>453100</v>
      </c>
      <c r="G3085" s="53">
        <f t="array" ref="G3085">SUM(IF(A3085=A$5:A3085,IF(C3085=C$5:C3085,1,0),0))</f>
        <v>33</v>
      </c>
    </row>
    <row r="3086" spans="1:7" x14ac:dyDescent="0.25">
      <c r="A3086">
        <v>2018</v>
      </c>
      <c r="B3086" s="53" t="str">
        <f t="shared" si="96"/>
        <v>2018_WI34</v>
      </c>
      <c r="C3086" t="s">
        <v>391</v>
      </c>
      <c r="D3086" t="s">
        <v>2008</v>
      </c>
      <c r="E3086" s="53" t="str">
        <f t="shared" si="97"/>
        <v>2018_WILANGLADE</v>
      </c>
      <c r="F3086">
        <v>453100</v>
      </c>
      <c r="G3086" s="53">
        <f t="array" ref="G3086">SUM(IF(A3086=A$5:A3086,IF(C3086=C$5:C3086,1,0),0))</f>
        <v>34</v>
      </c>
    </row>
    <row r="3087" spans="1:7" x14ac:dyDescent="0.25">
      <c r="A3087">
        <v>2018</v>
      </c>
      <c r="B3087" s="53" t="str">
        <f t="shared" si="96"/>
        <v>2018_WI35</v>
      </c>
      <c r="C3087" t="s">
        <v>391</v>
      </c>
      <c r="D3087" t="s">
        <v>221</v>
      </c>
      <c r="E3087" s="53" t="str">
        <f t="shared" si="97"/>
        <v>2018_WILINCOLN</v>
      </c>
      <c r="F3087">
        <v>453100</v>
      </c>
      <c r="G3087" s="53">
        <f t="array" ref="G3087">SUM(IF(A3087=A$5:A3087,IF(C3087=C$5:C3087,1,0),0))</f>
        <v>35</v>
      </c>
    </row>
    <row r="3088" spans="1:7" x14ac:dyDescent="0.25">
      <c r="A3088">
        <v>2018</v>
      </c>
      <c r="B3088" s="53" t="str">
        <f t="shared" si="96"/>
        <v>2018_WI36</v>
      </c>
      <c r="C3088" t="s">
        <v>391</v>
      </c>
      <c r="D3088" t="s">
        <v>2009</v>
      </c>
      <c r="E3088" s="53" t="str">
        <f t="shared" si="97"/>
        <v>2018_WIMANITOWOC</v>
      </c>
      <c r="F3088">
        <v>453100</v>
      </c>
      <c r="G3088" s="53">
        <f t="array" ref="G3088">SUM(IF(A3088=A$5:A3088,IF(C3088=C$5:C3088,1,0),0))</f>
        <v>36</v>
      </c>
    </row>
    <row r="3089" spans="1:7" x14ac:dyDescent="0.25">
      <c r="A3089">
        <v>2018</v>
      </c>
      <c r="B3089" s="53" t="str">
        <f t="shared" si="96"/>
        <v>2018_WI37</v>
      </c>
      <c r="C3089" t="s">
        <v>391</v>
      </c>
      <c r="D3089" t="s">
        <v>2010</v>
      </c>
      <c r="E3089" s="53" t="str">
        <f t="shared" si="97"/>
        <v>2018_WIMARATHON</v>
      </c>
      <c r="F3089">
        <v>453100</v>
      </c>
      <c r="G3089" s="53">
        <f t="array" ref="G3089">SUM(IF(A3089=A$5:A3089,IF(C3089=C$5:C3089,1,0),0))</f>
        <v>37</v>
      </c>
    </row>
    <row r="3090" spans="1:7" x14ac:dyDescent="0.25">
      <c r="A3090">
        <v>2018</v>
      </c>
      <c r="B3090" s="53" t="str">
        <f t="shared" si="96"/>
        <v>2018_WI38</v>
      </c>
      <c r="C3090" t="s">
        <v>391</v>
      </c>
      <c r="D3090" t="s">
        <v>2011</v>
      </c>
      <c r="E3090" s="53" t="str">
        <f t="shared" si="97"/>
        <v>2018_WIMARINETTE</v>
      </c>
      <c r="F3090">
        <v>453100</v>
      </c>
      <c r="G3090" s="53">
        <f t="array" ref="G3090">SUM(IF(A3090=A$5:A3090,IF(C3090=C$5:C3090,1,0),0))</f>
        <v>38</v>
      </c>
    </row>
    <row r="3091" spans="1:7" x14ac:dyDescent="0.25">
      <c r="A3091">
        <v>2018</v>
      </c>
      <c r="B3091" s="53" t="str">
        <f t="shared" si="96"/>
        <v>2018_WI39</v>
      </c>
      <c r="C3091" t="s">
        <v>391</v>
      </c>
      <c r="D3091" t="s">
        <v>1157</v>
      </c>
      <c r="E3091" s="53" t="str">
        <f t="shared" si="97"/>
        <v>2018_WIMARQUETTE</v>
      </c>
      <c r="F3091">
        <v>453100</v>
      </c>
      <c r="G3091" s="53">
        <f t="array" ref="G3091">SUM(IF(A3091=A$5:A3091,IF(C3091=C$5:C3091,1,0),0))</f>
        <v>39</v>
      </c>
    </row>
    <row r="3092" spans="1:7" x14ac:dyDescent="0.25">
      <c r="A3092">
        <v>2018</v>
      </c>
      <c r="B3092" s="53" t="str">
        <f t="shared" si="96"/>
        <v>2018_WI40</v>
      </c>
      <c r="C3092" t="s">
        <v>391</v>
      </c>
      <c r="D3092" t="s">
        <v>1159</v>
      </c>
      <c r="E3092" s="53" t="str">
        <f t="shared" si="97"/>
        <v>2018_WIMENOMINEE</v>
      </c>
      <c r="F3092">
        <v>453100</v>
      </c>
      <c r="G3092" s="53">
        <f t="array" ref="G3092">SUM(IF(A3092=A$5:A3092,IF(C3092=C$5:C3092,1,0),0))</f>
        <v>40</v>
      </c>
    </row>
    <row r="3093" spans="1:7" x14ac:dyDescent="0.25">
      <c r="A3093">
        <v>2018</v>
      </c>
      <c r="B3093" s="53" t="str">
        <f t="shared" si="96"/>
        <v>2018_WI41</v>
      </c>
      <c r="C3093" t="s">
        <v>391</v>
      </c>
      <c r="D3093" t="s">
        <v>2012</v>
      </c>
      <c r="E3093" s="53" t="str">
        <f t="shared" si="97"/>
        <v>2018_WIMILWAUKEE</v>
      </c>
      <c r="F3093">
        <v>453100</v>
      </c>
      <c r="G3093" s="53">
        <f t="array" ref="G3093">SUM(IF(A3093=A$5:A3093,IF(C3093=C$5:C3093,1,0),0))</f>
        <v>41</v>
      </c>
    </row>
    <row r="3094" spans="1:7" x14ac:dyDescent="0.25">
      <c r="A3094">
        <v>2018</v>
      </c>
      <c r="B3094" s="53" t="str">
        <f t="shared" si="96"/>
        <v>2018_WI42</v>
      </c>
      <c r="C3094" t="s">
        <v>391</v>
      </c>
      <c r="D3094" t="s">
        <v>210</v>
      </c>
      <c r="E3094" s="53" t="str">
        <f t="shared" si="97"/>
        <v>2018_WIMONROE</v>
      </c>
      <c r="F3094">
        <v>453100</v>
      </c>
      <c r="G3094" s="53">
        <f t="array" ref="G3094">SUM(IF(A3094=A$5:A3094,IF(C3094=C$5:C3094,1,0),0))</f>
        <v>42</v>
      </c>
    </row>
    <row r="3095" spans="1:7" x14ac:dyDescent="0.25">
      <c r="A3095">
        <v>2018</v>
      </c>
      <c r="B3095" s="53" t="str">
        <f t="shared" si="96"/>
        <v>2018_WI43</v>
      </c>
      <c r="C3095" t="s">
        <v>391</v>
      </c>
      <c r="D3095" t="s">
        <v>2013</v>
      </c>
      <c r="E3095" s="53" t="str">
        <f t="shared" si="97"/>
        <v>2018_WIOCONTO</v>
      </c>
      <c r="F3095">
        <v>453100</v>
      </c>
      <c r="G3095" s="53">
        <f t="array" ref="G3095">SUM(IF(A3095=A$5:A3095,IF(C3095=C$5:C3095,1,0),0))</f>
        <v>43</v>
      </c>
    </row>
    <row r="3096" spans="1:7" x14ac:dyDescent="0.25">
      <c r="A3096">
        <v>2018</v>
      </c>
      <c r="B3096" s="53" t="str">
        <f t="shared" si="96"/>
        <v>2018_WI44</v>
      </c>
      <c r="C3096" t="s">
        <v>391</v>
      </c>
      <c r="D3096" t="s">
        <v>799</v>
      </c>
      <c r="E3096" s="53" t="str">
        <f t="shared" si="97"/>
        <v>2018_WIONEIDA</v>
      </c>
      <c r="F3096">
        <v>453100</v>
      </c>
      <c r="G3096" s="53">
        <f t="array" ref="G3096">SUM(IF(A3096=A$5:A3096,IF(C3096=C$5:C3096,1,0),0))</f>
        <v>44</v>
      </c>
    </row>
    <row r="3097" spans="1:7" x14ac:dyDescent="0.25">
      <c r="A3097">
        <v>2018</v>
      </c>
      <c r="B3097" s="53" t="str">
        <f t="shared" si="96"/>
        <v>2018_WI45</v>
      </c>
      <c r="C3097" t="s">
        <v>391</v>
      </c>
      <c r="D3097" t="s">
        <v>2014</v>
      </c>
      <c r="E3097" s="53" t="str">
        <f t="shared" si="97"/>
        <v>2018_WIOUTAGAMIE</v>
      </c>
      <c r="F3097">
        <v>453100</v>
      </c>
      <c r="G3097" s="53">
        <f t="array" ref="G3097">SUM(IF(A3097=A$5:A3097,IF(C3097=C$5:C3097,1,0),0))</f>
        <v>45</v>
      </c>
    </row>
    <row r="3098" spans="1:7" x14ac:dyDescent="0.25">
      <c r="A3098">
        <v>2018</v>
      </c>
      <c r="B3098" s="53" t="str">
        <f t="shared" si="96"/>
        <v>2018_WI46</v>
      </c>
      <c r="C3098" t="s">
        <v>391</v>
      </c>
      <c r="D3098" t="s">
        <v>2015</v>
      </c>
      <c r="E3098" s="53" t="str">
        <f t="shared" si="97"/>
        <v>2018_WIOZAUKEE</v>
      </c>
      <c r="F3098">
        <v>453100</v>
      </c>
      <c r="G3098" s="53">
        <f t="array" ref="G3098">SUM(IF(A3098=A$5:A3098,IF(C3098=C$5:C3098,1,0),0))</f>
        <v>46</v>
      </c>
    </row>
    <row r="3099" spans="1:7" x14ac:dyDescent="0.25">
      <c r="A3099">
        <v>2018</v>
      </c>
      <c r="B3099" s="53" t="str">
        <f t="shared" si="96"/>
        <v>2018_WI47</v>
      </c>
      <c r="C3099" t="s">
        <v>391</v>
      </c>
      <c r="D3099" t="s">
        <v>2016</v>
      </c>
      <c r="E3099" s="53" t="str">
        <f t="shared" si="97"/>
        <v>2018_WIPEPIN</v>
      </c>
      <c r="F3099">
        <v>453100</v>
      </c>
      <c r="G3099" s="53">
        <f t="array" ref="G3099">SUM(IF(A3099=A$5:A3099,IF(C3099=C$5:C3099,1,0),0))</f>
        <v>47</v>
      </c>
    </row>
    <row r="3100" spans="1:7" x14ac:dyDescent="0.25">
      <c r="A3100">
        <v>2018</v>
      </c>
      <c r="B3100" s="53" t="str">
        <f t="shared" si="96"/>
        <v>2018_WI48</v>
      </c>
      <c r="C3100" t="s">
        <v>391</v>
      </c>
      <c r="D3100" t="s">
        <v>358</v>
      </c>
      <c r="E3100" s="53" t="str">
        <f t="shared" si="97"/>
        <v>2018_WIPIERCE</v>
      </c>
      <c r="F3100">
        <v>453100</v>
      </c>
      <c r="G3100" s="53">
        <f t="array" ref="G3100">SUM(IF(A3100=A$5:A3100,IF(C3100=C$5:C3100,1,0),0))</f>
        <v>48</v>
      </c>
    </row>
    <row r="3101" spans="1:7" x14ac:dyDescent="0.25">
      <c r="A3101">
        <v>2018</v>
      </c>
      <c r="B3101" s="53" t="str">
        <f t="shared" si="96"/>
        <v>2018_WI49</v>
      </c>
      <c r="C3101" t="s">
        <v>391</v>
      </c>
      <c r="D3101" t="s">
        <v>535</v>
      </c>
      <c r="E3101" s="53" t="str">
        <f t="shared" si="97"/>
        <v>2018_WIPOLK</v>
      </c>
      <c r="F3101">
        <v>453100</v>
      </c>
      <c r="G3101" s="53">
        <f t="array" ref="G3101">SUM(IF(A3101=A$5:A3101,IF(C3101=C$5:C3101,1,0),0))</f>
        <v>49</v>
      </c>
    </row>
    <row r="3102" spans="1:7" x14ac:dyDescent="0.25">
      <c r="A3102">
        <v>2018</v>
      </c>
      <c r="B3102" s="53" t="str">
        <f t="shared" si="96"/>
        <v>2018_WI50</v>
      </c>
      <c r="C3102" t="s">
        <v>391</v>
      </c>
      <c r="D3102" t="s">
        <v>1567</v>
      </c>
      <c r="E3102" s="53" t="str">
        <f t="shared" si="97"/>
        <v>2018_WIPORTAGE</v>
      </c>
      <c r="F3102">
        <v>453100</v>
      </c>
      <c r="G3102" s="53">
        <f t="array" ref="G3102">SUM(IF(A3102=A$5:A3102,IF(C3102=C$5:C3102,1,0),0))</f>
        <v>50</v>
      </c>
    </row>
    <row r="3103" spans="1:7" x14ac:dyDescent="0.25">
      <c r="A3103">
        <v>2018</v>
      </c>
      <c r="B3103" s="53" t="str">
        <f t="shared" si="96"/>
        <v>2018_WI51</v>
      </c>
      <c r="C3103" t="s">
        <v>391</v>
      </c>
      <c r="D3103" t="s">
        <v>2017</v>
      </c>
      <c r="E3103" s="53" t="str">
        <f t="shared" si="97"/>
        <v>2018_WIPRICE</v>
      </c>
      <c r="F3103">
        <v>453100</v>
      </c>
      <c r="G3103" s="53">
        <f t="array" ref="G3103">SUM(IF(A3103=A$5:A3103,IF(C3103=C$5:C3103,1,0),0))</f>
        <v>51</v>
      </c>
    </row>
    <row r="3104" spans="1:7" x14ac:dyDescent="0.25">
      <c r="A3104">
        <v>2018</v>
      </c>
      <c r="B3104" s="53" t="str">
        <f t="shared" si="96"/>
        <v>2018_WI52</v>
      </c>
      <c r="C3104" t="s">
        <v>391</v>
      </c>
      <c r="D3104" t="s">
        <v>2018</v>
      </c>
      <c r="E3104" s="53" t="str">
        <f t="shared" si="97"/>
        <v>2018_WIRACINE</v>
      </c>
      <c r="F3104">
        <v>453100</v>
      </c>
      <c r="G3104" s="53">
        <f t="array" ref="G3104">SUM(IF(A3104=A$5:A3104,IF(C3104=C$5:C3104,1,0),0))</f>
        <v>52</v>
      </c>
    </row>
    <row r="3105" spans="1:7" x14ac:dyDescent="0.25">
      <c r="A3105">
        <v>2018</v>
      </c>
      <c r="B3105" s="53" t="str">
        <f t="shared" si="96"/>
        <v>2018_WI53</v>
      </c>
      <c r="C3105" t="s">
        <v>391</v>
      </c>
      <c r="D3105" t="s">
        <v>845</v>
      </c>
      <c r="E3105" s="53" t="str">
        <f t="shared" si="97"/>
        <v>2018_WIRICHLAND</v>
      </c>
      <c r="F3105">
        <v>453100</v>
      </c>
      <c r="G3105" s="53">
        <f t="array" ref="G3105">SUM(IF(A3105=A$5:A3105,IF(C3105=C$5:C3105,1,0),0))</f>
        <v>53</v>
      </c>
    </row>
    <row r="3106" spans="1:7" x14ac:dyDescent="0.25">
      <c r="A3106">
        <v>2018</v>
      </c>
      <c r="B3106" s="53" t="str">
        <f t="shared" si="96"/>
        <v>2018_WI54</v>
      </c>
      <c r="C3106" t="s">
        <v>391</v>
      </c>
      <c r="D3106" t="s">
        <v>1226</v>
      </c>
      <c r="E3106" s="53" t="str">
        <f t="shared" si="97"/>
        <v>2018_WIROCK</v>
      </c>
      <c r="F3106">
        <v>453100</v>
      </c>
      <c r="G3106" s="53">
        <f t="array" ref="G3106">SUM(IF(A3106=A$5:A3106,IF(C3106=C$5:C3106,1,0),0))</f>
        <v>54</v>
      </c>
    </row>
    <row r="3107" spans="1:7" x14ac:dyDescent="0.25">
      <c r="A3107">
        <v>2018</v>
      </c>
      <c r="B3107" s="53" t="str">
        <f t="shared" si="96"/>
        <v>2018_WI55</v>
      </c>
      <c r="C3107" t="s">
        <v>391</v>
      </c>
      <c r="D3107" t="s">
        <v>1866</v>
      </c>
      <c r="E3107" s="53" t="str">
        <f t="shared" si="97"/>
        <v>2018_WIRUSK</v>
      </c>
      <c r="F3107">
        <v>453100</v>
      </c>
      <c r="G3107" s="53">
        <f t="array" ref="G3107">SUM(IF(A3107=A$5:A3107,IF(C3107=C$5:C3107,1,0),0))</f>
        <v>55</v>
      </c>
    </row>
    <row r="3108" spans="1:7" x14ac:dyDescent="0.25">
      <c r="A3108">
        <v>2018</v>
      </c>
      <c r="B3108" s="53" t="str">
        <f t="shared" si="96"/>
        <v>2018_WI56</v>
      </c>
      <c r="C3108" t="s">
        <v>391</v>
      </c>
      <c r="D3108" t="s">
        <v>2019</v>
      </c>
      <c r="E3108" s="53" t="str">
        <f t="shared" si="97"/>
        <v>2018_WIST. CROIX</v>
      </c>
      <c r="F3108">
        <v>453100</v>
      </c>
      <c r="G3108" s="53">
        <f t="array" ref="G3108">SUM(IF(A3108=A$5:A3108,IF(C3108=C$5:C3108,1,0),0))</f>
        <v>56</v>
      </c>
    </row>
    <row r="3109" spans="1:7" x14ac:dyDescent="0.25">
      <c r="A3109">
        <v>2018</v>
      </c>
      <c r="B3109" s="53" t="str">
        <f t="shared" si="96"/>
        <v>2018_WI57</v>
      </c>
      <c r="C3109" t="s">
        <v>391</v>
      </c>
      <c r="D3109" t="s">
        <v>2020</v>
      </c>
      <c r="E3109" s="53" t="str">
        <f t="shared" si="97"/>
        <v>2018_WISAUK</v>
      </c>
      <c r="F3109">
        <v>453100</v>
      </c>
      <c r="G3109" s="53">
        <f t="array" ref="G3109">SUM(IF(A3109=A$5:A3109,IF(C3109=C$5:C3109,1,0),0))</f>
        <v>57</v>
      </c>
    </row>
    <row r="3110" spans="1:7" x14ac:dyDescent="0.25">
      <c r="A3110">
        <v>2018</v>
      </c>
      <c r="B3110" s="53" t="str">
        <f t="shared" si="96"/>
        <v>2018_WI58</v>
      </c>
      <c r="C3110" t="s">
        <v>391</v>
      </c>
      <c r="D3110" t="s">
        <v>2021</v>
      </c>
      <c r="E3110" s="53" t="str">
        <f t="shared" si="97"/>
        <v>2018_WISAWYER</v>
      </c>
      <c r="F3110">
        <v>453100</v>
      </c>
      <c r="G3110" s="53">
        <f t="array" ref="G3110">SUM(IF(A3110=A$5:A3110,IF(C3110=C$5:C3110,1,0),0))</f>
        <v>58</v>
      </c>
    </row>
    <row r="3111" spans="1:7" x14ac:dyDescent="0.25">
      <c r="A3111">
        <v>2018</v>
      </c>
      <c r="B3111" s="53" t="str">
        <f t="shared" si="96"/>
        <v>2018_WI59</v>
      </c>
      <c r="C3111" t="s">
        <v>391</v>
      </c>
      <c r="D3111" t="s">
        <v>2022</v>
      </c>
      <c r="E3111" s="53" t="str">
        <f t="shared" si="97"/>
        <v>2018_WISHAWANO</v>
      </c>
      <c r="F3111">
        <v>453100</v>
      </c>
      <c r="G3111" s="53">
        <f t="array" ref="G3111">SUM(IF(A3111=A$5:A3111,IF(C3111=C$5:C3111,1,0),0))</f>
        <v>59</v>
      </c>
    </row>
    <row r="3112" spans="1:7" x14ac:dyDescent="0.25">
      <c r="A3112">
        <v>2018</v>
      </c>
      <c r="B3112" s="53" t="str">
        <f t="shared" si="96"/>
        <v>2018_WI60</v>
      </c>
      <c r="C3112" t="s">
        <v>391</v>
      </c>
      <c r="D3112" t="s">
        <v>2023</v>
      </c>
      <c r="E3112" s="53" t="str">
        <f t="shared" si="97"/>
        <v>2018_WISHEBOYGAN</v>
      </c>
      <c r="F3112">
        <v>453100</v>
      </c>
      <c r="G3112" s="53">
        <f t="array" ref="G3112">SUM(IF(A3112=A$5:A3112,IF(C3112=C$5:C3112,1,0),0))</f>
        <v>60</v>
      </c>
    </row>
    <row r="3113" spans="1:7" x14ac:dyDescent="0.25">
      <c r="A3113">
        <v>2018</v>
      </c>
      <c r="B3113" s="53" t="str">
        <f t="shared" si="96"/>
        <v>2018_WI61</v>
      </c>
      <c r="C3113" t="s">
        <v>391</v>
      </c>
      <c r="D3113" t="s">
        <v>668</v>
      </c>
      <c r="E3113" s="53" t="str">
        <f t="shared" si="97"/>
        <v>2018_WITAYLOR</v>
      </c>
      <c r="F3113">
        <v>453100</v>
      </c>
      <c r="G3113" s="53">
        <f t="array" ref="G3113">SUM(IF(A3113=A$5:A3113,IF(C3113=C$5:C3113,1,0),0))</f>
        <v>61</v>
      </c>
    </row>
    <row r="3114" spans="1:7" x14ac:dyDescent="0.25">
      <c r="A3114">
        <v>2018</v>
      </c>
      <c r="B3114" s="53" t="str">
        <f t="shared" si="96"/>
        <v>2018_WI62</v>
      </c>
      <c r="C3114" t="s">
        <v>391</v>
      </c>
      <c r="D3114" t="s">
        <v>2024</v>
      </c>
      <c r="E3114" s="53" t="str">
        <f t="shared" si="97"/>
        <v>2018_WITREMPEALEAU</v>
      </c>
      <c r="F3114">
        <v>453100</v>
      </c>
      <c r="G3114" s="53">
        <f t="array" ref="G3114">SUM(IF(A3114=A$5:A3114,IF(C3114=C$5:C3114,1,0),0))</f>
        <v>62</v>
      </c>
    </row>
    <row r="3115" spans="1:7" x14ac:dyDescent="0.25">
      <c r="A3115">
        <v>2018</v>
      </c>
      <c r="B3115" s="53" t="str">
        <f t="shared" si="96"/>
        <v>2018_WI63</v>
      </c>
      <c r="C3115" t="s">
        <v>391</v>
      </c>
      <c r="D3115" t="s">
        <v>1095</v>
      </c>
      <c r="E3115" s="53" t="str">
        <f t="shared" si="97"/>
        <v>2018_WIVERNON</v>
      </c>
      <c r="F3115">
        <v>453100</v>
      </c>
      <c r="G3115" s="53">
        <f t="array" ref="G3115">SUM(IF(A3115=A$5:A3115,IF(C3115=C$5:C3115,1,0),0))</f>
        <v>63</v>
      </c>
    </row>
    <row r="3116" spans="1:7" x14ac:dyDescent="0.25">
      <c r="A3116">
        <v>2018</v>
      </c>
      <c r="B3116" s="53" t="str">
        <f t="shared" si="96"/>
        <v>2018_WI64</v>
      </c>
      <c r="C3116" t="s">
        <v>391</v>
      </c>
      <c r="D3116" t="s">
        <v>2025</v>
      </c>
      <c r="E3116" s="53" t="str">
        <f t="shared" si="97"/>
        <v>2018_WIVILAS</v>
      </c>
      <c r="F3116">
        <v>453100</v>
      </c>
      <c r="G3116" s="53">
        <f t="array" ref="G3116">SUM(IF(A3116=A$5:A3116,IF(C3116=C$5:C3116,1,0),0))</f>
        <v>64</v>
      </c>
    </row>
    <row r="3117" spans="1:7" x14ac:dyDescent="0.25">
      <c r="A3117">
        <v>2018</v>
      </c>
      <c r="B3117" s="53" t="str">
        <f t="shared" si="96"/>
        <v>2018_WI65</v>
      </c>
      <c r="C3117" t="s">
        <v>391</v>
      </c>
      <c r="D3117" t="s">
        <v>1724</v>
      </c>
      <c r="E3117" s="53" t="str">
        <f t="shared" si="97"/>
        <v>2018_WIWALWORTH</v>
      </c>
      <c r="F3117">
        <v>453100</v>
      </c>
      <c r="G3117" s="53">
        <f t="array" ref="G3117">SUM(IF(A3117=A$5:A3117,IF(C3117=C$5:C3117,1,0),0))</f>
        <v>65</v>
      </c>
    </row>
    <row r="3118" spans="1:7" x14ac:dyDescent="0.25">
      <c r="A3118">
        <v>2018</v>
      </c>
      <c r="B3118" s="53" t="str">
        <f t="shared" si="96"/>
        <v>2018_WI66</v>
      </c>
      <c r="C3118" t="s">
        <v>391</v>
      </c>
      <c r="D3118" t="s">
        <v>2026</v>
      </c>
      <c r="E3118" s="53" t="str">
        <f t="shared" si="97"/>
        <v>2018_WIWASHBURN</v>
      </c>
      <c r="F3118">
        <v>453100</v>
      </c>
      <c r="G3118" s="53">
        <f t="array" ref="G3118">SUM(IF(A3118=A$5:A3118,IF(C3118=C$5:C3118,1,0),0))</f>
        <v>66</v>
      </c>
    </row>
    <row r="3119" spans="1:7" x14ac:dyDescent="0.25">
      <c r="A3119">
        <v>2018</v>
      </c>
      <c r="B3119" s="53" t="str">
        <f t="shared" si="96"/>
        <v>2018_WI67</v>
      </c>
      <c r="C3119" t="s">
        <v>391</v>
      </c>
      <c r="D3119" t="s">
        <v>125</v>
      </c>
      <c r="E3119" s="53" t="str">
        <f t="shared" si="97"/>
        <v>2018_WIWASHINGTON</v>
      </c>
      <c r="F3119">
        <v>453100</v>
      </c>
      <c r="G3119" s="53">
        <f t="array" ref="G3119">SUM(IF(A3119=A$5:A3119,IF(C3119=C$5:C3119,1,0),0))</f>
        <v>67</v>
      </c>
    </row>
    <row r="3120" spans="1:7" x14ac:dyDescent="0.25">
      <c r="A3120">
        <v>2018</v>
      </c>
      <c r="B3120" s="53" t="str">
        <f t="shared" si="96"/>
        <v>2018_WI68</v>
      </c>
      <c r="C3120" t="s">
        <v>391</v>
      </c>
      <c r="D3120" t="s">
        <v>2027</v>
      </c>
      <c r="E3120" s="53" t="str">
        <f t="shared" si="97"/>
        <v>2018_WIWAUKESHA</v>
      </c>
      <c r="F3120">
        <v>453100</v>
      </c>
      <c r="G3120" s="53">
        <f t="array" ref="G3120">SUM(IF(A3120=A$5:A3120,IF(C3120=C$5:C3120,1,0),0))</f>
        <v>68</v>
      </c>
    </row>
    <row r="3121" spans="1:7" x14ac:dyDescent="0.25">
      <c r="A3121">
        <v>2018</v>
      </c>
      <c r="B3121" s="53" t="str">
        <f t="shared" si="96"/>
        <v>2018_WI69</v>
      </c>
      <c r="C3121" t="s">
        <v>391</v>
      </c>
      <c r="D3121" t="s">
        <v>2028</v>
      </c>
      <c r="E3121" s="53" t="str">
        <f t="shared" si="97"/>
        <v>2018_WIWAUPACA</v>
      </c>
      <c r="F3121">
        <v>453100</v>
      </c>
      <c r="G3121" s="53">
        <f t="array" ref="G3121">SUM(IF(A3121=A$5:A3121,IF(C3121=C$5:C3121,1,0),0))</f>
        <v>69</v>
      </c>
    </row>
    <row r="3122" spans="1:7" x14ac:dyDescent="0.25">
      <c r="A3122">
        <v>2018</v>
      </c>
      <c r="B3122" s="53" t="str">
        <f t="shared" si="96"/>
        <v>2018_WI70</v>
      </c>
      <c r="C3122" t="s">
        <v>391</v>
      </c>
      <c r="D3122" t="s">
        <v>2029</v>
      </c>
      <c r="E3122" s="53" t="str">
        <f t="shared" si="97"/>
        <v>2018_WIWAUSHARA</v>
      </c>
      <c r="F3122">
        <v>453100</v>
      </c>
      <c r="G3122" s="53">
        <f t="array" ref="G3122">SUM(IF(A3122=A$5:A3122,IF(C3122=C$5:C3122,1,0),0))</f>
        <v>70</v>
      </c>
    </row>
    <row r="3123" spans="1:7" x14ac:dyDescent="0.25">
      <c r="A3123">
        <v>2018</v>
      </c>
      <c r="B3123" s="53" t="str">
        <f t="shared" si="96"/>
        <v>2018_WI71</v>
      </c>
      <c r="C3123" t="s">
        <v>391</v>
      </c>
      <c r="D3123" t="s">
        <v>856</v>
      </c>
      <c r="E3123" s="53" t="str">
        <f t="shared" si="97"/>
        <v>2018_WIWINNEBAGO</v>
      </c>
      <c r="F3123">
        <v>453100</v>
      </c>
      <c r="G3123" s="53">
        <f t="array" ref="G3123">SUM(IF(A3123=A$5:A3123,IF(C3123=C$5:C3123,1,0),0))</f>
        <v>71</v>
      </c>
    </row>
    <row r="3124" spans="1:7" x14ac:dyDescent="0.25">
      <c r="A3124">
        <v>2018</v>
      </c>
      <c r="B3124" s="53" t="str">
        <f t="shared" si="96"/>
        <v>2018_WI72</v>
      </c>
      <c r="C3124" t="s">
        <v>391</v>
      </c>
      <c r="D3124" t="s">
        <v>1576</v>
      </c>
      <c r="E3124" s="53" t="str">
        <f t="shared" si="97"/>
        <v>2018_WIWOOD</v>
      </c>
      <c r="F3124">
        <v>453100</v>
      </c>
      <c r="G3124" s="53">
        <f t="array" ref="G3124">SUM(IF(A3124=A$5:A3124,IF(C3124=C$5:C3124,1,0),0))</f>
        <v>72</v>
      </c>
    </row>
    <row r="3125" spans="1:7" x14ac:dyDescent="0.25">
      <c r="A3125">
        <v>2018</v>
      </c>
      <c r="B3125" s="53" t="str">
        <f t="shared" si="96"/>
        <v>2018_WY1</v>
      </c>
      <c r="C3125" t="s">
        <v>362</v>
      </c>
      <c r="D3125" t="s">
        <v>1433</v>
      </c>
      <c r="E3125" s="53" t="str">
        <f t="shared" si="97"/>
        <v>2018_WYALBANY</v>
      </c>
      <c r="F3125">
        <v>453100</v>
      </c>
      <c r="G3125" s="53">
        <f t="array" ref="G3125">SUM(IF(A3125=A$5:A3125,IF(C3125=C$5:C3125,1,0),0))</f>
        <v>1</v>
      </c>
    </row>
    <row r="3126" spans="1:7" x14ac:dyDescent="0.25">
      <c r="A3126">
        <v>2018</v>
      </c>
      <c r="B3126" s="53" t="str">
        <f t="shared" si="96"/>
        <v>2018_WY2</v>
      </c>
      <c r="C3126" t="s">
        <v>362</v>
      </c>
      <c r="D3126" t="s">
        <v>1315</v>
      </c>
      <c r="E3126" s="53" t="str">
        <f t="shared" si="97"/>
        <v>2018_WYBIG HORN</v>
      </c>
      <c r="F3126">
        <v>453100</v>
      </c>
      <c r="G3126" s="53">
        <f t="array" ref="G3126">SUM(IF(A3126=A$5:A3126,IF(C3126=C$5:C3126,1,0),0))</f>
        <v>2</v>
      </c>
    </row>
    <row r="3127" spans="1:7" x14ac:dyDescent="0.25">
      <c r="A3127">
        <v>2018</v>
      </c>
      <c r="B3127" s="53" t="str">
        <f t="shared" si="96"/>
        <v>2018_WY3</v>
      </c>
      <c r="C3127" t="s">
        <v>362</v>
      </c>
      <c r="D3127" t="s">
        <v>1013</v>
      </c>
      <c r="E3127" s="53" t="str">
        <f t="shared" si="97"/>
        <v>2018_WYCAMPBELL</v>
      </c>
      <c r="F3127">
        <v>453100</v>
      </c>
      <c r="G3127" s="53">
        <f t="array" ref="G3127">SUM(IF(A3127=A$5:A3127,IF(C3127=C$5:C3127,1,0),0))</f>
        <v>3</v>
      </c>
    </row>
    <row r="3128" spans="1:7" x14ac:dyDescent="0.25">
      <c r="A3128">
        <v>2018</v>
      </c>
      <c r="B3128" s="53" t="str">
        <f t="shared" si="96"/>
        <v>2018_WY4</v>
      </c>
      <c r="C3128" t="s">
        <v>362</v>
      </c>
      <c r="D3128" t="s">
        <v>1317</v>
      </c>
      <c r="E3128" s="53" t="str">
        <f t="shared" si="97"/>
        <v>2018_WYCARBON</v>
      </c>
      <c r="F3128">
        <v>453100</v>
      </c>
      <c r="G3128" s="53">
        <f t="array" ref="G3128">SUM(IF(A3128=A$5:A3128,IF(C3128=C$5:C3128,1,0),0))</f>
        <v>4</v>
      </c>
    </row>
    <row r="3129" spans="1:7" x14ac:dyDescent="0.25">
      <c r="A3129">
        <v>2018</v>
      </c>
      <c r="B3129" s="53" t="str">
        <f t="shared" si="96"/>
        <v>2018_WY5</v>
      </c>
      <c r="C3129" t="s">
        <v>362</v>
      </c>
      <c r="D3129" t="s">
        <v>2030</v>
      </c>
      <c r="E3129" s="53" t="str">
        <f t="shared" si="97"/>
        <v>2018_WYCONVERSE</v>
      </c>
      <c r="F3129">
        <v>453100</v>
      </c>
      <c r="G3129" s="53">
        <f t="array" ref="G3129">SUM(IF(A3129=A$5:A3129,IF(C3129=C$5:C3129,1,0),0))</f>
        <v>5</v>
      </c>
    </row>
    <row r="3130" spans="1:7" x14ac:dyDescent="0.25">
      <c r="A3130">
        <v>2018</v>
      </c>
      <c r="B3130" s="53" t="str">
        <f t="shared" si="96"/>
        <v>2018_WY6</v>
      </c>
      <c r="C3130" t="s">
        <v>362</v>
      </c>
      <c r="D3130" t="s">
        <v>1620</v>
      </c>
      <c r="E3130" s="53" t="str">
        <f t="shared" si="97"/>
        <v>2018_WYCROOK</v>
      </c>
      <c r="F3130">
        <v>453100</v>
      </c>
      <c r="G3130" s="53">
        <f t="array" ref="G3130">SUM(IF(A3130=A$5:A3130,IF(C3130=C$5:C3130,1,0),0))</f>
        <v>6</v>
      </c>
    </row>
    <row r="3131" spans="1:7" x14ac:dyDescent="0.25">
      <c r="A3131">
        <v>2018</v>
      </c>
      <c r="B3131" s="53" t="str">
        <f t="shared" si="96"/>
        <v>2018_WY7</v>
      </c>
      <c r="C3131" t="s">
        <v>362</v>
      </c>
      <c r="D3131" t="s">
        <v>596</v>
      </c>
      <c r="E3131" s="53" t="str">
        <f t="shared" si="97"/>
        <v>2018_WYFREMONT</v>
      </c>
      <c r="F3131">
        <v>453100</v>
      </c>
      <c r="G3131" s="53">
        <f t="array" ref="G3131">SUM(IF(A3131=A$5:A3131,IF(C3131=C$5:C3131,1,0),0))</f>
        <v>7</v>
      </c>
    </row>
    <row r="3132" spans="1:7" x14ac:dyDescent="0.25">
      <c r="A3132">
        <v>2018</v>
      </c>
      <c r="B3132" s="53" t="str">
        <f t="shared" si="96"/>
        <v>2018_WY8</v>
      </c>
      <c r="C3132" t="s">
        <v>362</v>
      </c>
      <c r="D3132" t="s">
        <v>2031</v>
      </c>
      <c r="E3132" s="53" t="str">
        <f t="shared" si="97"/>
        <v>2018_WYGOSHEN</v>
      </c>
      <c r="F3132">
        <v>453100</v>
      </c>
      <c r="G3132" s="53">
        <f t="array" ref="G3132">SUM(IF(A3132=A$5:A3132,IF(C3132=C$5:C3132,1,0),0))</f>
        <v>8</v>
      </c>
    </row>
    <row r="3133" spans="1:7" x14ac:dyDescent="0.25">
      <c r="A3133">
        <v>2018</v>
      </c>
      <c r="B3133" s="53" t="str">
        <f t="shared" si="96"/>
        <v>2018_WY9</v>
      </c>
      <c r="C3133" t="s">
        <v>362</v>
      </c>
      <c r="D3133" t="s">
        <v>2032</v>
      </c>
      <c r="E3133" s="53" t="str">
        <f t="shared" si="97"/>
        <v>2018_WYHOT SPRINGS</v>
      </c>
      <c r="F3133">
        <v>453100</v>
      </c>
      <c r="G3133" s="53">
        <f t="array" ref="G3133">SUM(IF(A3133=A$5:A3133,IF(C3133=C$5:C3133,1,0),0))</f>
        <v>9</v>
      </c>
    </row>
    <row r="3134" spans="1:7" x14ac:dyDescent="0.25">
      <c r="A3134">
        <v>2018</v>
      </c>
      <c r="B3134" s="53" t="str">
        <f t="shared" si="96"/>
        <v>2018_WY10</v>
      </c>
      <c r="C3134" t="s">
        <v>362</v>
      </c>
      <c r="D3134" t="s">
        <v>525</v>
      </c>
      <c r="E3134" s="53" t="str">
        <f t="shared" si="97"/>
        <v>2018_WYJOHNSON</v>
      </c>
      <c r="F3134">
        <v>453100</v>
      </c>
      <c r="G3134" s="53">
        <f t="array" ref="G3134">SUM(IF(A3134=A$5:A3134,IF(C3134=C$5:C3134,1,0),0))</f>
        <v>10</v>
      </c>
    </row>
    <row r="3135" spans="1:7" x14ac:dyDescent="0.25">
      <c r="A3135">
        <v>2018</v>
      </c>
      <c r="B3135" s="53" t="str">
        <f t="shared" si="96"/>
        <v>2018_WY11</v>
      </c>
      <c r="C3135" t="s">
        <v>362</v>
      </c>
      <c r="D3135" t="s">
        <v>2033</v>
      </c>
      <c r="E3135" s="53" t="str">
        <f t="shared" si="97"/>
        <v>2018_WYLARAMIE</v>
      </c>
      <c r="F3135">
        <v>453100</v>
      </c>
      <c r="G3135" s="53">
        <f t="array" ref="G3135">SUM(IF(A3135=A$5:A3135,IF(C3135=C$5:C3135,1,0),0))</f>
        <v>11</v>
      </c>
    </row>
    <row r="3136" spans="1:7" x14ac:dyDescent="0.25">
      <c r="A3136">
        <v>2018</v>
      </c>
      <c r="B3136" s="53" t="str">
        <f t="shared" si="96"/>
        <v>2018_WY12</v>
      </c>
      <c r="C3136" t="s">
        <v>362</v>
      </c>
      <c r="D3136" t="s">
        <v>221</v>
      </c>
      <c r="E3136" s="53" t="str">
        <f t="shared" si="97"/>
        <v>2018_WYLINCOLN</v>
      </c>
      <c r="F3136">
        <v>453100</v>
      </c>
      <c r="G3136" s="53">
        <f t="array" ref="G3136">SUM(IF(A3136=A$5:A3136,IF(C3136=C$5:C3136,1,0),0))</f>
        <v>12</v>
      </c>
    </row>
    <row r="3137" spans="1:7" x14ac:dyDescent="0.25">
      <c r="A3137">
        <v>2018</v>
      </c>
      <c r="B3137" s="53" t="str">
        <f t="shared" si="96"/>
        <v>2018_WY13</v>
      </c>
      <c r="C3137" t="s">
        <v>362</v>
      </c>
      <c r="D3137" t="s">
        <v>2034</v>
      </c>
      <c r="E3137" s="53" t="str">
        <f t="shared" si="97"/>
        <v>2018_WYNATRONA</v>
      </c>
      <c r="F3137">
        <v>453100</v>
      </c>
      <c r="G3137" s="53">
        <f t="array" ref="G3137">SUM(IF(A3137=A$5:A3137,IF(C3137=C$5:C3137,1,0),0))</f>
        <v>13</v>
      </c>
    </row>
    <row r="3138" spans="1:7" x14ac:dyDescent="0.25">
      <c r="A3138">
        <v>2018</v>
      </c>
      <c r="B3138" s="53" t="str">
        <f t="shared" si="96"/>
        <v>2018_WY14</v>
      </c>
      <c r="C3138" t="s">
        <v>362</v>
      </c>
      <c r="D3138" t="s">
        <v>2035</v>
      </c>
      <c r="E3138" s="53" t="str">
        <f t="shared" si="97"/>
        <v>2018_WYNIOBRARA</v>
      </c>
      <c r="F3138">
        <v>453100</v>
      </c>
      <c r="G3138" s="53">
        <f t="array" ref="G3138">SUM(IF(A3138=A$5:A3138,IF(C3138=C$5:C3138,1,0),0))</f>
        <v>14</v>
      </c>
    </row>
    <row r="3139" spans="1:7" x14ac:dyDescent="0.25">
      <c r="A3139">
        <v>2018</v>
      </c>
      <c r="B3139" s="53" t="str">
        <f t="shared" si="96"/>
        <v>2018_WY15</v>
      </c>
      <c r="C3139" t="s">
        <v>362</v>
      </c>
      <c r="D3139" t="s">
        <v>199</v>
      </c>
      <c r="E3139" s="53" t="str">
        <f t="shared" si="97"/>
        <v>2018_WYPARK</v>
      </c>
      <c r="F3139">
        <v>453100</v>
      </c>
      <c r="G3139" s="53">
        <f t="array" ref="G3139">SUM(IF(A3139=A$5:A3139,IF(C3139=C$5:C3139,1,0),0))</f>
        <v>15</v>
      </c>
    </row>
    <row r="3140" spans="1:7" x14ac:dyDescent="0.25">
      <c r="A3140">
        <v>2018</v>
      </c>
      <c r="B3140" s="53" t="str">
        <f t="shared" si="96"/>
        <v>2018_WY16</v>
      </c>
      <c r="C3140" t="s">
        <v>362</v>
      </c>
      <c r="D3140" t="s">
        <v>1303</v>
      </c>
      <c r="E3140" s="53" t="str">
        <f t="shared" si="97"/>
        <v>2018_WYPLATTE</v>
      </c>
      <c r="F3140">
        <v>453100</v>
      </c>
      <c r="G3140" s="53">
        <f t="array" ref="G3140">SUM(IF(A3140=A$5:A3140,IF(C3140=C$5:C3140,1,0),0))</f>
        <v>16</v>
      </c>
    </row>
    <row r="3141" spans="1:7" x14ac:dyDescent="0.25">
      <c r="A3141">
        <v>2018</v>
      </c>
      <c r="B3141" s="53" t="str">
        <f t="shared" si="96"/>
        <v>2018_WY17</v>
      </c>
      <c r="C3141" t="s">
        <v>362</v>
      </c>
      <c r="D3141" t="s">
        <v>991</v>
      </c>
      <c r="E3141" s="53" t="str">
        <f t="shared" si="97"/>
        <v>2018_WYSHERIDAN</v>
      </c>
      <c r="F3141">
        <v>453100</v>
      </c>
      <c r="G3141" s="53">
        <f t="array" ref="G3141">SUM(IF(A3141=A$5:A3141,IF(C3141=C$5:C3141,1,0),0))</f>
        <v>17</v>
      </c>
    </row>
    <row r="3142" spans="1:7" x14ac:dyDescent="0.25">
      <c r="A3142">
        <v>2018</v>
      </c>
      <c r="B3142" s="53" t="str">
        <f t="shared" ref="B3142:B3205" si="98">A3142&amp;"_"&amp;C3142&amp;G3142</f>
        <v>2018_WY18</v>
      </c>
      <c r="C3142" t="s">
        <v>362</v>
      </c>
      <c r="D3142" t="s">
        <v>2036</v>
      </c>
      <c r="E3142" s="53" t="str">
        <f t="shared" ref="E3142:E3205" si="99">A3142&amp;"_"&amp;C3142&amp;D3142</f>
        <v>2018_WYSUBLETTE</v>
      </c>
      <c r="F3142">
        <v>453100</v>
      </c>
      <c r="G3142" s="53">
        <f t="array" ref="G3142">SUM(IF(A3142=A$5:A3142,IF(C3142=C$5:C3142,1,0),0))</f>
        <v>18</v>
      </c>
    </row>
    <row r="3143" spans="1:7" x14ac:dyDescent="0.25">
      <c r="A3143">
        <v>2018</v>
      </c>
      <c r="B3143" s="53" t="str">
        <f t="shared" si="98"/>
        <v>2018_WY19</v>
      </c>
      <c r="C3143" t="s">
        <v>362</v>
      </c>
      <c r="D3143" t="s">
        <v>2037</v>
      </c>
      <c r="E3143" s="53" t="str">
        <f t="shared" si="99"/>
        <v>2018_WYSWEETWATER</v>
      </c>
      <c r="F3143">
        <v>453100</v>
      </c>
      <c r="G3143" s="53">
        <f t="array" ref="G3143">SUM(IF(A3143=A$5:A3143,IF(C3143=C$5:C3143,1,0),0))</f>
        <v>19</v>
      </c>
    </row>
    <row r="3144" spans="1:7" x14ac:dyDescent="0.25">
      <c r="A3144">
        <v>2018</v>
      </c>
      <c r="B3144" s="53" t="str">
        <f t="shared" si="98"/>
        <v>2018_WY20</v>
      </c>
      <c r="C3144" t="s">
        <v>362</v>
      </c>
      <c r="D3144" t="s">
        <v>222</v>
      </c>
      <c r="E3144" s="53" t="str">
        <f t="shared" si="99"/>
        <v>2018_WYTETON</v>
      </c>
      <c r="F3144">
        <v>679650</v>
      </c>
      <c r="G3144" s="53">
        <f t="array" ref="G3144">SUM(IF(A3144=A$5:A3144,IF(C3144=C$5:C3144,1,0),0))</f>
        <v>20</v>
      </c>
    </row>
    <row r="3145" spans="1:7" x14ac:dyDescent="0.25">
      <c r="A3145">
        <v>2018</v>
      </c>
      <c r="B3145" s="53" t="str">
        <f t="shared" si="98"/>
        <v>2018_WY21</v>
      </c>
      <c r="C3145" t="s">
        <v>362</v>
      </c>
      <c r="D3145" t="s">
        <v>2038</v>
      </c>
      <c r="E3145" s="53" t="str">
        <f t="shared" si="99"/>
        <v>2018_WYUINTA</v>
      </c>
      <c r="F3145">
        <v>453100</v>
      </c>
      <c r="G3145" s="53">
        <f t="array" ref="G3145">SUM(IF(A3145=A$5:A3145,IF(C3145=C$5:C3145,1,0),0))</f>
        <v>21</v>
      </c>
    </row>
    <row r="3146" spans="1:7" x14ac:dyDescent="0.25">
      <c r="A3146">
        <v>2018</v>
      </c>
      <c r="B3146" s="53" t="str">
        <f t="shared" si="98"/>
        <v>2018_WY22</v>
      </c>
      <c r="C3146" t="s">
        <v>362</v>
      </c>
      <c r="D3146" t="s">
        <v>2039</v>
      </c>
      <c r="E3146" s="53" t="str">
        <f t="shared" si="99"/>
        <v>2018_WYWASHAKIE</v>
      </c>
      <c r="F3146">
        <v>453100</v>
      </c>
      <c r="G3146" s="53">
        <f t="array" ref="G3146">SUM(IF(A3146=A$5:A3146,IF(C3146=C$5:C3146,1,0),0))</f>
        <v>22</v>
      </c>
    </row>
    <row r="3147" spans="1:7" x14ac:dyDescent="0.25">
      <c r="A3147">
        <v>2018</v>
      </c>
      <c r="B3147" s="53" t="str">
        <f t="shared" si="98"/>
        <v>2018_WY23</v>
      </c>
      <c r="C3147" t="s">
        <v>362</v>
      </c>
      <c r="D3147" t="s">
        <v>2040</v>
      </c>
      <c r="E3147" s="53" t="str">
        <f t="shared" si="99"/>
        <v>2018_WYWESTON</v>
      </c>
      <c r="F3147">
        <v>453100</v>
      </c>
      <c r="G3147" s="53">
        <f t="array" ref="G3147">SUM(IF(A3147=A$5:A3147,IF(C3147=C$5:C3147,1,0),0))</f>
        <v>23</v>
      </c>
    </row>
    <row r="3148" spans="1:7" x14ac:dyDescent="0.25">
      <c r="A3148">
        <v>2017</v>
      </c>
      <c r="B3148" s="53" t="str">
        <f t="shared" si="98"/>
        <v>2017_AL1</v>
      </c>
      <c r="C3148" t="s">
        <v>364</v>
      </c>
      <c r="D3148" t="s">
        <v>427</v>
      </c>
      <c r="E3148" s="53" t="str">
        <f t="shared" si="99"/>
        <v>2017_ALAUTAUGA</v>
      </c>
      <c r="F3148">
        <v>424100</v>
      </c>
      <c r="G3148" s="53">
        <f t="array" ref="G3148">SUM(IF(A3148=A$5:A3148,IF(C3148=C$5:C3148,1,0),0))</f>
        <v>1</v>
      </c>
    </row>
    <row r="3149" spans="1:7" x14ac:dyDescent="0.25">
      <c r="A3149">
        <v>2017</v>
      </c>
      <c r="B3149" s="53" t="str">
        <f t="shared" si="98"/>
        <v>2017_AL2</v>
      </c>
      <c r="C3149" t="s">
        <v>364</v>
      </c>
      <c r="D3149" t="s">
        <v>428</v>
      </c>
      <c r="E3149" s="53" t="str">
        <f t="shared" si="99"/>
        <v>2017_ALBALDWIN</v>
      </c>
      <c r="F3149">
        <v>424100</v>
      </c>
      <c r="G3149" s="53">
        <f t="array" ref="G3149">SUM(IF(A3149=A$5:A3149,IF(C3149=C$5:C3149,1,0),0))</f>
        <v>2</v>
      </c>
    </row>
    <row r="3150" spans="1:7" x14ac:dyDescent="0.25">
      <c r="A3150">
        <v>2017</v>
      </c>
      <c r="B3150" s="53" t="str">
        <f t="shared" si="98"/>
        <v>2017_AL3</v>
      </c>
      <c r="C3150" t="s">
        <v>364</v>
      </c>
      <c r="D3150" t="s">
        <v>429</v>
      </c>
      <c r="E3150" s="53" t="str">
        <f t="shared" si="99"/>
        <v>2017_ALBARBOUR</v>
      </c>
      <c r="F3150">
        <v>424100</v>
      </c>
      <c r="G3150" s="53">
        <f t="array" ref="G3150">SUM(IF(A3150=A$5:A3150,IF(C3150=C$5:C3150,1,0),0))</f>
        <v>3</v>
      </c>
    </row>
    <row r="3151" spans="1:7" x14ac:dyDescent="0.25">
      <c r="A3151">
        <v>2017</v>
      </c>
      <c r="B3151" s="53" t="str">
        <f t="shared" si="98"/>
        <v>2017_AL4</v>
      </c>
      <c r="C3151" t="s">
        <v>364</v>
      </c>
      <c r="D3151" t="s">
        <v>430</v>
      </c>
      <c r="E3151" s="53" t="str">
        <f t="shared" si="99"/>
        <v>2017_ALBIBB</v>
      </c>
      <c r="F3151">
        <v>424100</v>
      </c>
      <c r="G3151" s="53">
        <f t="array" ref="G3151">SUM(IF(A3151=A$5:A3151,IF(C3151=C$5:C3151,1,0),0))</f>
        <v>4</v>
      </c>
    </row>
    <row r="3152" spans="1:7" x14ac:dyDescent="0.25">
      <c r="A3152">
        <v>2017</v>
      </c>
      <c r="B3152" s="53" t="str">
        <f t="shared" si="98"/>
        <v>2017_AL5</v>
      </c>
      <c r="C3152" t="s">
        <v>364</v>
      </c>
      <c r="D3152" t="s">
        <v>431</v>
      </c>
      <c r="E3152" s="53" t="str">
        <f t="shared" si="99"/>
        <v>2017_ALBLOUNT</v>
      </c>
      <c r="F3152">
        <v>424100</v>
      </c>
      <c r="G3152" s="53">
        <f t="array" ref="G3152">SUM(IF(A3152=A$5:A3152,IF(C3152=C$5:C3152,1,0),0))</f>
        <v>5</v>
      </c>
    </row>
    <row r="3153" spans="1:7" x14ac:dyDescent="0.25">
      <c r="A3153">
        <v>2017</v>
      </c>
      <c r="B3153" s="53" t="str">
        <f t="shared" si="98"/>
        <v>2017_AL6</v>
      </c>
      <c r="C3153" t="s">
        <v>364</v>
      </c>
      <c r="D3153" t="s">
        <v>432</v>
      </c>
      <c r="E3153" s="53" t="str">
        <f t="shared" si="99"/>
        <v>2017_ALBULLOCK</v>
      </c>
      <c r="F3153">
        <v>424100</v>
      </c>
      <c r="G3153" s="53">
        <f t="array" ref="G3153">SUM(IF(A3153=A$5:A3153,IF(C3153=C$5:C3153,1,0),0))</f>
        <v>6</v>
      </c>
    </row>
    <row r="3154" spans="1:7" x14ac:dyDescent="0.25">
      <c r="A3154">
        <v>2017</v>
      </c>
      <c r="B3154" s="53" t="str">
        <f t="shared" si="98"/>
        <v>2017_AL7</v>
      </c>
      <c r="C3154" t="s">
        <v>364</v>
      </c>
      <c r="D3154" t="s">
        <v>433</v>
      </c>
      <c r="E3154" s="53" t="str">
        <f t="shared" si="99"/>
        <v>2017_ALBUTLER</v>
      </c>
      <c r="F3154">
        <v>424100</v>
      </c>
      <c r="G3154" s="53">
        <f t="array" ref="G3154">SUM(IF(A3154=A$5:A3154,IF(C3154=C$5:C3154,1,0),0))</f>
        <v>7</v>
      </c>
    </row>
    <row r="3155" spans="1:7" x14ac:dyDescent="0.25">
      <c r="A3155">
        <v>2017</v>
      </c>
      <c r="B3155" s="53" t="str">
        <f t="shared" si="98"/>
        <v>2017_AL8</v>
      </c>
      <c r="C3155" t="s">
        <v>364</v>
      </c>
      <c r="D3155" t="s">
        <v>434</v>
      </c>
      <c r="E3155" s="53" t="str">
        <f t="shared" si="99"/>
        <v>2017_ALCALHOUN</v>
      </c>
      <c r="F3155">
        <v>424100</v>
      </c>
      <c r="G3155" s="53">
        <f t="array" ref="G3155">SUM(IF(A3155=A$5:A3155,IF(C3155=C$5:C3155,1,0),0))</f>
        <v>8</v>
      </c>
    </row>
    <row r="3156" spans="1:7" x14ac:dyDescent="0.25">
      <c r="A3156">
        <v>2017</v>
      </c>
      <c r="B3156" s="53" t="str">
        <f t="shared" si="98"/>
        <v>2017_AL9</v>
      </c>
      <c r="C3156" t="s">
        <v>364</v>
      </c>
      <c r="D3156" t="s">
        <v>435</v>
      </c>
      <c r="E3156" s="53" t="str">
        <f t="shared" si="99"/>
        <v>2017_ALCHAMBERS</v>
      </c>
      <c r="F3156">
        <v>424100</v>
      </c>
      <c r="G3156" s="53">
        <f t="array" ref="G3156">SUM(IF(A3156=A$5:A3156,IF(C3156=C$5:C3156,1,0),0))</f>
        <v>9</v>
      </c>
    </row>
    <row r="3157" spans="1:7" x14ac:dyDescent="0.25">
      <c r="A3157">
        <v>2017</v>
      </c>
      <c r="B3157" s="53" t="str">
        <f t="shared" si="98"/>
        <v>2017_AL10</v>
      </c>
      <c r="C3157" t="s">
        <v>364</v>
      </c>
      <c r="D3157" t="s">
        <v>436</v>
      </c>
      <c r="E3157" s="53" t="str">
        <f t="shared" si="99"/>
        <v>2017_ALCHEROKEE</v>
      </c>
      <c r="F3157">
        <v>424100</v>
      </c>
      <c r="G3157" s="53">
        <f t="array" ref="G3157">SUM(IF(A3157=A$5:A3157,IF(C3157=C$5:C3157,1,0),0))</f>
        <v>10</v>
      </c>
    </row>
    <row r="3158" spans="1:7" x14ac:dyDescent="0.25">
      <c r="A3158">
        <v>2017</v>
      </c>
      <c r="B3158" s="53" t="str">
        <f t="shared" si="98"/>
        <v>2017_AL11</v>
      </c>
      <c r="C3158" t="s">
        <v>364</v>
      </c>
      <c r="D3158" t="s">
        <v>437</v>
      </c>
      <c r="E3158" s="53" t="str">
        <f t="shared" si="99"/>
        <v>2017_ALCHILTON</v>
      </c>
      <c r="F3158">
        <v>424100</v>
      </c>
      <c r="G3158" s="53">
        <f t="array" ref="G3158">SUM(IF(A3158=A$5:A3158,IF(C3158=C$5:C3158,1,0),0))</f>
        <v>11</v>
      </c>
    </row>
    <row r="3159" spans="1:7" x14ac:dyDescent="0.25">
      <c r="A3159">
        <v>2017</v>
      </c>
      <c r="B3159" s="53" t="str">
        <f t="shared" si="98"/>
        <v>2017_AL12</v>
      </c>
      <c r="C3159" t="s">
        <v>364</v>
      </c>
      <c r="D3159" t="s">
        <v>438</v>
      </c>
      <c r="E3159" s="53" t="str">
        <f t="shared" si="99"/>
        <v>2017_ALCHOCTAW</v>
      </c>
      <c r="F3159">
        <v>424100</v>
      </c>
      <c r="G3159" s="53">
        <f t="array" ref="G3159">SUM(IF(A3159=A$5:A3159,IF(C3159=C$5:C3159,1,0),0))</f>
        <v>12</v>
      </c>
    </row>
    <row r="3160" spans="1:7" x14ac:dyDescent="0.25">
      <c r="A3160">
        <v>2017</v>
      </c>
      <c r="B3160" s="53" t="str">
        <f t="shared" si="98"/>
        <v>2017_AL13</v>
      </c>
      <c r="C3160" t="s">
        <v>364</v>
      </c>
      <c r="D3160" t="s">
        <v>308</v>
      </c>
      <c r="E3160" s="53" t="str">
        <f t="shared" si="99"/>
        <v>2017_ALCLARKE</v>
      </c>
      <c r="F3160">
        <v>424100</v>
      </c>
      <c r="G3160" s="53">
        <f t="array" ref="G3160">SUM(IF(A3160=A$5:A3160,IF(C3160=C$5:C3160,1,0),0))</f>
        <v>13</v>
      </c>
    </row>
    <row r="3161" spans="1:7" x14ac:dyDescent="0.25">
      <c r="A3161">
        <v>2017</v>
      </c>
      <c r="B3161" s="53" t="str">
        <f t="shared" si="98"/>
        <v>2017_AL14</v>
      </c>
      <c r="C3161" t="s">
        <v>364</v>
      </c>
      <c r="D3161" t="s">
        <v>439</v>
      </c>
      <c r="E3161" s="53" t="str">
        <f t="shared" si="99"/>
        <v>2017_ALCLAY</v>
      </c>
      <c r="F3161">
        <v>424100</v>
      </c>
      <c r="G3161" s="53">
        <f t="array" ref="G3161">SUM(IF(A3161=A$5:A3161,IF(C3161=C$5:C3161,1,0),0))</f>
        <v>14</v>
      </c>
    </row>
    <row r="3162" spans="1:7" x14ac:dyDescent="0.25">
      <c r="A3162">
        <v>2017</v>
      </c>
      <c r="B3162" s="53" t="str">
        <f t="shared" si="98"/>
        <v>2017_AL15</v>
      </c>
      <c r="C3162" t="s">
        <v>364</v>
      </c>
      <c r="D3162" t="s">
        <v>440</v>
      </c>
      <c r="E3162" s="53" t="str">
        <f t="shared" si="99"/>
        <v>2017_ALCLEBURNE</v>
      </c>
      <c r="F3162">
        <v>424100</v>
      </c>
      <c r="G3162" s="53">
        <f t="array" ref="G3162">SUM(IF(A3162=A$5:A3162,IF(C3162=C$5:C3162,1,0),0))</f>
        <v>15</v>
      </c>
    </row>
    <row r="3163" spans="1:7" x14ac:dyDescent="0.25">
      <c r="A3163">
        <v>2017</v>
      </c>
      <c r="B3163" s="53" t="str">
        <f t="shared" si="98"/>
        <v>2017_AL16</v>
      </c>
      <c r="C3163" t="s">
        <v>364</v>
      </c>
      <c r="D3163" t="s">
        <v>441</v>
      </c>
      <c r="E3163" s="53" t="str">
        <f t="shared" si="99"/>
        <v>2017_ALCOFFEE</v>
      </c>
      <c r="F3163">
        <v>424100</v>
      </c>
      <c r="G3163" s="53">
        <f t="array" ref="G3163">SUM(IF(A3163=A$5:A3163,IF(C3163=C$5:C3163,1,0),0))</f>
        <v>16</v>
      </c>
    </row>
    <row r="3164" spans="1:7" x14ac:dyDescent="0.25">
      <c r="A3164">
        <v>2017</v>
      </c>
      <c r="B3164" s="53" t="str">
        <f t="shared" si="98"/>
        <v>2017_AL17</v>
      </c>
      <c r="C3164" t="s">
        <v>364</v>
      </c>
      <c r="D3164" t="s">
        <v>442</v>
      </c>
      <c r="E3164" s="53" t="str">
        <f t="shared" si="99"/>
        <v>2017_ALCOLBERT</v>
      </c>
      <c r="F3164">
        <v>424100</v>
      </c>
      <c r="G3164" s="53">
        <f t="array" ref="G3164">SUM(IF(A3164=A$5:A3164,IF(C3164=C$5:C3164,1,0),0))</f>
        <v>17</v>
      </c>
    </row>
    <row r="3165" spans="1:7" x14ac:dyDescent="0.25">
      <c r="A3165">
        <v>2017</v>
      </c>
      <c r="B3165" s="53" t="str">
        <f t="shared" si="98"/>
        <v>2017_AL18</v>
      </c>
      <c r="C3165" t="s">
        <v>364</v>
      </c>
      <c r="D3165" t="s">
        <v>443</v>
      </c>
      <c r="E3165" s="53" t="str">
        <f t="shared" si="99"/>
        <v>2017_ALCONECUH</v>
      </c>
      <c r="F3165">
        <v>424100</v>
      </c>
      <c r="G3165" s="53">
        <f t="array" ref="G3165">SUM(IF(A3165=A$5:A3165,IF(C3165=C$5:C3165,1,0),0))</f>
        <v>18</v>
      </c>
    </row>
    <row r="3166" spans="1:7" x14ac:dyDescent="0.25">
      <c r="A3166">
        <v>2017</v>
      </c>
      <c r="B3166" s="53" t="str">
        <f t="shared" si="98"/>
        <v>2017_AL19</v>
      </c>
      <c r="C3166" t="s">
        <v>364</v>
      </c>
      <c r="D3166" t="s">
        <v>444</v>
      </c>
      <c r="E3166" s="53" t="str">
        <f t="shared" si="99"/>
        <v>2017_ALCOOSA</v>
      </c>
      <c r="F3166">
        <v>424100</v>
      </c>
      <c r="G3166" s="53">
        <f t="array" ref="G3166">SUM(IF(A3166=A$5:A3166,IF(C3166=C$5:C3166,1,0),0))</f>
        <v>19</v>
      </c>
    </row>
    <row r="3167" spans="1:7" x14ac:dyDescent="0.25">
      <c r="A3167">
        <v>2017</v>
      </c>
      <c r="B3167" s="53" t="str">
        <f t="shared" si="98"/>
        <v>2017_AL20</v>
      </c>
      <c r="C3167" t="s">
        <v>364</v>
      </c>
      <c r="D3167" t="s">
        <v>445</v>
      </c>
      <c r="E3167" s="53" t="str">
        <f t="shared" si="99"/>
        <v>2017_ALCOVINGTON</v>
      </c>
      <c r="F3167">
        <v>424100</v>
      </c>
      <c r="G3167" s="53">
        <f t="array" ref="G3167">SUM(IF(A3167=A$5:A3167,IF(C3167=C$5:C3167,1,0),0))</f>
        <v>20</v>
      </c>
    </row>
    <row r="3168" spans="1:7" x14ac:dyDescent="0.25">
      <c r="A3168">
        <v>2017</v>
      </c>
      <c r="B3168" s="53" t="str">
        <f t="shared" si="98"/>
        <v>2017_AL21</v>
      </c>
      <c r="C3168" t="s">
        <v>364</v>
      </c>
      <c r="D3168" t="s">
        <v>446</v>
      </c>
      <c r="E3168" s="53" t="str">
        <f t="shared" si="99"/>
        <v>2017_ALCRENSHAW</v>
      </c>
      <c r="F3168">
        <v>424100</v>
      </c>
      <c r="G3168" s="53">
        <f t="array" ref="G3168">SUM(IF(A3168=A$5:A3168,IF(C3168=C$5:C3168,1,0),0))</f>
        <v>21</v>
      </c>
    </row>
    <row r="3169" spans="1:7" x14ac:dyDescent="0.25">
      <c r="A3169">
        <v>2017</v>
      </c>
      <c r="B3169" s="53" t="str">
        <f t="shared" si="98"/>
        <v>2017_AL22</v>
      </c>
      <c r="C3169" t="s">
        <v>364</v>
      </c>
      <c r="D3169" t="s">
        <v>447</v>
      </c>
      <c r="E3169" s="53" t="str">
        <f t="shared" si="99"/>
        <v>2017_ALCULLMAN</v>
      </c>
      <c r="F3169">
        <v>424100</v>
      </c>
      <c r="G3169" s="53">
        <f t="array" ref="G3169">SUM(IF(A3169=A$5:A3169,IF(C3169=C$5:C3169,1,0),0))</f>
        <v>22</v>
      </c>
    </row>
    <row r="3170" spans="1:7" x14ac:dyDescent="0.25">
      <c r="A3170">
        <v>2017</v>
      </c>
      <c r="B3170" s="53" t="str">
        <f t="shared" si="98"/>
        <v>2017_AL23</v>
      </c>
      <c r="C3170" t="s">
        <v>364</v>
      </c>
      <c r="D3170" t="s">
        <v>448</v>
      </c>
      <c r="E3170" s="53" t="str">
        <f t="shared" si="99"/>
        <v>2017_ALDALE</v>
      </c>
      <c r="F3170">
        <v>424100</v>
      </c>
      <c r="G3170" s="53">
        <f t="array" ref="G3170">SUM(IF(A3170=A$5:A3170,IF(C3170=C$5:C3170,1,0),0))</f>
        <v>23</v>
      </c>
    </row>
    <row r="3171" spans="1:7" x14ac:dyDescent="0.25">
      <c r="A3171">
        <v>2017</v>
      </c>
      <c r="B3171" s="53" t="str">
        <f t="shared" si="98"/>
        <v>2017_AL24</v>
      </c>
      <c r="C3171" t="s">
        <v>364</v>
      </c>
      <c r="D3171" t="s">
        <v>449</v>
      </c>
      <c r="E3171" s="53" t="str">
        <f t="shared" si="99"/>
        <v>2017_ALDALLAS</v>
      </c>
      <c r="F3171">
        <v>424100</v>
      </c>
      <c r="G3171" s="53">
        <f t="array" ref="G3171">SUM(IF(A3171=A$5:A3171,IF(C3171=C$5:C3171,1,0),0))</f>
        <v>24</v>
      </c>
    </row>
    <row r="3172" spans="1:7" x14ac:dyDescent="0.25">
      <c r="A3172">
        <v>2017</v>
      </c>
      <c r="B3172" s="53" t="str">
        <f t="shared" si="98"/>
        <v>2017_AL25</v>
      </c>
      <c r="C3172" t="s">
        <v>364</v>
      </c>
      <c r="D3172" t="s">
        <v>450</v>
      </c>
      <c r="E3172" s="53" t="str">
        <f t="shared" si="99"/>
        <v>2017_ALDE KALB</v>
      </c>
      <c r="F3172">
        <v>424100</v>
      </c>
      <c r="G3172" s="53">
        <f t="array" ref="G3172">SUM(IF(A3172=A$5:A3172,IF(C3172=C$5:C3172,1,0),0))</f>
        <v>25</v>
      </c>
    </row>
    <row r="3173" spans="1:7" x14ac:dyDescent="0.25">
      <c r="A3173">
        <v>2017</v>
      </c>
      <c r="B3173" s="53" t="str">
        <f t="shared" si="98"/>
        <v>2017_AL26</v>
      </c>
      <c r="C3173" t="s">
        <v>364</v>
      </c>
      <c r="D3173" t="s">
        <v>451</v>
      </c>
      <c r="E3173" s="53" t="str">
        <f t="shared" si="99"/>
        <v>2017_ALELMORE</v>
      </c>
      <c r="F3173">
        <v>424100</v>
      </c>
      <c r="G3173" s="53">
        <f t="array" ref="G3173">SUM(IF(A3173=A$5:A3173,IF(C3173=C$5:C3173,1,0),0))</f>
        <v>26</v>
      </c>
    </row>
    <row r="3174" spans="1:7" x14ac:dyDescent="0.25">
      <c r="A3174">
        <v>2017</v>
      </c>
      <c r="B3174" s="53" t="str">
        <f t="shared" si="98"/>
        <v>2017_AL27</v>
      </c>
      <c r="C3174" t="s">
        <v>364</v>
      </c>
      <c r="D3174" t="s">
        <v>452</v>
      </c>
      <c r="E3174" s="53" t="str">
        <f t="shared" si="99"/>
        <v>2017_ALESCAMBIA</v>
      </c>
      <c r="F3174">
        <v>424100</v>
      </c>
      <c r="G3174" s="53">
        <f t="array" ref="G3174">SUM(IF(A3174=A$5:A3174,IF(C3174=C$5:C3174,1,0),0))</f>
        <v>27</v>
      </c>
    </row>
    <row r="3175" spans="1:7" x14ac:dyDescent="0.25">
      <c r="A3175">
        <v>2017</v>
      </c>
      <c r="B3175" s="53" t="str">
        <f t="shared" si="98"/>
        <v>2017_AL28</v>
      </c>
      <c r="C3175" t="s">
        <v>364</v>
      </c>
      <c r="D3175" t="s">
        <v>453</v>
      </c>
      <c r="E3175" s="53" t="str">
        <f t="shared" si="99"/>
        <v>2017_ALETOWAH</v>
      </c>
      <c r="F3175">
        <v>424100</v>
      </c>
      <c r="G3175" s="53">
        <f t="array" ref="G3175">SUM(IF(A3175=A$5:A3175,IF(C3175=C$5:C3175,1,0),0))</f>
        <v>28</v>
      </c>
    </row>
    <row r="3176" spans="1:7" x14ac:dyDescent="0.25">
      <c r="A3176">
        <v>2017</v>
      </c>
      <c r="B3176" s="53" t="str">
        <f t="shared" si="98"/>
        <v>2017_AL29</v>
      </c>
      <c r="C3176" t="s">
        <v>364</v>
      </c>
      <c r="D3176" t="s">
        <v>454</v>
      </c>
      <c r="E3176" s="53" t="str">
        <f t="shared" si="99"/>
        <v>2017_ALFAYETTE</v>
      </c>
      <c r="F3176">
        <v>424100</v>
      </c>
      <c r="G3176" s="53">
        <f t="array" ref="G3176">SUM(IF(A3176=A$5:A3176,IF(C3176=C$5:C3176,1,0),0))</f>
        <v>29</v>
      </c>
    </row>
    <row r="3177" spans="1:7" x14ac:dyDescent="0.25">
      <c r="A3177">
        <v>2017</v>
      </c>
      <c r="B3177" s="53" t="str">
        <f t="shared" si="98"/>
        <v>2017_AL30</v>
      </c>
      <c r="C3177" t="s">
        <v>364</v>
      </c>
      <c r="D3177" t="s">
        <v>455</v>
      </c>
      <c r="E3177" s="53" t="str">
        <f t="shared" si="99"/>
        <v>2017_ALFRANKLIN</v>
      </c>
      <c r="F3177">
        <v>424100</v>
      </c>
      <c r="G3177" s="53">
        <f t="array" ref="G3177">SUM(IF(A3177=A$5:A3177,IF(C3177=C$5:C3177,1,0),0))</f>
        <v>30</v>
      </c>
    </row>
    <row r="3178" spans="1:7" x14ac:dyDescent="0.25">
      <c r="A3178">
        <v>2017</v>
      </c>
      <c r="B3178" s="53" t="str">
        <f t="shared" si="98"/>
        <v>2017_AL31</v>
      </c>
      <c r="C3178" t="s">
        <v>364</v>
      </c>
      <c r="D3178" t="s">
        <v>456</v>
      </c>
      <c r="E3178" s="53" t="str">
        <f t="shared" si="99"/>
        <v>2017_ALGENEVA</v>
      </c>
      <c r="F3178">
        <v>424100</v>
      </c>
      <c r="G3178" s="53">
        <f t="array" ref="G3178">SUM(IF(A3178=A$5:A3178,IF(C3178=C$5:C3178,1,0),0))</f>
        <v>31</v>
      </c>
    </row>
    <row r="3179" spans="1:7" x14ac:dyDescent="0.25">
      <c r="A3179">
        <v>2017</v>
      </c>
      <c r="B3179" s="53" t="str">
        <f t="shared" si="98"/>
        <v>2017_AL32</v>
      </c>
      <c r="C3179" t="s">
        <v>364</v>
      </c>
      <c r="D3179" t="s">
        <v>212</v>
      </c>
      <c r="E3179" s="53" t="str">
        <f t="shared" si="99"/>
        <v>2017_ALGREENE</v>
      </c>
      <c r="F3179">
        <v>424100</v>
      </c>
      <c r="G3179" s="53">
        <f t="array" ref="G3179">SUM(IF(A3179=A$5:A3179,IF(C3179=C$5:C3179,1,0),0))</f>
        <v>32</v>
      </c>
    </row>
    <row r="3180" spans="1:7" x14ac:dyDescent="0.25">
      <c r="A3180">
        <v>2017</v>
      </c>
      <c r="B3180" s="53" t="str">
        <f t="shared" si="98"/>
        <v>2017_AL33</v>
      </c>
      <c r="C3180" t="s">
        <v>364</v>
      </c>
      <c r="D3180" t="s">
        <v>457</v>
      </c>
      <c r="E3180" s="53" t="str">
        <f t="shared" si="99"/>
        <v>2017_ALHALE</v>
      </c>
      <c r="F3180">
        <v>424100</v>
      </c>
      <c r="G3180" s="53">
        <f t="array" ref="G3180">SUM(IF(A3180=A$5:A3180,IF(C3180=C$5:C3180,1,0),0))</f>
        <v>33</v>
      </c>
    </row>
    <row r="3181" spans="1:7" x14ac:dyDescent="0.25">
      <c r="A3181">
        <v>2017</v>
      </c>
      <c r="B3181" s="53" t="str">
        <f t="shared" si="98"/>
        <v>2017_AL34</v>
      </c>
      <c r="C3181" t="s">
        <v>364</v>
      </c>
      <c r="D3181" t="s">
        <v>458</v>
      </c>
      <c r="E3181" s="53" t="str">
        <f t="shared" si="99"/>
        <v>2017_ALHENRY</v>
      </c>
      <c r="F3181">
        <v>424100</v>
      </c>
      <c r="G3181" s="53">
        <f t="array" ref="G3181">SUM(IF(A3181=A$5:A3181,IF(C3181=C$5:C3181,1,0),0))</f>
        <v>34</v>
      </c>
    </row>
    <row r="3182" spans="1:7" x14ac:dyDescent="0.25">
      <c r="A3182">
        <v>2017</v>
      </c>
      <c r="B3182" s="53" t="str">
        <f t="shared" si="98"/>
        <v>2017_AL35</v>
      </c>
      <c r="C3182" t="s">
        <v>364</v>
      </c>
      <c r="D3182" t="s">
        <v>459</v>
      </c>
      <c r="E3182" s="53" t="str">
        <f t="shared" si="99"/>
        <v>2017_ALHOUSTON</v>
      </c>
      <c r="F3182">
        <v>424100</v>
      </c>
      <c r="G3182" s="53">
        <f t="array" ref="G3182">SUM(IF(A3182=A$5:A3182,IF(C3182=C$5:C3182,1,0),0))</f>
        <v>35</v>
      </c>
    </row>
    <row r="3183" spans="1:7" x14ac:dyDescent="0.25">
      <c r="A3183">
        <v>2017</v>
      </c>
      <c r="B3183" s="53" t="str">
        <f t="shared" si="98"/>
        <v>2017_AL36</v>
      </c>
      <c r="C3183" t="s">
        <v>364</v>
      </c>
      <c r="D3183" t="s">
        <v>460</v>
      </c>
      <c r="E3183" s="53" t="str">
        <f t="shared" si="99"/>
        <v>2017_ALJACKSON</v>
      </c>
      <c r="F3183">
        <v>424100</v>
      </c>
      <c r="G3183" s="53">
        <f t="array" ref="G3183">SUM(IF(A3183=A$5:A3183,IF(C3183=C$5:C3183,1,0),0))</f>
        <v>36</v>
      </c>
    </row>
    <row r="3184" spans="1:7" x14ac:dyDescent="0.25">
      <c r="A3184">
        <v>2017</v>
      </c>
      <c r="B3184" s="53" t="str">
        <f t="shared" si="98"/>
        <v>2017_AL37</v>
      </c>
      <c r="C3184" t="s">
        <v>364</v>
      </c>
      <c r="D3184" t="s">
        <v>196</v>
      </c>
      <c r="E3184" s="53" t="str">
        <f t="shared" si="99"/>
        <v>2017_ALJEFFERSON</v>
      </c>
      <c r="F3184">
        <v>424100</v>
      </c>
      <c r="G3184" s="53">
        <f t="array" ref="G3184">SUM(IF(A3184=A$5:A3184,IF(C3184=C$5:C3184,1,0),0))</f>
        <v>37</v>
      </c>
    </row>
    <row r="3185" spans="1:7" x14ac:dyDescent="0.25">
      <c r="A3185">
        <v>2017</v>
      </c>
      <c r="B3185" s="53" t="str">
        <f t="shared" si="98"/>
        <v>2017_AL38</v>
      </c>
      <c r="C3185" t="s">
        <v>364</v>
      </c>
      <c r="D3185" t="s">
        <v>461</v>
      </c>
      <c r="E3185" s="53" t="str">
        <f t="shared" si="99"/>
        <v>2017_ALLAMAR</v>
      </c>
      <c r="F3185">
        <v>424100</v>
      </c>
      <c r="G3185" s="53">
        <f t="array" ref="G3185">SUM(IF(A3185=A$5:A3185,IF(C3185=C$5:C3185,1,0),0))</f>
        <v>38</v>
      </c>
    </row>
    <row r="3186" spans="1:7" x14ac:dyDescent="0.25">
      <c r="A3186">
        <v>2017</v>
      </c>
      <c r="B3186" s="53" t="str">
        <f t="shared" si="98"/>
        <v>2017_AL39</v>
      </c>
      <c r="C3186" t="s">
        <v>364</v>
      </c>
      <c r="D3186" t="s">
        <v>462</v>
      </c>
      <c r="E3186" s="53" t="str">
        <f t="shared" si="99"/>
        <v>2017_ALLAUDERDALE</v>
      </c>
      <c r="F3186">
        <v>424100</v>
      </c>
      <c r="G3186" s="53">
        <f t="array" ref="G3186">SUM(IF(A3186=A$5:A3186,IF(C3186=C$5:C3186,1,0),0))</f>
        <v>39</v>
      </c>
    </row>
    <row r="3187" spans="1:7" x14ac:dyDescent="0.25">
      <c r="A3187">
        <v>2017</v>
      </c>
      <c r="B3187" s="53" t="str">
        <f t="shared" si="98"/>
        <v>2017_AL40</v>
      </c>
      <c r="C3187" t="s">
        <v>364</v>
      </c>
      <c r="D3187" t="s">
        <v>463</v>
      </c>
      <c r="E3187" s="53" t="str">
        <f t="shared" si="99"/>
        <v>2017_ALLAWRENCE</v>
      </c>
      <c r="F3187">
        <v>424100</v>
      </c>
      <c r="G3187" s="53">
        <f t="array" ref="G3187">SUM(IF(A3187=A$5:A3187,IF(C3187=C$5:C3187,1,0),0))</f>
        <v>40</v>
      </c>
    </row>
    <row r="3188" spans="1:7" x14ac:dyDescent="0.25">
      <c r="A3188">
        <v>2017</v>
      </c>
      <c r="B3188" s="53" t="str">
        <f t="shared" si="98"/>
        <v>2017_AL41</v>
      </c>
      <c r="C3188" t="s">
        <v>364</v>
      </c>
      <c r="D3188" t="s">
        <v>464</v>
      </c>
      <c r="E3188" s="53" t="str">
        <f t="shared" si="99"/>
        <v>2017_ALLEE</v>
      </c>
      <c r="F3188">
        <v>424100</v>
      </c>
      <c r="G3188" s="53">
        <f t="array" ref="G3188">SUM(IF(A3188=A$5:A3188,IF(C3188=C$5:C3188,1,0),0))</f>
        <v>41</v>
      </c>
    </row>
    <row r="3189" spans="1:7" x14ac:dyDescent="0.25">
      <c r="A3189">
        <v>2017</v>
      </c>
      <c r="B3189" s="53" t="str">
        <f t="shared" si="98"/>
        <v>2017_AL42</v>
      </c>
      <c r="C3189" t="s">
        <v>364</v>
      </c>
      <c r="D3189" t="s">
        <v>465</v>
      </c>
      <c r="E3189" s="53" t="str">
        <f t="shared" si="99"/>
        <v>2017_ALLIMESTONE</v>
      </c>
      <c r="F3189">
        <v>424100</v>
      </c>
      <c r="G3189" s="53">
        <f t="array" ref="G3189">SUM(IF(A3189=A$5:A3189,IF(C3189=C$5:C3189,1,0),0))</f>
        <v>42</v>
      </c>
    </row>
    <row r="3190" spans="1:7" x14ac:dyDescent="0.25">
      <c r="A3190">
        <v>2017</v>
      </c>
      <c r="B3190" s="53" t="str">
        <f t="shared" si="98"/>
        <v>2017_AL43</v>
      </c>
      <c r="C3190" t="s">
        <v>364</v>
      </c>
      <c r="D3190" t="s">
        <v>466</v>
      </c>
      <c r="E3190" s="53" t="str">
        <f t="shared" si="99"/>
        <v>2017_ALLOWNDES</v>
      </c>
      <c r="F3190">
        <v>424100</v>
      </c>
      <c r="G3190" s="53">
        <f t="array" ref="G3190">SUM(IF(A3190=A$5:A3190,IF(C3190=C$5:C3190,1,0),0))</f>
        <v>43</v>
      </c>
    </row>
    <row r="3191" spans="1:7" x14ac:dyDescent="0.25">
      <c r="A3191">
        <v>2017</v>
      </c>
      <c r="B3191" s="53" t="str">
        <f t="shared" si="98"/>
        <v>2017_AL44</v>
      </c>
      <c r="C3191" t="s">
        <v>364</v>
      </c>
      <c r="D3191" t="s">
        <v>288</v>
      </c>
      <c r="E3191" s="53" t="str">
        <f t="shared" si="99"/>
        <v>2017_ALMACON</v>
      </c>
      <c r="F3191">
        <v>424100</v>
      </c>
      <c r="G3191" s="53">
        <f t="array" ref="G3191">SUM(IF(A3191=A$5:A3191,IF(C3191=C$5:C3191,1,0),0))</f>
        <v>44</v>
      </c>
    </row>
    <row r="3192" spans="1:7" x14ac:dyDescent="0.25">
      <c r="A3192">
        <v>2017</v>
      </c>
      <c r="B3192" s="53" t="str">
        <f t="shared" si="98"/>
        <v>2017_AL45</v>
      </c>
      <c r="C3192" t="s">
        <v>364</v>
      </c>
      <c r="D3192" t="s">
        <v>467</v>
      </c>
      <c r="E3192" s="53" t="str">
        <f t="shared" si="99"/>
        <v>2017_ALMADISON</v>
      </c>
      <c r="F3192">
        <v>424100</v>
      </c>
      <c r="G3192" s="53">
        <f t="array" ref="G3192">SUM(IF(A3192=A$5:A3192,IF(C3192=C$5:C3192,1,0),0))</f>
        <v>45</v>
      </c>
    </row>
    <row r="3193" spans="1:7" x14ac:dyDescent="0.25">
      <c r="A3193">
        <v>2017</v>
      </c>
      <c r="B3193" s="53" t="str">
        <f t="shared" si="98"/>
        <v>2017_AL46</v>
      </c>
      <c r="C3193" t="s">
        <v>364</v>
      </c>
      <c r="D3193" t="s">
        <v>468</v>
      </c>
      <c r="E3193" s="53" t="str">
        <f t="shared" si="99"/>
        <v>2017_ALMARENGO</v>
      </c>
      <c r="F3193">
        <v>424100</v>
      </c>
      <c r="G3193" s="53">
        <f t="array" ref="G3193">SUM(IF(A3193=A$5:A3193,IF(C3193=C$5:C3193,1,0),0))</f>
        <v>46</v>
      </c>
    </row>
    <row r="3194" spans="1:7" x14ac:dyDescent="0.25">
      <c r="A3194">
        <v>2017</v>
      </c>
      <c r="B3194" s="53" t="str">
        <f t="shared" si="98"/>
        <v>2017_AL47</v>
      </c>
      <c r="C3194" t="s">
        <v>364</v>
      </c>
      <c r="D3194" t="s">
        <v>469</v>
      </c>
      <c r="E3194" s="53" t="str">
        <f t="shared" si="99"/>
        <v>2017_ALMARION</v>
      </c>
      <c r="F3194">
        <v>424100</v>
      </c>
      <c r="G3194" s="53">
        <f t="array" ref="G3194">SUM(IF(A3194=A$5:A3194,IF(C3194=C$5:C3194,1,0),0))</f>
        <v>47</v>
      </c>
    </row>
    <row r="3195" spans="1:7" x14ac:dyDescent="0.25">
      <c r="A3195">
        <v>2017</v>
      </c>
      <c r="B3195" s="53" t="str">
        <f t="shared" si="98"/>
        <v>2017_AL48</v>
      </c>
      <c r="C3195" t="s">
        <v>364</v>
      </c>
      <c r="D3195" t="s">
        <v>470</v>
      </c>
      <c r="E3195" s="53" t="str">
        <f t="shared" si="99"/>
        <v>2017_ALMARSHALL</v>
      </c>
      <c r="F3195">
        <v>424100</v>
      </c>
      <c r="G3195" s="53">
        <f t="array" ref="G3195">SUM(IF(A3195=A$5:A3195,IF(C3195=C$5:C3195,1,0),0))</f>
        <v>48</v>
      </c>
    </row>
    <row r="3196" spans="1:7" x14ac:dyDescent="0.25">
      <c r="A3196">
        <v>2017</v>
      </c>
      <c r="B3196" s="53" t="str">
        <f t="shared" si="98"/>
        <v>2017_AL49</v>
      </c>
      <c r="C3196" t="s">
        <v>364</v>
      </c>
      <c r="D3196" t="s">
        <v>471</v>
      </c>
      <c r="E3196" s="53" t="str">
        <f t="shared" si="99"/>
        <v>2017_ALMOBILE</v>
      </c>
      <c r="F3196">
        <v>424100</v>
      </c>
      <c r="G3196" s="53">
        <f t="array" ref="G3196">SUM(IF(A3196=A$5:A3196,IF(C3196=C$5:C3196,1,0),0))</f>
        <v>49</v>
      </c>
    </row>
    <row r="3197" spans="1:7" x14ac:dyDescent="0.25">
      <c r="A3197">
        <v>2017</v>
      </c>
      <c r="B3197" s="53" t="str">
        <f t="shared" si="98"/>
        <v>2017_AL50</v>
      </c>
      <c r="C3197" t="s">
        <v>364</v>
      </c>
      <c r="D3197" t="s">
        <v>210</v>
      </c>
      <c r="E3197" s="53" t="str">
        <f t="shared" si="99"/>
        <v>2017_ALMONROE</v>
      </c>
      <c r="F3197">
        <v>424100</v>
      </c>
      <c r="G3197" s="53">
        <f t="array" ref="G3197">SUM(IF(A3197=A$5:A3197,IF(C3197=C$5:C3197,1,0),0))</f>
        <v>50</v>
      </c>
    </row>
    <row r="3198" spans="1:7" x14ac:dyDescent="0.25">
      <c r="A3198">
        <v>2017</v>
      </c>
      <c r="B3198" s="53" t="str">
        <f t="shared" si="98"/>
        <v>2017_AL51</v>
      </c>
      <c r="C3198" t="s">
        <v>364</v>
      </c>
      <c r="D3198" t="s">
        <v>232</v>
      </c>
      <c r="E3198" s="53" t="str">
        <f t="shared" si="99"/>
        <v>2017_ALMONTGOMERY</v>
      </c>
      <c r="F3198">
        <v>424100</v>
      </c>
      <c r="G3198" s="53">
        <f t="array" ref="G3198">SUM(IF(A3198=A$5:A3198,IF(C3198=C$5:C3198,1,0),0))</f>
        <v>51</v>
      </c>
    </row>
    <row r="3199" spans="1:7" x14ac:dyDescent="0.25">
      <c r="A3199">
        <v>2017</v>
      </c>
      <c r="B3199" s="53" t="str">
        <f t="shared" si="98"/>
        <v>2017_AL52</v>
      </c>
      <c r="C3199" t="s">
        <v>364</v>
      </c>
      <c r="D3199" t="s">
        <v>472</v>
      </c>
      <c r="E3199" s="53" t="str">
        <f t="shared" si="99"/>
        <v>2017_ALMORGAN</v>
      </c>
      <c r="F3199">
        <v>424100</v>
      </c>
      <c r="G3199" s="53">
        <f t="array" ref="G3199">SUM(IF(A3199=A$5:A3199,IF(C3199=C$5:C3199,1,0),0))</f>
        <v>52</v>
      </c>
    </row>
    <row r="3200" spans="1:7" x14ac:dyDescent="0.25">
      <c r="A3200">
        <v>2017</v>
      </c>
      <c r="B3200" s="53" t="str">
        <f t="shared" si="98"/>
        <v>2017_AL53</v>
      </c>
      <c r="C3200" t="s">
        <v>364</v>
      </c>
      <c r="D3200" t="s">
        <v>473</v>
      </c>
      <c r="E3200" s="53" t="str">
        <f t="shared" si="99"/>
        <v>2017_ALPERRY</v>
      </c>
      <c r="F3200">
        <v>424100</v>
      </c>
      <c r="G3200" s="53">
        <f t="array" ref="G3200">SUM(IF(A3200=A$5:A3200,IF(C3200=C$5:C3200,1,0),0))</f>
        <v>53</v>
      </c>
    </row>
    <row r="3201" spans="1:7" x14ac:dyDescent="0.25">
      <c r="A3201">
        <v>2017</v>
      </c>
      <c r="B3201" s="53" t="str">
        <f t="shared" si="98"/>
        <v>2017_AL54</v>
      </c>
      <c r="C3201" t="s">
        <v>364</v>
      </c>
      <c r="D3201" t="s">
        <v>474</v>
      </c>
      <c r="E3201" s="53" t="str">
        <f t="shared" si="99"/>
        <v>2017_ALPICKENS</v>
      </c>
      <c r="F3201">
        <v>424100</v>
      </c>
      <c r="G3201" s="53">
        <f t="array" ref="G3201">SUM(IF(A3201=A$5:A3201,IF(C3201=C$5:C3201,1,0),0))</f>
        <v>54</v>
      </c>
    </row>
    <row r="3202" spans="1:7" x14ac:dyDescent="0.25">
      <c r="A3202">
        <v>2017</v>
      </c>
      <c r="B3202" s="53" t="str">
        <f t="shared" si="98"/>
        <v>2017_AL55</v>
      </c>
      <c r="C3202" t="s">
        <v>364</v>
      </c>
      <c r="D3202" t="s">
        <v>277</v>
      </c>
      <c r="E3202" s="53" t="str">
        <f t="shared" si="99"/>
        <v>2017_ALPIKE</v>
      </c>
      <c r="F3202">
        <v>424100</v>
      </c>
      <c r="G3202" s="53">
        <f t="array" ref="G3202">SUM(IF(A3202=A$5:A3202,IF(C3202=C$5:C3202,1,0),0))</f>
        <v>55</v>
      </c>
    </row>
    <row r="3203" spans="1:7" x14ac:dyDescent="0.25">
      <c r="A3203">
        <v>2017</v>
      </c>
      <c r="B3203" s="53" t="str">
        <f t="shared" si="98"/>
        <v>2017_AL56</v>
      </c>
      <c r="C3203" t="s">
        <v>364</v>
      </c>
      <c r="D3203" t="s">
        <v>475</v>
      </c>
      <c r="E3203" s="53" t="str">
        <f t="shared" si="99"/>
        <v>2017_ALRANDOLPH</v>
      </c>
      <c r="F3203">
        <v>424100</v>
      </c>
      <c r="G3203" s="53">
        <f t="array" ref="G3203">SUM(IF(A3203=A$5:A3203,IF(C3203=C$5:C3203,1,0),0))</f>
        <v>56</v>
      </c>
    </row>
    <row r="3204" spans="1:7" x14ac:dyDescent="0.25">
      <c r="A3204">
        <v>2017</v>
      </c>
      <c r="B3204" s="53" t="str">
        <f t="shared" si="98"/>
        <v>2017_AL57</v>
      </c>
      <c r="C3204" t="s">
        <v>364</v>
      </c>
      <c r="D3204" t="s">
        <v>476</v>
      </c>
      <c r="E3204" s="53" t="str">
        <f t="shared" si="99"/>
        <v>2017_ALRUSSELL</v>
      </c>
      <c r="F3204">
        <v>424100</v>
      </c>
      <c r="G3204" s="53">
        <f t="array" ref="G3204">SUM(IF(A3204=A$5:A3204,IF(C3204=C$5:C3204,1,0),0))</f>
        <v>57</v>
      </c>
    </row>
    <row r="3205" spans="1:7" x14ac:dyDescent="0.25">
      <c r="A3205">
        <v>2017</v>
      </c>
      <c r="B3205" s="53" t="str">
        <f t="shared" si="98"/>
        <v>2017_AL58</v>
      </c>
      <c r="C3205" t="s">
        <v>364</v>
      </c>
      <c r="D3205" t="s">
        <v>477</v>
      </c>
      <c r="E3205" s="53" t="str">
        <f t="shared" si="99"/>
        <v>2017_ALST. CLAIR</v>
      </c>
      <c r="F3205">
        <v>424100</v>
      </c>
      <c r="G3205" s="53">
        <f t="array" ref="G3205">SUM(IF(A3205=A$5:A3205,IF(C3205=C$5:C3205,1,0),0))</f>
        <v>58</v>
      </c>
    </row>
    <row r="3206" spans="1:7" x14ac:dyDescent="0.25">
      <c r="A3206">
        <v>2017</v>
      </c>
      <c r="B3206" s="53" t="str">
        <f t="shared" ref="B3206:B3269" si="100">A3206&amp;"_"&amp;C3206&amp;G3206</f>
        <v>2017_AL59</v>
      </c>
      <c r="C3206" t="s">
        <v>364</v>
      </c>
      <c r="D3206" t="s">
        <v>478</v>
      </c>
      <c r="E3206" s="53" t="str">
        <f t="shared" ref="E3206:E3269" si="101">A3206&amp;"_"&amp;C3206&amp;D3206</f>
        <v>2017_ALSHELBY</v>
      </c>
      <c r="F3206">
        <v>424100</v>
      </c>
      <c r="G3206" s="53">
        <f t="array" ref="G3206">SUM(IF(A3206=A$5:A3206,IF(C3206=C$5:C3206,1,0),0))</f>
        <v>59</v>
      </c>
    </row>
    <row r="3207" spans="1:7" x14ac:dyDescent="0.25">
      <c r="A3207">
        <v>2017</v>
      </c>
      <c r="B3207" s="53" t="str">
        <f t="shared" si="100"/>
        <v>2017_AL60</v>
      </c>
      <c r="C3207" t="s">
        <v>364</v>
      </c>
      <c r="D3207" t="s">
        <v>479</v>
      </c>
      <c r="E3207" s="53" t="str">
        <f t="shared" si="101"/>
        <v>2017_ALSUMTER</v>
      </c>
      <c r="F3207">
        <v>424100</v>
      </c>
      <c r="G3207" s="53">
        <f t="array" ref="G3207">SUM(IF(A3207=A$5:A3207,IF(C3207=C$5:C3207,1,0),0))</f>
        <v>60</v>
      </c>
    </row>
    <row r="3208" spans="1:7" x14ac:dyDescent="0.25">
      <c r="A3208">
        <v>2017</v>
      </c>
      <c r="B3208" s="53" t="str">
        <f t="shared" si="100"/>
        <v>2017_AL61</v>
      </c>
      <c r="C3208" t="s">
        <v>364</v>
      </c>
      <c r="D3208" t="s">
        <v>480</v>
      </c>
      <c r="E3208" s="53" t="str">
        <f t="shared" si="101"/>
        <v>2017_ALTALLADEGA</v>
      </c>
      <c r="F3208">
        <v>424100</v>
      </c>
      <c r="G3208" s="53">
        <f t="array" ref="G3208">SUM(IF(A3208=A$5:A3208,IF(C3208=C$5:C3208,1,0),0))</f>
        <v>61</v>
      </c>
    </row>
    <row r="3209" spans="1:7" x14ac:dyDescent="0.25">
      <c r="A3209">
        <v>2017</v>
      </c>
      <c r="B3209" s="53" t="str">
        <f t="shared" si="100"/>
        <v>2017_AL62</v>
      </c>
      <c r="C3209" t="s">
        <v>364</v>
      </c>
      <c r="D3209" t="s">
        <v>481</v>
      </c>
      <c r="E3209" s="53" t="str">
        <f t="shared" si="101"/>
        <v>2017_ALTALLAPOOSA</v>
      </c>
      <c r="F3209">
        <v>424100</v>
      </c>
      <c r="G3209" s="53">
        <f t="array" ref="G3209">SUM(IF(A3209=A$5:A3209,IF(C3209=C$5:C3209,1,0),0))</f>
        <v>62</v>
      </c>
    </row>
    <row r="3210" spans="1:7" x14ac:dyDescent="0.25">
      <c r="A3210">
        <v>2017</v>
      </c>
      <c r="B3210" s="53" t="str">
        <f t="shared" si="100"/>
        <v>2017_AL63</v>
      </c>
      <c r="C3210" t="s">
        <v>364</v>
      </c>
      <c r="D3210" t="s">
        <v>482</v>
      </c>
      <c r="E3210" s="53" t="str">
        <f t="shared" si="101"/>
        <v>2017_ALTUSCALOOSA</v>
      </c>
      <c r="F3210">
        <v>424100</v>
      </c>
      <c r="G3210" s="53">
        <f t="array" ref="G3210">SUM(IF(A3210=A$5:A3210,IF(C3210=C$5:C3210,1,0),0))</f>
        <v>63</v>
      </c>
    </row>
    <row r="3211" spans="1:7" x14ac:dyDescent="0.25">
      <c r="A3211">
        <v>2017</v>
      </c>
      <c r="B3211" s="53" t="str">
        <f t="shared" si="100"/>
        <v>2017_AL64</v>
      </c>
      <c r="C3211" t="s">
        <v>364</v>
      </c>
      <c r="D3211" t="s">
        <v>483</v>
      </c>
      <c r="E3211" s="53" t="str">
        <f t="shared" si="101"/>
        <v>2017_ALWALKER</v>
      </c>
      <c r="F3211">
        <v>424100</v>
      </c>
      <c r="G3211" s="53">
        <f t="array" ref="G3211">SUM(IF(A3211=A$5:A3211,IF(C3211=C$5:C3211,1,0),0))</f>
        <v>64</v>
      </c>
    </row>
    <row r="3212" spans="1:7" x14ac:dyDescent="0.25">
      <c r="A3212">
        <v>2017</v>
      </c>
      <c r="B3212" s="53" t="str">
        <f t="shared" si="100"/>
        <v>2017_AL65</v>
      </c>
      <c r="C3212" t="s">
        <v>364</v>
      </c>
      <c r="D3212" t="s">
        <v>125</v>
      </c>
      <c r="E3212" s="53" t="str">
        <f t="shared" si="101"/>
        <v>2017_ALWASHINGTON</v>
      </c>
      <c r="F3212">
        <v>424100</v>
      </c>
      <c r="G3212" s="53">
        <f t="array" ref="G3212">SUM(IF(A3212=A$5:A3212,IF(C3212=C$5:C3212,1,0),0))</f>
        <v>65</v>
      </c>
    </row>
    <row r="3213" spans="1:7" x14ac:dyDescent="0.25">
      <c r="A3213">
        <v>2017</v>
      </c>
      <c r="B3213" s="53" t="str">
        <f t="shared" si="100"/>
        <v>2017_AL66</v>
      </c>
      <c r="C3213" t="s">
        <v>364</v>
      </c>
      <c r="D3213" t="s">
        <v>484</v>
      </c>
      <c r="E3213" s="53" t="str">
        <f t="shared" si="101"/>
        <v>2017_ALWILCOX</v>
      </c>
      <c r="F3213">
        <v>424100</v>
      </c>
      <c r="G3213" s="53">
        <f t="array" ref="G3213">SUM(IF(A3213=A$5:A3213,IF(C3213=C$5:C3213,1,0),0))</f>
        <v>66</v>
      </c>
    </row>
    <row r="3214" spans="1:7" x14ac:dyDescent="0.25">
      <c r="A3214">
        <v>2017</v>
      </c>
      <c r="B3214" s="53" t="str">
        <f t="shared" si="100"/>
        <v>2017_AL67</v>
      </c>
      <c r="C3214" t="s">
        <v>364</v>
      </c>
      <c r="D3214" t="s">
        <v>485</v>
      </c>
      <c r="E3214" s="53" t="str">
        <f t="shared" si="101"/>
        <v>2017_ALWINSTON</v>
      </c>
      <c r="F3214">
        <v>424100</v>
      </c>
      <c r="G3214" s="53">
        <f t="array" ref="G3214">SUM(IF(A3214=A$5:A3214,IF(C3214=C$5:C3214,1,0),0))</f>
        <v>67</v>
      </c>
    </row>
    <row r="3215" spans="1:7" x14ac:dyDescent="0.25">
      <c r="A3215">
        <v>2017</v>
      </c>
      <c r="B3215" s="53" t="str">
        <f t="shared" si="100"/>
        <v>2017_AK1</v>
      </c>
      <c r="C3215" t="s">
        <v>130</v>
      </c>
      <c r="D3215" t="s">
        <v>131</v>
      </c>
      <c r="E3215" s="53" t="str">
        <f t="shared" si="101"/>
        <v>2017_AKALEUTIANS EAST</v>
      </c>
      <c r="F3215">
        <v>636150</v>
      </c>
      <c r="G3215" s="53">
        <f t="array" ref="G3215">SUM(IF(A3215=A$5:A3215,IF(C3215=C$5:C3215,1,0),0))</f>
        <v>1</v>
      </c>
    </row>
    <row r="3216" spans="1:7" x14ac:dyDescent="0.25">
      <c r="A3216">
        <v>2017</v>
      </c>
      <c r="B3216" s="53" t="str">
        <f t="shared" si="100"/>
        <v>2017_AK2</v>
      </c>
      <c r="C3216" t="s">
        <v>130</v>
      </c>
      <c r="D3216" t="s">
        <v>132</v>
      </c>
      <c r="E3216" s="53" t="str">
        <f t="shared" si="101"/>
        <v>2017_AKALEUTIANS WEST</v>
      </c>
      <c r="F3216">
        <v>636150</v>
      </c>
      <c r="G3216" s="53">
        <f t="array" ref="G3216">SUM(IF(A3216=A$5:A3216,IF(C3216=C$5:C3216,1,0),0))</f>
        <v>2</v>
      </c>
    </row>
    <row r="3217" spans="1:7" x14ac:dyDescent="0.25">
      <c r="A3217">
        <v>2017</v>
      </c>
      <c r="B3217" s="53" t="str">
        <f t="shared" si="100"/>
        <v>2017_AK3</v>
      </c>
      <c r="C3217" t="s">
        <v>130</v>
      </c>
      <c r="D3217" t="s">
        <v>133</v>
      </c>
      <c r="E3217" s="53" t="str">
        <f t="shared" si="101"/>
        <v>2017_AKANCHORAGE</v>
      </c>
      <c r="F3217">
        <v>636150</v>
      </c>
      <c r="G3217" s="53">
        <f t="array" ref="G3217">SUM(IF(A3217=A$5:A3217,IF(C3217=C$5:C3217,1,0),0))</f>
        <v>3</v>
      </c>
    </row>
    <row r="3218" spans="1:7" x14ac:dyDescent="0.25">
      <c r="A3218">
        <v>2017</v>
      </c>
      <c r="B3218" s="53" t="str">
        <f t="shared" si="100"/>
        <v>2017_AK4</v>
      </c>
      <c r="C3218" t="s">
        <v>130</v>
      </c>
      <c r="D3218" t="s">
        <v>134</v>
      </c>
      <c r="E3218" s="53" t="str">
        <f t="shared" si="101"/>
        <v>2017_AKBETHEL</v>
      </c>
      <c r="F3218">
        <v>636150</v>
      </c>
      <c r="G3218" s="53">
        <f t="array" ref="G3218">SUM(IF(A3218=A$5:A3218,IF(C3218=C$5:C3218,1,0),0))</f>
        <v>4</v>
      </c>
    </row>
    <row r="3219" spans="1:7" x14ac:dyDescent="0.25">
      <c r="A3219">
        <v>2017</v>
      </c>
      <c r="B3219" s="53" t="str">
        <f t="shared" si="100"/>
        <v>2017_AK5</v>
      </c>
      <c r="C3219" t="s">
        <v>130</v>
      </c>
      <c r="D3219" t="s">
        <v>135</v>
      </c>
      <c r="E3219" s="53" t="str">
        <f t="shared" si="101"/>
        <v>2017_AKBRISTOL BAY</v>
      </c>
      <c r="F3219">
        <v>636150</v>
      </c>
      <c r="G3219" s="53">
        <f t="array" ref="G3219">SUM(IF(A3219=A$5:A3219,IF(C3219=C$5:C3219,1,0),0))</f>
        <v>5</v>
      </c>
    </row>
    <row r="3220" spans="1:7" x14ac:dyDescent="0.25">
      <c r="A3220">
        <v>2017</v>
      </c>
      <c r="B3220" s="53" t="str">
        <f t="shared" si="100"/>
        <v>2017_AK6</v>
      </c>
      <c r="C3220" t="s">
        <v>130</v>
      </c>
      <c r="D3220" t="s">
        <v>136</v>
      </c>
      <c r="E3220" s="53" t="str">
        <f t="shared" si="101"/>
        <v>2017_AKDENALI</v>
      </c>
      <c r="F3220">
        <v>636150</v>
      </c>
      <c r="G3220" s="53">
        <f t="array" ref="G3220">SUM(IF(A3220=A$5:A3220,IF(C3220=C$5:C3220,1,0),0))</f>
        <v>6</v>
      </c>
    </row>
    <row r="3221" spans="1:7" x14ac:dyDescent="0.25">
      <c r="A3221">
        <v>2017</v>
      </c>
      <c r="B3221" s="53" t="str">
        <f t="shared" si="100"/>
        <v>2017_AK7</v>
      </c>
      <c r="C3221" t="s">
        <v>130</v>
      </c>
      <c r="D3221" t="s">
        <v>137</v>
      </c>
      <c r="E3221" s="53" t="str">
        <f t="shared" si="101"/>
        <v>2017_AKDILLINGHAM</v>
      </c>
      <c r="F3221">
        <v>636150</v>
      </c>
      <c r="G3221" s="53">
        <f t="array" ref="G3221">SUM(IF(A3221=A$5:A3221,IF(C3221=C$5:C3221,1,0),0))</f>
        <v>7</v>
      </c>
    </row>
    <row r="3222" spans="1:7" x14ac:dyDescent="0.25">
      <c r="A3222">
        <v>2017</v>
      </c>
      <c r="B3222" s="53" t="str">
        <f t="shared" si="100"/>
        <v>2017_AK8</v>
      </c>
      <c r="C3222" t="s">
        <v>130</v>
      </c>
      <c r="D3222" t="s">
        <v>138</v>
      </c>
      <c r="E3222" s="53" t="str">
        <f t="shared" si="101"/>
        <v>2017_AKFAIRBANKS NORTH</v>
      </c>
      <c r="F3222">
        <v>636150</v>
      </c>
      <c r="G3222" s="53">
        <f t="array" ref="G3222">SUM(IF(A3222=A$5:A3222,IF(C3222=C$5:C3222,1,0),0))</f>
        <v>8</v>
      </c>
    </row>
    <row r="3223" spans="1:7" x14ac:dyDescent="0.25">
      <c r="A3223">
        <v>2017</v>
      </c>
      <c r="B3223" s="53" t="str">
        <f t="shared" si="100"/>
        <v>2017_AK9</v>
      </c>
      <c r="C3223" t="s">
        <v>130</v>
      </c>
      <c r="D3223" t="s">
        <v>139</v>
      </c>
      <c r="E3223" s="53" t="str">
        <f t="shared" si="101"/>
        <v>2017_AKHAINES</v>
      </c>
      <c r="F3223">
        <v>636150</v>
      </c>
      <c r="G3223" s="53">
        <f t="array" ref="G3223">SUM(IF(A3223=A$5:A3223,IF(C3223=C$5:C3223,1,0),0))</f>
        <v>9</v>
      </c>
    </row>
    <row r="3224" spans="1:7" x14ac:dyDescent="0.25">
      <c r="A3224">
        <v>2017</v>
      </c>
      <c r="B3224" s="53" t="str">
        <f t="shared" si="100"/>
        <v>2017_AK10</v>
      </c>
      <c r="C3224" t="s">
        <v>130</v>
      </c>
      <c r="D3224" t="s">
        <v>140</v>
      </c>
      <c r="E3224" s="53" t="str">
        <f t="shared" si="101"/>
        <v>2017_AKHOONAH-ANGOON C</v>
      </c>
      <c r="F3224">
        <v>636150</v>
      </c>
      <c r="G3224" s="53">
        <f t="array" ref="G3224">SUM(IF(A3224=A$5:A3224,IF(C3224=C$5:C3224,1,0),0))</f>
        <v>10</v>
      </c>
    </row>
    <row r="3225" spans="1:7" x14ac:dyDescent="0.25">
      <c r="A3225">
        <v>2017</v>
      </c>
      <c r="B3225" s="53" t="str">
        <f t="shared" si="100"/>
        <v>2017_AK11</v>
      </c>
      <c r="C3225" t="s">
        <v>130</v>
      </c>
      <c r="D3225" t="s">
        <v>141</v>
      </c>
      <c r="E3225" s="53" t="str">
        <f t="shared" si="101"/>
        <v>2017_AKJUNEAU</v>
      </c>
      <c r="F3225">
        <v>636150</v>
      </c>
      <c r="G3225" s="53">
        <f t="array" ref="G3225">SUM(IF(A3225=A$5:A3225,IF(C3225=C$5:C3225,1,0),0))</f>
        <v>11</v>
      </c>
    </row>
    <row r="3226" spans="1:7" x14ac:dyDescent="0.25">
      <c r="A3226">
        <v>2017</v>
      </c>
      <c r="B3226" s="53" t="str">
        <f t="shared" si="100"/>
        <v>2017_AK12</v>
      </c>
      <c r="C3226" t="s">
        <v>130</v>
      </c>
      <c r="D3226" t="s">
        <v>142</v>
      </c>
      <c r="E3226" s="53" t="str">
        <f t="shared" si="101"/>
        <v>2017_AKKENAI PENINSULA</v>
      </c>
      <c r="F3226">
        <v>636150</v>
      </c>
      <c r="G3226" s="53">
        <f t="array" ref="G3226">SUM(IF(A3226=A$5:A3226,IF(C3226=C$5:C3226,1,0),0))</f>
        <v>12</v>
      </c>
    </row>
    <row r="3227" spans="1:7" x14ac:dyDescent="0.25">
      <c r="A3227">
        <v>2017</v>
      </c>
      <c r="B3227" s="53" t="str">
        <f t="shared" si="100"/>
        <v>2017_AK13</v>
      </c>
      <c r="C3227" t="s">
        <v>130</v>
      </c>
      <c r="D3227" t="s">
        <v>143</v>
      </c>
      <c r="E3227" s="53" t="str">
        <f t="shared" si="101"/>
        <v>2017_AKKETCHIKAN GATEW</v>
      </c>
      <c r="F3227">
        <v>636150</v>
      </c>
      <c r="G3227" s="53">
        <f t="array" ref="G3227">SUM(IF(A3227=A$5:A3227,IF(C3227=C$5:C3227,1,0),0))</f>
        <v>13</v>
      </c>
    </row>
    <row r="3228" spans="1:7" x14ac:dyDescent="0.25">
      <c r="A3228">
        <v>2017</v>
      </c>
      <c r="B3228" s="53" t="str">
        <f t="shared" si="100"/>
        <v>2017_AK14</v>
      </c>
      <c r="C3228" t="s">
        <v>130</v>
      </c>
      <c r="D3228" t="s">
        <v>144</v>
      </c>
      <c r="E3228" s="53" t="str">
        <f t="shared" si="101"/>
        <v>2017_AKKODIAK ISLAND</v>
      </c>
      <c r="F3228">
        <v>636150</v>
      </c>
      <c r="G3228" s="53">
        <f t="array" ref="G3228">SUM(IF(A3228=A$5:A3228,IF(C3228=C$5:C3228,1,0),0))</f>
        <v>14</v>
      </c>
    </row>
    <row r="3229" spans="1:7" x14ac:dyDescent="0.25">
      <c r="A3229">
        <v>2017</v>
      </c>
      <c r="B3229" s="53" t="str">
        <f t="shared" si="100"/>
        <v>2017_AK15</v>
      </c>
      <c r="C3229" t="s">
        <v>130</v>
      </c>
      <c r="D3229" t="s">
        <v>486</v>
      </c>
      <c r="E3229" s="53" t="str">
        <f t="shared" si="101"/>
        <v>2017_AKKUSILVAK CENSUS AREA</v>
      </c>
      <c r="F3229">
        <v>636150</v>
      </c>
      <c r="G3229" s="53">
        <f t="array" ref="G3229">SUM(IF(A3229=A$5:A3229,IF(C3229=C$5:C3229,1,0),0))</f>
        <v>15</v>
      </c>
    </row>
    <row r="3230" spans="1:7" x14ac:dyDescent="0.25">
      <c r="A3230">
        <v>2017</v>
      </c>
      <c r="B3230" s="53" t="str">
        <f t="shared" si="100"/>
        <v>2017_AK16</v>
      </c>
      <c r="C3230" t="s">
        <v>130</v>
      </c>
      <c r="D3230" t="s">
        <v>145</v>
      </c>
      <c r="E3230" s="53" t="str">
        <f t="shared" si="101"/>
        <v>2017_AKLAKE AND PENINS</v>
      </c>
      <c r="F3230">
        <v>636150</v>
      </c>
      <c r="G3230" s="53">
        <f t="array" ref="G3230">SUM(IF(A3230=A$5:A3230,IF(C3230=C$5:C3230,1,0),0))</f>
        <v>16</v>
      </c>
    </row>
    <row r="3231" spans="1:7" x14ac:dyDescent="0.25">
      <c r="A3231">
        <v>2017</v>
      </c>
      <c r="B3231" s="53" t="str">
        <f t="shared" si="100"/>
        <v>2017_AK17</v>
      </c>
      <c r="C3231" t="s">
        <v>130</v>
      </c>
      <c r="D3231" t="s">
        <v>146</v>
      </c>
      <c r="E3231" s="53" t="str">
        <f t="shared" si="101"/>
        <v>2017_AKMATANUSKA-SUSIT</v>
      </c>
      <c r="F3231">
        <v>636150</v>
      </c>
      <c r="G3231" s="53">
        <f t="array" ref="G3231">SUM(IF(A3231=A$5:A3231,IF(C3231=C$5:C3231,1,0),0))</f>
        <v>17</v>
      </c>
    </row>
    <row r="3232" spans="1:7" x14ac:dyDescent="0.25">
      <c r="A3232">
        <v>2017</v>
      </c>
      <c r="B3232" s="53" t="str">
        <f t="shared" si="100"/>
        <v>2017_AK18</v>
      </c>
      <c r="C3232" t="s">
        <v>130</v>
      </c>
      <c r="D3232" t="s">
        <v>147</v>
      </c>
      <c r="E3232" s="53" t="str">
        <f t="shared" si="101"/>
        <v>2017_AKNOME</v>
      </c>
      <c r="F3232">
        <v>636150</v>
      </c>
      <c r="G3232" s="53">
        <f t="array" ref="G3232">SUM(IF(A3232=A$5:A3232,IF(C3232=C$5:C3232,1,0),0))</f>
        <v>18</v>
      </c>
    </row>
    <row r="3233" spans="1:7" x14ac:dyDescent="0.25">
      <c r="A3233">
        <v>2017</v>
      </c>
      <c r="B3233" s="53" t="str">
        <f t="shared" si="100"/>
        <v>2017_AK19</v>
      </c>
      <c r="C3233" t="s">
        <v>130</v>
      </c>
      <c r="D3233" t="s">
        <v>148</v>
      </c>
      <c r="E3233" s="53" t="str">
        <f t="shared" si="101"/>
        <v>2017_AKNORTH SLOPE</v>
      </c>
      <c r="F3233">
        <v>636150</v>
      </c>
      <c r="G3233" s="53">
        <f t="array" ref="G3233">SUM(IF(A3233=A$5:A3233,IF(C3233=C$5:C3233,1,0),0))</f>
        <v>19</v>
      </c>
    </row>
    <row r="3234" spans="1:7" x14ac:dyDescent="0.25">
      <c r="A3234">
        <v>2017</v>
      </c>
      <c r="B3234" s="53" t="str">
        <f t="shared" si="100"/>
        <v>2017_AK20</v>
      </c>
      <c r="C3234" t="s">
        <v>130</v>
      </c>
      <c r="D3234" t="s">
        <v>149</v>
      </c>
      <c r="E3234" s="53" t="str">
        <f t="shared" si="101"/>
        <v>2017_AKNORTHWEST ARCTI</v>
      </c>
      <c r="F3234">
        <v>636150</v>
      </c>
      <c r="G3234" s="53">
        <f t="array" ref="G3234">SUM(IF(A3234=A$5:A3234,IF(C3234=C$5:C3234,1,0),0))</f>
        <v>20</v>
      </c>
    </row>
    <row r="3235" spans="1:7" x14ac:dyDescent="0.25">
      <c r="A3235">
        <v>2017</v>
      </c>
      <c r="B3235" s="53" t="str">
        <f t="shared" si="100"/>
        <v>2017_AK21</v>
      </c>
      <c r="C3235" t="s">
        <v>130</v>
      </c>
      <c r="D3235" t="s">
        <v>150</v>
      </c>
      <c r="E3235" s="53" t="str">
        <f t="shared" si="101"/>
        <v>2017_AKPETERSBURG CENS</v>
      </c>
      <c r="F3235">
        <v>636150</v>
      </c>
      <c r="G3235" s="53">
        <f t="array" ref="G3235">SUM(IF(A3235=A$5:A3235,IF(C3235=C$5:C3235,1,0),0))</f>
        <v>21</v>
      </c>
    </row>
    <row r="3236" spans="1:7" x14ac:dyDescent="0.25">
      <c r="A3236">
        <v>2017</v>
      </c>
      <c r="B3236" s="53" t="str">
        <f t="shared" si="100"/>
        <v>2017_AK22</v>
      </c>
      <c r="C3236" t="s">
        <v>130</v>
      </c>
      <c r="D3236" t="s">
        <v>151</v>
      </c>
      <c r="E3236" s="53" t="str">
        <f t="shared" si="101"/>
        <v>2017_AKPRINCE OF WALES</v>
      </c>
      <c r="F3236">
        <v>636150</v>
      </c>
      <c r="G3236" s="53">
        <f t="array" ref="G3236">SUM(IF(A3236=A$5:A3236,IF(C3236=C$5:C3236,1,0),0))</f>
        <v>22</v>
      </c>
    </row>
    <row r="3237" spans="1:7" x14ac:dyDescent="0.25">
      <c r="A3237">
        <v>2017</v>
      </c>
      <c r="B3237" s="53" t="str">
        <f t="shared" si="100"/>
        <v>2017_AK23</v>
      </c>
      <c r="C3237" t="s">
        <v>130</v>
      </c>
      <c r="D3237" t="s">
        <v>152</v>
      </c>
      <c r="E3237" s="53" t="str">
        <f t="shared" si="101"/>
        <v>2017_AKSITKA</v>
      </c>
      <c r="F3237">
        <v>636150</v>
      </c>
      <c r="G3237" s="53">
        <f t="array" ref="G3237">SUM(IF(A3237=A$5:A3237,IF(C3237=C$5:C3237,1,0),0))</f>
        <v>23</v>
      </c>
    </row>
    <row r="3238" spans="1:7" x14ac:dyDescent="0.25">
      <c r="A3238">
        <v>2017</v>
      </c>
      <c r="B3238" s="53" t="str">
        <f t="shared" si="100"/>
        <v>2017_AK24</v>
      </c>
      <c r="C3238" t="s">
        <v>130</v>
      </c>
      <c r="D3238" t="s">
        <v>153</v>
      </c>
      <c r="E3238" s="53" t="str">
        <f t="shared" si="101"/>
        <v>2017_AKSKAGWAY MUNICIP</v>
      </c>
      <c r="F3238">
        <v>636150</v>
      </c>
      <c r="G3238" s="53">
        <f t="array" ref="G3238">SUM(IF(A3238=A$5:A3238,IF(C3238=C$5:C3238,1,0),0))</f>
        <v>24</v>
      </c>
    </row>
    <row r="3239" spans="1:7" x14ac:dyDescent="0.25">
      <c r="A3239">
        <v>2017</v>
      </c>
      <c r="B3239" s="53" t="str">
        <f t="shared" si="100"/>
        <v>2017_AK25</v>
      </c>
      <c r="C3239" t="s">
        <v>130</v>
      </c>
      <c r="D3239" t="s">
        <v>154</v>
      </c>
      <c r="E3239" s="53" t="str">
        <f t="shared" si="101"/>
        <v>2017_AKSOUTHEAST FAIRB</v>
      </c>
      <c r="F3239">
        <v>636150</v>
      </c>
      <c r="G3239" s="53">
        <f t="array" ref="G3239">SUM(IF(A3239=A$5:A3239,IF(C3239=C$5:C3239,1,0),0))</f>
        <v>25</v>
      </c>
    </row>
    <row r="3240" spans="1:7" x14ac:dyDescent="0.25">
      <c r="A3240">
        <v>2017</v>
      </c>
      <c r="B3240" s="53" t="str">
        <f t="shared" si="100"/>
        <v>2017_AK26</v>
      </c>
      <c r="C3240" t="s">
        <v>130</v>
      </c>
      <c r="D3240" t="s">
        <v>155</v>
      </c>
      <c r="E3240" s="53" t="str">
        <f t="shared" si="101"/>
        <v>2017_AKVALDEZ-CORDOVA</v>
      </c>
      <c r="F3240">
        <v>636150</v>
      </c>
      <c r="G3240" s="53">
        <f t="array" ref="G3240">SUM(IF(A3240=A$5:A3240,IF(C3240=C$5:C3240,1,0),0))</f>
        <v>26</v>
      </c>
    </row>
    <row r="3241" spans="1:7" x14ac:dyDescent="0.25">
      <c r="A3241">
        <v>2017</v>
      </c>
      <c r="B3241" s="53" t="str">
        <f t="shared" si="100"/>
        <v>2017_AK27</v>
      </c>
      <c r="C3241" t="s">
        <v>130</v>
      </c>
      <c r="D3241" t="s">
        <v>156</v>
      </c>
      <c r="E3241" s="53" t="str">
        <f t="shared" si="101"/>
        <v>2017_AKWRANGELL CITY A</v>
      </c>
      <c r="F3241">
        <v>636150</v>
      </c>
      <c r="G3241" s="53">
        <f t="array" ref="G3241">SUM(IF(A3241=A$5:A3241,IF(C3241=C$5:C3241,1,0),0))</f>
        <v>27</v>
      </c>
    </row>
    <row r="3242" spans="1:7" x14ac:dyDescent="0.25">
      <c r="A3242">
        <v>2017</v>
      </c>
      <c r="B3242" s="53" t="str">
        <f t="shared" si="100"/>
        <v>2017_AK28</v>
      </c>
      <c r="C3242" t="s">
        <v>130</v>
      </c>
      <c r="D3242" t="s">
        <v>157</v>
      </c>
      <c r="E3242" s="53" t="str">
        <f t="shared" si="101"/>
        <v>2017_AKYAKUTAT CITY</v>
      </c>
      <c r="F3242">
        <v>636150</v>
      </c>
      <c r="G3242" s="53">
        <f t="array" ref="G3242">SUM(IF(A3242=A$5:A3242,IF(C3242=C$5:C3242,1,0),0))</f>
        <v>28</v>
      </c>
    </row>
    <row r="3243" spans="1:7" x14ac:dyDescent="0.25">
      <c r="A3243">
        <v>2017</v>
      </c>
      <c r="B3243" s="53" t="str">
        <f t="shared" si="100"/>
        <v>2017_AK29</v>
      </c>
      <c r="C3243" t="s">
        <v>130</v>
      </c>
      <c r="D3243" t="s">
        <v>158</v>
      </c>
      <c r="E3243" s="53" t="str">
        <f t="shared" si="101"/>
        <v>2017_AKYUKON-KOYUKUK</v>
      </c>
      <c r="F3243">
        <v>636150</v>
      </c>
      <c r="G3243" s="53">
        <f t="array" ref="G3243">SUM(IF(A3243=A$5:A3243,IF(C3243=C$5:C3243,1,0),0))</f>
        <v>29</v>
      </c>
    </row>
    <row r="3244" spans="1:7" x14ac:dyDescent="0.25">
      <c r="A3244">
        <v>2017</v>
      </c>
      <c r="B3244" s="53" t="str">
        <f t="shared" si="100"/>
        <v>2017_AZ1</v>
      </c>
      <c r="C3244" t="s">
        <v>365</v>
      </c>
      <c r="D3244" t="s">
        <v>487</v>
      </c>
      <c r="E3244" s="53" t="str">
        <f t="shared" si="101"/>
        <v>2017_AZAPACHE</v>
      </c>
      <c r="F3244">
        <v>424100</v>
      </c>
      <c r="G3244" s="53">
        <f t="array" ref="G3244">SUM(IF(A3244=A$5:A3244,IF(C3244=C$5:C3244,1,0),0))</f>
        <v>1</v>
      </c>
    </row>
    <row r="3245" spans="1:7" x14ac:dyDescent="0.25">
      <c r="A3245">
        <v>2017</v>
      </c>
      <c r="B3245" s="53" t="str">
        <f t="shared" si="100"/>
        <v>2017_AZ2</v>
      </c>
      <c r="C3245" t="s">
        <v>365</v>
      </c>
      <c r="D3245" t="s">
        <v>488</v>
      </c>
      <c r="E3245" s="53" t="str">
        <f t="shared" si="101"/>
        <v>2017_AZCOCHISE</v>
      </c>
      <c r="F3245">
        <v>424100</v>
      </c>
      <c r="G3245" s="53">
        <f t="array" ref="G3245">SUM(IF(A3245=A$5:A3245,IF(C3245=C$5:C3245,1,0),0))</f>
        <v>2</v>
      </c>
    </row>
    <row r="3246" spans="1:7" x14ac:dyDescent="0.25">
      <c r="A3246">
        <v>2017</v>
      </c>
      <c r="B3246" s="53" t="str">
        <f t="shared" si="100"/>
        <v>2017_AZ3</v>
      </c>
      <c r="C3246" t="s">
        <v>365</v>
      </c>
      <c r="D3246" t="s">
        <v>489</v>
      </c>
      <c r="E3246" s="53" t="str">
        <f t="shared" si="101"/>
        <v>2017_AZCOCONINO</v>
      </c>
      <c r="F3246">
        <v>424100</v>
      </c>
      <c r="G3246" s="53">
        <f t="array" ref="G3246">SUM(IF(A3246=A$5:A3246,IF(C3246=C$5:C3246,1,0),0))</f>
        <v>3</v>
      </c>
    </row>
    <row r="3247" spans="1:7" x14ac:dyDescent="0.25">
      <c r="A3247">
        <v>2017</v>
      </c>
      <c r="B3247" s="53" t="str">
        <f t="shared" si="100"/>
        <v>2017_AZ4</v>
      </c>
      <c r="C3247" t="s">
        <v>365</v>
      </c>
      <c r="D3247" t="s">
        <v>490</v>
      </c>
      <c r="E3247" s="53" t="str">
        <f t="shared" si="101"/>
        <v>2017_AZGILA</v>
      </c>
      <c r="F3247">
        <v>424100</v>
      </c>
      <c r="G3247" s="53">
        <f t="array" ref="G3247">SUM(IF(A3247=A$5:A3247,IF(C3247=C$5:C3247,1,0),0))</f>
        <v>4</v>
      </c>
    </row>
    <row r="3248" spans="1:7" x14ac:dyDescent="0.25">
      <c r="A3248">
        <v>2017</v>
      </c>
      <c r="B3248" s="53" t="str">
        <f t="shared" si="100"/>
        <v>2017_AZ5</v>
      </c>
      <c r="C3248" t="s">
        <v>365</v>
      </c>
      <c r="D3248" t="s">
        <v>491</v>
      </c>
      <c r="E3248" s="53" t="str">
        <f t="shared" si="101"/>
        <v>2017_AZGRAHAM</v>
      </c>
      <c r="F3248">
        <v>424100</v>
      </c>
      <c r="G3248" s="53">
        <f t="array" ref="G3248">SUM(IF(A3248=A$5:A3248,IF(C3248=C$5:C3248,1,0),0))</f>
        <v>5</v>
      </c>
    </row>
    <row r="3249" spans="1:7" x14ac:dyDescent="0.25">
      <c r="A3249">
        <v>2017</v>
      </c>
      <c r="B3249" s="53" t="str">
        <f t="shared" si="100"/>
        <v>2017_AZ6</v>
      </c>
      <c r="C3249" t="s">
        <v>365</v>
      </c>
      <c r="D3249" t="s">
        <v>492</v>
      </c>
      <c r="E3249" s="53" t="str">
        <f t="shared" si="101"/>
        <v>2017_AZGREENLEE</v>
      </c>
      <c r="F3249">
        <v>424100</v>
      </c>
      <c r="G3249" s="53">
        <f t="array" ref="G3249">SUM(IF(A3249=A$5:A3249,IF(C3249=C$5:C3249,1,0),0))</f>
        <v>6</v>
      </c>
    </row>
    <row r="3250" spans="1:7" x14ac:dyDescent="0.25">
      <c r="A3250">
        <v>2017</v>
      </c>
      <c r="B3250" s="53" t="str">
        <f t="shared" si="100"/>
        <v>2017_AZ7</v>
      </c>
      <c r="C3250" t="s">
        <v>365</v>
      </c>
      <c r="D3250" t="s">
        <v>493</v>
      </c>
      <c r="E3250" s="53" t="str">
        <f t="shared" si="101"/>
        <v>2017_AZLA PAZ</v>
      </c>
      <c r="F3250">
        <v>424100</v>
      </c>
      <c r="G3250" s="53">
        <f t="array" ref="G3250">SUM(IF(A3250=A$5:A3250,IF(C3250=C$5:C3250,1,0),0))</f>
        <v>7</v>
      </c>
    </row>
    <row r="3251" spans="1:7" x14ac:dyDescent="0.25">
      <c r="A3251">
        <v>2017</v>
      </c>
      <c r="B3251" s="53" t="str">
        <f t="shared" si="100"/>
        <v>2017_AZ8</v>
      </c>
      <c r="C3251" t="s">
        <v>365</v>
      </c>
      <c r="D3251" t="s">
        <v>494</v>
      </c>
      <c r="E3251" s="53" t="str">
        <f t="shared" si="101"/>
        <v>2017_AZMARICOPA</v>
      </c>
      <c r="F3251">
        <v>424100</v>
      </c>
      <c r="G3251" s="53">
        <f t="array" ref="G3251">SUM(IF(A3251=A$5:A3251,IF(C3251=C$5:C3251,1,0),0))</f>
        <v>8</v>
      </c>
    </row>
    <row r="3252" spans="1:7" x14ac:dyDescent="0.25">
      <c r="A3252">
        <v>2017</v>
      </c>
      <c r="B3252" s="53" t="str">
        <f t="shared" si="100"/>
        <v>2017_AZ9</v>
      </c>
      <c r="C3252" t="s">
        <v>365</v>
      </c>
      <c r="D3252" t="s">
        <v>495</v>
      </c>
      <c r="E3252" s="53" t="str">
        <f t="shared" si="101"/>
        <v>2017_AZMOHAVE</v>
      </c>
      <c r="F3252">
        <v>424100</v>
      </c>
      <c r="G3252" s="53">
        <f t="array" ref="G3252">SUM(IF(A3252=A$5:A3252,IF(C3252=C$5:C3252,1,0),0))</f>
        <v>9</v>
      </c>
    </row>
    <row r="3253" spans="1:7" x14ac:dyDescent="0.25">
      <c r="A3253">
        <v>2017</v>
      </c>
      <c r="B3253" s="53" t="str">
        <f t="shared" si="100"/>
        <v>2017_AZ10</v>
      </c>
      <c r="C3253" t="s">
        <v>365</v>
      </c>
      <c r="D3253" t="s">
        <v>496</v>
      </c>
      <c r="E3253" s="53" t="str">
        <f t="shared" si="101"/>
        <v>2017_AZNAVAJO</v>
      </c>
      <c r="F3253">
        <v>424100</v>
      </c>
      <c r="G3253" s="53">
        <f t="array" ref="G3253">SUM(IF(A3253=A$5:A3253,IF(C3253=C$5:C3253,1,0),0))</f>
        <v>10</v>
      </c>
    </row>
    <row r="3254" spans="1:7" x14ac:dyDescent="0.25">
      <c r="A3254">
        <v>2017</v>
      </c>
      <c r="B3254" s="53" t="str">
        <f t="shared" si="100"/>
        <v>2017_AZ11</v>
      </c>
      <c r="C3254" t="s">
        <v>365</v>
      </c>
      <c r="D3254" t="s">
        <v>497</v>
      </c>
      <c r="E3254" s="53" t="str">
        <f t="shared" si="101"/>
        <v>2017_AZPIMA</v>
      </c>
      <c r="F3254">
        <v>424100</v>
      </c>
      <c r="G3254" s="53">
        <f t="array" ref="G3254">SUM(IF(A3254=A$5:A3254,IF(C3254=C$5:C3254,1,0),0))</f>
        <v>11</v>
      </c>
    </row>
    <row r="3255" spans="1:7" x14ac:dyDescent="0.25">
      <c r="A3255">
        <v>2017</v>
      </c>
      <c r="B3255" s="53" t="str">
        <f t="shared" si="100"/>
        <v>2017_AZ12</v>
      </c>
      <c r="C3255" t="s">
        <v>365</v>
      </c>
      <c r="D3255" t="s">
        <v>498</v>
      </c>
      <c r="E3255" s="53" t="str">
        <f t="shared" si="101"/>
        <v>2017_AZPINAL</v>
      </c>
      <c r="F3255">
        <v>424100</v>
      </c>
      <c r="G3255" s="53">
        <f t="array" ref="G3255">SUM(IF(A3255=A$5:A3255,IF(C3255=C$5:C3255,1,0),0))</f>
        <v>12</v>
      </c>
    </row>
    <row r="3256" spans="1:7" x14ac:dyDescent="0.25">
      <c r="A3256">
        <v>2017</v>
      </c>
      <c r="B3256" s="53" t="str">
        <f t="shared" si="100"/>
        <v>2017_AZ13</v>
      </c>
      <c r="C3256" t="s">
        <v>365</v>
      </c>
      <c r="D3256" t="s">
        <v>179</v>
      </c>
      <c r="E3256" s="53" t="str">
        <f t="shared" si="101"/>
        <v>2017_AZSANTA CRUZ</v>
      </c>
      <c r="F3256">
        <v>424100</v>
      </c>
      <c r="G3256" s="53">
        <f t="array" ref="G3256">SUM(IF(A3256=A$5:A3256,IF(C3256=C$5:C3256,1,0),0))</f>
        <v>13</v>
      </c>
    </row>
    <row r="3257" spans="1:7" x14ac:dyDescent="0.25">
      <c r="A3257">
        <v>2017</v>
      </c>
      <c r="B3257" s="53" t="str">
        <f t="shared" si="100"/>
        <v>2017_AZ14</v>
      </c>
      <c r="C3257" t="s">
        <v>365</v>
      </c>
      <c r="D3257" t="s">
        <v>499</v>
      </c>
      <c r="E3257" s="53" t="str">
        <f t="shared" si="101"/>
        <v>2017_AZYAVAPAI</v>
      </c>
      <c r="F3257">
        <v>424100</v>
      </c>
      <c r="G3257" s="53">
        <f t="array" ref="G3257">SUM(IF(A3257=A$5:A3257,IF(C3257=C$5:C3257,1,0),0))</f>
        <v>14</v>
      </c>
    </row>
    <row r="3258" spans="1:7" x14ac:dyDescent="0.25">
      <c r="A3258">
        <v>2017</v>
      </c>
      <c r="B3258" s="53" t="str">
        <f t="shared" si="100"/>
        <v>2017_AZ15</v>
      </c>
      <c r="C3258" t="s">
        <v>365</v>
      </c>
      <c r="D3258" t="s">
        <v>500</v>
      </c>
      <c r="E3258" s="53" t="str">
        <f t="shared" si="101"/>
        <v>2017_AZYUMA</v>
      </c>
      <c r="F3258">
        <v>424100</v>
      </c>
      <c r="G3258" s="53">
        <f t="array" ref="G3258">SUM(IF(A3258=A$5:A3258,IF(C3258=C$5:C3258,1,0),0))</f>
        <v>15</v>
      </c>
    </row>
    <row r="3259" spans="1:7" x14ac:dyDescent="0.25">
      <c r="A3259">
        <v>2017</v>
      </c>
      <c r="B3259" s="53" t="str">
        <f t="shared" si="100"/>
        <v>2017_AR1</v>
      </c>
      <c r="C3259" t="s">
        <v>366</v>
      </c>
      <c r="D3259" t="s">
        <v>81</v>
      </c>
      <c r="E3259" s="53" t="str">
        <f t="shared" si="101"/>
        <v>2017_ARARKANSAS</v>
      </c>
      <c r="F3259">
        <v>424100</v>
      </c>
      <c r="G3259" s="53">
        <f t="array" ref="G3259">SUM(IF(A3259=A$5:A3259,IF(C3259=C$5:C3259,1,0),0))</f>
        <v>1</v>
      </c>
    </row>
    <row r="3260" spans="1:7" x14ac:dyDescent="0.25">
      <c r="A3260">
        <v>2017</v>
      </c>
      <c r="B3260" s="53" t="str">
        <f t="shared" si="100"/>
        <v>2017_AR2</v>
      </c>
      <c r="C3260" t="s">
        <v>366</v>
      </c>
      <c r="D3260" t="s">
        <v>501</v>
      </c>
      <c r="E3260" s="53" t="str">
        <f t="shared" si="101"/>
        <v>2017_ARASHLEY</v>
      </c>
      <c r="F3260">
        <v>424100</v>
      </c>
      <c r="G3260" s="53">
        <f t="array" ref="G3260">SUM(IF(A3260=A$5:A3260,IF(C3260=C$5:C3260,1,0),0))</f>
        <v>2</v>
      </c>
    </row>
    <row r="3261" spans="1:7" x14ac:dyDescent="0.25">
      <c r="A3261">
        <v>2017</v>
      </c>
      <c r="B3261" s="53" t="str">
        <f t="shared" si="100"/>
        <v>2017_AR3</v>
      </c>
      <c r="C3261" t="s">
        <v>366</v>
      </c>
      <c r="D3261" t="s">
        <v>502</v>
      </c>
      <c r="E3261" s="53" t="str">
        <f t="shared" si="101"/>
        <v>2017_ARBAXTER</v>
      </c>
      <c r="F3261">
        <v>424100</v>
      </c>
      <c r="G3261" s="53">
        <f t="array" ref="G3261">SUM(IF(A3261=A$5:A3261,IF(C3261=C$5:C3261,1,0),0))</f>
        <v>3</v>
      </c>
    </row>
    <row r="3262" spans="1:7" x14ac:dyDescent="0.25">
      <c r="A3262">
        <v>2017</v>
      </c>
      <c r="B3262" s="53" t="str">
        <f t="shared" si="100"/>
        <v>2017_AR4</v>
      </c>
      <c r="C3262" t="s">
        <v>366</v>
      </c>
      <c r="D3262" t="s">
        <v>503</v>
      </c>
      <c r="E3262" s="53" t="str">
        <f t="shared" si="101"/>
        <v>2017_ARBENTON</v>
      </c>
      <c r="F3262">
        <v>424100</v>
      </c>
      <c r="G3262" s="53">
        <f t="array" ref="G3262">SUM(IF(A3262=A$5:A3262,IF(C3262=C$5:C3262,1,0),0))</f>
        <v>4</v>
      </c>
    </row>
    <row r="3263" spans="1:7" x14ac:dyDescent="0.25">
      <c r="A3263">
        <v>2017</v>
      </c>
      <c r="B3263" s="53" t="str">
        <f t="shared" si="100"/>
        <v>2017_AR5</v>
      </c>
      <c r="C3263" t="s">
        <v>366</v>
      </c>
      <c r="D3263" t="s">
        <v>504</v>
      </c>
      <c r="E3263" s="53" t="str">
        <f t="shared" si="101"/>
        <v>2017_ARBOONE</v>
      </c>
      <c r="F3263">
        <v>424100</v>
      </c>
      <c r="G3263" s="53">
        <f t="array" ref="G3263">SUM(IF(A3263=A$5:A3263,IF(C3263=C$5:C3263,1,0),0))</f>
        <v>5</v>
      </c>
    </row>
    <row r="3264" spans="1:7" x14ac:dyDescent="0.25">
      <c r="A3264">
        <v>2017</v>
      </c>
      <c r="B3264" s="53" t="str">
        <f t="shared" si="100"/>
        <v>2017_AR6</v>
      </c>
      <c r="C3264" t="s">
        <v>366</v>
      </c>
      <c r="D3264" t="s">
        <v>505</v>
      </c>
      <c r="E3264" s="53" t="str">
        <f t="shared" si="101"/>
        <v>2017_ARBRADLEY</v>
      </c>
      <c r="F3264">
        <v>424100</v>
      </c>
      <c r="G3264" s="53">
        <f t="array" ref="G3264">SUM(IF(A3264=A$5:A3264,IF(C3264=C$5:C3264,1,0),0))</f>
        <v>6</v>
      </c>
    </row>
    <row r="3265" spans="1:7" x14ac:dyDescent="0.25">
      <c r="A3265">
        <v>2017</v>
      </c>
      <c r="B3265" s="53" t="str">
        <f t="shared" si="100"/>
        <v>2017_AR7</v>
      </c>
      <c r="C3265" t="s">
        <v>366</v>
      </c>
      <c r="D3265" t="s">
        <v>434</v>
      </c>
      <c r="E3265" s="53" t="str">
        <f t="shared" si="101"/>
        <v>2017_ARCALHOUN</v>
      </c>
      <c r="F3265">
        <v>424100</v>
      </c>
      <c r="G3265" s="53">
        <f t="array" ref="G3265">SUM(IF(A3265=A$5:A3265,IF(C3265=C$5:C3265,1,0),0))</f>
        <v>7</v>
      </c>
    </row>
    <row r="3266" spans="1:7" x14ac:dyDescent="0.25">
      <c r="A3266">
        <v>2017</v>
      </c>
      <c r="B3266" s="53" t="str">
        <f t="shared" si="100"/>
        <v>2017_AR8</v>
      </c>
      <c r="C3266" t="s">
        <v>366</v>
      </c>
      <c r="D3266" t="s">
        <v>227</v>
      </c>
      <c r="E3266" s="53" t="str">
        <f t="shared" si="101"/>
        <v>2017_ARCARROLL</v>
      </c>
      <c r="F3266">
        <v>424100</v>
      </c>
      <c r="G3266" s="53">
        <f t="array" ref="G3266">SUM(IF(A3266=A$5:A3266,IF(C3266=C$5:C3266,1,0),0))</f>
        <v>8</v>
      </c>
    </row>
    <row r="3267" spans="1:7" x14ac:dyDescent="0.25">
      <c r="A3267">
        <v>2017</v>
      </c>
      <c r="B3267" s="53" t="str">
        <f t="shared" si="100"/>
        <v>2017_AR9</v>
      </c>
      <c r="C3267" t="s">
        <v>366</v>
      </c>
      <c r="D3267" t="s">
        <v>506</v>
      </c>
      <c r="E3267" s="53" t="str">
        <f t="shared" si="101"/>
        <v>2017_ARCHICOT</v>
      </c>
      <c r="F3267">
        <v>424100</v>
      </c>
      <c r="G3267" s="53">
        <f t="array" ref="G3267">SUM(IF(A3267=A$5:A3267,IF(C3267=C$5:C3267,1,0),0))</f>
        <v>9</v>
      </c>
    </row>
    <row r="3268" spans="1:7" x14ac:dyDescent="0.25">
      <c r="A3268">
        <v>2017</v>
      </c>
      <c r="B3268" s="53" t="str">
        <f t="shared" si="100"/>
        <v>2017_AR10</v>
      </c>
      <c r="C3268" t="s">
        <v>366</v>
      </c>
      <c r="D3268" t="s">
        <v>507</v>
      </c>
      <c r="E3268" s="53" t="str">
        <f t="shared" si="101"/>
        <v>2017_ARCLARK</v>
      </c>
      <c r="F3268">
        <v>424100</v>
      </c>
      <c r="G3268" s="53">
        <f t="array" ref="G3268">SUM(IF(A3268=A$5:A3268,IF(C3268=C$5:C3268,1,0),0))</f>
        <v>10</v>
      </c>
    </row>
    <row r="3269" spans="1:7" x14ac:dyDescent="0.25">
      <c r="A3269">
        <v>2017</v>
      </c>
      <c r="B3269" s="53" t="str">
        <f t="shared" si="100"/>
        <v>2017_AR11</v>
      </c>
      <c r="C3269" t="s">
        <v>366</v>
      </c>
      <c r="D3269" t="s">
        <v>439</v>
      </c>
      <c r="E3269" s="53" t="str">
        <f t="shared" si="101"/>
        <v>2017_ARCLAY</v>
      </c>
      <c r="F3269">
        <v>424100</v>
      </c>
      <c r="G3269" s="53">
        <f t="array" ref="G3269">SUM(IF(A3269=A$5:A3269,IF(C3269=C$5:C3269,1,0),0))</f>
        <v>11</v>
      </c>
    </row>
    <row r="3270" spans="1:7" x14ac:dyDescent="0.25">
      <c r="A3270">
        <v>2017</v>
      </c>
      <c r="B3270" s="53" t="str">
        <f t="shared" ref="B3270:B3333" si="102">A3270&amp;"_"&amp;C3270&amp;G3270</f>
        <v>2017_AR12</v>
      </c>
      <c r="C3270" t="s">
        <v>366</v>
      </c>
      <c r="D3270" t="s">
        <v>440</v>
      </c>
      <c r="E3270" s="53" t="str">
        <f t="shared" ref="E3270:E3333" si="103">A3270&amp;"_"&amp;C3270&amp;D3270</f>
        <v>2017_ARCLEBURNE</v>
      </c>
      <c r="F3270">
        <v>424100</v>
      </c>
      <c r="G3270" s="53">
        <f t="array" ref="G3270">SUM(IF(A3270=A$5:A3270,IF(C3270=C$5:C3270,1,0),0))</f>
        <v>12</v>
      </c>
    </row>
    <row r="3271" spans="1:7" x14ac:dyDescent="0.25">
      <c r="A3271">
        <v>2017</v>
      </c>
      <c r="B3271" s="53" t="str">
        <f t="shared" si="102"/>
        <v>2017_AR13</v>
      </c>
      <c r="C3271" t="s">
        <v>366</v>
      </c>
      <c r="D3271" t="s">
        <v>508</v>
      </c>
      <c r="E3271" s="53" t="str">
        <f t="shared" si="103"/>
        <v>2017_ARCLEVELAND</v>
      </c>
      <c r="F3271">
        <v>424100</v>
      </c>
      <c r="G3271" s="53">
        <f t="array" ref="G3271">SUM(IF(A3271=A$5:A3271,IF(C3271=C$5:C3271,1,0),0))</f>
        <v>13</v>
      </c>
    </row>
    <row r="3272" spans="1:7" x14ac:dyDescent="0.25">
      <c r="A3272">
        <v>2017</v>
      </c>
      <c r="B3272" s="53" t="str">
        <f t="shared" si="102"/>
        <v>2017_AR14</v>
      </c>
      <c r="C3272" t="s">
        <v>366</v>
      </c>
      <c r="D3272" t="s">
        <v>509</v>
      </c>
      <c r="E3272" s="53" t="str">
        <f t="shared" si="103"/>
        <v>2017_ARCOLUMBIA</v>
      </c>
      <c r="F3272">
        <v>424100</v>
      </c>
      <c r="G3272" s="53">
        <f t="array" ref="G3272">SUM(IF(A3272=A$5:A3272,IF(C3272=C$5:C3272,1,0),0))</f>
        <v>14</v>
      </c>
    </row>
    <row r="3273" spans="1:7" x14ac:dyDescent="0.25">
      <c r="A3273">
        <v>2017</v>
      </c>
      <c r="B3273" s="53" t="str">
        <f t="shared" si="102"/>
        <v>2017_AR15</v>
      </c>
      <c r="C3273" t="s">
        <v>366</v>
      </c>
      <c r="D3273" t="s">
        <v>510</v>
      </c>
      <c r="E3273" s="53" t="str">
        <f t="shared" si="103"/>
        <v>2017_ARCONWAY</v>
      </c>
      <c r="F3273">
        <v>424100</v>
      </c>
      <c r="G3273" s="53">
        <f t="array" ref="G3273">SUM(IF(A3273=A$5:A3273,IF(C3273=C$5:C3273,1,0),0))</f>
        <v>15</v>
      </c>
    </row>
    <row r="3274" spans="1:7" x14ac:dyDescent="0.25">
      <c r="A3274">
        <v>2017</v>
      </c>
      <c r="B3274" s="53" t="str">
        <f t="shared" si="102"/>
        <v>2017_AR16</v>
      </c>
      <c r="C3274" t="s">
        <v>366</v>
      </c>
      <c r="D3274" t="s">
        <v>511</v>
      </c>
      <c r="E3274" s="53" t="str">
        <f t="shared" si="103"/>
        <v>2017_ARCRAIGHEAD</v>
      </c>
      <c r="F3274">
        <v>424100</v>
      </c>
      <c r="G3274" s="53">
        <f t="array" ref="G3274">SUM(IF(A3274=A$5:A3274,IF(C3274=C$5:C3274,1,0),0))</f>
        <v>16</v>
      </c>
    </row>
    <row r="3275" spans="1:7" x14ac:dyDescent="0.25">
      <c r="A3275">
        <v>2017</v>
      </c>
      <c r="B3275" s="53" t="str">
        <f t="shared" si="102"/>
        <v>2017_AR17</v>
      </c>
      <c r="C3275" t="s">
        <v>366</v>
      </c>
      <c r="D3275" t="s">
        <v>512</v>
      </c>
      <c r="E3275" s="53" t="str">
        <f t="shared" si="103"/>
        <v>2017_ARCRAWFORD</v>
      </c>
      <c r="F3275">
        <v>424100</v>
      </c>
      <c r="G3275" s="53">
        <f t="array" ref="G3275">SUM(IF(A3275=A$5:A3275,IF(C3275=C$5:C3275,1,0),0))</f>
        <v>17</v>
      </c>
    </row>
    <row r="3276" spans="1:7" x14ac:dyDescent="0.25">
      <c r="A3276">
        <v>2017</v>
      </c>
      <c r="B3276" s="53" t="str">
        <f t="shared" si="102"/>
        <v>2017_AR18</v>
      </c>
      <c r="C3276" t="s">
        <v>366</v>
      </c>
      <c r="D3276" t="s">
        <v>513</v>
      </c>
      <c r="E3276" s="53" t="str">
        <f t="shared" si="103"/>
        <v>2017_ARCRITTENDEN</v>
      </c>
      <c r="F3276">
        <v>424100</v>
      </c>
      <c r="G3276" s="53">
        <f t="array" ref="G3276">SUM(IF(A3276=A$5:A3276,IF(C3276=C$5:C3276,1,0),0))</f>
        <v>18</v>
      </c>
    </row>
    <row r="3277" spans="1:7" x14ac:dyDescent="0.25">
      <c r="A3277">
        <v>2017</v>
      </c>
      <c r="B3277" s="53" t="str">
        <f t="shared" si="102"/>
        <v>2017_AR19</v>
      </c>
      <c r="C3277" t="s">
        <v>366</v>
      </c>
      <c r="D3277" t="s">
        <v>514</v>
      </c>
      <c r="E3277" s="53" t="str">
        <f t="shared" si="103"/>
        <v>2017_ARCROSS</v>
      </c>
      <c r="F3277">
        <v>424100</v>
      </c>
      <c r="G3277" s="53">
        <f t="array" ref="G3277">SUM(IF(A3277=A$5:A3277,IF(C3277=C$5:C3277,1,0),0))</f>
        <v>19</v>
      </c>
    </row>
    <row r="3278" spans="1:7" x14ac:dyDescent="0.25">
      <c r="A3278">
        <v>2017</v>
      </c>
      <c r="B3278" s="53" t="str">
        <f t="shared" si="102"/>
        <v>2017_AR20</v>
      </c>
      <c r="C3278" t="s">
        <v>366</v>
      </c>
      <c r="D3278" t="s">
        <v>449</v>
      </c>
      <c r="E3278" s="53" t="str">
        <f t="shared" si="103"/>
        <v>2017_ARDALLAS</v>
      </c>
      <c r="F3278">
        <v>424100</v>
      </c>
      <c r="G3278" s="53">
        <f t="array" ref="G3278">SUM(IF(A3278=A$5:A3278,IF(C3278=C$5:C3278,1,0),0))</f>
        <v>20</v>
      </c>
    </row>
    <row r="3279" spans="1:7" x14ac:dyDescent="0.25">
      <c r="A3279">
        <v>2017</v>
      </c>
      <c r="B3279" s="53" t="str">
        <f t="shared" si="102"/>
        <v>2017_AR21</v>
      </c>
      <c r="C3279" t="s">
        <v>366</v>
      </c>
      <c r="D3279" t="s">
        <v>515</v>
      </c>
      <c r="E3279" s="53" t="str">
        <f t="shared" si="103"/>
        <v>2017_ARDESHA</v>
      </c>
      <c r="F3279">
        <v>424100</v>
      </c>
      <c r="G3279" s="53">
        <f t="array" ref="G3279">SUM(IF(A3279=A$5:A3279,IF(C3279=C$5:C3279,1,0),0))</f>
        <v>21</v>
      </c>
    </row>
    <row r="3280" spans="1:7" x14ac:dyDescent="0.25">
      <c r="A3280">
        <v>2017</v>
      </c>
      <c r="B3280" s="53" t="str">
        <f t="shared" si="102"/>
        <v>2017_AR22</v>
      </c>
      <c r="C3280" t="s">
        <v>366</v>
      </c>
      <c r="D3280" t="s">
        <v>516</v>
      </c>
      <c r="E3280" s="53" t="str">
        <f t="shared" si="103"/>
        <v>2017_ARDREW</v>
      </c>
      <c r="F3280">
        <v>424100</v>
      </c>
      <c r="G3280" s="53">
        <f t="array" ref="G3280">SUM(IF(A3280=A$5:A3280,IF(C3280=C$5:C3280,1,0),0))</f>
        <v>22</v>
      </c>
    </row>
    <row r="3281" spans="1:7" x14ac:dyDescent="0.25">
      <c r="A3281">
        <v>2017</v>
      </c>
      <c r="B3281" s="53" t="str">
        <f t="shared" si="102"/>
        <v>2017_AR23</v>
      </c>
      <c r="C3281" t="s">
        <v>366</v>
      </c>
      <c r="D3281" t="s">
        <v>517</v>
      </c>
      <c r="E3281" s="53" t="str">
        <f t="shared" si="103"/>
        <v>2017_ARFAULKNER</v>
      </c>
      <c r="F3281">
        <v>424100</v>
      </c>
      <c r="G3281" s="53">
        <f t="array" ref="G3281">SUM(IF(A3281=A$5:A3281,IF(C3281=C$5:C3281,1,0),0))</f>
        <v>23</v>
      </c>
    </row>
    <row r="3282" spans="1:7" x14ac:dyDescent="0.25">
      <c r="A3282">
        <v>2017</v>
      </c>
      <c r="B3282" s="53" t="str">
        <f t="shared" si="102"/>
        <v>2017_AR24</v>
      </c>
      <c r="C3282" t="s">
        <v>366</v>
      </c>
      <c r="D3282" t="s">
        <v>455</v>
      </c>
      <c r="E3282" s="53" t="str">
        <f t="shared" si="103"/>
        <v>2017_ARFRANKLIN</v>
      </c>
      <c r="F3282">
        <v>424100</v>
      </c>
      <c r="G3282" s="53">
        <f t="array" ref="G3282">SUM(IF(A3282=A$5:A3282,IF(C3282=C$5:C3282,1,0),0))</f>
        <v>24</v>
      </c>
    </row>
    <row r="3283" spans="1:7" x14ac:dyDescent="0.25">
      <c r="A3283">
        <v>2017</v>
      </c>
      <c r="B3283" s="53" t="str">
        <f t="shared" si="102"/>
        <v>2017_AR25</v>
      </c>
      <c r="C3283" t="s">
        <v>366</v>
      </c>
      <c r="D3283" t="s">
        <v>518</v>
      </c>
      <c r="E3283" s="53" t="str">
        <f t="shared" si="103"/>
        <v>2017_ARFULTON</v>
      </c>
      <c r="F3283">
        <v>424100</v>
      </c>
      <c r="G3283" s="53">
        <f t="array" ref="G3283">SUM(IF(A3283=A$5:A3283,IF(C3283=C$5:C3283,1,0),0))</f>
        <v>25</v>
      </c>
    </row>
    <row r="3284" spans="1:7" x14ac:dyDescent="0.25">
      <c r="A3284">
        <v>2017</v>
      </c>
      <c r="B3284" s="53" t="str">
        <f t="shared" si="102"/>
        <v>2017_AR26</v>
      </c>
      <c r="C3284" t="s">
        <v>366</v>
      </c>
      <c r="D3284" t="s">
        <v>519</v>
      </c>
      <c r="E3284" s="53" t="str">
        <f t="shared" si="103"/>
        <v>2017_ARGARLAND</v>
      </c>
      <c r="F3284">
        <v>424100</v>
      </c>
      <c r="G3284" s="53">
        <f t="array" ref="G3284">SUM(IF(A3284=A$5:A3284,IF(C3284=C$5:C3284,1,0),0))</f>
        <v>26</v>
      </c>
    </row>
    <row r="3285" spans="1:7" x14ac:dyDescent="0.25">
      <c r="A3285">
        <v>2017</v>
      </c>
      <c r="B3285" s="53" t="str">
        <f t="shared" si="102"/>
        <v>2017_AR27</v>
      </c>
      <c r="C3285" t="s">
        <v>366</v>
      </c>
      <c r="D3285" t="s">
        <v>520</v>
      </c>
      <c r="E3285" s="53" t="str">
        <f t="shared" si="103"/>
        <v>2017_ARGRANT</v>
      </c>
      <c r="F3285">
        <v>424100</v>
      </c>
      <c r="G3285" s="53">
        <f t="array" ref="G3285">SUM(IF(A3285=A$5:A3285,IF(C3285=C$5:C3285,1,0),0))</f>
        <v>27</v>
      </c>
    </row>
    <row r="3286" spans="1:7" x14ac:dyDescent="0.25">
      <c r="A3286">
        <v>2017</v>
      </c>
      <c r="B3286" s="53" t="str">
        <f t="shared" si="102"/>
        <v>2017_AR28</v>
      </c>
      <c r="C3286" t="s">
        <v>366</v>
      </c>
      <c r="D3286" t="s">
        <v>212</v>
      </c>
      <c r="E3286" s="53" t="str">
        <f t="shared" si="103"/>
        <v>2017_ARGREENE</v>
      </c>
      <c r="F3286">
        <v>424100</v>
      </c>
      <c r="G3286" s="53">
        <f t="array" ref="G3286">SUM(IF(A3286=A$5:A3286,IF(C3286=C$5:C3286,1,0),0))</f>
        <v>28</v>
      </c>
    </row>
    <row r="3287" spans="1:7" x14ac:dyDescent="0.25">
      <c r="A3287">
        <v>2017</v>
      </c>
      <c r="B3287" s="53" t="str">
        <f t="shared" si="102"/>
        <v>2017_AR29</v>
      </c>
      <c r="C3287" t="s">
        <v>366</v>
      </c>
      <c r="D3287" t="s">
        <v>521</v>
      </c>
      <c r="E3287" s="53" t="str">
        <f t="shared" si="103"/>
        <v>2017_ARHEMPSTEAD</v>
      </c>
      <c r="F3287">
        <v>424100</v>
      </c>
      <c r="G3287" s="53">
        <f t="array" ref="G3287">SUM(IF(A3287=A$5:A3287,IF(C3287=C$5:C3287,1,0),0))</f>
        <v>29</v>
      </c>
    </row>
    <row r="3288" spans="1:7" x14ac:dyDescent="0.25">
      <c r="A3288">
        <v>2017</v>
      </c>
      <c r="B3288" s="53" t="str">
        <f t="shared" si="102"/>
        <v>2017_AR30</v>
      </c>
      <c r="C3288" t="s">
        <v>366</v>
      </c>
      <c r="D3288" t="s">
        <v>522</v>
      </c>
      <c r="E3288" s="53" t="str">
        <f t="shared" si="103"/>
        <v>2017_ARHOT SPRING</v>
      </c>
      <c r="F3288">
        <v>424100</v>
      </c>
      <c r="G3288" s="53">
        <f t="array" ref="G3288">SUM(IF(A3288=A$5:A3288,IF(C3288=C$5:C3288,1,0),0))</f>
        <v>30</v>
      </c>
    </row>
    <row r="3289" spans="1:7" x14ac:dyDescent="0.25">
      <c r="A3289">
        <v>2017</v>
      </c>
      <c r="B3289" s="53" t="str">
        <f t="shared" si="102"/>
        <v>2017_AR31</v>
      </c>
      <c r="C3289" t="s">
        <v>366</v>
      </c>
      <c r="D3289" t="s">
        <v>231</v>
      </c>
      <c r="E3289" s="53" t="str">
        <f t="shared" si="103"/>
        <v>2017_ARHOWARD</v>
      </c>
      <c r="F3289">
        <v>424100</v>
      </c>
      <c r="G3289" s="53">
        <f t="array" ref="G3289">SUM(IF(A3289=A$5:A3289,IF(C3289=C$5:C3289,1,0),0))</f>
        <v>31</v>
      </c>
    </row>
    <row r="3290" spans="1:7" x14ac:dyDescent="0.25">
      <c r="A3290">
        <v>2017</v>
      </c>
      <c r="B3290" s="53" t="str">
        <f t="shared" si="102"/>
        <v>2017_AR32</v>
      </c>
      <c r="C3290" t="s">
        <v>366</v>
      </c>
      <c r="D3290" t="s">
        <v>523</v>
      </c>
      <c r="E3290" s="53" t="str">
        <f t="shared" si="103"/>
        <v>2017_ARINDEPENDENCE</v>
      </c>
      <c r="F3290">
        <v>424100</v>
      </c>
      <c r="G3290" s="53">
        <f t="array" ref="G3290">SUM(IF(A3290=A$5:A3290,IF(C3290=C$5:C3290,1,0),0))</f>
        <v>32</v>
      </c>
    </row>
    <row r="3291" spans="1:7" x14ac:dyDescent="0.25">
      <c r="A3291">
        <v>2017</v>
      </c>
      <c r="B3291" s="53" t="str">
        <f t="shared" si="102"/>
        <v>2017_AR33</v>
      </c>
      <c r="C3291" t="s">
        <v>366</v>
      </c>
      <c r="D3291" t="s">
        <v>524</v>
      </c>
      <c r="E3291" s="53" t="str">
        <f t="shared" si="103"/>
        <v>2017_ARIZARD</v>
      </c>
      <c r="F3291">
        <v>424100</v>
      </c>
      <c r="G3291" s="53">
        <f t="array" ref="G3291">SUM(IF(A3291=A$5:A3291,IF(C3291=C$5:C3291,1,0),0))</f>
        <v>33</v>
      </c>
    </row>
    <row r="3292" spans="1:7" x14ac:dyDescent="0.25">
      <c r="A3292">
        <v>2017</v>
      </c>
      <c r="B3292" s="53" t="str">
        <f t="shared" si="102"/>
        <v>2017_AR34</v>
      </c>
      <c r="C3292" t="s">
        <v>366</v>
      </c>
      <c r="D3292" t="s">
        <v>460</v>
      </c>
      <c r="E3292" s="53" t="str">
        <f t="shared" si="103"/>
        <v>2017_ARJACKSON</v>
      </c>
      <c r="F3292">
        <v>424100</v>
      </c>
      <c r="G3292" s="53">
        <f t="array" ref="G3292">SUM(IF(A3292=A$5:A3292,IF(C3292=C$5:C3292,1,0),0))</f>
        <v>34</v>
      </c>
    </row>
    <row r="3293" spans="1:7" x14ac:dyDescent="0.25">
      <c r="A3293">
        <v>2017</v>
      </c>
      <c r="B3293" s="53" t="str">
        <f t="shared" si="102"/>
        <v>2017_AR35</v>
      </c>
      <c r="C3293" t="s">
        <v>366</v>
      </c>
      <c r="D3293" t="s">
        <v>196</v>
      </c>
      <c r="E3293" s="53" t="str">
        <f t="shared" si="103"/>
        <v>2017_ARJEFFERSON</v>
      </c>
      <c r="F3293">
        <v>424100</v>
      </c>
      <c r="G3293" s="53">
        <f t="array" ref="G3293">SUM(IF(A3293=A$5:A3293,IF(C3293=C$5:C3293,1,0),0))</f>
        <v>35</v>
      </c>
    </row>
    <row r="3294" spans="1:7" x14ac:dyDescent="0.25">
      <c r="A3294">
        <v>2017</v>
      </c>
      <c r="B3294" s="53" t="str">
        <f t="shared" si="102"/>
        <v>2017_AR36</v>
      </c>
      <c r="C3294" t="s">
        <v>366</v>
      </c>
      <c r="D3294" t="s">
        <v>525</v>
      </c>
      <c r="E3294" s="53" t="str">
        <f t="shared" si="103"/>
        <v>2017_ARJOHNSON</v>
      </c>
      <c r="F3294">
        <v>424100</v>
      </c>
      <c r="G3294" s="53">
        <f t="array" ref="G3294">SUM(IF(A3294=A$5:A3294,IF(C3294=C$5:C3294,1,0),0))</f>
        <v>36</v>
      </c>
    </row>
    <row r="3295" spans="1:7" x14ac:dyDescent="0.25">
      <c r="A3295">
        <v>2017</v>
      </c>
      <c r="B3295" s="53" t="str">
        <f t="shared" si="102"/>
        <v>2017_AR37</v>
      </c>
      <c r="C3295" t="s">
        <v>366</v>
      </c>
      <c r="D3295" t="s">
        <v>526</v>
      </c>
      <c r="E3295" s="53" t="str">
        <f t="shared" si="103"/>
        <v>2017_ARLAFAYETTE</v>
      </c>
      <c r="F3295">
        <v>424100</v>
      </c>
      <c r="G3295" s="53">
        <f t="array" ref="G3295">SUM(IF(A3295=A$5:A3295,IF(C3295=C$5:C3295,1,0),0))</f>
        <v>37</v>
      </c>
    </row>
    <row r="3296" spans="1:7" x14ac:dyDescent="0.25">
      <c r="A3296">
        <v>2017</v>
      </c>
      <c r="B3296" s="53" t="str">
        <f t="shared" si="102"/>
        <v>2017_AR38</v>
      </c>
      <c r="C3296" t="s">
        <v>366</v>
      </c>
      <c r="D3296" t="s">
        <v>463</v>
      </c>
      <c r="E3296" s="53" t="str">
        <f t="shared" si="103"/>
        <v>2017_ARLAWRENCE</v>
      </c>
      <c r="F3296">
        <v>424100</v>
      </c>
      <c r="G3296" s="53">
        <f t="array" ref="G3296">SUM(IF(A3296=A$5:A3296,IF(C3296=C$5:C3296,1,0),0))</f>
        <v>38</v>
      </c>
    </row>
    <row r="3297" spans="1:7" x14ac:dyDescent="0.25">
      <c r="A3297">
        <v>2017</v>
      </c>
      <c r="B3297" s="53" t="str">
        <f t="shared" si="102"/>
        <v>2017_AR39</v>
      </c>
      <c r="C3297" t="s">
        <v>366</v>
      </c>
      <c r="D3297" t="s">
        <v>464</v>
      </c>
      <c r="E3297" s="53" t="str">
        <f t="shared" si="103"/>
        <v>2017_ARLEE</v>
      </c>
      <c r="F3297">
        <v>424100</v>
      </c>
      <c r="G3297" s="53">
        <f t="array" ref="G3297">SUM(IF(A3297=A$5:A3297,IF(C3297=C$5:C3297,1,0),0))</f>
        <v>39</v>
      </c>
    </row>
    <row r="3298" spans="1:7" x14ac:dyDescent="0.25">
      <c r="A3298">
        <v>2017</v>
      </c>
      <c r="B3298" s="53" t="str">
        <f t="shared" si="102"/>
        <v>2017_AR40</v>
      </c>
      <c r="C3298" t="s">
        <v>366</v>
      </c>
      <c r="D3298" t="s">
        <v>221</v>
      </c>
      <c r="E3298" s="53" t="str">
        <f t="shared" si="103"/>
        <v>2017_ARLINCOLN</v>
      </c>
      <c r="F3298">
        <v>424100</v>
      </c>
      <c r="G3298" s="53">
        <f t="array" ref="G3298">SUM(IF(A3298=A$5:A3298,IF(C3298=C$5:C3298,1,0),0))</f>
        <v>40</v>
      </c>
    </row>
    <row r="3299" spans="1:7" x14ac:dyDescent="0.25">
      <c r="A3299">
        <v>2017</v>
      </c>
      <c r="B3299" s="53" t="str">
        <f t="shared" si="102"/>
        <v>2017_AR41</v>
      </c>
      <c r="C3299" t="s">
        <v>366</v>
      </c>
      <c r="D3299" t="s">
        <v>527</v>
      </c>
      <c r="E3299" s="53" t="str">
        <f t="shared" si="103"/>
        <v>2017_ARLITTLE RIVER</v>
      </c>
      <c r="F3299">
        <v>424100</v>
      </c>
      <c r="G3299" s="53">
        <f t="array" ref="G3299">SUM(IF(A3299=A$5:A3299,IF(C3299=C$5:C3299,1,0),0))</f>
        <v>41</v>
      </c>
    </row>
    <row r="3300" spans="1:7" x14ac:dyDescent="0.25">
      <c r="A3300">
        <v>2017</v>
      </c>
      <c r="B3300" s="53" t="str">
        <f t="shared" si="102"/>
        <v>2017_AR42</v>
      </c>
      <c r="C3300" t="s">
        <v>366</v>
      </c>
      <c r="D3300" t="s">
        <v>528</v>
      </c>
      <c r="E3300" s="53" t="str">
        <f t="shared" si="103"/>
        <v>2017_ARLOGAN</v>
      </c>
      <c r="F3300">
        <v>424100</v>
      </c>
      <c r="G3300" s="53">
        <f t="array" ref="G3300">SUM(IF(A3300=A$5:A3300,IF(C3300=C$5:C3300,1,0),0))</f>
        <v>42</v>
      </c>
    </row>
    <row r="3301" spans="1:7" x14ac:dyDescent="0.25">
      <c r="A3301">
        <v>2017</v>
      </c>
      <c r="B3301" s="53" t="str">
        <f t="shared" si="102"/>
        <v>2017_AR43</v>
      </c>
      <c r="C3301" t="s">
        <v>366</v>
      </c>
      <c r="D3301" t="s">
        <v>529</v>
      </c>
      <c r="E3301" s="53" t="str">
        <f t="shared" si="103"/>
        <v>2017_ARLONOKE</v>
      </c>
      <c r="F3301">
        <v>424100</v>
      </c>
      <c r="G3301" s="53">
        <f t="array" ref="G3301">SUM(IF(A3301=A$5:A3301,IF(C3301=C$5:C3301,1,0),0))</f>
        <v>43</v>
      </c>
    </row>
    <row r="3302" spans="1:7" x14ac:dyDescent="0.25">
      <c r="A3302">
        <v>2017</v>
      </c>
      <c r="B3302" s="53" t="str">
        <f t="shared" si="102"/>
        <v>2017_AR44</v>
      </c>
      <c r="C3302" t="s">
        <v>366</v>
      </c>
      <c r="D3302" t="s">
        <v>467</v>
      </c>
      <c r="E3302" s="53" t="str">
        <f t="shared" si="103"/>
        <v>2017_ARMADISON</v>
      </c>
      <c r="F3302">
        <v>424100</v>
      </c>
      <c r="G3302" s="53">
        <f t="array" ref="G3302">SUM(IF(A3302=A$5:A3302,IF(C3302=C$5:C3302,1,0),0))</f>
        <v>44</v>
      </c>
    </row>
    <row r="3303" spans="1:7" x14ac:dyDescent="0.25">
      <c r="A3303">
        <v>2017</v>
      </c>
      <c r="B3303" s="53" t="str">
        <f t="shared" si="102"/>
        <v>2017_AR45</v>
      </c>
      <c r="C3303" t="s">
        <v>366</v>
      </c>
      <c r="D3303" t="s">
        <v>469</v>
      </c>
      <c r="E3303" s="53" t="str">
        <f t="shared" si="103"/>
        <v>2017_ARMARION</v>
      </c>
      <c r="F3303">
        <v>424100</v>
      </c>
      <c r="G3303" s="53">
        <f t="array" ref="G3303">SUM(IF(A3303=A$5:A3303,IF(C3303=C$5:C3303,1,0),0))</f>
        <v>45</v>
      </c>
    </row>
    <row r="3304" spans="1:7" x14ac:dyDescent="0.25">
      <c r="A3304">
        <v>2017</v>
      </c>
      <c r="B3304" s="53" t="str">
        <f t="shared" si="102"/>
        <v>2017_AR46</v>
      </c>
      <c r="C3304" t="s">
        <v>366</v>
      </c>
      <c r="D3304" t="s">
        <v>530</v>
      </c>
      <c r="E3304" s="53" t="str">
        <f t="shared" si="103"/>
        <v>2017_ARMILLER</v>
      </c>
      <c r="F3304">
        <v>424100</v>
      </c>
      <c r="G3304" s="53">
        <f t="array" ref="G3304">SUM(IF(A3304=A$5:A3304,IF(C3304=C$5:C3304,1,0),0))</f>
        <v>46</v>
      </c>
    </row>
    <row r="3305" spans="1:7" x14ac:dyDescent="0.25">
      <c r="A3305">
        <v>2017</v>
      </c>
      <c r="B3305" s="53" t="str">
        <f t="shared" si="102"/>
        <v>2017_AR47</v>
      </c>
      <c r="C3305" t="s">
        <v>366</v>
      </c>
      <c r="D3305" t="s">
        <v>102</v>
      </c>
      <c r="E3305" s="53" t="str">
        <f t="shared" si="103"/>
        <v>2017_ARMISSISSIPPI</v>
      </c>
      <c r="F3305">
        <v>424100</v>
      </c>
      <c r="G3305" s="53">
        <f t="array" ref="G3305">SUM(IF(A3305=A$5:A3305,IF(C3305=C$5:C3305,1,0),0))</f>
        <v>47</v>
      </c>
    </row>
    <row r="3306" spans="1:7" x14ac:dyDescent="0.25">
      <c r="A3306">
        <v>2017</v>
      </c>
      <c r="B3306" s="53" t="str">
        <f t="shared" si="102"/>
        <v>2017_AR48</v>
      </c>
      <c r="C3306" t="s">
        <v>366</v>
      </c>
      <c r="D3306" t="s">
        <v>210</v>
      </c>
      <c r="E3306" s="53" t="str">
        <f t="shared" si="103"/>
        <v>2017_ARMONROE</v>
      </c>
      <c r="F3306">
        <v>424100</v>
      </c>
      <c r="G3306" s="53">
        <f t="array" ref="G3306">SUM(IF(A3306=A$5:A3306,IF(C3306=C$5:C3306,1,0),0))</f>
        <v>48</v>
      </c>
    </row>
    <row r="3307" spans="1:7" x14ac:dyDescent="0.25">
      <c r="A3307">
        <v>2017</v>
      </c>
      <c r="B3307" s="53" t="str">
        <f t="shared" si="102"/>
        <v>2017_AR49</v>
      </c>
      <c r="C3307" t="s">
        <v>366</v>
      </c>
      <c r="D3307" t="s">
        <v>232</v>
      </c>
      <c r="E3307" s="53" t="str">
        <f t="shared" si="103"/>
        <v>2017_ARMONTGOMERY</v>
      </c>
      <c r="F3307">
        <v>424100</v>
      </c>
      <c r="G3307" s="53">
        <f t="array" ref="G3307">SUM(IF(A3307=A$5:A3307,IF(C3307=C$5:C3307,1,0),0))</f>
        <v>49</v>
      </c>
    </row>
    <row r="3308" spans="1:7" x14ac:dyDescent="0.25">
      <c r="A3308">
        <v>2017</v>
      </c>
      <c r="B3308" s="53" t="str">
        <f t="shared" si="102"/>
        <v>2017_AR50</v>
      </c>
      <c r="C3308" t="s">
        <v>366</v>
      </c>
      <c r="D3308" t="s">
        <v>106</v>
      </c>
      <c r="E3308" s="53" t="str">
        <f t="shared" si="103"/>
        <v>2017_ARNEVADA</v>
      </c>
      <c r="F3308">
        <v>424100</v>
      </c>
      <c r="G3308" s="53">
        <f t="array" ref="G3308">SUM(IF(A3308=A$5:A3308,IF(C3308=C$5:C3308,1,0),0))</f>
        <v>50</v>
      </c>
    </row>
    <row r="3309" spans="1:7" x14ac:dyDescent="0.25">
      <c r="A3309">
        <v>2017</v>
      </c>
      <c r="B3309" s="53" t="str">
        <f t="shared" si="102"/>
        <v>2017_AR51</v>
      </c>
      <c r="C3309" t="s">
        <v>366</v>
      </c>
      <c r="D3309" t="s">
        <v>531</v>
      </c>
      <c r="E3309" s="53" t="str">
        <f t="shared" si="103"/>
        <v>2017_ARNEWTON</v>
      </c>
      <c r="F3309">
        <v>424100</v>
      </c>
      <c r="G3309" s="53">
        <f t="array" ref="G3309">SUM(IF(A3309=A$5:A3309,IF(C3309=C$5:C3309,1,0),0))</f>
        <v>51</v>
      </c>
    </row>
    <row r="3310" spans="1:7" x14ac:dyDescent="0.25">
      <c r="A3310">
        <v>2017</v>
      </c>
      <c r="B3310" s="53" t="str">
        <f t="shared" si="102"/>
        <v>2017_AR52</v>
      </c>
      <c r="C3310" t="s">
        <v>366</v>
      </c>
      <c r="D3310" t="s">
        <v>532</v>
      </c>
      <c r="E3310" s="53" t="str">
        <f t="shared" si="103"/>
        <v>2017_AROUACHITA</v>
      </c>
      <c r="F3310">
        <v>424100</v>
      </c>
      <c r="G3310" s="53">
        <f t="array" ref="G3310">SUM(IF(A3310=A$5:A3310,IF(C3310=C$5:C3310,1,0),0))</f>
        <v>52</v>
      </c>
    </row>
    <row r="3311" spans="1:7" x14ac:dyDescent="0.25">
      <c r="A3311">
        <v>2017</v>
      </c>
      <c r="B3311" s="53" t="str">
        <f t="shared" si="102"/>
        <v>2017_AR53</v>
      </c>
      <c r="C3311" t="s">
        <v>366</v>
      </c>
      <c r="D3311" t="s">
        <v>473</v>
      </c>
      <c r="E3311" s="53" t="str">
        <f t="shared" si="103"/>
        <v>2017_ARPERRY</v>
      </c>
      <c r="F3311">
        <v>424100</v>
      </c>
      <c r="G3311" s="53">
        <f t="array" ref="G3311">SUM(IF(A3311=A$5:A3311,IF(C3311=C$5:C3311,1,0),0))</f>
        <v>53</v>
      </c>
    </row>
    <row r="3312" spans="1:7" x14ac:dyDescent="0.25">
      <c r="A3312">
        <v>2017</v>
      </c>
      <c r="B3312" s="53" t="str">
        <f t="shared" si="102"/>
        <v>2017_AR54</v>
      </c>
      <c r="C3312" t="s">
        <v>366</v>
      </c>
      <c r="D3312" t="s">
        <v>533</v>
      </c>
      <c r="E3312" s="53" t="str">
        <f t="shared" si="103"/>
        <v>2017_ARPHILLIPS</v>
      </c>
      <c r="F3312">
        <v>424100</v>
      </c>
      <c r="G3312" s="53">
        <f t="array" ref="G3312">SUM(IF(A3312=A$5:A3312,IF(C3312=C$5:C3312,1,0),0))</f>
        <v>54</v>
      </c>
    </row>
    <row r="3313" spans="1:7" x14ac:dyDescent="0.25">
      <c r="A3313">
        <v>2017</v>
      </c>
      <c r="B3313" s="53" t="str">
        <f t="shared" si="102"/>
        <v>2017_AR55</v>
      </c>
      <c r="C3313" t="s">
        <v>366</v>
      </c>
      <c r="D3313" t="s">
        <v>277</v>
      </c>
      <c r="E3313" s="53" t="str">
        <f t="shared" si="103"/>
        <v>2017_ARPIKE</v>
      </c>
      <c r="F3313">
        <v>424100</v>
      </c>
      <c r="G3313" s="53">
        <f t="array" ref="G3313">SUM(IF(A3313=A$5:A3313,IF(C3313=C$5:C3313,1,0),0))</f>
        <v>55</v>
      </c>
    </row>
    <row r="3314" spans="1:7" x14ac:dyDescent="0.25">
      <c r="A3314">
        <v>2017</v>
      </c>
      <c r="B3314" s="53" t="str">
        <f t="shared" si="102"/>
        <v>2017_AR56</v>
      </c>
      <c r="C3314" t="s">
        <v>366</v>
      </c>
      <c r="D3314" t="s">
        <v>534</v>
      </c>
      <c r="E3314" s="53" t="str">
        <f t="shared" si="103"/>
        <v>2017_ARPOINSETT</v>
      </c>
      <c r="F3314">
        <v>424100</v>
      </c>
      <c r="G3314" s="53">
        <f t="array" ref="G3314">SUM(IF(A3314=A$5:A3314,IF(C3314=C$5:C3314,1,0),0))</f>
        <v>56</v>
      </c>
    </row>
    <row r="3315" spans="1:7" x14ac:dyDescent="0.25">
      <c r="A3315">
        <v>2017</v>
      </c>
      <c r="B3315" s="53" t="str">
        <f t="shared" si="102"/>
        <v>2017_AR57</v>
      </c>
      <c r="C3315" t="s">
        <v>366</v>
      </c>
      <c r="D3315" t="s">
        <v>535</v>
      </c>
      <c r="E3315" s="53" t="str">
        <f t="shared" si="103"/>
        <v>2017_ARPOLK</v>
      </c>
      <c r="F3315">
        <v>424100</v>
      </c>
      <c r="G3315" s="53">
        <f t="array" ref="G3315">SUM(IF(A3315=A$5:A3315,IF(C3315=C$5:C3315,1,0),0))</f>
        <v>57</v>
      </c>
    </row>
    <row r="3316" spans="1:7" x14ac:dyDescent="0.25">
      <c r="A3316">
        <v>2017</v>
      </c>
      <c r="B3316" s="53" t="str">
        <f t="shared" si="102"/>
        <v>2017_AR58</v>
      </c>
      <c r="C3316" t="s">
        <v>366</v>
      </c>
      <c r="D3316" t="s">
        <v>536</v>
      </c>
      <c r="E3316" s="53" t="str">
        <f t="shared" si="103"/>
        <v>2017_ARPOPE</v>
      </c>
      <c r="F3316">
        <v>424100</v>
      </c>
      <c r="G3316" s="53">
        <f t="array" ref="G3316">SUM(IF(A3316=A$5:A3316,IF(C3316=C$5:C3316,1,0),0))</f>
        <v>58</v>
      </c>
    </row>
    <row r="3317" spans="1:7" x14ac:dyDescent="0.25">
      <c r="A3317">
        <v>2017</v>
      </c>
      <c r="B3317" s="53" t="str">
        <f t="shared" si="102"/>
        <v>2017_AR59</v>
      </c>
      <c r="C3317" t="s">
        <v>366</v>
      </c>
      <c r="D3317" t="s">
        <v>537</v>
      </c>
      <c r="E3317" s="53" t="str">
        <f t="shared" si="103"/>
        <v>2017_ARPRAIRIE</v>
      </c>
      <c r="F3317">
        <v>424100</v>
      </c>
      <c r="G3317" s="53">
        <f t="array" ref="G3317">SUM(IF(A3317=A$5:A3317,IF(C3317=C$5:C3317,1,0),0))</f>
        <v>59</v>
      </c>
    </row>
    <row r="3318" spans="1:7" x14ac:dyDescent="0.25">
      <c r="A3318">
        <v>2017</v>
      </c>
      <c r="B3318" s="53" t="str">
        <f t="shared" si="102"/>
        <v>2017_AR60</v>
      </c>
      <c r="C3318" t="s">
        <v>366</v>
      </c>
      <c r="D3318" t="s">
        <v>538</v>
      </c>
      <c r="E3318" s="53" t="str">
        <f t="shared" si="103"/>
        <v>2017_ARPULASKI</v>
      </c>
      <c r="F3318">
        <v>424100</v>
      </c>
      <c r="G3318" s="53">
        <f t="array" ref="G3318">SUM(IF(A3318=A$5:A3318,IF(C3318=C$5:C3318,1,0),0))</f>
        <v>60</v>
      </c>
    </row>
    <row r="3319" spans="1:7" x14ac:dyDescent="0.25">
      <c r="A3319">
        <v>2017</v>
      </c>
      <c r="B3319" s="53" t="str">
        <f t="shared" si="102"/>
        <v>2017_AR61</v>
      </c>
      <c r="C3319" t="s">
        <v>366</v>
      </c>
      <c r="D3319" t="s">
        <v>475</v>
      </c>
      <c r="E3319" s="53" t="str">
        <f t="shared" si="103"/>
        <v>2017_ARRANDOLPH</v>
      </c>
      <c r="F3319">
        <v>424100</v>
      </c>
      <c r="G3319" s="53">
        <f t="array" ref="G3319">SUM(IF(A3319=A$5:A3319,IF(C3319=C$5:C3319,1,0),0))</f>
        <v>61</v>
      </c>
    </row>
    <row r="3320" spans="1:7" x14ac:dyDescent="0.25">
      <c r="A3320">
        <v>2017</v>
      </c>
      <c r="B3320" s="53" t="str">
        <f t="shared" si="102"/>
        <v>2017_AR62</v>
      </c>
      <c r="C3320" t="s">
        <v>366</v>
      </c>
      <c r="D3320" t="s">
        <v>539</v>
      </c>
      <c r="E3320" s="53" t="str">
        <f t="shared" si="103"/>
        <v>2017_ARST. FRANCIS</v>
      </c>
      <c r="F3320">
        <v>424100</v>
      </c>
      <c r="G3320" s="53">
        <f t="array" ref="G3320">SUM(IF(A3320=A$5:A3320,IF(C3320=C$5:C3320,1,0),0))</f>
        <v>62</v>
      </c>
    </row>
    <row r="3321" spans="1:7" x14ac:dyDescent="0.25">
      <c r="A3321">
        <v>2017</v>
      </c>
      <c r="B3321" s="53" t="str">
        <f t="shared" si="102"/>
        <v>2017_AR63</v>
      </c>
      <c r="C3321" t="s">
        <v>366</v>
      </c>
      <c r="D3321" t="s">
        <v>540</v>
      </c>
      <c r="E3321" s="53" t="str">
        <f t="shared" si="103"/>
        <v>2017_ARSALINE</v>
      </c>
      <c r="F3321">
        <v>424100</v>
      </c>
      <c r="G3321" s="53">
        <f t="array" ref="G3321">SUM(IF(A3321=A$5:A3321,IF(C3321=C$5:C3321,1,0),0))</f>
        <v>63</v>
      </c>
    </row>
    <row r="3322" spans="1:7" x14ac:dyDescent="0.25">
      <c r="A3322">
        <v>2017</v>
      </c>
      <c r="B3322" s="53" t="str">
        <f t="shared" si="102"/>
        <v>2017_AR64</v>
      </c>
      <c r="C3322" t="s">
        <v>366</v>
      </c>
      <c r="D3322" t="s">
        <v>541</v>
      </c>
      <c r="E3322" s="53" t="str">
        <f t="shared" si="103"/>
        <v>2017_ARSCOTT</v>
      </c>
      <c r="F3322">
        <v>424100</v>
      </c>
      <c r="G3322" s="53">
        <f t="array" ref="G3322">SUM(IF(A3322=A$5:A3322,IF(C3322=C$5:C3322,1,0),0))</f>
        <v>64</v>
      </c>
    </row>
    <row r="3323" spans="1:7" x14ac:dyDescent="0.25">
      <c r="A3323">
        <v>2017</v>
      </c>
      <c r="B3323" s="53" t="str">
        <f t="shared" si="102"/>
        <v>2017_AR65</v>
      </c>
      <c r="C3323" t="s">
        <v>366</v>
      </c>
      <c r="D3323" t="s">
        <v>542</v>
      </c>
      <c r="E3323" s="53" t="str">
        <f t="shared" si="103"/>
        <v>2017_ARSEARCY</v>
      </c>
      <c r="F3323">
        <v>424100</v>
      </c>
      <c r="G3323" s="53">
        <f t="array" ref="G3323">SUM(IF(A3323=A$5:A3323,IF(C3323=C$5:C3323,1,0),0))</f>
        <v>65</v>
      </c>
    </row>
    <row r="3324" spans="1:7" x14ac:dyDescent="0.25">
      <c r="A3324">
        <v>2017</v>
      </c>
      <c r="B3324" s="53" t="str">
        <f t="shared" si="102"/>
        <v>2017_AR66</v>
      </c>
      <c r="C3324" t="s">
        <v>366</v>
      </c>
      <c r="D3324" t="s">
        <v>543</v>
      </c>
      <c r="E3324" s="53" t="str">
        <f t="shared" si="103"/>
        <v>2017_ARSEBASTIAN</v>
      </c>
      <c r="F3324">
        <v>424100</v>
      </c>
      <c r="G3324" s="53">
        <f t="array" ref="G3324">SUM(IF(A3324=A$5:A3324,IF(C3324=C$5:C3324,1,0),0))</f>
        <v>66</v>
      </c>
    </row>
    <row r="3325" spans="1:7" x14ac:dyDescent="0.25">
      <c r="A3325">
        <v>2017</v>
      </c>
      <c r="B3325" s="53" t="str">
        <f t="shared" si="102"/>
        <v>2017_AR67</v>
      </c>
      <c r="C3325" t="s">
        <v>366</v>
      </c>
      <c r="D3325" t="s">
        <v>544</v>
      </c>
      <c r="E3325" s="53" t="str">
        <f t="shared" si="103"/>
        <v>2017_ARSEVIER</v>
      </c>
      <c r="F3325">
        <v>424100</v>
      </c>
      <c r="G3325" s="53">
        <f t="array" ref="G3325">SUM(IF(A3325=A$5:A3325,IF(C3325=C$5:C3325,1,0),0))</f>
        <v>67</v>
      </c>
    </row>
    <row r="3326" spans="1:7" x14ac:dyDescent="0.25">
      <c r="A3326">
        <v>2017</v>
      </c>
      <c r="B3326" s="53" t="str">
        <f t="shared" si="102"/>
        <v>2017_AR68</v>
      </c>
      <c r="C3326" t="s">
        <v>366</v>
      </c>
      <c r="D3326" t="s">
        <v>545</v>
      </c>
      <c r="E3326" s="53" t="str">
        <f t="shared" si="103"/>
        <v>2017_ARSHARP</v>
      </c>
      <c r="F3326">
        <v>424100</v>
      </c>
      <c r="G3326" s="53">
        <f t="array" ref="G3326">SUM(IF(A3326=A$5:A3326,IF(C3326=C$5:C3326,1,0),0))</f>
        <v>68</v>
      </c>
    </row>
    <row r="3327" spans="1:7" x14ac:dyDescent="0.25">
      <c r="A3327">
        <v>2017</v>
      </c>
      <c r="B3327" s="53" t="str">
        <f t="shared" si="102"/>
        <v>2017_AR69</v>
      </c>
      <c r="C3327" t="s">
        <v>366</v>
      </c>
      <c r="D3327" t="s">
        <v>546</v>
      </c>
      <c r="E3327" s="53" t="str">
        <f t="shared" si="103"/>
        <v>2017_ARSTONE</v>
      </c>
      <c r="F3327">
        <v>424100</v>
      </c>
      <c r="G3327" s="53">
        <f t="array" ref="G3327">SUM(IF(A3327=A$5:A3327,IF(C3327=C$5:C3327,1,0),0))</f>
        <v>69</v>
      </c>
    </row>
    <row r="3328" spans="1:7" x14ac:dyDescent="0.25">
      <c r="A3328">
        <v>2017</v>
      </c>
      <c r="B3328" s="53" t="str">
        <f t="shared" si="102"/>
        <v>2017_AR70</v>
      </c>
      <c r="C3328" t="s">
        <v>366</v>
      </c>
      <c r="D3328" t="s">
        <v>258</v>
      </c>
      <c r="E3328" s="53" t="str">
        <f t="shared" si="103"/>
        <v>2017_ARUNION</v>
      </c>
      <c r="F3328">
        <v>424100</v>
      </c>
      <c r="G3328" s="53">
        <f t="array" ref="G3328">SUM(IF(A3328=A$5:A3328,IF(C3328=C$5:C3328,1,0),0))</f>
        <v>70</v>
      </c>
    </row>
    <row r="3329" spans="1:7" x14ac:dyDescent="0.25">
      <c r="A3329">
        <v>2017</v>
      </c>
      <c r="B3329" s="53" t="str">
        <f t="shared" si="102"/>
        <v>2017_AR71</v>
      </c>
      <c r="C3329" t="s">
        <v>366</v>
      </c>
      <c r="D3329" t="s">
        <v>547</v>
      </c>
      <c r="E3329" s="53" t="str">
        <f t="shared" si="103"/>
        <v>2017_ARVAN BUREN</v>
      </c>
      <c r="F3329">
        <v>424100</v>
      </c>
      <c r="G3329" s="53">
        <f t="array" ref="G3329">SUM(IF(A3329=A$5:A3329,IF(C3329=C$5:C3329,1,0),0))</f>
        <v>71</v>
      </c>
    </row>
    <row r="3330" spans="1:7" x14ac:dyDescent="0.25">
      <c r="A3330">
        <v>2017</v>
      </c>
      <c r="B3330" s="53" t="str">
        <f t="shared" si="102"/>
        <v>2017_AR72</v>
      </c>
      <c r="C3330" t="s">
        <v>366</v>
      </c>
      <c r="D3330" t="s">
        <v>125</v>
      </c>
      <c r="E3330" s="53" t="str">
        <f t="shared" si="103"/>
        <v>2017_ARWASHINGTON</v>
      </c>
      <c r="F3330">
        <v>424100</v>
      </c>
      <c r="G3330" s="53">
        <f t="array" ref="G3330">SUM(IF(A3330=A$5:A3330,IF(C3330=C$5:C3330,1,0),0))</f>
        <v>72</v>
      </c>
    </row>
    <row r="3331" spans="1:7" x14ac:dyDescent="0.25">
      <c r="A3331">
        <v>2017</v>
      </c>
      <c r="B3331" s="53" t="str">
        <f t="shared" si="102"/>
        <v>2017_AR73</v>
      </c>
      <c r="C3331" t="s">
        <v>366</v>
      </c>
      <c r="D3331" t="s">
        <v>548</v>
      </c>
      <c r="E3331" s="53" t="str">
        <f t="shared" si="103"/>
        <v>2017_ARWHITE</v>
      </c>
      <c r="F3331">
        <v>424100</v>
      </c>
      <c r="G3331" s="53">
        <f t="array" ref="G3331">SUM(IF(A3331=A$5:A3331,IF(C3331=C$5:C3331,1,0),0))</f>
        <v>73</v>
      </c>
    </row>
    <row r="3332" spans="1:7" x14ac:dyDescent="0.25">
      <c r="A3332">
        <v>2017</v>
      </c>
      <c r="B3332" s="53" t="str">
        <f t="shared" si="102"/>
        <v>2017_AR74</v>
      </c>
      <c r="C3332" t="s">
        <v>366</v>
      </c>
      <c r="D3332" t="s">
        <v>549</v>
      </c>
      <c r="E3332" s="53" t="str">
        <f t="shared" si="103"/>
        <v>2017_ARWOODRUFF</v>
      </c>
      <c r="F3332">
        <v>424100</v>
      </c>
      <c r="G3332" s="53">
        <f t="array" ref="G3332">SUM(IF(A3332=A$5:A3332,IF(C3332=C$5:C3332,1,0),0))</f>
        <v>74</v>
      </c>
    </row>
    <row r="3333" spans="1:7" x14ac:dyDescent="0.25">
      <c r="A3333">
        <v>2017</v>
      </c>
      <c r="B3333" s="53" t="str">
        <f t="shared" si="102"/>
        <v>2017_AR75</v>
      </c>
      <c r="C3333" t="s">
        <v>366</v>
      </c>
      <c r="D3333" t="s">
        <v>550</v>
      </c>
      <c r="E3333" s="53" t="str">
        <f t="shared" si="103"/>
        <v>2017_ARYELL</v>
      </c>
      <c r="F3333">
        <v>424100</v>
      </c>
      <c r="G3333" s="53">
        <f t="array" ref="G3333">SUM(IF(A3333=A$5:A3333,IF(C3333=C$5:C3333,1,0),0))</f>
        <v>75</v>
      </c>
    </row>
    <row r="3334" spans="1:7" x14ac:dyDescent="0.25">
      <c r="A3334">
        <v>2017</v>
      </c>
      <c r="B3334" s="53" t="str">
        <f t="shared" ref="B3334:B3397" si="104">A3334&amp;"_"&amp;C3334&amp;G3334</f>
        <v>2017_CA1</v>
      </c>
      <c r="C3334" t="s">
        <v>159</v>
      </c>
      <c r="D3334" t="s">
        <v>160</v>
      </c>
      <c r="E3334" s="53" t="str">
        <f t="shared" ref="E3334:E3397" si="105">A3334&amp;"_"&amp;C3334&amp;D3334</f>
        <v>2017_CAALAMEDA</v>
      </c>
      <c r="F3334">
        <v>636150</v>
      </c>
      <c r="G3334" s="53">
        <f t="array" ref="G3334">SUM(IF(A3334=A$5:A3334,IF(C3334=C$5:C3334,1,0),0))</f>
        <v>1</v>
      </c>
    </row>
    <row r="3335" spans="1:7" x14ac:dyDescent="0.25">
      <c r="A3335">
        <v>2017</v>
      </c>
      <c r="B3335" s="53" t="str">
        <f t="shared" si="104"/>
        <v>2017_CA2</v>
      </c>
      <c r="C3335" t="s">
        <v>159</v>
      </c>
      <c r="D3335" t="s">
        <v>161</v>
      </c>
      <c r="E3335" s="53" t="str">
        <f t="shared" si="105"/>
        <v>2017_CAALPINE</v>
      </c>
      <c r="F3335">
        <v>463450</v>
      </c>
      <c r="G3335" s="53">
        <f t="array" ref="G3335">SUM(IF(A3335=A$5:A3335,IF(C3335=C$5:C3335,1,0),0))</f>
        <v>2</v>
      </c>
    </row>
    <row r="3336" spans="1:7" x14ac:dyDescent="0.25">
      <c r="A3336">
        <v>2017</v>
      </c>
      <c r="B3336" s="53" t="str">
        <f t="shared" si="104"/>
        <v>2017_CA3</v>
      </c>
      <c r="C3336" t="s">
        <v>159</v>
      </c>
      <c r="D3336" t="s">
        <v>551</v>
      </c>
      <c r="E3336" s="53" t="str">
        <f t="shared" si="105"/>
        <v>2017_CAAMADOR</v>
      </c>
      <c r="F3336">
        <v>424100</v>
      </c>
      <c r="G3336" s="53">
        <f t="array" ref="G3336">SUM(IF(A3336=A$5:A3336,IF(C3336=C$5:C3336,1,0),0))</f>
        <v>3</v>
      </c>
    </row>
    <row r="3337" spans="1:7" x14ac:dyDescent="0.25">
      <c r="A3337">
        <v>2017</v>
      </c>
      <c r="B3337" s="53" t="str">
        <f t="shared" si="104"/>
        <v>2017_CA4</v>
      </c>
      <c r="C3337" t="s">
        <v>159</v>
      </c>
      <c r="D3337" t="s">
        <v>552</v>
      </c>
      <c r="E3337" s="53" t="str">
        <f t="shared" si="105"/>
        <v>2017_CABUTTE</v>
      </c>
      <c r="F3337">
        <v>424100</v>
      </c>
      <c r="G3337" s="53">
        <f t="array" ref="G3337">SUM(IF(A3337=A$5:A3337,IF(C3337=C$5:C3337,1,0),0))</f>
        <v>4</v>
      </c>
    </row>
    <row r="3338" spans="1:7" x14ac:dyDescent="0.25">
      <c r="A3338">
        <v>2017</v>
      </c>
      <c r="B3338" s="53" t="str">
        <f t="shared" si="104"/>
        <v>2017_CA5</v>
      </c>
      <c r="C3338" t="s">
        <v>159</v>
      </c>
      <c r="D3338" t="s">
        <v>553</v>
      </c>
      <c r="E3338" s="53" t="str">
        <f t="shared" si="105"/>
        <v>2017_CACALAVERAS</v>
      </c>
      <c r="F3338">
        <v>424100</v>
      </c>
      <c r="G3338" s="53">
        <f t="array" ref="G3338">SUM(IF(A3338=A$5:A3338,IF(C3338=C$5:C3338,1,0),0))</f>
        <v>5</v>
      </c>
    </row>
    <row r="3339" spans="1:7" x14ac:dyDescent="0.25">
      <c r="A3339">
        <v>2017</v>
      </c>
      <c r="B3339" s="53" t="str">
        <f t="shared" si="104"/>
        <v>2017_CA6</v>
      </c>
      <c r="C3339" t="s">
        <v>159</v>
      </c>
      <c r="D3339" t="s">
        <v>554</v>
      </c>
      <c r="E3339" s="53" t="str">
        <f t="shared" si="105"/>
        <v>2017_CACOLUSA</v>
      </c>
      <c r="F3339">
        <v>424100</v>
      </c>
      <c r="G3339" s="53">
        <f t="array" ref="G3339">SUM(IF(A3339=A$5:A3339,IF(C3339=C$5:C3339,1,0),0))</f>
        <v>6</v>
      </c>
    </row>
    <row r="3340" spans="1:7" x14ac:dyDescent="0.25">
      <c r="A3340">
        <v>2017</v>
      </c>
      <c r="B3340" s="53" t="str">
        <f t="shared" si="104"/>
        <v>2017_CA7</v>
      </c>
      <c r="C3340" t="s">
        <v>159</v>
      </c>
      <c r="D3340" t="s">
        <v>162</v>
      </c>
      <c r="E3340" s="53" t="str">
        <f t="shared" si="105"/>
        <v>2017_CACONTRA COSTA</v>
      </c>
      <c r="F3340">
        <v>636150</v>
      </c>
      <c r="G3340" s="53">
        <f t="array" ref="G3340">SUM(IF(A3340=A$5:A3340,IF(C3340=C$5:C3340,1,0),0))</f>
        <v>7</v>
      </c>
    </row>
    <row r="3341" spans="1:7" x14ac:dyDescent="0.25">
      <c r="A3341">
        <v>2017</v>
      </c>
      <c r="B3341" s="53" t="str">
        <f t="shared" si="104"/>
        <v>2017_CA8</v>
      </c>
      <c r="C3341" t="s">
        <v>159</v>
      </c>
      <c r="D3341" t="s">
        <v>555</v>
      </c>
      <c r="E3341" s="53" t="str">
        <f t="shared" si="105"/>
        <v>2017_CADEL NORTE</v>
      </c>
      <c r="F3341">
        <v>424100</v>
      </c>
      <c r="G3341" s="53">
        <f t="array" ref="G3341">SUM(IF(A3341=A$5:A3341,IF(C3341=C$5:C3341,1,0),0))</f>
        <v>8</v>
      </c>
    </row>
    <row r="3342" spans="1:7" x14ac:dyDescent="0.25">
      <c r="A3342">
        <v>2017</v>
      </c>
      <c r="B3342" s="53" t="str">
        <f t="shared" si="104"/>
        <v>2017_CA9</v>
      </c>
      <c r="C3342" t="s">
        <v>159</v>
      </c>
      <c r="D3342" t="s">
        <v>163</v>
      </c>
      <c r="E3342" s="53" t="str">
        <f t="shared" si="105"/>
        <v>2017_CAEL DORADO</v>
      </c>
      <c r="F3342">
        <v>488750</v>
      </c>
      <c r="G3342" s="53">
        <f t="array" ref="G3342">SUM(IF(A3342=A$5:A3342,IF(C3342=C$5:C3342,1,0),0))</f>
        <v>9</v>
      </c>
    </row>
    <row r="3343" spans="1:7" x14ac:dyDescent="0.25">
      <c r="A3343">
        <v>2017</v>
      </c>
      <c r="B3343" s="53" t="str">
        <f t="shared" si="104"/>
        <v>2017_CA10</v>
      </c>
      <c r="C3343" t="s">
        <v>159</v>
      </c>
      <c r="D3343" t="s">
        <v>556</v>
      </c>
      <c r="E3343" s="53" t="str">
        <f t="shared" si="105"/>
        <v>2017_CAFRESNO</v>
      </c>
      <c r="F3343">
        <v>424100</v>
      </c>
      <c r="G3343" s="53">
        <f t="array" ref="G3343">SUM(IF(A3343=A$5:A3343,IF(C3343=C$5:C3343,1,0),0))</f>
        <v>10</v>
      </c>
    </row>
    <row r="3344" spans="1:7" x14ac:dyDescent="0.25">
      <c r="A3344">
        <v>2017</v>
      </c>
      <c r="B3344" s="53" t="str">
        <f t="shared" si="104"/>
        <v>2017_CA11</v>
      </c>
      <c r="C3344" t="s">
        <v>159</v>
      </c>
      <c r="D3344" t="s">
        <v>557</v>
      </c>
      <c r="E3344" s="53" t="str">
        <f t="shared" si="105"/>
        <v>2017_CAGLENN</v>
      </c>
      <c r="F3344">
        <v>424100</v>
      </c>
      <c r="G3344" s="53">
        <f t="array" ref="G3344">SUM(IF(A3344=A$5:A3344,IF(C3344=C$5:C3344,1,0),0))</f>
        <v>11</v>
      </c>
    </row>
    <row r="3345" spans="1:7" x14ac:dyDescent="0.25">
      <c r="A3345">
        <v>2017</v>
      </c>
      <c r="B3345" s="53" t="str">
        <f t="shared" si="104"/>
        <v>2017_CA12</v>
      </c>
      <c r="C3345" t="s">
        <v>159</v>
      </c>
      <c r="D3345" t="s">
        <v>558</v>
      </c>
      <c r="E3345" s="53" t="str">
        <f t="shared" si="105"/>
        <v>2017_CAHUMBOLDT</v>
      </c>
      <c r="F3345">
        <v>424100</v>
      </c>
      <c r="G3345" s="53">
        <f t="array" ref="G3345">SUM(IF(A3345=A$5:A3345,IF(C3345=C$5:C3345,1,0),0))</f>
        <v>12</v>
      </c>
    </row>
    <row r="3346" spans="1:7" x14ac:dyDescent="0.25">
      <c r="A3346">
        <v>2017</v>
      </c>
      <c r="B3346" s="53" t="str">
        <f t="shared" si="104"/>
        <v>2017_CA13</v>
      </c>
      <c r="C3346" t="s">
        <v>159</v>
      </c>
      <c r="D3346" t="s">
        <v>559</v>
      </c>
      <c r="E3346" s="53" t="str">
        <f t="shared" si="105"/>
        <v>2017_CAIMPERIAL</v>
      </c>
      <c r="F3346">
        <v>424100</v>
      </c>
      <c r="G3346" s="53">
        <f t="array" ref="G3346">SUM(IF(A3346=A$5:A3346,IF(C3346=C$5:C3346,1,0),0))</f>
        <v>13</v>
      </c>
    </row>
    <row r="3347" spans="1:7" x14ac:dyDescent="0.25">
      <c r="A3347">
        <v>2017</v>
      </c>
      <c r="B3347" s="53" t="str">
        <f t="shared" si="104"/>
        <v>2017_CA14</v>
      </c>
      <c r="C3347" t="s">
        <v>159</v>
      </c>
      <c r="D3347" t="s">
        <v>560</v>
      </c>
      <c r="E3347" s="53" t="str">
        <f t="shared" si="105"/>
        <v>2017_CAINYO</v>
      </c>
      <c r="F3347">
        <v>424100</v>
      </c>
      <c r="G3347" s="53">
        <f t="array" ref="G3347">SUM(IF(A3347=A$5:A3347,IF(C3347=C$5:C3347,1,0),0))</f>
        <v>14</v>
      </c>
    </row>
    <row r="3348" spans="1:7" x14ac:dyDescent="0.25">
      <c r="A3348">
        <v>2017</v>
      </c>
      <c r="B3348" s="53" t="str">
        <f t="shared" si="104"/>
        <v>2017_CA15</v>
      </c>
      <c r="C3348" t="s">
        <v>159</v>
      </c>
      <c r="D3348" t="s">
        <v>561</v>
      </c>
      <c r="E3348" s="53" t="str">
        <f t="shared" si="105"/>
        <v>2017_CAKERN</v>
      </c>
      <c r="F3348">
        <v>424100</v>
      </c>
      <c r="G3348" s="53">
        <f t="array" ref="G3348">SUM(IF(A3348=A$5:A3348,IF(C3348=C$5:C3348,1,0),0))</f>
        <v>15</v>
      </c>
    </row>
    <row r="3349" spans="1:7" x14ac:dyDescent="0.25">
      <c r="A3349">
        <v>2017</v>
      </c>
      <c r="B3349" s="53" t="str">
        <f t="shared" si="104"/>
        <v>2017_CA16</v>
      </c>
      <c r="C3349" t="s">
        <v>159</v>
      </c>
      <c r="D3349" t="s">
        <v>262</v>
      </c>
      <c r="E3349" s="53" t="str">
        <f t="shared" si="105"/>
        <v>2017_CAKINGS</v>
      </c>
      <c r="F3349">
        <v>424100</v>
      </c>
      <c r="G3349" s="53">
        <f t="array" ref="G3349">SUM(IF(A3349=A$5:A3349,IF(C3349=C$5:C3349,1,0),0))</f>
        <v>16</v>
      </c>
    </row>
    <row r="3350" spans="1:7" x14ac:dyDescent="0.25">
      <c r="A3350">
        <v>2017</v>
      </c>
      <c r="B3350" s="53" t="str">
        <f t="shared" si="104"/>
        <v>2017_CA17</v>
      </c>
      <c r="C3350" t="s">
        <v>159</v>
      </c>
      <c r="D3350" t="s">
        <v>197</v>
      </c>
      <c r="E3350" s="53" t="str">
        <f t="shared" si="105"/>
        <v>2017_CALAKE</v>
      </c>
      <c r="F3350">
        <v>424100</v>
      </c>
      <c r="G3350" s="53">
        <f t="array" ref="G3350">SUM(IF(A3350=A$5:A3350,IF(C3350=C$5:C3350,1,0),0))</f>
        <v>17</v>
      </c>
    </row>
    <row r="3351" spans="1:7" x14ac:dyDescent="0.25">
      <c r="A3351">
        <v>2017</v>
      </c>
      <c r="B3351" s="53" t="str">
        <f t="shared" si="104"/>
        <v>2017_CA18</v>
      </c>
      <c r="C3351" t="s">
        <v>159</v>
      </c>
      <c r="D3351" t="s">
        <v>562</v>
      </c>
      <c r="E3351" s="53" t="str">
        <f t="shared" si="105"/>
        <v>2017_CALASSEN</v>
      </c>
      <c r="F3351">
        <v>424100</v>
      </c>
      <c r="G3351" s="53">
        <f t="array" ref="G3351">SUM(IF(A3351=A$5:A3351,IF(C3351=C$5:C3351,1,0),0))</f>
        <v>18</v>
      </c>
    </row>
    <row r="3352" spans="1:7" x14ac:dyDescent="0.25">
      <c r="A3352">
        <v>2017</v>
      </c>
      <c r="B3352" s="53" t="str">
        <f t="shared" si="104"/>
        <v>2017_CA19</v>
      </c>
      <c r="C3352" t="s">
        <v>159</v>
      </c>
      <c r="D3352" t="s">
        <v>164</v>
      </c>
      <c r="E3352" s="53" t="str">
        <f t="shared" si="105"/>
        <v>2017_CALOS ANGELES</v>
      </c>
      <c r="F3352">
        <v>636150</v>
      </c>
      <c r="G3352" s="53">
        <f t="array" ref="G3352">SUM(IF(A3352=A$5:A3352,IF(C3352=C$5:C3352,1,0),0))</f>
        <v>19</v>
      </c>
    </row>
    <row r="3353" spans="1:7" x14ac:dyDescent="0.25">
      <c r="A3353">
        <v>2017</v>
      </c>
      <c r="B3353" s="53" t="str">
        <f t="shared" si="104"/>
        <v>2017_CA20</v>
      </c>
      <c r="C3353" t="s">
        <v>159</v>
      </c>
      <c r="D3353" t="s">
        <v>563</v>
      </c>
      <c r="E3353" s="53" t="str">
        <f t="shared" si="105"/>
        <v>2017_CAMADERA</v>
      </c>
      <c r="F3353">
        <v>424100</v>
      </c>
      <c r="G3353" s="53">
        <f t="array" ref="G3353">SUM(IF(A3353=A$5:A3353,IF(C3353=C$5:C3353,1,0),0))</f>
        <v>20</v>
      </c>
    </row>
    <row r="3354" spans="1:7" x14ac:dyDescent="0.25">
      <c r="A3354">
        <v>2017</v>
      </c>
      <c r="B3354" s="53" t="str">
        <f t="shared" si="104"/>
        <v>2017_CA21</v>
      </c>
      <c r="C3354" t="s">
        <v>159</v>
      </c>
      <c r="D3354" t="s">
        <v>165</v>
      </c>
      <c r="E3354" s="53" t="str">
        <f t="shared" si="105"/>
        <v>2017_CAMARIN</v>
      </c>
      <c r="F3354">
        <v>636150</v>
      </c>
      <c r="G3354" s="53">
        <f t="array" ref="G3354">SUM(IF(A3354=A$5:A3354,IF(C3354=C$5:C3354,1,0),0))</f>
        <v>21</v>
      </c>
    </row>
    <row r="3355" spans="1:7" x14ac:dyDescent="0.25">
      <c r="A3355">
        <v>2017</v>
      </c>
      <c r="B3355" s="53" t="str">
        <f t="shared" si="104"/>
        <v>2017_CA22</v>
      </c>
      <c r="C3355" t="s">
        <v>159</v>
      </c>
      <c r="D3355" t="s">
        <v>564</v>
      </c>
      <c r="E3355" s="53" t="str">
        <f t="shared" si="105"/>
        <v>2017_CAMARIPOSA</v>
      </c>
      <c r="F3355">
        <v>424100</v>
      </c>
      <c r="G3355" s="53">
        <f t="array" ref="G3355">SUM(IF(A3355=A$5:A3355,IF(C3355=C$5:C3355,1,0),0))</f>
        <v>22</v>
      </c>
    </row>
    <row r="3356" spans="1:7" x14ac:dyDescent="0.25">
      <c r="A3356">
        <v>2017</v>
      </c>
      <c r="B3356" s="53" t="str">
        <f t="shared" si="104"/>
        <v>2017_CA23</v>
      </c>
      <c r="C3356" t="s">
        <v>159</v>
      </c>
      <c r="D3356" t="s">
        <v>565</v>
      </c>
      <c r="E3356" s="53" t="str">
        <f t="shared" si="105"/>
        <v>2017_CAMENDOCINO</v>
      </c>
      <c r="F3356">
        <v>424100</v>
      </c>
      <c r="G3356" s="53">
        <f t="array" ref="G3356">SUM(IF(A3356=A$5:A3356,IF(C3356=C$5:C3356,1,0),0))</f>
        <v>23</v>
      </c>
    </row>
    <row r="3357" spans="1:7" x14ac:dyDescent="0.25">
      <c r="A3357">
        <v>2017</v>
      </c>
      <c r="B3357" s="53" t="str">
        <f t="shared" si="104"/>
        <v>2017_CA24</v>
      </c>
      <c r="C3357" t="s">
        <v>159</v>
      </c>
      <c r="D3357" t="s">
        <v>566</v>
      </c>
      <c r="E3357" s="53" t="str">
        <f t="shared" si="105"/>
        <v>2017_CAMERCED</v>
      </c>
      <c r="F3357">
        <v>424100</v>
      </c>
      <c r="G3357" s="53">
        <f t="array" ref="G3357">SUM(IF(A3357=A$5:A3357,IF(C3357=C$5:C3357,1,0),0))</f>
        <v>24</v>
      </c>
    </row>
    <row r="3358" spans="1:7" x14ac:dyDescent="0.25">
      <c r="A3358">
        <v>2017</v>
      </c>
      <c r="B3358" s="53" t="str">
        <f t="shared" si="104"/>
        <v>2017_CA25</v>
      </c>
      <c r="C3358" t="s">
        <v>159</v>
      </c>
      <c r="D3358" t="s">
        <v>567</v>
      </c>
      <c r="E3358" s="53" t="str">
        <f t="shared" si="105"/>
        <v>2017_CAMODOC</v>
      </c>
      <c r="F3358">
        <v>424100</v>
      </c>
      <c r="G3358" s="53">
        <f t="array" ref="G3358">SUM(IF(A3358=A$5:A3358,IF(C3358=C$5:C3358,1,0),0))</f>
        <v>25</v>
      </c>
    </row>
    <row r="3359" spans="1:7" x14ac:dyDescent="0.25">
      <c r="A3359">
        <v>2017</v>
      </c>
      <c r="B3359" s="53" t="str">
        <f t="shared" si="104"/>
        <v>2017_CA26</v>
      </c>
      <c r="C3359" t="s">
        <v>159</v>
      </c>
      <c r="D3359" t="s">
        <v>166</v>
      </c>
      <c r="E3359" s="53" t="str">
        <f t="shared" si="105"/>
        <v>2017_CAMONO</v>
      </c>
      <c r="F3359">
        <v>529000</v>
      </c>
      <c r="G3359" s="53">
        <f t="array" ref="G3359">SUM(IF(A3359=A$5:A3359,IF(C3359=C$5:C3359,1,0),0))</f>
        <v>26</v>
      </c>
    </row>
    <row r="3360" spans="1:7" x14ac:dyDescent="0.25">
      <c r="A3360">
        <v>2017</v>
      </c>
      <c r="B3360" s="53" t="str">
        <f t="shared" si="104"/>
        <v>2017_CA27</v>
      </c>
      <c r="C3360" t="s">
        <v>159</v>
      </c>
      <c r="D3360" t="s">
        <v>167</v>
      </c>
      <c r="E3360" s="53" t="str">
        <f t="shared" si="105"/>
        <v>2017_CAMONTEREY</v>
      </c>
      <c r="F3360">
        <v>575000</v>
      </c>
      <c r="G3360" s="53">
        <f t="array" ref="G3360">SUM(IF(A3360=A$5:A3360,IF(C3360=C$5:C3360,1,0),0))</f>
        <v>27</v>
      </c>
    </row>
    <row r="3361" spans="1:7" x14ac:dyDescent="0.25">
      <c r="A3361">
        <v>2017</v>
      </c>
      <c r="B3361" s="53" t="str">
        <f t="shared" si="104"/>
        <v>2017_CA28</v>
      </c>
      <c r="C3361" t="s">
        <v>159</v>
      </c>
      <c r="D3361" t="s">
        <v>168</v>
      </c>
      <c r="E3361" s="53" t="str">
        <f t="shared" si="105"/>
        <v>2017_CANAPA</v>
      </c>
      <c r="F3361">
        <v>636150</v>
      </c>
      <c r="G3361" s="53">
        <f t="array" ref="G3361">SUM(IF(A3361=A$5:A3361,IF(C3361=C$5:C3361,1,0),0))</f>
        <v>28</v>
      </c>
    </row>
    <row r="3362" spans="1:7" x14ac:dyDescent="0.25">
      <c r="A3362">
        <v>2017</v>
      </c>
      <c r="B3362" s="53" t="str">
        <f t="shared" si="104"/>
        <v>2017_CA29</v>
      </c>
      <c r="C3362" t="s">
        <v>159</v>
      </c>
      <c r="D3362" t="s">
        <v>106</v>
      </c>
      <c r="E3362" s="53" t="str">
        <f t="shared" si="105"/>
        <v>2017_CANEVADA</v>
      </c>
      <c r="F3362">
        <v>477250</v>
      </c>
      <c r="G3362" s="53">
        <f t="array" ref="G3362">SUM(IF(A3362=A$5:A3362,IF(C3362=C$5:C3362,1,0),0))</f>
        <v>29</v>
      </c>
    </row>
    <row r="3363" spans="1:7" x14ac:dyDescent="0.25">
      <c r="A3363">
        <v>2017</v>
      </c>
      <c r="B3363" s="53" t="str">
        <f t="shared" si="104"/>
        <v>2017_CA30</v>
      </c>
      <c r="C3363" t="s">
        <v>159</v>
      </c>
      <c r="D3363" t="s">
        <v>169</v>
      </c>
      <c r="E3363" s="53" t="str">
        <f t="shared" si="105"/>
        <v>2017_CAORANGE</v>
      </c>
      <c r="F3363">
        <v>636150</v>
      </c>
      <c r="G3363" s="53">
        <f t="array" ref="G3363">SUM(IF(A3363=A$5:A3363,IF(C3363=C$5:C3363,1,0),0))</f>
        <v>30</v>
      </c>
    </row>
    <row r="3364" spans="1:7" x14ac:dyDescent="0.25">
      <c r="A3364">
        <v>2017</v>
      </c>
      <c r="B3364" s="53" t="str">
        <f t="shared" si="104"/>
        <v>2017_CA31</v>
      </c>
      <c r="C3364" t="s">
        <v>159</v>
      </c>
      <c r="D3364" t="s">
        <v>170</v>
      </c>
      <c r="E3364" s="53" t="str">
        <f t="shared" si="105"/>
        <v>2017_CAPLACER</v>
      </c>
      <c r="F3364">
        <v>488750</v>
      </c>
      <c r="G3364" s="53">
        <f t="array" ref="G3364">SUM(IF(A3364=A$5:A3364,IF(C3364=C$5:C3364,1,0),0))</f>
        <v>31</v>
      </c>
    </row>
    <row r="3365" spans="1:7" x14ac:dyDescent="0.25">
      <c r="A3365">
        <v>2017</v>
      </c>
      <c r="B3365" s="53" t="str">
        <f t="shared" si="104"/>
        <v>2017_CA32</v>
      </c>
      <c r="C3365" t="s">
        <v>159</v>
      </c>
      <c r="D3365" t="s">
        <v>568</v>
      </c>
      <c r="E3365" s="53" t="str">
        <f t="shared" si="105"/>
        <v>2017_CAPLUMAS</v>
      </c>
      <c r="F3365">
        <v>424100</v>
      </c>
      <c r="G3365" s="53">
        <f t="array" ref="G3365">SUM(IF(A3365=A$5:A3365,IF(C3365=C$5:C3365,1,0),0))</f>
        <v>32</v>
      </c>
    </row>
    <row r="3366" spans="1:7" x14ac:dyDescent="0.25">
      <c r="A3366">
        <v>2017</v>
      </c>
      <c r="B3366" s="53" t="str">
        <f t="shared" si="104"/>
        <v>2017_CA33</v>
      </c>
      <c r="C3366" t="s">
        <v>159</v>
      </c>
      <c r="D3366" t="s">
        <v>569</v>
      </c>
      <c r="E3366" s="53" t="str">
        <f t="shared" si="105"/>
        <v>2017_CARIVERSIDE</v>
      </c>
      <c r="F3366">
        <v>424100</v>
      </c>
      <c r="G3366" s="53">
        <f t="array" ref="G3366">SUM(IF(A3366=A$5:A3366,IF(C3366=C$5:C3366,1,0),0))</f>
        <v>33</v>
      </c>
    </row>
    <row r="3367" spans="1:7" x14ac:dyDescent="0.25">
      <c r="A3367">
        <v>2017</v>
      </c>
      <c r="B3367" s="53" t="str">
        <f t="shared" si="104"/>
        <v>2017_CA34</v>
      </c>
      <c r="C3367" t="s">
        <v>159</v>
      </c>
      <c r="D3367" t="s">
        <v>171</v>
      </c>
      <c r="E3367" s="53" t="str">
        <f t="shared" si="105"/>
        <v>2017_CASACRAMENTO</v>
      </c>
      <c r="F3367">
        <v>488750</v>
      </c>
      <c r="G3367" s="53">
        <f t="array" ref="G3367">SUM(IF(A3367=A$5:A3367,IF(C3367=C$5:C3367,1,0),0))</f>
        <v>34</v>
      </c>
    </row>
    <row r="3368" spans="1:7" x14ac:dyDescent="0.25">
      <c r="A3368">
        <v>2017</v>
      </c>
      <c r="B3368" s="53" t="str">
        <f t="shared" si="104"/>
        <v>2017_CA35</v>
      </c>
      <c r="C3368" t="s">
        <v>159</v>
      </c>
      <c r="D3368" t="s">
        <v>172</v>
      </c>
      <c r="E3368" s="53" t="str">
        <f t="shared" si="105"/>
        <v>2017_CASAN BENITO</v>
      </c>
      <c r="F3368">
        <v>636150</v>
      </c>
      <c r="G3368" s="53">
        <f t="array" ref="G3368">SUM(IF(A3368=A$5:A3368,IF(C3368=C$5:C3368,1,0),0))</f>
        <v>35</v>
      </c>
    </row>
    <row r="3369" spans="1:7" x14ac:dyDescent="0.25">
      <c r="A3369">
        <v>2017</v>
      </c>
      <c r="B3369" s="53" t="str">
        <f t="shared" si="104"/>
        <v>2017_CA36</v>
      </c>
      <c r="C3369" t="s">
        <v>159</v>
      </c>
      <c r="D3369" t="s">
        <v>570</v>
      </c>
      <c r="E3369" s="53" t="str">
        <f t="shared" si="105"/>
        <v>2017_CASAN BERNARDINO</v>
      </c>
      <c r="F3369">
        <v>424100</v>
      </c>
      <c r="G3369" s="53">
        <f t="array" ref="G3369">SUM(IF(A3369=A$5:A3369,IF(C3369=C$5:C3369,1,0),0))</f>
        <v>36</v>
      </c>
    </row>
    <row r="3370" spans="1:7" x14ac:dyDescent="0.25">
      <c r="A3370">
        <v>2017</v>
      </c>
      <c r="B3370" s="53" t="str">
        <f t="shared" si="104"/>
        <v>2017_CA37</v>
      </c>
      <c r="C3370" t="s">
        <v>159</v>
      </c>
      <c r="D3370" t="s">
        <v>173</v>
      </c>
      <c r="E3370" s="53" t="str">
        <f t="shared" si="105"/>
        <v>2017_CASAN DIEGO</v>
      </c>
      <c r="F3370">
        <v>612950</v>
      </c>
      <c r="G3370" s="53">
        <f t="array" ref="G3370">SUM(IF(A3370=A$5:A3370,IF(C3370=C$5:C3370,1,0),0))</f>
        <v>37</v>
      </c>
    </row>
    <row r="3371" spans="1:7" x14ac:dyDescent="0.25">
      <c r="A3371">
        <v>2017</v>
      </c>
      <c r="B3371" s="53" t="str">
        <f t="shared" si="104"/>
        <v>2017_CA38</v>
      </c>
      <c r="C3371" t="s">
        <v>159</v>
      </c>
      <c r="D3371" t="s">
        <v>174</v>
      </c>
      <c r="E3371" s="53" t="str">
        <f t="shared" si="105"/>
        <v>2017_CASAN FRANCISCO</v>
      </c>
      <c r="F3371">
        <v>636150</v>
      </c>
      <c r="G3371" s="53">
        <f t="array" ref="G3371">SUM(IF(A3371=A$5:A3371,IF(C3371=C$5:C3371,1,0),0))</f>
        <v>38</v>
      </c>
    </row>
    <row r="3372" spans="1:7" x14ac:dyDescent="0.25">
      <c r="A3372">
        <v>2017</v>
      </c>
      <c r="B3372" s="53" t="str">
        <f t="shared" si="104"/>
        <v>2017_CA39</v>
      </c>
      <c r="C3372" t="s">
        <v>159</v>
      </c>
      <c r="D3372" t="s">
        <v>571</v>
      </c>
      <c r="E3372" s="53" t="str">
        <f t="shared" si="105"/>
        <v>2017_CASAN JOAQUIN</v>
      </c>
      <c r="F3372">
        <v>424100</v>
      </c>
      <c r="G3372" s="53">
        <f t="array" ref="G3372">SUM(IF(A3372=A$5:A3372,IF(C3372=C$5:C3372,1,0),0))</f>
        <v>39</v>
      </c>
    </row>
    <row r="3373" spans="1:7" x14ac:dyDescent="0.25">
      <c r="A3373">
        <v>2017</v>
      </c>
      <c r="B3373" s="53" t="str">
        <f t="shared" si="104"/>
        <v>2017_CA40</v>
      </c>
      <c r="C3373" t="s">
        <v>159</v>
      </c>
      <c r="D3373" t="s">
        <v>175</v>
      </c>
      <c r="E3373" s="53" t="str">
        <f t="shared" si="105"/>
        <v>2017_CASAN LUIS OBISPO</v>
      </c>
      <c r="F3373">
        <v>586500</v>
      </c>
      <c r="G3373" s="53">
        <f t="array" ref="G3373">SUM(IF(A3373=A$5:A3373,IF(C3373=C$5:C3373,1,0),0))</f>
        <v>40</v>
      </c>
    </row>
    <row r="3374" spans="1:7" x14ac:dyDescent="0.25">
      <c r="A3374">
        <v>2017</v>
      </c>
      <c r="B3374" s="53" t="str">
        <f t="shared" si="104"/>
        <v>2017_CA41</v>
      </c>
      <c r="C3374" t="s">
        <v>159</v>
      </c>
      <c r="D3374" t="s">
        <v>176</v>
      </c>
      <c r="E3374" s="53" t="str">
        <f t="shared" si="105"/>
        <v>2017_CASAN MATEO</v>
      </c>
      <c r="F3374">
        <v>636150</v>
      </c>
      <c r="G3374" s="53">
        <f t="array" ref="G3374">SUM(IF(A3374=A$5:A3374,IF(C3374=C$5:C3374,1,0),0))</f>
        <v>41</v>
      </c>
    </row>
    <row r="3375" spans="1:7" x14ac:dyDescent="0.25">
      <c r="A3375">
        <v>2017</v>
      </c>
      <c r="B3375" s="53" t="str">
        <f t="shared" si="104"/>
        <v>2017_CA42</v>
      </c>
      <c r="C3375" t="s">
        <v>159</v>
      </c>
      <c r="D3375" t="s">
        <v>177</v>
      </c>
      <c r="E3375" s="53" t="str">
        <f t="shared" si="105"/>
        <v>2017_CASANTA BARBARA</v>
      </c>
      <c r="F3375">
        <v>625500</v>
      </c>
      <c r="G3375" s="53">
        <f t="array" ref="G3375">SUM(IF(A3375=A$5:A3375,IF(C3375=C$5:C3375,1,0),0))</f>
        <v>42</v>
      </c>
    </row>
    <row r="3376" spans="1:7" x14ac:dyDescent="0.25">
      <c r="A3376">
        <v>2017</v>
      </c>
      <c r="B3376" s="53" t="str">
        <f t="shared" si="104"/>
        <v>2017_CA43</v>
      </c>
      <c r="C3376" t="s">
        <v>159</v>
      </c>
      <c r="D3376" t="s">
        <v>178</v>
      </c>
      <c r="E3376" s="53" t="str">
        <f t="shared" si="105"/>
        <v>2017_CASANTA CLARA</v>
      </c>
      <c r="F3376">
        <v>636150</v>
      </c>
      <c r="G3376" s="53">
        <f t="array" ref="G3376">SUM(IF(A3376=A$5:A3376,IF(C3376=C$5:C3376,1,0),0))</f>
        <v>43</v>
      </c>
    </row>
    <row r="3377" spans="1:7" x14ac:dyDescent="0.25">
      <c r="A3377">
        <v>2017</v>
      </c>
      <c r="B3377" s="53" t="str">
        <f t="shared" si="104"/>
        <v>2017_CA44</v>
      </c>
      <c r="C3377" t="s">
        <v>159</v>
      </c>
      <c r="D3377" t="s">
        <v>179</v>
      </c>
      <c r="E3377" s="53" t="str">
        <f t="shared" si="105"/>
        <v>2017_CASANTA CRUZ</v>
      </c>
      <c r="F3377">
        <v>636150</v>
      </c>
      <c r="G3377" s="53">
        <f t="array" ref="G3377">SUM(IF(A3377=A$5:A3377,IF(C3377=C$5:C3377,1,0),0))</f>
        <v>44</v>
      </c>
    </row>
    <row r="3378" spans="1:7" x14ac:dyDescent="0.25">
      <c r="A3378">
        <v>2017</v>
      </c>
      <c r="B3378" s="53" t="str">
        <f t="shared" si="104"/>
        <v>2017_CA45</v>
      </c>
      <c r="C3378" t="s">
        <v>159</v>
      </c>
      <c r="D3378" t="s">
        <v>572</v>
      </c>
      <c r="E3378" s="53" t="str">
        <f t="shared" si="105"/>
        <v>2017_CASHASTA</v>
      </c>
      <c r="F3378">
        <v>424100</v>
      </c>
      <c r="G3378" s="53">
        <f t="array" ref="G3378">SUM(IF(A3378=A$5:A3378,IF(C3378=C$5:C3378,1,0),0))</f>
        <v>45</v>
      </c>
    </row>
    <row r="3379" spans="1:7" x14ac:dyDescent="0.25">
      <c r="A3379">
        <v>2017</v>
      </c>
      <c r="B3379" s="53" t="str">
        <f t="shared" si="104"/>
        <v>2017_CA46</v>
      </c>
      <c r="C3379" t="s">
        <v>159</v>
      </c>
      <c r="D3379" t="s">
        <v>573</v>
      </c>
      <c r="E3379" s="53" t="str">
        <f t="shared" si="105"/>
        <v>2017_CASIERRA</v>
      </c>
      <c r="F3379">
        <v>424100</v>
      </c>
      <c r="G3379" s="53">
        <f t="array" ref="G3379">SUM(IF(A3379=A$5:A3379,IF(C3379=C$5:C3379,1,0),0))</f>
        <v>46</v>
      </c>
    </row>
    <row r="3380" spans="1:7" x14ac:dyDescent="0.25">
      <c r="A3380">
        <v>2017</v>
      </c>
      <c r="B3380" s="53" t="str">
        <f t="shared" si="104"/>
        <v>2017_CA47</v>
      </c>
      <c r="C3380" t="s">
        <v>159</v>
      </c>
      <c r="D3380" t="s">
        <v>574</v>
      </c>
      <c r="E3380" s="53" t="str">
        <f t="shared" si="105"/>
        <v>2017_CASISKIYOU</v>
      </c>
      <c r="F3380">
        <v>424100</v>
      </c>
      <c r="G3380" s="53">
        <f t="array" ref="G3380">SUM(IF(A3380=A$5:A3380,IF(C3380=C$5:C3380,1,0),0))</f>
        <v>47</v>
      </c>
    </row>
    <row r="3381" spans="1:7" x14ac:dyDescent="0.25">
      <c r="A3381">
        <v>2017</v>
      </c>
      <c r="B3381" s="53" t="str">
        <f t="shared" si="104"/>
        <v>2017_CA48</v>
      </c>
      <c r="C3381" t="s">
        <v>159</v>
      </c>
      <c r="D3381" t="s">
        <v>575</v>
      </c>
      <c r="E3381" s="53" t="str">
        <f t="shared" si="105"/>
        <v>2017_CASOLANO</v>
      </c>
      <c r="F3381">
        <v>431250</v>
      </c>
      <c r="G3381" s="53">
        <f t="array" ref="G3381">SUM(IF(A3381=A$5:A3381,IF(C3381=C$5:C3381,1,0),0))</f>
        <v>48</v>
      </c>
    </row>
    <row r="3382" spans="1:7" x14ac:dyDescent="0.25">
      <c r="A3382">
        <v>2017</v>
      </c>
      <c r="B3382" s="53" t="str">
        <f t="shared" si="104"/>
        <v>2017_CA49</v>
      </c>
      <c r="C3382" t="s">
        <v>159</v>
      </c>
      <c r="D3382" t="s">
        <v>180</v>
      </c>
      <c r="E3382" s="53" t="str">
        <f t="shared" si="105"/>
        <v>2017_CASONOMA</v>
      </c>
      <c r="F3382">
        <v>595700</v>
      </c>
      <c r="G3382" s="53">
        <f t="array" ref="G3382">SUM(IF(A3382=A$5:A3382,IF(C3382=C$5:C3382,1,0),0))</f>
        <v>49</v>
      </c>
    </row>
    <row r="3383" spans="1:7" x14ac:dyDescent="0.25">
      <c r="A3383">
        <v>2017</v>
      </c>
      <c r="B3383" s="53" t="str">
        <f t="shared" si="104"/>
        <v>2017_CA50</v>
      </c>
      <c r="C3383" t="s">
        <v>159</v>
      </c>
      <c r="D3383" t="s">
        <v>576</v>
      </c>
      <c r="E3383" s="53" t="str">
        <f t="shared" si="105"/>
        <v>2017_CASTANISLAUS</v>
      </c>
      <c r="F3383">
        <v>424100</v>
      </c>
      <c r="G3383" s="53">
        <f t="array" ref="G3383">SUM(IF(A3383=A$5:A3383,IF(C3383=C$5:C3383,1,0),0))</f>
        <v>50</v>
      </c>
    </row>
    <row r="3384" spans="1:7" x14ac:dyDescent="0.25">
      <c r="A3384">
        <v>2017</v>
      </c>
      <c r="B3384" s="53" t="str">
        <f t="shared" si="104"/>
        <v>2017_CA51</v>
      </c>
      <c r="C3384" t="s">
        <v>159</v>
      </c>
      <c r="D3384" t="s">
        <v>577</v>
      </c>
      <c r="E3384" s="53" t="str">
        <f t="shared" si="105"/>
        <v>2017_CASUTTER</v>
      </c>
      <c r="F3384">
        <v>424100</v>
      </c>
      <c r="G3384" s="53">
        <f t="array" ref="G3384">SUM(IF(A3384=A$5:A3384,IF(C3384=C$5:C3384,1,0),0))</f>
        <v>51</v>
      </c>
    </row>
    <row r="3385" spans="1:7" x14ac:dyDescent="0.25">
      <c r="A3385">
        <v>2017</v>
      </c>
      <c r="B3385" s="53" t="str">
        <f t="shared" si="104"/>
        <v>2017_CA52</v>
      </c>
      <c r="C3385" t="s">
        <v>159</v>
      </c>
      <c r="D3385" t="s">
        <v>578</v>
      </c>
      <c r="E3385" s="53" t="str">
        <f t="shared" si="105"/>
        <v>2017_CATEHAMA</v>
      </c>
      <c r="F3385">
        <v>424100</v>
      </c>
      <c r="G3385" s="53">
        <f t="array" ref="G3385">SUM(IF(A3385=A$5:A3385,IF(C3385=C$5:C3385,1,0),0))</f>
        <v>52</v>
      </c>
    </row>
    <row r="3386" spans="1:7" x14ac:dyDescent="0.25">
      <c r="A3386">
        <v>2017</v>
      </c>
      <c r="B3386" s="53" t="str">
        <f t="shared" si="104"/>
        <v>2017_CA53</v>
      </c>
      <c r="C3386" t="s">
        <v>159</v>
      </c>
      <c r="D3386" t="s">
        <v>579</v>
      </c>
      <c r="E3386" s="53" t="str">
        <f t="shared" si="105"/>
        <v>2017_CATRINITY</v>
      </c>
      <c r="F3386">
        <v>424100</v>
      </c>
      <c r="G3386" s="53">
        <f t="array" ref="G3386">SUM(IF(A3386=A$5:A3386,IF(C3386=C$5:C3386,1,0),0))</f>
        <v>53</v>
      </c>
    </row>
    <row r="3387" spans="1:7" x14ac:dyDescent="0.25">
      <c r="A3387">
        <v>2017</v>
      </c>
      <c r="B3387" s="53" t="str">
        <f t="shared" si="104"/>
        <v>2017_CA54</v>
      </c>
      <c r="C3387" t="s">
        <v>159</v>
      </c>
      <c r="D3387" t="s">
        <v>580</v>
      </c>
      <c r="E3387" s="53" t="str">
        <f t="shared" si="105"/>
        <v>2017_CATULARE</v>
      </c>
      <c r="F3387">
        <v>424100</v>
      </c>
      <c r="G3387" s="53">
        <f t="array" ref="G3387">SUM(IF(A3387=A$5:A3387,IF(C3387=C$5:C3387,1,0),0))</f>
        <v>54</v>
      </c>
    </row>
    <row r="3388" spans="1:7" x14ac:dyDescent="0.25">
      <c r="A3388">
        <v>2017</v>
      </c>
      <c r="B3388" s="53" t="str">
        <f t="shared" si="104"/>
        <v>2017_CA55</v>
      </c>
      <c r="C3388" t="s">
        <v>159</v>
      </c>
      <c r="D3388" t="s">
        <v>581</v>
      </c>
      <c r="E3388" s="53" t="str">
        <f t="shared" si="105"/>
        <v>2017_CATUOLUMNE</v>
      </c>
      <c r="F3388">
        <v>424100</v>
      </c>
      <c r="G3388" s="53">
        <f t="array" ref="G3388">SUM(IF(A3388=A$5:A3388,IF(C3388=C$5:C3388,1,0),0))</f>
        <v>55</v>
      </c>
    </row>
    <row r="3389" spans="1:7" x14ac:dyDescent="0.25">
      <c r="A3389">
        <v>2017</v>
      </c>
      <c r="B3389" s="53" t="str">
        <f t="shared" si="104"/>
        <v>2017_CA56</v>
      </c>
      <c r="C3389" t="s">
        <v>159</v>
      </c>
      <c r="D3389" t="s">
        <v>181</v>
      </c>
      <c r="E3389" s="53" t="str">
        <f t="shared" si="105"/>
        <v>2017_CAVENTURA</v>
      </c>
      <c r="F3389">
        <v>636150</v>
      </c>
      <c r="G3389" s="53">
        <f t="array" ref="G3389">SUM(IF(A3389=A$5:A3389,IF(C3389=C$5:C3389,1,0),0))</f>
        <v>56</v>
      </c>
    </row>
    <row r="3390" spans="1:7" x14ac:dyDescent="0.25">
      <c r="A3390">
        <v>2017</v>
      </c>
      <c r="B3390" s="53" t="str">
        <f t="shared" si="104"/>
        <v>2017_CA57</v>
      </c>
      <c r="C3390" t="s">
        <v>159</v>
      </c>
      <c r="D3390" t="s">
        <v>182</v>
      </c>
      <c r="E3390" s="53" t="str">
        <f t="shared" si="105"/>
        <v>2017_CAYOLO</v>
      </c>
      <c r="F3390">
        <v>488750</v>
      </c>
      <c r="G3390" s="53">
        <f t="array" ref="G3390">SUM(IF(A3390=A$5:A3390,IF(C3390=C$5:C3390,1,0),0))</f>
        <v>57</v>
      </c>
    </row>
    <row r="3391" spans="1:7" x14ac:dyDescent="0.25">
      <c r="A3391">
        <v>2017</v>
      </c>
      <c r="B3391" s="53" t="str">
        <f t="shared" si="104"/>
        <v>2017_CA58</v>
      </c>
      <c r="C3391" t="s">
        <v>159</v>
      </c>
      <c r="D3391" t="s">
        <v>582</v>
      </c>
      <c r="E3391" s="53" t="str">
        <f t="shared" si="105"/>
        <v>2017_CAYUBA</v>
      </c>
      <c r="F3391">
        <v>424100</v>
      </c>
      <c r="G3391" s="53">
        <f t="array" ref="G3391">SUM(IF(A3391=A$5:A3391,IF(C3391=C$5:C3391,1,0),0))</f>
        <v>58</v>
      </c>
    </row>
    <row r="3392" spans="1:7" x14ac:dyDescent="0.25">
      <c r="A3392">
        <v>2017</v>
      </c>
      <c r="B3392" s="53" t="str">
        <f t="shared" si="104"/>
        <v>2017_CO1</v>
      </c>
      <c r="C3392" t="s">
        <v>183</v>
      </c>
      <c r="D3392" t="s">
        <v>184</v>
      </c>
      <c r="E3392" s="53" t="str">
        <f t="shared" si="105"/>
        <v>2017_COADAMS</v>
      </c>
      <c r="F3392">
        <v>493350</v>
      </c>
      <c r="G3392" s="53">
        <f t="array" ref="G3392">SUM(IF(A3392=A$5:A3392,IF(C3392=C$5:C3392,1,0),0))</f>
        <v>1</v>
      </c>
    </row>
    <row r="3393" spans="1:7" x14ac:dyDescent="0.25">
      <c r="A3393">
        <v>2017</v>
      </c>
      <c r="B3393" s="53" t="str">
        <f t="shared" si="104"/>
        <v>2017_CO2</v>
      </c>
      <c r="C3393" t="s">
        <v>183</v>
      </c>
      <c r="D3393" t="s">
        <v>583</v>
      </c>
      <c r="E3393" s="53" t="str">
        <f t="shared" si="105"/>
        <v>2017_COALAMOSA</v>
      </c>
      <c r="F3393">
        <v>424100</v>
      </c>
      <c r="G3393" s="53">
        <f t="array" ref="G3393">SUM(IF(A3393=A$5:A3393,IF(C3393=C$5:C3393,1,0),0))</f>
        <v>2</v>
      </c>
    </row>
    <row r="3394" spans="1:7" x14ac:dyDescent="0.25">
      <c r="A3394">
        <v>2017</v>
      </c>
      <c r="B3394" s="53" t="str">
        <f t="shared" si="104"/>
        <v>2017_CO3</v>
      </c>
      <c r="C3394" t="s">
        <v>183</v>
      </c>
      <c r="D3394" t="s">
        <v>185</v>
      </c>
      <c r="E3394" s="53" t="str">
        <f t="shared" si="105"/>
        <v>2017_COARAPAHOE</v>
      </c>
      <c r="F3394">
        <v>493350</v>
      </c>
      <c r="G3394" s="53">
        <f t="array" ref="G3394">SUM(IF(A3394=A$5:A3394,IF(C3394=C$5:C3394,1,0),0))</f>
        <v>3</v>
      </c>
    </row>
    <row r="3395" spans="1:7" x14ac:dyDescent="0.25">
      <c r="A3395">
        <v>2017</v>
      </c>
      <c r="B3395" s="53" t="str">
        <f t="shared" si="104"/>
        <v>2017_CO4</v>
      </c>
      <c r="C3395" t="s">
        <v>183</v>
      </c>
      <c r="D3395" t="s">
        <v>584</v>
      </c>
      <c r="E3395" s="53" t="str">
        <f t="shared" si="105"/>
        <v>2017_COARCHULETA</v>
      </c>
      <c r="F3395">
        <v>424100</v>
      </c>
      <c r="G3395" s="53">
        <f t="array" ref="G3395">SUM(IF(A3395=A$5:A3395,IF(C3395=C$5:C3395,1,0),0))</f>
        <v>4</v>
      </c>
    </row>
    <row r="3396" spans="1:7" x14ac:dyDescent="0.25">
      <c r="A3396">
        <v>2017</v>
      </c>
      <c r="B3396" s="53" t="str">
        <f t="shared" si="104"/>
        <v>2017_CO5</v>
      </c>
      <c r="C3396" t="s">
        <v>183</v>
      </c>
      <c r="D3396" t="s">
        <v>585</v>
      </c>
      <c r="E3396" s="53" t="str">
        <f t="shared" si="105"/>
        <v>2017_COBACA</v>
      </c>
      <c r="F3396">
        <v>424100</v>
      </c>
      <c r="G3396" s="53">
        <f t="array" ref="G3396">SUM(IF(A3396=A$5:A3396,IF(C3396=C$5:C3396,1,0),0))</f>
        <v>5</v>
      </c>
    </row>
    <row r="3397" spans="1:7" x14ac:dyDescent="0.25">
      <c r="A3397">
        <v>2017</v>
      </c>
      <c r="B3397" s="53" t="str">
        <f t="shared" si="104"/>
        <v>2017_CO6</v>
      </c>
      <c r="C3397" t="s">
        <v>183</v>
      </c>
      <c r="D3397" t="s">
        <v>586</v>
      </c>
      <c r="E3397" s="53" t="str">
        <f t="shared" si="105"/>
        <v>2017_COBENT</v>
      </c>
      <c r="F3397">
        <v>424100</v>
      </c>
      <c r="G3397" s="53">
        <f t="array" ref="G3397">SUM(IF(A3397=A$5:A3397,IF(C3397=C$5:C3397,1,0),0))</f>
        <v>6</v>
      </c>
    </row>
    <row r="3398" spans="1:7" x14ac:dyDescent="0.25">
      <c r="A3398">
        <v>2017</v>
      </c>
      <c r="B3398" s="53" t="str">
        <f t="shared" ref="B3398:B3461" si="106">A3398&amp;"_"&amp;C3398&amp;G3398</f>
        <v>2017_CO7</v>
      </c>
      <c r="C3398" t="s">
        <v>183</v>
      </c>
      <c r="D3398" t="s">
        <v>186</v>
      </c>
      <c r="E3398" s="53" t="str">
        <f t="shared" ref="E3398:E3461" si="107">A3398&amp;"_"&amp;C3398&amp;D3398</f>
        <v>2017_COBOULDER</v>
      </c>
      <c r="F3398">
        <v>529000</v>
      </c>
      <c r="G3398" s="53">
        <f t="array" ref="G3398">SUM(IF(A3398=A$5:A3398,IF(C3398=C$5:C3398,1,0),0))</f>
        <v>7</v>
      </c>
    </row>
    <row r="3399" spans="1:7" x14ac:dyDescent="0.25">
      <c r="A3399">
        <v>2017</v>
      </c>
      <c r="B3399" s="53" t="str">
        <f t="shared" si="106"/>
        <v>2017_CO8</v>
      </c>
      <c r="C3399" t="s">
        <v>183</v>
      </c>
      <c r="D3399" t="s">
        <v>187</v>
      </c>
      <c r="E3399" s="53" t="str">
        <f t="shared" si="107"/>
        <v>2017_COBROOMFIELD</v>
      </c>
      <c r="F3399">
        <v>493350</v>
      </c>
      <c r="G3399" s="53">
        <f t="array" ref="G3399">SUM(IF(A3399=A$5:A3399,IF(C3399=C$5:C3399,1,0),0))</f>
        <v>8</v>
      </c>
    </row>
    <row r="3400" spans="1:7" x14ac:dyDescent="0.25">
      <c r="A3400">
        <v>2017</v>
      </c>
      <c r="B3400" s="53" t="str">
        <f t="shared" si="106"/>
        <v>2017_CO9</v>
      </c>
      <c r="C3400" t="s">
        <v>183</v>
      </c>
      <c r="D3400" t="s">
        <v>587</v>
      </c>
      <c r="E3400" s="53" t="str">
        <f t="shared" si="107"/>
        <v>2017_COCHAFFEE</v>
      </c>
      <c r="F3400">
        <v>424100</v>
      </c>
      <c r="G3400" s="53">
        <f t="array" ref="G3400">SUM(IF(A3400=A$5:A3400,IF(C3400=C$5:C3400,1,0),0))</f>
        <v>9</v>
      </c>
    </row>
    <row r="3401" spans="1:7" x14ac:dyDescent="0.25">
      <c r="A3401">
        <v>2017</v>
      </c>
      <c r="B3401" s="53" t="str">
        <f t="shared" si="106"/>
        <v>2017_CO10</v>
      </c>
      <c r="C3401" t="s">
        <v>183</v>
      </c>
      <c r="D3401" t="s">
        <v>588</v>
      </c>
      <c r="E3401" s="53" t="str">
        <f t="shared" si="107"/>
        <v>2017_COCHEYENNE</v>
      </c>
      <c r="F3401">
        <v>424100</v>
      </c>
      <c r="G3401" s="53">
        <f t="array" ref="G3401">SUM(IF(A3401=A$5:A3401,IF(C3401=C$5:C3401,1,0),0))</f>
        <v>10</v>
      </c>
    </row>
    <row r="3402" spans="1:7" x14ac:dyDescent="0.25">
      <c r="A3402">
        <v>2017</v>
      </c>
      <c r="B3402" s="53" t="str">
        <f t="shared" si="106"/>
        <v>2017_CO11</v>
      </c>
      <c r="C3402" t="s">
        <v>183</v>
      </c>
      <c r="D3402" t="s">
        <v>188</v>
      </c>
      <c r="E3402" s="53" t="str">
        <f t="shared" si="107"/>
        <v>2017_COCLEAR CREEK</v>
      </c>
      <c r="F3402">
        <v>493350</v>
      </c>
      <c r="G3402" s="53">
        <f t="array" ref="G3402">SUM(IF(A3402=A$5:A3402,IF(C3402=C$5:C3402,1,0),0))</f>
        <v>11</v>
      </c>
    </row>
    <row r="3403" spans="1:7" x14ac:dyDescent="0.25">
      <c r="A3403">
        <v>2017</v>
      </c>
      <c r="B3403" s="53" t="str">
        <f t="shared" si="106"/>
        <v>2017_CO12</v>
      </c>
      <c r="C3403" t="s">
        <v>183</v>
      </c>
      <c r="D3403" t="s">
        <v>589</v>
      </c>
      <c r="E3403" s="53" t="str">
        <f t="shared" si="107"/>
        <v>2017_COCONEJOS</v>
      </c>
      <c r="F3403">
        <v>424100</v>
      </c>
      <c r="G3403" s="53">
        <f t="array" ref="G3403">SUM(IF(A3403=A$5:A3403,IF(C3403=C$5:C3403,1,0),0))</f>
        <v>12</v>
      </c>
    </row>
    <row r="3404" spans="1:7" x14ac:dyDescent="0.25">
      <c r="A3404">
        <v>2017</v>
      </c>
      <c r="B3404" s="53" t="str">
        <f t="shared" si="106"/>
        <v>2017_CO13</v>
      </c>
      <c r="C3404" t="s">
        <v>183</v>
      </c>
      <c r="D3404" t="s">
        <v>590</v>
      </c>
      <c r="E3404" s="53" t="str">
        <f t="shared" si="107"/>
        <v>2017_COCOSTILLA</v>
      </c>
      <c r="F3404">
        <v>424100</v>
      </c>
      <c r="G3404" s="53">
        <f t="array" ref="G3404">SUM(IF(A3404=A$5:A3404,IF(C3404=C$5:C3404,1,0),0))</f>
        <v>13</v>
      </c>
    </row>
    <row r="3405" spans="1:7" x14ac:dyDescent="0.25">
      <c r="A3405">
        <v>2017</v>
      </c>
      <c r="B3405" s="53" t="str">
        <f t="shared" si="106"/>
        <v>2017_CO14</v>
      </c>
      <c r="C3405" t="s">
        <v>183</v>
      </c>
      <c r="D3405" t="s">
        <v>591</v>
      </c>
      <c r="E3405" s="53" t="str">
        <f t="shared" si="107"/>
        <v>2017_COCROWLEY</v>
      </c>
      <c r="F3405">
        <v>424100</v>
      </c>
      <c r="G3405" s="53">
        <f t="array" ref="G3405">SUM(IF(A3405=A$5:A3405,IF(C3405=C$5:C3405,1,0),0))</f>
        <v>14</v>
      </c>
    </row>
    <row r="3406" spans="1:7" x14ac:dyDescent="0.25">
      <c r="A3406">
        <v>2017</v>
      </c>
      <c r="B3406" s="53" t="str">
        <f t="shared" si="106"/>
        <v>2017_CO15</v>
      </c>
      <c r="C3406" t="s">
        <v>183</v>
      </c>
      <c r="D3406" t="s">
        <v>592</v>
      </c>
      <c r="E3406" s="53" t="str">
        <f t="shared" si="107"/>
        <v>2017_COCUSTER</v>
      </c>
      <c r="F3406">
        <v>424100</v>
      </c>
      <c r="G3406" s="53">
        <f t="array" ref="G3406">SUM(IF(A3406=A$5:A3406,IF(C3406=C$5:C3406,1,0),0))</f>
        <v>15</v>
      </c>
    </row>
    <row r="3407" spans="1:7" x14ac:dyDescent="0.25">
      <c r="A3407">
        <v>2017</v>
      </c>
      <c r="B3407" s="53" t="str">
        <f t="shared" si="106"/>
        <v>2017_CO16</v>
      </c>
      <c r="C3407" t="s">
        <v>183</v>
      </c>
      <c r="D3407" t="s">
        <v>593</v>
      </c>
      <c r="E3407" s="53" t="str">
        <f t="shared" si="107"/>
        <v>2017_CODELTA</v>
      </c>
      <c r="F3407">
        <v>424100</v>
      </c>
      <c r="G3407" s="53">
        <f t="array" ref="G3407">SUM(IF(A3407=A$5:A3407,IF(C3407=C$5:C3407,1,0),0))</f>
        <v>16</v>
      </c>
    </row>
    <row r="3408" spans="1:7" x14ac:dyDescent="0.25">
      <c r="A3408">
        <v>2017</v>
      </c>
      <c r="B3408" s="53" t="str">
        <f t="shared" si="106"/>
        <v>2017_CO17</v>
      </c>
      <c r="C3408" t="s">
        <v>183</v>
      </c>
      <c r="D3408" t="s">
        <v>189</v>
      </c>
      <c r="E3408" s="53" t="str">
        <f t="shared" si="107"/>
        <v>2017_CODENVER</v>
      </c>
      <c r="F3408">
        <v>493350</v>
      </c>
      <c r="G3408" s="53">
        <f t="array" ref="G3408">SUM(IF(A3408=A$5:A3408,IF(C3408=C$5:C3408,1,0),0))</f>
        <v>17</v>
      </c>
    </row>
    <row r="3409" spans="1:7" x14ac:dyDescent="0.25">
      <c r="A3409">
        <v>2017</v>
      </c>
      <c r="B3409" s="53" t="str">
        <f t="shared" si="106"/>
        <v>2017_CO18</v>
      </c>
      <c r="C3409" t="s">
        <v>183</v>
      </c>
      <c r="D3409" t="s">
        <v>594</v>
      </c>
      <c r="E3409" s="53" t="str">
        <f t="shared" si="107"/>
        <v>2017_CODOLORES</v>
      </c>
      <c r="F3409">
        <v>424100</v>
      </c>
      <c r="G3409" s="53">
        <f t="array" ref="G3409">SUM(IF(A3409=A$5:A3409,IF(C3409=C$5:C3409,1,0),0))</f>
        <v>18</v>
      </c>
    </row>
    <row r="3410" spans="1:7" x14ac:dyDescent="0.25">
      <c r="A3410">
        <v>2017</v>
      </c>
      <c r="B3410" s="53" t="str">
        <f t="shared" si="106"/>
        <v>2017_CO19</v>
      </c>
      <c r="C3410" t="s">
        <v>183</v>
      </c>
      <c r="D3410" t="s">
        <v>190</v>
      </c>
      <c r="E3410" s="53" t="str">
        <f t="shared" si="107"/>
        <v>2017_CODOUGLAS</v>
      </c>
      <c r="F3410">
        <v>493350</v>
      </c>
      <c r="G3410" s="53">
        <f t="array" ref="G3410">SUM(IF(A3410=A$5:A3410,IF(C3410=C$5:C3410,1,0),0))</f>
        <v>19</v>
      </c>
    </row>
    <row r="3411" spans="1:7" x14ac:dyDescent="0.25">
      <c r="A3411">
        <v>2017</v>
      </c>
      <c r="B3411" s="53" t="str">
        <f t="shared" si="106"/>
        <v>2017_CO20</v>
      </c>
      <c r="C3411" t="s">
        <v>183</v>
      </c>
      <c r="D3411" t="s">
        <v>191</v>
      </c>
      <c r="E3411" s="53" t="str">
        <f t="shared" si="107"/>
        <v>2017_COEAGLE</v>
      </c>
      <c r="F3411">
        <v>636150</v>
      </c>
      <c r="G3411" s="53">
        <f t="array" ref="G3411">SUM(IF(A3411=A$5:A3411,IF(C3411=C$5:C3411,1,0),0))</f>
        <v>20</v>
      </c>
    </row>
    <row r="3412" spans="1:7" x14ac:dyDescent="0.25">
      <c r="A3412">
        <v>2017</v>
      </c>
      <c r="B3412" s="53" t="str">
        <f t="shared" si="106"/>
        <v>2017_CO21</v>
      </c>
      <c r="C3412" t="s">
        <v>183</v>
      </c>
      <c r="D3412" t="s">
        <v>192</v>
      </c>
      <c r="E3412" s="53" t="str">
        <f t="shared" si="107"/>
        <v>2017_COELBERT</v>
      </c>
      <c r="F3412">
        <v>493350</v>
      </c>
      <c r="G3412" s="53">
        <f t="array" ref="G3412">SUM(IF(A3412=A$5:A3412,IF(C3412=C$5:C3412,1,0),0))</f>
        <v>21</v>
      </c>
    </row>
    <row r="3413" spans="1:7" x14ac:dyDescent="0.25">
      <c r="A3413">
        <v>2017</v>
      </c>
      <c r="B3413" s="53" t="str">
        <f t="shared" si="106"/>
        <v>2017_CO22</v>
      </c>
      <c r="C3413" t="s">
        <v>183</v>
      </c>
      <c r="D3413" t="s">
        <v>595</v>
      </c>
      <c r="E3413" s="53" t="str">
        <f t="shared" si="107"/>
        <v>2017_COEL PASO</v>
      </c>
      <c r="F3413">
        <v>424100</v>
      </c>
      <c r="G3413" s="53">
        <f t="array" ref="G3413">SUM(IF(A3413=A$5:A3413,IF(C3413=C$5:C3413,1,0),0))</f>
        <v>22</v>
      </c>
    </row>
    <row r="3414" spans="1:7" x14ac:dyDescent="0.25">
      <c r="A3414">
        <v>2017</v>
      </c>
      <c r="B3414" s="53" t="str">
        <f t="shared" si="106"/>
        <v>2017_CO23</v>
      </c>
      <c r="C3414" t="s">
        <v>183</v>
      </c>
      <c r="D3414" t="s">
        <v>596</v>
      </c>
      <c r="E3414" s="53" t="str">
        <f t="shared" si="107"/>
        <v>2017_COFREMONT</v>
      </c>
      <c r="F3414">
        <v>424100</v>
      </c>
      <c r="G3414" s="53">
        <f t="array" ref="G3414">SUM(IF(A3414=A$5:A3414,IF(C3414=C$5:C3414,1,0),0))</f>
        <v>23</v>
      </c>
    </row>
    <row r="3415" spans="1:7" x14ac:dyDescent="0.25">
      <c r="A3415">
        <v>2017</v>
      </c>
      <c r="B3415" s="53" t="str">
        <f t="shared" si="106"/>
        <v>2017_CO24</v>
      </c>
      <c r="C3415" t="s">
        <v>183</v>
      </c>
      <c r="D3415" t="s">
        <v>193</v>
      </c>
      <c r="E3415" s="53" t="str">
        <f t="shared" si="107"/>
        <v>2017_COGARFIELD</v>
      </c>
      <c r="F3415">
        <v>636150</v>
      </c>
      <c r="G3415" s="53">
        <f t="array" ref="G3415">SUM(IF(A3415=A$5:A3415,IF(C3415=C$5:C3415,1,0),0))</f>
        <v>24</v>
      </c>
    </row>
    <row r="3416" spans="1:7" x14ac:dyDescent="0.25">
      <c r="A3416">
        <v>2017</v>
      </c>
      <c r="B3416" s="53" t="str">
        <f t="shared" si="106"/>
        <v>2017_CO25</v>
      </c>
      <c r="C3416" t="s">
        <v>183</v>
      </c>
      <c r="D3416" t="s">
        <v>194</v>
      </c>
      <c r="E3416" s="53" t="str">
        <f t="shared" si="107"/>
        <v>2017_COGILPIN</v>
      </c>
      <c r="F3416">
        <v>493350</v>
      </c>
      <c r="G3416" s="53">
        <f t="array" ref="G3416">SUM(IF(A3416=A$5:A3416,IF(C3416=C$5:C3416,1,0),0))</f>
        <v>25</v>
      </c>
    </row>
    <row r="3417" spans="1:7" x14ac:dyDescent="0.25">
      <c r="A3417">
        <v>2017</v>
      </c>
      <c r="B3417" s="53" t="str">
        <f t="shared" si="106"/>
        <v>2017_CO26</v>
      </c>
      <c r="C3417" t="s">
        <v>183</v>
      </c>
      <c r="D3417" t="s">
        <v>597</v>
      </c>
      <c r="E3417" s="53" t="str">
        <f t="shared" si="107"/>
        <v>2017_COGRAND</v>
      </c>
      <c r="F3417">
        <v>424100</v>
      </c>
      <c r="G3417" s="53">
        <f t="array" ref="G3417">SUM(IF(A3417=A$5:A3417,IF(C3417=C$5:C3417,1,0),0))</f>
        <v>26</v>
      </c>
    </row>
    <row r="3418" spans="1:7" x14ac:dyDescent="0.25">
      <c r="A3418">
        <v>2017</v>
      </c>
      <c r="B3418" s="53" t="str">
        <f t="shared" si="106"/>
        <v>2017_CO27</v>
      </c>
      <c r="C3418" t="s">
        <v>183</v>
      </c>
      <c r="D3418" t="s">
        <v>598</v>
      </c>
      <c r="E3418" s="53" t="str">
        <f t="shared" si="107"/>
        <v>2017_COGUNNISON</v>
      </c>
      <c r="F3418">
        <v>424100</v>
      </c>
      <c r="G3418" s="53">
        <f t="array" ref="G3418">SUM(IF(A3418=A$5:A3418,IF(C3418=C$5:C3418,1,0),0))</f>
        <v>27</v>
      </c>
    </row>
    <row r="3419" spans="1:7" x14ac:dyDescent="0.25">
      <c r="A3419">
        <v>2017</v>
      </c>
      <c r="B3419" s="53" t="str">
        <f t="shared" si="106"/>
        <v>2017_CO28</v>
      </c>
      <c r="C3419" t="s">
        <v>183</v>
      </c>
      <c r="D3419" t="s">
        <v>195</v>
      </c>
      <c r="E3419" s="53" t="str">
        <f t="shared" si="107"/>
        <v>2017_COHINSDALE</v>
      </c>
      <c r="F3419">
        <v>427800</v>
      </c>
      <c r="G3419" s="53">
        <f t="array" ref="G3419">SUM(IF(A3419=A$5:A3419,IF(C3419=C$5:C3419,1,0),0))</f>
        <v>28</v>
      </c>
    </row>
    <row r="3420" spans="1:7" x14ac:dyDescent="0.25">
      <c r="A3420">
        <v>2017</v>
      </c>
      <c r="B3420" s="53" t="str">
        <f t="shared" si="106"/>
        <v>2017_CO29</v>
      </c>
      <c r="C3420" t="s">
        <v>183</v>
      </c>
      <c r="D3420" t="s">
        <v>599</v>
      </c>
      <c r="E3420" s="53" t="str">
        <f t="shared" si="107"/>
        <v>2017_COHUERFANO</v>
      </c>
      <c r="F3420">
        <v>424100</v>
      </c>
      <c r="G3420" s="53">
        <f t="array" ref="G3420">SUM(IF(A3420=A$5:A3420,IF(C3420=C$5:C3420,1,0),0))</f>
        <v>29</v>
      </c>
    </row>
    <row r="3421" spans="1:7" x14ac:dyDescent="0.25">
      <c r="A3421">
        <v>2017</v>
      </c>
      <c r="B3421" s="53" t="str">
        <f t="shared" si="106"/>
        <v>2017_CO30</v>
      </c>
      <c r="C3421" t="s">
        <v>183</v>
      </c>
      <c r="D3421" t="s">
        <v>460</v>
      </c>
      <c r="E3421" s="53" t="str">
        <f t="shared" si="107"/>
        <v>2017_COJACKSON</v>
      </c>
      <c r="F3421">
        <v>424100</v>
      </c>
      <c r="G3421" s="53">
        <f t="array" ref="G3421">SUM(IF(A3421=A$5:A3421,IF(C3421=C$5:C3421,1,0),0))</f>
        <v>30</v>
      </c>
    </row>
    <row r="3422" spans="1:7" x14ac:dyDescent="0.25">
      <c r="A3422">
        <v>2017</v>
      </c>
      <c r="B3422" s="53" t="str">
        <f t="shared" si="106"/>
        <v>2017_CO31</v>
      </c>
      <c r="C3422" t="s">
        <v>183</v>
      </c>
      <c r="D3422" t="s">
        <v>196</v>
      </c>
      <c r="E3422" s="53" t="str">
        <f t="shared" si="107"/>
        <v>2017_COJEFFERSON</v>
      </c>
      <c r="F3422">
        <v>493350</v>
      </c>
      <c r="G3422" s="53">
        <f t="array" ref="G3422">SUM(IF(A3422=A$5:A3422,IF(C3422=C$5:C3422,1,0),0))</f>
        <v>31</v>
      </c>
    </row>
    <row r="3423" spans="1:7" x14ac:dyDescent="0.25">
      <c r="A3423">
        <v>2017</v>
      </c>
      <c r="B3423" s="53" t="str">
        <f t="shared" si="106"/>
        <v>2017_CO32</v>
      </c>
      <c r="C3423" t="s">
        <v>183</v>
      </c>
      <c r="D3423" t="s">
        <v>600</v>
      </c>
      <c r="E3423" s="53" t="str">
        <f t="shared" si="107"/>
        <v>2017_COKIOWA</v>
      </c>
      <c r="F3423">
        <v>424100</v>
      </c>
      <c r="G3423" s="53">
        <f t="array" ref="G3423">SUM(IF(A3423=A$5:A3423,IF(C3423=C$5:C3423,1,0),0))</f>
        <v>32</v>
      </c>
    </row>
    <row r="3424" spans="1:7" x14ac:dyDescent="0.25">
      <c r="A3424">
        <v>2017</v>
      </c>
      <c r="B3424" s="53" t="str">
        <f t="shared" si="106"/>
        <v>2017_CO33</v>
      </c>
      <c r="C3424" t="s">
        <v>183</v>
      </c>
      <c r="D3424" t="s">
        <v>601</v>
      </c>
      <c r="E3424" s="53" t="str">
        <f t="shared" si="107"/>
        <v>2017_COKIT CARSON</v>
      </c>
      <c r="F3424">
        <v>424100</v>
      </c>
      <c r="G3424" s="53">
        <f t="array" ref="G3424">SUM(IF(A3424=A$5:A3424,IF(C3424=C$5:C3424,1,0),0))</f>
        <v>33</v>
      </c>
    </row>
    <row r="3425" spans="1:7" x14ac:dyDescent="0.25">
      <c r="A3425">
        <v>2017</v>
      </c>
      <c r="B3425" s="53" t="str">
        <f t="shared" si="106"/>
        <v>2017_CO34</v>
      </c>
      <c r="C3425" t="s">
        <v>183</v>
      </c>
      <c r="D3425" t="s">
        <v>197</v>
      </c>
      <c r="E3425" s="53" t="str">
        <f t="shared" si="107"/>
        <v>2017_COLAKE</v>
      </c>
      <c r="F3425">
        <v>625500</v>
      </c>
      <c r="G3425" s="53">
        <f t="array" ref="G3425">SUM(IF(A3425=A$5:A3425,IF(C3425=C$5:C3425,1,0),0))</f>
        <v>34</v>
      </c>
    </row>
    <row r="3426" spans="1:7" x14ac:dyDescent="0.25">
      <c r="A3426">
        <v>2017</v>
      </c>
      <c r="B3426" s="53" t="str">
        <f t="shared" si="106"/>
        <v>2017_CO35</v>
      </c>
      <c r="C3426" t="s">
        <v>183</v>
      </c>
      <c r="D3426" t="s">
        <v>602</v>
      </c>
      <c r="E3426" s="53" t="str">
        <f t="shared" si="107"/>
        <v>2017_COLA PLATA</v>
      </c>
      <c r="F3426">
        <v>424100</v>
      </c>
      <c r="G3426" s="53">
        <f t="array" ref="G3426">SUM(IF(A3426=A$5:A3426,IF(C3426=C$5:C3426,1,0),0))</f>
        <v>35</v>
      </c>
    </row>
    <row r="3427" spans="1:7" x14ac:dyDescent="0.25">
      <c r="A3427">
        <v>2017</v>
      </c>
      <c r="B3427" s="53" t="str">
        <f t="shared" si="106"/>
        <v>2017_CO36</v>
      </c>
      <c r="C3427" t="s">
        <v>183</v>
      </c>
      <c r="D3427" t="s">
        <v>603</v>
      </c>
      <c r="E3427" s="53" t="str">
        <f t="shared" si="107"/>
        <v>2017_COLARIMER</v>
      </c>
      <c r="F3427">
        <v>424100</v>
      </c>
      <c r="G3427" s="53">
        <f t="array" ref="G3427">SUM(IF(A3427=A$5:A3427,IF(C3427=C$5:C3427,1,0),0))</f>
        <v>36</v>
      </c>
    </row>
    <row r="3428" spans="1:7" x14ac:dyDescent="0.25">
      <c r="A3428">
        <v>2017</v>
      </c>
      <c r="B3428" s="53" t="str">
        <f t="shared" si="106"/>
        <v>2017_CO37</v>
      </c>
      <c r="C3428" t="s">
        <v>183</v>
      </c>
      <c r="D3428" t="s">
        <v>604</v>
      </c>
      <c r="E3428" s="53" t="str">
        <f t="shared" si="107"/>
        <v>2017_COLAS ANIMAS</v>
      </c>
      <c r="F3428">
        <v>424100</v>
      </c>
      <c r="G3428" s="53">
        <f t="array" ref="G3428">SUM(IF(A3428=A$5:A3428,IF(C3428=C$5:C3428,1,0),0))</f>
        <v>37</v>
      </c>
    </row>
    <row r="3429" spans="1:7" x14ac:dyDescent="0.25">
      <c r="A3429">
        <v>2017</v>
      </c>
      <c r="B3429" s="53" t="str">
        <f t="shared" si="106"/>
        <v>2017_CO38</v>
      </c>
      <c r="C3429" t="s">
        <v>183</v>
      </c>
      <c r="D3429" t="s">
        <v>221</v>
      </c>
      <c r="E3429" s="53" t="str">
        <f t="shared" si="107"/>
        <v>2017_COLINCOLN</v>
      </c>
      <c r="F3429">
        <v>424100</v>
      </c>
      <c r="G3429" s="53">
        <f t="array" ref="G3429">SUM(IF(A3429=A$5:A3429,IF(C3429=C$5:C3429,1,0),0))</f>
        <v>38</v>
      </c>
    </row>
    <row r="3430" spans="1:7" x14ac:dyDescent="0.25">
      <c r="A3430">
        <v>2017</v>
      </c>
      <c r="B3430" s="53" t="str">
        <f t="shared" si="106"/>
        <v>2017_CO39</v>
      </c>
      <c r="C3430" t="s">
        <v>183</v>
      </c>
      <c r="D3430" t="s">
        <v>528</v>
      </c>
      <c r="E3430" s="53" t="str">
        <f t="shared" si="107"/>
        <v>2017_COLOGAN</v>
      </c>
      <c r="F3430">
        <v>424100</v>
      </c>
      <c r="G3430" s="53">
        <f t="array" ref="G3430">SUM(IF(A3430=A$5:A3430,IF(C3430=C$5:C3430,1,0),0))</f>
        <v>39</v>
      </c>
    </row>
    <row r="3431" spans="1:7" x14ac:dyDescent="0.25">
      <c r="A3431">
        <v>2017</v>
      </c>
      <c r="B3431" s="53" t="str">
        <f t="shared" si="106"/>
        <v>2017_CO40</v>
      </c>
      <c r="C3431" t="s">
        <v>183</v>
      </c>
      <c r="D3431" t="s">
        <v>605</v>
      </c>
      <c r="E3431" s="53" t="str">
        <f t="shared" si="107"/>
        <v>2017_COMESA</v>
      </c>
      <c r="F3431">
        <v>424100</v>
      </c>
      <c r="G3431" s="53">
        <f t="array" ref="G3431">SUM(IF(A3431=A$5:A3431,IF(C3431=C$5:C3431,1,0),0))</f>
        <v>40</v>
      </c>
    </row>
    <row r="3432" spans="1:7" x14ac:dyDescent="0.25">
      <c r="A3432">
        <v>2017</v>
      </c>
      <c r="B3432" s="53" t="str">
        <f t="shared" si="106"/>
        <v>2017_CO41</v>
      </c>
      <c r="C3432" t="s">
        <v>183</v>
      </c>
      <c r="D3432" t="s">
        <v>606</v>
      </c>
      <c r="E3432" s="53" t="str">
        <f t="shared" si="107"/>
        <v>2017_COMINERAL</v>
      </c>
      <c r="F3432">
        <v>424100</v>
      </c>
      <c r="G3432" s="53">
        <f t="array" ref="G3432">SUM(IF(A3432=A$5:A3432,IF(C3432=C$5:C3432,1,0),0))</f>
        <v>41</v>
      </c>
    </row>
    <row r="3433" spans="1:7" x14ac:dyDescent="0.25">
      <c r="A3433">
        <v>2017</v>
      </c>
      <c r="B3433" s="53" t="str">
        <f t="shared" si="106"/>
        <v>2017_CO42</v>
      </c>
      <c r="C3433" t="s">
        <v>183</v>
      </c>
      <c r="D3433" t="s">
        <v>607</v>
      </c>
      <c r="E3433" s="53" t="str">
        <f t="shared" si="107"/>
        <v>2017_COMOFFAT</v>
      </c>
      <c r="F3433">
        <v>424100</v>
      </c>
      <c r="G3433" s="53">
        <f t="array" ref="G3433">SUM(IF(A3433=A$5:A3433,IF(C3433=C$5:C3433,1,0),0))</f>
        <v>42</v>
      </c>
    </row>
    <row r="3434" spans="1:7" x14ac:dyDescent="0.25">
      <c r="A3434">
        <v>2017</v>
      </c>
      <c r="B3434" s="53" t="str">
        <f t="shared" si="106"/>
        <v>2017_CO43</v>
      </c>
      <c r="C3434" t="s">
        <v>183</v>
      </c>
      <c r="D3434" t="s">
        <v>608</v>
      </c>
      <c r="E3434" s="53" t="str">
        <f t="shared" si="107"/>
        <v>2017_COMONTEZUMA</v>
      </c>
      <c r="F3434">
        <v>424100</v>
      </c>
      <c r="G3434" s="53">
        <f t="array" ref="G3434">SUM(IF(A3434=A$5:A3434,IF(C3434=C$5:C3434,1,0),0))</f>
        <v>43</v>
      </c>
    </row>
    <row r="3435" spans="1:7" x14ac:dyDescent="0.25">
      <c r="A3435">
        <v>2017</v>
      </c>
      <c r="B3435" s="53" t="str">
        <f t="shared" si="106"/>
        <v>2017_CO44</v>
      </c>
      <c r="C3435" t="s">
        <v>183</v>
      </c>
      <c r="D3435" t="s">
        <v>609</v>
      </c>
      <c r="E3435" s="53" t="str">
        <f t="shared" si="107"/>
        <v>2017_COMONTROSE</v>
      </c>
      <c r="F3435">
        <v>424100</v>
      </c>
      <c r="G3435" s="53">
        <f t="array" ref="G3435">SUM(IF(A3435=A$5:A3435,IF(C3435=C$5:C3435,1,0),0))</f>
        <v>44</v>
      </c>
    </row>
    <row r="3436" spans="1:7" x14ac:dyDescent="0.25">
      <c r="A3436">
        <v>2017</v>
      </c>
      <c r="B3436" s="53" t="str">
        <f t="shared" si="106"/>
        <v>2017_CO45</v>
      </c>
      <c r="C3436" t="s">
        <v>183</v>
      </c>
      <c r="D3436" t="s">
        <v>472</v>
      </c>
      <c r="E3436" s="53" t="str">
        <f t="shared" si="107"/>
        <v>2017_COMORGAN</v>
      </c>
      <c r="F3436">
        <v>424100</v>
      </c>
      <c r="G3436" s="53">
        <f t="array" ref="G3436">SUM(IF(A3436=A$5:A3436,IF(C3436=C$5:C3436,1,0),0))</f>
        <v>45</v>
      </c>
    </row>
    <row r="3437" spans="1:7" x14ac:dyDescent="0.25">
      <c r="A3437">
        <v>2017</v>
      </c>
      <c r="B3437" s="53" t="str">
        <f t="shared" si="106"/>
        <v>2017_CO46</v>
      </c>
      <c r="C3437" t="s">
        <v>183</v>
      </c>
      <c r="D3437" t="s">
        <v>610</v>
      </c>
      <c r="E3437" s="53" t="str">
        <f t="shared" si="107"/>
        <v>2017_COOTERO</v>
      </c>
      <c r="F3437">
        <v>424100</v>
      </c>
      <c r="G3437" s="53">
        <f t="array" ref="G3437">SUM(IF(A3437=A$5:A3437,IF(C3437=C$5:C3437,1,0),0))</f>
        <v>46</v>
      </c>
    </row>
    <row r="3438" spans="1:7" x14ac:dyDescent="0.25">
      <c r="A3438">
        <v>2017</v>
      </c>
      <c r="B3438" s="53" t="str">
        <f t="shared" si="106"/>
        <v>2017_CO47</v>
      </c>
      <c r="C3438" t="s">
        <v>183</v>
      </c>
      <c r="D3438" t="s">
        <v>198</v>
      </c>
      <c r="E3438" s="53" t="str">
        <f t="shared" si="107"/>
        <v>2017_COOURAY</v>
      </c>
      <c r="F3438">
        <v>425500</v>
      </c>
      <c r="G3438" s="53">
        <f t="array" ref="G3438">SUM(IF(A3438=A$5:A3438,IF(C3438=C$5:C3438,1,0),0))</f>
        <v>47</v>
      </c>
    </row>
    <row r="3439" spans="1:7" x14ac:dyDescent="0.25">
      <c r="A3439">
        <v>2017</v>
      </c>
      <c r="B3439" s="53" t="str">
        <f t="shared" si="106"/>
        <v>2017_CO48</v>
      </c>
      <c r="C3439" t="s">
        <v>183</v>
      </c>
      <c r="D3439" t="s">
        <v>199</v>
      </c>
      <c r="E3439" s="53" t="str">
        <f t="shared" si="107"/>
        <v>2017_COPARK</v>
      </c>
      <c r="F3439">
        <v>493350</v>
      </c>
      <c r="G3439" s="53">
        <f t="array" ref="G3439">SUM(IF(A3439=A$5:A3439,IF(C3439=C$5:C3439,1,0),0))</f>
        <v>48</v>
      </c>
    </row>
    <row r="3440" spans="1:7" x14ac:dyDescent="0.25">
      <c r="A3440">
        <v>2017</v>
      </c>
      <c r="B3440" s="53" t="str">
        <f t="shared" si="106"/>
        <v>2017_CO49</v>
      </c>
      <c r="C3440" t="s">
        <v>183</v>
      </c>
      <c r="D3440" t="s">
        <v>533</v>
      </c>
      <c r="E3440" s="53" t="str">
        <f t="shared" si="107"/>
        <v>2017_COPHILLIPS</v>
      </c>
      <c r="F3440">
        <v>424100</v>
      </c>
      <c r="G3440" s="53">
        <f t="array" ref="G3440">SUM(IF(A3440=A$5:A3440,IF(C3440=C$5:C3440,1,0),0))</f>
        <v>49</v>
      </c>
    </row>
    <row r="3441" spans="1:7" x14ac:dyDescent="0.25">
      <c r="A3441">
        <v>2017</v>
      </c>
      <c r="B3441" s="53" t="str">
        <f t="shared" si="106"/>
        <v>2017_CO50</v>
      </c>
      <c r="C3441" t="s">
        <v>183</v>
      </c>
      <c r="D3441" t="s">
        <v>200</v>
      </c>
      <c r="E3441" s="53" t="str">
        <f t="shared" si="107"/>
        <v>2017_COPITKIN</v>
      </c>
      <c r="F3441">
        <v>636150</v>
      </c>
      <c r="G3441" s="53">
        <f t="array" ref="G3441">SUM(IF(A3441=A$5:A3441,IF(C3441=C$5:C3441,1,0),0))</f>
        <v>50</v>
      </c>
    </row>
    <row r="3442" spans="1:7" x14ac:dyDescent="0.25">
      <c r="A3442">
        <v>2017</v>
      </c>
      <c r="B3442" s="53" t="str">
        <f t="shared" si="106"/>
        <v>2017_CO51</v>
      </c>
      <c r="C3442" t="s">
        <v>183</v>
      </c>
      <c r="D3442" t="s">
        <v>611</v>
      </c>
      <c r="E3442" s="53" t="str">
        <f t="shared" si="107"/>
        <v>2017_COPROWERS</v>
      </c>
      <c r="F3442">
        <v>424100</v>
      </c>
      <c r="G3442" s="53">
        <f t="array" ref="G3442">SUM(IF(A3442=A$5:A3442,IF(C3442=C$5:C3442,1,0),0))</f>
        <v>51</v>
      </c>
    </row>
    <row r="3443" spans="1:7" x14ac:dyDescent="0.25">
      <c r="A3443">
        <v>2017</v>
      </c>
      <c r="B3443" s="53" t="str">
        <f t="shared" si="106"/>
        <v>2017_CO52</v>
      </c>
      <c r="C3443" t="s">
        <v>183</v>
      </c>
      <c r="D3443" t="s">
        <v>612</v>
      </c>
      <c r="E3443" s="53" t="str">
        <f t="shared" si="107"/>
        <v>2017_COPUEBLO</v>
      </c>
      <c r="F3443">
        <v>424100</v>
      </c>
      <c r="G3443" s="53">
        <f t="array" ref="G3443">SUM(IF(A3443=A$5:A3443,IF(C3443=C$5:C3443,1,0),0))</f>
        <v>52</v>
      </c>
    </row>
    <row r="3444" spans="1:7" x14ac:dyDescent="0.25">
      <c r="A3444">
        <v>2017</v>
      </c>
      <c r="B3444" s="53" t="str">
        <f t="shared" si="106"/>
        <v>2017_CO53</v>
      </c>
      <c r="C3444" t="s">
        <v>183</v>
      </c>
      <c r="D3444" t="s">
        <v>613</v>
      </c>
      <c r="E3444" s="53" t="str">
        <f t="shared" si="107"/>
        <v>2017_CORIO BLANCO</v>
      </c>
      <c r="F3444">
        <v>424100</v>
      </c>
      <c r="G3444" s="53">
        <f t="array" ref="G3444">SUM(IF(A3444=A$5:A3444,IF(C3444=C$5:C3444,1,0),0))</f>
        <v>53</v>
      </c>
    </row>
    <row r="3445" spans="1:7" x14ac:dyDescent="0.25">
      <c r="A3445">
        <v>2017</v>
      </c>
      <c r="B3445" s="53" t="str">
        <f t="shared" si="106"/>
        <v>2017_CO54</v>
      </c>
      <c r="C3445" t="s">
        <v>183</v>
      </c>
      <c r="D3445" t="s">
        <v>614</v>
      </c>
      <c r="E3445" s="53" t="str">
        <f t="shared" si="107"/>
        <v>2017_CORIO GRANDE</v>
      </c>
      <c r="F3445">
        <v>424100</v>
      </c>
      <c r="G3445" s="53">
        <f t="array" ref="G3445">SUM(IF(A3445=A$5:A3445,IF(C3445=C$5:C3445,1,0),0))</f>
        <v>54</v>
      </c>
    </row>
    <row r="3446" spans="1:7" x14ac:dyDescent="0.25">
      <c r="A3446">
        <v>2017</v>
      </c>
      <c r="B3446" s="53" t="str">
        <f t="shared" si="106"/>
        <v>2017_CO55</v>
      </c>
      <c r="C3446" t="s">
        <v>183</v>
      </c>
      <c r="D3446" t="s">
        <v>201</v>
      </c>
      <c r="E3446" s="53" t="str">
        <f t="shared" si="107"/>
        <v>2017_COROUTT</v>
      </c>
      <c r="F3446">
        <v>625500</v>
      </c>
      <c r="G3446" s="53">
        <f t="array" ref="G3446">SUM(IF(A3446=A$5:A3446,IF(C3446=C$5:C3446,1,0),0))</f>
        <v>55</v>
      </c>
    </row>
    <row r="3447" spans="1:7" x14ac:dyDescent="0.25">
      <c r="A3447">
        <v>2017</v>
      </c>
      <c r="B3447" s="53" t="str">
        <f t="shared" si="106"/>
        <v>2017_CO56</v>
      </c>
      <c r="C3447" t="s">
        <v>183</v>
      </c>
      <c r="D3447" t="s">
        <v>615</v>
      </c>
      <c r="E3447" s="53" t="str">
        <f t="shared" si="107"/>
        <v>2017_COSAGUACHE</v>
      </c>
      <c r="F3447">
        <v>424100</v>
      </c>
      <c r="G3447" s="53">
        <f t="array" ref="G3447">SUM(IF(A3447=A$5:A3447,IF(C3447=C$5:C3447,1,0),0))</f>
        <v>56</v>
      </c>
    </row>
    <row r="3448" spans="1:7" x14ac:dyDescent="0.25">
      <c r="A3448">
        <v>2017</v>
      </c>
      <c r="B3448" s="53" t="str">
        <f t="shared" si="106"/>
        <v>2017_CO57</v>
      </c>
      <c r="C3448" t="s">
        <v>183</v>
      </c>
      <c r="D3448" t="s">
        <v>359</v>
      </c>
      <c r="E3448" s="53" t="str">
        <f t="shared" si="107"/>
        <v>2017_COSAN JUAN</v>
      </c>
      <c r="F3448">
        <v>424100</v>
      </c>
      <c r="G3448" s="53">
        <f t="array" ref="G3448">SUM(IF(A3448=A$5:A3448,IF(C3448=C$5:C3448,1,0),0))</f>
        <v>57</v>
      </c>
    </row>
    <row r="3449" spans="1:7" x14ac:dyDescent="0.25">
      <c r="A3449">
        <v>2017</v>
      </c>
      <c r="B3449" s="53" t="str">
        <f t="shared" si="106"/>
        <v>2017_CO58</v>
      </c>
      <c r="C3449" t="s">
        <v>183</v>
      </c>
      <c r="D3449" t="s">
        <v>202</v>
      </c>
      <c r="E3449" s="53" t="str">
        <f t="shared" si="107"/>
        <v>2017_COSAN MIGUEL</v>
      </c>
      <c r="F3449">
        <v>625500</v>
      </c>
      <c r="G3449" s="53">
        <f t="array" ref="G3449">SUM(IF(A3449=A$5:A3449,IF(C3449=C$5:C3449,1,0),0))</f>
        <v>58</v>
      </c>
    </row>
    <row r="3450" spans="1:7" x14ac:dyDescent="0.25">
      <c r="A3450">
        <v>2017</v>
      </c>
      <c r="B3450" s="53" t="str">
        <f t="shared" si="106"/>
        <v>2017_CO59</v>
      </c>
      <c r="C3450" t="s">
        <v>183</v>
      </c>
      <c r="D3450" t="s">
        <v>616</v>
      </c>
      <c r="E3450" s="53" t="str">
        <f t="shared" si="107"/>
        <v>2017_COSEDGWICK</v>
      </c>
      <c r="F3450">
        <v>424100</v>
      </c>
      <c r="G3450" s="53">
        <f t="array" ref="G3450">SUM(IF(A3450=A$5:A3450,IF(C3450=C$5:C3450,1,0),0))</f>
        <v>59</v>
      </c>
    </row>
    <row r="3451" spans="1:7" x14ac:dyDescent="0.25">
      <c r="A3451">
        <v>2017</v>
      </c>
      <c r="B3451" s="53" t="str">
        <f t="shared" si="106"/>
        <v>2017_CO60</v>
      </c>
      <c r="C3451" t="s">
        <v>183</v>
      </c>
      <c r="D3451" t="s">
        <v>203</v>
      </c>
      <c r="E3451" s="53" t="str">
        <f t="shared" si="107"/>
        <v>2017_COSUMMIT</v>
      </c>
      <c r="F3451">
        <v>625500</v>
      </c>
      <c r="G3451" s="53">
        <f t="array" ref="G3451">SUM(IF(A3451=A$5:A3451,IF(C3451=C$5:C3451,1,0),0))</f>
        <v>60</v>
      </c>
    </row>
    <row r="3452" spans="1:7" x14ac:dyDescent="0.25">
      <c r="A3452">
        <v>2017</v>
      </c>
      <c r="B3452" s="53" t="str">
        <f t="shared" si="106"/>
        <v>2017_CO61</v>
      </c>
      <c r="C3452" t="s">
        <v>183</v>
      </c>
      <c r="D3452" t="s">
        <v>617</v>
      </c>
      <c r="E3452" s="53" t="str">
        <f t="shared" si="107"/>
        <v>2017_COTELLER</v>
      </c>
      <c r="F3452">
        <v>424100</v>
      </c>
      <c r="G3452" s="53">
        <f t="array" ref="G3452">SUM(IF(A3452=A$5:A3452,IF(C3452=C$5:C3452,1,0),0))</f>
        <v>61</v>
      </c>
    </row>
    <row r="3453" spans="1:7" x14ac:dyDescent="0.25">
      <c r="A3453">
        <v>2017</v>
      </c>
      <c r="B3453" s="53" t="str">
        <f t="shared" si="106"/>
        <v>2017_CO62</v>
      </c>
      <c r="C3453" t="s">
        <v>183</v>
      </c>
      <c r="D3453" t="s">
        <v>125</v>
      </c>
      <c r="E3453" s="53" t="str">
        <f t="shared" si="107"/>
        <v>2017_COWASHINGTON</v>
      </c>
      <c r="F3453">
        <v>424100</v>
      </c>
      <c r="G3453" s="53">
        <f t="array" ref="G3453">SUM(IF(A3453=A$5:A3453,IF(C3453=C$5:C3453,1,0),0))</f>
        <v>62</v>
      </c>
    </row>
    <row r="3454" spans="1:7" x14ac:dyDescent="0.25">
      <c r="A3454">
        <v>2017</v>
      </c>
      <c r="B3454" s="53" t="str">
        <f t="shared" si="106"/>
        <v>2017_CO63</v>
      </c>
      <c r="C3454" t="s">
        <v>183</v>
      </c>
      <c r="D3454" t="s">
        <v>618</v>
      </c>
      <c r="E3454" s="53" t="str">
        <f t="shared" si="107"/>
        <v>2017_COWELD</v>
      </c>
      <c r="F3454">
        <v>424100</v>
      </c>
      <c r="G3454" s="53">
        <f t="array" ref="G3454">SUM(IF(A3454=A$5:A3454,IF(C3454=C$5:C3454,1,0),0))</f>
        <v>63</v>
      </c>
    </row>
    <row r="3455" spans="1:7" x14ac:dyDescent="0.25">
      <c r="A3455">
        <v>2017</v>
      </c>
      <c r="B3455" s="53" t="str">
        <f t="shared" si="106"/>
        <v>2017_CO64</v>
      </c>
      <c r="C3455" t="s">
        <v>183</v>
      </c>
      <c r="D3455" t="s">
        <v>500</v>
      </c>
      <c r="E3455" s="53" t="str">
        <f t="shared" si="107"/>
        <v>2017_COYUMA</v>
      </c>
      <c r="F3455">
        <v>424100</v>
      </c>
      <c r="G3455" s="53">
        <f t="array" ref="G3455">SUM(IF(A3455=A$5:A3455,IF(C3455=C$5:C3455,1,0),0))</f>
        <v>64</v>
      </c>
    </row>
    <row r="3456" spans="1:7" x14ac:dyDescent="0.25">
      <c r="A3456">
        <v>2017</v>
      </c>
      <c r="B3456" s="53" t="str">
        <f t="shared" si="106"/>
        <v>2017_CT1</v>
      </c>
      <c r="C3456" t="s">
        <v>204</v>
      </c>
      <c r="D3456" t="s">
        <v>205</v>
      </c>
      <c r="E3456" s="53" t="str">
        <f t="shared" si="107"/>
        <v>2017_CTFAIRFIELD</v>
      </c>
      <c r="F3456">
        <v>601450</v>
      </c>
      <c r="G3456" s="53">
        <f t="array" ref="G3456">SUM(IF(A3456=A$5:A3456,IF(C3456=C$5:C3456,1,0),0))</f>
        <v>1</v>
      </c>
    </row>
    <row r="3457" spans="1:7" x14ac:dyDescent="0.25">
      <c r="A3457">
        <v>2017</v>
      </c>
      <c r="B3457" s="53" t="str">
        <f t="shared" si="106"/>
        <v>2017_CT2</v>
      </c>
      <c r="C3457" t="s">
        <v>204</v>
      </c>
      <c r="D3457" t="s">
        <v>619</v>
      </c>
      <c r="E3457" s="53" t="str">
        <f t="shared" si="107"/>
        <v>2017_CTHARTFORD</v>
      </c>
      <c r="F3457">
        <v>424100</v>
      </c>
      <c r="G3457" s="53">
        <f t="array" ref="G3457">SUM(IF(A3457=A$5:A3457,IF(C3457=C$5:C3457,1,0),0))</f>
        <v>2</v>
      </c>
    </row>
    <row r="3458" spans="1:7" x14ac:dyDescent="0.25">
      <c r="A3458">
        <v>2017</v>
      </c>
      <c r="B3458" s="53" t="str">
        <f t="shared" si="106"/>
        <v>2017_CT3</v>
      </c>
      <c r="C3458" t="s">
        <v>204</v>
      </c>
      <c r="D3458" t="s">
        <v>620</v>
      </c>
      <c r="E3458" s="53" t="str">
        <f t="shared" si="107"/>
        <v>2017_CTLITCHFIELD</v>
      </c>
      <c r="F3458">
        <v>424100</v>
      </c>
      <c r="G3458" s="53">
        <f t="array" ref="G3458">SUM(IF(A3458=A$5:A3458,IF(C3458=C$5:C3458,1,0),0))</f>
        <v>3</v>
      </c>
    </row>
    <row r="3459" spans="1:7" x14ac:dyDescent="0.25">
      <c r="A3459">
        <v>2017</v>
      </c>
      <c r="B3459" s="53" t="str">
        <f t="shared" si="106"/>
        <v>2017_CT4</v>
      </c>
      <c r="C3459" t="s">
        <v>204</v>
      </c>
      <c r="D3459" t="s">
        <v>240</v>
      </c>
      <c r="E3459" s="53" t="str">
        <f t="shared" si="107"/>
        <v>2017_CTMIDDLESEX</v>
      </c>
      <c r="F3459">
        <v>424100</v>
      </c>
      <c r="G3459" s="53">
        <f t="array" ref="G3459">SUM(IF(A3459=A$5:A3459,IF(C3459=C$5:C3459,1,0),0))</f>
        <v>4</v>
      </c>
    </row>
    <row r="3460" spans="1:7" x14ac:dyDescent="0.25">
      <c r="A3460">
        <v>2017</v>
      </c>
      <c r="B3460" s="53" t="str">
        <f t="shared" si="106"/>
        <v>2017_CT5</v>
      </c>
      <c r="C3460" t="s">
        <v>204</v>
      </c>
      <c r="D3460" t="s">
        <v>621</v>
      </c>
      <c r="E3460" s="53" t="str">
        <f t="shared" si="107"/>
        <v>2017_CTNEW HAVEN</v>
      </c>
      <c r="F3460">
        <v>424100</v>
      </c>
      <c r="G3460" s="53">
        <f t="array" ref="G3460">SUM(IF(A3460=A$5:A3460,IF(C3460=C$5:C3460,1,0),0))</f>
        <v>5</v>
      </c>
    </row>
    <row r="3461" spans="1:7" x14ac:dyDescent="0.25">
      <c r="A3461">
        <v>2017</v>
      </c>
      <c r="B3461" s="53" t="str">
        <f t="shared" si="106"/>
        <v>2017_CT6</v>
      </c>
      <c r="C3461" t="s">
        <v>204</v>
      </c>
      <c r="D3461" t="s">
        <v>622</v>
      </c>
      <c r="E3461" s="53" t="str">
        <f t="shared" si="107"/>
        <v>2017_CTNEW LONDON</v>
      </c>
      <c r="F3461">
        <v>424100</v>
      </c>
      <c r="G3461" s="53">
        <f t="array" ref="G3461">SUM(IF(A3461=A$5:A3461,IF(C3461=C$5:C3461,1,0),0))</f>
        <v>6</v>
      </c>
    </row>
    <row r="3462" spans="1:7" x14ac:dyDescent="0.25">
      <c r="A3462">
        <v>2017</v>
      </c>
      <c r="B3462" s="53" t="str">
        <f t="shared" ref="B3462:B3525" si="108">A3462&amp;"_"&amp;C3462&amp;G3462</f>
        <v>2017_CT7</v>
      </c>
      <c r="C3462" t="s">
        <v>204</v>
      </c>
      <c r="D3462" t="s">
        <v>623</v>
      </c>
      <c r="E3462" s="53" t="str">
        <f t="shared" ref="E3462:E3525" si="109">A3462&amp;"_"&amp;C3462&amp;D3462</f>
        <v>2017_CTTOLLAND</v>
      </c>
      <c r="F3462">
        <v>424100</v>
      </c>
      <c r="G3462" s="53">
        <f t="array" ref="G3462">SUM(IF(A3462=A$5:A3462,IF(C3462=C$5:C3462,1,0),0))</f>
        <v>7</v>
      </c>
    </row>
    <row r="3463" spans="1:7" x14ac:dyDescent="0.25">
      <c r="A3463">
        <v>2017</v>
      </c>
      <c r="B3463" s="53" t="str">
        <f t="shared" si="108"/>
        <v>2017_CT8</v>
      </c>
      <c r="C3463" t="s">
        <v>204</v>
      </c>
      <c r="D3463" t="s">
        <v>624</v>
      </c>
      <c r="E3463" s="53" t="str">
        <f t="shared" si="109"/>
        <v>2017_CTWINDHAM</v>
      </c>
      <c r="F3463">
        <v>424100</v>
      </c>
      <c r="G3463" s="53">
        <f t="array" ref="G3463">SUM(IF(A3463=A$5:A3463,IF(C3463=C$5:C3463,1,0),0))</f>
        <v>8</v>
      </c>
    </row>
    <row r="3464" spans="1:7" x14ac:dyDescent="0.25">
      <c r="A3464">
        <v>2017</v>
      </c>
      <c r="B3464" s="53" t="str">
        <f t="shared" si="108"/>
        <v>2017_DE1</v>
      </c>
      <c r="C3464" t="s">
        <v>367</v>
      </c>
      <c r="D3464" t="s">
        <v>279</v>
      </c>
      <c r="E3464" s="53" t="str">
        <f t="shared" si="109"/>
        <v>2017_DEKENT</v>
      </c>
      <c r="F3464">
        <v>424100</v>
      </c>
      <c r="G3464" s="53">
        <f t="array" ref="G3464">SUM(IF(A3464=A$5:A3464,IF(C3464=C$5:C3464,1,0),0))</f>
        <v>1</v>
      </c>
    </row>
    <row r="3465" spans="1:7" x14ac:dyDescent="0.25">
      <c r="A3465">
        <v>2017</v>
      </c>
      <c r="B3465" s="53" t="str">
        <f t="shared" si="108"/>
        <v>2017_DE2</v>
      </c>
      <c r="C3465" t="s">
        <v>367</v>
      </c>
      <c r="D3465" t="s">
        <v>625</v>
      </c>
      <c r="E3465" s="53" t="str">
        <f t="shared" si="109"/>
        <v>2017_DENEW CASTLE</v>
      </c>
      <c r="F3465">
        <v>424100</v>
      </c>
      <c r="G3465" s="53">
        <f t="array" ref="G3465">SUM(IF(A3465=A$5:A3465,IF(C3465=C$5:C3465,1,0),0))</f>
        <v>2</v>
      </c>
    </row>
    <row r="3466" spans="1:7" x14ac:dyDescent="0.25">
      <c r="A3466">
        <v>2017</v>
      </c>
      <c r="B3466" s="53" t="str">
        <f t="shared" si="108"/>
        <v>2017_DE3</v>
      </c>
      <c r="C3466" t="s">
        <v>367</v>
      </c>
      <c r="D3466" t="s">
        <v>257</v>
      </c>
      <c r="E3466" s="53" t="str">
        <f t="shared" si="109"/>
        <v>2017_DESUSSEX</v>
      </c>
      <c r="F3466">
        <v>424100</v>
      </c>
      <c r="G3466" s="53">
        <f t="array" ref="G3466">SUM(IF(A3466=A$5:A3466,IF(C3466=C$5:C3466,1,0),0))</f>
        <v>3</v>
      </c>
    </row>
    <row r="3467" spans="1:7" x14ac:dyDescent="0.25">
      <c r="A3467">
        <v>2017</v>
      </c>
      <c r="B3467" s="53" t="str">
        <f t="shared" si="108"/>
        <v>2017_DC1</v>
      </c>
      <c r="C3467" t="s">
        <v>206</v>
      </c>
      <c r="D3467" t="s">
        <v>207</v>
      </c>
      <c r="E3467" s="53" t="str">
        <f t="shared" si="109"/>
        <v>2017_DCDISTRICT OF COL</v>
      </c>
      <c r="F3467">
        <v>636150</v>
      </c>
      <c r="G3467" s="53">
        <f t="array" ref="G3467">SUM(IF(A3467=A$5:A3467,IF(C3467=C$5:C3467,1,0),0))</f>
        <v>1</v>
      </c>
    </row>
    <row r="3468" spans="1:7" x14ac:dyDescent="0.25">
      <c r="A3468">
        <v>2017</v>
      </c>
      <c r="B3468" s="53" t="str">
        <f t="shared" si="108"/>
        <v>2017_FL1</v>
      </c>
      <c r="C3468" t="s">
        <v>208</v>
      </c>
      <c r="D3468" t="s">
        <v>626</v>
      </c>
      <c r="E3468" s="53" t="str">
        <f t="shared" si="109"/>
        <v>2017_FLALACHUA</v>
      </c>
      <c r="F3468">
        <v>424100</v>
      </c>
      <c r="G3468" s="53">
        <f t="array" ref="G3468">SUM(IF(A3468=A$5:A3468,IF(C3468=C$5:C3468,1,0),0))</f>
        <v>1</v>
      </c>
    </row>
    <row r="3469" spans="1:7" x14ac:dyDescent="0.25">
      <c r="A3469">
        <v>2017</v>
      </c>
      <c r="B3469" s="53" t="str">
        <f t="shared" si="108"/>
        <v>2017_FL2</v>
      </c>
      <c r="C3469" t="s">
        <v>208</v>
      </c>
      <c r="D3469" t="s">
        <v>627</v>
      </c>
      <c r="E3469" s="53" t="str">
        <f t="shared" si="109"/>
        <v>2017_FLBAKER</v>
      </c>
      <c r="F3469">
        <v>424100</v>
      </c>
      <c r="G3469" s="53">
        <f t="array" ref="G3469">SUM(IF(A3469=A$5:A3469,IF(C3469=C$5:C3469,1,0),0))</f>
        <v>2</v>
      </c>
    </row>
    <row r="3470" spans="1:7" x14ac:dyDescent="0.25">
      <c r="A3470">
        <v>2017</v>
      </c>
      <c r="B3470" s="53" t="str">
        <f t="shared" si="108"/>
        <v>2017_FL3</v>
      </c>
      <c r="C3470" t="s">
        <v>208</v>
      </c>
      <c r="D3470" t="s">
        <v>628</v>
      </c>
      <c r="E3470" s="53" t="str">
        <f t="shared" si="109"/>
        <v>2017_FLBAY</v>
      </c>
      <c r="F3470">
        <v>424100</v>
      </c>
      <c r="G3470" s="53">
        <f t="array" ref="G3470">SUM(IF(A3470=A$5:A3470,IF(C3470=C$5:C3470,1,0),0))</f>
        <v>3</v>
      </c>
    </row>
    <row r="3471" spans="1:7" x14ac:dyDescent="0.25">
      <c r="A3471">
        <v>2017</v>
      </c>
      <c r="B3471" s="53" t="str">
        <f t="shared" si="108"/>
        <v>2017_FL4</v>
      </c>
      <c r="C3471" t="s">
        <v>208</v>
      </c>
      <c r="D3471" t="s">
        <v>629</v>
      </c>
      <c r="E3471" s="53" t="str">
        <f t="shared" si="109"/>
        <v>2017_FLBRADFORD</v>
      </c>
      <c r="F3471">
        <v>424100</v>
      </c>
      <c r="G3471" s="53">
        <f t="array" ref="G3471">SUM(IF(A3471=A$5:A3471,IF(C3471=C$5:C3471,1,0),0))</f>
        <v>4</v>
      </c>
    </row>
    <row r="3472" spans="1:7" x14ac:dyDescent="0.25">
      <c r="A3472">
        <v>2017</v>
      </c>
      <c r="B3472" s="53" t="str">
        <f t="shared" si="108"/>
        <v>2017_FL5</v>
      </c>
      <c r="C3472" t="s">
        <v>208</v>
      </c>
      <c r="D3472" t="s">
        <v>630</v>
      </c>
      <c r="E3472" s="53" t="str">
        <f t="shared" si="109"/>
        <v>2017_FLBREVARD</v>
      </c>
      <c r="F3472">
        <v>424100</v>
      </c>
      <c r="G3472" s="53">
        <f t="array" ref="G3472">SUM(IF(A3472=A$5:A3472,IF(C3472=C$5:C3472,1,0),0))</f>
        <v>5</v>
      </c>
    </row>
    <row r="3473" spans="1:7" x14ac:dyDescent="0.25">
      <c r="A3473">
        <v>2017</v>
      </c>
      <c r="B3473" s="53" t="str">
        <f t="shared" si="108"/>
        <v>2017_FL6</v>
      </c>
      <c r="C3473" t="s">
        <v>208</v>
      </c>
      <c r="D3473" t="s">
        <v>631</v>
      </c>
      <c r="E3473" s="53" t="str">
        <f t="shared" si="109"/>
        <v>2017_FLBROWARD</v>
      </c>
      <c r="F3473">
        <v>424100</v>
      </c>
      <c r="G3473" s="53">
        <f t="array" ref="G3473">SUM(IF(A3473=A$5:A3473,IF(C3473=C$5:C3473,1,0),0))</f>
        <v>6</v>
      </c>
    </row>
    <row r="3474" spans="1:7" x14ac:dyDescent="0.25">
      <c r="A3474">
        <v>2017</v>
      </c>
      <c r="B3474" s="53" t="str">
        <f t="shared" si="108"/>
        <v>2017_FL7</v>
      </c>
      <c r="C3474" t="s">
        <v>208</v>
      </c>
      <c r="D3474" t="s">
        <v>434</v>
      </c>
      <c r="E3474" s="53" t="str">
        <f t="shared" si="109"/>
        <v>2017_FLCALHOUN</v>
      </c>
      <c r="F3474">
        <v>424100</v>
      </c>
      <c r="G3474" s="53">
        <f t="array" ref="G3474">SUM(IF(A3474=A$5:A3474,IF(C3474=C$5:C3474,1,0),0))</f>
        <v>7</v>
      </c>
    </row>
    <row r="3475" spans="1:7" x14ac:dyDescent="0.25">
      <c r="A3475">
        <v>2017</v>
      </c>
      <c r="B3475" s="53" t="str">
        <f t="shared" si="108"/>
        <v>2017_FL8</v>
      </c>
      <c r="C3475" t="s">
        <v>208</v>
      </c>
      <c r="D3475" t="s">
        <v>632</v>
      </c>
      <c r="E3475" s="53" t="str">
        <f t="shared" si="109"/>
        <v>2017_FLCHARLOTTE</v>
      </c>
      <c r="F3475">
        <v>424100</v>
      </c>
      <c r="G3475" s="53">
        <f t="array" ref="G3475">SUM(IF(A3475=A$5:A3475,IF(C3475=C$5:C3475,1,0),0))</f>
        <v>8</v>
      </c>
    </row>
    <row r="3476" spans="1:7" x14ac:dyDescent="0.25">
      <c r="A3476">
        <v>2017</v>
      </c>
      <c r="B3476" s="53" t="str">
        <f t="shared" si="108"/>
        <v>2017_FL9</v>
      </c>
      <c r="C3476" t="s">
        <v>208</v>
      </c>
      <c r="D3476" t="s">
        <v>633</v>
      </c>
      <c r="E3476" s="53" t="str">
        <f t="shared" si="109"/>
        <v>2017_FLCITRUS</v>
      </c>
      <c r="F3476">
        <v>424100</v>
      </c>
      <c r="G3476" s="53">
        <f t="array" ref="G3476">SUM(IF(A3476=A$5:A3476,IF(C3476=C$5:C3476,1,0),0))</f>
        <v>9</v>
      </c>
    </row>
    <row r="3477" spans="1:7" x14ac:dyDescent="0.25">
      <c r="A3477">
        <v>2017</v>
      </c>
      <c r="B3477" s="53" t="str">
        <f t="shared" si="108"/>
        <v>2017_FL10</v>
      </c>
      <c r="C3477" t="s">
        <v>208</v>
      </c>
      <c r="D3477" t="s">
        <v>439</v>
      </c>
      <c r="E3477" s="53" t="str">
        <f t="shared" si="109"/>
        <v>2017_FLCLAY</v>
      </c>
      <c r="F3477">
        <v>424100</v>
      </c>
      <c r="G3477" s="53">
        <f t="array" ref="G3477">SUM(IF(A3477=A$5:A3477,IF(C3477=C$5:C3477,1,0),0))</f>
        <v>10</v>
      </c>
    </row>
    <row r="3478" spans="1:7" x14ac:dyDescent="0.25">
      <c r="A3478">
        <v>2017</v>
      </c>
      <c r="B3478" s="53" t="str">
        <f t="shared" si="108"/>
        <v>2017_FL11</v>
      </c>
      <c r="C3478" t="s">
        <v>208</v>
      </c>
      <c r="D3478" t="s">
        <v>209</v>
      </c>
      <c r="E3478" s="53" t="str">
        <f t="shared" si="109"/>
        <v>2017_FLCOLLIER</v>
      </c>
      <c r="F3478">
        <v>450800</v>
      </c>
      <c r="G3478" s="53">
        <f t="array" ref="G3478">SUM(IF(A3478=A$5:A3478,IF(C3478=C$5:C3478,1,0),0))</f>
        <v>11</v>
      </c>
    </row>
    <row r="3479" spans="1:7" x14ac:dyDescent="0.25">
      <c r="A3479">
        <v>2017</v>
      </c>
      <c r="B3479" s="53" t="str">
        <f t="shared" si="108"/>
        <v>2017_FL12</v>
      </c>
      <c r="C3479" t="s">
        <v>208</v>
      </c>
      <c r="D3479" t="s">
        <v>509</v>
      </c>
      <c r="E3479" s="53" t="str">
        <f t="shared" si="109"/>
        <v>2017_FLCOLUMBIA</v>
      </c>
      <c r="F3479">
        <v>424100</v>
      </c>
      <c r="G3479" s="53">
        <f t="array" ref="G3479">SUM(IF(A3479=A$5:A3479,IF(C3479=C$5:C3479,1,0),0))</f>
        <v>12</v>
      </c>
    </row>
    <row r="3480" spans="1:7" x14ac:dyDescent="0.25">
      <c r="A3480">
        <v>2017</v>
      </c>
      <c r="B3480" s="53" t="str">
        <f t="shared" si="108"/>
        <v>2017_FL13</v>
      </c>
      <c r="C3480" t="s">
        <v>208</v>
      </c>
      <c r="D3480" t="s">
        <v>634</v>
      </c>
      <c r="E3480" s="53" t="str">
        <f t="shared" si="109"/>
        <v>2017_FLDE SOTO</v>
      </c>
      <c r="F3480">
        <v>424100</v>
      </c>
      <c r="G3480" s="53">
        <f t="array" ref="G3480">SUM(IF(A3480=A$5:A3480,IF(C3480=C$5:C3480,1,0),0))</f>
        <v>13</v>
      </c>
    </row>
    <row r="3481" spans="1:7" x14ac:dyDescent="0.25">
      <c r="A3481">
        <v>2017</v>
      </c>
      <c r="B3481" s="53" t="str">
        <f t="shared" si="108"/>
        <v>2017_FL14</v>
      </c>
      <c r="C3481" t="s">
        <v>208</v>
      </c>
      <c r="D3481" t="s">
        <v>635</v>
      </c>
      <c r="E3481" s="53" t="str">
        <f t="shared" si="109"/>
        <v>2017_FLDIXIE</v>
      </c>
      <c r="F3481">
        <v>424100</v>
      </c>
      <c r="G3481" s="53">
        <f t="array" ref="G3481">SUM(IF(A3481=A$5:A3481,IF(C3481=C$5:C3481,1,0),0))</f>
        <v>14</v>
      </c>
    </row>
    <row r="3482" spans="1:7" x14ac:dyDescent="0.25">
      <c r="A3482">
        <v>2017</v>
      </c>
      <c r="B3482" s="53" t="str">
        <f t="shared" si="108"/>
        <v>2017_FL15</v>
      </c>
      <c r="C3482" t="s">
        <v>208</v>
      </c>
      <c r="D3482" t="s">
        <v>636</v>
      </c>
      <c r="E3482" s="53" t="str">
        <f t="shared" si="109"/>
        <v>2017_FLDUVAL</v>
      </c>
      <c r="F3482">
        <v>424100</v>
      </c>
      <c r="G3482" s="53">
        <f t="array" ref="G3482">SUM(IF(A3482=A$5:A3482,IF(C3482=C$5:C3482,1,0),0))</f>
        <v>15</v>
      </c>
    </row>
    <row r="3483" spans="1:7" x14ac:dyDescent="0.25">
      <c r="A3483">
        <v>2017</v>
      </c>
      <c r="B3483" s="53" t="str">
        <f t="shared" si="108"/>
        <v>2017_FL16</v>
      </c>
      <c r="C3483" t="s">
        <v>208</v>
      </c>
      <c r="D3483" t="s">
        <v>452</v>
      </c>
      <c r="E3483" s="53" t="str">
        <f t="shared" si="109"/>
        <v>2017_FLESCAMBIA</v>
      </c>
      <c r="F3483">
        <v>424100</v>
      </c>
      <c r="G3483" s="53">
        <f t="array" ref="G3483">SUM(IF(A3483=A$5:A3483,IF(C3483=C$5:C3483,1,0),0))</f>
        <v>16</v>
      </c>
    </row>
    <row r="3484" spans="1:7" x14ac:dyDescent="0.25">
      <c r="A3484">
        <v>2017</v>
      </c>
      <c r="B3484" s="53" t="str">
        <f t="shared" si="108"/>
        <v>2017_FL17</v>
      </c>
      <c r="C3484" t="s">
        <v>208</v>
      </c>
      <c r="D3484" t="s">
        <v>637</v>
      </c>
      <c r="E3484" s="53" t="str">
        <f t="shared" si="109"/>
        <v>2017_FLFLAGLER</v>
      </c>
      <c r="F3484">
        <v>424100</v>
      </c>
      <c r="G3484" s="53">
        <f t="array" ref="G3484">SUM(IF(A3484=A$5:A3484,IF(C3484=C$5:C3484,1,0),0))</f>
        <v>17</v>
      </c>
    </row>
    <row r="3485" spans="1:7" x14ac:dyDescent="0.25">
      <c r="A3485">
        <v>2017</v>
      </c>
      <c r="B3485" s="53" t="str">
        <f t="shared" si="108"/>
        <v>2017_FL18</v>
      </c>
      <c r="C3485" t="s">
        <v>208</v>
      </c>
      <c r="D3485" t="s">
        <v>455</v>
      </c>
      <c r="E3485" s="53" t="str">
        <f t="shared" si="109"/>
        <v>2017_FLFRANKLIN</v>
      </c>
      <c r="F3485">
        <v>424100</v>
      </c>
      <c r="G3485" s="53">
        <f t="array" ref="G3485">SUM(IF(A3485=A$5:A3485,IF(C3485=C$5:C3485,1,0),0))</f>
        <v>18</v>
      </c>
    </row>
    <row r="3486" spans="1:7" x14ac:dyDescent="0.25">
      <c r="A3486">
        <v>2017</v>
      </c>
      <c r="B3486" s="53" t="str">
        <f t="shared" si="108"/>
        <v>2017_FL19</v>
      </c>
      <c r="C3486" t="s">
        <v>208</v>
      </c>
      <c r="D3486" t="s">
        <v>638</v>
      </c>
      <c r="E3486" s="53" t="str">
        <f t="shared" si="109"/>
        <v>2017_FLGADSDEN</v>
      </c>
      <c r="F3486">
        <v>424100</v>
      </c>
      <c r="G3486" s="53">
        <f t="array" ref="G3486">SUM(IF(A3486=A$5:A3486,IF(C3486=C$5:C3486,1,0),0))</f>
        <v>19</v>
      </c>
    </row>
    <row r="3487" spans="1:7" x14ac:dyDescent="0.25">
      <c r="A3487">
        <v>2017</v>
      </c>
      <c r="B3487" s="53" t="str">
        <f t="shared" si="108"/>
        <v>2017_FL20</v>
      </c>
      <c r="C3487" t="s">
        <v>208</v>
      </c>
      <c r="D3487" t="s">
        <v>639</v>
      </c>
      <c r="E3487" s="53" t="str">
        <f t="shared" si="109"/>
        <v>2017_FLGILCHRIST</v>
      </c>
      <c r="F3487">
        <v>424100</v>
      </c>
      <c r="G3487" s="53">
        <f t="array" ref="G3487">SUM(IF(A3487=A$5:A3487,IF(C3487=C$5:C3487,1,0),0))</f>
        <v>20</v>
      </c>
    </row>
    <row r="3488" spans="1:7" x14ac:dyDescent="0.25">
      <c r="A3488">
        <v>2017</v>
      </c>
      <c r="B3488" s="53" t="str">
        <f t="shared" si="108"/>
        <v>2017_FL21</v>
      </c>
      <c r="C3488" t="s">
        <v>208</v>
      </c>
      <c r="D3488" t="s">
        <v>640</v>
      </c>
      <c r="E3488" s="53" t="str">
        <f t="shared" si="109"/>
        <v>2017_FLGLADES</v>
      </c>
      <c r="F3488">
        <v>424100</v>
      </c>
      <c r="G3488" s="53">
        <f t="array" ref="G3488">SUM(IF(A3488=A$5:A3488,IF(C3488=C$5:C3488,1,0),0))</f>
        <v>21</v>
      </c>
    </row>
    <row r="3489" spans="1:7" x14ac:dyDescent="0.25">
      <c r="A3489">
        <v>2017</v>
      </c>
      <c r="B3489" s="53" t="str">
        <f t="shared" si="108"/>
        <v>2017_FL22</v>
      </c>
      <c r="C3489" t="s">
        <v>208</v>
      </c>
      <c r="D3489" t="s">
        <v>641</v>
      </c>
      <c r="E3489" s="53" t="str">
        <f t="shared" si="109"/>
        <v>2017_FLGULF</v>
      </c>
      <c r="F3489">
        <v>424100</v>
      </c>
      <c r="G3489" s="53">
        <f t="array" ref="G3489">SUM(IF(A3489=A$5:A3489,IF(C3489=C$5:C3489,1,0),0))</f>
        <v>22</v>
      </c>
    </row>
    <row r="3490" spans="1:7" x14ac:dyDescent="0.25">
      <c r="A3490">
        <v>2017</v>
      </c>
      <c r="B3490" s="53" t="str">
        <f t="shared" si="108"/>
        <v>2017_FL23</v>
      </c>
      <c r="C3490" t="s">
        <v>208</v>
      </c>
      <c r="D3490" t="s">
        <v>642</v>
      </c>
      <c r="E3490" s="53" t="str">
        <f t="shared" si="109"/>
        <v>2017_FLHAMILTON</v>
      </c>
      <c r="F3490">
        <v>424100</v>
      </c>
      <c r="G3490" s="53">
        <f t="array" ref="G3490">SUM(IF(A3490=A$5:A3490,IF(C3490=C$5:C3490,1,0),0))</f>
        <v>23</v>
      </c>
    </row>
    <row r="3491" spans="1:7" x14ac:dyDescent="0.25">
      <c r="A3491">
        <v>2017</v>
      </c>
      <c r="B3491" s="53" t="str">
        <f t="shared" si="108"/>
        <v>2017_FL24</v>
      </c>
      <c r="C3491" t="s">
        <v>208</v>
      </c>
      <c r="D3491" t="s">
        <v>643</v>
      </c>
      <c r="E3491" s="53" t="str">
        <f t="shared" si="109"/>
        <v>2017_FLHARDEE</v>
      </c>
      <c r="F3491">
        <v>424100</v>
      </c>
      <c r="G3491" s="53">
        <f t="array" ref="G3491">SUM(IF(A3491=A$5:A3491,IF(C3491=C$5:C3491,1,0),0))</f>
        <v>24</v>
      </c>
    </row>
    <row r="3492" spans="1:7" x14ac:dyDescent="0.25">
      <c r="A3492">
        <v>2017</v>
      </c>
      <c r="B3492" s="53" t="str">
        <f t="shared" si="108"/>
        <v>2017_FL25</v>
      </c>
      <c r="C3492" t="s">
        <v>208</v>
      </c>
      <c r="D3492" t="s">
        <v>644</v>
      </c>
      <c r="E3492" s="53" t="str">
        <f t="shared" si="109"/>
        <v>2017_FLHENDRY</v>
      </c>
      <c r="F3492">
        <v>424100</v>
      </c>
      <c r="G3492" s="53">
        <f t="array" ref="G3492">SUM(IF(A3492=A$5:A3492,IF(C3492=C$5:C3492,1,0),0))</f>
        <v>25</v>
      </c>
    </row>
    <row r="3493" spans="1:7" x14ac:dyDescent="0.25">
      <c r="A3493">
        <v>2017</v>
      </c>
      <c r="B3493" s="53" t="str">
        <f t="shared" si="108"/>
        <v>2017_FL26</v>
      </c>
      <c r="C3493" t="s">
        <v>208</v>
      </c>
      <c r="D3493" t="s">
        <v>645</v>
      </c>
      <c r="E3493" s="53" t="str">
        <f t="shared" si="109"/>
        <v>2017_FLHERNANDO</v>
      </c>
      <c r="F3493">
        <v>424100</v>
      </c>
      <c r="G3493" s="53">
        <f t="array" ref="G3493">SUM(IF(A3493=A$5:A3493,IF(C3493=C$5:C3493,1,0),0))</f>
        <v>26</v>
      </c>
    </row>
    <row r="3494" spans="1:7" x14ac:dyDescent="0.25">
      <c r="A3494">
        <v>2017</v>
      </c>
      <c r="B3494" s="53" t="str">
        <f t="shared" si="108"/>
        <v>2017_FL27</v>
      </c>
      <c r="C3494" t="s">
        <v>208</v>
      </c>
      <c r="D3494" t="s">
        <v>646</v>
      </c>
      <c r="E3494" s="53" t="str">
        <f t="shared" si="109"/>
        <v>2017_FLHIGHLANDS</v>
      </c>
      <c r="F3494">
        <v>424100</v>
      </c>
      <c r="G3494" s="53">
        <f t="array" ref="G3494">SUM(IF(A3494=A$5:A3494,IF(C3494=C$5:C3494,1,0),0))</f>
        <v>27</v>
      </c>
    </row>
    <row r="3495" spans="1:7" x14ac:dyDescent="0.25">
      <c r="A3495">
        <v>2017</v>
      </c>
      <c r="B3495" s="53" t="str">
        <f t="shared" si="108"/>
        <v>2017_FL28</v>
      </c>
      <c r="C3495" t="s">
        <v>208</v>
      </c>
      <c r="D3495" t="s">
        <v>647</v>
      </c>
      <c r="E3495" s="53" t="str">
        <f t="shared" si="109"/>
        <v>2017_FLHILLSBOROUGH</v>
      </c>
      <c r="F3495">
        <v>424100</v>
      </c>
      <c r="G3495" s="53">
        <f t="array" ref="G3495">SUM(IF(A3495=A$5:A3495,IF(C3495=C$5:C3495,1,0),0))</f>
        <v>28</v>
      </c>
    </row>
    <row r="3496" spans="1:7" x14ac:dyDescent="0.25">
      <c r="A3496">
        <v>2017</v>
      </c>
      <c r="B3496" s="53" t="str">
        <f t="shared" si="108"/>
        <v>2017_FL29</v>
      </c>
      <c r="C3496" t="s">
        <v>208</v>
      </c>
      <c r="D3496" t="s">
        <v>648</v>
      </c>
      <c r="E3496" s="53" t="str">
        <f t="shared" si="109"/>
        <v>2017_FLHOLMES</v>
      </c>
      <c r="F3496">
        <v>424100</v>
      </c>
      <c r="G3496" s="53">
        <f t="array" ref="G3496">SUM(IF(A3496=A$5:A3496,IF(C3496=C$5:C3496,1,0),0))</f>
        <v>29</v>
      </c>
    </row>
    <row r="3497" spans="1:7" x14ac:dyDescent="0.25">
      <c r="A3497">
        <v>2017</v>
      </c>
      <c r="B3497" s="53" t="str">
        <f t="shared" si="108"/>
        <v>2017_FL30</v>
      </c>
      <c r="C3497" t="s">
        <v>208</v>
      </c>
      <c r="D3497" t="s">
        <v>649</v>
      </c>
      <c r="E3497" s="53" t="str">
        <f t="shared" si="109"/>
        <v>2017_FLINDIAN RIVER</v>
      </c>
      <c r="F3497">
        <v>424100</v>
      </c>
      <c r="G3497" s="53">
        <f t="array" ref="G3497">SUM(IF(A3497=A$5:A3497,IF(C3497=C$5:C3497,1,0),0))</f>
        <v>30</v>
      </c>
    </row>
    <row r="3498" spans="1:7" x14ac:dyDescent="0.25">
      <c r="A3498">
        <v>2017</v>
      </c>
      <c r="B3498" s="53" t="str">
        <f t="shared" si="108"/>
        <v>2017_FL31</v>
      </c>
      <c r="C3498" t="s">
        <v>208</v>
      </c>
      <c r="D3498" t="s">
        <v>460</v>
      </c>
      <c r="E3498" s="53" t="str">
        <f t="shared" si="109"/>
        <v>2017_FLJACKSON</v>
      </c>
      <c r="F3498">
        <v>424100</v>
      </c>
      <c r="G3498" s="53">
        <f t="array" ref="G3498">SUM(IF(A3498=A$5:A3498,IF(C3498=C$5:C3498,1,0),0))</f>
        <v>31</v>
      </c>
    </row>
    <row r="3499" spans="1:7" x14ac:dyDescent="0.25">
      <c r="A3499">
        <v>2017</v>
      </c>
      <c r="B3499" s="53" t="str">
        <f t="shared" si="108"/>
        <v>2017_FL32</v>
      </c>
      <c r="C3499" t="s">
        <v>208</v>
      </c>
      <c r="D3499" t="s">
        <v>196</v>
      </c>
      <c r="E3499" s="53" t="str">
        <f t="shared" si="109"/>
        <v>2017_FLJEFFERSON</v>
      </c>
      <c r="F3499">
        <v>424100</v>
      </c>
      <c r="G3499" s="53">
        <f t="array" ref="G3499">SUM(IF(A3499=A$5:A3499,IF(C3499=C$5:C3499,1,0),0))</f>
        <v>32</v>
      </c>
    </row>
    <row r="3500" spans="1:7" x14ac:dyDescent="0.25">
      <c r="A3500">
        <v>2017</v>
      </c>
      <c r="B3500" s="53" t="str">
        <f t="shared" si="108"/>
        <v>2017_FL33</v>
      </c>
      <c r="C3500" t="s">
        <v>208</v>
      </c>
      <c r="D3500" t="s">
        <v>526</v>
      </c>
      <c r="E3500" s="53" t="str">
        <f t="shared" si="109"/>
        <v>2017_FLLAFAYETTE</v>
      </c>
      <c r="F3500">
        <v>424100</v>
      </c>
      <c r="G3500" s="53">
        <f t="array" ref="G3500">SUM(IF(A3500=A$5:A3500,IF(C3500=C$5:C3500,1,0),0))</f>
        <v>33</v>
      </c>
    </row>
    <row r="3501" spans="1:7" x14ac:dyDescent="0.25">
      <c r="A3501">
        <v>2017</v>
      </c>
      <c r="B3501" s="53" t="str">
        <f t="shared" si="108"/>
        <v>2017_FL34</v>
      </c>
      <c r="C3501" t="s">
        <v>208</v>
      </c>
      <c r="D3501" t="s">
        <v>197</v>
      </c>
      <c r="E3501" s="53" t="str">
        <f t="shared" si="109"/>
        <v>2017_FLLAKE</v>
      </c>
      <c r="F3501">
        <v>424100</v>
      </c>
      <c r="G3501" s="53">
        <f t="array" ref="G3501">SUM(IF(A3501=A$5:A3501,IF(C3501=C$5:C3501,1,0),0))</f>
        <v>34</v>
      </c>
    </row>
    <row r="3502" spans="1:7" x14ac:dyDescent="0.25">
      <c r="A3502">
        <v>2017</v>
      </c>
      <c r="B3502" s="53" t="str">
        <f t="shared" si="108"/>
        <v>2017_FL35</v>
      </c>
      <c r="C3502" t="s">
        <v>208</v>
      </c>
      <c r="D3502" t="s">
        <v>464</v>
      </c>
      <c r="E3502" s="53" t="str">
        <f t="shared" si="109"/>
        <v>2017_FLLEE</v>
      </c>
      <c r="F3502">
        <v>424100</v>
      </c>
      <c r="G3502" s="53">
        <f t="array" ref="G3502">SUM(IF(A3502=A$5:A3502,IF(C3502=C$5:C3502,1,0),0))</f>
        <v>35</v>
      </c>
    </row>
    <row r="3503" spans="1:7" x14ac:dyDescent="0.25">
      <c r="A3503">
        <v>2017</v>
      </c>
      <c r="B3503" s="53" t="str">
        <f t="shared" si="108"/>
        <v>2017_FL36</v>
      </c>
      <c r="C3503" t="s">
        <v>208</v>
      </c>
      <c r="D3503" t="s">
        <v>650</v>
      </c>
      <c r="E3503" s="53" t="str">
        <f t="shared" si="109"/>
        <v>2017_FLLEON</v>
      </c>
      <c r="F3503">
        <v>424100</v>
      </c>
      <c r="G3503" s="53">
        <f t="array" ref="G3503">SUM(IF(A3503=A$5:A3503,IF(C3503=C$5:C3503,1,0),0))</f>
        <v>36</v>
      </c>
    </row>
    <row r="3504" spans="1:7" x14ac:dyDescent="0.25">
      <c r="A3504">
        <v>2017</v>
      </c>
      <c r="B3504" s="53" t="str">
        <f t="shared" si="108"/>
        <v>2017_FL37</v>
      </c>
      <c r="C3504" t="s">
        <v>208</v>
      </c>
      <c r="D3504" t="s">
        <v>651</v>
      </c>
      <c r="E3504" s="53" t="str">
        <f t="shared" si="109"/>
        <v>2017_FLLEVY</v>
      </c>
      <c r="F3504">
        <v>424100</v>
      </c>
      <c r="G3504" s="53">
        <f t="array" ref="G3504">SUM(IF(A3504=A$5:A3504,IF(C3504=C$5:C3504,1,0),0))</f>
        <v>37</v>
      </c>
    </row>
    <row r="3505" spans="1:7" x14ac:dyDescent="0.25">
      <c r="A3505">
        <v>2017</v>
      </c>
      <c r="B3505" s="53" t="str">
        <f t="shared" si="108"/>
        <v>2017_FL38</v>
      </c>
      <c r="C3505" t="s">
        <v>208</v>
      </c>
      <c r="D3505" t="s">
        <v>652</v>
      </c>
      <c r="E3505" s="53" t="str">
        <f t="shared" si="109"/>
        <v>2017_FLLIBERTY</v>
      </c>
      <c r="F3505">
        <v>424100</v>
      </c>
      <c r="G3505" s="53">
        <f t="array" ref="G3505">SUM(IF(A3505=A$5:A3505,IF(C3505=C$5:C3505,1,0),0))</f>
        <v>38</v>
      </c>
    </row>
    <row r="3506" spans="1:7" x14ac:dyDescent="0.25">
      <c r="A3506">
        <v>2017</v>
      </c>
      <c r="B3506" s="53" t="str">
        <f t="shared" si="108"/>
        <v>2017_FL39</v>
      </c>
      <c r="C3506" t="s">
        <v>208</v>
      </c>
      <c r="D3506" t="s">
        <v>467</v>
      </c>
      <c r="E3506" s="53" t="str">
        <f t="shared" si="109"/>
        <v>2017_FLMADISON</v>
      </c>
      <c r="F3506">
        <v>424100</v>
      </c>
      <c r="G3506" s="53">
        <f t="array" ref="G3506">SUM(IF(A3506=A$5:A3506,IF(C3506=C$5:C3506,1,0),0))</f>
        <v>39</v>
      </c>
    </row>
    <row r="3507" spans="1:7" x14ac:dyDescent="0.25">
      <c r="A3507">
        <v>2017</v>
      </c>
      <c r="B3507" s="53" t="str">
        <f t="shared" si="108"/>
        <v>2017_FL40</v>
      </c>
      <c r="C3507" t="s">
        <v>208</v>
      </c>
      <c r="D3507" t="s">
        <v>653</v>
      </c>
      <c r="E3507" s="53" t="str">
        <f t="shared" si="109"/>
        <v>2017_FLMANATEE</v>
      </c>
      <c r="F3507">
        <v>424100</v>
      </c>
      <c r="G3507" s="53">
        <f t="array" ref="G3507">SUM(IF(A3507=A$5:A3507,IF(C3507=C$5:C3507,1,0),0))</f>
        <v>40</v>
      </c>
    </row>
    <row r="3508" spans="1:7" x14ac:dyDescent="0.25">
      <c r="A3508">
        <v>2017</v>
      </c>
      <c r="B3508" s="53" t="str">
        <f t="shared" si="108"/>
        <v>2017_FL41</v>
      </c>
      <c r="C3508" t="s">
        <v>208</v>
      </c>
      <c r="D3508" t="s">
        <v>469</v>
      </c>
      <c r="E3508" s="53" t="str">
        <f t="shared" si="109"/>
        <v>2017_FLMARION</v>
      </c>
      <c r="F3508">
        <v>424100</v>
      </c>
      <c r="G3508" s="53">
        <f t="array" ref="G3508">SUM(IF(A3508=A$5:A3508,IF(C3508=C$5:C3508,1,0),0))</f>
        <v>41</v>
      </c>
    </row>
    <row r="3509" spans="1:7" x14ac:dyDescent="0.25">
      <c r="A3509">
        <v>2017</v>
      </c>
      <c r="B3509" s="53" t="str">
        <f t="shared" si="108"/>
        <v>2017_FL42</v>
      </c>
      <c r="C3509" t="s">
        <v>208</v>
      </c>
      <c r="D3509" t="s">
        <v>654</v>
      </c>
      <c r="E3509" s="53" t="str">
        <f t="shared" si="109"/>
        <v>2017_FLMARTIN</v>
      </c>
      <c r="F3509">
        <v>424100</v>
      </c>
      <c r="G3509" s="53">
        <f t="array" ref="G3509">SUM(IF(A3509=A$5:A3509,IF(C3509=C$5:C3509,1,0),0))</f>
        <v>42</v>
      </c>
    </row>
    <row r="3510" spans="1:7" x14ac:dyDescent="0.25">
      <c r="A3510">
        <v>2017</v>
      </c>
      <c r="B3510" s="53" t="str">
        <f t="shared" si="108"/>
        <v>2017_FL43</v>
      </c>
      <c r="C3510" t="s">
        <v>208</v>
      </c>
      <c r="D3510" t="s">
        <v>655</v>
      </c>
      <c r="E3510" s="53" t="str">
        <f t="shared" si="109"/>
        <v>2017_FLMIAMI-DADE</v>
      </c>
      <c r="F3510">
        <v>424100</v>
      </c>
      <c r="G3510" s="53">
        <f t="array" ref="G3510">SUM(IF(A3510=A$5:A3510,IF(C3510=C$5:C3510,1,0),0))</f>
        <v>43</v>
      </c>
    </row>
    <row r="3511" spans="1:7" x14ac:dyDescent="0.25">
      <c r="A3511">
        <v>2017</v>
      </c>
      <c r="B3511" s="53" t="str">
        <f t="shared" si="108"/>
        <v>2017_FL44</v>
      </c>
      <c r="C3511" t="s">
        <v>208</v>
      </c>
      <c r="D3511" t="s">
        <v>210</v>
      </c>
      <c r="E3511" s="53" t="str">
        <f t="shared" si="109"/>
        <v>2017_FLMONROE</v>
      </c>
      <c r="F3511">
        <v>529000</v>
      </c>
      <c r="G3511" s="53">
        <f t="array" ref="G3511">SUM(IF(A3511=A$5:A3511,IF(C3511=C$5:C3511,1,0),0))</f>
        <v>44</v>
      </c>
    </row>
    <row r="3512" spans="1:7" x14ac:dyDescent="0.25">
      <c r="A3512">
        <v>2017</v>
      </c>
      <c r="B3512" s="53" t="str">
        <f t="shared" si="108"/>
        <v>2017_FL45</v>
      </c>
      <c r="C3512" t="s">
        <v>208</v>
      </c>
      <c r="D3512" t="s">
        <v>263</v>
      </c>
      <c r="E3512" s="53" t="str">
        <f t="shared" si="109"/>
        <v>2017_FLNASSAU</v>
      </c>
      <c r="F3512">
        <v>424100</v>
      </c>
      <c r="G3512" s="53">
        <f t="array" ref="G3512">SUM(IF(A3512=A$5:A3512,IF(C3512=C$5:C3512,1,0),0))</f>
        <v>45</v>
      </c>
    </row>
    <row r="3513" spans="1:7" x14ac:dyDescent="0.25">
      <c r="A3513">
        <v>2017</v>
      </c>
      <c r="B3513" s="53" t="str">
        <f t="shared" si="108"/>
        <v>2017_FL46</v>
      </c>
      <c r="C3513" t="s">
        <v>208</v>
      </c>
      <c r="D3513" t="s">
        <v>656</v>
      </c>
      <c r="E3513" s="53" t="str">
        <f t="shared" si="109"/>
        <v>2017_FLOKALOOSA</v>
      </c>
      <c r="F3513">
        <v>424100</v>
      </c>
      <c r="G3513" s="53">
        <f t="array" ref="G3513">SUM(IF(A3513=A$5:A3513,IF(C3513=C$5:C3513,1,0),0))</f>
        <v>46</v>
      </c>
    </row>
    <row r="3514" spans="1:7" x14ac:dyDescent="0.25">
      <c r="A3514">
        <v>2017</v>
      </c>
      <c r="B3514" s="53" t="str">
        <f t="shared" si="108"/>
        <v>2017_FL47</v>
      </c>
      <c r="C3514" t="s">
        <v>208</v>
      </c>
      <c r="D3514" t="s">
        <v>657</v>
      </c>
      <c r="E3514" s="53" t="str">
        <f t="shared" si="109"/>
        <v>2017_FLOKEECHOBEE</v>
      </c>
      <c r="F3514">
        <v>424100</v>
      </c>
      <c r="G3514" s="53">
        <f t="array" ref="G3514">SUM(IF(A3514=A$5:A3514,IF(C3514=C$5:C3514,1,0),0))</f>
        <v>47</v>
      </c>
    </row>
    <row r="3515" spans="1:7" x14ac:dyDescent="0.25">
      <c r="A3515">
        <v>2017</v>
      </c>
      <c r="B3515" s="53" t="str">
        <f t="shared" si="108"/>
        <v>2017_FL48</v>
      </c>
      <c r="C3515" t="s">
        <v>208</v>
      </c>
      <c r="D3515" t="s">
        <v>169</v>
      </c>
      <c r="E3515" s="53" t="str">
        <f t="shared" si="109"/>
        <v>2017_FLORANGE</v>
      </c>
      <c r="F3515">
        <v>424100</v>
      </c>
      <c r="G3515" s="53">
        <f t="array" ref="G3515">SUM(IF(A3515=A$5:A3515,IF(C3515=C$5:C3515,1,0),0))</f>
        <v>48</v>
      </c>
    </row>
    <row r="3516" spans="1:7" x14ac:dyDescent="0.25">
      <c r="A3516">
        <v>2017</v>
      </c>
      <c r="B3516" s="53" t="str">
        <f t="shared" si="108"/>
        <v>2017_FL49</v>
      </c>
      <c r="C3516" t="s">
        <v>208</v>
      </c>
      <c r="D3516" t="s">
        <v>658</v>
      </c>
      <c r="E3516" s="53" t="str">
        <f t="shared" si="109"/>
        <v>2017_FLOSCEOLA</v>
      </c>
      <c r="F3516">
        <v>424100</v>
      </c>
      <c r="G3516" s="53">
        <f t="array" ref="G3516">SUM(IF(A3516=A$5:A3516,IF(C3516=C$5:C3516,1,0),0))</f>
        <v>49</v>
      </c>
    </row>
    <row r="3517" spans="1:7" x14ac:dyDescent="0.25">
      <c r="A3517">
        <v>2017</v>
      </c>
      <c r="B3517" s="53" t="str">
        <f t="shared" si="108"/>
        <v>2017_FL50</v>
      </c>
      <c r="C3517" t="s">
        <v>208</v>
      </c>
      <c r="D3517" t="s">
        <v>659</v>
      </c>
      <c r="E3517" s="53" t="str">
        <f t="shared" si="109"/>
        <v>2017_FLPALM BEACH</v>
      </c>
      <c r="F3517">
        <v>424100</v>
      </c>
      <c r="G3517" s="53">
        <f t="array" ref="G3517">SUM(IF(A3517=A$5:A3517,IF(C3517=C$5:C3517,1,0),0))</f>
        <v>50</v>
      </c>
    </row>
    <row r="3518" spans="1:7" x14ac:dyDescent="0.25">
      <c r="A3518">
        <v>2017</v>
      </c>
      <c r="B3518" s="53" t="str">
        <f t="shared" si="108"/>
        <v>2017_FL51</v>
      </c>
      <c r="C3518" t="s">
        <v>208</v>
      </c>
      <c r="D3518" t="s">
        <v>660</v>
      </c>
      <c r="E3518" s="53" t="str">
        <f t="shared" si="109"/>
        <v>2017_FLPASCO</v>
      </c>
      <c r="F3518">
        <v>424100</v>
      </c>
      <c r="G3518" s="53">
        <f t="array" ref="G3518">SUM(IF(A3518=A$5:A3518,IF(C3518=C$5:C3518,1,0),0))</f>
        <v>51</v>
      </c>
    </row>
    <row r="3519" spans="1:7" x14ac:dyDescent="0.25">
      <c r="A3519">
        <v>2017</v>
      </c>
      <c r="B3519" s="53" t="str">
        <f t="shared" si="108"/>
        <v>2017_FL52</v>
      </c>
      <c r="C3519" t="s">
        <v>208</v>
      </c>
      <c r="D3519" t="s">
        <v>661</v>
      </c>
      <c r="E3519" s="53" t="str">
        <f t="shared" si="109"/>
        <v>2017_FLPINELLAS</v>
      </c>
      <c r="F3519">
        <v>424100</v>
      </c>
      <c r="G3519" s="53">
        <f t="array" ref="G3519">SUM(IF(A3519=A$5:A3519,IF(C3519=C$5:C3519,1,0),0))</f>
        <v>52</v>
      </c>
    </row>
    <row r="3520" spans="1:7" x14ac:dyDescent="0.25">
      <c r="A3520">
        <v>2017</v>
      </c>
      <c r="B3520" s="53" t="str">
        <f t="shared" si="108"/>
        <v>2017_FL53</v>
      </c>
      <c r="C3520" t="s">
        <v>208</v>
      </c>
      <c r="D3520" t="s">
        <v>535</v>
      </c>
      <c r="E3520" s="53" t="str">
        <f t="shared" si="109"/>
        <v>2017_FLPOLK</v>
      </c>
      <c r="F3520">
        <v>424100</v>
      </c>
      <c r="G3520" s="53">
        <f t="array" ref="G3520">SUM(IF(A3520=A$5:A3520,IF(C3520=C$5:C3520,1,0),0))</f>
        <v>53</v>
      </c>
    </row>
    <row r="3521" spans="1:7" x14ac:dyDescent="0.25">
      <c r="A3521">
        <v>2017</v>
      </c>
      <c r="B3521" s="53" t="str">
        <f t="shared" si="108"/>
        <v>2017_FL54</v>
      </c>
      <c r="C3521" t="s">
        <v>208</v>
      </c>
      <c r="D3521" t="s">
        <v>264</v>
      </c>
      <c r="E3521" s="53" t="str">
        <f t="shared" si="109"/>
        <v>2017_FLPUTNAM</v>
      </c>
      <c r="F3521">
        <v>424100</v>
      </c>
      <c r="G3521" s="53">
        <f t="array" ref="G3521">SUM(IF(A3521=A$5:A3521,IF(C3521=C$5:C3521,1,0),0))</f>
        <v>54</v>
      </c>
    </row>
    <row r="3522" spans="1:7" x14ac:dyDescent="0.25">
      <c r="A3522">
        <v>2017</v>
      </c>
      <c r="B3522" s="53" t="str">
        <f t="shared" si="108"/>
        <v>2017_FL55</v>
      </c>
      <c r="C3522" t="s">
        <v>208</v>
      </c>
      <c r="D3522" t="s">
        <v>662</v>
      </c>
      <c r="E3522" s="53" t="str">
        <f t="shared" si="109"/>
        <v>2017_FLST. JOHNS</v>
      </c>
      <c r="F3522">
        <v>424100</v>
      </c>
      <c r="G3522" s="53">
        <f t="array" ref="G3522">SUM(IF(A3522=A$5:A3522,IF(C3522=C$5:C3522,1,0),0))</f>
        <v>55</v>
      </c>
    </row>
    <row r="3523" spans="1:7" x14ac:dyDescent="0.25">
      <c r="A3523">
        <v>2017</v>
      </c>
      <c r="B3523" s="53" t="str">
        <f t="shared" si="108"/>
        <v>2017_FL56</v>
      </c>
      <c r="C3523" t="s">
        <v>208</v>
      </c>
      <c r="D3523" t="s">
        <v>663</v>
      </c>
      <c r="E3523" s="53" t="str">
        <f t="shared" si="109"/>
        <v>2017_FLST. LUCIE</v>
      </c>
      <c r="F3523">
        <v>424100</v>
      </c>
      <c r="G3523" s="53">
        <f t="array" ref="G3523">SUM(IF(A3523=A$5:A3523,IF(C3523=C$5:C3523,1,0),0))</f>
        <v>56</v>
      </c>
    </row>
    <row r="3524" spans="1:7" x14ac:dyDescent="0.25">
      <c r="A3524">
        <v>2017</v>
      </c>
      <c r="B3524" s="53" t="str">
        <f t="shared" si="108"/>
        <v>2017_FL57</v>
      </c>
      <c r="C3524" t="s">
        <v>208</v>
      </c>
      <c r="D3524" t="s">
        <v>664</v>
      </c>
      <c r="E3524" s="53" t="str">
        <f t="shared" si="109"/>
        <v>2017_FLSANTA ROSA</v>
      </c>
      <c r="F3524">
        <v>424100</v>
      </c>
      <c r="G3524" s="53">
        <f t="array" ref="G3524">SUM(IF(A3524=A$5:A3524,IF(C3524=C$5:C3524,1,0),0))</f>
        <v>57</v>
      </c>
    </row>
    <row r="3525" spans="1:7" x14ac:dyDescent="0.25">
      <c r="A3525">
        <v>2017</v>
      </c>
      <c r="B3525" s="53" t="str">
        <f t="shared" si="108"/>
        <v>2017_FL58</v>
      </c>
      <c r="C3525" t="s">
        <v>208</v>
      </c>
      <c r="D3525" t="s">
        <v>665</v>
      </c>
      <c r="E3525" s="53" t="str">
        <f t="shared" si="109"/>
        <v>2017_FLSARASOTA</v>
      </c>
      <c r="F3525">
        <v>424100</v>
      </c>
      <c r="G3525" s="53">
        <f t="array" ref="G3525">SUM(IF(A3525=A$5:A3525,IF(C3525=C$5:C3525,1,0),0))</f>
        <v>58</v>
      </c>
    </row>
    <row r="3526" spans="1:7" x14ac:dyDescent="0.25">
      <c r="A3526">
        <v>2017</v>
      </c>
      <c r="B3526" s="53" t="str">
        <f t="shared" ref="B3526:B3589" si="110">A3526&amp;"_"&amp;C3526&amp;G3526</f>
        <v>2017_FL59</v>
      </c>
      <c r="C3526" t="s">
        <v>208</v>
      </c>
      <c r="D3526" t="s">
        <v>666</v>
      </c>
      <c r="E3526" s="53" t="str">
        <f t="shared" ref="E3526:E3589" si="111">A3526&amp;"_"&amp;C3526&amp;D3526</f>
        <v>2017_FLSEMINOLE</v>
      </c>
      <c r="F3526">
        <v>424100</v>
      </c>
      <c r="G3526" s="53">
        <f t="array" ref="G3526">SUM(IF(A3526=A$5:A3526,IF(C3526=C$5:C3526,1,0),0))</f>
        <v>59</v>
      </c>
    </row>
    <row r="3527" spans="1:7" x14ac:dyDescent="0.25">
      <c r="A3527">
        <v>2017</v>
      </c>
      <c r="B3527" s="53" t="str">
        <f t="shared" si="110"/>
        <v>2017_FL60</v>
      </c>
      <c r="C3527" t="s">
        <v>208</v>
      </c>
      <c r="D3527" t="s">
        <v>479</v>
      </c>
      <c r="E3527" s="53" t="str">
        <f t="shared" si="111"/>
        <v>2017_FLSUMTER</v>
      </c>
      <c r="F3527">
        <v>424100</v>
      </c>
      <c r="G3527" s="53">
        <f t="array" ref="G3527">SUM(IF(A3527=A$5:A3527,IF(C3527=C$5:C3527,1,0),0))</f>
        <v>60</v>
      </c>
    </row>
    <row r="3528" spans="1:7" x14ac:dyDescent="0.25">
      <c r="A3528">
        <v>2017</v>
      </c>
      <c r="B3528" s="53" t="str">
        <f t="shared" si="110"/>
        <v>2017_FL61</v>
      </c>
      <c r="C3528" t="s">
        <v>208</v>
      </c>
      <c r="D3528" t="s">
        <v>667</v>
      </c>
      <c r="E3528" s="53" t="str">
        <f t="shared" si="111"/>
        <v>2017_FLSUWANNEE</v>
      </c>
      <c r="F3528">
        <v>424100</v>
      </c>
      <c r="G3528" s="53">
        <f t="array" ref="G3528">SUM(IF(A3528=A$5:A3528,IF(C3528=C$5:C3528,1,0),0))</f>
        <v>61</v>
      </c>
    </row>
    <row r="3529" spans="1:7" x14ac:dyDescent="0.25">
      <c r="A3529">
        <v>2017</v>
      </c>
      <c r="B3529" s="53" t="str">
        <f t="shared" si="110"/>
        <v>2017_FL62</v>
      </c>
      <c r="C3529" t="s">
        <v>208</v>
      </c>
      <c r="D3529" t="s">
        <v>668</v>
      </c>
      <c r="E3529" s="53" t="str">
        <f t="shared" si="111"/>
        <v>2017_FLTAYLOR</v>
      </c>
      <c r="F3529">
        <v>424100</v>
      </c>
      <c r="G3529" s="53">
        <f t="array" ref="G3529">SUM(IF(A3529=A$5:A3529,IF(C3529=C$5:C3529,1,0),0))</f>
        <v>62</v>
      </c>
    </row>
    <row r="3530" spans="1:7" x14ac:dyDescent="0.25">
      <c r="A3530">
        <v>2017</v>
      </c>
      <c r="B3530" s="53" t="str">
        <f t="shared" si="110"/>
        <v>2017_FL63</v>
      </c>
      <c r="C3530" t="s">
        <v>208</v>
      </c>
      <c r="D3530" t="s">
        <v>258</v>
      </c>
      <c r="E3530" s="53" t="str">
        <f t="shared" si="111"/>
        <v>2017_FLUNION</v>
      </c>
      <c r="F3530">
        <v>424100</v>
      </c>
      <c r="G3530" s="53">
        <f t="array" ref="G3530">SUM(IF(A3530=A$5:A3530,IF(C3530=C$5:C3530,1,0),0))</f>
        <v>63</v>
      </c>
    </row>
    <row r="3531" spans="1:7" x14ac:dyDescent="0.25">
      <c r="A3531">
        <v>2017</v>
      </c>
      <c r="B3531" s="53" t="str">
        <f t="shared" si="110"/>
        <v>2017_FL64</v>
      </c>
      <c r="C3531" t="s">
        <v>208</v>
      </c>
      <c r="D3531" t="s">
        <v>669</v>
      </c>
      <c r="E3531" s="53" t="str">
        <f t="shared" si="111"/>
        <v>2017_FLVOLUSIA</v>
      </c>
      <c r="F3531">
        <v>424100</v>
      </c>
      <c r="G3531" s="53">
        <f t="array" ref="G3531">SUM(IF(A3531=A$5:A3531,IF(C3531=C$5:C3531,1,0),0))</f>
        <v>64</v>
      </c>
    </row>
    <row r="3532" spans="1:7" x14ac:dyDescent="0.25">
      <c r="A3532">
        <v>2017</v>
      </c>
      <c r="B3532" s="53" t="str">
        <f t="shared" si="110"/>
        <v>2017_FL65</v>
      </c>
      <c r="C3532" t="s">
        <v>208</v>
      </c>
      <c r="D3532" t="s">
        <v>670</v>
      </c>
      <c r="E3532" s="53" t="str">
        <f t="shared" si="111"/>
        <v>2017_FLWAKULLA</v>
      </c>
      <c r="F3532">
        <v>424100</v>
      </c>
      <c r="G3532" s="53">
        <f t="array" ref="G3532">SUM(IF(A3532=A$5:A3532,IF(C3532=C$5:C3532,1,0),0))</f>
        <v>65</v>
      </c>
    </row>
    <row r="3533" spans="1:7" x14ac:dyDescent="0.25">
      <c r="A3533">
        <v>2017</v>
      </c>
      <c r="B3533" s="53" t="str">
        <f t="shared" si="110"/>
        <v>2017_FL66</v>
      </c>
      <c r="C3533" t="s">
        <v>208</v>
      </c>
      <c r="D3533" t="s">
        <v>671</v>
      </c>
      <c r="E3533" s="53" t="str">
        <f t="shared" si="111"/>
        <v>2017_FLWALTON</v>
      </c>
      <c r="F3533">
        <v>424100</v>
      </c>
      <c r="G3533" s="53">
        <f t="array" ref="G3533">SUM(IF(A3533=A$5:A3533,IF(C3533=C$5:C3533,1,0),0))</f>
        <v>66</v>
      </c>
    </row>
    <row r="3534" spans="1:7" x14ac:dyDescent="0.25">
      <c r="A3534">
        <v>2017</v>
      </c>
      <c r="B3534" s="53" t="str">
        <f t="shared" si="110"/>
        <v>2017_FL67</v>
      </c>
      <c r="C3534" t="s">
        <v>208</v>
      </c>
      <c r="D3534" t="s">
        <v>125</v>
      </c>
      <c r="E3534" s="53" t="str">
        <f t="shared" si="111"/>
        <v>2017_FLWASHINGTON</v>
      </c>
      <c r="F3534">
        <v>424100</v>
      </c>
      <c r="G3534" s="53">
        <f t="array" ref="G3534">SUM(IF(A3534=A$5:A3534,IF(C3534=C$5:C3534,1,0),0))</f>
        <v>67</v>
      </c>
    </row>
    <row r="3535" spans="1:7" x14ac:dyDescent="0.25">
      <c r="A3535">
        <v>2017</v>
      </c>
      <c r="B3535" s="53" t="str">
        <f t="shared" si="110"/>
        <v>2017_GA1</v>
      </c>
      <c r="C3535" t="s">
        <v>211</v>
      </c>
      <c r="D3535" t="s">
        <v>672</v>
      </c>
      <c r="E3535" s="53" t="str">
        <f t="shared" si="111"/>
        <v>2017_GAAPPLING</v>
      </c>
      <c r="F3535">
        <v>424100</v>
      </c>
      <c r="G3535" s="53">
        <f t="array" ref="G3535">SUM(IF(A3535=A$5:A3535,IF(C3535=C$5:C3535,1,0),0))</f>
        <v>1</v>
      </c>
    </row>
    <row r="3536" spans="1:7" x14ac:dyDescent="0.25">
      <c r="A3536">
        <v>2017</v>
      </c>
      <c r="B3536" s="53" t="str">
        <f t="shared" si="110"/>
        <v>2017_GA2</v>
      </c>
      <c r="C3536" t="s">
        <v>211</v>
      </c>
      <c r="D3536" t="s">
        <v>673</v>
      </c>
      <c r="E3536" s="53" t="str">
        <f t="shared" si="111"/>
        <v>2017_GAATKINSON</v>
      </c>
      <c r="F3536">
        <v>424100</v>
      </c>
      <c r="G3536" s="53">
        <f t="array" ref="G3536">SUM(IF(A3536=A$5:A3536,IF(C3536=C$5:C3536,1,0),0))</f>
        <v>2</v>
      </c>
    </row>
    <row r="3537" spans="1:7" x14ac:dyDescent="0.25">
      <c r="A3537">
        <v>2017</v>
      </c>
      <c r="B3537" s="53" t="str">
        <f t="shared" si="110"/>
        <v>2017_GA3</v>
      </c>
      <c r="C3537" t="s">
        <v>211</v>
      </c>
      <c r="D3537" t="s">
        <v>674</v>
      </c>
      <c r="E3537" s="53" t="str">
        <f t="shared" si="111"/>
        <v>2017_GABACON</v>
      </c>
      <c r="F3537">
        <v>424100</v>
      </c>
      <c r="G3537" s="53">
        <f t="array" ref="G3537">SUM(IF(A3537=A$5:A3537,IF(C3537=C$5:C3537,1,0),0))</f>
        <v>3</v>
      </c>
    </row>
    <row r="3538" spans="1:7" x14ac:dyDescent="0.25">
      <c r="A3538">
        <v>2017</v>
      </c>
      <c r="B3538" s="53" t="str">
        <f t="shared" si="110"/>
        <v>2017_GA4</v>
      </c>
      <c r="C3538" t="s">
        <v>211</v>
      </c>
      <c r="D3538" t="s">
        <v>627</v>
      </c>
      <c r="E3538" s="53" t="str">
        <f t="shared" si="111"/>
        <v>2017_GABAKER</v>
      </c>
      <c r="F3538">
        <v>424100</v>
      </c>
      <c r="G3538" s="53">
        <f t="array" ref="G3538">SUM(IF(A3538=A$5:A3538,IF(C3538=C$5:C3538,1,0),0))</f>
        <v>4</v>
      </c>
    </row>
    <row r="3539" spans="1:7" x14ac:dyDescent="0.25">
      <c r="A3539">
        <v>2017</v>
      </c>
      <c r="B3539" s="53" t="str">
        <f t="shared" si="110"/>
        <v>2017_GA5</v>
      </c>
      <c r="C3539" t="s">
        <v>211</v>
      </c>
      <c r="D3539" t="s">
        <v>428</v>
      </c>
      <c r="E3539" s="53" t="str">
        <f t="shared" si="111"/>
        <v>2017_GABALDWIN</v>
      </c>
      <c r="F3539">
        <v>424100</v>
      </c>
      <c r="G3539" s="53">
        <f t="array" ref="G3539">SUM(IF(A3539=A$5:A3539,IF(C3539=C$5:C3539,1,0),0))</f>
        <v>5</v>
      </c>
    </row>
    <row r="3540" spans="1:7" x14ac:dyDescent="0.25">
      <c r="A3540">
        <v>2017</v>
      </c>
      <c r="B3540" s="53" t="str">
        <f t="shared" si="110"/>
        <v>2017_GA6</v>
      </c>
      <c r="C3540" t="s">
        <v>211</v>
      </c>
      <c r="D3540" t="s">
        <v>675</v>
      </c>
      <c r="E3540" s="53" t="str">
        <f t="shared" si="111"/>
        <v>2017_GABANKS</v>
      </c>
      <c r="F3540">
        <v>424100</v>
      </c>
      <c r="G3540" s="53">
        <f t="array" ref="G3540">SUM(IF(A3540=A$5:A3540,IF(C3540=C$5:C3540,1,0),0))</f>
        <v>6</v>
      </c>
    </row>
    <row r="3541" spans="1:7" x14ac:dyDescent="0.25">
      <c r="A3541">
        <v>2017</v>
      </c>
      <c r="B3541" s="53" t="str">
        <f t="shared" si="110"/>
        <v>2017_GA7</v>
      </c>
      <c r="C3541" t="s">
        <v>211</v>
      </c>
      <c r="D3541" t="s">
        <v>676</v>
      </c>
      <c r="E3541" s="53" t="str">
        <f t="shared" si="111"/>
        <v>2017_GABARROW</v>
      </c>
      <c r="F3541">
        <v>424100</v>
      </c>
      <c r="G3541" s="53">
        <f t="array" ref="G3541">SUM(IF(A3541=A$5:A3541,IF(C3541=C$5:C3541,1,0),0))</f>
        <v>7</v>
      </c>
    </row>
    <row r="3542" spans="1:7" x14ac:dyDescent="0.25">
      <c r="A3542">
        <v>2017</v>
      </c>
      <c r="B3542" s="53" t="str">
        <f t="shared" si="110"/>
        <v>2017_GA8</v>
      </c>
      <c r="C3542" t="s">
        <v>211</v>
      </c>
      <c r="D3542" t="s">
        <v>677</v>
      </c>
      <c r="E3542" s="53" t="str">
        <f t="shared" si="111"/>
        <v>2017_GABARTOW</v>
      </c>
      <c r="F3542">
        <v>424100</v>
      </c>
      <c r="G3542" s="53">
        <f t="array" ref="G3542">SUM(IF(A3542=A$5:A3542,IF(C3542=C$5:C3542,1,0),0))</f>
        <v>8</v>
      </c>
    </row>
    <row r="3543" spans="1:7" x14ac:dyDescent="0.25">
      <c r="A3543">
        <v>2017</v>
      </c>
      <c r="B3543" s="53" t="str">
        <f t="shared" si="110"/>
        <v>2017_GA9</v>
      </c>
      <c r="C3543" t="s">
        <v>211</v>
      </c>
      <c r="D3543" t="s">
        <v>678</v>
      </c>
      <c r="E3543" s="53" t="str">
        <f t="shared" si="111"/>
        <v>2017_GABEN HILL</v>
      </c>
      <c r="F3543">
        <v>424100</v>
      </c>
      <c r="G3543" s="53">
        <f t="array" ref="G3543">SUM(IF(A3543=A$5:A3543,IF(C3543=C$5:C3543,1,0),0))</f>
        <v>9</v>
      </c>
    </row>
    <row r="3544" spans="1:7" x14ac:dyDescent="0.25">
      <c r="A3544">
        <v>2017</v>
      </c>
      <c r="B3544" s="53" t="str">
        <f t="shared" si="110"/>
        <v>2017_GA10</v>
      </c>
      <c r="C3544" t="s">
        <v>211</v>
      </c>
      <c r="D3544" t="s">
        <v>679</v>
      </c>
      <c r="E3544" s="53" t="str">
        <f t="shared" si="111"/>
        <v>2017_GABERRIEN</v>
      </c>
      <c r="F3544">
        <v>424100</v>
      </c>
      <c r="G3544" s="53">
        <f t="array" ref="G3544">SUM(IF(A3544=A$5:A3544,IF(C3544=C$5:C3544,1,0),0))</f>
        <v>10</v>
      </c>
    </row>
    <row r="3545" spans="1:7" x14ac:dyDescent="0.25">
      <c r="A3545">
        <v>2017</v>
      </c>
      <c r="B3545" s="53" t="str">
        <f t="shared" si="110"/>
        <v>2017_GA11</v>
      </c>
      <c r="C3545" t="s">
        <v>211</v>
      </c>
      <c r="D3545" t="s">
        <v>430</v>
      </c>
      <c r="E3545" s="53" t="str">
        <f t="shared" si="111"/>
        <v>2017_GABIBB</v>
      </c>
      <c r="F3545">
        <v>424100</v>
      </c>
      <c r="G3545" s="53">
        <f t="array" ref="G3545">SUM(IF(A3545=A$5:A3545,IF(C3545=C$5:C3545,1,0),0))</f>
        <v>11</v>
      </c>
    </row>
    <row r="3546" spans="1:7" x14ac:dyDescent="0.25">
      <c r="A3546">
        <v>2017</v>
      </c>
      <c r="B3546" s="53" t="str">
        <f t="shared" si="110"/>
        <v>2017_GA12</v>
      </c>
      <c r="C3546" t="s">
        <v>211</v>
      </c>
      <c r="D3546" t="s">
        <v>680</v>
      </c>
      <c r="E3546" s="53" t="str">
        <f t="shared" si="111"/>
        <v>2017_GABLECKLEY</v>
      </c>
      <c r="F3546">
        <v>424100</v>
      </c>
      <c r="G3546" s="53">
        <f t="array" ref="G3546">SUM(IF(A3546=A$5:A3546,IF(C3546=C$5:C3546,1,0),0))</f>
        <v>12</v>
      </c>
    </row>
    <row r="3547" spans="1:7" x14ac:dyDescent="0.25">
      <c r="A3547">
        <v>2017</v>
      </c>
      <c r="B3547" s="53" t="str">
        <f t="shared" si="110"/>
        <v>2017_GA13</v>
      </c>
      <c r="C3547" t="s">
        <v>211</v>
      </c>
      <c r="D3547" t="s">
        <v>681</v>
      </c>
      <c r="E3547" s="53" t="str">
        <f t="shared" si="111"/>
        <v>2017_GABRANTLEY</v>
      </c>
      <c r="F3547">
        <v>424100</v>
      </c>
      <c r="G3547" s="53">
        <f t="array" ref="G3547">SUM(IF(A3547=A$5:A3547,IF(C3547=C$5:C3547,1,0),0))</f>
        <v>13</v>
      </c>
    </row>
    <row r="3548" spans="1:7" x14ac:dyDescent="0.25">
      <c r="A3548">
        <v>2017</v>
      </c>
      <c r="B3548" s="53" t="str">
        <f t="shared" si="110"/>
        <v>2017_GA14</v>
      </c>
      <c r="C3548" t="s">
        <v>211</v>
      </c>
      <c r="D3548" t="s">
        <v>682</v>
      </c>
      <c r="E3548" s="53" t="str">
        <f t="shared" si="111"/>
        <v>2017_GABROOKS</v>
      </c>
      <c r="F3548">
        <v>424100</v>
      </c>
      <c r="G3548" s="53">
        <f t="array" ref="G3548">SUM(IF(A3548=A$5:A3548,IF(C3548=C$5:C3548,1,0),0))</f>
        <v>14</v>
      </c>
    </row>
    <row r="3549" spans="1:7" x14ac:dyDescent="0.25">
      <c r="A3549">
        <v>2017</v>
      </c>
      <c r="B3549" s="53" t="str">
        <f t="shared" si="110"/>
        <v>2017_GA15</v>
      </c>
      <c r="C3549" t="s">
        <v>211</v>
      </c>
      <c r="D3549" t="s">
        <v>683</v>
      </c>
      <c r="E3549" s="53" t="str">
        <f t="shared" si="111"/>
        <v>2017_GABRYAN</v>
      </c>
      <c r="F3549">
        <v>424100</v>
      </c>
      <c r="G3549" s="53">
        <f t="array" ref="G3549">SUM(IF(A3549=A$5:A3549,IF(C3549=C$5:C3549,1,0),0))</f>
        <v>15</v>
      </c>
    </row>
    <row r="3550" spans="1:7" x14ac:dyDescent="0.25">
      <c r="A3550">
        <v>2017</v>
      </c>
      <c r="B3550" s="53" t="str">
        <f t="shared" si="110"/>
        <v>2017_GA16</v>
      </c>
      <c r="C3550" t="s">
        <v>211</v>
      </c>
      <c r="D3550" t="s">
        <v>684</v>
      </c>
      <c r="E3550" s="53" t="str">
        <f t="shared" si="111"/>
        <v>2017_GABULLOCH</v>
      </c>
      <c r="F3550">
        <v>424100</v>
      </c>
      <c r="G3550" s="53">
        <f t="array" ref="G3550">SUM(IF(A3550=A$5:A3550,IF(C3550=C$5:C3550,1,0),0))</f>
        <v>16</v>
      </c>
    </row>
    <row r="3551" spans="1:7" x14ac:dyDescent="0.25">
      <c r="A3551">
        <v>2017</v>
      </c>
      <c r="B3551" s="53" t="str">
        <f t="shared" si="110"/>
        <v>2017_GA17</v>
      </c>
      <c r="C3551" t="s">
        <v>211</v>
      </c>
      <c r="D3551" t="s">
        <v>685</v>
      </c>
      <c r="E3551" s="53" t="str">
        <f t="shared" si="111"/>
        <v>2017_GABURKE</v>
      </c>
      <c r="F3551">
        <v>424100</v>
      </c>
      <c r="G3551" s="53">
        <f t="array" ref="G3551">SUM(IF(A3551=A$5:A3551,IF(C3551=C$5:C3551,1,0),0))</f>
        <v>17</v>
      </c>
    </row>
    <row r="3552" spans="1:7" x14ac:dyDescent="0.25">
      <c r="A3552">
        <v>2017</v>
      </c>
      <c r="B3552" s="53" t="str">
        <f t="shared" si="110"/>
        <v>2017_GA18</v>
      </c>
      <c r="C3552" t="s">
        <v>211</v>
      </c>
      <c r="D3552" t="s">
        <v>686</v>
      </c>
      <c r="E3552" s="53" t="str">
        <f t="shared" si="111"/>
        <v>2017_GABUTTS</v>
      </c>
      <c r="F3552">
        <v>424100</v>
      </c>
      <c r="G3552" s="53">
        <f t="array" ref="G3552">SUM(IF(A3552=A$5:A3552,IF(C3552=C$5:C3552,1,0),0))</f>
        <v>18</v>
      </c>
    </row>
    <row r="3553" spans="1:7" x14ac:dyDescent="0.25">
      <c r="A3553">
        <v>2017</v>
      </c>
      <c r="B3553" s="53" t="str">
        <f t="shared" si="110"/>
        <v>2017_GA19</v>
      </c>
      <c r="C3553" t="s">
        <v>211</v>
      </c>
      <c r="D3553" t="s">
        <v>434</v>
      </c>
      <c r="E3553" s="53" t="str">
        <f t="shared" si="111"/>
        <v>2017_GACALHOUN</v>
      </c>
      <c r="F3553">
        <v>424100</v>
      </c>
      <c r="G3553" s="53">
        <f t="array" ref="G3553">SUM(IF(A3553=A$5:A3553,IF(C3553=C$5:C3553,1,0),0))</f>
        <v>19</v>
      </c>
    </row>
    <row r="3554" spans="1:7" x14ac:dyDescent="0.25">
      <c r="A3554">
        <v>2017</v>
      </c>
      <c r="B3554" s="53" t="str">
        <f t="shared" si="110"/>
        <v>2017_GA20</v>
      </c>
      <c r="C3554" t="s">
        <v>211</v>
      </c>
      <c r="D3554" t="s">
        <v>270</v>
      </c>
      <c r="E3554" s="53" t="str">
        <f t="shared" si="111"/>
        <v>2017_GACAMDEN</v>
      </c>
      <c r="F3554">
        <v>424100</v>
      </c>
      <c r="G3554" s="53">
        <f t="array" ref="G3554">SUM(IF(A3554=A$5:A3554,IF(C3554=C$5:C3554,1,0),0))</f>
        <v>20</v>
      </c>
    </row>
    <row r="3555" spans="1:7" x14ac:dyDescent="0.25">
      <c r="A3555">
        <v>2017</v>
      </c>
      <c r="B3555" s="53" t="str">
        <f t="shared" si="110"/>
        <v>2017_GA21</v>
      </c>
      <c r="C3555" t="s">
        <v>211</v>
      </c>
      <c r="D3555" t="s">
        <v>687</v>
      </c>
      <c r="E3555" s="53" t="str">
        <f t="shared" si="111"/>
        <v>2017_GACANDLER</v>
      </c>
      <c r="F3555">
        <v>424100</v>
      </c>
      <c r="G3555" s="53">
        <f t="array" ref="G3555">SUM(IF(A3555=A$5:A3555,IF(C3555=C$5:C3555,1,0),0))</f>
        <v>21</v>
      </c>
    </row>
    <row r="3556" spans="1:7" x14ac:dyDescent="0.25">
      <c r="A3556">
        <v>2017</v>
      </c>
      <c r="B3556" s="53" t="str">
        <f t="shared" si="110"/>
        <v>2017_GA22</v>
      </c>
      <c r="C3556" t="s">
        <v>211</v>
      </c>
      <c r="D3556" t="s">
        <v>227</v>
      </c>
      <c r="E3556" s="53" t="str">
        <f t="shared" si="111"/>
        <v>2017_GACARROLL</v>
      </c>
      <c r="F3556">
        <v>424100</v>
      </c>
      <c r="G3556" s="53">
        <f t="array" ref="G3556">SUM(IF(A3556=A$5:A3556,IF(C3556=C$5:C3556,1,0),0))</f>
        <v>22</v>
      </c>
    </row>
    <row r="3557" spans="1:7" x14ac:dyDescent="0.25">
      <c r="A3557">
        <v>2017</v>
      </c>
      <c r="B3557" s="53" t="str">
        <f t="shared" si="110"/>
        <v>2017_GA23</v>
      </c>
      <c r="C3557" t="s">
        <v>211</v>
      </c>
      <c r="D3557" t="s">
        <v>688</v>
      </c>
      <c r="E3557" s="53" t="str">
        <f t="shared" si="111"/>
        <v>2017_GACATOOSA</v>
      </c>
      <c r="F3557">
        <v>424100</v>
      </c>
      <c r="G3557" s="53">
        <f t="array" ref="G3557">SUM(IF(A3557=A$5:A3557,IF(C3557=C$5:C3557,1,0),0))</f>
        <v>23</v>
      </c>
    </row>
    <row r="3558" spans="1:7" x14ac:dyDescent="0.25">
      <c r="A3558">
        <v>2017</v>
      </c>
      <c r="B3558" s="53" t="str">
        <f t="shared" si="110"/>
        <v>2017_GA24</v>
      </c>
      <c r="C3558" t="s">
        <v>211</v>
      </c>
      <c r="D3558" t="s">
        <v>689</v>
      </c>
      <c r="E3558" s="53" t="str">
        <f t="shared" si="111"/>
        <v>2017_GACHARLTON</v>
      </c>
      <c r="F3558">
        <v>424100</v>
      </c>
      <c r="G3558" s="53">
        <f t="array" ref="G3558">SUM(IF(A3558=A$5:A3558,IF(C3558=C$5:C3558,1,0),0))</f>
        <v>24</v>
      </c>
    </row>
    <row r="3559" spans="1:7" x14ac:dyDescent="0.25">
      <c r="A3559">
        <v>2017</v>
      </c>
      <c r="B3559" s="53" t="str">
        <f t="shared" si="110"/>
        <v>2017_GA25</v>
      </c>
      <c r="C3559" t="s">
        <v>211</v>
      </c>
      <c r="D3559" t="s">
        <v>690</v>
      </c>
      <c r="E3559" s="53" t="str">
        <f t="shared" si="111"/>
        <v>2017_GACHATHAM</v>
      </c>
      <c r="F3559">
        <v>424100</v>
      </c>
      <c r="G3559" s="53">
        <f t="array" ref="G3559">SUM(IF(A3559=A$5:A3559,IF(C3559=C$5:C3559,1,0),0))</f>
        <v>25</v>
      </c>
    </row>
    <row r="3560" spans="1:7" x14ac:dyDescent="0.25">
      <c r="A3560">
        <v>2017</v>
      </c>
      <c r="B3560" s="53" t="str">
        <f t="shared" si="110"/>
        <v>2017_GA26</v>
      </c>
      <c r="C3560" t="s">
        <v>211</v>
      </c>
      <c r="D3560" t="s">
        <v>691</v>
      </c>
      <c r="E3560" s="53" t="str">
        <f t="shared" si="111"/>
        <v>2017_GACHATTAHOOCHEE</v>
      </c>
      <c r="F3560">
        <v>424100</v>
      </c>
      <c r="G3560" s="53">
        <f t="array" ref="G3560">SUM(IF(A3560=A$5:A3560,IF(C3560=C$5:C3560,1,0),0))</f>
        <v>26</v>
      </c>
    </row>
    <row r="3561" spans="1:7" x14ac:dyDescent="0.25">
      <c r="A3561">
        <v>2017</v>
      </c>
      <c r="B3561" s="53" t="str">
        <f t="shared" si="110"/>
        <v>2017_GA27</v>
      </c>
      <c r="C3561" t="s">
        <v>211</v>
      </c>
      <c r="D3561" t="s">
        <v>692</v>
      </c>
      <c r="E3561" s="53" t="str">
        <f t="shared" si="111"/>
        <v>2017_GACHATTOOGA</v>
      </c>
      <c r="F3561">
        <v>424100</v>
      </c>
      <c r="G3561" s="53">
        <f t="array" ref="G3561">SUM(IF(A3561=A$5:A3561,IF(C3561=C$5:C3561,1,0),0))</f>
        <v>27</v>
      </c>
    </row>
    <row r="3562" spans="1:7" x14ac:dyDescent="0.25">
      <c r="A3562">
        <v>2017</v>
      </c>
      <c r="B3562" s="53" t="str">
        <f t="shared" si="110"/>
        <v>2017_GA28</v>
      </c>
      <c r="C3562" t="s">
        <v>211</v>
      </c>
      <c r="D3562" t="s">
        <v>436</v>
      </c>
      <c r="E3562" s="53" t="str">
        <f t="shared" si="111"/>
        <v>2017_GACHEROKEE</v>
      </c>
      <c r="F3562">
        <v>424100</v>
      </c>
      <c r="G3562" s="53">
        <f t="array" ref="G3562">SUM(IF(A3562=A$5:A3562,IF(C3562=C$5:C3562,1,0),0))</f>
        <v>28</v>
      </c>
    </row>
    <row r="3563" spans="1:7" x14ac:dyDescent="0.25">
      <c r="A3563">
        <v>2017</v>
      </c>
      <c r="B3563" s="53" t="str">
        <f t="shared" si="110"/>
        <v>2017_GA29</v>
      </c>
      <c r="C3563" t="s">
        <v>211</v>
      </c>
      <c r="D3563" t="s">
        <v>308</v>
      </c>
      <c r="E3563" s="53" t="str">
        <f t="shared" si="111"/>
        <v>2017_GACLARKE</v>
      </c>
      <c r="F3563">
        <v>424100</v>
      </c>
      <c r="G3563" s="53">
        <f t="array" ref="G3563">SUM(IF(A3563=A$5:A3563,IF(C3563=C$5:C3563,1,0),0))</f>
        <v>29</v>
      </c>
    </row>
    <row r="3564" spans="1:7" x14ac:dyDescent="0.25">
      <c r="A3564">
        <v>2017</v>
      </c>
      <c r="B3564" s="53" t="str">
        <f t="shared" si="110"/>
        <v>2017_GA30</v>
      </c>
      <c r="C3564" t="s">
        <v>211</v>
      </c>
      <c r="D3564" t="s">
        <v>439</v>
      </c>
      <c r="E3564" s="53" t="str">
        <f t="shared" si="111"/>
        <v>2017_GACLAY</v>
      </c>
      <c r="F3564">
        <v>424100</v>
      </c>
      <c r="G3564" s="53">
        <f t="array" ref="G3564">SUM(IF(A3564=A$5:A3564,IF(C3564=C$5:C3564,1,0),0))</f>
        <v>30</v>
      </c>
    </row>
    <row r="3565" spans="1:7" x14ac:dyDescent="0.25">
      <c r="A3565">
        <v>2017</v>
      </c>
      <c r="B3565" s="53" t="str">
        <f t="shared" si="110"/>
        <v>2017_GA31</v>
      </c>
      <c r="C3565" t="s">
        <v>211</v>
      </c>
      <c r="D3565" t="s">
        <v>693</v>
      </c>
      <c r="E3565" s="53" t="str">
        <f t="shared" si="111"/>
        <v>2017_GACLAYTON</v>
      </c>
      <c r="F3565">
        <v>424100</v>
      </c>
      <c r="G3565" s="53">
        <f t="array" ref="G3565">SUM(IF(A3565=A$5:A3565,IF(C3565=C$5:C3565,1,0),0))</f>
        <v>31</v>
      </c>
    </row>
    <row r="3566" spans="1:7" x14ac:dyDescent="0.25">
      <c r="A3566">
        <v>2017</v>
      </c>
      <c r="B3566" s="53" t="str">
        <f t="shared" si="110"/>
        <v>2017_GA32</v>
      </c>
      <c r="C3566" t="s">
        <v>211</v>
      </c>
      <c r="D3566" t="s">
        <v>694</v>
      </c>
      <c r="E3566" s="53" t="str">
        <f t="shared" si="111"/>
        <v>2017_GACLINCH</v>
      </c>
      <c r="F3566">
        <v>424100</v>
      </c>
      <c r="G3566" s="53">
        <f t="array" ref="G3566">SUM(IF(A3566=A$5:A3566,IF(C3566=C$5:C3566,1,0),0))</f>
        <v>32</v>
      </c>
    </row>
    <row r="3567" spans="1:7" x14ac:dyDescent="0.25">
      <c r="A3567">
        <v>2017</v>
      </c>
      <c r="B3567" s="53" t="str">
        <f t="shared" si="110"/>
        <v>2017_GA33</v>
      </c>
      <c r="C3567" t="s">
        <v>211</v>
      </c>
      <c r="D3567" t="s">
        <v>695</v>
      </c>
      <c r="E3567" s="53" t="str">
        <f t="shared" si="111"/>
        <v>2017_GACOBB</v>
      </c>
      <c r="F3567">
        <v>424100</v>
      </c>
      <c r="G3567" s="53">
        <f t="array" ref="G3567">SUM(IF(A3567=A$5:A3567,IF(C3567=C$5:C3567,1,0),0))</f>
        <v>33</v>
      </c>
    </row>
    <row r="3568" spans="1:7" x14ac:dyDescent="0.25">
      <c r="A3568">
        <v>2017</v>
      </c>
      <c r="B3568" s="53" t="str">
        <f t="shared" si="110"/>
        <v>2017_GA34</v>
      </c>
      <c r="C3568" t="s">
        <v>211</v>
      </c>
      <c r="D3568" t="s">
        <v>441</v>
      </c>
      <c r="E3568" s="53" t="str">
        <f t="shared" si="111"/>
        <v>2017_GACOFFEE</v>
      </c>
      <c r="F3568">
        <v>424100</v>
      </c>
      <c r="G3568" s="53">
        <f t="array" ref="G3568">SUM(IF(A3568=A$5:A3568,IF(C3568=C$5:C3568,1,0),0))</f>
        <v>34</v>
      </c>
    </row>
    <row r="3569" spans="1:7" x14ac:dyDescent="0.25">
      <c r="A3569">
        <v>2017</v>
      </c>
      <c r="B3569" s="53" t="str">
        <f t="shared" si="110"/>
        <v>2017_GA35</v>
      </c>
      <c r="C3569" t="s">
        <v>211</v>
      </c>
      <c r="D3569" t="s">
        <v>696</v>
      </c>
      <c r="E3569" s="53" t="str">
        <f t="shared" si="111"/>
        <v>2017_GACOLQUITT</v>
      </c>
      <c r="F3569">
        <v>424100</v>
      </c>
      <c r="G3569" s="53">
        <f t="array" ref="G3569">SUM(IF(A3569=A$5:A3569,IF(C3569=C$5:C3569,1,0),0))</f>
        <v>35</v>
      </c>
    </row>
    <row r="3570" spans="1:7" x14ac:dyDescent="0.25">
      <c r="A3570">
        <v>2017</v>
      </c>
      <c r="B3570" s="53" t="str">
        <f t="shared" si="110"/>
        <v>2017_GA36</v>
      </c>
      <c r="C3570" t="s">
        <v>211</v>
      </c>
      <c r="D3570" t="s">
        <v>509</v>
      </c>
      <c r="E3570" s="53" t="str">
        <f t="shared" si="111"/>
        <v>2017_GACOLUMBIA</v>
      </c>
      <c r="F3570">
        <v>424100</v>
      </c>
      <c r="G3570" s="53">
        <f t="array" ref="G3570">SUM(IF(A3570=A$5:A3570,IF(C3570=C$5:C3570,1,0),0))</f>
        <v>36</v>
      </c>
    </row>
    <row r="3571" spans="1:7" x14ac:dyDescent="0.25">
      <c r="A3571">
        <v>2017</v>
      </c>
      <c r="B3571" s="53" t="str">
        <f t="shared" si="110"/>
        <v>2017_GA37</v>
      </c>
      <c r="C3571" t="s">
        <v>211</v>
      </c>
      <c r="D3571" t="s">
        <v>697</v>
      </c>
      <c r="E3571" s="53" t="str">
        <f t="shared" si="111"/>
        <v>2017_GACOOK</v>
      </c>
      <c r="F3571">
        <v>424100</v>
      </c>
      <c r="G3571" s="53">
        <f t="array" ref="G3571">SUM(IF(A3571=A$5:A3571,IF(C3571=C$5:C3571,1,0),0))</f>
        <v>37</v>
      </c>
    </row>
    <row r="3572" spans="1:7" x14ac:dyDescent="0.25">
      <c r="A3572">
        <v>2017</v>
      </c>
      <c r="B3572" s="53" t="str">
        <f t="shared" si="110"/>
        <v>2017_GA38</v>
      </c>
      <c r="C3572" t="s">
        <v>211</v>
      </c>
      <c r="D3572" t="s">
        <v>698</v>
      </c>
      <c r="E3572" s="53" t="str">
        <f t="shared" si="111"/>
        <v>2017_GACOWETA</v>
      </c>
      <c r="F3572">
        <v>424100</v>
      </c>
      <c r="G3572" s="53">
        <f t="array" ref="G3572">SUM(IF(A3572=A$5:A3572,IF(C3572=C$5:C3572,1,0),0))</f>
        <v>38</v>
      </c>
    </row>
    <row r="3573" spans="1:7" x14ac:dyDescent="0.25">
      <c r="A3573">
        <v>2017</v>
      </c>
      <c r="B3573" s="53" t="str">
        <f t="shared" si="110"/>
        <v>2017_GA39</v>
      </c>
      <c r="C3573" t="s">
        <v>211</v>
      </c>
      <c r="D3573" t="s">
        <v>512</v>
      </c>
      <c r="E3573" s="53" t="str">
        <f t="shared" si="111"/>
        <v>2017_GACRAWFORD</v>
      </c>
      <c r="F3573">
        <v>424100</v>
      </c>
      <c r="G3573" s="53">
        <f t="array" ref="G3573">SUM(IF(A3573=A$5:A3573,IF(C3573=C$5:C3573,1,0),0))</f>
        <v>39</v>
      </c>
    </row>
    <row r="3574" spans="1:7" x14ac:dyDescent="0.25">
      <c r="A3574">
        <v>2017</v>
      </c>
      <c r="B3574" s="53" t="str">
        <f t="shared" si="110"/>
        <v>2017_GA40</v>
      </c>
      <c r="C3574" t="s">
        <v>211</v>
      </c>
      <c r="D3574" t="s">
        <v>699</v>
      </c>
      <c r="E3574" s="53" t="str">
        <f t="shared" si="111"/>
        <v>2017_GACRISP</v>
      </c>
      <c r="F3574">
        <v>424100</v>
      </c>
      <c r="G3574" s="53">
        <f t="array" ref="G3574">SUM(IF(A3574=A$5:A3574,IF(C3574=C$5:C3574,1,0),0))</f>
        <v>40</v>
      </c>
    </row>
    <row r="3575" spans="1:7" x14ac:dyDescent="0.25">
      <c r="A3575">
        <v>2017</v>
      </c>
      <c r="B3575" s="53" t="str">
        <f t="shared" si="110"/>
        <v>2017_GA41</v>
      </c>
      <c r="C3575" t="s">
        <v>211</v>
      </c>
      <c r="D3575" t="s">
        <v>700</v>
      </c>
      <c r="E3575" s="53" t="str">
        <f t="shared" si="111"/>
        <v>2017_GADADE</v>
      </c>
      <c r="F3575">
        <v>424100</v>
      </c>
      <c r="G3575" s="53">
        <f t="array" ref="G3575">SUM(IF(A3575=A$5:A3575,IF(C3575=C$5:C3575,1,0),0))</f>
        <v>41</v>
      </c>
    </row>
    <row r="3576" spans="1:7" x14ac:dyDescent="0.25">
      <c r="A3576">
        <v>2017</v>
      </c>
      <c r="B3576" s="53" t="str">
        <f t="shared" si="110"/>
        <v>2017_GA42</v>
      </c>
      <c r="C3576" t="s">
        <v>211</v>
      </c>
      <c r="D3576" t="s">
        <v>701</v>
      </c>
      <c r="E3576" s="53" t="str">
        <f t="shared" si="111"/>
        <v>2017_GADAWSON</v>
      </c>
      <c r="F3576">
        <v>424100</v>
      </c>
      <c r="G3576" s="53">
        <f t="array" ref="G3576">SUM(IF(A3576=A$5:A3576,IF(C3576=C$5:C3576,1,0),0))</f>
        <v>42</v>
      </c>
    </row>
    <row r="3577" spans="1:7" x14ac:dyDescent="0.25">
      <c r="A3577">
        <v>2017</v>
      </c>
      <c r="B3577" s="53" t="str">
        <f t="shared" si="110"/>
        <v>2017_GA43</v>
      </c>
      <c r="C3577" t="s">
        <v>211</v>
      </c>
      <c r="D3577" t="s">
        <v>702</v>
      </c>
      <c r="E3577" s="53" t="str">
        <f t="shared" si="111"/>
        <v>2017_GADECATUR</v>
      </c>
      <c r="F3577">
        <v>424100</v>
      </c>
      <c r="G3577" s="53">
        <f t="array" ref="G3577">SUM(IF(A3577=A$5:A3577,IF(C3577=C$5:C3577,1,0),0))</f>
        <v>43</v>
      </c>
    </row>
    <row r="3578" spans="1:7" x14ac:dyDescent="0.25">
      <c r="A3578">
        <v>2017</v>
      </c>
      <c r="B3578" s="53" t="str">
        <f t="shared" si="110"/>
        <v>2017_GA44</v>
      </c>
      <c r="C3578" t="s">
        <v>211</v>
      </c>
      <c r="D3578" t="s">
        <v>703</v>
      </c>
      <c r="E3578" s="53" t="str">
        <f t="shared" si="111"/>
        <v>2017_GADEKALB</v>
      </c>
      <c r="F3578">
        <v>424100</v>
      </c>
      <c r="G3578" s="53">
        <f t="array" ref="G3578">SUM(IF(A3578=A$5:A3578,IF(C3578=C$5:C3578,1,0),0))</f>
        <v>44</v>
      </c>
    </row>
    <row r="3579" spans="1:7" x14ac:dyDescent="0.25">
      <c r="A3579">
        <v>2017</v>
      </c>
      <c r="B3579" s="53" t="str">
        <f t="shared" si="110"/>
        <v>2017_GA45</v>
      </c>
      <c r="C3579" t="s">
        <v>211</v>
      </c>
      <c r="D3579" t="s">
        <v>704</v>
      </c>
      <c r="E3579" s="53" t="str">
        <f t="shared" si="111"/>
        <v>2017_GADODGE</v>
      </c>
      <c r="F3579">
        <v>424100</v>
      </c>
      <c r="G3579" s="53">
        <f t="array" ref="G3579">SUM(IF(A3579=A$5:A3579,IF(C3579=C$5:C3579,1,0),0))</f>
        <v>45</v>
      </c>
    </row>
    <row r="3580" spans="1:7" x14ac:dyDescent="0.25">
      <c r="A3580">
        <v>2017</v>
      </c>
      <c r="B3580" s="53" t="str">
        <f t="shared" si="110"/>
        <v>2017_GA46</v>
      </c>
      <c r="C3580" t="s">
        <v>211</v>
      </c>
      <c r="D3580" t="s">
        <v>705</v>
      </c>
      <c r="E3580" s="53" t="str">
        <f t="shared" si="111"/>
        <v>2017_GADOOLY</v>
      </c>
      <c r="F3580">
        <v>424100</v>
      </c>
      <c r="G3580" s="53">
        <f t="array" ref="G3580">SUM(IF(A3580=A$5:A3580,IF(C3580=C$5:C3580,1,0),0))</f>
        <v>46</v>
      </c>
    </row>
    <row r="3581" spans="1:7" x14ac:dyDescent="0.25">
      <c r="A3581">
        <v>2017</v>
      </c>
      <c r="B3581" s="53" t="str">
        <f t="shared" si="110"/>
        <v>2017_GA47</v>
      </c>
      <c r="C3581" t="s">
        <v>211</v>
      </c>
      <c r="D3581" t="s">
        <v>706</v>
      </c>
      <c r="E3581" s="53" t="str">
        <f t="shared" si="111"/>
        <v>2017_GADOUGHERTY</v>
      </c>
      <c r="F3581">
        <v>424100</v>
      </c>
      <c r="G3581" s="53">
        <f t="array" ref="G3581">SUM(IF(A3581=A$5:A3581,IF(C3581=C$5:C3581,1,0),0))</f>
        <v>47</v>
      </c>
    </row>
    <row r="3582" spans="1:7" x14ac:dyDescent="0.25">
      <c r="A3582">
        <v>2017</v>
      </c>
      <c r="B3582" s="53" t="str">
        <f t="shared" si="110"/>
        <v>2017_GA48</v>
      </c>
      <c r="C3582" t="s">
        <v>211</v>
      </c>
      <c r="D3582" t="s">
        <v>190</v>
      </c>
      <c r="E3582" s="53" t="str">
        <f t="shared" si="111"/>
        <v>2017_GADOUGLAS</v>
      </c>
      <c r="F3582">
        <v>424100</v>
      </c>
      <c r="G3582" s="53">
        <f t="array" ref="G3582">SUM(IF(A3582=A$5:A3582,IF(C3582=C$5:C3582,1,0),0))</f>
        <v>48</v>
      </c>
    </row>
    <row r="3583" spans="1:7" x14ac:dyDescent="0.25">
      <c r="A3583">
        <v>2017</v>
      </c>
      <c r="B3583" s="53" t="str">
        <f t="shared" si="110"/>
        <v>2017_GA49</v>
      </c>
      <c r="C3583" t="s">
        <v>211</v>
      </c>
      <c r="D3583" t="s">
        <v>707</v>
      </c>
      <c r="E3583" s="53" t="str">
        <f t="shared" si="111"/>
        <v>2017_GAEARLY</v>
      </c>
      <c r="F3583">
        <v>424100</v>
      </c>
      <c r="G3583" s="53">
        <f t="array" ref="G3583">SUM(IF(A3583=A$5:A3583,IF(C3583=C$5:C3583,1,0),0))</f>
        <v>49</v>
      </c>
    </row>
    <row r="3584" spans="1:7" x14ac:dyDescent="0.25">
      <c r="A3584">
        <v>2017</v>
      </c>
      <c r="B3584" s="53" t="str">
        <f t="shared" si="110"/>
        <v>2017_GA50</v>
      </c>
      <c r="C3584" t="s">
        <v>211</v>
      </c>
      <c r="D3584" t="s">
        <v>708</v>
      </c>
      <c r="E3584" s="53" t="str">
        <f t="shared" si="111"/>
        <v>2017_GAECHOLS</v>
      </c>
      <c r="F3584">
        <v>424100</v>
      </c>
      <c r="G3584" s="53">
        <f t="array" ref="G3584">SUM(IF(A3584=A$5:A3584,IF(C3584=C$5:C3584,1,0),0))</f>
        <v>50</v>
      </c>
    </row>
    <row r="3585" spans="1:7" x14ac:dyDescent="0.25">
      <c r="A3585">
        <v>2017</v>
      </c>
      <c r="B3585" s="53" t="str">
        <f t="shared" si="110"/>
        <v>2017_GA51</v>
      </c>
      <c r="C3585" t="s">
        <v>211</v>
      </c>
      <c r="D3585" t="s">
        <v>709</v>
      </c>
      <c r="E3585" s="53" t="str">
        <f t="shared" si="111"/>
        <v>2017_GAEFFINGHAM</v>
      </c>
      <c r="F3585">
        <v>424100</v>
      </c>
      <c r="G3585" s="53">
        <f t="array" ref="G3585">SUM(IF(A3585=A$5:A3585,IF(C3585=C$5:C3585,1,0),0))</f>
        <v>51</v>
      </c>
    </row>
    <row r="3586" spans="1:7" x14ac:dyDescent="0.25">
      <c r="A3586">
        <v>2017</v>
      </c>
      <c r="B3586" s="53" t="str">
        <f t="shared" si="110"/>
        <v>2017_GA52</v>
      </c>
      <c r="C3586" t="s">
        <v>211</v>
      </c>
      <c r="D3586" t="s">
        <v>192</v>
      </c>
      <c r="E3586" s="53" t="str">
        <f t="shared" si="111"/>
        <v>2017_GAELBERT</v>
      </c>
      <c r="F3586">
        <v>424100</v>
      </c>
      <c r="G3586" s="53">
        <f t="array" ref="G3586">SUM(IF(A3586=A$5:A3586,IF(C3586=C$5:C3586,1,0),0))</f>
        <v>52</v>
      </c>
    </row>
    <row r="3587" spans="1:7" x14ac:dyDescent="0.25">
      <c r="A3587">
        <v>2017</v>
      </c>
      <c r="B3587" s="53" t="str">
        <f t="shared" si="110"/>
        <v>2017_GA53</v>
      </c>
      <c r="C3587" t="s">
        <v>211</v>
      </c>
      <c r="D3587" t="s">
        <v>710</v>
      </c>
      <c r="E3587" s="53" t="str">
        <f t="shared" si="111"/>
        <v>2017_GAEMANUEL</v>
      </c>
      <c r="F3587">
        <v>424100</v>
      </c>
      <c r="G3587" s="53">
        <f t="array" ref="G3587">SUM(IF(A3587=A$5:A3587,IF(C3587=C$5:C3587,1,0),0))</f>
        <v>53</v>
      </c>
    </row>
    <row r="3588" spans="1:7" x14ac:dyDescent="0.25">
      <c r="A3588">
        <v>2017</v>
      </c>
      <c r="B3588" s="53" t="str">
        <f t="shared" si="110"/>
        <v>2017_GA54</v>
      </c>
      <c r="C3588" t="s">
        <v>211</v>
      </c>
      <c r="D3588" t="s">
        <v>711</v>
      </c>
      <c r="E3588" s="53" t="str">
        <f t="shared" si="111"/>
        <v>2017_GAEVANS</v>
      </c>
      <c r="F3588">
        <v>424100</v>
      </c>
      <c r="G3588" s="53">
        <f t="array" ref="G3588">SUM(IF(A3588=A$5:A3588,IF(C3588=C$5:C3588,1,0),0))</f>
        <v>54</v>
      </c>
    </row>
    <row r="3589" spans="1:7" x14ac:dyDescent="0.25">
      <c r="A3589">
        <v>2017</v>
      </c>
      <c r="B3589" s="53" t="str">
        <f t="shared" si="110"/>
        <v>2017_GA55</v>
      </c>
      <c r="C3589" t="s">
        <v>211</v>
      </c>
      <c r="D3589" t="s">
        <v>712</v>
      </c>
      <c r="E3589" s="53" t="str">
        <f t="shared" si="111"/>
        <v>2017_GAFANNIN</v>
      </c>
      <c r="F3589">
        <v>424100</v>
      </c>
      <c r="G3589" s="53">
        <f t="array" ref="G3589">SUM(IF(A3589=A$5:A3589,IF(C3589=C$5:C3589,1,0),0))</f>
        <v>55</v>
      </c>
    </row>
    <row r="3590" spans="1:7" x14ac:dyDescent="0.25">
      <c r="A3590">
        <v>2017</v>
      </c>
      <c r="B3590" s="53" t="str">
        <f t="shared" ref="B3590:B3653" si="112">A3590&amp;"_"&amp;C3590&amp;G3590</f>
        <v>2017_GA56</v>
      </c>
      <c r="C3590" t="s">
        <v>211</v>
      </c>
      <c r="D3590" t="s">
        <v>454</v>
      </c>
      <c r="E3590" s="53" t="str">
        <f t="shared" ref="E3590:E3653" si="113">A3590&amp;"_"&amp;C3590&amp;D3590</f>
        <v>2017_GAFAYETTE</v>
      </c>
      <c r="F3590">
        <v>424100</v>
      </c>
      <c r="G3590" s="53">
        <f t="array" ref="G3590">SUM(IF(A3590=A$5:A3590,IF(C3590=C$5:C3590,1,0),0))</f>
        <v>56</v>
      </c>
    </row>
    <row r="3591" spans="1:7" x14ac:dyDescent="0.25">
      <c r="A3591">
        <v>2017</v>
      </c>
      <c r="B3591" s="53" t="str">
        <f t="shared" si="112"/>
        <v>2017_GA57</v>
      </c>
      <c r="C3591" t="s">
        <v>211</v>
      </c>
      <c r="D3591" t="s">
        <v>713</v>
      </c>
      <c r="E3591" s="53" t="str">
        <f t="shared" si="113"/>
        <v>2017_GAFLOYD</v>
      </c>
      <c r="F3591">
        <v>424100</v>
      </c>
      <c r="G3591" s="53">
        <f t="array" ref="G3591">SUM(IF(A3591=A$5:A3591,IF(C3591=C$5:C3591,1,0),0))</f>
        <v>57</v>
      </c>
    </row>
    <row r="3592" spans="1:7" x14ac:dyDescent="0.25">
      <c r="A3592">
        <v>2017</v>
      </c>
      <c r="B3592" s="53" t="str">
        <f t="shared" si="112"/>
        <v>2017_GA58</v>
      </c>
      <c r="C3592" t="s">
        <v>211</v>
      </c>
      <c r="D3592" t="s">
        <v>714</v>
      </c>
      <c r="E3592" s="53" t="str">
        <f t="shared" si="113"/>
        <v>2017_GAFORSYTH</v>
      </c>
      <c r="F3592">
        <v>424100</v>
      </c>
      <c r="G3592" s="53">
        <f t="array" ref="G3592">SUM(IF(A3592=A$5:A3592,IF(C3592=C$5:C3592,1,0),0))</f>
        <v>58</v>
      </c>
    </row>
    <row r="3593" spans="1:7" x14ac:dyDescent="0.25">
      <c r="A3593">
        <v>2017</v>
      </c>
      <c r="B3593" s="53" t="str">
        <f t="shared" si="112"/>
        <v>2017_GA59</v>
      </c>
      <c r="C3593" t="s">
        <v>211</v>
      </c>
      <c r="D3593" t="s">
        <v>455</v>
      </c>
      <c r="E3593" s="53" t="str">
        <f t="shared" si="113"/>
        <v>2017_GAFRANKLIN</v>
      </c>
      <c r="F3593">
        <v>424100</v>
      </c>
      <c r="G3593" s="53">
        <f t="array" ref="G3593">SUM(IF(A3593=A$5:A3593,IF(C3593=C$5:C3593,1,0),0))</f>
        <v>59</v>
      </c>
    </row>
    <row r="3594" spans="1:7" x14ac:dyDescent="0.25">
      <c r="A3594">
        <v>2017</v>
      </c>
      <c r="B3594" s="53" t="str">
        <f t="shared" si="112"/>
        <v>2017_GA60</v>
      </c>
      <c r="C3594" t="s">
        <v>211</v>
      </c>
      <c r="D3594" t="s">
        <v>518</v>
      </c>
      <c r="E3594" s="53" t="str">
        <f t="shared" si="113"/>
        <v>2017_GAFULTON</v>
      </c>
      <c r="F3594">
        <v>424100</v>
      </c>
      <c r="G3594" s="53">
        <f t="array" ref="G3594">SUM(IF(A3594=A$5:A3594,IF(C3594=C$5:C3594,1,0),0))</f>
        <v>60</v>
      </c>
    </row>
    <row r="3595" spans="1:7" x14ac:dyDescent="0.25">
      <c r="A3595">
        <v>2017</v>
      </c>
      <c r="B3595" s="53" t="str">
        <f t="shared" si="112"/>
        <v>2017_GA61</v>
      </c>
      <c r="C3595" t="s">
        <v>211</v>
      </c>
      <c r="D3595" t="s">
        <v>715</v>
      </c>
      <c r="E3595" s="53" t="str">
        <f t="shared" si="113"/>
        <v>2017_GAGILMER</v>
      </c>
      <c r="F3595">
        <v>424100</v>
      </c>
      <c r="G3595" s="53">
        <f t="array" ref="G3595">SUM(IF(A3595=A$5:A3595,IF(C3595=C$5:C3595,1,0),0))</f>
        <v>61</v>
      </c>
    </row>
    <row r="3596" spans="1:7" x14ac:dyDescent="0.25">
      <c r="A3596">
        <v>2017</v>
      </c>
      <c r="B3596" s="53" t="str">
        <f t="shared" si="112"/>
        <v>2017_GA62</v>
      </c>
      <c r="C3596" t="s">
        <v>211</v>
      </c>
      <c r="D3596" t="s">
        <v>716</v>
      </c>
      <c r="E3596" s="53" t="str">
        <f t="shared" si="113"/>
        <v>2017_GAGLASCOCK</v>
      </c>
      <c r="F3596">
        <v>424100</v>
      </c>
      <c r="G3596" s="53">
        <f t="array" ref="G3596">SUM(IF(A3596=A$5:A3596,IF(C3596=C$5:C3596,1,0),0))</f>
        <v>62</v>
      </c>
    </row>
    <row r="3597" spans="1:7" x14ac:dyDescent="0.25">
      <c r="A3597">
        <v>2017</v>
      </c>
      <c r="B3597" s="53" t="str">
        <f t="shared" si="112"/>
        <v>2017_GA63</v>
      </c>
      <c r="C3597" t="s">
        <v>211</v>
      </c>
      <c r="D3597" t="s">
        <v>717</v>
      </c>
      <c r="E3597" s="53" t="str">
        <f t="shared" si="113"/>
        <v>2017_GAGLYNN</v>
      </c>
      <c r="F3597">
        <v>424100</v>
      </c>
      <c r="G3597" s="53">
        <f t="array" ref="G3597">SUM(IF(A3597=A$5:A3597,IF(C3597=C$5:C3597,1,0),0))</f>
        <v>63</v>
      </c>
    </row>
    <row r="3598" spans="1:7" x14ac:dyDescent="0.25">
      <c r="A3598">
        <v>2017</v>
      </c>
      <c r="B3598" s="53" t="str">
        <f t="shared" si="112"/>
        <v>2017_GA64</v>
      </c>
      <c r="C3598" t="s">
        <v>211</v>
      </c>
      <c r="D3598" t="s">
        <v>718</v>
      </c>
      <c r="E3598" s="53" t="str">
        <f t="shared" si="113"/>
        <v>2017_GAGORDON</v>
      </c>
      <c r="F3598">
        <v>424100</v>
      </c>
      <c r="G3598" s="53">
        <f t="array" ref="G3598">SUM(IF(A3598=A$5:A3598,IF(C3598=C$5:C3598,1,0),0))</f>
        <v>64</v>
      </c>
    </row>
    <row r="3599" spans="1:7" x14ac:dyDescent="0.25">
      <c r="A3599">
        <v>2017</v>
      </c>
      <c r="B3599" s="53" t="str">
        <f t="shared" si="112"/>
        <v>2017_GA65</v>
      </c>
      <c r="C3599" t="s">
        <v>211</v>
      </c>
      <c r="D3599" t="s">
        <v>719</v>
      </c>
      <c r="E3599" s="53" t="str">
        <f t="shared" si="113"/>
        <v>2017_GAGRADY</v>
      </c>
      <c r="F3599">
        <v>424100</v>
      </c>
      <c r="G3599" s="53">
        <f t="array" ref="G3599">SUM(IF(A3599=A$5:A3599,IF(C3599=C$5:C3599,1,0),0))</f>
        <v>65</v>
      </c>
    </row>
    <row r="3600" spans="1:7" x14ac:dyDescent="0.25">
      <c r="A3600">
        <v>2017</v>
      </c>
      <c r="B3600" s="53" t="str">
        <f t="shared" si="112"/>
        <v>2017_GA66</v>
      </c>
      <c r="C3600" t="s">
        <v>211</v>
      </c>
      <c r="D3600" t="s">
        <v>212</v>
      </c>
      <c r="E3600" s="53" t="str">
        <f t="shared" si="113"/>
        <v>2017_GAGREENE</v>
      </c>
      <c r="F3600">
        <v>515200</v>
      </c>
      <c r="G3600" s="53">
        <f t="array" ref="G3600">SUM(IF(A3600=A$5:A3600,IF(C3600=C$5:C3600,1,0),0))</f>
        <v>66</v>
      </c>
    </row>
    <row r="3601" spans="1:7" x14ac:dyDescent="0.25">
      <c r="A3601">
        <v>2017</v>
      </c>
      <c r="B3601" s="53" t="str">
        <f t="shared" si="112"/>
        <v>2017_GA67</v>
      </c>
      <c r="C3601" t="s">
        <v>211</v>
      </c>
      <c r="D3601" t="s">
        <v>720</v>
      </c>
      <c r="E3601" s="53" t="str">
        <f t="shared" si="113"/>
        <v>2017_GAGWINNETT</v>
      </c>
      <c r="F3601">
        <v>424100</v>
      </c>
      <c r="G3601" s="53">
        <f t="array" ref="G3601">SUM(IF(A3601=A$5:A3601,IF(C3601=C$5:C3601,1,0),0))</f>
        <v>67</v>
      </c>
    </row>
    <row r="3602" spans="1:7" x14ac:dyDescent="0.25">
      <c r="A3602">
        <v>2017</v>
      </c>
      <c r="B3602" s="53" t="str">
        <f t="shared" si="112"/>
        <v>2017_GA68</v>
      </c>
      <c r="C3602" t="s">
        <v>211</v>
      </c>
      <c r="D3602" t="s">
        <v>721</v>
      </c>
      <c r="E3602" s="53" t="str">
        <f t="shared" si="113"/>
        <v>2017_GAHABERSHAM</v>
      </c>
      <c r="F3602">
        <v>424100</v>
      </c>
      <c r="G3602" s="53">
        <f t="array" ref="G3602">SUM(IF(A3602=A$5:A3602,IF(C3602=C$5:C3602,1,0),0))</f>
        <v>68</v>
      </c>
    </row>
    <row r="3603" spans="1:7" x14ac:dyDescent="0.25">
      <c r="A3603">
        <v>2017</v>
      </c>
      <c r="B3603" s="53" t="str">
        <f t="shared" si="112"/>
        <v>2017_GA69</v>
      </c>
      <c r="C3603" t="s">
        <v>211</v>
      </c>
      <c r="D3603" t="s">
        <v>722</v>
      </c>
      <c r="E3603" s="53" t="str">
        <f t="shared" si="113"/>
        <v>2017_GAHALL</v>
      </c>
      <c r="F3603">
        <v>424100</v>
      </c>
      <c r="G3603" s="53">
        <f t="array" ref="G3603">SUM(IF(A3603=A$5:A3603,IF(C3603=C$5:C3603,1,0),0))</f>
        <v>69</v>
      </c>
    </row>
    <row r="3604" spans="1:7" x14ac:dyDescent="0.25">
      <c r="A3604">
        <v>2017</v>
      </c>
      <c r="B3604" s="53" t="str">
        <f t="shared" si="112"/>
        <v>2017_GA70</v>
      </c>
      <c r="C3604" t="s">
        <v>211</v>
      </c>
      <c r="D3604" t="s">
        <v>723</v>
      </c>
      <c r="E3604" s="53" t="str">
        <f t="shared" si="113"/>
        <v>2017_GAHANCOCK</v>
      </c>
      <c r="F3604">
        <v>424100</v>
      </c>
      <c r="G3604" s="53">
        <f t="array" ref="G3604">SUM(IF(A3604=A$5:A3604,IF(C3604=C$5:C3604,1,0),0))</f>
        <v>70</v>
      </c>
    </row>
    <row r="3605" spans="1:7" x14ac:dyDescent="0.25">
      <c r="A3605">
        <v>2017</v>
      </c>
      <c r="B3605" s="53" t="str">
        <f t="shared" si="112"/>
        <v>2017_GA71</v>
      </c>
      <c r="C3605" t="s">
        <v>211</v>
      </c>
      <c r="D3605" t="s">
        <v>724</v>
      </c>
      <c r="E3605" s="53" t="str">
        <f t="shared" si="113"/>
        <v>2017_GAHARALSON</v>
      </c>
      <c r="F3605">
        <v>424100</v>
      </c>
      <c r="G3605" s="53">
        <f t="array" ref="G3605">SUM(IF(A3605=A$5:A3605,IF(C3605=C$5:C3605,1,0),0))</f>
        <v>71</v>
      </c>
    </row>
    <row r="3606" spans="1:7" x14ac:dyDescent="0.25">
      <c r="A3606">
        <v>2017</v>
      </c>
      <c r="B3606" s="53" t="str">
        <f t="shared" si="112"/>
        <v>2017_GA72</v>
      </c>
      <c r="C3606" t="s">
        <v>211</v>
      </c>
      <c r="D3606" t="s">
        <v>725</v>
      </c>
      <c r="E3606" s="53" t="str">
        <f t="shared" si="113"/>
        <v>2017_GAHARRIS</v>
      </c>
      <c r="F3606">
        <v>424100</v>
      </c>
      <c r="G3606" s="53">
        <f t="array" ref="G3606">SUM(IF(A3606=A$5:A3606,IF(C3606=C$5:C3606,1,0),0))</f>
        <v>72</v>
      </c>
    </row>
    <row r="3607" spans="1:7" x14ac:dyDescent="0.25">
      <c r="A3607">
        <v>2017</v>
      </c>
      <c r="B3607" s="53" t="str">
        <f t="shared" si="112"/>
        <v>2017_GA73</v>
      </c>
      <c r="C3607" t="s">
        <v>211</v>
      </c>
      <c r="D3607" t="s">
        <v>726</v>
      </c>
      <c r="E3607" s="53" t="str">
        <f t="shared" si="113"/>
        <v>2017_GAHART</v>
      </c>
      <c r="F3607">
        <v>424100</v>
      </c>
      <c r="G3607" s="53">
        <f t="array" ref="G3607">SUM(IF(A3607=A$5:A3607,IF(C3607=C$5:C3607,1,0),0))</f>
        <v>73</v>
      </c>
    </row>
    <row r="3608" spans="1:7" x14ac:dyDescent="0.25">
      <c r="A3608">
        <v>2017</v>
      </c>
      <c r="B3608" s="53" t="str">
        <f t="shared" si="112"/>
        <v>2017_GA74</v>
      </c>
      <c r="C3608" t="s">
        <v>211</v>
      </c>
      <c r="D3608" t="s">
        <v>727</v>
      </c>
      <c r="E3608" s="53" t="str">
        <f t="shared" si="113"/>
        <v>2017_GAHEARD</v>
      </c>
      <c r="F3608">
        <v>424100</v>
      </c>
      <c r="G3608" s="53">
        <f t="array" ref="G3608">SUM(IF(A3608=A$5:A3608,IF(C3608=C$5:C3608,1,0),0))</f>
        <v>74</v>
      </c>
    </row>
    <row r="3609" spans="1:7" x14ac:dyDescent="0.25">
      <c r="A3609">
        <v>2017</v>
      </c>
      <c r="B3609" s="53" t="str">
        <f t="shared" si="112"/>
        <v>2017_GA75</v>
      </c>
      <c r="C3609" t="s">
        <v>211</v>
      </c>
      <c r="D3609" t="s">
        <v>458</v>
      </c>
      <c r="E3609" s="53" t="str">
        <f t="shared" si="113"/>
        <v>2017_GAHENRY</v>
      </c>
      <c r="F3609">
        <v>424100</v>
      </c>
      <c r="G3609" s="53">
        <f t="array" ref="G3609">SUM(IF(A3609=A$5:A3609,IF(C3609=C$5:C3609,1,0),0))</f>
        <v>75</v>
      </c>
    </row>
    <row r="3610" spans="1:7" x14ac:dyDescent="0.25">
      <c r="A3610">
        <v>2017</v>
      </c>
      <c r="B3610" s="53" t="str">
        <f t="shared" si="112"/>
        <v>2017_GA76</v>
      </c>
      <c r="C3610" t="s">
        <v>211</v>
      </c>
      <c r="D3610" t="s">
        <v>459</v>
      </c>
      <c r="E3610" s="53" t="str">
        <f t="shared" si="113"/>
        <v>2017_GAHOUSTON</v>
      </c>
      <c r="F3610">
        <v>424100</v>
      </c>
      <c r="G3610" s="53">
        <f t="array" ref="G3610">SUM(IF(A3610=A$5:A3610,IF(C3610=C$5:C3610,1,0),0))</f>
        <v>76</v>
      </c>
    </row>
    <row r="3611" spans="1:7" x14ac:dyDescent="0.25">
      <c r="A3611">
        <v>2017</v>
      </c>
      <c r="B3611" s="53" t="str">
        <f t="shared" si="112"/>
        <v>2017_GA77</v>
      </c>
      <c r="C3611" t="s">
        <v>211</v>
      </c>
      <c r="D3611" t="s">
        <v>728</v>
      </c>
      <c r="E3611" s="53" t="str">
        <f t="shared" si="113"/>
        <v>2017_GAIRWIN</v>
      </c>
      <c r="F3611">
        <v>424100</v>
      </c>
      <c r="G3611" s="53">
        <f t="array" ref="G3611">SUM(IF(A3611=A$5:A3611,IF(C3611=C$5:C3611,1,0),0))</f>
        <v>77</v>
      </c>
    </row>
    <row r="3612" spans="1:7" x14ac:dyDescent="0.25">
      <c r="A3612">
        <v>2017</v>
      </c>
      <c r="B3612" s="53" t="str">
        <f t="shared" si="112"/>
        <v>2017_GA78</v>
      </c>
      <c r="C3612" t="s">
        <v>211</v>
      </c>
      <c r="D3612" t="s">
        <v>460</v>
      </c>
      <c r="E3612" s="53" t="str">
        <f t="shared" si="113"/>
        <v>2017_GAJACKSON</v>
      </c>
      <c r="F3612">
        <v>424100</v>
      </c>
      <c r="G3612" s="53">
        <f t="array" ref="G3612">SUM(IF(A3612=A$5:A3612,IF(C3612=C$5:C3612,1,0),0))</f>
        <v>78</v>
      </c>
    </row>
    <row r="3613" spans="1:7" x14ac:dyDescent="0.25">
      <c r="A3613">
        <v>2017</v>
      </c>
      <c r="B3613" s="53" t="str">
        <f t="shared" si="112"/>
        <v>2017_GA79</v>
      </c>
      <c r="C3613" t="s">
        <v>211</v>
      </c>
      <c r="D3613" t="s">
        <v>729</v>
      </c>
      <c r="E3613" s="53" t="str">
        <f t="shared" si="113"/>
        <v>2017_GAJASPER</v>
      </c>
      <c r="F3613">
        <v>424100</v>
      </c>
      <c r="G3613" s="53">
        <f t="array" ref="G3613">SUM(IF(A3613=A$5:A3613,IF(C3613=C$5:C3613,1,0),0))</f>
        <v>79</v>
      </c>
    </row>
    <row r="3614" spans="1:7" x14ac:dyDescent="0.25">
      <c r="A3614">
        <v>2017</v>
      </c>
      <c r="B3614" s="53" t="str">
        <f t="shared" si="112"/>
        <v>2017_GA80</v>
      </c>
      <c r="C3614" t="s">
        <v>211</v>
      </c>
      <c r="D3614" t="s">
        <v>730</v>
      </c>
      <c r="E3614" s="53" t="str">
        <f t="shared" si="113"/>
        <v>2017_GAJEFF DAVIS</v>
      </c>
      <c r="F3614">
        <v>424100</v>
      </c>
      <c r="G3614" s="53">
        <f t="array" ref="G3614">SUM(IF(A3614=A$5:A3614,IF(C3614=C$5:C3614,1,0),0))</f>
        <v>80</v>
      </c>
    </row>
    <row r="3615" spans="1:7" x14ac:dyDescent="0.25">
      <c r="A3615">
        <v>2017</v>
      </c>
      <c r="B3615" s="53" t="str">
        <f t="shared" si="112"/>
        <v>2017_GA81</v>
      </c>
      <c r="C3615" t="s">
        <v>211</v>
      </c>
      <c r="D3615" t="s">
        <v>196</v>
      </c>
      <c r="E3615" s="53" t="str">
        <f t="shared" si="113"/>
        <v>2017_GAJEFFERSON</v>
      </c>
      <c r="F3615">
        <v>424100</v>
      </c>
      <c r="G3615" s="53">
        <f t="array" ref="G3615">SUM(IF(A3615=A$5:A3615,IF(C3615=C$5:C3615,1,0),0))</f>
        <v>81</v>
      </c>
    </row>
    <row r="3616" spans="1:7" x14ac:dyDescent="0.25">
      <c r="A3616">
        <v>2017</v>
      </c>
      <c r="B3616" s="53" t="str">
        <f t="shared" si="112"/>
        <v>2017_GA82</v>
      </c>
      <c r="C3616" t="s">
        <v>211</v>
      </c>
      <c r="D3616" t="s">
        <v>731</v>
      </c>
      <c r="E3616" s="53" t="str">
        <f t="shared" si="113"/>
        <v>2017_GAJENKINS</v>
      </c>
      <c r="F3616">
        <v>424100</v>
      </c>
      <c r="G3616" s="53">
        <f t="array" ref="G3616">SUM(IF(A3616=A$5:A3616,IF(C3616=C$5:C3616,1,0),0))</f>
        <v>82</v>
      </c>
    </row>
    <row r="3617" spans="1:7" x14ac:dyDescent="0.25">
      <c r="A3617">
        <v>2017</v>
      </c>
      <c r="B3617" s="53" t="str">
        <f t="shared" si="112"/>
        <v>2017_GA83</v>
      </c>
      <c r="C3617" t="s">
        <v>211</v>
      </c>
      <c r="D3617" t="s">
        <v>525</v>
      </c>
      <c r="E3617" s="53" t="str">
        <f t="shared" si="113"/>
        <v>2017_GAJOHNSON</v>
      </c>
      <c r="F3617">
        <v>424100</v>
      </c>
      <c r="G3617" s="53">
        <f t="array" ref="G3617">SUM(IF(A3617=A$5:A3617,IF(C3617=C$5:C3617,1,0),0))</f>
        <v>83</v>
      </c>
    </row>
    <row r="3618" spans="1:7" x14ac:dyDescent="0.25">
      <c r="A3618">
        <v>2017</v>
      </c>
      <c r="B3618" s="53" t="str">
        <f t="shared" si="112"/>
        <v>2017_GA84</v>
      </c>
      <c r="C3618" t="s">
        <v>211</v>
      </c>
      <c r="D3618" t="s">
        <v>732</v>
      </c>
      <c r="E3618" s="53" t="str">
        <f t="shared" si="113"/>
        <v>2017_GAJONES</v>
      </c>
      <c r="F3618">
        <v>424100</v>
      </c>
      <c r="G3618" s="53">
        <f t="array" ref="G3618">SUM(IF(A3618=A$5:A3618,IF(C3618=C$5:C3618,1,0),0))</f>
        <v>84</v>
      </c>
    </row>
    <row r="3619" spans="1:7" x14ac:dyDescent="0.25">
      <c r="A3619">
        <v>2017</v>
      </c>
      <c r="B3619" s="53" t="str">
        <f t="shared" si="112"/>
        <v>2017_GA85</v>
      </c>
      <c r="C3619" t="s">
        <v>211</v>
      </c>
      <c r="D3619" t="s">
        <v>461</v>
      </c>
      <c r="E3619" s="53" t="str">
        <f t="shared" si="113"/>
        <v>2017_GALAMAR</v>
      </c>
      <c r="F3619">
        <v>424100</v>
      </c>
      <c r="G3619" s="53">
        <f t="array" ref="G3619">SUM(IF(A3619=A$5:A3619,IF(C3619=C$5:C3619,1,0),0))</f>
        <v>85</v>
      </c>
    </row>
    <row r="3620" spans="1:7" x14ac:dyDescent="0.25">
      <c r="A3620">
        <v>2017</v>
      </c>
      <c r="B3620" s="53" t="str">
        <f t="shared" si="112"/>
        <v>2017_GA86</v>
      </c>
      <c r="C3620" t="s">
        <v>211</v>
      </c>
      <c r="D3620" t="s">
        <v>733</v>
      </c>
      <c r="E3620" s="53" t="str">
        <f t="shared" si="113"/>
        <v>2017_GALANIER</v>
      </c>
      <c r="F3620">
        <v>424100</v>
      </c>
      <c r="G3620" s="53">
        <f t="array" ref="G3620">SUM(IF(A3620=A$5:A3620,IF(C3620=C$5:C3620,1,0),0))</f>
        <v>86</v>
      </c>
    </row>
    <row r="3621" spans="1:7" x14ac:dyDescent="0.25">
      <c r="A3621">
        <v>2017</v>
      </c>
      <c r="B3621" s="53" t="str">
        <f t="shared" si="112"/>
        <v>2017_GA87</v>
      </c>
      <c r="C3621" t="s">
        <v>211</v>
      </c>
      <c r="D3621" t="s">
        <v>734</v>
      </c>
      <c r="E3621" s="53" t="str">
        <f t="shared" si="113"/>
        <v>2017_GALAURENS</v>
      </c>
      <c r="F3621">
        <v>424100</v>
      </c>
      <c r="G3621" s="53">
        <f t="array" ref="G3621">SUM(IF(A3621=A$5:A3621,IF(C3621=C$5:C3621,1,0),0))</f>
        <v>87</v>
      </c>
    </row>
    <row r="3622" spans="1:7" x14ac:dyDescent="0.25">
      <c r="A3622">
        <v>2017</v>
      </c>
      <c r="B3622" s="53" t="str">
        <f t="shared" si="112"/>
        <v>2017_GA88</v>
      </c>
      <c r="C3622" t="s">
        <v>211</v>
      </c>
      <c r="D3622" t="s">
        <v>464</v>
      </c>
      <c r="E3622" s="53" t="str">
        <f t="shared" si="113"/>
        <v>2017_GALEE</v>
      </c>
      <c r="F3622">
        <v>424100</v>
      </c>
      <c r="G3622" s="53">
        <f t="array" ref="G3622">SUM(IF(A3622=A$5:A3622,IF(C3622=C$5:C3622,1,0),0))</f>
        <v>88</v>
      </c>
    </row>
    <row r="3623" spans="1:7" x14ac:dyDescent="0.25">
      <c r="A3623">
        <v>2017</v>
      </c>
      <c r="B3623" s="53" t="str">
        <f t="shared" si="112"/>
        <v>2017_GA89</v>
      </c>
      <c r="C3623" t="s">
        <v>211</v>
      </c>
      <c r="D3623" t="s">
        <v>652</v>
      </c>
      <c r="E3623" s="53" t="str">
        <f t="shared" si="113"/>
        <v>2017_GALIBERTY</v>
      </c>
      <c r="F3623">
        <v>424100</v>
      </c>
      <c r="G3623" s="53">
        <f t="array" ref="G3623">SUM(IF(A3623=A$5:A3623,IF(C3623=C$5:C3623,1,0),0))</f>
        <v>89</v>
      </c>
    </row>
    <row r="3624" spans="1:7" x14ac:dyDescent="0.25">
      <c r="A3624">
        <v>2017</v>
      </c>
      <c r="B3624" s="53" t="str">
        <f t="shared" si="112"/>
        <v>2017_GA90</v>
      </c>
      <c r="C3624" t="s">
        <v>211</v>
      </c>
      <c r="D3624" t="s">
        <v>221</v>
      </c>
      <c r="E3624" s="53" t="str">
        <f t="shared" si="113"/>
        <v>2017_GALINCOLN</v>
      </c>
      <c r="F3624">
        <v>424100</v>
      </c>
      <c r="G3624" s="53">
        <f t="array" ref="G3624">SUM(IF(A3624=A$5:A3624,IF(C3624=C$5:C3624,1,0),0))</f>
        <v>90</v>
      </c>
    </row>
    <row r="3625" spans="1:7" x14ac:dyDescent="0.25">
      <c r="A3625">
        <v>2017</v>
      </c>
      <c r="B3625" s="53" t="str">
        <f t="shared" si="112"/>
        <v>2017_GA91</v>
      </c>
      <c r="C3625" t="s">
        <v>211</v>
      </c>
      <c r="D3625" t="s">
        <v>735</v>
      </c>
      <c r="E3625" s="53" t="str">
        <f t="shared" si="113"/>
        <v>2017_GALONG</v>
      </c>
      <c r="F3625">
        <v>424100</v>
      </c>
      <c r="G3625" s="53">
        <f t="array" ref="G3625">SUM(IF(A3625=A$5:A3625,IF(C3625=C$5:C3625,1,0),0))</f>
        <v>91</v>
      </c>
    </row>
    <row r="3626" spans="1:7" x14ac:dyDescent="0.25">
      <c r="A3626">
        <v>2017</v>
      </c>
      <c r="B3626" s="53" t="str">
        <f t="shared" si="112"/>
        <v>2017_GA92</v>
      </c>
      <c r="C3626" t="s">
        <v>211</v>
      </c>
      <c r="D3626" t="s">
        <v>466</v>
      </c>
      <c r="E3626" s="53" t="str">
        <f t="shared" si="113"/>
        <v>2017_GALOWNDES</v>
      </c>
      <c r="F3626">
        <v>424100</v>
      </c>
      <c r="G3626" s="53">
        <f t="array" ref="G3626">SUM(IF(A3626=A$5:A3626,IF(C3626=C$5:C3626,1,0),0))</f>
        <v>92</v>
      </c>
    </row>
    <row r="3627" spans="1:7" x14ac:dyDescent="0.25">
      <c r="A3627">
        <v>2017</v>
      </c>
      <c r="B3627" s="53" t="str">
        <f t="shared" si="112"/>
        <v>2017_GA93</v>
      </c>
      <c r="C3627" t="s">
        <v>211</v>
      </c>
      <c r="D3627" t="s">
        <v>736</v>
      </c>
      <c r="E3627" s="53" t="str">
        <f t="shared" si="113"/>
        <v>2017_GALUMPKIN</v>
      </c>
      <c r="F3627">
        <v>424100</v>
      </c>
      <c r="G3627" s="53">
        <f t="array" ref="G3627">SUM(IF(A3627=A$5:A3627,IF(C3627=C$5:C3627,1,0),0))</f>
        <v>93</v>
      </c>
    </row>
    <row r="3628" spans="1:7" x14ac:dyDescent="0.25">
      <c r="A3628">
        <v>2017</v>
      </c>
      <c r="B3628" s="53" t="str">
        <f t="shared" si="112"/>
        <v>2017_GA94</v>
      </c>
      <c r="C3628" t="s">
        <v>211</v>
      </c>
      <c r="D3628" t="s">
        <v>737</v>
      </c>
      <c r="E3628" s="53" t="str">
        <f t="shared" si="113"/>
        <v>2017_GAMCDUFFIE</v>
      </c>
      <c r="F3628">
        <v>424100</v>
      </c>
      <c r="G3628" s="53">
        <f t="array" ref="G3628">SUM(IF(A3628=A$5:A3628,IF(C3628=C$5:C3628,1,0),0))</f>
        <v>94</v>
      </c>
    </row>
    <row r="3629" spans="1:7" x14ac:dyDescent="0.25">
      <c r="A3629">
        <v>2017</v>
      </c>
      <c r="B3629" s="53" t="str">
        <f t="shared" si="112"/>
        <v>2017_GA95</v>
      </c>
      <c r="C3629" t="s">
        <v>211</v>
      </c>
      <c r="D3629" t="s">
        <v>738</v>
      </c>
      <c r="E3629" s="53" t="str">
        <f t="shared" si="113"/>
        <v>2017_GAMCINTOSH</v>
      </c>
      <c r="F3629">
        <v>424100</v>
      </c>
      <c r="G3629" s="53">
        <f t="array" ref="G3629">SUM(IF(A3629=A$5:A3629,IF(C3629=C$5:C3629,1,0),0))</f>
        <v>95</v>
      </c>
    </row>
    <row r="3630" spans="1:7" x14ac:dyDescent="0.25">
      <c r="A3630">
        <v>2017</v>
      </c>
      <c r="B3630" s="53" t="str">
        <f t="shared" si="112"/>
        <v>2017_GA96</v>
      </c>
      <c r="C3630" t="s">
        <v>211</v>
      </c>
      <c r="D3630" t="s">
        <v>288</v>
      </c>
      <c r="E3630" s="53" t="str">
        <f t="shared" si="113"/>
        <v>2017_GAMACON</v>
      </c>
      <c r="F3630">
        <v>424100</v>
      </c>
      <c r="G3630" s="53">
        <f t="array" ref="G3630">SUM(IF(A3630=A$5:A3630,IF(C3630=C$5:C3630,1,0),0))</f>
        <v>96</v>
      </c>
    </row>
    <row r="3631" spans="1:7" x14ac:dyDescent="0.25">
      <c r="A3631">
        <v>2017</v>
      </c>
      <c r="B3631" s="53" t="str">
        <f t="shared" si="112"/>
        <v>2017_GA97</v>
      </c>
      <c r="C3631" t="s">
        <v>211</v>
      </c>
      <c r="D3631" t="s">
        <v>467</v>
      </c>
      <c r="E3631" s="53" t="str">
        <f t="shared" si="113"/>
        <v>2017_GAMADISON</v>
      </c>
      <c r="F3631">
        <v>424100</v>
      </c>
      <c r="G3631" s="53">
        <f t="array" ref="G3631">SUM(IF(A3631=A$5:A3631,IF(C3631=C$5:C3631,1,0),0))</f>
        <v>97</v>
      </c>
    </row>
    <row r="3632" spans="1:7" x14ac:dyDescent="0.25">
      <c r="A3632">
        <v>2017</v>
      </c>
      <c r="B3632" s="53" t="str">
        <f t="shared" si="112"/>
        <v>2017_GA98</v>
      </c>
      <c r="C3632" t="s">
        <v>211</v>
      </c>
      <c r="D3632" t="s">
        <v>469</v>
      </c>
      <c r="E3632" s="53" t="str">
        <f t="shared" si="113"/>
        <v>2017_GAMARION</v>
      </c>
      <c r="F3632">
        <v>424100</v>
      </c>
      <c r="G3632" s="53">
        <f t="array" ref="G3632">SUM(IF(A3632=A$5:A3632,IF(C3632=C$5:C3632,1,0),0))</f>
        <v>98</v>
      </c>
    </row>
    <row r="3633" spans="1:7" x14ac:dyDescent="0.25">
      <c r="A3633">
        <v>2017</v>
      </c>
      <c r="B3633" s="53" t="str">
        <f t="shared" si="112"/>
        <v>2017_GA99</v>
      </c>
      <c r="C3633" t="s">
        <v>211</v>
      </c>
      <c r="D3633" t="s">
        <v>739</v>
      </c>
      <c r="E3633" s="53" t="str">
        <f t="shared" si="113"/>
        <v>2017_GAMERIWETHER</v>
      </c>
      <c r="F3633">
        <v>424100</v>
      </c>
      <c r="G3633" s="53">
        <f t="array" ref="G3633">SUM(IF(A3633=A$5:A3633,IF(C3633=C$5:C3633,1,0),0))</f>
        <v>99</v>
      </c>
    </row>
    <row r="3634" spans="1:7" x14ac:dyDescent="0.25">
      <c r="A3634">
        <v>2017</v>
      </c>
      <c r="B3634" s="53" t="str">
        <f t="shared" si="112"/>
        <v>2017_GA100</v>
      </c>
      <c r="C3634" t="s">
        <v>211</v>
      </c>
      <c r="D3634" t="s">
        <v>530</v>
      </c>
      <c r="E3634" s="53" t="str">
        <f t="shared" si="113"/>
        <v>2017_GAMILLER</v>
      </c>
      <c r="F3634">
        <v>424100</v>
      </c>
      <c r="G3634" s="53">
        <f t="array" ref="G3634">SUM(IF(A3634=A$5:A3634,IF(C3634=C$5:C3634,1,0),0))</f>
        <v>100</v>
      </c>
    </row>
    <row r="3635" spans="1:7" x14ac:dyDescent="0.25">
      <c r="A3635">
        <v>2017</v>
      </c>
      <c r="B3635" s="53" t="str">
        <f t="shared" si="112"/>
        <v>2017_GA101</v>
      </c>
      <c r="C3635" t="s">
        <v>211</v>
      </c>
      <c r="D3635" t="s">
        <v>740</v>
      </c>
      <c r="E3635" s="53" t="str">
        <f t="shared" si="113"/>
        <v>2017_GAMITCHELL</v>
      </c>
      <c r="F3635">
        <v>424100</v>
      </c>
      <c r="G3635" s="53">
        <f t="array" ref="G3635">SUM(IF(A3635=A$5:A3635,IF(C3635=C$5:C3635,1,0),0))</f>
        <v>101</v>
      </c>
    </row>
    <row r="3636" spans="1:7" x14ac:dyDescent="0.25">
      <c r="A3636">
        <v>2017</v>
      </c>
      <c r="B3636" s="53" t="str">
        <f t="shared" si="112"/>
        <v>2017_GA102</v>
      </c>
      <c r="C3636" t="s">
        <v>211</v>
      </c>
      <c r="D3636" t="s">
        <v>210</v>
      </c>
      <c r="E3636" s="53" t="str">
        <f t="shared" si="113"/>
        <v>2017_GAMONROE</v>
      </c>
      <c r="F3636">
        <v>424100</v>
      </c>
      <c r="G3636" s="53">
        <f t="array" ref="G3636">SUM(IF(A3636=A$5:A3636,IF(C3636=C$5:C3636,1,0),0))</f>
        <v>102</v>
      </c>
    </row>
    <row r="3637" spans="1:7" x14ac:dyDescent="0.25">
      <c r="A3637">
        <v>2017</v>
      </c>
      <c r="B3637" s="53" t="str">
        <f t="shared" si="112"/>
        <v>2017_GA103</v>
      </c>
      <c r="C3637" t="s">
        <v>211</v>
      </c>
      <c r="D3637" t="s">
        <v>232</v>
      </c>
      <c r="E3637" s="53" t="str">
        <f t="shared" si="113"/>
        <v>2017_GAMONTGOMERY</v>
      </c>
      <c r="F3637">
        <v>424100</v>
      </c>
      <c r="G3637" s="53">
        <f t="array" ref="G3637">SUM(IF(A3637=A$5:A3637,IF(C3637=C$5:C3637,1,0),0))</f>
        <v>103</v>
      </c>
    </row>
    <row r="3638" spans="1:7" x14ac:dyDescent="0.25">
      <c r="A3638">
        <v>2017</v>
      </c>
      <c r="B3638" s="53" t="str">
        <f t="shared" si="112"/>
        <v>2017_GA104</v>
      </c>
      <c r="C3638" t="s">
        <v>211</v>
      </c>
      <c r="D3638" t="s">
        <v>472</v>
      </c>
      <c r="E3638" s="53" t="str">
        <f t="shared" si="113"/>
        <v>2017_GAMORGAN</v>
      </c>
      <c r="F3638">
        <v>424100</v>
      </c>
      <c r="G3638" s="53">
        <f t="array" ref="G3638">SUM(IF(A3638=A$5:A3638,IF(C3638=C$5:C3638,1,0),0))</f>
        <v>104</v>
      </c>
    </row>
    <row r="3639" spans="1:7" x14ac:dyDescent="0.25">
      <c r="A3639">
        <v>2017</v>
      </c>
      <c r="B3639" s="53" t="str">
        <f t="shared" si="112"/>
        <v>2017_GA105</v>
      </c>
      <c r="C3639" t="s">
        <v>211</v>
      </c>
      <c r="D3639" t="s">
        <v>741</v>
      </c>
      <c r="E3639" s="53" t="str">
        <f t="shared" si="113"/>
        <v>2017_GAMURRAY</v>
      </c>
      <c r="F3639">
        <v>424100</v>
      </c>
      <c r="G3639" s="53">
        <f t="array" ref="G3639">SUM(IF(A3639=A$5:A3639,IF(C3639=C$5:C3639,1,0),0))</f>
        <v>105</v>
      </c>
    </row>
    <row r="3640" spans="1:7" x14ac:dyDescent="0.25">
      <c r="A3640">
        <v>2017</v>
      </c>
      <c r="B3640" s="53" t="str">
        <f t="shared" si="112"/>
        <v>2017_GA106</v>
      </c>
      <c r="C3640" t="s">
        <v>211</v>
      </c>
      <c r="D3640" t="s">
        <v>742</v>
      </c>
      <c r="E3640" s="53" t="str">
        <f t="shared" si="113"/>
        <v>2017_GAMUSCOGEE</v>
      </c>
      <c r="F3640">
        <v>424100</v>
      </c>
      <c r="G3640" s="53">
        <f t="array" ref="G3640">SUM(IF(A3640=A$5:A3640,IF(C3640=C$5:C3640,1,0),0))</f>
        <v>106</v>
      </c>
    </row>
    <row r="3641" spans="1:7" x14ac:dyDescent="0.25">
      <c r="A3641">
        <v>2017</v>
      </c>
      <c r="B3641" s="53" t="str">
        <f t="shared" si="112"/>
        <v>2017_GA107</v>
      </c>
      <c r="C3641" t="s">
        <v>211</v>
      </c>
      <c r="D3641" t="s">
        <v>531</v>
      </c>
      <c r="E3641" s="53" t="str">
        <f t="shared" si="113"/>
        <v>2017_GANEWTON</v>
      </c>
      <c r="F3641">
        <v>424100</v>
      </c>
      <c r="G3641" s="53">
        <f t="array" ref="G3641">SUM(IF(A3641=A$5:A3641,IF(C3641=C$5:C3641,1,0),0))</f>
        <v>107</v>
      </c>
    </row>
    <row r="3642" spans="1:7" x14ac:dyDescent="0.25">
      <c r="A3642">
        <v>2017</v>
      </c>
      <c r="B3642" s="53" t="str">
        <f t="shared" si="112"/>
        <v>2017_GA108</v>
      </c>
      <c r="C3642" t="s">
        <v>211</v>
      </c>
      <c r="D3642" t="s">
        <v>743</v>
      </c>
      <c r="E3642" s="53" t="str">
        <f t="shared" si="113"/>
        <v>2017_GAOCONEE</v>
      </c>
      <c r="F3642">
        <v>424100</v>
      </c>
      <c r="G3642" s="53">
        <f t="array" ref="G3642">SUM(IF(A3642=A$5:A3642,IF(C3642=C$5:C3642,1,0),0))</f>
        <v>108</v>
      </c>
    </row>
    <row r="3643" spans="1:7" x14ac:dyDescent="0.25">
      <c r="A3643">
        <v>2017</v>
      </c>
      <c r="B3643" s="53" t="str">
        <f t="shared" si="112"/>
        <v>2017_GA109</v>
      </c>
      <c r="C3643" t="s">
        <v>211</v>
      </c>
      <c r="D3643" t="s">
        <v>744</v>
      </c>
      <c r="E3643" s="53" t="str">
        <f t="shared" si="113"/>
        <v>2017_GAOGLETHORPE</v>
      </c>
      <c r="F3643">
        <v>424100</v>
      </c>
      <c r="G3643" s="53">
        <f t="array" ref="G3643">SUM(IF(A3643=A$5:A3643,IF(C3643=C$5:C3643,1,0),0))</f>
        <v>109</v>
      </c>
    </row>
    <row r="3644" spans="1:7" x14ac:dyDescent="0.25">
      <c r="A3644">
        <v>2017</v>
      </c>
      <c r="B3644" s="53" t="str">
        <f t="shared" si="112"/>
        <v>2017_GA110</v>
      </c>
      <c r="C3644" t="s">
        <v>211</v>
      </c>
      <c r="D3644" t="s">
        <v>745</v>
      </c>
      <c r="E3644" s="53" t="str">
        <f t="shared" si="113"/>
        <v>2017_GAPAULDING</v>
      </c>
      <c r="F3644">
        <v>424100</v>
      </c>
      <c r="G3644" s="53">
        <f t="array" ref="G3644">SUM(IF(A3644=A$5:A3644,IF(C3644=C$5:C3644,1,0),0))</f>
        <v>110</v>
      </c>
    </row>
    <row r="3645" spans="1:7" x14ac:dyDescent="0.25">
      <c r="A3645">
        <v>2017</v>
      </c>
      <c r="B3645" s="53" t="str">
        <f t="shared" si="112"/>
        <v>2017_GA111</v>
      </c>
      <c r="C3645" t="s">
        <v>211</v>
      </c>
      <c r="D3645" t="s">
        <v>746</v>
      </c>
      <c r="E3645" s="53" t="str">
        <f t="shared" si="113"/>
        <v>2017_GAPEACH</v>
      </c>
      <c r="F3645">
        <v>424100</v>
      </c>
      <c r="G3645" s="53">
        <f t="array" ref="G3645">SUM(IF(A3645=A$5:A3645,IF(C3645=C$5:C3645,1,0),0))</f>
        <v>111</v>
      </c>
    </row>
    <row r="3646" spans="1:7" x14ac:dyDescent="0.25">
      <c r="A3646">
        <v>2017</v>
      </c>
      <c r="B3646" s="53" t="str">
        <f t="shared" si="112"/>
        <v>2017_GA112</v>
      </c>
      <c r="C3646" t="s">
        <v>211</v>
      </c>
      <c r="D3646" t="s">
        <v>474</v>
      </c>
      <c r="E3646" s="53" t="str">
        <f t="shared" si="113"/>
        <v>2017_GAPICKENS</v>
      </c>
      <c r="F3646">
        <v>424100</v>
      </c>
      <c r="G3646" s="53">
        <f t="array" ref="G3646">SUM(IF(A3646=A$5:A3646,IF(C3646=C$5:C3646,1,0),0))</f>
        <v>112</v>
      </c>
    </row>
    <row r="3647" spans="1:7" x14ac:dyDescent="0.25">
      <c r="A3647">
        <v>2017</v>
      </c>
      <c r="B3647" s="53" t="str">
        <f t="shared" si="112"/>
        <v>2017_GA113</v>
      </c>
      <c r="C3647" t="s">
        <v>211</v>
      </c>
      <c r="D3647" t="s">
        <v>358</v>
      </c>
      <c r="E3647" s="53" t="str">
        <f t="shared" si="113"/>
        <v>2017_GAPIERCE</v>
      </c>
      <c r="F3647">
        <v>424100</v>
      </c>
      <c r="G3647" s="53">
        <f t="array" ref="G3647">SUM(IF(A3647=A$5:A3647,IF(C3647=C$5:C3647,1,0),0))</f>
        <v>113</v>
      </c>
    </row>
    <row r="3648" spans="1:7" x14ac:dyDescent="0.25">
      <c r="A3648">
        <v>2017</v>
      </c>
      <c r="B3648" s="53" t="str">
        <f t="shared" si="112"/>
        <v>2017_GA114</v>
      </c>
      <c r="C3648" t="s">
        <v>211</v>
      </c>
      <c r="D3648" t="s">
        <v>277</v>
      </c>
      <c r="E3648" s="53" t="str">
        <f t="shared" si="113"/>
        <v>2017_GAPIKE</v>
      </c>
      <c r="F3648">
        <v>424100</v>
      </c>
      <c r="G3648" s="53">
        <f t="array" ref="G3648">SUM(IF(A3648=A$5:A3648,IF(C3648=C$5:C3648,1,0),0))</f>
        <v>114</v>
      </c>
    </row>
    <row r="3649" spans="1:7" x14ac:dyDescent="0.25">
      <c r="A3649">
        <v>2017</v>
      </c>
      <c r="B3649" s="53" t="str">
        <f t="shared" si="112"/>
        <v>2017_GA115</v>
      </c>
      <c r="C3649" t="s">
        <v>211</v>
      </c>
      <c r="D3649" t="s">
        <v>535</v>
      </c>
      <c r="E3649" s="53" t="str">
        <f t="shared" si="113"/>
        <v>2017_GAPOLK</v>
      </c>
      <c r="F3649">
        <v>424100</v>
      </c>
      <c r="G3649" s="53">
        <f t="array" ref="G3649">SUM(IF(A3649=A$5:A3649,IF(C3649=C$5:C3649,1,0),0))</f>
        <v>115</v>
      </c>
    </row>
    <row r="3650" spans="1:7" x14ac:dyDescent="0.25">
      <c r="A3650">
        <v>2017</v>
      </c>
      <c r="B3650" s="53" t="str">
        <f t="shared" si="112"/>
        <v>2017_GA116</v>
      </c>
      <c r="C3650" t="s">
        <v>211</v>
      </c>
      <c r="D3650" t="s">
        <v>538</v>
      </c>
      <c r="E3650" s="53" t="str">
        <f t="shared" si="113"/>
        <v>2017_GAPULASKI</v>
      </c>
      <c r="F3650">
        <v>424100</v>
      </c>
      <c r="G3650" s="53">
        <f t="array" ref="G3650">SUM(IF(A3650=A$5:A3650,IF(C3650=C$5:C3650,1,0),0))</f>
        <v>116</v>
      </c>
    </row>
    <row r="3651" spans="1:7" x14ac:dyDescent="0.25">
      <c r="A3651">
        <v>2017</v>
      </c>
      <c r="B3651" s="53" t="str">
        <f t="shared" si="112"/>
        <v>2017_GA117</v>
      </c>
      <c r="C3651" t="s">
        <v>211</v>
      </c>
      <c r="D3651" t="s">
        <v>264</v>
      </c>
      <c r="E3651" s="53" t="str">
        <f t="shared" si="113"/>
        <v>2017_GAPUTNAM</v>
      </c>
      <c r="F3651">
        <v>424100</v>
      </c>
      <c r="G3651" s="53">
        <f t="array" ref="G3651">SUM(IF(A3651=A$5:A3651,IF(C3651=C$5:C3651,1,0),0))</f>
        <v>117</v>
      </c>
    </row>
    <row r="3652" spans="1:7" x14ac:dyDescent="0.25">
      <c r="A3652">
        <v>2017</v>
      </c>
      <c r="B3652" s="53" t="str">
        <f t="shared" si="112"/>
        <v>2017_GA118</v>
      </c>
      <c r="C3652" t="s">
        <v>211</v>
      </c>
      <c r="D3652" t="s">
        <v>747</v>
      </c>
      <c r="E3652" s="53" t="str">
        <f t="shared" si="113"/>
        <v>2017_GAQUITMAN</v>
      </c>
      <c r="F3652">
        <v>424100</v>
      </c>
      <c r="G3652" s="53">
        <f t="array" ref="G3652">SUM(IF(A3652=A$5:A3652,IF(C3652=C$5:C3652,1,0),0))</f>
        <v>118</v>
      </c>
    </row>
    <row r="3653" spans="1:7" x14ac:dyDescent="0.25">
      <c r="A3653">
        <v>2017</v>
      </c>
      <c r="B3653" s="53" t="str">
        <f t="shared" si="112"/>
        <v>2017_GA119</v>
      </c>
      <c r="C3653" t="s">
        <v>211</v>
      </c>
      <c r="D3653" t="s">
        <v>748</v>
      </c>
      <c r="E3653" s="53" t="str">
        <f t="shared" si="113"/>
        <v>2017_GARABUN</v>
      </c>
      <c r="F3653">
        <v>424100</v>
      </c>
      <c r="G3653" s="53">
        <f t="array" ref="G3653">SUM(IF(A3653=A$5:A3653,IF(C3653=C$5:C3653,1,0),0))</f>
        <v>119</v>
      </c>
    </row>
    <row r="3654" spans="1:7" x14ac:dyDescent="0.25">
      <c r="A3654">
        <v>2017</v>
      </c>
      <c r="B3654" s="53" t="str">
        <f t="shared" ref="B3654:B3717" si="114">A3654&amp;"_"&amp;C3654&amp;G3654</f>
        <v>2017_GA120</v>
      </c>
      <c r="C3654" t="s">
        <v>211</v>
      </c>
      <c r="D3654" t="s">
        <v>475</v>
      </c>
      <c r="E3654" s="53" t="str">
        <f t="shared" ref="E3654:E3717" si="115">A3654&amp;"_"&amp;C3654&amp;D3654</f>
        <v>2017_GARANDOLPH</v>
      </c>
      <c r="F3654">
        <v>424100</v>
      </c>
      <c r="G3654" s="53">
        <f t="array" ref="G3654">SUM(IF(A3654=A$5:A3654,IF(C3654=C$5:C3654,1,0),0))</f>
        <v>120</v>
      </c>
    </row>
    <row r="3655" spans="1:7" x14ac:dyDescent="0.25">
      <c r="A3655">
        <v>2017</v>
      </c>
      <c r="B3655" s="53" t="str">
        <f t="shared" si="114"/>
        <v>2017_GA121</v>
      </c>
      <c r="C3655" t="s">
        <v>211</v>
      </c>
      <c r="D3655" t="s">
        <v>266</v>
      </c>
      <c r="E3655" s="53" t="str">
        <f t="shared" si="115"/>
        <v>2017_GARICHMOND</v>
      </c>
      <c r="F3655">
        <v>424100</v>
      </c>
      <c r="G3655" s="53">
        <f t="array" ref="G3655">SUM(IF(A3655=A$5:A3655,IF(C3655=C$5:C3655,1,0),0))</f>
        <v>121</v>
      </c>
    </row>
    <row r="3656" spans="1:7" x14ac:dyDescent="0.25">
      <c r="A3656">
        <v>2017</v>
      </c>
      <c r="B3656" s="53" t="str">
        <f t="shared" si="114"/>
        <v>2017_GA122</v>
      </c>
      <c r="C3656" t="s">
        <v>211</v>
      </c>
      <c r="D3656" t="s">
        <v>749</v>
      </c>
      <c r="E3656" s="53" t="str">
        <f t="shared" si="115"/>
        <v>2017_GAROCKDALE</v>
      </c>
      <c r="F3656">
        <v>424100</v>
      </c>
      <c r="G3656" s="53">
        <f t="array" ref="G3656">SUM(IF(A3656=A$5:A3656,IF(C3656=C$5:C3656,1,0),0))</f>
        <v>122</v>
      </c>
    </row>
    <row r="3657" spans="1:7" x14ac:dyDescent="0.25">
      <c r="A3657">
        <v>2017</v>
      </c>
      <c r="B3657" s="53" t="str">
        <f t="shared" si="114"/>
        <v>2017_GA123</v>
      </c>
      <c r="C3657" t="s">
        <v>211</v>
      </c>
      <c r="D3657" t="s">
        <v>750</v>
      </c>
      <c r="E3657" s="53" t="str">
        <f t="shared" si="115"/>
        <v>2017_GASCHLEY</v>
      </c>
      <c r="F3657">
        <v>424100</v>
      </c>
      <c r="G3657" s="53">
        <f t="array" ref="G3657">SUM(IF(A3657=A$5:A3657,IF(C3657=C$5:C3657,1,0),0))</f>
        <v>123</v>
      </c>
    </row>
    <row r="3658" spans="1:7" x14ac:dyDescent="0.25">
      <c r="A3658">
        <v>2017</v>
      </c>
      <c r="B3658" s="53" t="str">
        <f t="shared" si="114"/>
        <v>2017_GA124</v>
      </c>
      <c r="C3658" t="s">
        <v>211</v>
      </c>
      <c r="D3658" t="s">
        <v>751</v>
      </c>
      <c r="E3658" s="53" t="str">
        <f t="shared" si="115"/>
        <v>2017_GASCREVEN</v>
      </c>
      <c r="F3658">
        <v>424100</v>
      </c>
      <c r="G3658" s="53">
        <f t="array" ref="G3658">SUM(IF(A3658=A$5:A3658,IF(C3658=C$5:C3658,1,0),0))</f>
        <v>124</v>
      </c>
    </row>
    <row r="3659" spans="1:7" x14ac:dyDescent="0.25">
      <c r="A3659">
        <v>2017</v>
      </c>
      <c r="B3659" s="53" t="str">
        <f t="shared" si="114"/>
        <v>2017_GA125</v>
      </c>
      <c r="C3659" t="s">
        <v>211</v>
      </c>
      <c r="D3659" t="s">
        <v>666</v>
      </c>
      <c r="E3659" s="53" t="str">
        <f t="shared" si="115"/>
        <v>2017_GASEMINOLE</v>
      </c>
      <c r="F3659">
        <v>424100</v>
      </c>
      <c r="G3659" s="53">
        <f t="array" ref="G3659">SUM(IF(A3659=A$5:A3659,IF(C3659=C$5:C3659,1,0),0))</f>
        <v>125</v>
      </c>
    </row>
    <row r="3660" spans="1:7" x14ac:dyDescent="0.25">
      <c r="A3660">
        <v>2017</v>
      </c>
      <c r="B3660" s="53" t="str">
        <f t="shared" si="114"/>
        <v>2017_GA126</v>
      </c>
      <c r="C3660" t="s">
        <v>211</v>
      </c>
      <c r="D3660" t="s">
        <v>752</v>
      </c>
      <c r="E3660" s="53" t="str">
        <f t="shared" si="115"/>
        <v>2017_GASPALDING</v>
      </c>
      <c r="F3660">
        <v>424100</v>
      </c>
      <c r="G3660" s="53">
        <f t="array" ref="G3660">SUM(IF(A3660=A$5:A3660,IF(C3660=C$5:C3660,1,0),0))</f>
        <v>126</v>
      </c>
    </row>
    <row r="3661" spans="1:7" x14ac:dyDescent="0.25">
      <c r="A3661">
        <v>2017</v>
      </c>
      <c r="B3661" s="53" t="str">
        <f t="shared" si="114"/>
        <v>2017_GA127</v>
      </c>
      <c r="C3661" t="s">
        <v>211</v>
      </c>
      <c r="D3661" t="s">
        <v>753</v>
      </c>
      <c r="E3661" s="53" t="str">
        <f t="shared" si="115"/>
        <v>2017_GASTEPHENS</v>
      </c>
      <c r="F3661">
        <v>424100</v>
      </c>
      <c r="G3661" s="53">
        <f t="array" ref="G3661">SUM(IF(A3661=A$5:A3661,IF(C3661=C$5:C3661,1,0),0))</f>
        <v>127</v>
      </c>
    </row>
    <row r="3662" spans="1:7" x14ac:dyDescent="0.25">
      <c r="A3662">
        <v>2017</v>
      </c>
      <c r="B3662" s="53" t="str">
        <f t="shared" si="114"/>
        <v>2017_GA128</v>
      </c>
      <c r="C3662" t="s">
        <v>211</v>
      </c>
      <c r="D3662" t="s">
        <v>754</v>
      </c>
      <c r="E3662" s="53" t="str">
        <f t="shared" si="115"/>
        <v>2017_GASTEWART</v>
      </c>
      <c r="F3662">
        <v>424100</v>
      </c>
      <c r="G3662" s="53">
        <f t="array" ref="G3662">SUM(IF(A3662=A$5:A3662,IF(C3662=C$5:C3662,1,0),0))</f>
        <v>128</v>
      </c>
    </row>
    <row r="3663" spans="1:7" x14ac:dyDescent="0.25">
      <c r="A3663">
        <v>2017</v>
      </c>
      <c r="B3663" s="53" t="str">
        <f t="shared" si="114"/>
        <v>2017_GA129</v>
      </c>
      <c r="C3663" t="s">
        <v>211</v>
      </c>
      <c r="D3663" t="s">
        <v>479</v>
      </c>
      <c r="E3663" s="53" t="str">
        <f t="shared" si="115"/>
        <v>2017_GASUMTER</v>
      </c>
      <c r="F3663">
        <v>424100</v>
      </c>
      <c r="G3663" s="53">
        <f t="array" ref="G3663">SUM(IF(A3663=A$5:A3663,IF(C3663=C$5:C3663,1,0),0))</f>
        <v>129</v>
      </c>
    </row>
    <row r="3664" spans="1:7" x14ac:dyDescent="0.25">
      <c r="A3664">
        <v>2017</v>
      </c>
      <c r="B3664" s="53" t="str">
        <f t="shared" si="114"/>
        <v>2017_GA130</v>
      </c>
      <c r="C3664" t="s">
        <v>211</v>
      </c>
      <c r="D3664" t="s">
        <v>755</v>
      </c>
      <c r="E3664" s="53" t="str">
        <f t="shared" si="115"/>
        <v>2017_GATALBOT</v>
      </c>
      <c r="F3664">
        <v>424100</v>
      </c>
      <c r="G3664" s="53">
        <f t="array" ref="G3664">SUM(IF(A3664=A$5:A3664,IF(C3664=C$5:C3664,1,0),0))</f>
        <v>130</v>
      </c>
    </row>
    <row r="3665" spans="1:7" x14ac:dyDescent="0.25">
      <c r="A3665">
        <v>2017</v>
      </c>
      <c r="B3665" s="53" t="str">
        <f t="shared" si="114"/>
        <v>2017_GA131</v>
      </c>
      <c r="C3665" t="s">
        <v>211</v>
      </c>
      <c r="D3665" t="s">
        <v>756</v>
      </c>
      <c r="E3665" s="53" t="str">
        <f t="shared" si="115"/>
        <v>2017_GATALIAFERRO</v>
      </c>
      <c r="F3665">
        <v>424100</v>
      </c>
      <c r="G3665" s="53">
        <f t="array" ref="G3665">SUM(IF(A3665=A$5:A3665,IF(C3665=C$5:C3665,1,0),0))</f>
        <v>131</v>
      </c>
    </row>
    <row r="3666" spans="1:7" x14ac:dyDescent="0.25">
      <c r="A3666">
        <v>2017</v>
      </c>
      <c r="B3666" s="53" t="str">
        <f t="shared" si="114"/>
        <v>2017_GA132</v>
      </c>
      <c r="C3666" t="s">
        <v>211</v>
      </c>
      <c r="D3666" t="s">
        <v>757</v>
      </c>
      <c r="E3666" s="53" t="str">
        <f t="shared" si="115"/>
        <v>2017_GATATTNALL</v>
      </c>
      <c r="F3666">
        <v>424100</v>
      </c>
      <c r="G3666" s="53">
        <f t="array" ref="G3666">SUM(IF(A3666=A$5:A3666,IF(C3666=C$5:C3666,1,0),0))</f>
        <v>132</v>
      </c>
    </row>
    <row r="3667" spans="1:7" x14ac:dyDescent="0.25">
      <c r="A3667">
        <v>2017</v>
      </c>
      <c r="B3667" s="53" t="str">
        <f t="shared" si="114"/>
        <v>2017_GA133</v>
      </c>
      <c r="C3667" t="s">
        <v>211</v>
      </c>
      <c r="D3667" t="s">
        <v>668</v>
      </c>
      <c r="E3667" s="53" t="str">
        <f t="shared" si="115"/>
        <v>2017_GATAYLOR</v>
      </c>
      <c r="F3667">
        <v>424100</v>
      </c>
      <c r="G3667" s="53">
        <f t="array" ref="G3667">SUM(IF(A3667=A$5:A3667,IF(C3667=C$5:C3667,1,0),0))</f>
        <v>133</v>
      </c>
    </row>
    <row r="3668" spans="1:7" x14ac:dyDescent="0.25">
      <c r="A3668">
        <v>2017</v>
      </c>
      <c r="B3668" s="53" t="str">
        <f t="shared" si="114"/>
        <v>2017_GA134</v>
      </c>
      <c r="C3668" t="s">
        <v>211</v>
      </c>
      <c r="D3668" t="s">
        <v>758</v>
      </c>
      <c r="E3668" s="53" t="str">
        <f t="shared" si="115"/>
        <v>2017_GATELFAIR</v>
      </c>
      <c r="F3668">
        <v>424100</v>
      </c>
      <c r="G3668" s="53">
        <f t="array" ref="G3668">SUM(IF(A3668=A$5:A3668,IF(C3668=C$5:C3668,1,0),0))</f>
        <v>134</v>
      </c>
    </row>
    <row r="3669" spans="1:7" x14ac:dyDescent="0.25">
      <c r="A3669">
        <v>2017</v>
      </c>
      <c r="B3669" s="53" t="str">
        <f t="shared" si="114"/>
        <v>2017_GA135</v>
      </c>
      <c r="C3669" t="s">
        <v>211</v>
      </c>
      <c r="D3669" t="s">
        <v>759</v>
      </c>
      <c r="E3669" s="53" t="str">
        <f t="shared" si="115"/>
        <v>2017_GATERRELL</v>
      </c>
      <c r="F3669">
        <v>424100</v>
      </c>
      <c r="G3669" s="53">
        <f t="array" ref="G3669">SUM(IF(A3669=A$5:A3669,IF(C3669=C$5:C3669,1,0),0))</f>
        <v>135</v>
      </c>
    </row>
    <row r="3670" spans="1:7" x14ac:dyDescent="0.25">
      <c r="A3670">
        <v>2017</v>
      </c>
      <c r="B3670" s="53" t="str">
        <f t="shared" si="114"/>
        <v>2017_GA136</v>
      </c>
      <c r="C3670" t="s">
        <v>211</v>
      </c>
      <c r="D3670" t="s">
        <v>760</v>
      </c>
      <c r="E3670" s="53" t="str">
        <f t="shared" si="115"/>
        <v>2017_GATHOMAS</v>
      </c>
      <c r="F3670">
        <v>424100</v>
      </c>
      <c r="G3670" s="53">
        <f t="array" ref="G3670">SUM(IF(A3670=A$5:A3670,IF(C3670=C$5:C3670,1,0),0))</f>
        <v>136</v>
      </c>
    </row>
    <row r="3671" spans="1:7" x14ac:dyDescent="0.25">
      <c r="A3671">
        <v>2017</v>
      </c>
      <c r="B3671" s="53" t="str">
        <f t="shared" si="114"/>
        <v>2017_GA137</v>
      </c>
      <c r="C3671" t="s">
        <v>211</v>
      </c>
      <c r="D3671" t="s">
        <v>761</v>
      </c>
      <c r="E3671" s="53" t="str">
        <f t="shared" si="115"/>
        <v>2017_GATIFT</v>
      </c>
      <c r="F3671">
        <v>424100</v>
      </c>
      <c r="G3671" s="53">
        <f t="array" ref="G3671">SUM(IF(A3671=A$5:A3671,IF(C3671=C$5:C3671,1,0),0))</f>
        <v>137</v>
      </c>
    </row>
    <row r="3672" spans="1:7" x14ac:dyDescent="0.25">
      <c r="A3672">
        <v>2017</v>
      </c>
      <c r="B3672" s="53" t="str">
        <f t="shared" si="114"/>
        <v>2017_GA138</v>
      </c>
      <c r="C3672" t="s">
        <v>211</v>
      </c>
      <c r="D3672" t="s">
        <v>762</v>
      </c>
      <c r="E3672" s="53" t="str">
        <f t="shared" si="115"/>
        <v>2017_GATOOMBS</v>
      </c>
      <c r="F3672">
        <v>424100</v>
      </c>
      <c r="G3672" s="53">
        <f t="array" ref="G3672">SUM(IF(A3672=A$5:A3672,IF(C3672=C$5:C3672,1,0),0))</f>
        <v>138</v>
      </c>
    </row>
    <row r="3673" spans="1:7" x14ac:dyDescent="0.25">
      <c r="A3673">
        <v>2017</v>
      </c>
      <c r="B3673" s="53" t="str">
        <f t="shared" si="114"/>
        <v>2017_GA139</v>
      </c>
      <c r="C3673" t="s">
        <v>211</v>
      </c>
      <c r="D3673" t="s">
        <v>763</v>
      </c>
      <c r="E3673" s="53" t="str">
        <f t="shared" si="115"/>
        <v>2017_GATOWNS</v>
      </c>
      <c r="F3673">
        <v>424100</v>
      </c>
      <c r="G3673" s="53">
        <f t="array" ref="G3673">SUM(IF(A3673=A$5:A3673,IF(C3673=C$5:C3673,1,0),0))</f>
        <v>139</v>
      </c>
    </row>
    <row r="3674" spans="1:7" x14ac:dyDescent="0.25">
      <c r="A3674">
        <v>2017</v>
      </c>
      <c r="B3674" s="53" t="str">
        <f t="shared" si="114"/>
        <v>2017_GA140</v>
      </c>
      <c r="C3674" t="s">
        <v>211</v>
      </c>
      <c r="D3674" t="s">
        <v>764</v>
      </c>
      <c r="E3674" s="53" t="str">
        <f t="shared" si="115"/>
        <v>2017_GATREUTLEN</v>
      </c>
      <c r="F3674">
        <v>424100</v>
      </c>
      <c r="G3674" s="53">
        <f t="array" ref="G3674">SUM(IF(A3674=A$5:A3674,IF(C3674=C$5:C3674,1,0),0))</f>
        <v>140</v>
      </c>
    </row>
    <row r="3675" spans="1:7" x14ac:dyDescent="0.25">
      <c r="A3675">
        <v>2017</v>
      </c>
      <c r="B3675" s="53" t="str">
        <f t="shared" si="114"/>
        <v>2017_GA141</v>
      </c>
      <c r="C3675" t="s">
        <v>211</v>
      </c>
      <c r="D3675" t="s">
        <v>765</v>
      </c>
      <c r="E3675" s="53" t="str">
        <f t="shared" si="115"/>
        <v>2017_GATROUP</v>
      </c>
      <c r="F3675">
        <v>424100</v>
      </c>
      <c r="G3675" s="53">
        <f t="array" ref="G3675">SUM(IF(A3675=A$5:A3675,IF(C3675=C$5:C3675,1,0),0))</f>
        <v>141</v>
      </c>
    </row>
    <row r="3676" spans="1:7" x14ac:dyDescent="0.25">
      <c r="A3676">
        <v>2017</v>
      </c>
      <c r="B3676" s="53" t="str">
        <f t="shared" si="114"/>
        <v>2017_GA142</v>
      </c>
      <c r="C3676" t="s">
        <v>211</v>
      </c>
      <c r="D3676" t="s">
        <v>766</v>
      </c>
      <c r="E3676" s="53" t="str">
        <f t="shared" si="115"/>
        <v>2017_GATURNER</v>
      </c>
      <c r="F3676">
        <v>424100</v>
      </c>
      <c r="G3676" s="53">
        <f t="array" ref="G3676">SUM(IF(A3676=A$5:A3676,IF(C3676=C$5:C3676,1,0),0))</f>
        <v>142</v>
      </c>
    </row>
    <row r="3677" spans="1:7" x14ac:dyDescent="0.25">
      <c r="A3677">
        <v>2017</v>
      </c>
      <c r="B3677" s="53" t="str">
        <f t="shared" si="114"/>
        <v>2017_GA143</v>
      </c>
      <c r="C3677" t="s">
        <v>211</v>
      </c>
      <c r="D3677" t="s">
        <v>767</v>
      </c>
      <c r="E3677" s="53" t="str">
        <f t="shared" si="115"/>
        <v>2017_GATWIGGS</v>
      </c>
      <c r="F3677">
        <v>424100</v>
      </c>
      <c r="G3677" s="53">
        <f t="array" ref="G3677">SUM(IF(A3677=A$5:A3677,IF(C3677=C$5:C3677,1,0),0))</f>
        <v>143</v>
      </c>
    </row>
    <row r="3678" spans="1:7" x14ac:dyDescent="0.25">
      <c r="A3678">
        <v>2017</v>
      </c>
      <c r="B3678" s="53" t="str">
        <f t="shared" si="114"/>
        <v>2017_GA144</v>
      </c>
      <c r="C3678" t="s">
        <v>211</v>
      </c>
      <c r="D3678" t="s">
        <v>258</v>
      </c>
      <c r="E3678" s="53" t="str">
        <f t="shared" si="115"/>
        <v>2017_GAUNION</v>
      </c>
      <c r="F3678">
        <v>424100</v>
      </c>
      <c r="G3678" s="53">
        <f t="array" ref="G3678">SUM(IF(A3678=A$5:A3678,IF(C3678=C$5:C3678,1,0),0))</f>
        <v>144</v>
      </c>
    </row>
    <row r="3679" spans="1:7" x14ac:dyDescent="0.25">
      <c r="A3679">
        <v>2017</v>
      </c>
      <c r="B3679" s="53" t="str">
        <f t="shared" si="114"/>
        <v>2017_GA145</v>
      </c>
      <c r="C3679" t="s">
        <v>211</v>
      </c>
      <c r="D3679" t="s">
        <v>768</v>
      </c>
      <c r="E3679" s="53" t="str">
        <f t="shared" si="115"/>
        <v>2017_GAUPSON</v>
      </c>
      <c r="F3679">
        <v>424100</v>
      </c>
      <c r="G3679" s="53">
        <f t="array" ref="G3679">SUM(IF(A3679=A$5:A3679,IF(C3679=C$5:C3679,1,0),0))</f>
        <v>145</v>
      </c>
    </row>
    <row r="3680" spans="1:7" x14ac:dyDescent="0.25">
      <c r="A3680">
        <v>2017</v>
      </c>
      <c r="B3680" s="53" t="str">
        <f t="shared" si="114"/>
        <v>2017_GA146</v>
      </c>
      <c r="C3680" t="s">
        <v>211</v>
      </c>
      <c r="D3680" t="s">
        <v>483</v>
      </c>
      <c r="E3680" s="53" t="str">
        <f t="shared" si="115"/>
        <v>2017_GAWALKER</v>
      </c>
      <c r="F3680">
        <v>424100</v>
      </c>
      <c r="G3680" s="53">
        <f t="array" ref="G3680">SUM(IF(A3680=A$5:A3680,IF(C3680=C$5:C3680,1,0),0))</f>
        <v>146</v>
      </c>
    </row>
    <row r="3681" spans="1:7" x14ac:dyDescent="0.25">
      <c r="A3681">
        <v>2017</v>
      </c>
      <c r="B3681" s="53" t="str">
        <f t="shared" si="114"/>
        <v>2017_GA147</v>
      </c>
      <c r="C3681" t="s">
        <v>211</v>
      </c>
      <c r="D3681" t="s">
        <v>671</v>
      </c>
      <c r="E3681" s="53" t="str">
        <f t="shared" si="115"/>
        <v>2017_GAWALTON</v>
      </c>
      <c r="F3681">
        <v>424100</v>
      </c>
      <c r="G3681" s="53">
        <f t="array" ref="G3681">SUM(IF(A3681=A$5:A3681,IF(C3681=C$5:C3681,1,0),0))</f>
        <v>147</v>
      </c>
    </row>
    <row r="3682" spans="1:7" x14ac:dyDescent="0.25">
      <c r="A3682">
        <v>2017</v>
      </c>
      <c r="B3682" s="53" t="str">
        <f t="shared" si="114"/>
        <v>2017_GA148</v>
      </c>
      <c r="C3682" t="s">
        <v>211</v>
      </c>
      <c r="D3682" t="s">
        <v>769</v>
      </c>
      <c r="E3682" s="53" t="str">
        <f t="shared" si="115"/>
        <v>2017_GAWARE</v>
      </c>
      <c r="F3682">
        <v>424100</v>
      </c>
      <c r="G3682" s="53">
        <f t="array" ref="G3682">SUM(IF(A3682=A$5:A3682,IF(C3682=C$5:C3682,1,0),0))</f>
        <v>148</v>
      </c>
    </row>
    <row r="3683" spans="1:7" x14ac:dyDescent="0.25">
      <c r="A3683">
        <v>2017</v>
      </c>
      <c r="B3683" s="53" t="str">
        <f t="shared" si="114"/>
        <v>2017_GA149</v>
      </c>
      <c r="C3683" t="s">
        <v>211</v>
      </c>
      <c r="D3683" t="s">
        <v>336</v>
      </c>
      <c r="E3683" s="53" t="str">
        <f t="shared" si="115"/>
        <v>2017_GAWARREN</v>
      </c>
      <c r="F3683">
        <v>424100</v>
      </c>
      <c r="G3683" s="53">
        <f t="array" ref="G3683">SUM(IF(A3683=A$5:A3683,IF(C3683=C$5:C3683,1,0),0))</f>
        <v>149</v>
      </c>
    </row>
    <row r="3684" spans="1:7" x14ac:dyDescent="0.25">
      <c r="A3684">
        <v>2017</v>
      </c>
      <c r="B3684" s="53" t="str">
        <f t="shared" si="114"/>
        <v>2017_GA150</v>
      </c>
      <c r="C3684" t="s">
        <v>211</v>
      </c>
      <c r="D3684" t="s">
        <v>125</v>
      </c>
      <c r="E3684" s="53" t="str">
        <f t="shared" si="115"/>
        <v>2017_GAWASHINGTON</v>
      </c>
      <c r="F3684">
        <v>424100</v>
      </c>
      <c r="G3684" s="53">
        <f t="array" ref="G3684">SUM(IF(A3684=A$5:A3684,IF(C3684=C$5:C3684,1,0),0))</f>
        <v>150</v>
      </c>
    </row>
    <row r="3685" spans="1:7" x14ac:dyDescent="0.25">
      <c r="A3685">
        <v>2017</v>
      </c>
      <c r="B3685" s="53" t="str">
        <f t="shared" si="114"/>
        <v>2017_GA151</v>
      </c>
      <c r="C3685" t="s">
        <v>211</v>
      </c>
      <c r="D3685" t="s">
        <v>770</v>
      </c>
      <c r="E3685" s="53" t="str">
        <f t="shared" si="115"/>
        <v>2017_GAWAYNE</v>
      </c>
      <c r="F3685">
        <v>424100</v>
      </c>
      <c r="G3685" s="53">
        <f t="array" ref="G3685">SUM(IF(A3685=A$5:A3685,IF(C3685=C$5:C3685,1,0),0))</f>
        <v>151</v>
      </c>
    </row>
    <row r="3686" spans="1:7" x14ac:dyDescent="0.25">
      <c r="A3686">
        <v>2017</v>
      </c>
      <c r="B3686" s="53" t="str">
        <f t="shared" si="114"/>
        <v>2017_GA152</v>
      </c>
      <c r="C3686" t="s">
        <v>211</v>
      </c>
      <c r="D3686" t="s">
        <v>771</v>
      </c>
      <c r="E3686" s="53" t="str">
        <f t="shared" si="115"/>
        <v>2017_GAWEBSTER</v>
      </c>
      <c r="F3686">
        <v>424100</v>
      </c>
      <c r="G3686" s="53">
        <f t="array" ref="G3686">SUM(IF(A3686=A$5:A3686,IF(C3686=C$5:C3686,1,0),0))</f>
        <v>152</v>
      </c>
    </row>
    <row r="3687" spans="1:7" x14ac:dyDescent="0.25">
      <c r="A3687">
        <v>2017</v>
      </c>
      <c r="B3687" s="53" t="str">
        <f t="shared" si="114"/>
        <v>2017_GA153</v>
      </c>
      <c r="C3687" t="s">
        <v>211</v>
      </c>
      <c r="D3687" t="s">
        <v>772</v>
      </c>
      <c r="E3687" s="53" t="str">
        <f t="shared" si="115"/>
        <v>2017_GAWHEELER</v>
      </c>
      <c r="F3687">
        <v>424100</v>
      </c>
      <c r="G3687" s="53">
        <f t="array" ref="G3687">SUM(IF(A3687=A$5:A3687,IF(C3687=C$5:C3687,1,0),0))</f>
        <v>153</v>
      </c>
    </row>
    <row r="3688" spans="1:7" x14ac:dyDescent="0.25">
      <c r="A3688">
        <v>2017</v>
      </c>
      <c r="B3688" s="53" t="str">
        <f t="shared" si="114"/>
        <v>2017_GA154</v>
      </c>
      <c r="C3688" t="s">
        <v>211</v>
      </c>
      <c r="D3688" t="s">
        <v>548</v>
      </c>
      <c r="E3688" s="53" t="str">
        <f t="shared" si="115"/>
        <v>2017_GAWHITE</v>
      </c>
      <c r="F3688">
        <v>424100</v>
      </c>
      <c r="G3688" s="53">
        <f t="array" ref="G3688">SUM(IF(A3688=A$5:A3688,IF(C3688=C$5:C3688,1,0),0))</f>
        <v>154</v>
      </c>
    </row>
    <row r="3689" spans="1:7" x14ac:dyDescent="0.25">
      <c r="A3689">
        <v>2017</v>
      </c>
      <c r="B3689" s="53" t="str">
        <f t="shared" si="114"/>
        <v>2017_GA155</v>
      </c>
      <c r="C3689" t="s">
        <v>211</v>
      </c>
      <c r="D3689" t="s">
        <v>773</v>
      </c>
      <c r="E3689" s="53" t="str">
        <f t="shared" si="115"/>
        <v>2017_GAWHITFIELD</v>
      </c>
      <c r="F3689">
        <v>424100</v>
      </c>
      <c r="G3689" s="53">
        <f t="array" ref="G3689">SUM(IF(A3689=A$5:A3689,IF(C3689=C$5:C3689,1,0),0))</f>
        <v>155</v>
      </c>
    </row>
    <row r="3690" spans="1:7" x14ac:dyDescent="0.25">
      <c r="A3690">
        <v>2017</v>
      </c>
      <c r="B3690" s="53" t="str">
        <f t="shared" si="114"/>
        <v>2017_GA156</v>
      </c>
      <c r="C3690" t="s">
        <v>211</v>
      </c>
      <c r="D3690" t="s">
        <v>484</v>
      </c>
      <c r="E3690" s="53" t="str">
        <f t="shared" si="115"/>
        <v>2017_GAWILCOX</v>
      </c>
      <c r="F3690">
        <v>424100</v>
      </c>
      <c r="G3690" s="53">
        <f t="array" ref="G3690">SUM(IF(A3690=A$5:A3690,IF(C3690=C$5:C3690,1,0),0))</f>
        <v>156</v>
      </c>
    </row>
    <row r="3691" spans="1:7" x14ac:dyDescent="0.25">
      <c r="A3691">
        <v>2017</v>
      </c>
      <c r="B3691" s="53" t="str">
        <f t="shared" si="114"/>
        <v>2017_GA157</v>
      </c>
      <c r="C3691" t="s">
        <v>211</v>
      </c>
      <c r="D3691" t="s">
        <v>774</v>
      </c>
      <c r="E3691" s="53" t="str">
        <f t="shared" si="115"/>
        <v>2017_GAWILKES</v>
      </c>
      <c r="F3691">
        <v>424100</v>
      </c>
      <c r="G3691" s="53">
        <f t="array" ref="G3691">SUM(IF(A3691=A$5:A3691,IF(C3691=C$5:C3691,1,0),0))</f>
        <v>157</v>
      </c>
    </row>
    <row r="3692" spans="1:7" x14ac:dyDescent="0.25">
      <c r="A3692">
        <v>2017</v>
      </c>
      <c r="B3692" s="53" t="str">
        <f t="shared" si="114"/>
        <v>2017_GA158</v>
      </c>
      <c r="C3692" t="s">
        <v>211</v>
      </c>
      <c r="D3692" t="s">
        <v>775</v>
      </c>
      <c r="E3692" s="53" t="str">
        <f t="shared" si="115"/>
        <v>2017_GAWILKINSON</v>
      </c>
      <c r="F3692">
        <v>424100</v>
      </c>
      <c r="G3692" s="53">
        <f t="array" ref="G3692">SUM(IF(A3692=A$5:A3692,IF(C3692=C$5:C3692,1,0),0))</f>
        <v>158</v>
      </c>
    </row>
    <row r="3693" spans="1:7" x14ac:dyDescent="0.25">
      <c r="A3693">
        <v>2017</v>
      </c>
      <c r="B3693" s="53" t="str">
        <f t="shared" si="114"/>
        <v>2017_GA159</v>
      </c>
      <c r="C3693" t="s">
        <v>211</v>
      </c>
      <c r="D3693" t="s">
        <v>776</v>
      </c>
      <c r="E3693" s="53" t="str">
        <f t="shared" si="115"/>
        <v>2017_GAWORTH</v>
      </c>
      <c r="F3693">
        <v>424100</v>
      </c>
      <c r="G3693" s="53">
        <f t="array" ref="G3693">SUM(IF(A3693=A$5:A3693,IF(C3693=C$5:C3693,1,0),0))</f>
        <v>159</v>
      </c>
    </row>
    <row r="3694" spans="1:7" x14ac:dyDescent="0.25">
      <c r="A3694">
        <v>2017</v>
      </c>
      <c r="B3694" s="53" t="str">
        <f t="shared" si="114"/>
        <v>2017_HI1</v>
      </c>
      <c r="C3694" t="s">
        <v>213</v>
      </c>
      <c r="D3694" t="s">
        <v>89</v>
      </c>
      <c r="E3694" s="53" t="str">
        <f t="shared" si="115"/>
        <v>2017_HIHAWAII</v>
      </c>
      <c r="F3694">
        <v>636150</v>
      </c>
      <c r="G3694" s="53">
        <f t="array" ref="G3694">SUM(IF(A3694=A$5:A3694,IF(C3694=C$5:C3694,1,0),0))</f>
        <v>1</v>
      </c>
    </row>
    <row r="3695" spans="1:7" x14ac:dyDescent="0.25">
      <c r="A3695">
        <v>2017</v>
      </c>
      <c r="B3695" s="53" t="str">
        <f t="shared" si="114"/>
        <v>2017_HI2</v>
      </c>
      <c r="C3695" t="s">
        <v>213</v>
      </c>
      <c r="D3695" t="s">
        <v>214</v>
      </c>
      <c r="E3695" s="53" t="str">
        <f t="shared" si="115"/>
        <v>2017_HIHONOLULU</v>
      </c>
      <c r="F3695">
        <v>721050</v>
      </c>
      <c r="G3695" s="53">
        <f t="array" ref="G3695">SUM(IF(A3695=A$5:A3695,IF(C3695=C$5:C3695,1,0),0))</f>
        <v>2</v>
      </c>
    </row>
    <row r="3696" spans="1:7" x14ac:dyDescent="0.25">
      <c r="A3696">
        <v>2017</v>
      </c>
      <c r="B3696" s="53" t="str">
        <f t="shared" si="114"/>
        <v>2017_HI3</v>
      </c>
      <c r="C3696" t="s">
        <v>213</v>
      </c>
      <c r="D3696" t="s">
        <v>215</v>
      </c>
      <c r="E3696" s="53" t="str">
        <f t="shared" si="115"/>
        <v>2017_HIKALAWAO</v>
      </c>
      <c r="F3696">
        <v>657800</v>
      </c>
      <c r="G3696" s="53">
        <f t="array" ref="G3696">SUM(IF(A3696=A$5:A3696,IF(C3696=C$5:C3696,1,0),0))</f>
        <v>3</v>
      </c>
    </row>
    <row r="3697" spans="1:7" x14ac:dyDescent="0.25">
      <c r="A3697">
        <v>2017</v>
      </c>
      <c r="B3697" s="53" t="str">
        <f t="shared" si="114"/>
        <v>2017_HI4</v>
      </c>
      <c r="C3697" t="s">
        <v>213</v>
      </c>
      <c r="D3697" t="s">
        <v>216</v>
      </c>
      <c r="E3697" s="53" t="str">
        <f t="shared" si="115"/>
        <v>2017_HIKAUAI</v>
      </c>
      <c r="F3697">
        <v>713000</v>
      </c>
      <c r="G3697" s="53">
        <f t="array" ref="G3697">SUM(IF(A3697=A$5:A3697,IF(C3697=C$5:C3697,1,0),0))</f>
        <v>4</v>
      </c>
    </row>
    <row r="3698" spans="1:7" x14ac:dyDescent="0.25">
      <c r="A3698">
        <v>2017</v>
      </c>
      <c r="B3698" s="53" t="str">
        <f t="shared" si="114"/>
        <v>2017_HI5</v>
      </c>
      <c r="C3698" t="s">
        <v>213</v>
      </c>
      <c r="D3698" t="s">
        <v>217</v>
      </c>
      <c r="E3698" s="53" t="str">
        <f t="shared" si="115"/>
        <v>2017_HIMAUI</v>
      </c>
      <c r="F3698">
        <v>657800</v>
      </c>
      <c r="G3698" s="53">
        <f t="array" ref="G3698">SUM(IF(A3698=A$5:A3698,IF(C3698=C$5:C3698,1,0),0))</f>
        <v>5</v>
      </c>
    </row>
    <row r="3699" spans="1:7" x14ac:dyDescent="0.25">
      <c r="A3699">
        <v>2017</v>
      </c>
      <c r="B3699" s="53" t="str">
        <f t="shared" si="114"/>
        <v>2017_ID1</v>
      </c>
      <c r="C3699" t="s">
        <v>218</v>
      </c>
      <c r="D3699" t="s">
        <v>777</v>
      </c>
      <c r="E3699" s="53" t="str">
        <f t="shared" si="115"/>
        <v>2017_IDADA</v>
      </c>
      <c r="F3699">
        <v>424100</v>
      </c>
      <c r="G3699" s="53">
        <f t="array" ref="G3699">SUM(IF(A3699=A$5:A3699,IF(C3699=C$5:C3699,1,0),0))</f>
        <v>1</v>
      </c>
    </row>
    <row r="3700" spans="1:7" x14ac:dyDescent="0.25">
      <c r="A3700">
        <v>2017</v>
      </c>
      <c r="B3700" s="53" t="str">
        <f t="shared" si="114"/>
        <v>2017_ID2</v>
      </c>
      <c r="C3700" t="s">
        <v>218</v>
      </c>
      <c r="D3700" t="s">
        <v>184</v>
      </c>
      <c r="E3700" s="53" t="str">
        <f t="shared" si="115"/>
        <v>2017_IDADAMS</v>
      </c>
      <c r="F3700">
        <v>424100</v>
      </c>
      <c r="G3700" s="53">
        <f t="array" ref="G3700">SUM(IF(A3700=A$5:A3700,IF(C3700=C$5:C3700,1,0),0))</f>
        <v>2</v>
      </c>
    </row>
    <row r="3701" spans="1:7" x14ac:dyDescent="0.25">
      <c r="A3701">
        <v>2017</v>
      </c>
      <c r="B3701" s="53" t="str">
        <f t="shared" si="114"/>
        <v>2017_ID3</v>
      </c>
      <c r="C3701" t="s">
        <v>218</v>
      </c>
      <c r="D3701" t="s">
        <v>778</v>
      </c>
      <c r="E3701" s="53" t="str">
        <f t="shared" si="115"/>
        <v>2017_IDBANNOCK</v>
      </c>
      <c r="F3701">
        <v>424100</v>
      </c>
      <c r="G3701" s="53">
        <f t="array" ref="G3701">SUM(IF(A3701=A$5:A3701,IF(C3701=C$5:C3701,1,0),0))</f>
        <v>3</v>
      </c>
    </row>
    <row r="3702" spans="1:7" x14ac:dyDescent="0.25">
      <c r="A3702">
        <v>2017</v>
      </c>
      <c r="B3702" s="53" t="str">
        <f t="shared" si="114"/>
        <v>2017_ID4</v>
      </c>
      <c r="C3702" t="s">
        <v>218</v>
      </c>
      <c r="D3702" t="s">
        <v>779</v>
      </c>
      <c r="E3702" s="53" t="str">
        <f t="shared" si="115"/>
        <v>2017_IDBEAR LAKE</v>
      </c>
      <c r="F3702">
        <v>424100</v>
      </c>
      <c r="G3702" s="53">
        <f t="array" ref="G3702">SUM(IF(A3702=A$5:A3702,IF(C3702=C$5:C3702,1,0),0))</f>
        <v>4</v>
      </c>
    </row>
    <row r="3703" spans="1:7" x14ac:dyDescent="0.25">
      <c r="A3703">
        <v>2017</v>
      </c>
      <c r="B3703" s="53" t="str">
        <f t="shared" si="114"/>
        <v>2017_ID5</v>
      </c>
      <c r="C3703" t="s">
        <v>218</v>
      </c>
      <c r="D3703" t="s">
        <v>780</v>
      </c>
      <c r="E3703" s="53" t="str">
        <f t="shared" si="115"/>
        <v>2017_IDBENEWAH</v>
      </c>
      <c r="F3703">
        <v>424100</v>
      </c>
      <c r="G3703" s="53">
        <f t="array" ref="G3703">SUM(IF(A3703=A$5:A3703,IF(C3703=C$5:C3703,1,0),0))</f>
        <v>5</v>
      </c>
    </row>
    <row r="3704" spans="1:7" x14ac:dyDescent="0.25">
      <c r="A3704">
        <v>2017</v>
      </c>
      <c r="B3704" s="53" t="str">
        <f t="shared" si="114"/>
        <v>2017_ID6</v>
      </c>
      <c r="C3704" t="s">
        <v>218</v>
      </c>
      <c r="D3704" t="s">
        <v>781</v>
      </c>
      <c r="E3704" s="53" t="str">
        <f t="shared" si="115"/>
        <v>2017_IDBINGHAM</v>
      </c>
      <c r="F3704">
        <v>424100</v>
      </c>
      <c r="G3704" s="53">
        <f t="array" ref="G3704">SUM(IF(A3704=A$5:A3704,IF(C3704=C$5:C3704,1,0),0))</f>
        <v>6</v>
      </c>
    </row>
    <row r="3705" spans="1:7" x14ac:dyDescent="0.25">
      <c r="A3705">
        <v>2017</v>
      </c>
      <c r="B3705" s="53" t="str">
        <f t="shared" si="114"/>
        <v>2017_ID7</v>
      </c>
      <c r="C3705" t="s">
        <v>218</v>
      </c>
      <c r="D3705" t="s">
        <v>219</v>
      </c>
      <c r="E3705" s="53" t="str">
        <f t="shared" si="115"/>
        <v>2017_IDBLAINE</v>
      </c>
      <c r="F3705">
        <v>625500</v>
      </c>
      <c r="G3705" s="53">
        <f t="array" ref="G3705">SUM(IF(A3705=A$5:A3705,IF(C3705=C$5:C3705,1,0),0))</f>
        <v>7</v>
      </c>
    </row>
    <row r="3706" spans="1:7" x14ac:dyDescent="0.25">
      <c r="A3706">
        <v>2017</v>
      </c>
      <c r="B3706" s="53" t="str">
        <f t="shared" si="114"/>
        <v>2017_ID8</v>
      </c>
      <c r="C3706" t="s">
        <v>218</v>
      </c>
      <c r="D3706" t="s">
        <v>782</v>
      </c>
      <c r="E3706" s="53" t="str">
        <f t="shared" si="115"/>
        <v>2017_IDBOISE</v>
      </c>
      <c r="F3706">
        <v>424100</v>
      </c>
      <c r="G3706" s="53">
        <f t="array" ref="G3706">SUM(IF(A3706=A$5:A3706,IF(C3706=C$5:C3706,1,0),0))</f>
        <v>8</v>
      </c>
    </row>
    <row r="3707" spans="1:7" x14ac:dyDescent="0.25">
      <c r="A3707">
        <v>2017</v>
      </c>
      <c r="B3707" s="53" t="str">
        <f t="shared" si="114"/>
        <v>2017_ID9</v>
      </c>
      <c r="C3707" t="s">
        <v>218</v>
      </c>
      <c r="D3707" t="s">
        <v>783</v>
      </c>
      <c r="E3707" s="53" t="str">
        <f t="shared" si="115"/>
        <v>2017_IDBONNER</v>
      </c>
      <c r="F3707">
        <v>424100</v>
      </c>
      <c r="G3707" s="53">
        <f t="array" ref="G3707">SUM(IF(A3707=A$5:A3707,IF(C3707=C$5:C3707,1,0),0))</f>
        <v>9</v>
      </c>
    </row>
    <row r="3708" spans="1:7" x14ac:dyDescent="0.25">
      <c r="A3708">
        <v>2017</v>
      </c>
      <c r="B3708" s="53" t="str">
        <f t="shared" si="114"/>
        <v>2017_ID10</v>
      </c>
      <c r="C3708" t="s">
        <v>218</v>
      </c>
      <c r="D3708" t="s">
        <v>784</v>
      </c>
      <c r="E3708" s="53" t="str">
        <f t="shared" si="115"/>
        <v>2017_IDBONNEVILLE</v>
      </c>
      <c r="F3708">
        <v>424100</v>
      </c>
      <c r="G3708" s="53">
        <f t="array" ref="G3708">SUM(IF(A3708=A$5:A3708,IF(C3708=C$5:C3708,1,0),0))</f>
        <v>10</v>
      </c>
    </row>
    <row r="3709" spans="1:7" x14ac:dyDescent="0.25">
      <c r="A3709">
        <v>2017</v>
      </c>
      <c r="B3709" s="53" t="str">
        <f t="shared" si="114"/>
        <v>2017_ID11</v>
      </c>
      <c r="C3709" t="s">
        <v>218</v>
      </c>
      <c r="D3709" t="s">
        <v>785</v>
      </c>
      <c r="E3709" s="53" t="str">
        <f t="shared" si="115"/>
        <v>2017_IDBOUNDARY</v>
      </c>
      <c r="F3709">
        <v>424100</v>
      </c>
      <c r="G3709" s="53">
        <f t="array" ref="G3709">SUM(IF(A3709=A$5:A3709,IF(C3709=C$5:C3709,1,0),0))</f>
        <v>11</v>
      </c>
    </row>
    <row r="3710" spans="1:7" x14ac:dyDescent="0.25">
      <c r="A3710">
        <v>2017</v>
      </c>
      <c r="B3710" s="53" t="str">
        <f t="shared" si="114"/>
        <v>2017_ID12</v>
      </c>
      <c r="C3710" t="s">
        <v>218</v>
      </c>
      <c r="D3710" t="s">
        <v>552</v>
      </c>
      <c r="E3710" s="53" t="str">
        <f t="shared" si="115"/>
        <v>2017_IDBUTTE</v>
      </c>
      <c r="F3710">
        <v>424100</v>
      </c>
      <c r="G3710" s="53">
        <f t="array" ref="G3710">SUM(IF(A3710=A$5:A3710,IF(C3710=C$5:C3710,1,0),0))</f>
        <v>12</v>
      </c>
    </row>
    <row r="3711" spans="1:7" x14ac:dyDescent="0.25">
      <c r="A3711">
        <v>2017</v>
      </c>
      <c r="B3711" s="53" t="str">
        <f t="shared" si="114"/>
        <v>2017_ID13</v>
      </c>
      <c r="C3711" t="s">
        <v>218</v>
      </c>
      <c r="D3711" t="s">
        <v>220</v>
      </c>
      <c r="E3711" s="53" t="str">
        <f t="shared" si="115"/>
        <v>2017_IDCAMAS</v>
      </c>
      <c r="F3711">
        <v>625500</v>
      </c>
      <c r="G3711" s="53">
        <f t="array" ref="G3711">SUM(IF(A3711=A$5:A3711,IF(C3711=C$5:C3711,1,0),0))</f>
        <v>13</v>
      </c>
    </row>
    <row r="3712" spans="1:7" x14ac:dyDescent="0.25">
      <c r="A3712">
        <v>2017</v>
      </c>
      <c r="B3712" s="53" t="str">
        <f t="shared" si="114"/>
        <v>2017_ID14</v>
      </c>
      <c r="C3712" t="s">
        <v>218</v>
      </c>
      <c r="D3712" t="s">
        <v>786</v>
      </c>
      <c r="E3712" s="53" t="str">
        <f t="shared" si="115"/>
        <v>2017_IDCANYON</v>
      </c>
      <c r="F3712">
        <v>424100</v>
      </c>
      <c r="G3712" s="53">
        <f t="array" ref="G3712">SUM(IF(A3712=A$5:A3712,IF(C3712=C$5:C3712,1,0),0))</f>
        <v>14</v>
      </c>
    </row>
    <row r="3713" spans="1:7" x14ac:dyDescent="0.25">
      <c r="A3713">
        <v>2017</v>
      </c>
      <c r="B3713" s="53" t="str">
        <f t="shared" si="114"/>
        <v>2017_ID15</v>
      </c>
      <c r="C3713" t="s">
        <v>218</v>
      </c>
      <c r="D3713" t="s">
        <v>787</v>
      </c>
      <c r="E3713" s="53" t="str">
        <f t="shared" si="115"/>
        <v>2017_IDCARIBOU</v>
      </c>
      <c r="F3713">
        <v>424100</v>
      </c>
      <c r="G3713" s="53">
        <f t="array" ref="G3713">SUM(IF(A3713=A$5:A3713,IF(C3713=C$5:C3713,1,0),0))</f>
        <v>15</v>
      </c>
    </row>
    <row r="3714" spans="1:7" x14ac:dyDescent="0.25">
      <c r="A3714">
        <v>2017</v>
      </c>
      <c r="B3714" s="53" t="str">
        <f t="shared" si="114"/>
        <v>2017_ID16</v>
      </c>
      <c r="C3714" t="s">
        <v>218</v>
      </c>
      <c r="D3714" t="s">
        <v>788</v>
      </c>
      <c r="E3714" s="53" t="str">
        <f t="shared" si="115"/>
        <v>2017_IDCASSIA</v>
      </c>
      <c r="F3714">
        <v>424100</v>
      </c>
      <c r="G3714" s="53">
        <f t="array" ref="G3714">SUM(IF(A3714=A$5:A3714,IF(C3714=C$5:C3714,1,0),0))</f>
        <v>16</v>
      </c>
    </row>
    <row r="3715" spans="1:7" x14ac:dyDescent="0.25">
      <c r="A3715">
        <v>2017</v>
      </c>
      <c r="B3715" s="53" t="str">
        <f t="shared" si="114"/>
        <v>2017_ID17</v>
      </c>
      <c r="C3715" t="s">
        <v>218</v>
      </c>
      <c r="D3715" t="s">
        <v>507</v>
      </c>
      <c r="E3715" s="53" t="str">
        <f t="shared" si="115"/>
        <v>2017_IDCLARK</v>
      </c>
      <c r="F3715">
        <v>424100</v>
      </c>
      <c r="G3715" s="53">
        <f t="array" ref="G3715">SUM(IF(A3715=A$5:A3715,IF(C3715=C$5:C3715,1,0),0))</f>
        <v>17</v>
      </c>
    </row>
    <row r="3716" spans="1:7" x14ac:dyDescent="0.25">
      <c r="A3716">
        <v>2017</v>
      </c>
      <c r="B3716" s="53" t="str">
        <f t="shared" si="114"/>
        <v>2017_ID18</v>
      </c>
      <c r="C3716" t="s">
        <v>218</v>
      </c>
      <c r="D3716" t="s">
        <v>789</v>
      </c>
      <c r="E3716" s="53" t="str">
        <f t="shared" si="115"/>
        <v>2017_IDCLEARWATER</v>
      </c>
      <c r="F3716">
        <v>424100</v>
      </c>
      <c r="G3716" s="53">
        <f t="array" ref="G3716">SUM(IF(A3716=A$5:A3716,IF(C3716=C$5:C3716,1,0),0))</f>
        <v>18</v>
      </c>
    </row>
    <row r="3717" spans="1:7" x14ac:dyDescent="0.25">
      <c r="A3717">
        <v>2017</v>
      </c>
      <c r="B3717" s="53" t="str">
        <f t="shared" si="114"/>
        <v>2017_ID19</v>
      </c>
      <c r="C3717" t="s">
        <v>218</v>
      </c>
      <c r="D3717" t="s">
        <v>592</v>
      </c>
      <c r="E3717" s="53" t="str">
        <f t="shared" si="115"/>
        <v>2017_IDCUSTER</v>
      </c>
      <c r="F3717">
        <v>424100</v>
      </c>
      <c r="G3717" s="53">
        <f t="array" ref="G3717">SUM(IF(A3717=A$5:A3717,IF(C3717=C$5:C3717,1,0),0))</f>
        <v>19</v>
      </c>
    </row>
    <row r="3718" spans="1:7" x14ac:dyDescent="0.25">
      <c r="A3718">
        <v>2017</v>
      </c>
      <c r="B3718" s="53" t="str">
        <f t="shared" ref="B3718:B3781" si="116">A3718&amp;"_"&amp;C3718&amp;G3718</f>
        <v>2017_ID20</v>
      </c>
      <c r="C3718" t="s">
        <v>218</v>
      </c>
      <c r="D3718" t="s">
        <v>451</v>
      </c>
      <c r="E3718" s="53" t="str">
        <f t="shared" ref="E3718:E3781" si="117">A3718&amp;"_"&amp;C3718&amp;D3718</f>
        <v>2017_IDELMORE</v>
      </c>
      <c r="F3718">
        <v>424100</v>
      </c>
      <c r="G3718" s="53">
        <f t="array" ref="G3718">SUM(IF(A3718=A$5:A3718,IF(C3718=C$5:C3718,1,0),0))</f>
        <v>20</v>
      </c>
    </row>
    <row r="3719" spans="1:7" x14ac:dyDescent="0.25">
      <c r="A3719">
        <v>2017</v>
      </c>
      <c r="B3719" s="53" t="str">
        <f t="shared" si="116"/>
        <v>2017_ID21</v>
      </c>
      <c r="C3719" t="s">
        <v>218</v>
      </c>
      <c r="D3719" t="s">
        <v>455</v>
      </c>
      <c r="E3719" s="53" t="str">
        <f t="shared" si="117"/>
        <v>2017_IDFRANKLIN</v>
      </c>
      <c r="F3719">
        <v>424100</v>
      </c>
      <c r="G3719" s="53">
        <f t="array" ref="G3719">SUM(IF(A3719=A$5:A3719,IF(C3719=C$5:C3719,1,0),0))</f>
        <v>21</v>
      </c>
    </row>
    <row r="3720" spans="1:7" x14ac:dyDescent="0.25">
      <c r="A3720">
        <v>2017</v>
      </c>
      <c r="B3720" s="53" t="str">
        <f t="shared" si="116"/>
        <v>2017_ID22</v>
      </c>
      <c r="C3720" t="s">
        <v>218</v>
      </c>
      <c r="D3720" t="s">
        <v>596</v>
      </c>
      <c r="E3720" s="53" t="str">
        <f t="shared" si="117"/>
        <v>2017_IDFREMONT</v>
      </c>
      <c r="F3720">
        <v>424100</v>
      </c>
      <c r="G3720" s="53">
        <f t="array" ref="G3720">SUM(IF(A3720=A$5:A3720,IF(C3720=C$5:C3720,1,0),0))</f>
        <v>22</v>
      </c>
    </row>
    <row r="3721" spans="1:7" x14ac:dyDescent="0.25">
      <c r="A3721">
        <v>2017</v>
      </c>
      <c r="B3721" s="53" t="str">
        <f t="shared" si="116"/>
        <v>2017_ID23</v>
      </c>
      <c r="C3721" t="s">
        <v>218</v>
      </c>
      <c r="D3721" t="s">
        <v>790</v>
      </c>
      <c r="E3721" s="53" t="str">
        <f t="shared" si="117"/>
        <v>2017_IDGEM</v>
      </c>
      <c r="F3721">
        <v>424100</v>
      </c>
      <c r="G3721" s="53">
        <f t="array" ref="G3721">SUM(IF(A3721=A$5:A3721,IF(C3721=C$5:C3721,1,0),0))</f>
        <v>23</v>
      </c>
    </row>
    <row r="3722" spans="1:7" x14ac:dyDescent="0.25">
      <c r="A3722">
        <v>2017</v>
      </c>
      <c r="B3722" s="53" t="str">
        <f t="shared" si="116"/>
        <v>2017_ID24</v>
      </c>
      <c r="C3722" t="s">
        <v>218</v>
      </c>
      <c r="D3722" t="s">
        <v>791</v>
      </c>
      <c r="E3722" s="53" t="str">
        <f t="shared" si="117"/>
        <v>2017_IDGOODING</v>
      </c>
      <c r="F3722">
        <v>424100</v>
      </c>
      <c r="G3722" s="53">
        <f t="array" ref="G3722">SUM(IF(A3722=A$5:A3722,IF(C3722=C$5:C3722,1,0),0))</f>
        <v>24</v>
      </c>
    </row>
    <row r="3723" spans="1:7" x14ac:dyDescent="0.25">
      <c r="A3723">
        <v>2017</v>
      </c>
      <c r="B3723" s="53" t="str">
        <f t="shared" si="116"/>
        <v>2017_ID25</v>
      </c>
      <c r="C3723" t="s">
        <v>218</v>
      </c>
      <c r="D3723" t="s">
        <v>90</v>
      </c>
      <c r="E3723" s="53" t="str">
        <f t="shared" si="117"/>
        <v>2017_IDIDAHO</v>
      </c>
      <c r="F3723">
        <v>424100</v>
      </c>
      <c r="G3723" s="53">
        <f t="array" ref="G3723">SUM(IF(A3723=A$5:A3723,IF(C3723=C$5:C3723,1,0),0))</f>
        <v>25</v>
      </c>
    </row>
    <row r="3724" spans="1:7" x14ac:dyDescent="0.25">
      <c r="A3724">
        <v>2017</v>
      </c>
      <c r="B3724" s="53" t="str">
        <f t="shared" si="116"/>
        <v>2017_ID26</v>
      </c>
      <c r="C3724" t="s">
        <v>218</v>
      </c>
      <c r="D3724" t="s">
        <v>196</v>
      </c>
      <c r="E3724" s="53" t="str">
        <f t="shared" si="117"/>
        <v>2017_IDJEFFERSON</v>
      </c>
      <c r="F3724">
        <v>424100</v>
      </c>
      <c r="G3724" s="53">
        <f t="array" ref="G3724">SUM(IF(A3724=A$5:A3724,IF(C3724=C$5:C3724,1,0),0))</f>
        <v>26</v>
      </c>
    </row>
    <row r="3725" spans="1:7" x14ac:dyDescent="0.25">
      <c r="A3725">
        <v>2017</v>
      </c>
      <c r="B3725" s="53" t="str">
        <f t="shared" si="116"/>
        <v>2017_ID27</v>
      </c>
      <c r="C3725" t="s">
        <v>218</v>
      </c>
      <c r="D3725" t="s">
        <v>792</v>
      </c>
      <c r="E3725" s="53" t="str">
        <f t="shared" si="117"/>
        <v>2017_IDJEROME</v>
      </c>
      <c r="F3725">
        <v>424100</v>
      </c>
      <c r="G3725" s="53">
        <f t="array" ref="G3725">SUM(IF(A3725=A$5:A3725,IF(C3725=C$5:C3725,1,0),0))</f>
        <v>27</v>
      </c>
    </row>
    <row r="3726" spans="1:7" x14ac:dyDescent="0.25">
      <c r="A3726">
        <v>2017</v>
      </c>
      <c r="B3726" s="53" t="str">
        <f t="shared" si="116"/>
        <v>2017_ID28</v>
      </c>
      <c r="C3726" t="s">
        <v>218</v>
      </c>
      <c r="D3726" t="s">
        <v>793</v>
      </c>
      <c r="E3726" s="53" t="str">
        <f t="shared" si="117"/>
        <v>2017_IDKOOTENAI</v>
      </c>
      <c r="F3726">
        <v>424100</v>
      </c>
      <c r="G3726" s="53">
        <f t="array" ref="G3726">SUM(IF(A3726=A$5:A3726,IF(C3726=C$5:C3726,1,0),0))</f>
        <v>28</v>
      </c>
    </row>
    <row r="3727" spans="1:7" x14ac:dyDescent="0.25">
      <c r="A3727">
        <v>2017</v>
      </c>
      <c r="B3727" s="53" t="str">
        <f t="shared" si="116"/>
        <v>2017_ID29</v>
      </c>
      <c r="C3727" t="s">
        <v>218</v>
      </c>
      <c r="D3727" t="s">
        <v>794</v>
      </c>
      <c r="E3727" s="53" t="str">
        <f t="shared" si="117"/>
        <v>2017_IDLATAH</v>
      </c>
      <c r="F3727">
        <v>424100</v>
      </c>
      <c r="G3727" s="53">
        <f t="array" ref="G3727">SUM(IF(A3727=A$5:A3727,IF(C3727=C$5:C3727,1,0),0))</f>
        <v>29</v>
      </c>
    </row>
    <row r="3728" spans="1:7" x14ac:dyDescent="0.25">
      <c r="A3728">
        <v>2017</v>
      </c>
      <c r="B3728" s="53" t="str">
        <f t="shared" si="116"/>
        <v>2017_ID30</v>
      </c>
      <c r="C3728" t="s">
        <v>218</v>
      </c>
      <c r="D3728" t="s">
        <v>795</v>
      </c>
      <c r="E3728" s="53" t="str">
        <f t="shared" si="117"/>
        <v>2017_IDLEMHI</v>
      </c>
      <c r="F3728">
        <v>424100</v>
      </c>
      <c r="G3728" s="53">
        <f t="array" ref="G3728">SUM(IF(A3728=A$5:A3728,IF(C3728=C$5:C3728,1,0),0))</f>
        <v>30</v>
      </c>
    </row>
    <row r="3729" spans="1:7" x14ac:dyDescent="0.25">
      <c r="A3729">
        <v>2017</v>
      </c>
      <c r="B3729" s="53" t="str">
        <f t="shared" si="116"/>
        <v>2017_ID31</v>
      </c>
      <c r="C3729" t="s">
        <v>218</v>
      </c>
      <c r="D3729" t="s">
        <v>796</v>
      </c>
      <c r="E3729" s="53" t="str">
        <f t="shared" si="117"/>
        <v>2017_IDLEWIS</v>
      </c>
      <c r="F3729">
        <v>424100</v>
      </c>
      <c r="G3729" s="53">
        <f t="array" ref="G3729">SUM(IF(A3729=A$5:A3729,IF(C3729=C$5:C3729,1,0),0))</f>
        <v>31</v>
      </c>
    </row>
    <row r="3730" spans="1:7" x14ac:dyDescent="0.25">
      <c r="A3730">
        <v>2017</v>
      </c>
      <c r="B3730" s="53" t="str">
        <f t="shared" si="116"/>
        <v>2017_ID32</v>
      </c>
      <c r="C3730" t="s">
        <v>218</v>
      </c>
      <c r="D3730" t="s">
        <v>221</v>
      </c>
      <c r="E3730" s="53" t="str">
        <f t="shared" si="117"/>
        <v>2017_IDLINCOLN</v>
      </c>
      <c r="F3730">
        <v>625500</v>
      </c>
      <c r="G3730" s="53">
        <f t="array" ref="G3730">SUM(IF(A3730=A$5:A3730,IF(C3730=C$5:C3730,1,0),0))</f>
        <v>32</v>
      </c>
    </row>
    <row r="3731" spans="1:7" x14ac:dyDescent="0.25">
      <c r="A3731">
        <v>2017</v>
      </c>
      <c r="B3731" s="53" t="str">
        <f t="shared" si="116"/>
        <v>2017_ID33</v>
      </c>
      <c r="C3731" t="s">
        <v>218</v>
      </c>
      <c r="D3731" t="s">
        <v>467</v>
      </c>
      <c r="E3731" s="53" t="str">
        <f t="shared" si="117"/>
        <v>2017_IDMADISON</v>
      </c>
      <c r="F3731">
        <v>424100</v>
      </c>
      <c r="G3731" s="53">
        <f t="array" ref="G3731">SUM(IF(A3731=A$5:A3731,IF(C3731=C$5:C3731,1,0),0))</f>
        <v>33</v>
      </c>
    </row>
    <row r="3732" spans="1:7" x14ac:dyDescent="0.25">
      <c r="A3732">
        <v>2017</v>
      </c>
      <c r="B3732" s="53" t="str">
        <f t="shared" si="116"/>
        <v>2017_ID34</v>
      </c>
      <c r="C3732" t="s">
        <v>218</v>
      </c>
      <c r="D3732" t="s">
        <v>797</v>
      </c>
      <c r="E3732" s="53" t="str">
        <f t="shared" si="117"/>
        <v>2017_IDMINIDOKA</v>
      </c>
      <c r="F3732">
        <v>424100</v>
      </c>
      <c r="G3732" s="53">
        <f t="array" ref="G3732">SUM(IF(A3732=A$5:A3732,IF(C3732=C$5:C3732,1,0),0))</f>
        <v>34</v>
      </c>
    </row>
    <row r="3733" spans="1:7" x14ac:dyDescent="0.25">
      <c r="A3733">
        <v>2017</v>
      </c>
      <c r="B3733" s="53" t="str">
        <f t="shared" si="116"/>
        <v>2017_ID35</v>
      </c>
      <c r="C3733" t="s">
        <v>218</v>
      </c>
      <c r="D3733" t="s">
        <v>798</v>
      </c>
      <c r="E3733" s="53" t="str">
        <f t="shared" si="117"/>
        <v>2017_IDNEZ PERCE</v>
      </c>
      <c r="F3733">
        <v>424100</v>
      </c>
      <c r="G3733" s="53">
        <f t="array" ref="G3733">SUM(IF(A3733=A$5:A3733,IF(C3733=C$5:C3733,1,0),0))</f>
        <v>35</v>
      </c>
    </row>
    <row r="3734" spans="1:7" x14ac:dyDescent="0.25">
      <c r="A3734">
        <v>2017</v>
      </c>
      <c r="B3734" s="53" t="str">
        <f t="shared" si="116"/>
        <v>2017_ID36</v>
      </c>
      <c r="C3734" t="s">
        <v>218</v>
      </c>
      <c r="D3734" t="s">
        <v>799</v>
      </c>
      <c r="E3734" s="53" t="str">
        <f t="shared" si="117"/>
        <v>2017_IDONEIDA</v>
      </c>
      <c r="F3734">
        <v>424100</v>
      </c>
      <c r="G3734" s="53">
        <f t="array" ref="G3734">SUM(IF(A3734=A$5:A3734,IF(C3734=C$5:C3734,1,0),0))</f>
        <v>36</v>
      </c>
    </row>
    <row r="3735" spans="1:7" x14ac:dyDescent="0.25">
      <c r="A3735">
        <v>2017</v>
      </c>
      <c r="B3735" s="53" t="str">
        <f t="shared" si="116"/>
        <v>2017_ID37</v>
      </c>
      <c r="C3735" t="s">
        <v>218</v>
      </c>
      <c r="D3735" t="s">
        <v>800</v>
      </c>
      <c r="E3735" s="53" t="str">
        <f t="shared" si="117"/>
        <v>2017_IDOWYHEE</v>
      </c>
      <c r="F3735">
        <v>424100</v>
      </c>
      <c r="G3735" s="53">
        <f t="array" ref="G3735">SUM(IF(A3735=A$5:A3735,IF(C3735=C$5:C3735,1,0),0))</f>
        <v>37</v>
      </c>
    </row>
    <row r="3736" spans="1:7" x14ac:dyDescent="0.25">
      <c r="A3736">
        <v>2017</v>
      </c>
      <c r="B3736" s="53" t="str">
        <f t="shared" si="116"/>
        <v>2017_ID38</v>
      </c>
      <c r="C3736" t="s">
        <v>218</v>
      </c>
      <c r="D3736" t="s">
        <v>801</v>
      </c>
      <c r="E3736" s="53" t="str">
        <f t="shared" si="117"/>
        <v>2017_IDPAYETTE</v>
      </c>
      <c r="F3736">
        <v>424100</v>
      </c>
      <c r="G3736" s="53">
        <f t="array" ref="G3736">SUM(IF(A3736=A$5:A3736,IF(C3736=C$5:C3736,1,0),0))</f>
        <v>38</v>
      </c>
    </row>
    <row r="3737" spans="1:7" x14ac:dyDescent="0.25">
      <c r="A3737">
        <v>2017</v>
      </c>
      <c r="B3737" s="53" t="str">
        <f t="shared" si="116"/>
        <v>2017_ID39</v>
      </c>
      <c r="C3737" t="s">
        <v>218</v>
      </c>
      <c r="D3737" t="s">
        <v>802</v>
      </c>
      <c r="E3737" s="53" t="str">
        <f t="shared" si="117"/>
        <v>2017_IDPOWER</v>
      </c>
      <c r="F3737">
        <v>424100</v>
      </c>
      <c r="G3737" s="53">
        <f t="array" ref="G3737">SUM(IF(A3737=A$5:A3737,IF(C3737=C$5:C3737,1,0),0))</f>
        <v>39</v>
      </c>
    </row>
    <row r="3738" spans="1:7" x14ac:dyDescent="0.25">
      <c r="A3738">
        <v>2017</v>
      </c>
      <c r="B3738" s="53" t="str">
        <f t="shared" si="116"/>
        <v>2017_ID40</v>
      </c>
      <c r="C3738" t="s">
        <v>218</v>
      </c>
      <c r="D3738" t="s">
        <v>803</v>
      </c>
      <c r="E3738" s="53" t="str">
        <f t="shared" si="117"/>
        <v>2017_IDSHOSHONE</v>
      </c>
      <c r="F3738">
        <v>424100</v>
      </c>
      <c r="G3738" s="53">
        <f t="array" ref="G3738">SUM(IF(A3738=A$5:A3738,IF(C3738=C$5:C3738,1,0),0))</f>
        <v>40</v>
      </c>
    </row>
    <row r="3739" spans="1:7" x14ac:dyDescent="0.25">
      <c r="A3739">
        <v>2017</v>
      </c>
      <c r="B3739" s="53" t="str">
        <f t="shared" si="116"/>
        <v>2017_ID41</v>
      </c>
      <c r="C3739" t="s">
        <v>218</v>
      </c>
      <c r="D3739" t="s">
        <v>222</v>
      </c>
      <c r="E3739" s="53" t="str">
        <f t="shared" si="117"/>
        <v>2017_IDTETON</v>
      </c>
      <c r="F3739">
        <v>636150</v>
      </c>
      <c r="G3739" s="53">
        <f t="array" ref="G3739">SUM(IF(A3739=A$5:A3739,IF(C3739=C$5:C3739,1,0),0))</f>
        <v>41</v>
      </c>
    </row>
    <row r="3740" spans="1:7" x14ac:dyDescent="0.25">
      <c r="A3740">
        <v>2017</v>
      </c>
      <c r="B3740" s="53" t="str">
        <f t="shared" si="116"/>
        <v>2017_ID42</v>
      </c>
      <c r="C3740" t="s">
        <v>218</v>
      </c>
      <c r="D3740" t="s">
        <v>804</v>
      </c>
      <c r="E3740" s="53" t="str">
        <f t="shared" si="117"/>
        <v>2017_IDTWIN FALLS</v>
      </c>
      <c r="F3740">
        <v>424100</v>
      </c>
      <c r="G3740" s="53">
        <f t="array" ref="G3740">SUM(IF(A3740=A$5:A3740,IF(C3740=C$5:C3740,1,0),0))</f>
        <v>42</v>
      </c>
    </row>
    <row r="3741" spans="1:7" x14ac:dyDescent="0.25">
      <c r="A3741">
        <v>2017</v>
      </c>
      <c r="B3741" s="53" t="str">
        <f t="shared" si="116"/>
        <v>2017_ID43</v>
      </c>
      <c r="C3741" t="s">
        <v>218</v>
      </c>
      <c r="D3741" t="s">
        <v>805</v>
      </c>
      <c r="E3741" s="53" t="str">
        <f t="shared" si="117"/>
        <v>2017_IDVALLEY</v>
      </c>
      <c r="F3741">
        <v>424100</v>
      </c>
      <c r="G3741" s="53">
        <f t="array" ref="G3741">SUM(IF(A3741=A$5:A3741,IF(C3741=C$5:C3741,1,0),0))</f>
        <v>43</v>
      </c>
    </row>
    <row r="3742" spans="1:7" x14ac:dyDescent="0.25">
      <c r="A3742">
        <v>2017</v>
      </c>
      <c r="B3742" s="53" t="str">
        <f t="shared" si="116"/>
        <v>2017_ID44</v>
      </c>
      <c r="C3742" t="s">
        <v>218</v>
      </c>
      <c r="D3742" t="s">
        <v>125</v>
      </c>
      <c r="E3742" s="53" t="str">
        <f t="shared" si="117"/>
        <v>2017_IDWASHINGTON</v>
      </c>
      <c r="F3742">
        <v>424100</v>
      </c>
      <c r="G3742" s="53">
        <f t="array" ref="G3742">SUM(IF(A3742=A$5:A3742,IF(C3742=C$5:C3742,1,0),0))</f>
        <v>44</v>
      </c>
    </row>
    <row r="3743" spans="1:7" x14ac:dyDescent="0.25">
      <c r="A3743">
        <v>2017</v>
      </c>
      <c r="B3743" s="53" t="str">
        <f t="shared" si="116"/>
        <v>2017_IL1</v>
      </c>
      <c r="C3743" t="s">
        <v>368</v>
      </c>
      <c r="D3743" t="s">
        <v>184</v>
      </c>
      <c r="E3743" s="53" t="str">
        <f t="shared" si="117"/>
        <v>2017_ILADAMS</v>
      </c>
      <c r="F3743">
        <v>424100</v>
      </c>
      <c r="G3743" s="53">
        <f t="array" ref="G3743">SUM(IF(A3743=A$5:A3743,IF(C3743=C$5:C3743,1,0),0))</f>
        <v>1</v>
      </c>
    </row>
    <row r="3744" spans="1:7" x14ac:dyDescent="0.25">
      <c r="A3744">
        <v>2017</v>
      </c>
      <c r="B3744" s="53" t="str">
        <f t="shared" si="116"/>
        <v>2017_IL2</v>
      </c>
      <c r="C3744" t="s">
        <v>368</v>
      </c>
      <c r="D3744" t="s">
        <v>806</v>
      </c>
      <c r="E3744" s="53" t="str">
        <f t="shared" si="117"/>
        <v>2017_ILALEXANDER</v>
      </c>
      <c r="F3744">
        <v>424100</v>
      </c>
      <c r="G3744" s="53">
        <f t="array" ref="G3744">SUM(IF(A3744=A$5:A3744,IF(C3744=C$5:C3744,1,0),0))</f>
        <v>2</v>
      </c>
    </row>
    <row r="3745" spans="1:7" x14ac:dyDescent="0.25">
      <c r="A3745">
        <v>2017</v>
      </c>
      <c r="B3745" s="53" t="str">
        <f t="shared" si="116"/>
        <v>2017_IL3</v>
      </c>
      <c r="C3745" t="s">
        <v>368</v>
      </c>
      <c r="D3745" t="s">
        <v>807</v>
      </c>
      <c r="E3745" s="53" t="str">
        <f t="shared" si="117"/>
        <v>2017_ILBOND</v>
      </c>
      <c r="F3745">
        <v>424100</v>
      </c>
      <c r="G3745" s="53">
        <f t="array" ref="G3745">SUM(IF(A3745=A$5:A3745,IF(C3745=C$5:C3745,1,0),0))</f>
        <v>3</v>
      </c>
    </row>
    <row r="3746" spans="1:7" x14ac:dyDescent="0.25">
      <c r="A3746">
        <v>2017</v>
      </c>
      <c r="B3746" s="53" t="str">
        <f t="shared" si="116"/>
        <v>2017_IL4</v>
      </c>
      <c r="C3746" t="s">
        <v>368</v>
      </c>
      <c r="D3746" t="s">
        <v>504</v>
      </c>
      <c r="E3746" s="53" t="str">
        <f t="shared" si="117"/>
        <v>2017_ILBOONE</v>
      </c>
      <c r="F3746">
        <v>424100</v>
      </c>
      <c r="G3746" s="53">
        <f t="array" ref="G3746">SUM(IF(A3746=A$5:A3746,IF(C3746=C$5:C3746,1,0),0))</f>
        <v>4</v>
      </c>
    </row>
    <row r="3747" spans="1:7" x14ac:dyDescent="0.25">
      <c r="A3747">
        <v>2017</v>
      </c>
      <c r="B3747" s="53" t="str">
        <f t="shared" si="116"/>
        <v>2017_IL5</v>
      </c>
      <c r="C3747" t="s">
        <v>368</v>
      </c>
      <c r="D3747" t="s">
        <v>808</v>
      </c>
      <c r="E3747" s="53" t="str">
        <f t="shared" si="117"/>
        <v>2017_ILBROWN</v>
      </c>
      <c r="F3747">
        <v>424100</v>
      </c>
      <c r="G3747" s="53">
        <f t="array" ref="G3747">SUM(IF(A3747=A$5:A3747,IF(C3747=C$5:C3747,1,0),0))</f>
        <v>5</v>
      </c>
    </row>
    <row r="3748" spans="1:7" x14ac:dyDescent="0.25">
      <c r="A3748">
        <v>2017</v>
      </c>
      <c r="B3748" s="53" t="str">
        <f t="shared" si="116"/>
        <v>2017_IL6</v>
      </c>
      <c r="C3748" t="s">
        <v>368</v>
      </c>
      <c r="D3748" t="s">
        <v>809</v>
      </c>
      <c r="E3748" s="53" t="str">
        <f t="shared" si="117"/>
        <v>2017_ILBUREAU</v>
      </c>
      <c r="F3748">
        <v>424100</v>
      </c>
      <c r="G3748" s="53">
        <f t="array" ref="G3748">SUM(IF(A3748=A$5:A3748,IF(C3748=C$5:C3748,1,0),0))</f>
        <v>6</v>
      </c>
    </row>
    <row r="3749" spans="1:7" x14ac:dyDescent="0.25">
      <c r="A3749">
        <v>2017</v>
      </c>
      <c r="B3749" s="53" t="str">
        <f t="shared" si="116"/>
        <v>2017_IL7</v>
      </c>
      <c r="C3749" t="s">
        <v>368</v>
      </c>
      <c r="D3749" t="s">
        <v>434</v>
      </c>
      <c r="E3749" s="53" t="str">
        <f t="shared" si="117"/>
        <v>2017_ILCALHOUN</v>
      </c>
      <c r="F3749">
        <v>424100</v>
      </c>
      <c r="G3749" s="53">
        <f t="array" ref="G3749">SUM(IF(A3749=A$5:A3749,IF(C3749=C$5:C3749,1,0),0))</f>
        <v>7</v>
      </c>
    </row>
    <row r="3750" spans="1:7" x14ac:dyDescent="0.25">
      <c r="A3750">
        <v>2017</v>
      </c>
      <c r="B3750" s="53" t="str">
        <f t="shared" si="116"/>
        <v>2017_IL8</v>
      </c>
      <c r="C3750" t="s">
        <v>368</v>
      </c>
      <c r="D3750" t="s">
        <v>227</v>
      </c>
      <c r="E3750" s="53" t="str">
        <f t="shared" si="117"/>
        <v>2017_ILCARROLL</v>
      </c>
      <c r="F3750">
        <v>424100</v>
      </c>
      <c r="G3750" s="53">
        <f t="array" ref="G3750">SUM(IF(A3750=A$5:A3750,IF(C3750=C$5:C3750,1,0),0))</f>
        <v>8</v>
      </c>
    </row>
    <row r="3751" spans="1:7" x14ac:dyDescent="0.25">
      <c r="A3751">
        <v>2017</v>
      </c>
      <c r="B3751" s="53" t="str">
        <f t="shared" si="116"/>
        <v>2017_IL9</v>
      </c>
      <c r="C3751" t="s">
        <v>368</v>
      </c>
      <c r="D3751" t="s">
        <v>810</v>
      </c>
      <c r="E3751" s="53" t="str">
        <f t="shared" si="117"/>
        <v>2017_ILCASS</v>
      </c>
      <c r="F3751">
        <v>424100</v>
      </c>
      <c r="G3751" s="53">
        <f t="array" ref="G3751">SUM(IF(A3751=A$5:A3751,IF(C3751=C$5:C3751,1,0),0))</f>
        <v>9</v>
      </c>
    </row>
    <row r="3752" spans="1:7" x14ac:dyDescent="0.25">
      <c r="A3752">
        <v>2017</v>
      </c>
      <c r="B3752" s="53" t="str">
        <f t="shared" si="116"/>
        <v>2017_IL10</v>
      </c>
      <c r="C3752" t="s">
        <v>368</v>
      </c>
      <c r="D3752" t="s">
        <v>811</v>
      </c>
      <c r="E3752" s="53" t="str">
        <f t="shared" si="117"/>
        <v>2017_ILCHAMPAIGN</v>
      </c>
      <c r="F3752">
        <v>424100</v>
      </c>
      <c r="G3752" s="53">
        <f t="array" ref="G3752">SUM(IF(A3752=A$5:A3752,IF(C3752=C$5:C3752,1,0),0))</f>
        <v>10</v>
      </c>
    </row>
    <row r="3753" spans="1:7" x14ac:dyDescent="0.25">
      <c r="A3753">
        <v>2017</v>
      </c>
      <c r="B3753" s="53" t="str">
        <f t="shared" si="116"/>
        <v>2017_IL11</v>
      </c>
      <c r="C3753" t="s">
        <v>368</v>
      </c>
      <c r="D3753" t="s">
        <v>812</v>
      </c>
      <c r="E3753" s="53" t="str">
        <f t="shared" si="117"/>
        <v>2017_ILCHRISTIAN</v>
      </c>
      <c r="F3753">
        <v>424100</v>
      </c>
      <c r="G3753" s="53">
        <f t="array" ref="G3753">SUM(IF(A3753=A$5:A3753,IF(C3753=C$5:C3753,1,0),0))</f>
        <v>11</v>
      </c>
    </row>
    <row r="3754" spans="1:7" x14ac:dyDescent="0.25">
      <c r="A3754">
        <v>2017</v>
      </c>
      <c r="B3754" s="53" t="str">
        <f t="shared" si="116"/>
        <v>2017_IL12</v>
      </c>
      <c r="C3754" t="s">
        <v>368</v>
      </c>
      <c r="D3754" t="s">
        <v>507</v>
      </c>
      <c r="E3754" s="53" t="str">
        <f t="shared" si="117"/>
        <v>2017_ILCLARK</v>
      </c>
      <c r="F3754">
        <v>424100</v>
      </c>
      <c r="G3754" s="53">
        <f t="array" ref="G3754">SUM(IF(A3754=A$5:A3754,IF(C3754=C$5:C3754,1,0),0))</f>
        <v>12</v>
      </c>
    </row>
    <row r="3755" spans="1:7" x14ac:dyDescent="0.25">
      <c r="A3755">
        <v>2017</v>
      </c>
      <c r="B3755" s="53" t="str">
        <f t="shared" si="116"/>
        <v>2017_IL13</v>
      </c>
      <c r="C3755" t="s">
        <v>368</v>
      </c>
      <c r="D3755" t="s">
        <v>439</v>
      </c>
      <c r="E3755" s="53" t="str">
        <f t="shared" si="117"/>
        <v>2017_ILCLAY</v>
      </c>
      <c r="F3755">
        <v>424100</v>
      </c>
      <c r="G3755" s="53">
        <f t="array" ref="G3755">SUM(IF(A3755=A$5:A3755,IF(C3755=C$5:C3755,1,0),0))</f>
        <v>13</v>
      </c>
    </row>
    <row r="3756" spans="1:7" x14ac:dyDescent="0.25">
      <c r="A3756">
        <v>2017</v>
      </c>
      <c r="B3756" s="53" t="str">
        <f t="shared" si="116"/>
        <v>2017_IL14</v>
      </c>
      <c r="C3756" t="s">
        <v>368</v>
      </c>
      <c r="D3756" t="s">
        <v>813</v>
      </c>
      <c r="E3756" s="53" t="str">
        <f t="shared" si="117"/>
        <v>2017_ILCLINTON</v>
      </c>
      <c r="F3756">
        <v>424100</v>
      </c>
      <c r="G3756" s="53">
        <f t="array" ref="G3756">SUM(IF(A3756=A$5:A3756,IF(C3756=C$5:C3756,1,0),0))</f>
        <v>14</v>
      </c>
    </row>
    <row r="3757" spans="1:7" x14ac:dyDescent="0.25">
      <c r="A3757">
        <v>2017</v>
      </c>
      <c r="B3757" s="53" t="str">
        <f t="shared" si="116"/>
        <v>2017_IL15</v>
      </c>
      <c r="C3757" t="s">
        <v>368</v>
      </c>
      <c r="D3757" t="s">
        <v>814</v>
      </c>
      <c r="E3757" s="53" t="str">
        <f t="shared" si="117"/>
        <v>2017_ILCOLES</v>
      </c>
      <c r="F3757">
        <v>424100</v>
      </c>
      <c r="G3757" s="53">
        <f t="array" ref="G3757">SUM(IF(A3757=A$5:A3757,IF(C3757=C$5:C3757,1,0),0))</f>
        <v>15</v>
      </c>
    </row>
    <row r="3758" spans="1:7" x14ac:dyDescent="0.25">
      <c r="A3758">
        <v>2017</v>
      </c>
      <c r="B3758" s="53" t="str">
        <f t="shared" si="116"/>
        <v>2017_IL16</v>
      </c>
      <c r="C3758" t="s">
        <v>368</v>
      </c>
      <c r="D3758" t="s">
        <v>697</v>
      </c>
      <c r="E3758" s="53" t="str">
        <f t="shared" si="117"/>
        <v>2017_ILCOOK</v>
      </c>
      <c r="F3758">
        <v>424100</v>
      </c>
      <c r="G3758" s="53">
        <f t="array" ref="G3758">SUM(IF(A3758=A$5:A3758,IF(C3758=C$5:C3758,1,0),0))</f>
        <v>16</v>
      </c>
    </row>
    <row r="3759" spans="1:7" x14ac:dyDescent="0.25">
      <c r="A3759">
        <v>2017</v>
      </c>
      <c r="B3759" s="53" t="str">
        <f t="shared" si="116"/>
        <v>2017_IL17</v>
      </c>
      <c r="C3759" t="s">
        <v>368</v>
      </c>
      <c r="D3759" t="s">
        <v>512</v>
      </c>
      <c r="E3759" s="53" t="str">
        <f t="shared" si="117"/>
        <v>2017_ILCRAWFORD</v>
      </c>
      <c r="F3759">
        <v>424100</v>
      </c>
      <c r="G3759" s="53">
        <f t="array" ref="G3759">SUM(IF(A3759=A$5:A3759,IF(C3759=C$5:C3759,1,0),0))</f>
        <v>17</v>
      </c>
    </row>
    <row r="3760" spans="1:7" x14ac:dyDescent="0.25">
      <c r="A3760">
        <v>2017</v>
      </c>
      <c r="B3760" s="53" t="str">
        <f t="shared" si="116"/>
        <v>2017_IL18</v>
      </c>
      <c r="C3760" t="s">
        <v>368</v>
      </c>
      <c r="D3760" t="s">
        <v>310</v>
      </c>
      <c r="E3760" s="53" t="str">
        <f t="shared" si="117"/>
        <v>2017_ILCUMBERLAND</v>
      </c>
      <c r="F3760">
        <v>424100</v>
      </c>
      <c r="G3760" s="53">
        <f t="array" ref="G3760">SUM(IF(A3760=A$5:A3760,IF(C3760=C$5:C3760,1,0),0))</f>
        <v>18</v>
      </c>
    </row>
    <row r="3761" spans="1:7" x14ac:dyDescent="0.25">
      <c r="A3761">
        <v>2017</v>
      </c>
      <c r="B3761" s="53" t="str">
        <f t="shared" si="116"/>
        <v>2017_IL19</v>
      </c>
      <c r="C3761" t="s">
        <v>368</v>
      </c>
      <c r="D3761" t="s">
        <v>703</v>
      </c>
      <c r="E3761" s="53" t="str">
        <f t="shared" si="117"/>
        <v>2017_ILDEKALB</v>
      </c>
      <c r="F3761">
        <v>424100</v>
      </c>
      <c r="G3761" s="53">
        <f t="array" ref="G3761">SUM(IF(A3761=A$5:A3761,IF(C3761=C$5:C3761,1,0),0))</f>
        <v>19</v>
      </c>
    </row>
    <row r="3762" spans="1:7" x14ac:dyDescent="0.25">
      <c r="A3762">
        <v>2017</v>
      </c>
      <c r="B3762" s="53" t="str">
        <f t="shared" si="116"/>
        <v>2017_IL20</v>
      </c>
      <c r="C3762" t="s">
        <v>368</v>
      </c>
      <c r="D3762" t="s">
        <v>815</v>
      </c>
      <c r="E3762" s="53" t="str">
        <f t="shared" si="117"/>
        <v>2017_ILDE WITT</v>
      </c>
      <c r="F3762">
        <v>424100</v>
      </c>
      <c r="G3762" s="53">
        <f t="array" ref="G3762">SUM(IF(A3762=A$5:A3762,IF(C3762=C$5:C3762,1,0),0))</f>
        <v>20</v>
      </c>
    </row>
    <row r="3763" spans="1:7" x14ac:dyDescent="0.25">
      <c r="A3763">
        <v>2017</v>
      </c>
      <c r="B3763" s="53" t="str">
        <f t="shared" si="116"/>
        <v>2017_IL21</v>
      </c>
      <c r="C3763" t="s">
        <v>368</v>
      </c>
      <c r="D3763" t="s">
        <v>190</v>
      </c>
      <c r="E3763" s="53" t="str">
        <f t="shared" si="117"/>
        <v>2017_ILDOUGLAS</v>
      </c>
      <c r="F3763">
        <v>424100</v>
      </c>
      <c r="G3763" s="53">
        <f t="array" ref="G3763">SUM(IF(A3763=A$5:A3763,IF(C3763=C$5:C3763,1,0),0))</f>
        <v>21</v>
      </c>
    </row>
    <row r="3764" spans="1:7" x14ac:dyDescent="0.25">
      <c r="A3764">
        <v>2017</v>
      </c>
      <c r="B3764" s="53" t="str">
        <f t="shared" si="116"/>
        <v>2017_IL22</v>
      </c>
      <c r="C3764" t="s">
        <v>368</v>
      </c>
      <c r="D3764" t="s">
        <v>816</v>
      </c>
      <c r="E3764" s="53" t="str">
        <f t="shared" si="117"/>
        <v>2017_ILDUPAGE</v>
      </c>
      <c r="F3764">
        <v>424100</v>
      </c>
      <c r="G3764" s="53">
        <f t="array" ref="G3764">SUM(IF(A3764=A$5:A3764,IF(C3764=C$5:C3764,1,0),0))</f>
        <v>22</v>
      </c>
    </row>
    <row r="3765" spans="1:7" x14ac:dyDescent="0.25">
      <c r="A3765">
        <v>2017</v>
      </c>
      <c r="B3765" s="53" t="str">
        <f t="shared" si="116"/>
        <v>2017_IL23</v>
      </c>
      <c r="C3765" t="s">
        <v>368</v>
      </c>
      <c r="D3765" t="s">
        <v>817</v>
      </c>
      <c r="E3765" s="53" t="str">
        <f t="shared" si="117"/>
        <v>2017_ILEDGAR</v>
      </c>
      <c r="F3765">
        <v>424100</v>
      </c>
      <c r="G3765" s="53">
        <f t="array" ref="G3765">SUM(IF(A3765=A$5:A3765,IF(C3765=C$5:C3765,1,0),0))</f>
        <v>23</v>
      </c>
    </row>
    <row r="3766" spans="1:7" x14ac:dyDescent="0.25">
      <c r="A3766">
        <v>2017</v>
      </c>
      <c r="B3766" s="53" t="str">
        <f t="shared" si="116"/>
        <v>2017_IL24</v>
      </c>
      <c r="C3766" t="s">
        <v>368</v>
      </c>
      <c r="D3766" t="s">
        <v>818</v>
      </c>
      <c r="E3766" s="53" t="str">
        <f t="shared" si="117"/>
        <v>2017_ILEDWARDS</v>
      </c>
      <c r="F3766">
        <v>424100</v>
      </c>
      <c r="G3766" s="53">
        <f t="array" ref="G3766">SUM(IF(A3766=A$5:A3766,IF(C3766=C$5:C3766,1,0),0))</f>
        <v>24</v>
      </c>
    </row>
    <row r="3767" spans="1:7" x14ac:dyDescent="0.25">
      <c r="A3767">
        <v>2017</v>
      </c>
      <c r="B3767" s="53" t="str">
        <f t="shared" si="116"/>
        <v>2017_IL25</v>
      </c>
      <c r="C3767" t="s">
        <v>368</v>
      </c>
      <c r="D3767" t="s">
        <v>709</v>
      </c>
      <c r="E3767" s="53" t="str">
        <f t="shared" si="117"/>
        <v>2017_ILEFFINGHAM</v>
      </c>
      <c r="F3767">
        <v>424100</v>
      </c>
      <c r="G3767" s="53">
        <f t="array" ref="G3767">SUM(IF(A3767=A$5:A3767,IF(C3767=C$5:C3767,1,0),0))</f>
        <v>25</v>
      </c>
    </row>
    <row r="3768" spans="1:7" x14ac:dyDescent="0.25">
      <c r="A3768">
        <v>2017</v>
      </c>
      <c r="B3768" s="53" t="str">
        <f t="shared" si="116"/>
        <v>2017_IL26</v>
      </c>
      <c r="C3768" t="s">
        <v>368</v>
      </c>
      <c r="D3768" t="s">
        <v>454</v>
      </c>
      <c r="E3768" s="53" t="str">
        <f t="shared" si="117"/>
        <v>2017_ILFAYETTE</v>
      </c>
      <c r="F3768">
        <v>424100</v>
      </c>
      <c r="G3768" s="53">
        <f t="array" ref="G3768">SUM(IF(A3768=A$5:A3768,IF(C3768=C$5:C3768,1,0),0))</f>
        <v>26</v>
      </c>
    </row>
    <row r="3769" spans="1:7" x14ac:dyDescent="0.25">
      <c r="A3769">
        <v>2017</v>
      </c>
      <c r="B3769" s="53" t="str">
        <f t="shared" si="116"/>
        <v>2017_IL27</v>
      </c>
      <c r="C3769" t="s">
        <v>368</v>
      </c>
      <c r="D3769" t="s">
        <v>819</v>
      </c>
      <c r="E3769" s="53" t="str">
        <f t="shared" si="117"/>
        <v>2017_ILFORD</v>
      </c>
      <c r="F3769">
        <v>424100</v>
      </c>
      <c r="G3769" s="53">
        <f t="array" ref="G3769">SUM(IF(A3769=A$5:A3769,IF(C3769=C$5:C3769,1,0),0))</f>
        <v>27</v>
      </c>
    </row>
    <row r="3770" spans="1:7" x14ac:dyDescent="0.25">
      <c r="A3770">
        <v>2017</v>
      </c>
      <c r="B3770" s="53" t="str">
        <f t="shared" si="116"/>
        <v>2017_IL28</v>
      </c>
      <c r="C3770" t="s">
        <v>368</v>
      </c>
      <c r="D3770" t="s">
        <v>455</v>
      </c>
      <c r="E3770" s="53" t="str">
        <f t="shared" si="117"/>
        <v>2017_ILFRANKLIN</v>
      </c>
      <c r="F3770">
        <v>424100</v>
      </c>
      <c r="G3770" s="53">
        <f t="array" ref="G3770">SUM(IF(A3770=A$5:A3770,IF(C3770=C$5:C3770,1,0),0))</f>
        <v>28</v>
      </c>
    </row>
    <row r="3771" spans="1:7" x14ac:dyDescent="0.25">
      <c r="A3771">
        <v>2017</v>
      </c>
      <c r="B3771" s="53" t="str">
        <f t="shared" si="116"/>
        <v>2017_IL29</v>
      </c>
      <c r="C3771" t="s">
        <v>368</v>
      </c>
      <c r="D3771" t="s">
        <v>518</v>
      </c>
      <c r="E3771" s="53" t="str">
        <f t="shared" si="117"/>
        <v>2017_ILFULTON</v>
      </c>
      <c r="F3771">
        <v>424100</v>
      </c>
      <c r="G3771" s="53">
        <f t="array" ref="G3771">SUM(IF(A3771=A$5:A3771,IF(C3771=C$5:C3771,1,0),0))</f>
        <v>29</v>
      </c>
    </row>
    <row r="3772" spans="1:7" x14ac:dyDescent="0.25">
      <c r="A3772">
        <v>2017</v>
      </c>
      <c r="B3772" s="53" t="str">
        <f t="shared" si="116"/>
        <v>2017_IL30</v>
      </c>
      <c r="C3772" t="s">
        <v>368</v>
      </c>
      <c r="D3772" t="s">
        <v>820</v>
      </c>
      <c r="E3772" s="53" t="str">
        <f t="shared" si="117"/>
        <v>2017_ILGALLATIN</v>
      </c>
      <c r="F3772">
        <v>424100</v>
      </c>
      <c r="G3772" s="53">
        <f t="array" ref="G3772">SUM(IF(A3772=A$5:A3772,IF(C3772=C$5:C3772,1,0),0))</f>
        <v>30</v>
      </c>
    </row>
    <row r="3773" spans="1:7" x14ac:dyDescent="0.25">
      <c r="A3773">
        <v>2017</v>
      </c>
      <c r="B3773" s="53" t="str">
        <f t="shared" si="116"/>
        <v>2017_IL31</v>
      </c>
      <c r="C3773" t="s">
        <v>368</v>
      </c>
      <c r="D3773" t="s">
        <v>212</v>
      </c>
      <c r="E3773" s="53" t="str">
        <f t="shared" si="117"/>
        <v>2017_ILGREENE</v>
      </c>
      <c r="F3773">
        <v>424100</v>
      </c>
      <c r="G3773" s="53">
        <f t="array" ref="G3773">SUM(IF(A3773=A$5:A3773,IF(C3773=C$5:C3773,1,0),0))</f>
        <v>31</v>
      </c>
    </row>
    <row r="3774" spans="1:7" x14ac:dyDescent="0.25">
      <c r="A3774">
        <v>2017</v>
      </c>
      <c r="B3774" s="53" t="str">
        <f t="shared" si="116"/>
        <v>2017_IL32</v>
      </c>
      <c r="C3774" t="s">
        <v>368</v>
      </c>
      <c r="D3774" t="s">
        <v>821</v>
      </c>
      <c r="E3774" s="53" t="str">
        <f t="shared" si="117"/>
        <v>2017_ILGRUNDY</v>
      </c>
      <c r="F3774">
        <v>424100</v>
      </c>
      <c r="G3774" s="53">
        <f t="array" ref="G3774">SUM(IF(A3774=A$5:A3774,IF(C3774=C$5:C3774,1,0),0))</f>
        <v>32</v>
      </c>
    </row>
    <row r="3775" spans="1:7" x14ac:dyDescent="0.25">
      <c r="A3775">
        <v>2017</v>
      </c>
      <c r="B3775" s="53" t="str">
        <f t="shared" si="116"/>
        <v>2017_IL33</v>
      </c>
      <c r="C3775" t="s">
        <v>368</v>
      </c>
      <c r="D3775" t="s">
        <v>642</v>
      </c>
      <c r="E3775" s="53" t="str">
        <f t="shared" si="117"/>
        <v>2017_ILHAMILTON</v>
      </c>
      <c r="F3775">
        <v>424100</v>
      </c>
      <c r="G3775" s="53">
        <f t="array" ref="G3775">SUM(IF(A3775=A$5:A3775,IF(C3775=C$5:C3775,1,0),0))</f>
        <v>33</v>
      </c>
    </row>
    <row r="3776" spans="1:7" x14ac:dyDescent="0.25">
      <c r="A3776">
        <v>2017</v>
      </c>
      <c r="B3776" s="53" t="str">
        <f t="shared" si="116"/>
        <v>2017_IL34</v>
      </c>
      <c r="C3776" t="s">
        <v>368</v>
      </c>
      <c r="D3776" t="s">
        <v>723</v>
      </c>
      <c r="E3776" s="53" t="str">
        <f t="shared" si="117"/>
        <v>2017_ILHANCOCK</v>
      </c>
      <c r="F3776">
        <v>424100</v>
      </c>
      <c r="G3776" s="53">
        <f t="array" ref="G3776">SUM(IF(A3776=A$5:A3776,IF(C3776=C$5:C3776,1,0),0))</f>
        <v>34</v>
      </c>
    </row>
    <row r="3777" spans="1:7" x14ac:dyDescent="0.25">
      <c r="A3777">
        <v>2017</v>
      </c>
      <c r="B3777" s="53" t="str">
        <f t="shared" si="116"/>
        <v>2017_IL35</v>
      </c>
      <c r="C3777" t="s">
        <v>368</v>
      </c>
      <c r="D3777" t="s">
        <v>822</v>
      </c>
      <c r="E3777" s="53" t="str">
        <f t="shared" si="117"/>
        <v>2017_ILHARDIN</v>
      </c>
      <c r="F3777">
        <v>424100</v>
      </c>
      <c r="G3777" s="53">
        <f t="array" ref="G3777">SUM(IF(A3777=A$5:A3777,IF(C3777=C$5:C3777,1,0),0))</f>
        <v>35</v>
      </c>
    </row>
    <row r="3778" spans="1:7" x14ac:dyDescent="0.25">
      <c r="A3778">
        <v>2017</v>
      </c>
      <c r="B3778" s="53" t="str">
        <f t="shared" si="116"/>
        <v>2017_IL36</v>
      </c>
      <c r="C3778" t="s">
        <v>368</v>
      </c>
      <c r="D3778" t="s">
        <v>823</v>
      </c>
      <c r="E3778" s="53" t="str">
        <f t="shared" si="117"/>
        <v>2017_ILHENDERSON</v>
      </c>
      <c r="F3778">
        <v>424100</v>
      </c>
      <c r="G3778" s="53">
        <f t="array" ref="G3778">SUM(IF(A3778=A$5:A3778,IF(C3778=C$5:C3778,1,0),0))</f>
        <v>36</v>
      </c>
    </row>
    <row r="3779" spans="1:7" x14ac:dyDescent="0.25">
      <c r="A3779">
        <v>2017</v>
      </c>
      <c r="B3779" s="53" t="str">
        <f t="shared" si="116"/>
        <v>2017_IL37</v>
      </c>
      <c r="C3779" t="s">
        <v>368</v>
      </c>
      <c r="D3779" t="s">
        <v>458</v>
      </c>
      <c r="E3779" s="53" t="str">
        <f t="shared" si="117"/>
        <v>2017_ILHENRY</v>
      </c>
      <c r="F3779">
        <v>424100</v>
      </c>
      <c r="G3779" s="53">
        <f t="array" ref="G3779">SUM(IF(A3779=A$5:A3779,IF(C3779=C$5:C3779,1,0),0))</f>
        <v>37</v>
      </c>
    </row>
    <row r="3780" spans="1:7" x14ac:dyDescent="0.25">
      <c r="A3780">
        <v>2017</v>
      </c>
      <c r="B3780" s="53" t="str">
        <f t="shared" si="116"/>
        <v>2017_IL38</v>
      </c>
      <c r="C3780" t="s">
        <v>368</v>
      </c>
      <c r="D3780" t="s">
        <v>824</v>
      </c>
      <c r="E3780" s="53" t="str">
        <f t="shared" si="117"/>
        <v>2017_ILIROQUOIS</v>
      </c>
      <c r="F3780">
        <v>424100</v>
      </c>
      <c r="G3780" s="53">
        <f t="array" ref="G3780">SUM(IF(A3780=A$5:A3780,IF(C3780=C$5:C3780,1,0),0))</f>
        <v>38</v>
      </c>
    </row>
    <row r="3781" spans="1:7" x14ac:dyDescent="0.25">
      <c r="A3781">
        <v>2017</v>
      </c>
      <c r="B3781" s="53" t="str">
        <f t="shared" si="116"/>
        <v>2017_IL39</v>
      </c>
      <c r="C3781" t="s">
        <v>368</v>
      </c>
      <c r="D3781" t="s">
        <v>460</v>
      </c>
      <c r="E3781" s="53" t="str">
        <f t="shared" si="117"/>
        <v>2017_ILJACKSON</v>
      </c>
      <c r="F3781">
        <v>424100</v>
      </c>
      <c r="G3781" s="53">
        <f t="array" ref="G3781">SUM(IF(A3781=A$5:A3781,IF(C3781=C$5:C3781,1,0),0))</f>
        <v>39</v>
      </c>
    </row>
    <row r="3782" spans="1:7" x14ac:dyDescent="0.25">
      <c r="A3782">
        <v>2017</v>
      </c>
      <c r="B3782" s="53" t="str">
        <f t="shared" ref="B3782:B3845" si="118">A3782&amp;"_"&amp;C3782&amp;G3782</f>
        <v>2017_IL40</v>
      </c>
      <c r="C3782" t="s">
        <v>368</v>
      </c>
      <c r="D3782" t="s">
        <v>729</v>
      </c>
      <c r="E3782" s="53" t="str">
        <f t="shared" ref="E3782:E3845" si="119">A3782&amp;"_"&amp;C3782&amp;D3782</f>
        <v>2017_ILJASPER</v>
      </c>
      <c r="F3782">
        <v>424100</v>
      </c>
      <c r="G3782" s="53">
        <f t="array" ref="G3782">SUM(IF(A3782=A$5:A3782,IF(C3782=C$5:C3782,1,0),0))</f>
        <v>40</v>
      </c>
    </row>
    <row r="3783" spans="1:7" x14ac:dyDescent="0.25">
      <c r="A3783">
        <v>2017</v>
      </c>
      <c r="B3783" s="53" t="str">
        <f t="shared" si="118"/>
        <v>2017_IL41</v>
      </c>
      <c r="C3783" t="s">
        <v>368</v>
      </c>
      <c r="D3783" t="s">
        <v>196</v>
      </c>
      <c r="E3783" s="53" t="str">
        <f t="shared" si="119"/>
        <v>2017_ILJEFFERSON</v>
      </c>
      <c r="F3783">
        <v>424100</v>
      </c>
      <c r="G3783" s="53">
        <f t="array" ref="G3783">SUM(IF(A3783=A$5:A3783,IF(C3783=C$5:C3783,1,0),0))</f>
        <v>41</v>
      </c>
    </row>
    <row r="3784" spans="1:7" x14ac:dyDescent="0.25">
      <c r="A3784">
        <v>2017</v>
      </c>
      <c r="B3784" s="53" t="str">
        <f t="shared" si="118"/>
        <v>2017_IL42</v>
      </c>
      <c r="C3784" t="s">
        <v>368</v>
      </c>
      <c r="D3784" t="s">
        <v>825</v>
      </c>
      <c r="E3784" s="53" t="str">
        <f t="shared" si="119"/>
        <v>2017_ILJERSEY</v>
      </c>
      <c r="F3784">
        <v>424100</v>
      </c>
      <c r="G3784" s="53">
        <f t="array" ref="G3784">SUM(IF(A3784=A$5:A3784,IF(C3784=C$5:C3784,1,0),0))</f>
        <v>42</v>
      </c>
    </row>
    <row r="3785" spans="1:7" x14ac:dyDescent="0.25">
      <c r="A3785">
        <v>2017</v>
      </c>
      <c r="B3785" s="53" t="str">
        <f t="shared" si="118"/>
        <v>2017_IL43</v>
      </c>
      <c r="C3785" t="s">
        <v>368</v>
      </c>
      <c r="D3785" t="s">
        <v>826</v>
      </c>
      <c r="E3785" s="53" t="str">
        <f t="shared" si="119"/>
        <v>2017_ILJO DAVIESS</v>
      </c>
      <c r="F3785">
        <v>424100</v>
      </c>
      <c r="G3785" s="53">
        <f t="array" ref="G3785">SUM(IF(A3785=A$5:A3785,IF(C3785=C$5:C3785,1,0),0))</f>
        <v>43</v>
      </c>
    </row>
    <row r="3786" spans="1:7" x14ac:dyDescent="0.25">
      <c r="A3786">
        <v>2017</v>
      </c>
      <c r="B3786" s="53" t="str">
        <f t="shared" si="118"/>
        <v>2017_IL44</v>
      </c>
      <c r="C3786" t="s">
        <v>368</v>
      </c>
      <c r="D3786" t="s">
        <v>525</v>
      </c>
      <c r="E3786" s="53" t="str">
        <f t="shared" si="119"/>
        <v>2017_ILJOHNSON</v>
      </c>
      <c r="F3786">
        <v>424100</v>
      </c>
      <c r="G3786" s="53">
        <f t="array" ref="G3786">SUM(IF(A3786=A$5:A3786,IF(C3786=C$5:C3786,1,0),0))</f>
        <v>44</v>
      </c>
    </row>
    <row r="3787" spans="1:7" x14ac:dyDescent="0.25">
      <c r="A3787">
        <v>2017</v>
      </c>
      <c r="B3787" s="53" t="str">
        <f t="shared" si="118"/>
        <v>2017_IL45</v>
      </c>
      <c r="C3787" t="s">
        <v>368</v>
      </c>
      <c r="D3787" t="s">
        <v>827</v>
      </c>
      <c r="E3787" s="53" t="str">
        <f t="shared" si="119"/>
        <v>2017_ILKANE</v>
      </c>
      <c r="F3787">
        <v>424100</v>
      </c>
      <c r="G3787" s="53">
        <f t="array" ref="G3787">SUM(IF(A3787=A$5:A3787,IF(C3787=C$5:C3787,1,0),0))</f>
        <v>45</v>
      </c>
    </row>
    <row r="3788" spans="1:7" x14ac:dyDescent="0.25">
      <c r="A3788">
        <v>2017</v>
      </c>
      <c r="B3788" s="53" t="str">
        <f t="shared" si="118"/>
        <v>2017_IL46</v>
      </c>
      <c r="C3788" t="s">
        <v>368</v>
      </c>
      <c r="D3788" t="s">
        <v>828</v>
      </c>
      <c r="E3788" s="53" t="str">
        <f t="shared" si="119"/>
        <v>2017_ILKANKAKEE</v>
      </c>
      <c r="F3788">
        <v>424100</v>
      </c>
      <c r="G3788" s="53">
        <f t="array" ref="G3788">SUM(IF(A3788=A$5:A3788,IF(C3788=C$5:C3788,1,0),0))</f>
        <v>46</v>
      </c>
    </row>
    <row r="3789" spans="1:7" x14ac:dyDescent="0.25">
      <c r="A3789">
        <v>2017</v>
      </c>
      <c r="B3789" s="53" t="str">
        <f t="shared" si="118"/>
        <v>2017_IL47</v>
      </c>
      <c r="C3789" t="s">
        <v>368</v>
      </c>
      <c r="D3789" t="s">
        <v>829</v>
      </c>
      <c r="E3789" s="53" t="str">
        <f t="shared" si="119"/>
        <v>2017_ILKENDALL</v>
      </c>
      <c r="F3789">
        <v>424100</v>
      </c>
      <c r="G3789" s="53">
        <f t="array" ref="G3789">SUM(IF(A3789=A$5:A3789,IF(C3789=C$5:C3789,1,0),0))</f>
        <v>47</v>
      </c>
    </row>
    <row r="3790" spans="1:7" x14ac:dyDescent="0.25">
      <c r="A3790">
        <v>2017</v>
      </c>
      <c r="B3790" s="53" t="str">
        <f t="shared" si="118"/>
        <v>2017_IL48</v>
      </c>
      <c r="C3790" t="s">
        <v>368</v>
      </c>
      <c r="D3790" t="s">
        <v>830</v>
      </c>
      <c r="E3790" s="53" t="str">
        <f t="shared" si="119"/>
        <v>2017_ILKNOX</v>
      </c>
      <c r="F3790">
        <v>424100</v>
      </c>
      <c r="G3790" s="53">
        <f t="array" ref="G3790">SUM(IF(A3790=A$5:A3790,IF(C3790=C$5:C3790,1,0),0))</f>
        <v>48</v>
      </c>
    </row>
    <row r="3791" spans="1:7" x14ac:dyDescent="0.25">
      <c r="A3791">
        <v>2017</v>
      </c>
      <c r="B3791" s="53" t="str">
        <f t="shared" si="118"/>
        <v>2017_IL49</v>
      </c>
      <c r="C3791" t="s">
        <v>368</v>
      </c>
      <c r="D3791" t="s">
        <v>197</v>
      </c>
      <c r="E3791" s="53" t="str">
        <f t="shared" si="119"/>
        <v>2017_ILLAKE</v>
      </c>
      <c r="F3791">
        <v>424100</v>
      </c>
      <c r="G3791" s="53">
        <f t="array" ref="G3791">SUM(IF(A3791=A$5:A3791,IF(C3791=C$5:C3791,1,0),0))</f>
        <v>49</v>
      </c>
    </row>
    <row r="3792" spans="1:7" x14ac:dyDescent="0.25">
      <c r="A3792">
        <v>2017</v>
      </c>
      <c r="B3792" s="53" t="str">
        <f t="shared" si="118"/>
        <v>2017_IL50</v>
      </c>
      <c r="C3792" t="s">
        <v>368</v>
      </c>
      <c r="D3792" t="s">
        <v>831</v>
      </c>
      <c r="E3792" s="53" t="str">
        <f t="shared" si="119"/>
        <v>2017_ILLA SALLE</v>
      </c>
      <c r="F3792">
        <v>424100</v>
      </c>
      <c r="G3792" s="53">
        <f t="array" ref="G3792">SUM(IF(A3792=A$5:A3792,IF(C3792=C$5:C3792,1,0),0))</f>
        <v>50</v>
      </c>
    </row>
    <row r="3793" spans="1:7" x14ac:dyDescent="0.25">
      <c r="A3793">
        <v>2017</v>
      </c>
      <c r="B3793" s="53" t="str">
        <f t="shared" si="118"/>
        <v>2017_IL51</v>
      </c>
      <c r="C3793" t="s">
        <v>368</v>
      </c>
      <c r="D3793" t="s">
        <v>463</v>
      </c>
      <c r="E3793" s="53" t="str">
        <f t="shared" si="119"/>
        <v>2017_ILLAWRENCE</v>
      </c>
      <c r="F3793">
        <v>424100</v>
      </c>
      <c r="G3793" s="53">
        <f t="array" ref="G3793">SUM(IF(A3793=A$5:A3793,IF(C3793=C$5:C3793,1,0),0))</f>
        <v>51</v>
      </c>
    </row>
    <row r="3794" spans="1:7" x14ac:dyDescent="0.25">
      <c r="A3794">
        <v>2017</v>
      </c>
      <c r="B3794" s="53" t="str">
        <f t="shared" si="118"/>
        <v>2017_IL52</v>
      </c>
      <c r="C3794" t="s">
        <v>368</v>
      </c>
      <c r="D3794" t="s">
        <v>464</v>
      </c>
      <c r="E3794" s="53" t="str">
        <f t="shared" si="119"/>
        <v>2017_ILLEE</v>
      </c>
      <c r="F3794">
        <v>424100</v>
      </c>
      <c r="G3794" s="53">
        <f t="array" ref="G3794">SUM(IF(A3794=A$5:A3794,IF(C3794=C$5:C3794,1,0),0))</f>
        <v>52</v>
      </c>
    </row>
    <row r="3795" spans="1:7" x14ac:dyDescent="0.25">
      <c r="A3795">
        <v>2017</v>
      </c>
      <c r="B3795" s="53" t="str">
        <f t="shared" si="118"/>
        <v>2017_IL53</v>
      </c>
      <c r="C3795" t="s">
        <v>368</v>
      </c>
      <c r="D3795" t="s">
        <v>832</v>
      </c>
      <c r="E3795" s="53" t="str">
        <f t="shared" si="119"/>
        <v>2017_ILLIVINGSTON</v>
      </c>
      <c r="F3795">
        <v>424100</v>
      </c>
      <c r="G3795" s="53">
        <f t="array" ref="G3795">SUM(IF(A3795=A$5:A3795,IF(C3795=C$5:C3795,1,0),0))</f>
        <v>53</v>
      </c>
    </row>
    <row r="3796" spans="1:7" x14ac:dyDescent="0.25">
      <c r="A3796">
        <v>2017</v>
      </c>
      <c r="B3796" s="53" t="str">
        <f t="shared" si="118"/>
        <v>2017_IL54</v>
      </c>
      <c r="C3796" t="s">
        <v>368</v>
      </c>
      <c r="D3796" t="s">
        <v>528</v>
      </c>
      <c r="E3796" s="53" t="str">
        <f t="shared" si="119"/>
        <v>2017_ILLOGAN</v>
      </c>
      <c r="F3796">
        <v>424100</v>
      </c>
      <c r="G3796" s="53">
        <f t="array" ref="G3796">SUM(IF(A3796=A$5:A3796,IF(C3796=C$5:C3796,1,0),0))</f>
        <v>54</v>
      </c>
    </row>
    <row r="3797" spans="1:7" x14ac:dyDescent="0.25">
      <c r="A3797">
        <v>2017</v>
      </c>
      <c r="B3797" s="53" t="str">
        <f t="shared" si="118"/>
        <v>2017_IL55</v>
      </c>
      <c r="C3797" t="s">
        <v>368</v>
      </c>
      <c r="D3797" t="s">
        <v>833</v>
      </c>
      <c r="E3797" s="53" t="str">
        <f t="shared" si="119"/>
        <v>2017_ILMCDONOUGH</v>
      </c>
      <c r="F3797">
        <v>424100</v>
      </c>
      <c r="G3797" s="53">
        <f t="array" ref="G3797">SUM(IF(A3797=A$5:A3797,IF(C3797=C$5:C3797,1,0),0))</f>
        <v>55</v>
      </c>
    </row>
    <row r="3798" spans="1:7" x14ac:dyDescent="0.25">
      <c r="A3798">
        <v>2017</v>
      </c>
      <c r="B3798" s="53" t="str">
        <f t="shared" si="118"/>
        <v>2017_IL56</v>
      </c>
      <c r="C3798" t="s">
        <v>368</v>
      </c>
      <c r="D3798" t="s">
        <v>834</v>
      </c>
      <c r="E3798" s="53" t="str">
        <f t="shared" si="119"/>
        <v>2017_ILMCHENRY</v>
      </c>
      <c r="F3798">
        <v>424100</v>
      </c>
      <c r="G3798" s="53">
        <f t="array" ref="G3798">SUM(IF(A3798=A$5:A3798,IF(C3798=C$5:C3798,1,0),0))</f>
        <v>56</v>
      </c>
    </row>
    <row r="3799" spans="1:7" x14ac:dyDescent="0.25">
      <c r="A3799">
        <v>2017</v>
      </c>
      <c r="B3799" s="53" t="str">
        <f t="shared" si="118"/>
        <v>2017_IL57</v>
      </c>
      <c r="C3799" t="s">
        <v>368</v>
      </c>
      <c r="D3799" t="s">
        <v>835</v>
      </c>
      <c r="E3799" s="53" t="str">
        <f t="shared" si="119"/>
        <v>2017_ILMCLEAN</v>
      </c>
      <c r="F3799">
        <v>424100</v>
      </c>
      <c r="G3799" s="53">
        <f t="array" ref="G3799">SUM(IF(A3799=A$5:A3799,IF(C3799=C$5:C3799,1,0),0))</f>
        <v>57</v>
      </c>
    </row>
    <row r="3800" spans="1:7" x14ac:dyDescent="0.25">
      <c r="A3800">
        <v>2017</v>
      </c>
      <c r="B3800" s="53" t="str">
        <f t="shared" si="118"/>
        <v>2017_IL58</v>
      </c>
      <c r="C3800" t="s">
        <v>368</v>
      </c>
      <c r="D3800" t="s">
        <v>288</v>
      </c>
      <c r="E3800" s="53" t="str">
        <f t="shared" si="119"/>
        <v>2017_ILMACON</v>
      </c>
      <c r="F3800">
        <v>424100</v>
      </c>
      <c r="G3800" s="53">
        <f t="array" ref="G3800">SUM(IF(A3800=A$5:A3800,IF(C3800=C$5:C3800,1,0),0))</f>
        <v>58</v>
      </c>
    </row>
    <row r="3801" spans="1:7" x14ac:dyDescent="0.25">
      <c r="A3801">
        <v>2017</v>
      </c>
      <c r="B3801" s="53" t="str">
        <f t="shared" si="118"/>
        <v>2017_IL59</v>
      </c>
      <c r="C3801" t="s">
        <v>368</v>
      </c>
      <c r="D3801" t="s">
        <v>836</v>
      </c>
      <c r="E3801" s="53" t="str">
        <f t="shared" si="119"/>
        <v>2017_ILMACOUPIN</v>
      </c>
      <c r="F3801">
        <v>424100</v>
      </c>
      <c r="G3801" s="53">
        <f t="array" ref="G3801">SUM(IF(A3801=A$5:A3801,IF(C3801=C$5:C3801,1,0),0))</f>
        <v>59</v>
      </c>
    </row>
    <row r="3802" spans="1:7" x14ac:dyDescent="0.25">
      <c r="A3802">
        <v>2017</v>
      </c>
      <c r="B3802" s="53" t="str">
        <f t="shared" si="118"/>
        <v>2017_IL60</v>
      </c>
      <c r="C3802" t="s">
        <v>368</v>
      </c>
      <c r="D3802" t="s">
        <v>467</v>
      </c>
      <c r="E3802" s="53" t="str">
        <f t="shared" si="119"/>
        <v>2017_ILMADISON</v>
      </c>
      <c r="F3802">
        <v>424100</v>
      </c>
      <c r="G3802" s="53">
        <f t="array" ref="G3802">SUM(IF(A3802=A$5:A3802,IF(C3802=C$5:C3802,1,0),0))</f>
        <v>60</v>
      </c>
    </row>
    <row r="3803" spans="1:7" x14ac:dyDescent="0.25">
      <c r="A3803">
        <v>2017</v>
      </c>
      <c r="B3803" s="53" t="str">
        <f t="shared" si="118"/>
        <v>2017_IL61</v>
      </c>
      <c r="C3803" t="s">
        <v>368</v>
      </c>
      <c r="D3803" t="s">
        <v>469</v>
      </c>
      <c r="E3803" s="53" t="str">
        <f t="shared" si="119"/>
        <v>2017_ILMARION</v>
      </c>
      <c r="F3803">
        <v>424100</v>
      </c>
      <c r="G3803" s="53">
        <f t="array" ref="G3803">SUM(IF(A3803=A$5:A3803,IF(C3803=C$5:C3803,1,0),0))</f>
        <v>61</v>
      </c>
    </row>
    <row r="3804" spans="1:7" x14ac:dyDescent="0.25">
      <c r="A3804">
        <v>2017</v>
      </c>
      <c r="B3804" s="53" t="str">
        <f t="shared" si="118"/>
        <v>2017_IL62</v>
      </c>
      <c r="C3804" t="s">
        <v>368</v>
      </c>
      <c r="D3804" t="s">
        <v>470</v>
      </c>
      <c r="E3804" s="53" t="str">
        <f t="shared" si="119"/>
        <v>2017_ILMARSHALL</v>
      </c>
      <c r="F3804">
        <v>424100</v>
      </c>
      <c r="G3804" s="53">
        <f t="array" ref="G3804">SUM(IF(A3804=A$5:A3804,IF(C3804=C$5:C3804,1,0),0))</f>
        <v>62</v>
      </c>
    </row>
    <row r="3805" spans="1:7" x14ac:dyDescent="0.25">
      <c r="A3805">
        <v>2017</v>
      </c>
      <c r="B3805" s="53" t="str">
        <f t="shared" si="118"/>
        <v>2017_IL63</v>
      </c>
      <c r="C3805" t="s">
        <v>368</v>
      </c>
      <c r="D3805" t="s">
        <v>837</v>
      </c>
      <c r="E3805" s="53" t="str">
        <f t="shared" si="119"/>
        <v>2017_ILMASON</v>
      </c>
      <c r="F3805">
        <v>424100</v>
      </c>
      <c r="G3805" s="53">
        <f t="array" ref="G3805">SUM(IF(A3805=A$5:A3805,IF(C3805=C$5:C3805,1,0),0))</f>
        <v>63</v>
      </c>
    </row>
    <row r="3806" spans="1:7" x14ac:dyDescent="0.25">
      <c r="A3806">
        <v>2017</v>
      </c>
      <c r="B3806" s="53" t="str">
        <f t="shared" si="118"/>
        <v>2017_IL64</v>
      </c>
      <c r="C3806" t="s">
        <v>368</v>
      </c>
      <c r="D3806" t="s">
        <v>838</v>
      </c>
      <c r="E3806" s="53" t="str">
        <f t="shared" si="119"/>
        <v>2017_ILMASSAC</v>
      </c>
      <c r="F3806">
        <v>424100</v>
      </c>
      <c r="G3806" s="53">
        <f t="array" ref="G3806">SUM(IF(A3806=A$5:A3806,IF(C3806=C$5:C3806,1,0),0))</f>
        <v>64</v>
      </c>
    </row>
    <row r="3807" spans="1:7" x14ac:dyDescent="0.25">
      <c r="A3807">
        <v>2017</v>
      </c>
      <c r="B3807" s="53" t="str">
        <f t="shared" si="118"/>
        <v>2017_IL65</v>
      </c>
      <c r="C3807" t="s">
        <v>368</v>
      </c>
      <c r="D3807" t="s">
        <v>839</v>
      </c>
      <c r="E3807" s="53" t="str">
        <f t="shared" si="119"/>
        <v>2017_ILMENARD</v>
      </c>
      <c r="F3807">
        <v>424100</v>
      </c>
      <c r="G3807" s="53">
        <f t="array" ref="G3807">SUM(IF(A3807=A$5:A3807,IF(C3807=C$5:C3807,1,0),0))</f>
        <v>65</v>
      </c>
    </row>
    <row r="3808" spans="1:7" x14ac:dyDescent="0.25">
      <c r="A3808">
        <v>2017</v>
      </c>
      <c r="B3808" s="53" t="str">
        <f t="shared" si="118"/>
        <v>2017_IL66</v>
      </c>
      <c r="C3808" t="s">
        <v>368</v>
      </c>
      <c r="D3808" t="s">
        <v>840</v>
      </c>
      <c r="E3808" s="53" t="str">
        <f t="shared" si="119"/>
        <v>2017_ILMERCER</v>
      </c>
      <c r="F3808">
        <v>424100</v>
      </c>
      <c r="G3808" s="53">
        <f t="array" ref="G3808">SUM(IF(A3808=A$5:A3808,IF(C3808=C$5:C3808,1,0),0))</f>
        <v>66</v>
      </c>
    </row>
    <row r="3809" spans="1:7" x14ac:dyDescent="0.25">
      <c r="A3809">
        <v>2017</v>
      </c>
      <c r="B3809" s="53" t="str">
        <f t="shared" si="118"/>
        <v>2017_IL67</v>
      </c>
      <c r="C3809" t="s">
        <v>368</v>
      </c>
      <c r="D3809" t="s">
        <v>210</v>
      </c>
      <c r="E3809" s="53" t="str">
        <f t="shared" si="119"/>
        <v>2017_ILMONROE</v>
      </c>
      <c r="F3809">
        <v>424100</v>
      </c>
      <c r="G3809" s="53">
        <f t="array" ref="G3809">SUM(IF(A3809=A$5:A3809,IF(C3809=C$5:C3809,1,0),0))</f>
        <v>67</v>
      </c>
    </row>
    <row r="3810" spans="1:7" x14ac:dyDescent="0.25">
      <c r="A3810">
        <v>2017</v>
      </c>
      <c r="B3810" s="53" t="str">
        <f t="shared" si="118"/>
        <v>2017_IL68</v>
      </c>
      <c r="C3810" t="s">
        <v>368</v>
      </c>
      <c r="D3810" t="s">
        <v>232</v>
      </c>
      <c r="E3810" s="53" t="str">
        <f t="shared" si="119"/>
        <v>2017_ILMONTGOMERY</v>
      </c>
      <c r="F3810">
        <v>424100</v>
      </c>
      <c r="G3810" s="53">
        <f t="array" ref="G3810">SUM(IF(A3810=A$5:A3810,IF(C3810=C$5:C3810,1,0),0))</f>
        <v>68</v>
      </c>
    </row>
    <row r="3811" spans="1:7" x14ac:dyDescent="0.25">
      <c r="A3811">
        <v>2017</v>
      </c>
      <c r="B3811" s="53" t="str">
        <f t="shared" si="118"/>
        <v>2017_IL69</v>
      </c>
      <c r="C3811" t="s">
        <v>368</v>
      </c>
      <c r="D3811" t="s">
        <v>472</v>
      </c>
      <c r="E3811" s="53" t="str">
        <f t="shared" si="119"/>
        <v>2017_ILMORGAN</v>
      </c>
      <c r="F3811">
        <v>424100</v>
      </c>
      <c r="G3811" s="53">
        <f t="array" ref="G3811">SUM(IF(A3811=A$5:A3811,IF(C3811=C$5:C3811,1,0),0))</f>
        <v>69</v>
      </c>
    </row>
    <row r="3812" spans="1:7" x14ac:dyDescent="0.25">
      <c r="A3812">
        <v>2017</v>
      </c>
      <c r="B3812" s="53" t="str">
        <f t="shared" si="118"/>
        <v>2017_IL70</v>
      </c>
      <c r="C3812" t="s">
        <v>368</v>
      </c>
      <c r="D3812" t="s">
        <v>841</v>
      </c>
      <c r="E3812" s="53" t="str">
        <f t="shared" si="119"/>
        <v>2017_ILMOULTRIE</v>
      </c>
      <c r="F3812">
        <v>424100</v>
      </c>
      <c r="G3812" s="53">
        <f t="array" ref="G3812">SUM(IF(A3812=A$5:A3812,IF(C3812=C$5:C3812,1,0),0))</f>
        <v>70</v>
      </c>
    </row>
    <row r="3813" spans="1:7" x14ac:dyDescent="0.25">
      <c r="A3813">
        <v>2017</v>
      </c>
      <c r="B3813" s="53" t="str">
        <f t="shared" si="118"/>
        <v>2017_IL71</v>
      </c>
      <c r="C3813" t="s">
        <v>368</v>
      </c>
      <c r="D3813" t="s">
        <v>842</v>
      </c>
      <c r="E3813" s="53" t="str">
        <f t="shared" si="119"/>
        <v>2017_ILOGLE</v>
      </c>
      <c r="F3813">
        <v>424100</v>
      </c>
      <c r="G3813" s="53">
        <f t="array" ref="G3813">SUM(IF(A3813=A$5:A3813,IF(C3813=C$5:C3813,1,0),0))</f>
        <v>71</v>
      </c>
    </row>
    <row r="3814" spans="1:7" x14ac:dyDescent="0.25">
      <c r="A3814">
        <v>2017</v>
      </c>
      <c r="B3814" s="53" t="str">
        <f t="shared" si="118"/>
        <v>2017_IL72</v>
      </c>
      <c r="C3814" t="s">
        <v>368</v>
      </c>
      <c r="D3814" t="s">
        <v>843</v>
      </c>
      <c r="E3814" s="53" t="str">
        <f t="shared" si="119"/>
        <v>2017_ILPEORIA</v>
      </c>
      <c r="F3814">
        <v>424100</v>
      </c>
      <c r="G3814" s="53">
        <f t="array" ref="G3814">SUM(IF(A3814=A$5:A3814,IF(C3814=C$5:C3814,1,0),0))</f>
        <v>72</v>
      </c>
    </row>
    <row r="3815" spans="1:7" x14ac:dyDescent="0.25">
      <c r="A3815">
        <v>2017</v>
      </c>
      <c r="B3815" s="53" t="str">
        <f t="shared" si="118"/>
        <v>2017_IL73</v>
      </c>
      <c r="C3815" t="s">
        <v>368</v>
      </c>
      <c r="D3815" t="s">
        <v>473</v>
      </c>
      <c r="E3815" s="53" t="str">
        <f t="shared" si="119"/>
        <v>2017_ILPERRY</v>
      </c>
      <c r="F3815">
        <v>424100</v>
      </c>
      <c r="G3815" s="53">
        <f t="array" ref="G3815">SUM(IF(A3815=A$5:A3815,IF(C3815=C$5:C3815,1,0),0))</f>
        <v>73</v>
      </c>
    </row>
    <row r="3816" spans="1:7" x14ac:dyDescent="0.25">
      <c r="A3816">
        <v>2017</v>
      </c>
      <c r="B3816" s="53" t="str">
        <f t="shared" si="118"/>
        <v>2017_IL74</v>
      </c>
      <c r="C3816" t="s">
        <v>368</v>
      </c>
      <c r="D3816" t="s">
        <v>844</v>
      </c>
      <c r="E3816" s="53" t="str">
        <f t="shared" si="119"/>
        <v>2017_ILPIATT</v>
      </c>
      <c r="F3816">
        <v>424100</v>
      </c>
      <c r="G3816" s="53">
        <f t="array" ref="G3816">SUM(IF(A3816=A$5:A3816,IF(C3816=C$5:C3816,1,0),0))</f>
        <v>74</v>
      </c>
    </row>
    <row r="3817" spans="1:7" x14ac:dyDescent="0.25">
      <c r="A3817">
        <v>2017</v>
      </c>
      <c r="B3817" s="53" t="str">
        <f t="shared" si="118"/>
        <v>2017_IL75</v>
      </c>
      <c r="C3817" t="s">
        <v>368</v>
      </c>
      <c r="D3817" t="s">
        <v>277</v>
      </c>
      <c r="E3817" s="53" t="str">
        <f t="shared" si="119"/>
        <v>2017_ILPIKE</v>
      </c>
      <c r="F3817">
        <v>424100</v>
      </c>
      <c r="G3817" s="53">
        <f t="array" ref="G3817">SUM(IF(A3817=A$5:A3817,IF(C3817=C$5:C3817,1,0),0))</f>
        <v>75</v>
      </c>
    </row>
    <row r="3818" spans="1:7" x14ac:dyDescent="0.25">
      <c r="A3818">
        <v>2017</v>
      </c>
      <c r="B3818" s="53" t="str">
        <f t="shared" si="118"/>
        <v>2017_IL76</v>
      </c>
      <c r="C3818" t="s">
        <v>368</v>
      </c>
      <c r="D3818" t="s">
        <v>536</v>
      </c>
      <c r="E3818" s="53" t="str">
        <f t="shared" si="119"/>
        <v>2017_ILPOPE</v>
      </c>
      <c r="F3818">
        <v>424100</v>
      </c>
      <c r="G3818" s="53">
        <f t="array" ref="G3818">SUM(IF(A3818=A$5:A3818,IF(C3818=C$5:C3818,1,0),0))</f>
        <v>76</v>
      </c>
    </row>
    <row r="3819" spans="1:7" x14ac:dyDescent="0.25">
      <c r="A3819">
        <v>2017</v>
      </c>
      <c r="B3819" s="53" t="str">
        <f t="shared" si="118"/>
        <v>2017_IL77</v>
      </c>
      <c r="C3819" t="s">
        <v>368</v>
      </c>
      <c r="D3819" t="s">
        <v>538</v>
      </c>
      <c r="E3819" s="53" t="str">
        <f t="shared" si="119"/>
        <v>2017_ILPULASKI</v>
      </c>
      <c r="F3819">
        <v>424100</v>
      </c>
      <c r="G3819" s="53">
        <f t="array" ref="G3819">SUM(IF(A3819=A$5:A3819,IF(C3819=C$5:C3819,1,0),0))</f>
        <v>77</v>
      </c>
    </row>
    <row r="3820" spans="1:7" x14ac:dyDescent="0.25">
      <c r="A3820">
        <v>2017</v>
      </c>
      <c r="B3820" s="53" t="str">
        <f t="shared" si="118"/>
        <v>2017_IL78</v>
      </c>
      <c r="C3820" t="s">
        <v>368</v>
      </c>
      <c r="D3820" t="s">
        <v>264</v>
      </c>
      <c r="E3820" s="53" t="str">
        <f t="shared" si="119"/>
        <v>2017_ILPUTNAM</v>
      </c>
      <c r="F3820">
        <v>424100</v>
      </c>
      <c r="G3820" s="53">
        <f t="array" ref="G3820">SUM(IF(A3820=A$5:A3820,IF(C3820=C$5:C3820,1,0),0))</f>
        <v>78</v>
      </c>
    </row>
    <row r="3821" spans="1:7" x14ac:dyDescent="0.25">
      <c r="A3821">
        <v>2017</v>
      </c>
      <c r="B3821" s="53" t="str">
        <f t="shared" si="118"/>
        <v>2017_IL79</v>
      </c>
      <c r="C3821" t="s">
        <v>368</v>
      </c>
      <c r="D3821" t="s">
        <v>475</v>
      </c>
      <c r="E3821" s="53" t="str">
        <f t="shared" si="119"/>
        <v>2017_ILRANDOLPH</v>
      </c>
      <c r="F3821">
        <v>424100</v>
      </c>
      <c r="G3821" s="53">
        <f t="array" ref="G3821">SUM(IF(A3821=A$5:A3821,IF(C3821=C$5:C3821,1,0),0))</f>
        <v>79</v>
      </c>
    </row>
    <row r="3822" spans="1:7" x14ac:dyDescent="0.25">
      <c r="A3822">
        <v>2017</v>
      </c>
      <c r="B3822" s="53" t="str">
        <f t="shared" si="118"/>
        <v>2017_IL80</v>
      </c>
      <c r="C3822" t="s">
        <v>368</v>
      </c>
      <c r="D3822" t="s">
        <v>845</v>
      </c>
      <c r="E3822" s="53" t="str">
        <f t="shared" si="119"/>
        <v>2017_ILRICHLAND</v>
      </c>
      <c r="F3822">
        <v>424100</v>
      </c>
      <c r="G3822" s="53">
        <f t="array" ref="G3822">SUM(IF(A3822=A$5:A3822,IF(C3822=C$5:C3822,1,0),0))</f>
        <v>80</v>
      </c>
    </row>
    <row r="3823" spans="1:7" x14ac:dyDescent="0.25">
      <c r="A3823">
        <v>2017</v>
      </c>
      <c r="B3823" s="53" t="str">
        <f t="shared" si="118"/>
        <v>2017_IL81</v>
      </c>
      <c r="C3823" t="s">
        <v>368</v>
      </c>
      <c r="D3823" t="s">
        <v>846</v>
      </c>
      <c r="E3823" s="53" t="str">
        <f t="shared" si="119"/>
        <v>2017_ILROCK ISLAND</v>
      </c>
      <c r="F3823">
        <v>424100</v>
      </c>
      <c r="G3823" s="53">
        <f t="array" ref="G3823">SUM(IF(A3823=A$5:A3823,IF(C3823=C$5:C3823,1,0),0))</f>
        <v>81</v>
      </c>
    </row>
    <row r="3824" spans="1:7" x14ac:dyDescent="0.25">
      <c r="A3824">
        <v>2017</v>
      </c>
      <c r="B3824" s="53" t="str">
        <f t="shared" si="118"/>
        <v>2017_IL82</v>
      </c>
      <c r="C3824" t="s">
        <v>368</v>
      </c>
      <c r="D3824" t="s">
        <v>477</v>
      </c>
      <c r="E3824" s="53" t="str">
        <f t="shared" si="119"/>
        <v>2017_ILST. CLAIR</v>
      </c>
      <c r="F3824">
        <v>424100</v>
      </c>
      <c r="G3824" s="53">
        <f t="array" ref="G3824">SUM(IF(A3824=A$5:A3824,IF(C3824=C$5:C3824,1,0),0))</f>
        <v>82</v>
      </c>
    </row>
    <row r="3825" spans="1:7" x14ac:dyDescent="0.25">
      <c r="A3825">
        <v>2017</v>
      </c>
      <c r="B3825" s="53" t="str">
        <f t="shared" si="118"/>
        <v>2017_IL83</v>
      </c>
      <c r="C3825" t="s">
        <v>368</v>
      </c>
      <c r="D3825" t="s">
        <v>540</v>
      </c>
      <c r="E3825" s="53" t="str">
        <f t="shared" si="119"/>
        <v>2017_ILSALINE</v>
      </c>
      <c r="F3825">
        <v>424100</v>
      </c>
      <c r="G3825" s="53">
        <f t="array" ref="G3825">SUM(IF(A3825=A$5:A3825,IF(C3825=C$5:C3825,1,0),0))</f>
        <v>83</v>
      </c>
    </row>
    <row r="3826" spans="1:7" x14ac:dyDescent="0.25">
      <c r="A3826">
        <v>2017</v>
      </c>
      <c r="B3826" s="53" t="str">
        <f t="shared" si="118"/>
        <v>2017_IL84</v>
      </c>
      <c r="C3826" t="s">
        <v>368</v>
      </c>
      <c r="D3826" t="s">
        <v>847</v>
      </c>
      <c r="E3826" s="53" t="str">
        <f t="shared" si="119"/>
        <v>2017_ILSANGAMON</v>
      </c>
      <c r="F3826">
        <v>424100</v>
      </c>
      <c r="G3826" s="53">
        <f t="array" ref="G3826">SUM(IF(A3826=A$5:A3826,IF(C3826=C$5:C3826,1,0),0))</f>
        <v>84</v>
      </c>
    </row>
    <row r="3827" spans="1:7" x14ac:dyDescent="0.25">
      <c r="A3827">
        <v>2017</v>
      </c>
      <c r="B3827" s="53" t="str">
        <f t="shared" si="118"/>
        <v>2017_IL85</v>
      </c>
      <c r="C3827" t="s">
        <v>368</v>
      </c>
      <c r="D3827" t="s">
        <v>848</v>
      </c>
      <c r="E3827" s="53" t="str">
        <f t="shared" si="119"/>
        <v>2017_ILSCHUYLER</v>
      </c>
      <c r="F3827">
        <v>424100</v>
      </c>
      <c r="G3827" s="53">
        <f t="array" ref="G3827">SUM(IF(A3827=A$5:A3827,IF(C3827=C$5:C3827,1,0),0))</f>
        <v>85</v>
      </c>
    </row>
    <row r="3828" spans="1:7" x14ac:dyDescent="0.25">
      <c r="A3828">
        <v>2017</v>
      </c>
      <c r="B3828" s="53" t="str">
        <f t="shared" si="118"/>
        <v>2017_IL86</v>
      </c>
      <c r="C3828" t="s">
        <v>368</v>
      </c>
      <c r="D3828" t="s">
        <v>541</v>
      </c>
      <c r="E3828" s="53" t="str">
        <f t="shared" si="119"/>
        <v>2017_ILSCOTT</v>
      </c>
      <c r="F3828">
        <v>424100</v>
      </c>
      <c r="G3828" s="53">
        <f t="array" ref="G3828">SUM(IF(A3828=A$5:A3828,IF(C3828=C$5:C3828,1,0),0))</f>
        <v>86</v>
      </c>
    </row>
    <row r="3829" spans="1:7" x14ac:dyDescent="0.25">
      <c r="A3829">
        <v>2017</v>
      </c>
      <c r="B3829" s="53" t="str">
        <f t="shared" si="118"/>
        <v>2017_IL87</v>
      </c>
      <c r="C3829" t="s">
        <v>368</v>
      </c>
      <c r="D3829" t="s">
        <v>478</v>
      </c>
      <c r="E3829" s="53" t="str">
        <f t="shared" si="119"/>
        <v>2017_ILSHELBY</v>
      </c>
      <c r="F3829">
        <v>424100</v>
      </c>
      <c r="G3829" s="53">
        <f t="array" ref="G3829">SUM(IF(A3829=A$5:A3829,IF(C3829=C$5:C3829,1,0),0))</f>
        <v>87</v>
      </c>
    </row>
    <row r="3830" spans="1:7" x14ac:dyDescent="0.25">
      <c r="A3830">
        <v>2017</v>
      </c>
      <c r="B3830" s="53" t="str">
        <f t="shared" si="118"/>
        <v>2017_IL88</v>
      </c>
      <c r="C3830" t="s">
        <v>368</v>
      </c>
      <c r="D3830" t="s">
        <v>849</v>
      </c>
      <c r="E3830" s="53" t="str">
        <f t="shared" si="119"/>
        <v>2017_ILSTARK</v>
      </c>
      <c r="F3830">
        <v>424100</v>
      </c>
      <c r="G3830" s="53">
        <f t="array" ref="G3830">SUM(IF(A3830=A$5:A3830,IF(C3830=C$5:C3830,1,0),0))</f>
        <v>88</v>
      </c>
    </row>
    <row r="3831" spans="1:7" x14ac:dyDescent="0.25">
      <c r="A3831">
        <v>2017</v>
      </c>
      <c r="B3831" s="53" t="str">
        <f t="shared" si="118"/>
        <v>2017_IL89</v>
      </c>
      <c r="C3831" t="s">
        <v>368</v>
      </c>
      <c r="D3831" t="s">
        <v>850</v>
      </c>
      <c r="E3831" s="53" t="str">
        <f t="shared" si="119"/>
        <v>2017_ILSTEPHENSON</v>
      </c>
      <c r="F3831">
        <v>424100</v>
      </c>
      <c r="G3831" s="53">
        <f t="array" ref="G3831">SUM(IF(A3831=A$5:A3831,IF(C3831=C$5:C3831,1,0),0))</f>
        <v>89</v>
      </c>
    </row>
    <row r="3832" spans="1:7" x14ac:dyDescent="0.25">
      <c r="A3832">
        <v>2017</v>
      </c>
      <c r="B3832" s="53" t="str">
        <f t="shared" si="118"/>
        <v>2017_IL90</v>
      </c>
      <c r="C3832" t="s">
        <v>368</v>
      </c>
      <c r="D3832" t="s">
        <v>851</v>
      </c>
      <c r="E3832" s="53" t="str">
        <f t="shared" si="119"/>
        <v>2017_ILTAZEWELL</v>
      </c>
      <c r="F3832">
        <v>424100</v>
      </c>
      <c r="G3832" s="53">
        <f t="array" ref="G3832">SUM(IF(A3832=A$5:A3832,IF(C3832=C$5:C3832,1,0),0))</f>
        <v>90</v>
      </c>
    </row>
    <row r="3833" spans="1:7" x14ac:dyDescent="0.25">
      <c r="A3833">
        <v>2017</v>
      </c>
      <c r="B3833" s="53" t="str">
        <f t="shared" si="118"/>
        <v>2017_IL91</v>
      </c>
      <c r="C3833" t="s">
        <v>368</v>
      </c>
      <c r="D3833" t="s">
        <v>258</v>
      </c>
      <c r="E3833" s="53" t="str">
        <f t="shared" si="119"/>
        <v>2017_ILUNION</v>
      </c>
      <c r="F3833">
        <v>424100</v>
      </c>
      <c r="G3833" s="53">
        <f t="array" ref="G3833">SUM(IF(A3833=A$5:A3833,IF(C3833=C$5:C3833,1,0),0))</f>
        <v>91</v>
      </c>
    </row>
    <row r="3834" spans="1:7" x14ac:dyDescent="0.25">
      <c r="A3834">
        <v>2017</v>
      </c>
      <c r="B3834" s="53" t="str">
        <f t="shared" si="118"/>
        <v>2017_IL92</v>
      </c>
      <c r="C3834" t="s">
        <v>368</v>
      </c>
      <c r="D3834" t="s">
        <v>852</v>
      </c>
      <c r="E3834" s="53" t="str">
        <f t="shared" si="119"/>
        <v>2017_ILVERMILION</v>
      </c>
      <c r="F3834">
        <v>424100</v>
      </c>
      <c r="G3834" s="53">
        <f t="array" ref="G3834">SUM(IF(A3834=A$5:A3834,IF(C3834=C$5:C3834,1,0),0))</f>
        <v>92</v>
      </c>
    </row>
    <row r="3835" spans="1:7" x14ac:dyDescent="0.25">
      <c r="A3835">
        <v>2017</v>
      </c>
      <c r="B3835" s="53" t="str">
        <f t="shared" si="118"/>
        <v>2017_IL93</v>
      </c>
      <c r="C3835" t="s">
        <v>368</v>
      </c>
      <c r="D3835" t="s">
        <v>853</v>
      </c>
      <c r="E3835" s="53" t="str">
        <f t="shared" si="119"/>
        <v>2017_ILWABASH</v>
      </c>
      <c r="F3835">
        <v>424100</v>
      </c>
      <c r="G3835" s="53">
        <f t="array" ref="G3835">SUM(IF(A3835=A$5:A3835,IF(C3835=C$5:C3835,1,0),0))</f>
        <v>93</v>
      </c>
    </row>
    <row r="3836" spans="1:7" x14ac:dyDescent="0.25">
      <c r="A3836">
        <v>2017</v>
      </c>
      <c r="B3836" s="53" t="str">
        <f t="shared" si="118"/>
        <v>2017_IL94</v>
      </c>
      <c r="C3836" t="s">
        <v>368</v>
      </c>
      <c r="D3836" t="s">
        <v>336</v>
      </c>
      <c r="E3836" s="53" t="str">
        <f t="shared" si="119"/>
        <v>2017_ILWARREN</v>
      </c>
      <c r="F3836">
        <v>424100</v>
      </c>
      <c r="G3836" s="53">
        <f t="array" ref="G3836">SUM(IF(A3836=A$5:A3836,IF(C3836=C$5:C3836,1,0),0))</f>
        <v>94</v>
      </c>
    </row>
    <row r="3837" spans="1:7" x14ac:dyDescent="0.25">
      <c r="A3837">
        <v>2017</v>
      </c>
      <c r="B3837" s="53" t="str">
        <f t="shared" si="118"/>
        <v>2017_IL95</v>
      </c>
      <c r="C3837" t="s">
        <v>368</v>
      </c>
      <c r="D3837" t="s">
        <v>125</v>
      </c>
      <c r="E3837" s="53" t="str">
        <f t="shared" si="119"/>
        <v>2017_ILWASHINGTON</v>
      </c>
      <c r="F3837">
        <v>424100</v>
      </c>
      <c r="G3837" s="53">
        <f t="array" ref="G3837">SUM(IF(A3837=A$5:A3837,IF(C3837=C$5:C3837,1,0),0))</f>
        <v>95</v>
      </c>
    </row>
    <row r="3838" spans="1:7" x14ac:dyDescent="0.25">
      <c r="A3838">
        <v>2017</v>
      </c>
      <c r="B3838" s="53" t="str">
        <f t="shared" si="118"/>
        <v>2017_IL96</v>
      </c>
      <c r="C3838" t="s">
        <v>368</v>
      </c>
      <c r="D3838" t="s">
        <v>770</v>
      </c>
      <c r="E3838" s="53" t="str">
        <f t="shared" si="119"/>
        <v>2017_ILWAYNE</v>
      </c>
      <c r="F3838">
        <v>424100</v>
      </c>
      <c r="G3838" s="53">
        <f t="array" ref="G3838">SUM(IF(A3838=A$5:A3838,IF(C3838=C$5:C3838,1,0),0))</f>
        <v>96</v>
      </c>
    </row>
    <row r="3839" spans="1:7" x14ac:dyDescent="0.25">
      <c r="A3839">
        <v>2017</v>
      </c>
      <c r="B3839" s="53" t="str">
        <f t="shared" si="118"/>
        <v>2017_IL97</v>
      </c>
      <c r="C3839" t="s">
        <v>368</v>
      </c>
      <c r="D3839" t="s">
        <v>548</v>
      </c>
      <c r="E3839" s="53" t="str">
        <f t="shared" si="119"/>
        <v>2017_ILWHITE</v>
      </c>
      <c r="F3839">
        <v>424100</v>
      </c>
      <c r="G3839" s="53">
        <f t="array" ref="G3839">SUM(IF(A3839=A$5:A3839,IF(C3839=C$5:C3839,1,0),0))</f>
        <v>97</v>
      </c>
    </row>
    <row r="3840" spans="1:7" x14ac:dyDescent="0.25">
      <c r="A3840">
        <v>2017</v>
      </c>
      <c r="B3840" s="53" t="str">
        <f t="shared" si="118"/>
        <v>2017_IL98</v>
      </c>
      <c r="C3840" t="s">
        <v>368</v>
      </c>
      <c r="D3840" t="s">
        <v>854</v>
      </c>
      <c r="E3840" s="53" t="str">
        <f t="shared" si="119"/>
        <v>2017_ILWHITESIDE</v>
      </c>
      <c r="F3840">
        <v>424100</v>
      </c>
      <c r="G3840" s="53">
        <f t="array" ref="G3840">SUM(IF(A3840=A$5:A3840,IF(C3840=C$5:C3840,1,0),0))</f>
        <v>98</v>
      </c>
    </row>
    <row r="3841" spans="1:7" x14ac:dyDescent="0.25">
      <c r="A3841">
        <v>2017</v>
      </c>
      <c r="B3841" s="53" t="str">
        <f t="shared" si="118"/>
        <v>2017_IL99</v>
      </c>
      <c r="C3841" t="s">
        <v>368</v>
      </c>
      <c r="D3841" t="s">
        <v>855</v>
      </c>
      <c r="E3841" s="53" t="str">
        <f t="shared" si="119"/>
        <v>2017_ILWILL</v>
      </c>
      <c r="F3841">
        <v>424100</v>
      </c>
      <c r="G3841" s="53">
        <f t="array" ref="G3841">SUM(IF(A3841=A$5:A3841,IF(C3841=C$5:C3841,1,0),0))</f>
        <v>99</v>
      </c>
    </row>
    <row r="3842" spans="1:7" x14ac:dyDescent="0.25">
      <c r="A3842">
        <v>2017</v>
      </c>
      <c r="B3842" s="53" t="str">
        <f t="shared" si="118"/>
        <v>2017_IL100</v>
      </c>
      <c r="C3842" t="s">
        <v>368</v>
      </c>
      <c r="D3842" t="s">
        <v>295</v>
      </c>
      <c r="E3842" s="53" t="str">
        <f t="shared" si="119"/>
        <v>2017_ILWILLIAMSON</v>
      </c>
      <c r="F3842">
        <v>424100</v>
      </c>
      <c r="G3842" s="53">
        <f t="array" ref="G3842">SUM(IF(A3842=A$5:A3842,IF(C3842=C$5:C3842,1,0),0))</f>
        <v>100</v>
      </c>
    </row>
    <row r="3843" spans="1:7" x14ac:dyDescent="0.25">
      <c r="A3843">
        <v>2017</v>
      </c>
      <c r="B3843" s="53" t="str">
        <f t="shared" si="118"/>
        <v>2017_IL101</v>
      </c>
      <c r="C3843" t="s">
        <v>368</v>
      </c>
      <c r="D3843" t="s">
        <v>856</v>
      </c>
      <c r="E3843" s="53" t="str">
        <f t="shared" si="119"/>
        <v>2017_ILWINNEBAGO</v>
      </c>
      <c r="F3843">
        <v>424100</v>
      </c>
      <c r="G3843" s="53">
        <f t="array" ref="G3843">SUM(IF(A3843=A$5:A3843,IF(C3843=C$5:C3843,1,0),0))</f>
        <v>101</v>
      </c>
    </row>
    <row r="3844" spans="1:7" x14ac:dyDescent="0.25">
      <c r="A3844">
        <v>2017</v>
      </c>
      <c r="B3844" s="53" t="str">
        <f t="shared" si="118"/>
        <v>2017_IL102</v>
      </c>
      <c r="C3844" t="s">
        <v>368</v>
      </c>
      <c r="D3844" t="s">
        <v>857</v>
      </c>
      <c r="E3844" s="53" t="str">
        <f t="shared" si="119"/>
        <v>2017_ILWOODFORD</v>
      </c>
      <c r="F3844">
        <v>424100</v>
      </c>
      <c r="G3844" s="53">
        <f t="array" ref="G3844">SUM(IF(A3844=A$5:A3844,IF(C3844=C$5:C3844,1,0),0))</f>
        <v>102</v>
      </c>
    </row>
    <row r="3845" spans="1:7" x14ac:dyDescent="0.25">
      <c r="A3845">
        <v>2017</v>
      </c>
      <c r="B3845" s="53" t="str">
        <f t="shared" si="118"/>
        <v>2017_IN1</v>
      </c>
      <c r="C3845" t="s">
        <v>369</v>
      </c>
      <c r="D3845" t="s">
        <v>184</v>
      </c>
      <c r="E3845" s="53" t="str">
        <f t="shared" si="119"/>
        <v>2017_INADAMS</v>
      </c>
      <c r="F3845">
        <v>424100</v>
      </c>
      <c r="G3845" s="53">
        <f t="array" ref="G3845">SUM(IF(A3845=A$5:A3845,IF(C3845=C$5:C3845,1,0),0))</f>
        <v>1</v>
      </c>
    </row>
    <row r="3846" spans="1:7" x14ac:dyDescent="0.25">
      <c r="A3846">
        <v>2017</v>
      </c>
      <c r="B3846" s="53" t="str">
        <f t="shared" ref="B3846:B3909" si="120">A3846&amp;"_"&amp;C3846&amp;G3846</f>
        <v>2017_IN2</v>
      </c>
      <c r="C3846" t="s">
        <v>369</v>
      </c>
      <c r="D3846" t="s">
        <v>858</v>
      </c>
      <c r="E3846" s="53" t="str">
        <f t="shared" ref="E3846:E3909" si="121">A3846&amp;"_"&amp;C3846&amp;D3846</f>
        <v>2017_INALLEN</v>
      </c>
      <c r="F3846">
        <v>424100</v>
      </c>
      <c r="G3846" s="53">
        <f t="array" ref="G3846">SUM(IF(A3846=A$5:A3846,IF(C3846=C$5:C3846,1,0),0))</f>
        <v>2</v>
      </c>
    </row>
    <row r="3847" spans="1:7" x14ac:dyDescent="0.25">
      <c r="A3847">
        <v>2017</v>
      </c>
      <c r="B3847" s="53" t="str">
        <f t="shared" si="120"/>
        <v>2017_IN3</v>
      </c>
      <c r="C3847" t="s">
        <v>369</v>
      </c>
      <c r="D3847" t="s">
        <v>859</v>
      </c>
      <c r="E3847" s="53" t="str">
        <f t="shared" si="121"/>
        <v>2017_INBARTHOLOMEW</v>
      </c>
      <c r="F3847">
        <v>424100</v>
      </c>
      <c r="G3847" s="53">
        <f t="array" ref="G3847">SUM(IF(A3847=A$5:A3847,IF(C3847=C$5:C3847,1,0),0))</f>
        <v>3</v>
      </c>
    </row>
    <row r="3848" spans="1:7" x14ac:dyDescent="0.25">
      <c r="A3848">
        <v>2017</v>
      </c>
      <c r="B3848" s="53" t="str">
        <f t="shared" si="120"/>
        <v>2017_IN4</v>
      </c>
      <c r="C3848" t="s">
        <v>369</v>
      </c>
      <c r="D3848" t="s">
        <v>503</v>
      </c>
      <c r="E3848" s="53" t="str">
        <f t="shared" si="121"/>
        <v>2017_INBENTON</v>
      </c>
      <c r="F3848">
        <v>424100</v>
      </c>
      <c r="G3848" s="53">
        <f t="array" ref="G3848">SUM(IF(A3848=A$5:A3848,IF(C3848=C$5:C3848,1,0),0))</f>
        <v>4</v>
      </c>
    </row>
    <row r="3849" spans="1:7" x14ac:dyDescent="0.25">
      <c r="A3849">
        <v>2017</v>
      </c>
      <c r="B3849" s="53" t="str">
        <f t="shared" si="120"/>
        <v>2017_IN5</v>
      </c>
      <c r="C3849" t="s">
        <v>369</v>
      </c>
      <c r="D3849" t="s">
        <v>860</v>
      </c>
      <c r="E3849" s="53" t="str">
        <f t="shared" si="121"/>
        <v>2017_INBLACKFORD</v>
      </c>
      <c r="F3849">
        <v>424100</v>
      </c>
      <c r="G3849" s="53">
        <f t="array" ref="G3849">SUM(IF(A3849=A$5:A3849,IF(C3849=C$5:C3849,1,0),0))</f>
        <v>5</v>
      </c>
    </row>
    <row r="3850" spans="1:7" x14ac:dyDescent="0.25">
      <c r="A3850">
        <v>2017</v>
      </c>
      <c r="B3850" s="53" t="str">
        <f t="shared" si="120"/>
        <v>2017_IN6</v>
      </c>
      <c r="C3850" t="s">
        <v>369</v>
      </c>
      <c r="D3850" t="s">
        <v>504</v>
      </c>
      <c r="E3850" s="53" t="str">
        <f t="shared" si="121"/>
        <v>2017_INBOONE</v>
      </c>
      <c r="F3850">
        <v>424100</v>
      </c>
      <c r="G3850" s="53">
        <f t="array" ref="G3850">SUM(IF(A3850=A$5:A3850,IF(C3850=C$5:C3850,1,0),0))</f>
        <v>6</v>
      </c>
    </row>
    <row r="3851" spans="1:7" x14ac:dyDescent="0.25">
      <c r="A3851">
        <v>2017</v>
      </c>
      <c r="B3851" s="53" t="str">
        <f t="shared" si="120"/>
        <v>2017_IN7</v>
      </c>
      <c r="C3851" t="s">
        <v>369</v>
      </c>
      <c r="D3851" t="s">
        <v>808</v>
      </c>
      <c r="E3851" s="53" t="str">
        <f t="shared" si="121"/>
        <v>2017_INBROWN</v>
      </c>
      <c r="F3851">
        <v>424100</v>
      </c>
      <c r="G3851" s="53">
        <f t="array" ref="G3851">SUM(IF(A3851=A$5:A3851,IF(C3851=C$5:C3851,1,0),0))</f>
        <v>7</v>
      </c>
    </row>
    <row r="3852" spans="1:7" x14ac:dyDescent="0.25">
      <c r="A3852">
        <v>2017</v>
      </c>
      <c r="B3852" s="53" t="str">
        <f t="shared" si="120"/>
        <v>2017_IN8</v>
      </c>
      <c r="C3852" t="s">
        <v>369</v>
      </c>
      <c r="D3852" t="s">
        <v>227</v>
      </c>
      <c r="E3852" s="53" t="str">
        <f t="shared" si="121"/>
        <v>2017_INCARROLL</v>
      </c>
      <c r="F3852">
        <v>424100</v>
      </c>
      <c r="G3852" s="53">
        <f t="array" ref="G3852">SUM(IF(A3852=A$5:A3852,IF(C3852=C$5:C3852,1,0),0))</f>
        <v>8</v>
      </c>
    </row>
    <row r="3853" spans="1:7" x14ac:dyDescent="0.25">
      <c r="A3853">
        <v>2017</v>
      </c>
      <c r="B3853" s="53" t="str">
        <f t="shared" si="120"/>
        <v>2017_IN9</v>
      </c>
      <c r="C3853" t="s">
        <v>369</v>
      </c>
      <c r="D3853" t="s">
        <v>810</v>
      </c>
      <c r="E3853" s="53" t="str">
        <f t="shared" si="121"/>
        <v>2017_INCASS</v>
      </c>
      <c r="F3853">
        <v>424100</v>
      </c>
      <c r="G3853" s="53">
        <f t="array" ref="G3853">SUM(IF(A3853=A$5:A3853,IF(C3853=C$5:C3853,1,0),0))</f>
        <v>9</v>
      </c>
    </row>
    <row r="3854" spans="1:7" x14ac:dyDescent="0.25">
      <c r="A3854">
        <v>2017</v>
      </c>
      <c r="B3854" s="53" t="str">
        <f t="shared" si="120"/>
        <v>2017_IN10</v>
      </c>
      <c r="C3854" t="s">
        <v>369</v>
      </c>
      <c r="D3854" t="s">
        <v>507</v>
      </c>
      <c r="E3854" s="53" t="str">
        <f t="shared" si="121"/>
        <v>2017_INCLARK</v>
      </c>
      <c r="F3854">
        <v>424100</v>
      </c>
      <c r="G3854" s="53">
        <f t="array" ref="G3854">SUM(IF(A3854=A$5:A3854,IF(C3854=C$5:C3854,1,0),0))</f>
        <v>10</v>
      </c>
    </row>
    <row r="3855" spans="1:7" x14ac:dyDescent="0.25">
      <c r="A3855">
        <v>2017</v>
      </c>
      <c r="B3855" s="53" t="str">
        <f t="shared" si="120"/>
        <v>2017_IN11</v>
      </c>
      <c r="C3855" t="s">
        <v>369</v>
      </c>
      <c r="D3855" t="s">
        <v>439</v>
      </c>
      <c r="E3855" s="53" t="str">
        <f t="shared" si="121"/>
        <v>2017_INCLAY</v>
      </c>
      <c r="F3855">
        <v>424100</v>
      </c>
      <c r="G3855" s="53">
        <f t="array" ref="G3855">SUM(IF(A3855=A$5:A3855,IF(C3855=C$5:C3855,1,0),0))</f>
        <v>11</v>
      </c>
    </row>
    <row r="3856" spans="1:7" x14ac:dyDescent="0.25">
      <c r="A3856">
        <v>2017</v>
      </c>
      <c r="B3856" s="53" t="str">
        <f t="shared" si="120"/>
        <v>2017_IN12</v>
      </c>
      <c r="C3856" t="s">
        <v>369</v>
      </c>
      <c r="D3856" t="s">
        <v>813</v>
      </c>
      <c r="E3856" s="53" t="str">
        <f t="shared" si="121"/>
        <v>2017_INCLINTON</v>
      </c>
      <c r="F3856">
        <v>424100</v>
      </c>
      <c r="G3856" s="53">
        <f t="array" ref="G3856">SUM(IF(A3856=A$5:A3856,IF(C3856=C$5:C3856,1,0),0))</f>
        <v>12</v>
      </c>
    </row>
    <row r="3857" spans="1:7" x14ac:dyDescent="0.25">
      <c r="A3857">
        <v>2017</v>
      </c>
      <c r="B3857" s="53" t="str">
        <f t="shared" si="120"/>
        <v>2017_IN13</v>
      </c>
      <c r="C3857" t="s">
        <v>369</v>
      </c>
      <c r="D3857" t="s">
        <v>512</v>
      </c>
      <c r="E3857" s="53" t="str">
        <f t="shared" si="121"/>
        <v>2017_INCRAWFORD</v>
      </c>
      <c r="F3857">
        <v>424100</v>
      </c>
      <c r="G3857" s="53">
        <f t="array" ref="G3857">SUM(IF(A3857=A$5:A3857,IF(C3857=C$5:C3857,1,0),0))</f>
        <v>13</v>
      </c>
    </row>
    <row r="3858" spans="1:7" x14ac:dyDescent="0.25">
      <c r="A3858">
        <v>2017</v>
      </c>
      <c r="B3858" s="53" t="str">
        <f t="shared" si="120"/>
        <v>2017_IN14</v>
      </c>
      <c r="C3858" t="s">
        <v>369</v>
      </c>
      <c r="D3858" t="s">
        <v>861</v>
      </c>
      <c r="E3858" s="53" t="str">
        <f t="shared" si="121"/>
        <v>2017_INDAVIESS</v>
      </c>
      <c r="F3858">
        <v>424100</v>
      </c>
      <c r="G3858" s="53">
        <f t="array" ref="G3858">SUM(IF(A3858=A$5:A3858,IF(C3858=C$5:C3858,1,0),0))</f>
        <v>14</v>
      </c>
    </row>
    <row r="3859" spans="1:7" x14ac:dyDescent="0.25">
      <c r="A3859">
        <v>2017</v>
      </c>
      <c r="B3859" s="53" t="str">
        <f t="shared" si="120"/>
        <v>2017_IN15</v>
      </c>
      <c r="C3859" t="s">
        <v>369</v>
      </c>
      <c r="D3859" t="s">
        <v>862</v>
      </c>
      <c r="E3859" s="53" t="str">
        <f t="shared" si="121"/>
        <v>2017_INDEARBORN</v>
      </c>
      <c r="F3859">
        <v>424100</v>
      </c>
      <c r="G3859" s="53">
        <f t="array" ref="G3859">SUM(IF(A3859=A$5:A3859,IF(C3859=C$5:C3859,1,0),0))</f>
        <v>15</v>
      </c>
    </row>
    <row r="3860" spans="1:7" x14ac:dyDescent="0.25">
      <c r="A3860">
        <v>2017</v>
      </c>
      <c r="B3860" s="53" t="str">
        <f t="shared" si="120"/>
        <v>2017_IN16</v>
      </c>
      <c r="C3860" t="s">
        <v>369</v>
      </c>
      <c r="D3860" t="s">
        <v>702</v>
      </c>
      <c r="E3860" s="53" t="str">
        <f t="shared" si="121"/>
        <v>2017_INDECATUR</v>
      </c>
      <c r="F3860">
        <v>424100</v>
      </c>
      <c r="G3860" s="53">
        <f t="array" ref="G3860">SUM(IF(A3860=A$5:A3860,IF(C3860=C$5:C3860,1,0),0))</f>
        <v>16</v>
      </c>
    </row>
    <row r="3861" spans="1:7" x14ac:dyDescent="0.25">
      <c r="A3861">
        <v>2017</v>
      </c>
      <c r="B3861" s="53" t="str">
        <f t="shared" si="120"/>
        <v>2017_IN17</v>
      </c>
      <c r="C3861" t="s">
        <v>369</v>
      </c>
      <c r="D3861" t="s">
        <v>450</v>
      </c>
      <c r="E3861" s="53" t="str">
        <f t="shared" si="121"/>
        <v>2017_INDE KALB</v>
      </c>
      <c r="F3861">
        <v>424100</v>
      </c>
      <c r="G3861" s="53">
        <f t="array" ref="G3861">SUM(IF(A3861=A$5:A3861,IF(C3861=C$5:C3861,1,0),0))</f>
        <v>17</v>
      </c>
    </row>
    <row r="3862" spans="1:7" x14ac:dyDescent="0.25">
      <c r="A3862">
        <v>2017</v>
      </c>
      <c r="B3862" s="53" t="str">
        <f t="shared" si="120"/>
        <v>2017_IN18</v>
      </c>
      <c r="C3862" t="s">
        <v>369</v>
      </c>
      <c r="D3862" t="s">
        <v>85</v>
      </c>
      <c r="E3862" s="53" t="str">
        <f t="shared" si="121"/>
        <v>2017_INDELAWARE</v>
      </c>
      <c r="F3862">
        <v>424100</v>
      </c>
      <c r="G3862" s="53">
        <f t="array" ref="G3862">SUM(IF(A3862=A$5:A3862,IF(C3862=C$5:C3862,1,0),0))</f>
        <v>18</v>
      </c>
    </row>
    <row r="3863" spans="1:7" x14ac:dyDescent="0.25">
      <c r="A3863">
        <v>2017</v>
      </c>
      <c r="B3863" s="53" t="str">
        <f t="shared" si="120"/>
        <v>2017_IN19</v>
      </c>
      <c r="C3863" t="s">
        <v>369</v>
      </c>
      <c r="D3863" t="s">
        <v>863</v>
      </c>
      <c r="E3863" s="53" t="str">
        <f t="shared" si="121"/>
        <v>2017_INDUBOIS</v>
      </c>
      <c r="F3863">
        <v>424100</v>
      </c>
      <c r="G3863" s="53">
        <f t="array" ref="G3863">SUM(IF(A3863=A$5:A3863,IF(C3863=C$5:C3863,1,0),0))</f>
        <v>19</v>
      </c>
    </row>
    <row r="3864" spans="1:7" x14ac:dyDescent="0.25">
      <c r="A3864">
        <v>2017</v>
      </c>
      <c r="B3864" s="53" t="str">
        <f t="shared" si="120"/>
        <v>2017_IN20</v>
      </c>
      <c r="C3864" t="s">
        <v>369</v>
      </c>
      <c r="D3864" t="s">
        <v>864</v>
      </c>
      <c r="E3864" s="53" t="str">
        <f t="shared" si="121"/>
        <v>2017_INELKHART</v>
      </c>
      <c r="F3864">
        <v>424100</v>
      </c>
      <c r="G3864" s="53">
        <f t="array" ref="G3864">SUM(IF(A3864=A$5:A3864,IF(C3864=C$5:C3864,1,0),0))</f>
        <v>20</v>
      </c>
    </row>
    <row r="3865" spans="1:7" x14ac:dyDescent="0.25">
      <c r="A3865">
        <v>2017</v>
      </c>
      <c r="B3865" s="53" t="str">
        <f t="shared" si="120"/>
        <v>2017_IN21</v>
      </c>
      <c r="C3865" t="s">
        <v>369</v>
      </c>
      <c r="D3865" t="s">
        <v>454</v>
      </c>
      <c r="E3865" s="53" t="str">
        <f t="shared" si="121"/>
        <v>2017_INFAYETTE</v>
      </c>
      <c r="F3865">
        <v>424100</v>
      </c>
      <c r="G3865" s="53">
        <f t="array" ref="G3865">SUM(IF(A3865=A$5:A3865,IF(C3865=C$5:C3865,1,0),0))</f>
        <v>21</v>
      </c>
    </row>
    <row r="3866" spans="1:7" x14ac:dyDescent="0.25">
      <c r="A3866">
        <v>2017</v>
      </c>
      <c r="B3866" s="53" t="str">
        <f t="shared" si="120"/>
        <v>2017_IN22</v>
      </c>
      <c r="C3866" t="s">
        <v>369</v>
      </c>
      <c r="D3866" t="s">
        <v>713</v>
      </c>
      <c r="E3866" s="53" t="str">
        <f t="shared" si="121"/>
        <v>2017_INFLOYD</v>
      </c>
      <c r="F3866">
        <v>424100</v>
      </c>
      <c r="G3866" s="53">
        <f t="array" ref="G3866">SUM(IF(A3866=A$5:A3866,IF(C3866=C$5:C3866,1,0),0))</f>
        <v>22</v>
      </c>
    </row>
    <row r="3867" spans="1:7" x14ac:dyDescent="0.25">
      <c r="A3867">
        <v>2017</v>
      </c>
      <c r="B3867" s="53" t="str">
        <f t="shared" si="120"/>
        <v>2017_IN23</v>
      </c>
      <c r="C3867" t="s">
        <v>369</v>
      </c>
      <c r="D3867" t="s">
        <v>865</v>
      </c>
      <c r="E3867" s="53" t="str">
        <f t="shared" si="121"/>
        <v>2017_INFOUNTAIN</v>
      </c>
      <c r="F3867">
        <v>424100</v>
      </c>
      <c r="G3867" s="53">
        <f t="array" ref="G3867">SUM(IF(A3867=A$5:A3867,IF(C3867=C$5:C3867,1,0),0))</f>
        <v>23</v>
      </c>
    </row>
    <row r="3868" spans="1:7" x14ac:dyDescent="0.25">
      <c r="A3868">
        <v>2017</v>
      </c>
      <c r="B3868" s="53" t="str">
        <f t="shared" si="120"/>
        <v>2017_IN24</v>
      </c>
      <c r="C3868" t="s">
        <v>369</v>
      </c>
      <c r="D3868" t="s">
        <v>455</v>
      </c>
      <c r="E3868" s="53" t="str">
        <f t="shared" si="121"/>
        <v>2017_INFRANKLIN</v>
      </c>
      <c r="F3868">
        <v>424100</v>
      </c>
      <c r="G3868" s="53">
        <f t="array" ref="G3868">SUM(IF(A3868=A$5:A3868,IF(C3868=C$5:C3868,1,0),0))</f>
        <v>24</v>
      </c>
    </row>
    <row r="3869" spans="1:7" x14ac:dyDescent="0.25">
      <c r="A3869">
        <v>2017</v>
      </c>
      <c r="B3869" s="53" t="str">
        <f t="shared" si="120"/>
        <v>2017_IN25</v>
      </c>
      <c r="C3869" t="s">
        <v>369</v>
      </c>
      <c r="D3869" t="s">
        <v>518</v>
      </c>
      <c r="E3869" s="53" t="str">
        <f t="shared" si="121"/>
        <v>2017_INFULTON</v>
      </c>
      <c r="F3869">
        <v>424100</v>
      </c>
      <c r="G3869" s="53">
        <f t="array" ref="G3869">SUM(IF(A3869=A$5:A3869,IF(C3869=C$5:C3869,1,0),0))</f>
        <v>25</v>
      </c>
    </row>
    <row r="3870" spans="1:7" x14ac:dyDescent="0.25">
      <c r="A3870">
        <v>2017</v>
      </c>
      <c r="B3870" s="53" t="str">
        <f t="shared" si="120"/>
        <v>2017_IN26</v>
      </c>
      <c r="C3870" t="s">
        <v>369</v>
      </c>
      <c r="D3870" t="s">
        <v>866</v>
      </c>
      <c r="E3870" s="53" t="str">
        <f t="shared" si="121"/>
        <v>2017_INGIBSON</v>
      </c>
      <c r="F3870">
        <v>424100</v>
      </c>
      <c r="G3870" s="53">
        <f t="array" ref="G3870">SUM(IF(A3870=A$5:A3870,IF(C3870=C$5:C3870,1,0),0))</f>
        <v>26</v>
      </c>
    </row>
    <row r="3871" spans="1:7" x14ac:dyDescent="0.25">
      <c r="A3871">
        <v>2017</v>
      </c>
      <c r="B3871" s="53" t="str">
        <f t="shared" si="120"/>
        <v>2017_IN27</v>
      </c>
      <c r="C3871" t="s">
        <v>369</v>
      </c>
      <c r="D3871" t="s">
        <v>520</v>
      </c>
      <c r="E3871" s="53" t="str">
        <f t="shared" si="121"/>
        <v>2017_INGRANT</v>
      </c>
      <c r="F3871">
        <v>424100</v>
      </c>
      <c r="G3871" s="53">
        <f t="array" ref="G3871">SUM(IF(A3871=A$5:A3871,IF(C3871=C$5:C3871,1,0),0))</f>
        <v>27</v>
      </c>
    </row>
    <row r="3872" spans="1:7" x14ac:dyDescent="0.25">
      <c r="A3872">
        <v>2017</v>
      </c>
      <c r="B3872" s="53" t="str">
        <f t="shared" si="120"/>
        <v>2017_IN28</v>
      </c>
      <c r="C3872" t="s">
        <v>369</v>
      </c>
      <c r="D3872" t="s">
        <v>212</v>
      </c>
      <c r="E3872" s="53" t="str">
        <f t="shared" si="121"/>
        <v>2017_INGREENE</v>
      </c>
      <c r="F3872">
        <v>424100</v>
      </c>
      <c r="G3872" s="53">
        <f t="array" ref="G3872">SUM(IF(A3872=A$5:A3872,IF(C3872=C$5:C3872,1,0),0))</f>
        <v>28</v>
      </c>
    </row>
    <row r="3873" spans="1:7" x14ac:dyDescent="0.25">
      <c r="A3873">
        <v>2017</v>
      </c>
      <c r="B3873" s="53" t="str">
        <f t="shared" si="120"/>
        <v>2017_IN29</v>
      </c>
      <c r="C3873" t="s">
        <v>369</v>
      </c>
      <c r="D3873" t="s">
        <v>642</v>
      </c>
      <c r="E3873" s="53" t="str">
        <f t="shared" si="121"/>
        <v>2017_INHAMILTON</v>
      </c>
      <c r="F3873">
        <v>424100</v>
      </c>
      <c r="G3873" s="53">
        <f t="array" ref="G3873">SUM(IF(A3873=A$5:A3873,IF(C3873=C$5:C3873,1,0),0))</f>
        <v>29</v>
      </c>
    </row>
    <row r="3874" spans="1:7" x14ac:dyDescent="0.25">
      <c r="A3874">
        <v>2017</v>
      </c>
      <c r="B3874" s="53" t="str">
        <f t="shared" si="120"/>
        <v>2017_IN30</v>
      </c>
      <c r="C3874" t="s">
        <v>369</v>
      </c>
      <c r="D3874" t="s">
        <v>723</v>
      </c>
      <c r="E3874" s="53" t="str">
        <f t="shared" si="121"/>
        <v>2017_INHANCOCK</v>
      </c>
      <c r="F3874">
        <v>424100</v>
      </c>
      <c r="G3874" s="53">
        <f t="array" ref="G3874">SUM(IF(A3874=A$5:A3874,IF(C3874=C$5:C3874,1,0),0))</f>
        <v>30</v>
      </c>
    </row>
    <row r="3875" spans="1:7" x14ac:dyDescent="0.25">
      <c r="A3875">
        <v>2017</v>
      </c>
      <c r="B3875" s="53" t="str">
        <f t="shared" si="120"/>
        <v>2017_IN31</v>
      </c>
      <c r="C3875" t="s">
        <v>369</v>
      </c>
      <c r="D3875" t="s">
        <v>867</v>
      </c>
      <c r="E3875" s="53" t="str">
        <f t="shared" si="121"/>
        <v>2017_INHARRISON</v>
      </c>
      <c r="F3875">
        <v>424100</v>
      </c>
      <c r="G3875" s="53">
        <f t="array" ref="G3875">SUM(IF(A3875=A$5:A3875,IF(C3875=C$5:C3875,1,0),0))</f>
        <v>31</v>
      </c>
    </row>
    <row r="3876" spans="1:7" x14ac:dyDescent="0.25">
      <c r="A3876">
        <v>2017</v>
      </c>
      <c r="B3876" s="53" t="str">
        <f t="shared" si="120"/>
        <v>2017_IN32</v>
      </c>
      <c r="C3876" t="s">
        <v>369</v>
      </c>
      <c r="D3876" t="s">
        <v>868</v>
      </c>
      <c r="E3876" s="53" t="str">
        <f t="shared" si="121"/>
        <v>2017_INHENDRICKS</v>
      </c>
      <c r="F3876">
        <v>424100</v>
      </c>
      <c r="G3876" s="53">
        <f t="array" ref="G3876">SUM(IF(A3876=A$5:A3876,IF(C3876=C$5:C3876,1,0),0))</f>
        <v>32</v>
      </c>
    </row>
    <row r="3877" spans="1:7" x14ac:dyDescent="0.25">
      <c r="A3877">
        <v>2017</v>
      </c>
      <c r="B3877" s="53" t="str">
        <f t="shared" si="120"/>
        <v>2017_IN33</v>
      </c>
      <c r="C3877" t="s">
        <v>369</v>
      </c>
      <c r="D3877" t="s">
        <v>458</v>
      </c>
      <c r="E3877" s="53" t="str">
        <f t="shared" si="121"/>
        <v>2017_INHENRY</v>
      </c>
      <c r="F3877">
        <v>424100</v>
      </c>
      <c r="G3877" s="53">
        <f t="array" ref="G3877">SUM(IF(A3877=A$5:A3877,IF(C3877=C$5:C3877,1,0),0))</f>
        <v>33</v>
      </c>
    </row>
    <row r="3878" spans="1:7" x14ac:dyDescent="0.25">
      <c r="A3878">
        <v>2017</v>
      </c>
      <c r="B3878" s="53" t="str">
        <f t="shared" si="120"/>
        <v>2017_IN34</v>
      </c>
      <c r="C3878" t="s">
        <v>369</v>
      </c>
      <c r="D3878" t="s">
        <v>231</v>
      </c>
      <c r="E3878" s="53" t="str">
        <f t="shared" si="121"/>
        <v>2017_INHOWARD</v>
      </c>
      <c r="F3878">
        <v>424100</v>
      </c>
      <c r="G3878" s="53">
        <f t="array" ref="G3878">SUM(IF(A3878=A$5:A3878,IF(C3878=C$5:C3878,1,0),0))</f>
        <v>34</v>
      </c>
    </row>
    <row r="3879" spans="1:7" x14ac:dyDescent="0.25">
      <c r="A3879">
        <v>2017</v>
      </c>
      <c r="B3879" s="53" t="str">
        <f t="shared" si="120"/>
        <v>2017_IN35</v>
      </c>
      <c r="C3879" t="s">
        <v>369</v>
      </c>
      <c r="D3879" t="s">
        <v>869</v>
      </c>
      <c r="E3879" s="53" t="str">
        <f t="shared" si="121"/>
        <v>2017_INHUNTINGTON</v>
      </c>
      <c r="F3879">
        <v>424100</v>
      </c>
      <c r="G3879" s="53">
        <f t="array" ref="G3879">SUM(IF(A3879=A$5:A3879,IF(C3879=C$5:C3879,1,0),0))</f>
        <v>35</v>
      </c>
    </row>
    <row r="3880" spans="1:7" x14ac:dyDescent="0.25">
      <c r="A3880">
        <v>2017</v>
      </c>
      <c r="B3880" s="53" t="str">
        <f t="shared" si="120"/>
        <v>2017_IN36</v>
      </c>
      <c r="C3880" t="s">
        <v>369</v>
      </c>
      <c r="D3880" t="s">
        <v>460</v>
      </c>
      <c r="E3880" s="53" t="str">
        <f t="shared" si="121"/>
        <v>2017_INJACKSON</v>
      </c>
      <c r="F3880">
        <v>424100</v>
      </c>
      <c r="G3880" s="53">
        <f t="array" ref="G3880">SUM(IF(A3880=A$5:A3880,IF(C3880=C$5:C3880,1,0),0))</f>
        <v>36</v>
      </c>
    </row>
    <row r="3881" spans="1:7" x14ac:dyDescent="0.25">
      <c r="A3881">
        <v>2017</v>
      </c>
      <c r="B3881" s="53" t="str">
        <f t="shared" si="120"/>
        <v>2017_IN37</v>
      </c>
      <c r="C3881" t="s">
        <v>369</v>
      </c>
      <c r="D3881" t="s">
        <v>729</v>
      </c>
      <c r="E3881" s="53" t="str">
        <f t="shared" si="121"/>
        <v>2017_INJASPER</v>
      </c>
      <c r="F3881">
        <v>424100</v>
      </c>
      <c r="G3881" s="53">
        <f t="array" ref="G3881">SUM(IF(A3881=A$5:A3881,IF(C3881=C$5:C3881,1,0),0))</f>
        <v>37</v>
      </c>
    </row>
    <row r="3882" spans="1:7" x14ac:dyDescent="0.25">
      <c r="A3882">
        <v>2017</v>
      </c>
      <c r="B3882" s="53" t="str">
        <f t="shared" si="120"/>
        <v>2017_IN38</v>
      </c>
      <c r="C3882" t="s">
        <v>369</v>
      </c>
      <c r="D3882" t="s">
        <v>870</v>
      </c>
      <c r="E3882" s="53" t="str">
        <f t="shared" si="121"/>
        <v>2017_INJAY</v>
      </c>
      <c r="F3882">
        <v>424100</v>
      </c>
      <c r="G3882" s="53">
        <f t="array" ref="G3882">SUM(IF(A3882=A$5:A3882,IF(C3882=C$5:C3882,1,0),0))</f>
        <v>38</v>
      </c>
    </row>
    <row r="3883" spans="1:7" x14ac:dyDescent="0.25">
      <c r="A3883">
        <v>2017</v>
      </c>
      <c r="B3883" s="53" t="str">
        <f t="shared" si="120"/>
        <v>2017_IN39</v>
      </c>
      <c r="C3883" t="s">
        <v>369</v>
      </c>
      <c r="D3883" t="s">
        <v>196</v>
      </c>
      <c r="E3883" s="53" t="str">
        <f t="shared" si="121"/>
        <v>2017_INJEFFERSON</v>
      </c>
      <c r="F3883">
        <v>424100</v>
      </c>
      <c r="G3883" s="53">
        <f t="array" ref="G3883">SUM(IF(A3883=A$5:A3883,IF(C3883=C$5:C3883,1,0),0))</f>
        <v>39</v>
      </c>
    </row>
    <row r="3884" spans="1:7" x14ac:dyDescent="0.25">
      <c r="A3884">
        <v>2017</v>
      </c>
      <c r="B3884" s="53" t="str">
        <f t="shared" si="120"/>
        <v>2017_IN40</v>
      </c>
      <c r="C3884" t="s">
        <v>369</v>
      </c>
      <c r="D3884" t="s">
        <v>871</v>
      </c>
      <c r="E3884" s="53" t="str">
        <f t="shared" si="121"/>
        <v>2017_INJENNINGS</v>
      </c>
      <c r="F3884">
        <v>424100</v>
      </c>
      <c r="G3884" s="53">
        <f t="array" ref="G3884">SUM(IF(A3884=A$5:A3884,IF(C3884=C$5:C3884,1,0),0))</f>
        <v>40</v>
      </c>
    </row>
    <row r="3885" spans="1:7" x14ac:dyDescent="0.25">
      <c r="A3885">
        <v>2017</v>
      </c>
      <c r="B3885" s="53" t="str">
        <f t="shared" si="120"/>
        <v>2017_IN41</v>
      </c>
      <c r="C3885" t="s">
        <v>369</v>
      </c>
      <c r="D3885" t="s">
        <v>525</v>
      </c>
      <c r="E3885" s="53" t="str">
        <f t="shared" si="121"/>
        <v>2017_INJOHNSON</v>
      </c>
      <c r="F3885">
        <v>424100</v>
      </c>
      <c r="G3885" s="53">
        <f t="array" ref="G3885">SUM(IF(A3885=A$5:A3885,IF(C3885=C$5:C3885,1,0),0))</f>
        <v>41</v>
      </c>
    </row>
    <row r="3886" spans="1:7" x14ac:dyDescent="0.25">
      <c r="A3886">
        <v>2017</v>
      </c>
      <c r="B3886" s="53" t="str">
        <f t="shared" si="120"/>
        <v>2017_IN42</v>
      </c>
      <c r="C3886" t="s">
        <v>369</v>
      </c>
      <c r="D3886" t="s">
        <v>830</v>
      </c>
      <c r="E3886" s="53" t="str">
        <f t="shared" si="121"/>
        <v>2017_INKNOX</v>
      </c>
      <c r="F3886">
        <v>424100</v>
      </c>
      <c r="G3886" s="53">
        <f t="array" ref="G3886">SUM(IF(A3886=A$5:A3886,IF(C3886=C$5:C3886,1,0),0))</f>
        <v>42</v>
      </c>
    </row>
    <row r="3887" spans="1:7" x14ac:dyDescent="0.25">
      <c r="A3887">
        <v>2017</v>
      </c>
      <c r="B3887" s="53" t="str">
        <f t="shared" si="120"/>
        <v>2017_IN43</v>
      </c>
      <c r="C3887" t="s">
        <v>369</v>
      </c>
      <c r="D3887" t="s">
        <v>872</v>
      </c>
      <c r="E3887" s="53" t="str">
        <f t="shared" si="121"/>
        <v>2017_INKOSCIUSKO</v>
      </c>
      <c r="F3887">
        <v>424100</v>
      </c>
      <c r="G3887" s="53">
        <f t="array" ref="G3887">SUM(IF(A3887=A$5:A3887,IF(C3887=C$5:C3887,1,0),0))</f>
        <v>43</v>
      </c>
    </row>
    <row r="3888" spans="1:7" x14ac:dyDescent="0.25">
      <c r="A3888">
        <v>2017</v>
      </c>
      <c r="B3888" s="53" t="str">
        <f t="shared" si="120"/>
        <v>2017_IN44</v>
      </c>
      <c r="C3888" t="s">
        <v>369</v>
      </c>
      <c r="D3888" t="s">
        <v>873</v>
      </c>
      <c r="E3888" s="53" t="str">
        <f t="shared" si="121"/>
        <v>2017_INLAGRANGE</v>
      </c>
      <c r="F3888">
        <v>424100</v>
      </c>
      <c r="G3888" s="53">
        <f t="array" ref="G3888">SUM(IF(A3888=A$5:A3888,IF(C3888=C$5:C3888,1,0),0))</f>
        <v>44</v>
      </c>
    </row>
    <row r="3889" spans="1:7" x14ac:dyDescent="0.25">
      <c r="A3889">
        <v>2017</v>
      </c>
      <c r="B3889" s="53" t="str">
        <f t="shared" si="120"/>
        <v>2017_IN45</v>
      </c>
      <c r="C3889" t="s">
        <v>369</v>
      </c>
      <c r="D3889" t="s">
        <v>197</v>
      </c>
      <c r="E3889" s="53" t="str">
        <f t="shared" si="121"/>
        <v>2017_INLAKE</v>
      </c>
      <c r="F3889">
        <v>424100</v>
      </c>
      <c r="G3889" s="53">
        <f t="array" ref="G3889">SUM(IF(A3889=A$5:A3889,IF(C3889=C$5:C3889,1,0),0))</f>
        <v>45</v>
      </c>
    </row>
    <row r="3890" spans="1:7" x14ac:dyDescent="0.25">
      <c r="A3890">
        <v>2017</v>
      </c>
      <c r="B3890" s="53" t="str">
        <f t="shared" si="120"/>
        <v>2017_IN46</v>
      </c>
      <c r="C3890" t="s">
        <v>369</v>
      </c>
      <c r="D3890" t="s">
        <v>874</v>
      </c>
      <c r="E3890" s="53" t="str">
        <f t="shared" si="121"/>
        <v>2017_INLA PORTE</v>
      </c>
      <c r="F3890">
        <v>424100</v>
      </c>
      <c r="G3890" s="53">
        <f t="array" ref="G3890">SUM(IF(A3890=A$5:A3890,IF(C3890=C$5:C3890,1,0),0))</f>
        <v>46</v>
      </c>
    </row>
    <row r="3891" spans="1:7" x14ac:dyDescent="0.25">
      <c r="A3891">
        <v>2017</v>
      </c>
      <c r="B3891" s="53" t="str">
        <f t="shared" si="120"/>
        <v>2017_IN47</v>
      </c>
      <c r="C3891" t="s">
        <v>369</v>
      </c>
      <c r="D3891" t="s">
        <v>463</v>
      </c>
      <c r="E3891" s="53" t="str">
        <f t="shared" si="121"/>
        <v>2017_INLAWRENCE</v>
      </c>
      <c r="F3891">
        <v>424100</v>
      </c>
      <c r="G3891" s="53">
        <f t="array" ref="G3891">SUM(IF(A3891=A$5:A3891,IF(C3891=C$5:C3891,1,0),0))</f>
        <v>47</v>
      </c>
    </row>
    <row r="3892" spans="1:7" x14ac:dyDescent="0.25">
      <c r="A3892">
        <v>2017</v>
      </c>
      <c r="B3892" s="53" t="str">
        <f t="shared" si="120"/>
        <v>2017_IN48</v>
      </c>
      <c r="C3892" t="s">
        <v>369</v>
      </c>
      <c r="D3892" t="s">
        <v>467</v>
      </c>
      <c r="E3892" s="53" t="str">
        <f t="shared" si="121"/>
        <v>2017_INMADISON</v>
      </c>
      <c r="F3892">
        <v>424100</v>
      </c>
      <c r="G3892" s="53">
        <f t="array" ref="G3892">SUM(IF(A3892=A$5:A3892,IF(C3892=C$5:C3892,1,0),0))</f>
        <v>48</v>
      </c>
    </row>
    <row r="3893" spans="1:7" x14ac:dyDescent="0.25">
      <c r="A3893">
        <v>2017</v>
      </c>
      <c r="B3893" s="53" t="str">
        <f t="shared" si="120"/>
        <v>2017_IN49</v>
      </c>
      <c r="C3893" t="s">
        <v>369</v>
      </c>
      <c r="D3893" t="s">
        <v>469</v>
      </c>
      <c r="E3893" s="53" t="str">
        <f t="shared" si="121"/>
        <v>2017_INMARION</v>
      </c>
      <c r="F3893">
        <v>424100</v>
      </c>
      <c r="G3893" s="53">
        <f t="array" ref="G3893">SUM(IF(A3893=A$5:A3893,IF(C3893=C$5:C3893,1,0),0))</f>
        <v>49</v>
      </c>
    </row>
    <row r="3894" spans="1:7" x14ac:dyDescent="0.25">
      <c r="A3894">
        <v>2017</v>
      </c>
      <c r="B3894" s="53" t="str">
        <f t="shared" si="120"/>
        <v>2017_IN50</v>
      </c>
      <c r="C3894" t="s">
        <v>369</v>
      </c>
      <c r="D3894" t="s">
        <v>470</v>
      </c>
      <c r="E3894" s="53" t="str">
        <f t="shared" si="121"/>
        <v>2017_INMARSHALL</v>
      </c>
      <c r="F3894">
        <v>424100</v>
      </c>
      <c r="G3894" s="53">
        <f t="array" ref="G3894">SUM(IF(A3894=A$5:A3894,IF(C3894=C$5:C3894,1,0),0))</f>
        <v>50</v>
      </c>
    </row>
    <row r="3895" spans="1:7" x14ac:dyDescent="0.25">
      <c r="A3895">
        <v>2017</v>
      </c>
      <c r="B3895" s="53" t="str">
        <f t="shared" si="120"/>
        <v>2017_IN51</v>
      </c>
      <c r="C3895" t="s">
        <v>369</v>
      </c>
      <c r="D3895" t="s">
        <v>654</v>
      </c>
      <c r="E3895" s="53" t="str">
        <f t="shared" si="121"/>
        <v>2017_INMARTIN</v>
      </c>
      <c r="F3895">
        <v>424100</v>
      </c>
      <c r="G3895" s="53">
        <f t="array" ref="G3895">SUM(IF(A3895=A$5:A3895,IF(C3895=C$5:C3895,1,0),0))</f>
        <v>51</v>
      </c>
    </row>
    <row r="3896" spans="1:7" x14ac:dyDescent="0.25">
      <c r="A3896">
        <v>2017</v>
      </c>
      <c r="B3896" s="53" t="str">
        <f t="shared" si="120"/>
        <v>2017_IN52</v>
      </c>
      <c r="C3896" t="s">
        <v>369</v>
      </c>
      <c r="D3896" t="s">
        <v>875</v>
      </c>
      <c r="E3896" s="53" t="str">
        <f t="shared" si="121"/>
        <v>2017_INMIAMI</v>
      </c>
      <c r="F3896">
        <v>424100</v>
      </c>
      <c r="G3896" s="53">
        <f t="array" ref="G3896">SUM(IF(A3896=A$5:A3896,IF(C3896=C$5:C3896,1,0),0))</f>
        <v>52</v>
      </c>
    </row>
    <row r="3897" spans="1:7" x14ac:dyDescent="0.25">
      <c r="A3897">
        <v>2017</v>
      </c>
      <c r="B3897" s="53" t="str">
        <f t="shared" si="120"/>
        <v>2017_IN53</v>
      </c>
      <c r="C3897" t="s">
        <v>369</v>
      </c>
      <c r="D3897" t="s">
        <v>210</v>
      </c>
      <c r="E3897" s="53" t="str">
        <f t="shared" si="121"/>
        <v>2017_INMONROE</v>
      </c>
      <c r="F3897">
        <v>424100</v>
      </c>
      <c r="G3897" s="53">
        <f t="array" ref="G3897">SUM(IF(A3897=A$5:A3897,IF(C3897=C$5:C3897,1,0),0))</f>
        <v>53</v>
      </c>
    </row>
    <row r="3898" spans="1:7" x14ac:dyDescent="0.25">
      <c r="A3898">
        <v>2017</v>
      </c>
      <c r="B3898" s="53" t="str">
        <f t="shared" si="120"/>
        <v>2017_IN54</v>
      </c>
      <c r="C3898" t="s">
        <v>369</v>
      </c>
      <c r="D3898" t="s">
        <v>232</v>
      </c>
      <c r="E3898" s="53" t="str">
        <f t="shared" si="121"/>
        <v>2017_INMONTGOMERY</v>
      </c>
      <c r="F3898">
        <v>424100</v>
      </c>
      <c r="G3898" s="53">
        <f t="array" ref="G3898">SUM(IF(A3898=A$5:A3898,IF(C3898=C$5:C3898,1,0),0))</f>
        <v>54</v>
      </c>
    </row>
    <row r="3899" spans="1:7" x14ac:dyDescent="0.25">
      <c r="A3899">
        <v>2017</v>
      </c>
      <c r="B3899" s="53" t="str">
        <f t="shared" si="120"/>
        <v>2017_IN55</v>
      </c>
      <c r="C3899" t="s">
        <v>369</v>
      </c>
      <c r="D3899" t="s">
        <v>472</v>
      </c>
      <c r="E3899" s="53" t="str">
        <f t="shared" si="121"/>
        <v>2017_INMORGAN</v>
      </c>
      <c r="F3899">
        <v>424100</v>
      </c>
      <c r="G3899" s="53">
        <f t="array" ref="G3899">SUM(IF(A3899=A$5:A3899,IF(C3899=C$5:C3899,1,0),0))</f>
        <v>55</v>
      </c>
    </row>
    <row r="3900" spans="1:7" x14ac:dyDescent="0.25">
      <c r="A3900">
        <v>2017</v>
      </c>
      <c r="B3900" s="53" t="str">
        <f t="shared" si="120"/>
        <v>2017_IN56</v>
      </c>
      <c r="C3900" t="s">
        <v>369</v>
      </c>
      <c r="D3900" t="s">
        <v>531</v>
      </c>
      <c r="E3900" s="53" t="str">
        <f t="shared" si="121"/>
        <v>2017_INNEWTON</v>
      </c>
      <c r="F3900">
        <v>424100</v>
      </c>
      <c r="G3900" s="53">
        <f t="array" ref="G3900">SUM(IF(A3900=A$5:A3900,IF(C3900=C$5:C3900,1,0),0))</f>
        <v>56</v>
      </c>
    </row>
    <row r="3901" spans="1:7" x14ac:dyDescent="0.25">
      <c r="A3901">
        <v>2017</v>
      </c>
      <c r="B3901" s="53" t="str">
        <f t="shared" si="120"/>
        <v>2017_IN57</v>
      </c>
      <c r="C3901" t="s">
        <v>369</v>
      </c>
      <c r="D3901" t="s">
        <v>876</v>
      </c>
      <c r="E3901" s="53" t="str">
        <f t="shared" si="121"/>
        <v>2017_INNOBLE</v>
      </c>
      <c r="F3901">
        <v>424100</v>
      </c>
      <c r="G3901" s="53">
        <f t="array" ref="G3901">SUM(IF(A3901=A$5:A3901,IF(C3901=C$5:C3901,1,0),0))</f>
        <v>57</v>
      </c>
    </row>
    <row r="3902" spans="1:7" x14ac:dyDescent="0.25">
      <c r="A3902">
        <v>2017</v>
      </c>
      <c r="B3902" s="53" t="str">
        <f t="shared" si="120"/>
        <v>2017_IN58</v>
      </c>
      <c r="C3902" t="s">
        <v>369</v>
      </c>
      <c r="D3902" t="s">
        <v>113</v>
      </c>
      <c r="E3902" s="53" t="str">
        <f t="shared" si="121"/>
        <v>2017_INOHIO</v>
      </c>
      <c r="F3902">
        <v>424100</v>
      </c>
      <c r="G3902" s="53">
        <f t="array" ref="G3902">SUM(IF(A3902=A$5:A3902,IF(C3902=C$5:C3902,1,0),0))</f>
        <v>58</v>
      </c>
    </row>
    <row r="3903" spans="1:7" x14ac:dyDescent="0.25">
      <c r="A3903">
        <v>2017</v>
      </c>
      <c r="B3903" s="53" t="str">
        <f t="shared" si="120"/>
        <v>2017_IN59</v>
      </c>
      <c r="C3903" t="s">
        <v>369</v>
      </c>
      <c r="D3903" t="s">
        <v>169</v>
      </c>
      <c r="E3903" s="53" t="str">
        <f t="shared" si="121"/>
        <v>2017_INORANGE</v>
      </c>
      <c r="F3903">
        <v>424100</v>
      </c>
      <c r="G3903" s="53">
        <f t="array" ref="G3903">SUM(IF(A3903=A$5:A3903,IF(C3903=C$5:C3903,1,0),0))</f>
        <v>59</v>
      </c>
    </row>
    <row r="3904" spans="1:7" x14ac:dyDescent="0.25">
      <c r="A3904">
        <v>2017</v>
      </c>
      <c r="B3904" s="53" t="str">
        <f t="shared" si="120"/>
        <v>2017_IN60</v>
      </c>
      <c r="C3904" t="s">
        <v>369</v>
      </c>
      <c r="D3904" t="s">
        <v>877</v>
      </c>
      <c r="E3904" s="53" t="str">
        <f t="shared" si="121"/>
        <v>2017_INOWEN</v>
      </c>
      <c r="F3904">
        <v>424100</v>
      </c>
      <c r="G3904" s="53">
        <f t="array" ref="G3904">SUM(IF(A3904=A$5:A3904,IF(C3904=C$5:C3904,1,0),0))</f>
        <v>60</v>
      </c>
    </row>
    <row r="3905" spans="1:7" x14ac:dyDescent="0.25">
      <c r="A3905">
        <v>2017</v>
      </c>
      <c r="B3905" s="53" t="str">
        <f t="shared" si="120"/>
        <v>2017_IN61</v>
      </c>
      <c r="C3905" t="s">
        <v>369</v>
      </c>
      <c r="D3905" t="s">
        <v>878</v>
      </c>
      <c r="E3905" s="53" t="str">
        <f t="shared" si="121"/>
        <v>2017_INPARKE</v>
      </c>
      <c r="F3905">
        <v>424100</v>
      </c>
      <c r="G3905" s="53">
        <f t="array" ref="G3905">SUM(IF(A3905=A$5:A3905,IF(C3905=C$5:C3905,1,0),0))</f>
        <v>61</v>
      </c>
    </row>
    <row r="3906" spans="1:7" x14ac:dyDescent="0.25">
      <c r="A3906">
        <v>2017</v>
      </c>
      <c r="B3906" s="53" t="str">
        <f t="shared" si="120"/>
        <v>2017_IN62</v>
      </c>
      <c r="C3906" t="s">
        <v>369</v>
      </c>
      <c r="D3906" t="s">
        <v>473</v>
      </c>
      <c r="E3906" s="53" t="str">
        <f t="shared" si="121"/>
        <v>2017_INPERRY</v>
      </c>
      <c r="F3906">
        <v>424100</v>
      </c>
      <c r="G3906" s="53">
        <f t="array" ref="G3906">SUM(IF(A3906=A$5:A3906,IF(C3906=C$5:C3906,1,0),0))</f>
        <v>62</v>
      </c>
    </row>
    <row r="3907" spans="1:7" x14ac:dyDescent="0.25">
      <c r="A3907">
        <v>2017</v>
      </c>
      <c r="B3907" s="53" t="str">
        <f t="shared" si="120"/>
        <v>2017_IN63</v>
      </c>
      <c r="C3907" t="s">
        <v>369</v>
      </c>
      <c r="D3907" t="s">
        <v>277</v>
      </c>
      <c r="E3907" s="53" t="str">
        <f t="shared" si="121"/>
        <v>2017_INPIKE</v>
      </c>
      <c r="F3907">
        <v>424100</v>
      </c>
      <c r="G3907" s="53">
        <f t="array" ref="G3907">SUM(IF(A3907=A$5:A3907,IF(C3907=C$5:C3907,1,0),0))</f>
        <v>63</v>
      </c>
    </row>
    <row r="3908" spans="1:7" x14ac:dyDescent="0.25">
      <c r="A3908">
        <v>2017</v>
      </c>
      <c r="B3908" s="53" t="str">
        <f t="shared" si="120"/>
        <v>2017_IN64</v>
      </c>
      <c r="C3908" t="s">
        <v>369</v>
      </c>
      <c r="D3908" t="s">
        <v>879</v>
      </c>
      <c r="E3908" s="53" t="str">
        <f t="shared" si="121"/>
        <v>2017_INPORTER</v>
      </c>
      <c r="F3908">
        <v>424100</v>
      </c>
      <c r="G3908" s="53">
        <f t="array" ref="G3908">SUM(IF(A3908=A$5:A3908,IF(C3908=C$5:C3908,1,0),0))</f>
        <v>64</v>
      </c>
    </row>
    <row r="3909" spans="1:7" x14ac:dyDescent="0.25">
      <c r="A3909">
        <v>2017</v>
      </c>
      <c r="B3909" s="53" t="str">
        <f t="shared" si="120"/>
        <v>2017_IN65</v>
      </c>
      <c r="C3909" t="s">
        <v>369</v>
      </c>
      <c r="D3909" t="s">
        <v>880</v>
      </c>
      <c r="E3909" s="53" t="str">
        <f t="shared" si="121"/>
        <v>2017_INPOSEY</v>
      </c>
      <c r="F3909">
        <v>424100</v>
      </c>
      <c r="G3909" s="53">
        <f t="array" ref="G3909">SUM(IF(A3909=A$5:A3909,IF(C3909=C$5:C3909,1,0),0))</f>
        <v>65</v>
      </c>
    </row>
    <row r="3910" spans="1:7" x14ac:dyDescent="0.25">
      <c r="A3910">
        <v>2017</v>
      </c>
      <c r="B3910" s="53" t="str">
        <f t="shared" ref="B3910:B3973" si="122">A3910&amp;"_"&amp;C3910&amp;G3910</f>
        <v>2017_IN66</v>
      </c>
      <c r="C3910" t="s">
        <v>369</v>
      </c>
      <c r="D3910" t="s">
        <v>538</v>
      </c>
      <c r="E3910" s="53" t="str">
        <f t="shared" ref="E3910:E3973" si="123">A3910&amp;"_"&amp;C3910&amp;D3910</f>
        <v>2017_INPULASKI</v>
      </c>
      <c r="F3910">
        <v>424100</v>
      </c>
      <c r="G3910" s="53">
        <f t="array" ref="G3910">SUM(IF(A3910=A$5:A3910,IF(C3910=C$5:C3910,1,0),0))</f>
        <v>66</v>
      </c>
    </row>
    <row r="3911" spans="1:7" x14ac:dyDescent="0.25">
      <c r="A3911">
        <v>2017</v>
      </c>
      <c r="B3911" s="53" t="str">
        <f t="shared" si="122"/>
        <v>2017_IN67</v>
      </c>
      <c r="C3911" t="s">
        <v>369</v>
      </c>
      <c r="D3911" t="s">
        <v>264</v>
      </c>
      <c r="E3911" s="53" t="str">
        <f t="shared" si="123"/>
        <v>2017_INPUTNAM</v>
      </c>
      <c r="F3911">
        <v>424100</v>
      </c>
      <c r="G3911" s="53">
        <f t="array" ref="G3911">SUM(IF(A3911=A$5:A3911,IF(C3911=C$5:C3911,1,0),0))</f>
        <v>67</v>
      </c>
    </row>
    <row r="3912" spans="1:7" x14ac:dyDescent="0.25">
      <c r="A3912">
        <v>2017</v>
      </c>
      <c r="B3912" s="53" t="str">
        <f t="shared" si="122"/>
        <v>2017_IN68</v>
      </c>
      <c r="C3912" t="s">
        <v>369</v>
      </c>
      <c r="D3912" t="s">
        <v>475</v>
      </c>
      <c r="E3912" s="53" t="str">
        <f t="shared" si="123"/>
        <v>2017_INRANDOLPH</v>
      </c>
      <c r="F3912">
        <v>424100</v>
      </c>
      <c r="G3912" s="53">
        <f t="array" ref="G3912">SUM(IF(A3912=A$5:A3912,IF(C3912=C$5:C3912,1,0),0))</f>
        <v>68</v>
      </c>
    </row>
    <row r="3913" spans="1:7" x14ac:dyDescent="0.25">
      <c r="A3913">
        <v>2017</v>
      </c>
      <c r="B3913" s="53" t="str">
        <f t="shared" si="122"/>
        <v>2017_IN69</v>
      </c>
      <c r="C3913" t="s">
        <v>369</v>
      </c>
      <c r="D3913" t="s">
        <v>881</v>
      </c>
      <c r="E3913" s="53" t="str">
        <f t="shared" si="123"/>
        <v>2017_INRIPLEY</v>
      </c>
      <c r="F3913">
        <v>424100</v>
      </c>
      <c r="G3913" s="53">
        <f t="array" ref="G3913">SUM(IF(A3913=A$5:A3913,IF(C3913=C$5:C3913,1,0),0))</f>
        <v>69</v>
      </c>
    </row>
    <row r="3914" spans="1:7" x14ac:dyDescent="0.25">
      <c r="A3914">
        <v>2017</v>
      </c>
      <c r="B3914" s="53" t="str">
        <f t="shared" si="122"/>
        <v>2017_IN70</v>
      </c>
      <c r="C3914" t="s">
        <v>369</v>
      </c>
      <c r="D3914" t="s">
        <v>882</v>
      </c>
      <c r="E3914" s="53" t="str">
        <f t="shared" si="123"/>
        <v>2017_INRUSH</v>
      </c>
      <c r="F3914">
        <v>424100</v>
      </c>
      <c r="G3914" s="53">
        <f t="array" ref="G3914">SUM(IF(A3914=A$5:A3914,IF(C3914=C$5:C3914,1,0),0))</f>
        <v>70</v>
      </c>
    </row>
    <row r="3915" spans="1:7" x14ac:dyDescent="0.25">
      <c r="A3915">
        <v>2017</v>
      </c>
      <c r="B3915" s="53" t="str">
        <f t="shared" si="122"/>
        <v>2017_IN71</v>
      </c>
      <c r="C3915" t="s">
        <v>369</v>
      </c>
      <c r="D3915" t="s">
        <v>883</v>
      </c>
      <c r="E3915" s="53" t="str">
        <f t="shared" si="123"/>
        <v>2017_INST. JOSEPH</v>
      </c>
      <c r="F3915">
        <v>424100</v>
      </c>
      <c r="G3915" s="53">
        <f t="array" ref="G3915">SUM(IF(A3915=A$5:A3915,IF(C3915=C$5:C3915,1,0),0))</f>
        <v>71</v>
      </c>
    </row>
    <row r="3916" spans="1:7" x14ac:dyDescent="0.25">
      <c r="A3916">
        <v>2017</v>
      </c>
      <c r="B3916" s="53" t="str">
        <f t="shared" si="122"/>
        <v>2017_IN72</v>
      </c>
      <c r="C3916" t="s">
        <v>369</v>
      </c>
      <c r="D3916" t="s">
        <v>541</v>
      </c>
      <c r="E3916" s="53" t="str">
        <f t="shared" si="123"/>
        <v>2017_INSCOTT</v>
      </c>
      <c r="F3916">
        <v>424100</v>
      </c>
      <c r="G3916" s="53">
        <f t="array" ref="G3916">SUM(IF(A3916=A$5:A3916,IF(C3916=C$5:C3916,1,0),0))</f>
        <v>72</v>
      </c>
    </row>
    <row r="3917" spans="1:7" x14ac:dyDescent="0.25">
      <c r="A3917">
        <v>2017</v>
      </c>
      <c r="B3917" s="53" t="str">
        <f t="shared" si="122"/>
        <v>2017_IN73</v>
      </c>
      <c r="C3917" t="s">
        <v>369</v>
      </c>
      <c r="D3917" t="s">
        <v>478</v>
      </c>
      <c r="E3917" s="53" t="str">
        <f t="shared" si="123"/>
        <v>2017_INSHELBY</v>
      </c>
      <c r="F3917">
        <v>424100</v>
      </c>
      <c r="G3917" s="53">
        <f t="array" ref="G3917">SUM(IF(A3917=A$5:A3917,IF(C3917=C$5:C3917,1,0),0))</f>
        <v>73</v>
      </c>
    </row>
    <row r="3918" spans="1:7" x14ac:dyDescent="0.25">
      <c r="A3918">
        <v>2017</v>
      </c>
      <c r="B3918" s="53" t="str">
        <f t="shared" si="122"/>
        <v>2017_IN74</v>
      </c>
      <c r="C3918" t="s">
        <v>369</v>
      </c>
      <c r="D3918" t="s">
        <v>884</v>
      </c>
      <c r="E3918" s="53" t="str">
        <f t="shared" si="123"/>
        <v>2017_INSPENCER</v>
      </c>
      <c r="F3918">
        <v>424100</v>
      </c>
      <c r="G3918" s="53">
        <f t="array" ref="G3918">SUM(IF(A3918=A$5:A3918,IF(C3918=C$5:C3918,1,0),0))</f>
        <v>74</v>
      </c>
    </row>
    <row r="3919" spans="1:7" x14ac:dyDescent="0.25">
      <c r="A3919">
        <v>2017</v>
      </c>
      <c r="B3919" s="53" t="str">
        <f t="shared" si="122"/>
        <v>2017_IN75</v>
      </c>
      <c r="C3919" t="s">
        <v>369</v>
      </c>
      <c r="D3919" t="s">
        <v>885</v>
      </c>
      <c r="E3919" s="53" t="str">
        <f t="shared" si="123"/>
        <v>2017_INSTARKE</v>
      </c>
      <c r="F3919">
        <v>424100</v>
      </c>
      <c r="G3919" s="53">
        <f t="array" ref="G3919">SUM(IF(A3919=A$5:A3919,IF(C3919=C$5:C3919,1,0),0))</f>
        <v>75</v>
      </c>
    </row>
    <row r="3920" spans="1:7" x14ac:dyDescent="0.25">
      <c r="A3920">
        <v>2017</v>
      </c>
      <c r="B3920" s="53" t="str">
        <f t="shared" si="122"/>
        <v>2017_IN76</v>
      </c>
      <c r="C3920" t="s">
        <v>369</v>
      </c>
      <c r="D3920" t="s">
        <v>886</v>
      </c>
      <c r="E3920" s="53" t="str">
        <f t="shared" si="123"/>
        <v>2017_INSTEUBEN</v>
      </c>
      <c r="F3920">
        <v>424100</v>
      </c>
      <c r="G3920" s="53">
        <f t="array" ref="G3920">SUM(IF(A3920=A$5:A3920,IF(C3920=C$5:C3920,1,0),0))</f>
        <v>76</v>
      </c>
    </row>
    <row r="3921" spans="1:7" x14ac:dyDescent="0.25">
      <c r="A3921">
        <v>2017</v>
      </c>
      <c r="B3921" s="53" t="str">
        <f t="shared" si="122"/>
        <v>2017_IN77</v>
      </c>
      <c r="C3921" t="s">
        <v>369</v>
      </c>
      <c r="D3921" t="s">
        <v>887</v>
      </c>
      <c r="E3921" s="53" t="str">
        <f t="shared" si="123"/>
        <v>2017_INSULLIVAN</v>
      </c>
      <c r="F3921">
        <v>424100</v>
      </c>
      <c r="G3921" s="53">
        <f t="array" ref="G3921">SUM(IF(A3921=A$5:A3921,IF(C3921=C$5:C3921,1,0),0))</f>
        <v>77</v>
      </c>
    </row>
    <row r="3922" spans="1:7" x14ac:dyDescent="0.25">
      <c r="A3922">
        <v>2017</v>
      </c>
      <c r="B3922" s="53" t="str">
        <f t="shared" si="122"/>
        <v>2017_IN78</v>
      </c>
      <c r="C3922" t="s">
        <v>369</v>
      </c>
      <c r="D3922" t="s">
        <v>888</v>
      </c>
      <c r="E3922" s="53" t="str">
        <f t="shared" si="123"/>
        <v>2017_INSWITZERLAND</v>
      </c>
      <c r="F3922">
        <v>424100</v>
      </c>
      <c r="G3922" s="53">
        <f t="array" ref="G3922">SUM(IF(A3922=A$5:A3922,IF(C3922=C$5:C3922,1,0),0))</f>
        <v>78</v>
      </c>
    </row>
    <row r="3923" spans="1:7" x14ac:dyDescent="0.25">
      <c r="A3923">
        <v>2017</v>
      </c>
      <c r="B3923" s="53" t="str">
        <f t="shared" si="122"/>
        <v>2017_IN79</v>
      </c>
      <c r="C3923" t="s">
        <v>369</v>
      </c>
      <c r="D3923" t="s">
        <v>889</v>
      </c>
      <c r="E3923" s="53" t="str">
        <f t="shared" si="123"/>
        <v>2017_INTIPPECANOE</v>
      </c>
      <c r="F3923">
        <v>424100</v>
      </c>
      <c r="G3923" s="53">
        <f t="array" ref="G3923">SUM(IF(A3923=A$5:A3923,IF(C3923=C$5:C3923,1,0),0))</f>
        <v>79</v>
      </c>
    </row>
    <row r="3924" spans="1:7" x14ac:dyDescent="0.25">
      <c r="A3924">
        <v>2017</v>
      </c>
      <c r="B3924" s="53" t="str">
        <f t="shared" si="122"/>
        <v>2017_IN80</v>
      </c>
      <c r="C3924" t="s">
        <v>369</v>
      </c>
      <c r="D3924" t="s">
        <v>890</v>
      </c>
      <c r="E3924" s="53" t="str">
        <f t="shared" si="123"/>
        <v>2017_INTIPTON</v>
      </c>
      <c r="F3924">
        <v>424100</v>
      </c>
      <c r="G3924" s="53">
        <f t="array" ref="G3924">SUM(IF(A3924=A$5:A3924,IF(C3924=C$5:C3924,1,0),0))</f>
        <v>80</v>
      </c>
    </row>
    <row r="3925" spans="1:7" x14ac:dyDescent="0.25">
      <c r="A3925">
        <v>2017</v>
      </c>
      <c r="B3925" s="53" t="str">
        <f t="shared" si="122"/>
        <v>2017_IN81</v>
      </c>
      <c r="C3925" t="s">
        <v>369</v>
      </c>
      <c r="D3925" t="s">
        <v>258</v>
      </c>
      <c r="E3925" s="53" t="str">
        <f t="shared" si="123"/>
        <v>2017_INUNION</v>
      </c>
      <c r="F3925">
        <v>424100</v>
      </c>
      <c r="G3925" s="53">
        <f t="array" ref="G3925">SUM(IF(A3925=A$5:A3925,IF(C3925=C$5:C3925,1,0),0))</f>
        <v>81</v>
      </c>
    </row>
    <row r="3926" spans="1:7" x14ac:dyDescent="0.25">
      <c r="A3926">
        <v>2017</v>
      </c>
      <c r="B3926" s="53" t="str">
        <f t="shared" si="122"/>
        <v>2017_IN82</v>
      </c>
      <c r="C3926" t="s">
        <v>369</v>
      </c>
      <c r="D3926" t="s">
        <v>891</v>
      </c>
      <c r="E3926" s="53" t="str">
        <f t="shared" si="123"/>
        <v>2017_INVANDERBURGH</v>
      </c>
      <c r="F3926">
        <v>424100</v>
      </c>
      <c r="G3926" s="53">
        <f t="array" ref="G3926">SUM(IF(A3926=A$5:A3926,IF(C3926=C$5:C3926,1,0),0))</f>
        <v>82</v>
      </c>
    </row>
    <row r="3927" spans="1:7" x14ac:dyDescent="0.25">
      <c r="A3927">
        <v>2017</v>
      </c>
      <c r="B3927" s="53" t="str">
        <f t="shared" si="122"/>
        <v>2017_IN83</v>
      </c>
      <c r="C3927" t="s">
        <v>369</v>
      </c>
      <c r="D3927" t="s">
        <v>892</v>
      </c>
      <c r="E3927" s="53" t="str">
        <f t="shared" si="123"/>
        <v>2017_INVERMILLION</v>
      </c>
      <c r="F3927">
        <v>424100</v>
      </c>
      <c r="G3927" s="53">
        <f t="array" ref="G3927">SUM(IF(A3927=A$5:A3927,IF(C3927=C$5:C3927,1,0),0))</f>
        <v>83</v>
      </c>
    </row>
    <row r="3928" spans="1:7" x14ac:dyDescent="0.25">
      <c r="A3928">
        <v>2017</v>
      </c>
      <c r="B3928" s="53" t="str">
        <f t="shared" si="122"/>
        <v>2017_IN84</v>
      </c>
      <c r="C3928" t="s">
        <v>369</v>
      </c>
      <c r="D3928" t="s">
        <v>893</v>
      </c>
      <c r="E3928" s="53" t="str">
        <f t="shared" si="123"/>
        <v>2017_INVIGO</v>
      </c>
      <c r="F3928">
        <v>424100</v>
      </c>
      <c r="G3928" s="53">
        <f t="array" ref="G3928">SUM(IF(A3928=A$5:A3928,IF(C3928=C$5:C3928,1,0),0))</f>
        <v>84</v>
      </c>
    </row>
    <row r="3929" spans="1:7" x14ac:dyDescent="0.25">
      <c r="A3929">
        <v>2017</v>
      </c>
      <c r="B3929" s="53" t="str">
        <f t="shared" si="122"/>
        <v>2017_IN85</v>
      </c>
      <c r="C3929" t="s">
        <v>369</v>
      </c>
      <c r="D3929" t="s">
        <v>853</v>
      </c>
      <c r="E3929" s="53" t="str">
        <f t="shared" si="123"/>
        <v>2017_INWABASH</v>
      </c>
      <c r="F3929">
        <v>424100</v>
      </c>
      <c r="G3929" s="53">
        <f t="array" ref="G3929">SUM(IF(A3929=A$5:A3929,IF(C3929=C$5:C3929,1,0),0))</f>
        <v>85</v>
      </c>
    </row>
    <row r="3930" spans="1:7" x14ac:dyDescent="0.25">
      <c r="A3930">
        <v>2017</v>
      </c>
      <c r="B3930" s="53" t="str">
        <f t="shared" si="122"/>
        <v>2017_IN86</v>
      </c>
      <c r="C3930" t="s">
        <v>369</v>
      </c>
      <c r="D3930" t="s">
        <v>336</v>
      </c>
      <c r="E3930" s="53" t="str">
        <f t="shared" si="123"/>
        <v>2017_INWARREN</v>
      </c>
      <c r="F3930">
        <v>424100</v>
      </c>
      <c r="G3930" s="53">
        <f t="array" ref="G3930">SUM(IF(A3930=A$5:A3930,IF(C3930=C$5:C3930,1,0),0))</f>
        <v>86</v>
      </c>
    </row>
    <row r="3931" spans="1:7" x14ac:dyDescent="0.25">
      <c r="A3931">
        <v>2017</v>
      </c>
      <c r="B3931" s="53" t="str">
        <f t="shared" si="122"/>
        <v>2017_IN87</v>
      </c>
      <c r="C3931" t="s">
        <v>369</v>
      </c>
      <c r="D3931" t="s">
        <v>894</v>
      </c>
      <c r="E3931" s="53" t="str">
        <f t="shared" si="123"/>
        <v>2017_INWARRICK</v>
      </c>
      <c r="F3931">
        <v>424100</v>
      </c>
      <c r="G3931" s="53">
        <f t="array" ref="G3931">SUM(IF(A3931=A$5:A3931,IF(C3931=C$5:C3931,1,0),0))</f>
        <v>87</v>
      </c>
    </row>
    <row r="3932" spans="1:7" x14ac:dyDescent="0.25">
      <c r="A3932">
        <v>2017</v>
      </c>
      <c r="B3932" s="53" t="str">
        <f t="shared" si="122"/>
        <v>2017_IN88</v>
      </c>
      <c r="C3932" t="s">
        <v>369</v>
      </c>
      <c r="D3932" t="s">
        <v>125</v>
      </c>
      <c r="E3932" s="53" t="str">
        <f t="shared" si="123"/>
        <v>2017_INWASHINGTON</v>
      </c>
      <c r="F3932">
        <v>424100</v>
      </c>
      <c r="G3932" s="53">
        <f t="array" ref="G3932">SUM(IF(A3932=A$5:A3932,IF(C3932=C$5:C3932,1,0),0))</f>
        <v>88</v>
      </c>
    </row>
    <row r="3933" spans="1:7" x14ac:dyDescent="0.25">
      <c r="A3933">
        <v>2017</v>
      </c>
      <c r="B3933" s="53" t="str">
        <f t="shared" si="122"/>
        <v>2017_IN89</v>
      </c>
      <c r="C3933" t="s">
        <v>369</v>
      </c>
      <c r="D3933" t="s">
        <v>770</v>
      </c>
      <c r="E3933" s="53" t="str">
        <f t="shared" si="123"/>
        <v>2017_INWAYNE</v>
      </c>
      <c r="F3933">
        <v>424100</v>
      </c>
      <c r="G3933" s="53">
        <f t="array" ref="G3933">SUM(IF(A3933=A$5:A3933,IF(C3933=C$5:C3933,1,0),0))</f>
        <v>89</v>
      </c>
    </row>
    <row r="3934" spans="1:7" x14ac:dyDescent="0.25">
      <c r="A3934">
        <v>2017</v>
      </c>
      <c r="B3934" s="53" t="str">
        <f t="shared" si="122"/>
        <v>2017_IN90</v>
      </c>
      <c r="C3934" t="s">
        <v>369</v>
      </c>
      <c r="D3934" t="s">
        <v>895</v>
      </c>
      <c r="E3934" s="53" t="str">
        <f t="shared" si="123"/>
        <v>2017_INWELLS</v>
      </c>
      <c r="F3934">
        <v>424100</v>
      </c>
      <c r="G3934" s="53">
        <f t="array" ref="G3934">SUM(IF(A3934=A$5:A3934,IF(C3934=C$5:C3934,1,0),0))</f>
        <v>90</v>
      </c>
    </row>
    <row r="3935" spans="1:7" x14ac:dyDescent="0.25">
      <c r="A3935">
        <v>2017</v>
      </c>
      <c r="B3935" s="53" t="str">
        <f t="shared" si="122"/>
        <v>2017_IN91</v>
      </c>
      <c r="C3935" t="s">
        <v>369</v>
      </c>
      <c r="D3935" t="s">
        <v>548</v>
      </c>
      <c r="E3935" s="53" t="str">
        <f t="shared" si="123"/>
        <v>2017_INWHITE</v>
      </c>
      <c r="F3935">
        <v>424100</v>
      </c>
      <c r="G3935" s="53">
        <f t="array" ref="G3935">SUM(IF(A3935=A$5:A3935,IF(C3935=C$5:C3935,1,0),0))</f>
        <v>91</v>
      </c>
    </row>
    <row r="3936" spans="1:7" x14ac:dyDescent="0.25">
      <c r="A3936">
        <v>2017</v>
      </c>
      <c r="B3936" s="53" t="str">
        <f t="shared" si="122"/>
        <v>2017_IN92</v>
      </c>
      <c r="C3936" t="s">
        <v>369</v>
      </c>
      <c r="D3936" t="s">
        <v>896</v>
      </c>
      <c r="E3936" s="53" t="str">
        <f t="shared" si="123"/>
        <v>2017_INWHITLEY</v>
      </c>
      <c r="F3936">
        <v>424100</v>
      </c>
      <c r="G3936" s="53">
        <f t="array" ref="G3936">SUM(IF(A3936=A$5:A3936,IF(C3936=C$5:C3936,1,0),0))</f>
        <v>92</v>
      </c>
    </row>
    <row r="3937" spans="1:7" x14ac:dyDescent="0.25">
      <c r="A3937">
        <v>2017</v>
      </c>
      <c r="B3937" s="53" t="str">
        <f t="shared" si="122"/>
        <v>2017_IA1</v>
      </c>
      <c r="C3937" t="s">
        <v>370</v>
      </c>
      <c r="D3937" t="s">
        <v>897</v>
      </c>
      <c r="E3937" s="53" t="str">
        <f t="shared" si="123"/>
        <v>2017_IAADAIR</v>
      </c>
      <c r="F3937">
        <v>424100</v>
      </c>
      <c r="G3937" s="53">
        <f t="array" ref="G3937">SUM(IF(A3937=A$5:A3937,IF(C3937=C$5:C3937,1,0),0))</f>
        <v>1</v>
      </c>
    </row>
    <row r="3938" spans="1:7" x14ac:dyDescent="0.25">
      <c r="A3938">
        <v>2017</v>
      </c>
      <c r="B3938" s="53" t="str">
        <f t="shared" si="122"/>
        <v>2017_IA2</v>
      </c>
      <c r="C3938" t="s">
        <v>370</v>
      </c>
      <c r="D3938" t="s">
        <v>184</v>
      </c>
      <c r="E3938" s="53" t="str">
        <f t="shared" si="123"/>
        <v>2017_IAADAMS</v>
      </c>
      <c r="F3938">
        <v>424100</v>
      </c>
      <c r="G3938" s="53">
        <f t="array" ref="G3938">SUM(IF(A3938=A$5:A3938,IF(C3938=C$5:C3938,1,0),0))</f>
        <v>2</v>
      </c>
    </row>
    <row r="3939" spans="1:7" x14ac:dyDescent="0.25">
      <c r="A3939">
        <v>2017</v>
      </c>
      <c r="B3939" s="53" t="str">
        <f t="shared" si="122"/>
        <v>2017_IA3</v>
      </c>
      <c r="C3939" t="s">
        <v>370</v>
      </c>
      <c r="D3939" t="s">
        <v>898</v>
      </c>
      <c r="E3939" s="53" t="str">
        <f t="shared" si="123"/>
        <v>2017_IAALLAMAKEE</v>
      </c>
      <c r="F3939">
        <v>424100</v>
      </c>
      <c r="G3939" s="53">
        <f t="array" ref="G3939">SUM(IF(A3939=A$5:A3939,IF(C3939=C$5:C3939,1,0),0))</f>
        <v>3</v>
      </c>
    </row>
    <row r="3940" spans="1:7" x14ac:dyDescent="0.25">
      <c r="A3940">
        <v>2017</v>
      </c>
      <c r="B3940" s="53" t="str">
        <f t="shared" si="122"/>
        <v>2017_IA4</v>
      </c>
      <c r="C3940" t="s">
        <v>370</v>
      </c>
      <c r="D3940" t="s">
        <v>899</v>
      </c>
      <c r="E3940" s="53" t="str">
        <f t="shared" si="123"/>
        <v>2017_IAAPPANOOSE</v>
      </c>
      <c r="F3940">
        <v>424100</v>
      </c>
      <c r="G3940" s="53">
        <f t="array" ref="G3940">SUM(IF(A3940=A$5:A3940,IF(C3940=C$5:C3940,1,0),0))</f>
        <v>4</v>
      </c>
    </row>
    <row r="3941" spans="1:7" x14ac:dyDescent="0.25">
      <c r="A3941">
        <v>2017</v>
      </c>
      <c r="B3941" s="53" t="str">
        <f t="shared" si="122"/>
        <v>2017_IA5</v>
      </c>
      <c r="C3941" t="s">
        <v>370</v>
      </c>
      <c r="D3941" t="s">
        <v>900</v>
      </c>
      <c r="E3941" s="53" t="str">
        <f t="shared" si="123"/>
        <v>2017_IAAUDUBON</v>
      </c>
      <c r="F3941">
        <v>424100</v>
      </c>
      <c r="G3941" s="53">
        <f t="array" ref="G3941">SUM(IF(A3941=A$5:A3941,IF(C3941=C$5:C3941,1,0),0))</f>
        <v>5</v>
      </c>
    </row>
    <row r="3942" spans="1:7" x14ac:dyDescent="0.25">
      <c r="A3942">
        <v>2017</v>
      </c>
      <c r="B3942" s="53" t="str">
        <f t="shared" si="122"/>
        <v>2017_IA6</v>
      </c>
      <c r="C3942" t="s">
        <v>370</v>
      </c>
      <c r="D3942" t="s">
        <v>503</v>
      </c>
      <c r="E3942" s="53" t="str">
        <f t="shared" si="123"/>
        <v>2017_IABENTON</v>
      </c>
      <c r="F3942">
        <v>424100</v>
      </c>
      <c r="G3942" s="53">
        <f t="array" ref="G3942">SUM(IF(A3942=A$5:A3942,IF(C3942=C$5:C3942,1,0),0))</f>
        <v>6</v>
      </c>
    </row>
    <row r="3943" spans="1:7" x14ac:dyDescent="0.25">
      <c r="A3943">
        <v>2017</v>
      </c>
      <c r="B3943" s="53" t="str">
        <f t="shared" si="122"/>
        <v>2017_IA7</v>
      </c>
      <c r="C3943" t="s">
        <v>370</v>
      </c>
      <c r="D3943" t="s">
        <v>901</v>
      </c>
      <c r="E3943" s="53" t="str">
        <f t="shared" si="123"/>
        <v>2017_IABLACK HAWK</v>
      </c>
      <c r="F3943">
        <v>424100</v>
      </c>
      <c r="G3943" s="53">
        <f t="array" ref="G3943">SUM(IF(A3943=A$5:A3943,IF(C3943=C$5:C3943,1,0),0))</f>
        <v>7</v>
      </c>
    </row>
    <row r="3944" spans="1:7" x14ac:dyDescent="0.25">
      <c r="A3944">
        <v>2017</v>
      </c>
      <c r="B3944" s="53" t="str">
        <f t="shared" si="122"/>
        <v>2017_IA8</v>
      </c>
      <c r="C3944" t="s">
        <v>370</v>
      </c>
      <c r="D3944" t="s">
        <v>504</v>
      </c>
      <c r="E3944" s="53" t="str">
        <f t="shared" si="123"/>
        <v>2017_IABOONE</v>
      </c>
      <c r="F3944">
        <v>424100</v>
      </c>
      <c r="G3944" s="53">
        <f t="array" ref="G3944">SUM(IF(A3944=A$5:A3944,IF(C3944=C$5:C3944,1,0),0))</f>
        <v>8</v>
      </c>
    </row>
    <row r="3945" spans="1:7" x14ac:dyDescent="0.25">
      <c r="A3945">
        <v>2017</v>
      </c>
      <c r="B3945" s="53" t="str">
        <f t="shared" si="122"/>
        <v>2017_IA9</v>
      </c>
      <c r="C3945" t="s">
        <v>370</v>
      </c>
      <c r="D3945" t="s">
        <v>902</v>
      </c>
      <c r="E3945" s="53" t="str">
        <f t="shared" si="123"/>
        <v>2017_IABREMER</v>
      </c>
      <c r="F3945">
        <v>424100</v>
      </c>
      <c r="G3945" s="53">
        <f t="array" ref="G3945">SUM(IF(A3945=A$5:A3945,IF(C3945=C$5:C3945,1,0),0))</f>
        <v>9</v>
      </c>
    </row>
    <row r="3946" spans="1:7" x14ac:dyDescent="0.25">
      <c r="A3946">
        <v>2017</v>
      </c>
      <c r="B3946" s="53" t="str">
        <f t="shared" si="122"/>
        <v>2017_IA10</v>
      </c>
      <c r="C3946" t="s">
        <v>370</v>
      </c>
      <c r="D3946" t="s">
        <v>903</v>
      </c>
      <c r="E3946" s="53" t="str">
        <f t="shared" si="123"/>
        <v>2017_IABUCHANAN</v>
      </c>
      <c r="F3946">
        <v>424100</v>
      </c>
      <c r="G3946" s="53">
        <f t="array" ref="G3946">SUM(IF(A3946=A$5:A3946,IF(C3946=C$5:C3946,1,0),0))</f>
        <v>10</v>
      </c>
    </row>
    <row r="3947" spans="1:7" x14ac:dyDescent="0.25">
      <c r="A3947">
        <v>2017</v>
      </c>
      <c r="B3947" s="53" t="str">
        <f t="shared" si="122"/>
        <v>2017_IA11</v>
      </c>
      <c r="C3947" t="s">
        <v>370</v>
      </c>
      <c r="D3947" t="s">
        <v>904</v>
      </c>
      <c r="E3947" s="53" t="str">
        <f t="shared" si="123"/>
        <v>2017_IABUENA VISTA</v>
      </c>
      <c r="F3947">
        <v>424100</v>
      </c>
      <c r="G3947" s="53">
        <f t="array" ref="G3947">SUM(IF(A3947=A$5:A3947,IF(C3947=C$5:C3947,1,0),0))</f>
        <v>11</v>
      </c>
    </row>
    <row r="3948" spans="1:7" x14ac:dyDescent="0.25">
      <c r="A3948">
        <v>2017</v>
      </c>
      <c r="B3948" s="53" t="str">
        <f t="shared" si="122"/>
        <v>2017_IA12</v>
      </c>
      <c r="C3948" t="s">
        <v>370</v>
      </c>
      <c r="D3948" t="s">
        <v>433</v>
      </c>
      <c r="E3948" s="53" t="str">
        <f t="shared" si="123"/>
        <v>2017_IABUTLER</v>
      </c>
      <c r="F3948">
        <v>424100</v>
      </c>
      <c r="G3948" s="53">
        <f t="array" ref="G3948">SUM(IF(A3948=A$5:A3948,IF(C3948=C$5:C3948,1,0),0))</f>
        <v>12</v>
      </c>
    </row>
    <row r="3949" spans="1:7" x14ac:dyDescent="0.25">
      <c r="A3949">
        <v>2017</v>
      </c>
      <c r="B3949" s="53" t="str">
        <f t="shared" si="122"/>
        <v>2017_IA13</v>
      </c>
      <c r="C3949" t="s">
        <v>370</v>
      </c>
      <c r="D3949" t="s">
        <v>434</v>
      </c>
      <c r="E3949" s="53" t="str">
        <f t="shared" si="123"/>
        <v>2017_IACALHOUN</v>
      </c>
      <c r="F3949">
        <v>424100</v>
      </c>
      <c r="G3949" s="53">
        <f t="array" ref="G3949">SUM(IF(A3949=A$5:A3949,IF(C3949=C$5:C3949,1,0),0))</f>
        <v>13</v>
      </c>
    </row>
    <row r="3950" spans="1:7" x14ac:dyDescent="0.25">
      <c r="A3950">
        <v>2017</v>
      </c>
      <c r="B3950" s="53" t="str">
        <f t="shared" si="122"/>
        <v>2017_IA14</v>
      </c>
      <c r="C3950" t="s">
        <v>370</v>
      </c>
      <c r="D3950" t="s">
        <v>227</v>
      </c>
      <c r="E3950" s="53" t="str">
        <f t="shared" si="123"/>
        <v>2017_IACARROLL</v>
      </c>
      <c r="F3950">
        <v>424100</v>
      </c>
      <c r="G3950" s="53">
        <f t="array" ref="G3950">SUM(IF(A3950=A$5:A3950,IF(C3950=C$5:C3950,1,0),0))</f>
        <v>14</v>
      </c>
    </row>
    <row r="3951" spans="1:7" x14ac:dyDescent="0.25">
      <c r="A3951">
        <v>2017</v>
      </c>
      <c r="B3951" s="53" t="str">
        <f t="shared" si="122"/>
        <v>2017_IA15</v>
      </c>
      <c r="C3951" t="s">
        <v>370</v>
      </c>
      <c r="D3951" t="s">
        <v>810</v>
      </c>
      <c r="E3951" s="53" t="str">
        <f t="shared" si="123"/>
        <v>2017_IACASS</v>
      </c>
      <c r="F3951">
        <v>424100</v>
      </c>
      <c r="G3951" s="53">
        <f t="array" ref="G3951">SUM(IF(A3951=A$5:A3951,IF(C3951=C$5:C3951,1,0),0))</f>
        <v>15</v>
      </c>
    </row>
    <row r="3952" spans="1:7" x14ac:dyDescent="0.25">
      <c r="A3952">
        <v>2017</v>
      </c>
      <c r="B3952" s="53" t="str">
        <f t="shared" si="122"/>
        <v>2017_IA16</v>
      </c>
      <c r="C3952" t="s">
        <v>370</v>
      </c>
      <c r="D3952" t="s">
        <v>905</v>
      </c>
      <c r="E3952" s="53" t="str">
        <f t="shared" si="123"/>
        <v>2017_IACEDAR</v>
      </c>
      <c r="F3952">
        <v>424100</v>
      </c>
      <c r="G3952" s="53">
        <f t="array" ref="G3952">SUM(IF(A3952=A$5:A3952,IF(C3952=C$5:C3952,1,0),0))</f>
        <v>16</v>
      </c>
    </row>
    <row r="3953" spans="1:7" x14ac:dyDescent="0.25">
      <c r="A3953">
        <v>2017</v>
      </c>
      <c r="B3953" s="53" t="str">
        <f t="shared" si="122"/>
        <v>2017_IA17</v>
      </c>
      <c r="C3953" t="s">
        <v>370</v>
      </c>
      <c r="D3953" t="s">
        <v>906</v>
      </c>
      <c r="E3953" s="53" t="str">
        <f t="shared" si="123"/>
        <v>2017_IACERRO GORDO</v>
      </c>
      <c r="F3953">
        <v>424100</v>
      </c>
      <c r="G3953" s="53">
        <f t="array" ref="G3953">SUM(IF(A3953=A$5:A3953,IF(C3953=C$5:C3953,1,0),0))</f>
        <v>17</v>
      </c>
    </row>
    <row r="3954" spans="1:7" x14ac:dyDescent="0.25">
      <c r="A3954">
        <v>2017</v>
      </c>
      <c r="B3954" s="53" t="str">
        <f t="shared" si="122"/>
        <v>2017_IA18</v>
      </c>
      <c r="C3954" t="s">
        <v>370</v>
      </c>
      <c r="D3954" t="s">
        <v>436</v>
      </c>
      <c r="E3954" s="53" t="str">
        <f t="shared" si="123"/>
        <v>2017_IACHEROKEE</v>
      </c>
      <c r="F3954">
        <v>424100</v>
      </c>
      <c r="G3954" s="53">
        <f t="array" ref="G3954">SUM(IF(A3954=A$5:A3954,IF(C3954=C$5:C3954,1,0),0))</f>
        <v>18</v>
      </c>
    </row>
    <row r="3955" spans="1:7" x14ac:dyDescent="0.25">
      <c r="A3955">
        <v>2017</v>
      </c>
      <c r="B3955" s="53" t="str">
        <f t="shared" si="122"/>
        <v>2017_IA19</v>
      </c>
      <c r="C3955" t="s">
        <v>370</v>
      </c>
      <c r="D3955" t="s">
        <v>907</v>
      </c>
      <c r="E3955" s="53" t="str">
        <f t="shared" si="123"/>
        <v>2017_IACHICKASAW</v>
      </c>
      <c r="F3955">
        <v>424100</v>
      </c>
      <c r="G3955" s="53">
        <f t="array" ref="G3955">SUM(IF(A3955=A$5:A3955,IF(C3955=C$5:C3955,1,0),0))</f>
        <v>19</v>
      </c>
    </row>
    <row r="3956" spans="1:7" x14ac:dyDescent="0.25">
      <c r="A3956">
        <v>2017</v>
      </c>
      <c r="B3956" s="53" t="str">
        <f t="shared" si="122"/>
        <v>2017_IA20</v>
      </c>
      <c r="C3956" t="s">
        <v>370</v>
      </c>
      <c r="D3956" t="s">
        <v>308</v>
      </c>
      <c r="E3956" s="53" t="str">
        <f t="shared" si="123"/>
        <v>2017_IACLARKE</v>
      </c>
      <c r="F3956">
        <v>424100</v>
      </c>
      <c r="G3956" s="53">
        <f t="array" ref="G3956">SUM(IF(A3956=A$5:A3956,IF(C3956=C$5:C3956,1,0),0))</f>
        <v>20</v>
      </c>
    </row>
    <row r="3957" spans="1:7" x14ac:dyDescent="0.25">
      <c r="A3957">
        <v>2017</v>
      </c>
      <c r="B3957" s="53" t="str">
        <f t="shared" si="122"/>
        <v>2017_IA21</v>
      </c>
      <c r="C3957" t="s">
        <v>370</v>
      </c>
      <c r="D3957" t="s">
        <v>439</v>
      </c>
      <c r="E3957" s="53" t="str">
        <f t="shared" si="123"/>
        <v>2017_IACLAY</v>
      </c>
      <c r="F3957">
        <v>424100</v>
      </c>
      <c r="G3957" s="53">
        <f t="array" ref="G3957">SUM(IF(A3957=A$5:A3957,IF(C3957=C$5:C3957,1,0),0))</f>
        <v>21</v>
      </c>
    </row>
    <row r="3958" spans="1:7" x14ac:dyDescent="0.25">
      <c r="A3958">
        <v>2017</v>
      </c>
      <c r="B3958" s="53" t="str">
        <f t="shared" si="122"/>
        <v>2017_IA22</v>
      </c>
      <c r="C3958" t="s">
        <v>370</v>
      </c>
      <c r="D3958" t="s">
        <v>693</v>
      </c>
      <c r="E3958" s="53" t="str">
        <f t="shared" si="123"/>
        <v>2017_IACLAYTON</v>
      </c>
      <c r="F3958">
        <v>424100</v>
      </c>
      <c r="G3958" s="53">
        <f t="array" ref="G3958">SUM(IF(A3958=A$5:A3958,IF(C3958=C$5:C3958,1,0),0))</f>
        <v>22</v>
      </c>
    </row>
    <row r="3959" spans="1:7" x14ac:dyDescent="0.25">
      <c r="A3959">
        <v>2017</v>
      </c>
      <c r="B3959" s="53" t="str">
        <f t="shared" si="122"/>
        <v>2017_IA23</v>
      </c>
      <c r="C3959" t="s">
        <v>370</v>
      </c>
      <c r="D3959" t="s">
        <v>813</v>
      </c>
      <c r="E3959" s="53" t="str">
        <f t="shared" si="123"/>
        <v>2017_IACLINTON</v>
      </c>
      <c r="F3959">
        <v>424100</v>
      </c>
      <c r="G3959" s="53">
        <f t="array" ref="G3959">SUM(IF(A3959=A$5:A3959,IF(C3959=C$5:C3959,1,0),0))</f>
        <v>23</v>
      </c>
    </row>
    <row r="3960" spans="1:7" x14ac:dyDescent="0.25">
      <c r="A3960">
        <v>2017</v>
      </c>
      <c r="B3960" s="53" t="str">
        <f t="shared" si="122"/>
        <v>2017_IA24</v>
      </c>
      <c r="C3960" t="s">
        <v>370</v>
      </c>
      <c r="D3960" t="s">
        <v>512</v>
      </c>
      <c r="E3960" s="53" t="str">
        <f t="shared" si="123"/>
        <v>2017_IACRAWFORD</v>
      </c>
      <c r="F3960">
        <v>424100</v>
      </c>
      <c r="G3960" s="53">
        <f t="array" ref="G3960">SUM(IF(A3960=A$5:A3960,IF(C3960=C$5:C3960,1,0),0))</f>
        <v>24</v>
      </c>
    </row>
    <row r="3961" spans="1:7" x14ac:dyDescent="0.25">
      <c r="A3961">
        <v>2017</v>
      </c>
      <c r="B3961" s="53" t="str">
        <f t="shared" si="122"/>
        <v>2017_IA25</v>
      </c>
      <c r="C3961" t="s">
        <v>370</v>
      </c>
      <c r="D3961" t="s">
        <v>449</v>
      </c>
      <c r="E3961" s="53" t="str">
        <f t="shared" si="123"/>
        <v>2017_IADALLAS</v>
      </c>
      <c r="F3961">
        <v>424100</v>
      </c>
      <c r="G3961" s="53">
        <f t="array" ref="G3961">SUM(IF(A3961=A$5:A3961,IF(C3961=C$5:C3961,1,0),0))</f>
        <v>25</v>
      </c>
    </row>
    <row r="3962" spans="1:7" x14ac:dyDescent="0.25">
      <c r="A3962">
        <v>2017</v>
      </c>
      <c r="B3962" s="53" t="str">
        <f t="shared" si="122"/>
        <v>2017_IA26</v>
      </c>
      <c r="C3962" t="s">
        <v>370</v>
      </c>
      <c r="D3962" t="s">
        <v>908</v>
      </c>
      <c r="E3962" s="53" t="str">
        <f t="shared" si="123"/>
        <v>2017_IADAVIS</v>
      </c>
      <c r="F3962">
        <v>424100</v>
      </c>
      <c r="G3962" s="53">
        <f t="array" ref="G3962">SUM(IF(A3962=A$5:A3962,IF(C3962=C$5:C3962,1,0),0))</f>
        <v>26</v>
      </c>
    </row>
    <row r="3963" spans="1:7" x14ac:dyDescent="0.25">
      <c r="A3963">
        <v>2017</v>
      </c>
      <c r="B3963" s="53" t="str">
        <f t="shared" si="122"/>
        <v>2017_IA27</v>
      </c>
      <c r="C3963" t="s">
        <v>370</v>
      </c>
      <c r="D3963" t="s">
        <v>702</v>
      </c>
      <c r="E3963" s="53" t="str">
        <f t="shared" si="123"/>
        <v>2017_IADECATUR</v>
      </c>
      <c r="F3963">
        <v>424100</v>
      </c>
      <c r="G3963" s="53">
        <f t="array" ref="G3963">SUM(IF(A3963=A$5:A3963,IF(C3963=C$5:C3963,1,0),0))</f>
        <v>27</v>
      </c>
    </row>
    <row r="3964" spans="1:7" x14ac:dyDescent="0.25">
      <c r="A3964">
        <v>2017</v>
      </c>
      <c r="B3964" s="53" t="str">
        <f t="shared" si="122"/>
        <v>2017_IA28</v>
      </c>
      <c r="C3964" t="s">
        <v>370</v>
      </c>
      <c r="D3964" t="s">
        <v>85</v>
      </c>
      <c r="E3964" s="53" t="str">
        <f t="shared" si="123"/>
        <v>2017_IADELAWARE</v>
      </c>
      <c r="F3964">
        <v>424100</v>
      </c>
      <c r="G3964" s="53">
        <f t="array" ref="G3964">SUM(IF(A3964=A$5:A3964,IF(C3964=C$5:C3964,1,0),0))</f>
        <v>28</v>
      </c>
    </row>
    <row r="3965" spans="1:7" x14ac:dyDescent="0.25">
      <c r="A3965">
        <v>2017</v>
      </c>
      <c r="B3965" s="53" t="str">
        <f t="shared" si="122"/>
        <v>2017_IA29</v>
      </c>
      <c r="C3965" t="s">
        <v>370</v>
      </c>
      <c r="D3965" t="s">
        <v>909</v>
      </c>
      <c r="E3965" s="53" t="str">
        <f t="shared" si="123"/>
        <v>2017_IADES MOINES</v>
      </c>
      <c r="F3965">
        <v>424100</v>
      </c>
      <c r="G3965" s="53">
        <f t="array" ref="G3965">SUM(IF(A3965=A$5:A3965,IF(C3965=C$5:C3965,1,0),0))</f>
        <v>29</v>
      </c>
    </row>
    <row r="3966" spans="1:7" x14ac:dyDescent="0.25">
      <c r="A3966">
        <v>2017</v>
      </c>
      <c r="B3966" s="53" t="str">
        <f t="shared" si="122"/>
        <v>2017_IA30</v>
      </c>
      <c r="C3966" t="s">
        <v>370</v>
      </c>
      <c r="D3966" t="s">
        <v>910</v>
      </c>
      <c r="E3966" s="53" t="str">
        <f t="shared" si="123"/>
        <v>2017_IADICKINSON</v>
      </c>
      <c r="F3966">
        <v>424100</v>
      </c>
      <c r="G3966" s="53">
        <f t="array" ref="G3966">SUM(IF(A3966=A$5:A3966,IF(C3966=C$5:C3966,1,0),0))</f>
        <v>30</v>
      </c>
    </row>
    <row r="3967" spans="1:7" x14ac:dyDescent="0.25">
      <c r="A3967">
        <v>2017</v>
      </c>
      <c r="B3967" s="53" t="str">
        <f t="shared" si="122"/>
        <v>2017_IA31</v>
      </c>
      <c r="C3967" t="s">
        <v>370</v>
      </c>
      <c r="D3967" t="s">
        <v>911</v>
      </c>
      <c r="E3967" s="53" t="str">
        <f t="shared" si="123"/>
        <v>2017_IADUBUQUE</v>
      </c>
      <c r="F3967">
        <v>424100</v>
      </c>
      <c r="G3967" s="53">
        <f t="array" ref="G3967">SUM(IF(A3967=A$5:A3967,IF(C3967=C$5:C3967,1,0),0))</f>
        <v>31</v>
      </c>
    </row>
    <row r="3968" spans="1:7" x14ac:dyDescent="0.25">
      <c r="A3968">
        <v>2017</v>
      </c>
      <c r="B3968" s="53" t="str">
        <f t="shared" si="122"/>
        <v>2017_IA32</v>
      </c>
      <c r="C3968" t="s">
        <v>370</v>
      </c>
      <c r="D3968" t="s">
        <v>912</v>
      </c>
      <c r="E3968" s="53" t="str">
        <f t="shared" si="123"/>
        <v>2017_IAEMMET</v>
      </c>
      <c r="F3968">
        <v>424100</v>
      </c>
      <c r="G3968" s="53">
        <f t="array" ref="G3968">SUM(IF(A3968=A$5:A3968,IF(C3968=C$5:C3968,1,0),0))</f>
        <v>32</v>
      </c>
    </row>
    <row r="3969" spans="1:7" x14ac:dyDescent="0.25">
      <c r="A3969">
        <v>2017</v>
      </c>
      <c r="B3969" s="53" t="str">
        <f t="shared" si="122"/>
        <v>2017_IA33</v>
      </c>
      <c r="C3969" t="s">
        <v>370</v>
      </c>
      <c r="D3969" t="s">
        <v>454</v>
      </c>
      <c r="E3969" s="53" t="str">
        <f t="shared" si="123"/>
        <v>2017_IAFAYETTE</v>
      </c>
      <c r="F3969">
        <v>424100</v>
      </c>
      <c r="G3969" s="53">
        <f t="array" ref="G3969">SUM(IF(A3969=A$5:A3969,IF(C3969=C$5:C3969,1,0),0))</f>
        <v>33</v>
      </c>
    </row>
    <row r="3970" spans="1:7" x14ac:dyDescent="0.25">
      <c r="A3970">
        <v>2017</v>
      </c>
      <c r="B3970" s="53" t="str">
        <f t="shared" si="122"/>
        <v>2017_IA34</v>
      </c>
      <c r="C3970" t="s">
        <v>370</v>
      </c>
      <c r="D3970" t="s">
        <v>713</v>
      </c>
      <c r="E3970" s="53" t="str">
        <f t="shared" si="123"/>
        <v>2017_IAFLOYD</v>
      </c>
      <c r="F3970">
        <v>424100</v>
      </c>
      <c r="G3970" s="53">
        <f t="array" ref="G3970">SUM(IF(A3970=A$5:A3970,IF(C3970=C$5:C3970,1,0),0))</f>
        <v>34</v>
      </c>
    </row>
    <row r="3971" spans="1:7" x14ac:dyDescent="0.25">
      <c r="A3971">
        <v>2017</v>
      </c>
      <c r="B3971" s="53" t="str">
        <f t="shared" si="122"/>
        <v>2017_IA35</v>
      </c>
      <c r="C3971" t="s">
        <v>370</v>
      </c>
      <c r="D3971" t="s">
        <v>455</v>
      </c>
      <c r="E3971" s="53" t="str">
        <f t="shared" si="123"/>
        <v>2017_IAFRANKLIN</v>
      </c>
      <c r="F3971">
        <v>424100</v>
      </c>
      <c r="G3971" s="53">
        <f t="array" ref="G3971">SUM(IF(A3971=A$5:A3971,IF(C3971=C$5:C3971,1,0),0))</f>
        <v>35</v>
      </c>
    </row>
    <row r="3972" spans="1:7" x14ac:dyDescent="0.25">
      <c r="A3972">
        <v>2017</v>
      </c>
      <c r="B3972" s="53" t="str">
        <f t="shared" si="122"/>
        <v>2017_IA36</v>
      </c>
      <c r="C3972" t="s">
        <v>370</v>
      </c>
      <c r="D3972" t="s">
        <v>596</v>
      </c>
      <c r="E3972" s="53" t="str">
        <f t="shared" si="123"/>
        <v>2017_IAFREMONT</v>
      </c>
      <c r="F3972">
        <v>424100</v>
      </c>
      <c r="G3972" s="53">
        <f t="array" ref="G3972">SUM(IF(A3972=A$5:A3972,IF(C3972=C$5:C3972,1,0),0))</f>
        <v>36</v>
      </c>
    </row>
    <row r="3973" spans="1:7" x14ac:dyDescent="0.25">
      <c r="A3973">
        <v>2017</v>
      </c>
      <c r="B3973" s="53" t="str">
        <f t="shared" si="122"/>
        <v>2017_IA37</v>
      </c>
      <c r="C3973" t="s">
        <v>370</v>
      </c>
      <c r="D3973" t="s">
        <v>212</v>
      </c>
      <c r="E3973" s="53" t="str">
        <f t="shared" si="123"/>
        <v>2017_IAGREENE</v>
      </c>
      <c r="F3973">
        <v>424100</v>
      </c>
      <c r="G3973" s="53">
        <f t="array" ref="G3973">SUM(IF(A3973=A$5:A3973,IF(C3973=C$5:C3973,1,0),0))</f>
        <v>37</v>
      </c>
    </row>
    <row r="3974" spans="1:7" x14ac:dyDescent="0.25">
      <c r="A3974">
        <v>2017</v>
      </c>
      <c r="B3974" s="53" t="str">
        <f t="shared" ref="B3974:B4037" si="124">A3974&amp;"_"&amp;C3974&amp;G3974</f>
        <v>2017_IA38</v>
      </c>
      <c r="C3974" t="s">
        <v>370</v>
      </c>
      <c r="D3974" t="s">
        <v>821</v>
      </c>
      <c r="E3974" s="53" t="str">
        <f t="shared" ref="E3974:E4037" si="125">A3974&amp;"_"&amp;C3974&amp;D3974</f>
        <v>2017_IAGRUNDY</v>
      </c>
      <c r="F3974">
        <v>424100</v>
      </c>
      <c r="G3974" s="53">
        <f t="array" ref="G3974">SUM(IF(A3974=A$5:A3974,IF(C3974=C$5:C3974,1,0),0))</f>
        <v>38</v>
      </c>
    </row>
    <row r="3975" spans="1:7" x14ac:dyDescent="0.25">
      <c r="A3975">
        <v>2017</v>
      </c>
      <c r="B3975" s="53" t="str">
        <f t="shared" si="124"/>
        <v>2017_IA39</v>
      </c>
      <c r="C3975" t="s">
        <v>370</v>
      </c>
      <c r="D3975" t="s">
        <v>913</v>
      </c>
      <c r="E3975" s="53" t="str">
        <f t="shared" si="125"/>
        <v>2017_IAGUTHRIE</v>
      </c>
      <c r="F3975">
        <v>424100</v>
      </c>
      <c r="G3975" s="53">
        <f t="array" ref="G3975">SUM(IF(A3975=A$5:A3975,IF(C3975=C$5:C3975,1,0),0))</f>
        <v>39</v>
      </c>
    </row>
    <row r="3976" spans="1:7" x14ac:dyDescent="0.25">
      <c r="A3976">
        <v>2017</v>
      </c>
      <c r="B3976" s="53" t="str">
        <f t="shared" si="124"/>
        <v>2017_IA40</v>
      </c>
      <c r="C3976" t="s">
        <v>370</v>
      </c>
      <c r="D3976" t="s">
        <v>642</v>
      </c>
      <c r="E3976" s="53" t="str">
        <f t="shared" si="125"/>
        <v>2017_IAHAMILTON</v>
      </c>
      <c r="F3976">
        <v>424100</v>
      </c>
      <c r="G3976" s="53">
        <f t="array" ref="G3976">SUM(IF(A3976=A$5:A3976,IF(C3976=C$5:C3976,1,0),0))</f>
        <v>40</v>
      </c>
    </row>
    <row r="3977" spans="1:7" x14ac:dyDescent="0.25">
      <c r="A3977">
        <v>2017</v>
      </c>
      <c r="B3977" s="53" t="str">
        <f t="shared" si="124"/>
        <v>2017_IA41</v>
      </c>
      <c r="C3977" t="s">
        <v>370</v>
      </c>
      <c r="D3977" t="s">
        <v>723</v>
      </c>
      <c r="E3977" s="53" t="str">
        <f t="shared" si="125"/>
        <v>2017_IAHANCOCK</v>
      </c>
      <c r="F3977">
        <v>424100</v>
      </c>
      <c r="G3977" s="53">
        <f t="array" ref="G3977">SUM(IF(A3977=A$5:A3977,IF(C3977=C$5:C3977,1,0),0))</f>
        <v>41</v>
      </c>
    </row>
    <row r="3978" spans="1:7" x14ac:dyDescent="0.25">
      <c r="A3978">
        <v>2017</v>
      </c>
      <c r="B3978" s="53" t="str">
        <f t="shared" si="124"/>
        <v>2017_IA42</v>
      </c>
      <c r="C3978" t="s">
        <v>370</v>
      </c>
      <c r="D3978" t="s">
        <v>822</v>
      </c>
      <c r="E3978" s="53" t="str">
        <f t="shared" si="125"/>
        <v>2017_IAHARDIN</v>
      </c>
      <c r="F3978">
        <v>424100</v>
      </c>
      <c r="G3978" s="53">
        <f t="array" ref="G3978">SUM(IF(A3978=A$5:A3978,IF(C3978=C$5:C3978,1,0),0))</f>
        <v>42</v>
      </c>
    </row>
    <row r="3979" spans="1:7" x14ac:dyDescent="0.25">
      <c r="A3979">
        <v>2017</v>
      </c>
      <c r="B3979" s="53" t="str">
        <f t="shared" si="124"/>
        <v>2017_IA43</v>
      </c>
      <c r="C3979" t="s">
        <v>370</v>
      </c>
      <c r="D3979" t="s">
        <v>867</v>
      </c>
      <c r="E3979" s="53" t="str">
        <f t="shared" si="125"/>
        <v>2017_IAHARRISON</v>
      </c>
      <c r="F3979">
        <v>424100</v>
      </c>
      <c r="G3979" s="53">
        <f t="array" ref="G3979">SUM(IF(A3979=A$5:A3979,IF(C3979=C$5:C3979,1,0),0))</f>
        <v>43</v>
      </c>
    </row>
    <row r="3980" spans="1:7" x14ac:dyDescent="0.25">
      <c r="A3980">
        <v>2017</v>
      </c>
      <c r="B3980" s="53" t="str">
        <f t="shared" si="124"/>
        <v>2017_IA44</v>
      </c>
      <c r="C3980" t="s">
        <v>370</v>
      </c>
      <c r="D3980" t="s">
        <v>458</v>
      </c>
      <c r="E3980" s="53" t="str">
        <f t="shared" si="125"/>
        <v>2017_IAHENRY</v>
      </c>
      <c r="F3980">
        <v>424100</v>
      </c>
      <c r="G3980" s="53">
        <f t="array" ref="G3980">SUM(IF(A3980=A$5:A3980,IF(C3980=C$5:C3980,1,0),0))</f>
        <v>44</v>
      </c>
    </row>
    <row r="3981" spans="1:7" x14ac:dyDescent="0.25">
      <c r="A3981">
        <v>2017</v>
      </c>
      <c r="B3981" s="53" t="str">
        <f t="shared" si="124"/>
        <v>2017_IA45</v>
      </c>
      <c r="C3981" t="s">
        <v>370</v>
      </c>
      <c r="D3981" t="s">
        <v>231</v>
      </c>
      <c r="E3981" s="53" t="str">
        <f t="shared" si="125"/>
        <v>2017_IAHOWARD</v>
      </c>
      <c r="F3981">
        <v>424100</v>
      </c>
      <c r="G3981" s="53">
        <f t="array" ref="G3981">SUM(IF(A3981=A$5:A3981,IF(C3981=C$5:C3981,1,0),0))</f>
        <v>45</v>
      </c>
    </row>
    <row r="3982" spans="1:7" x14ac:dyDescent="0.25">
      <c r="A3982">
        <v>2017</v>
      </c>
      <c r="B3982" s="53" t="str">
        <f t="shared" si="124"/>
        <v>2017_IA46</v>
      </c>
      <c r="C3982" t="s">
        <v>370</v>
      </c>
      <c r="D3982" t="s">
        <v>558</v>
      </c>
      <c r="E3982" s="53" t="str">
        <f t="shared" si="125"/>
        <v>2017_IAHUMBOLDT</v>
      </c>
      <c r="F3982">
        <v>424100</v>
      </c>
      <c r="G3982" s="53">
        <f t="array" ref="G3982">SUM(IF(A3982=A$5:A3982,IF(C3982=C$5:C3982,1,0),0))</f>
        <v>46</v>
      </c>
    </row>
    <row r="3983" spans="1:7" x14ac:dyDescent="0.25">
      <c r="A3983">
        <v>2017</v>
      </c>
      <c r="B3983" s="53" t="str">
        <f t="shared" si="124"/>
        <v>2017_IA47</v>
      </c>
      <c r="C3983" t="s">
        <v>370</v>
      </c>
      <c r="D3983" t="s">
        <v>914</v>
      </c>
      <c r="E3983" s="53" t="str">
        <f t="shared" si="125"/>
        <v>2017_IAIDA</v>
      </c>
      <c r="F3983">
        <v>424100</v>
      </c>
      <c r="G3983" s="53">
        <f t="array" ref="G3983">SUM(IF(A3983=A$5:A3983,IF(C3983=C$5:C3983,1,0),0))</f>
        <v>47</v>
      </c>
    </row>
    <row r="3984" spans="1:7" x14ac:dyDescent="0.25">
      <c r="A3984">
        <v>2017</v>
      </c>
      <c r="B3984" s="53" t="str">
        <f t="shared" si="124"/>
        <v>2017_IA48</v>
      </c>
      <c r="C3984" t="s">
        <v>370</v>
      </c>
      <c r="D3984" t="s">
        <v>93</v>
      </c>
      <c r="E3984" s="53" t="str">
        <f t="shared" si="125"/>
        <v>2017_IAIOWA</v>
      </c>
      <c r="F3984">
        <v>424100</v>
      </c>
      <c r="G3984" s="53">
        <f t="array" ref="G3984">SUM(IF(A3984=A$5:A3984,IF(C3984=C$5:C3984,1,0),0))</f>
        <v>48</v>
      </c>
    </row>
    <row r="3985" spans="1:7" x14ac:dyDescent="0.25">
      <c r="A3985">
        <v>2017</v>
      </c>
      <c r="B3985" s="53" t="str">
        <f t="shared" si="124"/>
        <v>2017_IA49</v>
      </c>
      <c r="C3985" t="s">
        <v>370</v>
      </c>
      <c r="D3985" t="s">
        <v>460</v>
      </c>
      <c r="E3985" s="53" t="str">
        <f t="shared" si="125"/>
        <v>2017_IAJACKSON</v>
      </c>
      <c r="F3985">
        <v>424100</v>
      </c>
      <c r="G3985" s="53">
        <f t="array" ref="G3985">SUM(IF(A3985=A$5:A3985,IF(C3985=C$5:C3985,1,0),0))</f>
        <v>49</v>
      </c>
    </row>
    <row r="3986" spans="1:7" x14ac:dyDescent="0.25">
      <c r="A3986">
        <v>2017</v>
      </c>
      <c r="B3986" s="53" t="str">
        <f t="shared" si="124"/>
        <v>2017_IA50</v>
      </c>
      <c r="C3986" t="s">
        <v>370</v>
      </c>
      <c r="D3986" t="s">
        <v>729</v>
      </c>
      <c r="E3986" s="53" t="str">
        <f t="shared" si="125"/>
        <v>2017_IAJASPER</v>
      </c>
      <c r="F3986">
        <v>424100</v>
      </c>
      <c r="G3986" s="53">
        <f t="array" ref="G3986">SUM(IF(A3986=A$5:A3986,IF(C3986=C$5:C3986,1,0),0))</f>
        <v>50</v>
      </c>
    </row>
    <row r="3987" spans="1:7" x14ac:dyDescent="0.25">
      <c r="A3987">
        <v>2017</v>
      </c>
      <c r="B3987" s="53" t="str">
        <f t="shared" si="124"/>
        <v>2017_IA51</v>
      </c>
      <c r="C3987" t="s">
        <v>370</v>
      </c>
      <c r="D3987" t="s">
        <v>196</v>
      </c>
      <c r="E3987" s="53" t="str">
        <f t="shared" si="125"/>
        <v>2017_IAJEFFERSON</v>
      </c>
      <c r="F3987">
        <v>424100</v>
      </c>
      <c r="G3987" s="53">
        <f t="array" ref="G3987">SUM(IF(A3987=A$5:A3987,IF(C3987=C$5:C3987,1,0),0))</f>
        <v>51</v>
      </c>
    </row>
    <row r="3988" spans="1:7" x14ac:dyDescent="0.25">
      <c r="A3988">
        <v>2017</v>
      </c>
      <c r="B3988" s="53" t="str">
        <f t="shared" si="124"/>
        <v>2017_IA52</v>
      </c>
      <c r="C3988" t="s">
        <v>370</v>
      </c>
      <c r="D3988" t="s">
        <v>525</v>
      </c>
      <c r="E3988" s="53" t="str">
        <f t="shared" si="125"/>
        <v>2017_IAJOHNSON</v>
      </c>
      <c r="F3988">
        <v>424100</v>
      </c>
      <c r="G3988" s="53">
        <f t="array" ref="G3988">SUM(IF(A3988=A$5:A3988,IF(C3988=C$5:C3988,1,0),0))</f>
        <v>52</v>
      </c>
    </row>
    <row r="3989" spans="1:7" x14ac:dyDescent="0.25">
      <c r="A3989">
        <v>2017</v>
      </c>
      <c r="B3989" s="53" t="str">
        <f t="shared" si="124"/>
        <v>2017_IA53</v>
      </c>
      <c r="C3989" t="s">
        <v>370</v>
      </c>
      <c r="D3989" t="s">
        <v>732</v>
      </c>
      <c r="E3989" s="53" t="str">
        <f t="shared" si="125"/>
        <v>2017_IAJONES</v>
      </c>
      <c r="F3989">
        <v>424100</v>
      </c>
      <c r="G3989" s="53">
        <f t="array" ref="G3989">SUM(IF(A3989=A$5:A3989,IF(C3989=C$5:C3989,1,0),0))</f>
        <v>53</v>
      </c>
    </row>
    <row r="3990" spans="1:7" x14ac:dyDescent="0.25">
      <c r="A3990">
        <v>2017</v>
      </c>
      <c r="B3990" s="53" t="str">
        <f t="shared" si="124"/>
        <v>2017_IA54</v>
      </c>
      <c r="C3990" t="s">
        <v>370</v>
      </c>
      <c r="D3990" t="s">
        <v>915</v>
      </c>
      <c r="E3990" s="53" t="str">
        <f t="shared" si="125"/>
        <v>2017_IAKEOKUK</v>
      </c>
      <c r="F3990">
        <v>424100</v>
      </c>
      <c r="G3990" s="53">
        <f t="array" ref="G3990">SUM(IF(A3990=A$5:A3990,IF(C3990=C$5:C3990,1,0),0))</f>
        <v>54</v>
      </c>
    </row>
    <row r="3991" spans="1:7" x14ac:dyDescent="0.25">
      <c r="A3991">
        <v>2017</v>
      </c>
      <c r="B3991" s="53" t="str">
        <f t="shared" si="124"/>
        <v>2017_IA55</v>
      </c>
      <c r="C3991" t="s">
        <v>370</v>
      </c>
      <c r="D3991" t="s">
        <v>916</v>
      </c>
      <c r="E3991" s="53" t="str">
        <f t="shared" si="125"/>
        <v>2017_IAKOSSUTH</v>
      </c>
      <c r="F3991">
        <v>424100</v>
      </c>
      <c r="G3991" s="53">
        <f t="array" ref="G3991">SUM(IF(A3991=A$5:A3991,IF(C3991=C$5:C3991,1,0),0))</f>
        <v>55</v>
      </c>
    </row>
    <row r="3992" spans="1:7" x14ac:dyDescent="0.25">
      <c r="A3992">
        <v>2017</v>
      </c>
      <c r="B3992" s="53" t="str">
        <f t="shared" si="124"/>
        <v>2017_IA56</v>
      </c>
      <c r="C3992" t="s">
        <v>370</v>
      </c>
      <c r="D3992" t="s">
        <v>464</v>
      </c>
      <c r="E3992" s="53" t="str">
        <f t="shared" si="125"/>
        <v>2017_IALEE</v>
      </c>
      <c r="F3992">
        <v>424100</v>
      </c>
      <c r="G3992" s="53">
        <f t="array" ref="G3992">SUM(IF(A3992=A$5:A3992,IF(C3992=C$5:C3992,1,0),0))</f>
        <v>56</v>
      </c>
    </row>
    <row r="3993" spans="1:7" x14ac:dyDescent="0.25">
      <c r="A3993">
        <v>2017</v>
      </c>
      <c r="B3993" s="53" t="str">
        <f t="shared" si="124"/>
        <v>2017_IA57</v>
      </c>
      <c r="C3993" t="s">
        <v>370</v>
      </c>
      <c r="D3993" t="s">
        <v>917</v>
      </c>
      <c r="E3993" s="53" t="str">
        <f t="shared" si="125"/>
        <v>2017_IALINN</v>
      </c>
      <c r="F3993">
        <v>424100</v>
      </c>
      <c r="G3993" s="53">
        <f t="array" ref="G3993">SUM(IF(A3993=A$5:A3993,IF(C3993=C$5:C3993,1,0),0))</f>
        <v>57</v>
      </c>
    </row>
    <row r="3994" spans="1:7" x14ac:dyDescent="0.25">
      <c r="A3994">
        <v>2017</v>
      </c>
      <c r="B3994" s="53" t="str">
        <f t="shared" si="124"/>
        <v>2017_IA58</v>
      </c>
      <c r="C3994" t="s">
        <v>370</v>
      </c>
      <c r="D3994" t="s">
        <v>325</v>
      </c>
      <c r="E3994" s="53" t="str">
        <f t="shared" si="125"/>
        <v>2017_IALOUISA</v>
      </c>
      <c r="F3994">
        <v>424100</v>
      </c>
      <c r="G3994" s="53">
        <f t="array" ref="G3994">SUM(IF(A3994=A$5:A3994,IF(C3994=C$5:C3994,1,0),0))</f>
        <v>58</v>
      </c>
    </row>
    <row r="3995" spans="1:7" x14ac:dyDescent="0.25">
      <c r="A3995">
        <v>2017</v>
      </c>
      <c r="B3995" s="53" t="str">
        <f t="shared" si="124"/>
        <v>2017_IA59</v>
      </c>
      <c r="C3995" t="s">
        <v>370</v>
      </c>
      <c r="D3995" t="s">
        <v>918</v>
      </c>
      <c r="E3995" s="53" t="str">
        <f t="shared" si="125"/>
        <v>2017_IALUCAS</v>
      </c>
      <c r="F3995">
        <v>424100</v>
      </c>
      <c r="G3995" s="53">
        <f t="array" ref="G3995">SUM(IF(A3995=A$5:A3995,IF(C3995=C$5:C3995,1,0),0))</f>
        <v>59</v>
      </c>
    </row>
    <row r="3996" spans="1:7" x14ac:dyDescent="0.25">
      <c r="A3996">
        <v>2017</v>
      </c>
      <c r="B3996" s="53" t="str">
        <f t="shared" si="124"/>
        <v>2017_IA60</v>
      </c>
      <c r="C3996" t="s">
        <v>370</v>
      </c>
      <c r="D3996" t="s">
        <v>919</v>
      </c>
      <c r="E3996" s="53" t="str">
        <f t="shared" si="125"/>
        <v>2017_IALYON</v>
      </c>
      <c r="F3996">
        <v>424100</v>
      </c>
      <c r="G3996" s="53">
        <f t="array" ref="G3996">SUM(IF(A3996=A$5:A3996,IF(C3996=C$5:C3996,1,0),0))</f>
        <v>60</v>
      </c>
    </row>
    <row r="3997" spans="1:7" x14ac:dyDescent="0.25">
      <c r="A3997">
        <v>2017</v>
      </c>
      <c r="B3997" s="53" t="str">
        <f t="shared" si="124"/>
        <v>2017_IA61</v>
      </c>
      <c r="C3997" t="s">
        <v>370</v>
      </c>
      <c r="D3997" t="s">
        <v>467</v>
      </c>
      <c r="E3997" s="53" t="str">
        <f t="shared" si="125"/>
        <v>2017_IAMADISON</v>
      </c>
      <c r="F3997">
        <v>424100</v>
      </c>
      <c r="G3997" s="53">
        <f t="array" ref="G3997">SUM(IF(A3997=A$5:A3997,IF(C3997=C$5:C3997,1,0),0))</f>
        <v>61</v>
      </c>
    </row>
    <row r="3998" spans="1:7" x14ac:dyDescent="0.25">
      <c r="A3998">
        <v>2017</v>
      </c>
      <c r="B3998" s="53" t="str">
        <f t="shared" si="124"/>
        <v>2017_IA62</v>
      </c>
      <c r="C3998" t="s">
        <v>370</v>
      </c>
      <c r="D3998" t="s">
        <v>920</v>
      </c>
      <c r="E3998" s="53" t="str">
        <f t="shared" si="125"/>
        <v>2017_IAMAHASKA</v>
      </c>
      <c r="F3998">
        <v>424100</v>
      </c>
      <c r="G3998" s="53">
        <f t="array" ref="G3998">SUM(IF(A3998=A$5:A3998,IF(C3998=C$5:C3998,1,0),0))</f>
        <v>62</v>
      </c>
    </row>
    <row r="3999" spans="1:7" x14ac:dyDescent="0.25">
      <c r="A3999">
        <v>2017</v>
      </c>
      <c r="B3999" s="53" t="str">
        <f t="shared" si="124"/>
        <v>2017_IA63</v>
      </c>
      <c r="C3999" t="s">
        <v>370</v>
      </c>
      <c r="D3999" t="s">
        <v>469</v>
      </c>
      <c r="E3999" s="53" t="str">
        <f t="shared" si="125"/>
        <v>2017_IAMARION</v>
      </c>
      <c r="F3999">
        <v>424100</v>
      </c>
      <c r="G3999" s="53">
        <f t="array" ref="G3999">SUM(IF(A3999=A$5:A3999,IF(C3999=C$5:C3999,1,0),0))</f>
        <v>63</v>
      </c>
    </row>
    <row r="4000" spans="1:7" x14ac:dyDescent="0.25">
      <c r="A4000">
        <v>2017</v>
      </c>
      <c r="B4000" s="53" t="str">
        <f t="shared" si="124"/>
        <v>2017_IA64</v>
      </c>
      <c r="C4000" t="s">
        <v>370</v>
      </c>
      <c r="D4000" t="s">
        <v>470</v>
      </c>
      <c r="E4000" s="53" t="str">
        <f t="shared" si="125"/>
        <v>2017_IAMARSHALL</v>
      </c>
      <c r="F4000">
        <v>424100</v>
      </c>
      <c r="G4000" s="53">
        <f t="array" ref="G4000">SUM(IF(A4000=A$5:A4000,IF(C4000=C$5:C4000,1,0),0))</f>
        <v>64</v>
      </c>
    </row>
    <row r="4001" spans="1:7" x14ac:dyDescent="0.25">
      <c r="A4001">
        <v>2017</v>
      </c>
      <c r="B4001" s="53" t="str">
        <f t="shared" si="124"/>
        <v>2017_IA65</v>
      </c>
      <c r="C4001" t="s">
        <v>370</v>
      </c>
      <c r="D4001" t="s">
        <v>921</v>
      </c>
      <c r="E4001" s="53" t="str">
        <f t="shared" si="125"/>
        <v>2017_IAMILLS</v>
      </c>
      <c r="F4001">
        <v>424100</v>
      </c>
      <c r="G4001" s="53">
        <f t="array" ref="G4001">SUM(IF(A4001=A$5:A4001,IF(C4001=C$5:C4001,1,0),0))</f>
        <v>65</v>
      </c>
    </row>
    <row r="4002" spans="1:7" x14ac:dyDescent="0.25">
      <c r="A4002">
        <v>2017</v>
      </c>
      <c r="B4002" s="53" t="str">
        <f t="shared" si="124"/>
        <v>2017_IA66</v>
      </c>
      <c r="C4002" t="s">
        <v>370</v>
      </c>
      <c r="D4002" t="s">
        <v>740</v>
      </c>
      <c r="E4002" s="53" t="str">
        <f t="shared" si="125"/>
        <v>2017_IAMITCHELL</v>
      </c>
      <c r="F4002">
        <v>424100</v>
      </c>
      <c r="G4002" s="53">
        <f t="array" ref="G4002">SUM(IF(A4002=A$5:A4002,IF(C4002=C$5:C4002,1,0),0))</f>
        <v>66</v>
      </c>
    </row>
    <row r="4003" spans="1:7" x14ac:dyDescent="0.25">
      <c r="A4003">
        <v>2017</v>
      </c>
      <c r="B4003" s="53" t="str">
        <f t="shared" si="124"/>
        <v>2017_IA67</v>
      </c>
      <c r="C4003" t="s">
        <v>370</v>
      </c>
      <c r="D4003" t="s">
        <v>922</v>
      </c>
      <c r="E4003" s="53" t="str">
        <f t="shared" si="125"/>
        <v>2017_IAMONONA</v>
      </c>
      <c r="F4003">
        <v>424100</v>
      </c>
      <c r="G4003" s="53">
        <f t="array" ref="G4003">SUM(IF(A4003=A$5:A4003,IF(C4003=C$5:C4003,1,0),0))</f>
        <v>67</v>
      </c>
    </row>
    <row r="4004" spans="1:7" x14ac:dyDescent="0.25">
      <c r="A4004">
        <v>2017</v>
      </c>
      <c r="B4004" s="53" t="str">
        <f t="shared" si="124"/>
        <v>2017_IA68</v>
      </c>
      <c r="C4004" t="s">
        <v>370</v>
      </c>
      <c r="D4004" t="s">
        <v>210</v>
      </c>
      <c r="E4004" s="53" t="str">
        <f t="shared" si="125"/>
        <v>2017_IAMONROE</v>
      </c>
      <c r="F4004">
        <v>424100</v>
      </c>
      <c r="G4004" s="53">
        <f t="array" ref="G4004">SUM(IF(A4004=A$5:A4004,IF(C4004=C$5:C4004,1,0),0))</f>
        <v>68</v>
      </c>
    </row>
    <row r="4005" spans="1:7" x14ac:dyDescent="0.25">
      <c r="A4005">
        <v>2017</v>
      </c>
      <c r="B4005" s="53" t="str">
        <f t="shared" si="124"/>
        <v>2017_IA69</v>
      </c>
      <c r="C4005" t="s">
        <v>370</v>
      </c>
      <c r="D4005" t="s">
        <v>232</v>
      </c>
      <c r="E4005" s="53" t="str">
        <f t="shared" si="125"/>
        <v>2017_IAMONTGOMERY</v>
      </c>
      <c r="F4005">
        <v>424100</v>
      </c>
      <c r="G4005" s="53">
        <f t="array" ref="G4005">SUM(IF(A4005=A$5:A4005,IF(C4005=C$5:C4005,1,0),0))</f>
        <v>69</v>
      </c>
    </row>
    <row r="4006" spans="1:7" x14ac:dyDescent="0.25">
      <c r="A4006">
        <v>2017</v>
      </c>
      <c r="B4006" s="53" t="str">
        <f t="shared" si="124"/>
        <v>2017_IA70</v>
      </c>
      <c r="C4006" t="s">
        <v>370</v>
      </c>
      <c r="D4006" t="s">
        <v>923</v>
      </c>
      <c r="E4006" s="53" t="str">
        <f t="shared" si="125"/>
        <v>2017_IAMUSCATINE</v>
      </c>
      <c r="F4006">
        <v>424100</v>
      </c>
      <c r="G4006" s="53">
        <f t="array" ref="G4006">SUM(IF(A4006=A$5:A4006,IF(C4006=C$5:C4006,1,0),0))</f>
        <v>70</v>
      </c>
    </row>
    <row r="4007" spans="1:7" x14ac:dyDescent="0.25">
      <c r="A4007">
        <v>2017</v>
      </c>
      <c r="B4007" s="53" t="str">
        <f t="shared" si="124"/>
        <v>2017_IA71</v>
      </c>
      <c r="C4007" t="s">
        <v>370</v>
      </c>
      <c r="D4007" t="s">
        <v>924</v>
      </c>
      <c r="E4007" s="53" t="str">
        <f t="shared" si="125"/>
        <v>2017_IAO'BRIEN</v>
      </c>
      <c r="F4007">
        <v>424100</v>
      </c>
      <c r="G4007" s="53">
        <f t="array" ref="G4007">SUM(IF(A4007=A$5:A4007,IF(C4007=C$5:C4007,1,0),0))</f>
        <v>71</v>
      </c>
    </row>
    <row r="4008" spans="1:7" x14ac:dyDescent="0.25">
      <c r="A4008">
        <v>2017</v>
      </c>
      <c r="B4008" s="53" t="str">
        <f t="shared" si="124"/>
        <v>2017_IA72</v>
      </c>
      <c r="C4008" t="s">
        <v>370</v>
      </c>
      <c r="D4008" t="s">
        <v>658</v>
      </c>
      <c r="E4008" s="53" t="str">
        <f t="shared" si="125"/>
        <v>2017_IAOSCEOLA</v>
      </c>
      <c r="F4008">
        <v>424100</v>
      </c>
      <c r="G4008" s="53">
        <f t="array" ref="G4008">SUM(IF(A4008=A$5:A4008,IF(C4008=C$5:C4008,1,0),0))</f>
        <v>72</v>
      </c>
    </row>
    <row r="4009" spans="1:7" x14ac:dyDescent="0.25">
      <c r="A4009">
        <v>2017</v>
      </c>
      <c r="B4009" s="53" t="str">
        <f t="shared" si="124"/>
        <v>2017_IA73</v>
      </c>
      <c r="C4009" t="s">
        <v>370</v>
      </c>
      <c r="D4009" t="s">
        <v>925</v>
      </c>
      <c r="E4009" s="53" t="str">
        <f t="shared" si="125"/>
        <v>2017_IAPAGE</v>
      </c>
      <c r="F4009">
        <v>424100</v>
      </c>
      <c r="G4009" s="53">
        <f t="array" ref="G4009">SUM(IF(A4009=A$5:A4009,IF(C4009=C$5:C4009,1,0),0))</f>
        <v>73</v>
      </c>
    </row>
    <row r="4010" spans="1:7" x14ac:dyDescent="0.25">
      <c r="A4010">
        <v>2017</v>
      </c>
      <c r="B4010" s="53" t="str">
        <f t="shared" si="124"/>
        <v>2017_IA74</v>
      </c>
      <c r="C4010" t="s">
        <v>370</v>
      </c>
      <c r="D4010" t="s">
        <v>926</v>
      </c>
      <c r="E4010" s="53" t="str">
        <f t="shared" si="125"/>
        <v>2017_IAPALO ALTO</v>
      </c>
      <c r="F4010">
        <v>424100</v>
      </c>
      <c r="G4010" s="53">
        <f t="array" ref="G4010">SUM(IF(A4010=A$5:A4010,IF(C4010=C$5:C4010,1,0),0))</f>
        <v>74</v>
      </c>
    </row>
    <row r="4011" spans="1:7" x14ac:dyDescent="0.25">
      <c r="A4011">
        <v>2017</v>
      </c>
      <c r="B4011" s="53" t="str">
        <f t="shared" si="124"/>
        <v>2017_IA75</v>
      </c>
      <c r="C4011" t="s">
        <v>370</v>
      </c>
      <c r="D4011" t="s">
        <v>243</v>
      </c>
      <c r="E4011" s="53" t="str">
        <f t="shared" si="125"/>
        <v>2017_IAPLYMOUTH</v>
      </c>
      <c r="F4011">
        <v>424100</v>
      </c>
      <c r="G4011" s="53">
        <f t="array" ref="G4011">SUM(IF(A4011=A$5:A4011,IF(C4011=C$5:C4011,1,0),0))</f>
        <v>75</v>
      </c>
    </row>
    <row r="4012" spans="1:7" x14ac:dyDescent="0.25">
      <c r="A4012">
        <v>2017</v>
      </c>
      <c r="B4012" s="53" t="str">
        <f t="shared" si="124"/>
        <v>2017_IA76</v>
      </c>
      <c r="C4012" t="s">
        <v>370</v>
      </c>
      <c r="D4012" t="s">
        <v>927</v>
      </c>
      <c r="E4012" s="53" t="str">
        <f t="shared" si="125"/>
        <v>2017_IAPOCAHONTAS</v>
      </c>
      <c r="F4012">
        <v>424100</v>
      </c>
      <c r="G4012" s="53">
        <f t="array" ref="G4012">SUM(IF(A4012=A$5:A4012,IF(C4012=C$5:C4012,1,0),0))</f>
        <v>76</v>
      </c>
    </row>
    <row r="4013" spans="1:7" x14ac:dyDescent="0.25">
      <c r="A4013">
        <v>2017</v>
      </c>
      <c r="B4013" s="53" t="str">
        <f t="shared" si="124"/>
        <v>2017_IA77</v>
      </c>
      <c r="C4013" t="s">
        <v>370</v>
      </c>
      <c r="D4013" t="s">
        <v>535</v>
      </c>
      <c r="E4013" s="53" t="str">
        <f t="shared" si="125"/>
        <v>2017_IAPOLK</v>
      </c>
      <c r="F4013">
        <v>424100</v>
      </c>
      <c r="G4013" s="53">
        <f t="array" ref="G4013">SUM(IF(A4013=A$5:A4013,IF(C4013=C$5:C4013,1,0),0))</f>
        <v>77</v>
      </c>
    </row>
    <row r="4014" spans="1:7" x14ac:dyDescent="0.25">
      <c r="A4014">
        <v>2017</v>
      </c>
      <c r="B4014" s="53" t="str">
        <f t="shared" si="124"/>
        <v>2017_IA78</v>
      </c>
      <c r="C4014" t="s">
        <v>370</v>
      </c>
      <c r="D4014" t="s">
        <v>928</v>
      </c>
      <c r="E4014" s="53" t="str">
        <f t="shared" si="125"/>
        <v>2017_IAPOTTAWATTAMIE</v>
      </c>
      <c r="F4014">
        <v>424100</v>
      </c>
      <c r="G4014" s="53">
        <f t="array" ref="G4014">SUM(IF(A4014=A$5:A4014,IF(C4014=C$5:C4014,1,0),0))</f>
        <v>78</v>
      </c>
    </row>
    <row r="4015" spans="1:7" x14ac:dyDescent="0.25">
      <c r="A4015">
        <v>2017</v>
      </c>
      <c r="B4015" s="53" t="str">
        <f t="shared" si="124"/>
        <v>2017_IA79</v>
      </c>
      <c r="C4015" t="s">
        <v>370</v>
      </c>
      <c r="D4015" t="s">
        <v>929</v>
      </c>
      <c r="E4015" s="53" t="str">
        <f t="shared" si="125"/>
        <v>2017_IAPOWESHIEK</v>
      </c>
      <c r="F4015">
        <v>424100</v>
      </c>
      <c r="G4015" s="53">
        <f t="array" ref="G4015">SUM(IF(A4015=A$5:A4015,IF(C4015=C$5:C4015,1,0),0))</f>
        <v>79</v>
      </c>
    </row>
    <row r="4016" spans="1:7" x14ac:dyDescent="0.25">
      <c r="A4016">
        <v>2017</v>
      </c>
      <c r="B4016" s="53" t="str">
        <f t="shared" si="124"/>
        <v>2017_IA80</v>
      </c>
      <c r="C4016" t="s">
        <v>370</v>
      </c>
      <c r="D4016" t="s">
        <v>930</v>
      </c>
      <c r="E4016" s="53" t="str">
        <f t="shared" si="125"/>
        <v>2017_IARINGGOLD</v>
      </c>
      <c r="F4016">
        <v>424100</v>
      </c>
      <c r="G4016" s="53">
        <f t="array" ref="G4016">SUM(IF(A4016=A$5:A4016,IF(C4016=C$5:C4016,1,0),0))</f>
        <v>80</v>
      </c>
    </row>
    <row r="4017" spans="1:7" x14ac:dyDescent="0.25">
      <c r="A4017">
        <v>2017</v>
      </c>
      <c r="B4017" s="53" t="str">
        <f t="shared" si="124"/>
        <v>2017_IA81</v>
      </c>
      <c r="C4017" t="s">
        <v>370</v>
      </c>
      <c r="D4017" t="s">
        <v>931</v>
      </c>
      <c r="E4017" s="53" t="str">
        <f t="shared" si="125"/>
        <v>2017_IASAC</v>
      </c>
      <c r="F4017">
        <v>424100</v>
      </c>
      <c r="G4017" s="53">
        <f t="array" ref="G4017">SUM(IF(A4017=A$5:A4017,IF(C4017=C$5:C4017,1,0),0))</f>
        <v>81</v>
      </c>
    </row>
    <row r="4018" spans="1:7" x14ac:dyDescent="0.25">
      <c r="A4018">
        <v>2017</v>
      </c>
      <c r="B4018" s="53" t="str">
        <f t="shared" si="124"/>
        <v>2017_IA82</v>
      </c>
      <c r="C4018" t="s">
        <v>370</v>
      </c>
      <c r="D4018" t="s">
        <v>541</v>
      </c>
      <c r="E4018" s="53" t="str">
        <f t="shared" si="125"/>
        <v>2017_IASCOTT</v>
      </c>
      <c r="F4018">
        <v>424100</v>
      </c>
      <c r="G4018" s="53">
        <f t="array" ref="G4018">SUM(IF(A4018=A$5:A4018,IF(C4018=C$5:C4018,1,0),0))</f>
        <v>82</v>
      </c>
    </row>
    <row r="4019" spans="1:7" x14ac:dyDescent="0.25">
      <c r="A4019">
        <v>2017</v>
      </c>
      <c r="B4019" s="53" t="str">
        <f t="shared" si="124"/>
        <v>2017_IA83</v>
      </c>
      <c r="C4019" t="s">
        <v>370</v>
      </c>
      <c r="D4019" t="s">
        <v>478</v>
      </c>
      <c r="E4019" s="53" t="str">
        <f t="shared" si="125"/>
        <v>2017_IASHELBY</v>
      </c>
      <c r="F4019">
        <v>424100</v>
      </c>
      <c r="G4019" s="53">
        <f t="array" ref="G4019">SUM(IF(A4019=A$5:A4019,IF(C4019=C$5:C4019,1,0),0))</f>
        <v>83</v>
      </c>
    </row>
    <row r="4020" spans="1:7" x14ac:dyDescent="0.25">
      <c r="A4020">
        <v>2017</v>
      </c>
      <c r="B4020" s="53" t="str">
        <f t="shared" si="124"/>
        <v>2017_IA84</v>
      </c>
      <c r="C4020" t="s">
        <v>370</v>
      </c>
      <c r="D4020" t="s">
        <v>932</v>
      </c>
      <c r="E4020" s="53" t="str">
        <f t="shared" si="125"/>
        <v>2017_IASIOUX</v>
      </c>
      <c r="F4020">
        <v>424100</v>
      </c>
      <c r="G4020" s="53">
        <f t="array" ref="G4020">SUM(IF(A4020=A$5:A4020,IF(C4020=C$5:C4020,1,0),0))</f>
        <v>84</v>
      </c>
    </row>
    <row r="4021" spans="1:7" x14ac:dyDescent="0.25">
      <c r="A4021">
        <v>2017</v>
      </c>
      <c r="B4021" s="53" t="str">
        <f t="shared" si="124"/>
        <v>2017_IA85</v>
      </c>
      <c r="C4021" t="s">
        <v>370</v>
      </c>
      <c r="D4021" t="s">
        <v>933</v>
      </c>
      <c r="E4021" s="53" t="str">
        <f t="shared" si="125"/>
        <v>2017_IASTORY</v>
      </c>
      <c r="F4021">
        <v>424100</v>
      </c>
      <c r="G4021" s="53">
        <f t="array" ref="G4021">SUM(IF(A4021=A$5:A4021,IF(C4021=C$5:C4021,1,0),0))</f>
        <v>85</v>
      </c>
    </row>
    <row r="4022" spans="1:7" x14ac:dyDescent="0.25">
      <c r="A4022">
        <v>2017</v>
      </c>
      <c r="B4022" s="53" t="str">
        <f t="shared" si="124"/>
        <v>2017_IA86</v>
      </c>
      <c r="C4022" t="s">
        <v>370</v>
      </c>
      <c r="D4022" t="s">
        <v>934</v>
      </c>
      <c r="E4022" s="53" t="str">
        <f t="shared" si="125"/>
        <v>2017_IATAMA</v>
      </c>
      <c r="F4022">
        <v>424100</v>
      </c>
      <c r="G4022" s="53">
        <f t="array" ref="G4022">SUM(IF(A4022=A$5:A4022,IF(C4022=C$5:C4022,1,0),0))</f>
        <v>86</v>
      </c>
    </row>
    <row r="4023" spans="1:7" x14ac:dyDescent="0.25">
      <c r="A4023">
        <v>2017</v>
      </c>
      <c r="B4023" s="53" t="str">
        <f t="shared" si="124"/>
        <v>2017_IA87</v>
      </c>
      <c r="C4023" t="s">
        <v>370</v>
      </c>
      <c r="D4023" t="s">
        <v>668</v>
      </c>
      <c r="E4023" s="53" t="str">
        <f t="shared" si="125"/>
        <v>2017_IATAYLOR</v>
      </c>
      <c r="F4023">
        <v>424100</v>
      </c>
      <c r="G4023" s="53">
        <f t="array" ref="G4023">SUM(IF(A4023=A$5:A4023,IF(C4023=C$5:C4023,1,0),0))</f>
        <v>87</v>
      </c>
    </row>
    <row r="4024" spans="1:7" x14ac:dyDescent="0.25">
      <c r="A4024">
        <v>2017</v>
      </c>
      <c r="B4024" s="53" t="str">
        <f t="shared" si="124"/>
        <v>2017_IA88</v>
      </c>
      <c r="C4024" t="s">
        <v>370</v>
      </c>
      <c r="D4024" t="s">
        <v>258</v>
      </c>
      <c r="E4024" s="53" t="str">
        <f t="shared" si="125"/>
        <v>2017_IAUNION</v>
      </c>
      <c r="F4024">
        <v>424100</v>
      </c>
      <c r="G4024" s="53">
        <f t="array" ref="G4024">SUM(IF(A4024=A$5:A4024,IF(C4024=C$5:C4024,1,0),0))</f>
        <v>88</v>
      </c>
    </row>
    <row r="4025" spans="1:7" x14ac:dyDescent="0.25">
      <c r="A4025">
        <v>2017</v>
      </c>
      <c r="B4025" s="53" t="str">
        <f t="shared" si="124"/>
        <v>2017_IA89</v>
      </c>
      <c r="C4025" t="s">
        <v>370</v>
      </c>
      <c r="D4025" t="s">
        <v>547</v>
      </c>
      <c r="E4025" s="53" t="str">
        <f t="shared" si="125"/>
        <v>2017_IAVAN BUREN</v>
      </c>
      <c r="F4025">
        <v>424100</v>
      </c>
      <c r="G4025" s="53">
        <f t="array" ref="G4025">SUM(IF(A4025=A$5:A4025,IF(C4025=C$5:C4025,1,0),0))</f>
        <v>89</v>
      </c>
    </row>
    <row r="4026" spans="1:7" x14ac:dyDescent="0.25">
      <c r="A4026">
        <v>2017</v>
      </c>
      <c r="B4026" s="53" t="str">
        <f t="shared" si="124"/>
        <v>2017_IA90</v>
      </c>
      <c r="C4026" t="s">
        <v>370</v>
      </c>
      <c r="D4026" t="s">
        <v>935</v>
      </c>
      <c r="E4026" s="53" t="str">
        <f t="shared" si="125"/>
        <v>2017_IAWAPELLO</v>
      </c>
      <c r="F4026">
        <v>424100</v>
      </c>
      <c r="G4026" s="53">
        <f t="array" ref="G4026">SUM(IF(A4026=A$5:A4026,IF(C4026=C$5:C4026,1,0),0))</f>
        <v>90</v>
      </c>
    </row>
    <row r="4027" spans="1:7" x14ac:dyDescent="0.25">
      <c r="A4027">
        <v>2017</v>
      </c>
      <c r="B4027" s="53" t="str">
        <f t="shared" si="124"/>
        <v>2017_IA91</v>
      </c>
      <c r="C4027" t="s">
        <v>370</v>
      </c>
      <c r="D4027" t="s">
        <v>336</v>
      </c>
      <c r="E4027" s="53" t="str">
        <f t="shared" si="125"/>
        <v>2017_IAWARREN</v>
      </c>
      <c r="F4027">
        <v>424100</v>
      </c>
      <c r="G4027" s="53">
        <f t="array" ref="G4027">SUM(IF(A4027=A$5:A4027,IF(C4027=C$5:C4027,1,0),0))</f>
        <v>91</v>
      </c>
    </row>
    <row r="4028" spans="1:7" x14ac:dyDescent="0.25">
      <c r="A4028">
        <v>2017</v>
      </c>
      <c r="B4028" s="53" t="str">
        <f t="shared" si="124"/>
        <v>2017_IA92</v>
      </c>
      <c r="C4028" t="s">
        <v>370</v>
      </c>
      <c r="D4028" t="s">
        <v>125</v>
      </c>
      <c r="E4028" s="53" t="str">
        <f t="shared" si="125"/>
        <v>2017_IAWASHINGTON</v>
      </c>
      <c r="F4028">
        <v>424100</v>
      </c>
      <c r="G4028" s="53">
        <f t="array" ref="G4028">SUM(IF(A4028=A$5:A4028,IF(C4028=C$5:C4028,1,0),0))</f>
        <v>92</v>
      </c>
    </row>
    <row r="4029" spans="1:7" x14ac:dyDescent="0.25">
      <c r="A4029">
        <v>2017</v>
      </c>
      <c r="B4029" s="53" t="str">
        <f t="shared" si="124"/>
        <v>2017_IA93</v>
      </c>
      <c r="C4029" t="s">
        <v>370</v>
      </c>
      <c r="D4029" t="s">
        <v>770</v>
      </c>
      <c r="E4029" s="53" t="str">
        <f t="shared" si="125"/>
        <v>2017_IAWAYNE</v>
      </c>
      <c r="F4029">
        <v>424100</v>
      </c>
      <c r="G4029" s="53">
        <f t="array" ref="G4029">SUM(IF(A4029=A$5:A4029,IF(C4029=C$5:C4029,1,0),0))</f>
        <v>93</v>
      </c>
    </row>
    <row r="4030" spans="1:7" x14ac:dyDescent="0.25">
      <c r="A4030">
        <v>2017</v>
      </c>
      <c r="B4030" s="53" t="str">
        <f t="shared" si="124"/>
        <v>2017_IA94</v>
      </c>
      <c r="C4030" t="s">
        <v>370</v>
      </c>
      <c r="D4030" t="s">
        <v>771</v>
      </c>
      <c r="E4030" s="53" t="str">
        <f t="shared" si="125"/>
        <v>2017_IAWEBSTER</v>
      </c>
      <c r="F4030">
        <v>424100</v>
      </c>
      <c r="G4030" s="53">
        <f t="array" ref="G4030">SUM(IF(A4030=A$5:A4030,IF(C4030=C$5:C4030,1,0),0))</f>
        <v>94</v>
      </c>
    </row>
    <row r="4031" spans="1:7" x14ac:dyDescent="0.25">
      <c r="A4031">
        <v>2017</v>
      </c>
      <c r="B4031" s="53" t="str">
        <f t="shared" si="124"/>
        <v>2017_IA95</v>
      </c>
      <c r="C4031" t="s">
        <v>370</v>
      </c>
      <c r="D4031" t="s">
        <v>856</v>
      </c>
      <c r="E4031" s="53" t="str">
        <f t="shared" si="125"/>
        <v>2017_IAWINNEBAGO</v>
      </c>
      <c r="F4031">
        <v>424100</v>
      </c>
      <c r="G4031" s="53">
        <f t="array" ref="G4031">SUM(IF(A4031=A$5:A4031,IF(C4031=C$5:C4031,1,0),0))</f>
        <v>95</v>
      </c>
    </row>
    <row r="4032" spans="1:7" x14ac:dyDescent="0.25">
      <c r="A4032">
        <v>2017</v>
      </c>
      <c r="B4032" s="53" t="str">
        <f t="shared" si="124"/>
        <v>2017_IA96</v>
      </c>
      <c r="C4032" t="s">
        <v>370</v>
      </c>
      <c r="D4032" t="s">
        <v>936</v>
      </c>
      <c r="E4032" s="53" t="str">
        <f t="shared" si="125"/>
        <v>2017_IAWINNESHIEK</v>
      </c>
      <c r="F4032">
        <v>424100</v>
      </c>
      <c r="G4032" s="53">
        <f t="array" ref="G4032">SUM(IF(A4032=A$5:A4032,IF(C4032=C$5:C4032,1,0),0))</f>
        <v>96</v>
      </c>
    </row>
    <row r="4033" spans="1:7" x14ac:dyDescent="0.25">
      <c r="A4033">
        <v>2017</v>
      </c>
      <c r="B4033" s="53" t="str">
        <f t="shared" si="124"/>
        <v>2017_IA97</v>
      </c>
      <c r="C4033" t="s">
        <v>370</v>
      </c>
      <c r="D4033" t="s">
        <v>937</v>
      </c>
      <c r="E4033" s="53" t="str">
        <f t="shared" si="125"/>
        <v>2017_IAWOODBURY</v>
      </c>
      <c r="F4033">
        <v>424100</v>
      </c>
      <c r="G4033" s="53">
        <f t="array" ref="G4033">SUM(IF(A4033=A$5:A4033,IF(C4033=C$5:C4033,1,0),0))</f>
        <v>97</v>
      </c>
    </row>
    <row r="4034" spans="1:7" x14ac:dyDescent="0.25">
      <c r="A4034">
        <v>2017</v>
      </c>
      <c r="B4034" s="53" t="str">
        <f t="shared" si="124"/>
        <v>2017_IA98</v>
      </c>
      <c r="C4034" t="s">
        <v>370</v>
      </c>
      <c r="D4034" t="s">
        <v>776</v>
      </c>
      <c r="E4034" s="53" t="str">
        <f t="shared" si="125"/>
        <v>2017_IAWORTH</v>
      </c>
      <c r="F4034">
        <v>424100</v>
      </c>
      <c r="G4034" s="53">
        <f t="array" ref="G4034">SUM(IF(A4034=A$5:A4034,IF(C4034=C$5:C4034,1,0),0))</f>
        <v>98</v>
      </c>
    </row>
    <row r="4035" spans="1:7" x14ac:dyDescent="0.25">
      <c r="A4035">
        <v>2017</v>
      </c>
      <c r="B4035" s="53" t="str">
        <f t="shared" si="124"/>
        <v>2017_IA99</v>
      </c>
      <c r="C4035" t="s">
        <v>370</v>
      </c>
      <c r="D4035" t="s">
        <v>938</v>
      </c>
      <c r="E4035" s="53" t="str">
        <f t="shared" si="125"/>
        <v>2017_IAWRIGHT</v>
      </c>
      <c r="F4035">
        <v>424100</v>
      </c>
      <c r="G4035" s="53">
        <f t="array" ref="G4035">SUM(IF(A4035=A$5:A4035,IF(C4035=C$5:C4035,1,0),0))</f>
        <v>99</v>
      </c>
    </row>
    <row r="4036" spans="1:7" x14ac:dyDescent="0.25">
      <c r="A4036">
        <v>2017</v>
      </c>
      <c r="B4036" s="53" t="str">
        <f t="shared" si="124"/>
        <v>2017_KS1</v>
      </c>
      <c r="C4036" t="s">
        <v>371</v>
      </c>
      <c r="D4036" t="s">
        <v>858</v>
      </c>
      <c r="E4036" s="53" t="str">
        <f t="shared" si="125"/>
        <v>2017_KSALLEN</v>
      </c>
      <c r="F4036">
        <v>424100</v>
      </c>
      <c r="G4036" s="53">
        <f t="array" ref="G4036">SUM(IF(A4036=A$5:A4036,IF(C4036=C$5:C4036,1,0),0))</f>
        <v>1</v>
      </c>
    </row>
    <row r="4037" spans="1:7" x14ac:dyDescent="0.25">
      <c r="A4037">
        <v>2017</v>
      </c>
      <c r="B4037" s="53" t="str">
        <f t="shared" si="124"/>
        <v>2017_KS2</v>
      </c>
      <c r="C4037" t="s">
        <v>371</v>
      </c>
      <c r="D4037" t="s">
        <v>939</v>
      </c>
      <c r="E4037" s="53" t="str">
        <f t="shared" si="125"/>
        <v>2017_KSANDERSON</v>
      </c>
      <c r="F4037">
        <v>424100</v>
      </c>
      <c r="G4037" s="53">
        <f t="array" ref="G4037">SUM(IF(A4037=A$5:A4037,IF(C4037=C$5:C4037,1,0),0))</f>
        <v>2</v>
      </c>
    </row>
    <row r="4038" spans="1:7" x14ac:dyDescent="0.25">
      <c r="A4038">
        <v>2017</v>
      </c>
      <c r="B4038" s="53" t="str">
        <f t="shared" ref="B4038:B4101" si="126">A4038&amp;"_"&amp;C4038&amp;G4038</f>
        <v>2017_KS3</v>
      </c>
      <c r="C4038" t="s">
        <v>371</v>
      </c>
      <c r="D4038" t="s">
        <v>940</v>
      </c>
      <c r="E4038" s="53" t="str">
        <f t="shared" ref="E4038:E4101" si="127">A4038&amp;"_"&amp;C4038&amp;D4038</f>
        <v>2017_KSATCHISON</v>
      </c>
      <c r="F4038">
        <v>424100</v>
      </c>
      <c r="G4038" s="53">
        <f t="array" ref="G4038">SUM(IF(A4038=A$5:A4038,IF(C4038=C$5:C4038,1,0),0))</f>
        <v>3</v>
      </c>
    </row>
    <row r="4039" spans="1:7" x14ac:dyDescent="0.25">
      <c r="A4039">
        <v>2017</v>
      </c>
      <c r="B4039" s="53" t="str">
        <f t="shared" si="126"/>
        <v>2017_KS4</v>
      </c>
      <c r="C4039" t="s">
        <v>371</v>
      </c>
      <c r="D4039" t="s">
        <v>941</v>
      </c>
      <c r="E4039" s="53" t="str">
        <f t="shared" si="127"/>
        <v>2017_KSBARBER</v>
      </c>
      <c r="F4039">
        <v>424100</v>
      </c>
      <c r="G4039" s="53">
        <f t="array" ref="G4039">SUM(IF(A4039=A$5:A4039,IF(C4039=C$5:C4039,1,0),0))</f>
        <v>4</v>
      </c>
    </row>
    <row r="4040" spans="1:7" x14ac:dyDescent="0.25">
      <c r="A4040">
        <v>2017</v>
      </c>
      <c r="B4040" s="53" t="str">
        <f t="shared" si="126"/>
        <v>2017_KS5</v>
      </c>
      <c r="C4040" t="s">
        <v>371</v>
      </c>
      <c r="D4040" t="s">
        <v>942</v>
      </c>
      <c r="E4040" s="53" t="str">
        <f t="shared" si="127"/>
        <v>2017_KSBARTON</v>
      </c>
      <c r="F4040">
        <v>424100</v>
      </c>
      <c r="G4040" s="53">
        <f t="array" ref="G4040">SUM(IF(A4040=A$5:A4040,IF(C4040=C$5:C4040,1,0),0))</f>
        <v>5</v>
      </c>
    </row>
    <row r="4041" spans="1:7" x14ac:dyDescent="0.25">
      <c r="A4041">
        <v>2017</v>
      </c>
      <c r="B4041" s="53" t="str">
        <f t="shared" si="126"/>
        <v>2017_KS6</v>
      </c>
      <c r="C4041" t="s">
        <v>371</v>
      </c>
      <c r="D4041" t="s">
        <v>943</v>
      </c>
      <c r="E4041" s="53" t="str">
        <f t="shared" si="127"/>
        <v>2017_KSBOURBON</v>
      </c>
      <c r="F4041">
        <v>424100</v>
      </c>
      <c r="G4041" s="53">
        <f t="array" ref="G4041">SUM(IF(A4041=A$5:A4041,IF(C4041=C$5:C4041,1,0),0))</f>
        <v>6</v>
      </c>
    </row>
    <row r="4042" spans="1:7" x14ac:dyDescent="0.25">
      <c r="A4042">
        <v>2017</v>
      </c>
      <c r="B4042" s="53" t="str">
        <f t="shared" si="126"/>
        <v>2017_KS7</v>
      </c>
      <c r="C4042" t="s">
        <v>371</v>
      </c>
      <c r="D4042" t="s">
        <v>808</v>
      </c>
      <c r="E4042" s="53" t="str">
        <f t="shared" si="127"/>
        <v>2017_KSBROWN</v>
      </c>
      <c r="F4042">
        <v>424100</v>
      </c>
      <c r="G4042" s="53">
        <f t="array" ref="G4042">SUM(IF(A4042=A$5:A4042,IF(C4042=C$5:C4042,1,0),0))</f>
        <v>7</v>
      </c>
    </row>
    <row r="4043" spans="1:7" x14ac:dyDescent="0.25">
      <c r="A4043">
        <v>2017</v>
      </c>
      <c r="B4043" s="53" t="str">
        <f t="shared" si="126"/>
        <v>2017_KS8</v>
      </c>
      <c r="C4043" t="s">
        <v>371</v>
      </c>
      <c r="D4043" t="s">
        <v>433</v>
      </c>
      <c r="E4043" s="53" t="str">
        <f t="shared" si="127"/>
        <v>2017_KSBUTLER</v>
      </c>
      <c r="F4043">
        <v>424100</v>
      </c>
      <c r="G4043" s="53">
        <f t="array" ref="G4043">SUM(IF(A4043=A$5:A4043,IF(C4043=C$5:C4043,1,0),0))</f>
        <v>8</v>
      </c>
    </row>
    <row r="4044" spans="1:7" x14ac:dyDescent="0.25">
      <c r="A4044">
        <v>2017</v>
      </c>
      <c r="B4044" s="53" t="str">
        <f t="shared" si="126"/>
        <v>2017_KS9</v>
      </c>
      <c r="C4044" t="s">
        <v>371</v>
      </c>
      <c r="D4044" t="s">
        <v>944</v>
      </c>
      <c r="E4044" s="53" t="str">
        <f t="shared" si="127"/>
        <v>2017_KSCHASE</v>
      </c>
      <c r="F4044">
        <v>424100</v>
      </c>
      <c r="G4044" s="53">
        <f t="array" ref="G4044">SUM(IF(A4044=A$5:A4044,IF(C4044=C$5:C4044,1,0),0))</f>
        <v>9</v>
      </c>
    </row>
    <row r="4045" spans="1:7" x14ac:dyDescent="0.25">
      <c r="A4045">
        <v>2017</v>
      </c>
      <c r="B4045" s="53" t="str">
        <f t="shared" si="126"/>
        <v>2017_KS10</v>
      </c>
      <c r="C4045" t="s">
        <v>371</v>
      </c>
      <c r="D4045" t="s">
        <v>945</v>
      </c>
      <c r="E4045" s="53" t="str">
        <f t="shared" si="127"/>
        <v>2017_KSCHAUTAUQUA</v>
      </c>
      <c r="F4045">
        <v>424100</v>
      </c>
      <c r="G4045" s="53">
        <f t="array" ref="G4045">SUM(IF(A4045=A$5:A4045,IF(C4045=C$5:C4045,1,0),0))</f>
        <v>10</v>
      </c>
    </row>
    <row r="4046" spans="1:7" x14ac:dyDescent="0.25">
      <c r="A4046">
        <v>2017</v>
      </c>
      <c r="B4046" s="53" t="str">
        <f t="shared" si="126"/>
        <v>2017_KS11</v>
      </c>
      <c r="C4046" t="s">
        <v>371</v>
      </c>
      <c r="D4046" t="s">
        <v>436</v>
      </c>
      <c r="E4046" s="53" t="str">
        <f t="shared" si="127"/>
        <v>2017_KSCHEROKEE</v>
      </c>
      <c r="F4046">
        <v>424100</v>
      </c>
      <c r="G4046" s="53">
        <f t="array" ref="G4046">SUM(IF(A4046=A$5:A4046,IF(C4046=C$5:C4046,1,0),0))</f>
        <v>11</v>
      </c>
    </row>
    <row r="4047" spans="1:7" x14ac:dyDescent="0.25">
      <c r="A4047">
        <v>2017</v>
      </c>
      <c r="B4047" s="53" t="str">
        <f t="shared" si="126"/>
        <v>2017_KS12</v>
      </c>
      <c r="C4047" t="s">
        <v>371</v>
      </c>
      <c r="D4047" t="s">
        <v>588</v>
      </c>
      <c r="E4047" s="53" t="str">
        <f t="shared" si="127"/>
        <v>2017_KSCHEYENNE</v>
      </c>
      <c r="F4047">
        <v>424100</v>
      </c>
      <c r="G4047" s="53">
        <f t="array" ref="G4047">SUM(IF(A4047=A$5:A4047,IF(C4047=C$5:C4047,1,0),0))</f>
        <v>12</v>
      </c>
    </row>
    <row r="4048" spans="1:7" x14ac:dyDescent="0.25">
      <c r="A4048">
        <v>2017</v>
      </c>
      <c r="B4048" s="53" t="str">
        <f t="shared" si="126"/>
        <v>2017_KS13</v>
      </c>
      <c r="C4048" t="s">
        <v>371</v>
      </c>
      <c r="D4048" t="s">
        <v>507</v>
      </c>
      <c r="E4048" s="53" t="str">
        <f t="shared" si="127"/>
        <v>2017_KSCLARK</v>
      </c>
      <c r="F4048">
        <v>424100</v>
      </c>
      <c r="G4048" s="53">
        <f t="array" ref="G4048">SUM(IF(A4048=A$5:A4048,IF(C4048=C$5:C4048,1,0),0))</f>
        <v>13</v>
      </c>
    </row>
    <row r="4049" spans="1:7" x14ac:dyDescent="0.25">
      <c r="A4049">
        <v>2017</v>
      </c>
      <c r="B4049" s="53" t="str">
        <f t="shared" si="126"/>
        <v>2017_KS14</v>
      </c>
      <c r="C4049" t="s">
        <v>371</v>
      </c>
      <c r="D4049" t="s">
        <v>439</v>
      </c>
      <c r="E4049" s="53" t="str">
        <f t="shared" si="127"/>
        <v>2017_KSCLAY</v>
      </c>
      <c r="F4049">
        <v>424100</v>
      </c>
      <c r="G4049" s="53">
        <f t="array" ref="G4049">SUM(IF(A4049=A$5:A4049,IF(C4049=C$5:C4049,1,0),0))</f>
        <v>14</v>
      </c>
    </row>
    <row r="4050" spans="1:7" x14ac:dyDescent="0.25">
      <c r="A4050">
        <v>2017</v>
      </c>
      <c r="B4050" s="53" t="str">
        <f t="shared" si="126"/>
        <v>2017_KS15</v>
      </c>
      <c r="C4050" t="s">
        <v>371</v>
      </c>
      <c r="D4050" t="s">
        <v>946</v>
      </c>
      <c r="E4050" s="53" t="str">
        <f t="shared" si="127"/>
        <v>2017_KSCLOUD</v>
      </c>
      <c r="F4050">
        <v>424100</v>
      </c>
      <c r="G4050" s="53">
        <f t="array" ref="G4050">SUM(IF(A4050=A$5:A4050,IF(C4050=C$5:C4050,1,0),0))</f>
        <v>15</v>
      </c>
    </row>
    <row r="4051" spans="1:7" x14ac:dyDescent="0.25">
      <c r="A4051">
        <v>2017</v>
      </c>
      <c r="B4051" s="53" t="str">
        <f t="shared" si="126"/>
        <v>2017_KS16</v>
      </c>
      <c r="C4051" t="s">
        <v>371</v>
      </c>
      <c r="D4051" t="s">
        <v>947</v>
      </c>
      <c r="E4051" s="53" t="str">
        <f t="shared" si="127"/>
        <v>2017_KSCOFFEY</v>
      </c>
      <c r="F4051">
        <v>424100</v>
      </c>
      <c r="G4051" s="53">
        <f t="array" ref="G4051">SUM(IF(A4051=A$5:A4051,IF(C4051=C$5:C4051,1,0),0))</f>
        <v>16</v>
      </c>
    </row>
    <row r="4052" spans="1:7" x14ac:dyDescent="0.25">
      <c r="A4052">
        <v>2017</v>
      </c>
      <c r="B4052" s="53" t="str">
        <f t="shared" si="126"/>
        <v>2017_KS17</v>
      </c>
      <c r="C4052" t="s">
        <v>371</v>
      </c>
      <c r="D4052" t="s">
        <v>948</v>
      </c>
      <c r="E4052" s="53" t="str">
        <f t="shared" si="127"/>
        <v>2017_KSCOMANCHE</v>
      </c>
      <c r="F4052">
        <v>424100</v>
      </c>
      <c r="G4052" s="53">
        <f t="array" ref="G4052">SUM(IF(A4052=A$5:A4052,IF(C4052=C$5:C4052,1,0),0))</f>
        <v>17</v>
      </c>
    </row>
    <row r="4053" spans="1:7" x14ac:dyDescent="0.25">
      <c r="A4053">
        <v>2017</v>
      </c>
      <c r="B4053" s="53" t="str">
        <f t="shared" si="126"/>
        <v>2017_KS18</v>
      </c>
      <c r="C4053" t="s">
        <v>371</v>
      </c>
      <c r="D4053" t="s">
        <v>949</v>
      </c>
      <c r="E4053" s="53" t="str">
        <f t="shared" si="127"/>
        <v>2017_KSCOWLEY</v>
      </c>
      <c r="F4053">
        <v>424100</v>
      </c>
      <c r="G4053" s="53">
        <f t="array" ref="G4053">SUM(IF(A4053=A$5:A4053,IF(C4053=C$5:C4053,1,0),0))</f>
        <v>18</v>
      </c>
    </row>
    <row r="4054" spans="1:7" x14ac:dyDescent="0.25">
      <c r="A4054">
        <v>2017</v>
      </c>
      <c r="B4054" s="53" t="str">
        <f t="shared" si="126"/>
        <v>2017_KS19</v>
      </c>
      <c r="C4054" t="s">
        <v>371</v>
      </c>
      <c r="D4054" t="s">
        <v>512</v>
      </c>
      <c r="E4054" s="53" t="str">
        <f t="shared" si="127"/>
        <v>2017_KSCRAWFORD</v>
      </c>
      <c r="F4054">
        <v>424100</v>
      </c>
      <c r="G4054" s="53">
        <f t="array" ref="G4054">SUM(IF(A4054=A$5:A4054,IF(C4054=C$5:C4054,1,0),0))</f>
        <v>19</v>
      </c>
    </row>
    <row r="4055" spans="1:7" x14ac:dyDescent="0.25">
      <c r="A4055">
        <v>2017</v>
      </c>
      <c r="B4055" s="53" t="str">
        <f t="shared" si="126"/>
        <v>2017_KS20</v>
      </c>
      <c r="C4055" t="s">
        <v>371</v>
      </c>
      <c r="D4055" t="s">
        <v>702</v>
      </c>
      <c r="E4055" s="53" t="str">
        <f t="shared" si="127"/>
        <v>2017_KSDECATUR</v>
      </c>
      <c r="F4055">
        <v>424100</v>
      </c>
      <c r="G4055" s="53">
        <f t="array" ref="G4055">SUM(IF(A4055=A$5:A4055,IF(C4055=C$5:C4055,1,0),0))</f>
        <v>20</v>
      </c>
    </row>
    <row r="4056" spans="1:7" x14ac:dyDescent="0.25">
      <c r="A4056">
        <v>2017</v>
      </c>
      <c r="B4056" s="53" t="str">
        <f t="shared" si="126"/>
        <v>2017_KS21</v>
      </c>
      <c r="C4056" t="s">
        <v>371</v>
      </c>
      <c r="D4056" t="s">
        <v>910</v>
      </c>
      <c r="E4056" s="53" t="str">
        <f t="shared" si="127"/>
        <v>2017_KSDICKINSON</v>
      </c>
      <c r="F4056">
        <v>424100</v>
      </c>
      <c r="G4056" s="53">
        <f t="array" ref="G4056">SUM(IF(A4056=A$5:A4056,IF(C4056=C$5:C4056,1,0),0))</f>
        <v>21</v>
      </c>
    </row>
    <row r="4057" spans="1:7" x14ac:dyDescent="0.25">
      <c r="A4057">
        <v>2017</v>
      </c>
      <c r="B4057" s="53" t="str">
        <f t="shared" si="126"/>
        <v>2017_KS22</v>
      </c>
      <c r="C4057" t="s">
        <v>371</v>
      </c>
      <c r="D4057" t="s">
        <v>950</v>
      </c>
      <c r="E4057" s="53" t="str">
        <f t="shared" si="127"/>
        <v>2017_KSDONIPHAN</v>
      </c>
      <c r="F4057">
        <v>424100</v>
      </c>
      <c r="G4057" s="53">
        <f t="array" ref="G4057">SUM(IF(A4057=A$5:A4057,IF(C4057=C$5:C4057,1,0),0))</f>
        <v>22</v>
      </c>
    </row>
    <row r="4058" spans="1:7" x14ac:dyDescent="0.25">
      <c r="A4058">
        <v>2017</v>
      </c>
      <c r="B4058" s="53" t="str">
        <f t="shared" si="126"/>
        <v>2017_KS23</v>
      </c>
      <c r="C4058" t="s">
        <v>371</v>
      </c>
      <c r="D4058" t="s">
        <v>190</v>
      </c>
      <c r="E4058" s="53" t="str">
        <f t="shared" si="127"/>
        <v>2017_KSDOUGLAS</v>
      </c>
      <c r="F4058">
        <v>424100</v>
      </c>
      <c r="G4058" s="53">
        <f t="array" ref="G4058">SUM(IF(A4058=A$5:A4058,IF(C4058=C$5:C4058,1,0),0))</f>
        <v>23</v>
      </c>
    </row>
    <row r="4059" spans="1:7" x14ac:dyDescent="0.25">
      <c r="A4059">
        <v>2017</v>
      </c>
      <c r="B4059" s="53" t="str">
        <f t="shared" si="126"/>
        <v>2017_KS24</v>
      </c>
      <c r="C4059" t="s">
        <v>371</v>
      </c>
      <c r="D4059" t="s">
        <v>818</v>
      </c>
      <c r="E4059" s="53" t="str">
        <f t="shared" si="127"/>
        <v>2017_KSEDWARDS</v>
      </c>
      <c r="F4059">
        <v>424100</v>
      </c>
      <c r="G4059" s="53">
        <f t="array" ref="G4059">SUM(IF(A4059=A$5:A4059,IF(C4059=C$5:C4059,1,0),0))</f>
        <v>24</v>
      </c>
    </row>
    <row r="4060" spans="1:7" x14ac:dyDescent="0.25">
      <c r="A4060">
        <v>2017</v>
      </c>
      <c r="B4060" s="53" t="str">
        <f t="shared" si="126"/>
        <v>2017_KS25</v>
      </c>
      <c r="C4060" t="s">
        <v>371</v>
      </c>
      <c r="D4060" t="s">
        <v>951</v>
      </c>
      <c r="E4060" s="53" t="str">
        <f t="shared" si="127"/>
        <v>2017_KSELK</v>
      </c>
      <c r="F4060">
        <v>424100</v>
      </c>
      <c r="G4060" s="53">
        <f t="array" ref="G4060">SUM(IF(A4060=A$5:A4060,IF(C4060=C$5:C4060,1,0),0))</f>
        <v>25</v>
      </c>
    </row>
    <row r="4061" spans="1:7" x14ac:dyDescent="0.25">
      <c r="A4061">
        <v>2017</v>
      </c>
      <c r="B4061" s="53" t="str">
        <f t="shared" si="126"/>
        <v>2017_KS26</v>
      </c>
      <c r="C4061" t="s">
        <v>371</v>
      </c>
      <c r="D4061" t="s">
        <v>952</v>
      </c>
      <c r="E4061" s="53" t="str">
        <f t="shared" si="127"/>
        <v>2017_KSELLIS</v>
      </c>
      <c r="F4061">
        <v>424100</v>
      </c>
      <c r="G4061" s="53">
        <f t="array" ref="G4061">SUM(IF(A4061=A$5:A4061,IF(C4061=C$5:C4061,1,0),0))</f>
        <v>26</v>
      </c>
    </row>
    <row r="4062" spans="1:7" x14ac:dyDescent="0.25">
      <c r="A4062">
        <v>2017</v>
      </c>
      <c r="B4062" s="53" t="str">
        <f t="shared" si="126"/>
        <v>2017_KS27</v>
      </c>
      <c r="C4062" t="s">
        <v>371</v>
      </c>
      <c r="D4062" t="s">
        <v>953</v>
      </c>
      <c r="E4062" s="53" t="str">
        <f t="shared" si="127"/>
        <v>2017_KSELLSWORTH</v>
      </c>
      <c r="F4062">
        <v>424100</v>
      </c>
      <c r="G4062" s="53">
        <f t="array" ref="G4062">SUM(IF(A4062=A$5:A4062,IF(C4062=C$5:C4062,1,0),0))</f>
        <v>27</v>
      </c>
    </row>
    <row r="4063" spans="1:7" x14ac:dyDescent="0.25">
      <c r="A4063">
        <v>2017</v>
      </c>
      <c r="B4063" s="53" t="str">
        <f t="shared" si="126"/>
        <v>2017_KS28</v>
      </c>
      <c r="C4063" t="s">
        <v>371</v>
      </c>
      <c r="D4063" t="s">
        <v>954</v>
      </c>
      <c r="E4063" s="53" t="str">
        <f t="shared" si="127"/>
        <v>2017_KSFINNEY</v>
      </c>
      <c r="F4063">
        <v>424100</v>
      </c>
      <c r="G4063" s="53">
        <f t="array" ref="G4063">SUM(IF(A4063=A$5:A4063,IF(C4063=C$5:C4063,1,0),0))</f>
        <v>28</v>
      </c>
    </row>
    <row r="4064" spans="1:7" x14ac:dyDescent="0.25">
      <c r="A4064">
        <v>2017</v>
      </c>
      <c r="B4064" s="53" t="str">
        <f t="shared" si="126"/>
        <v>2017_KS29</v>
      </c>
      <c r="C4064" t="s">
        <v>371</v>
      </c>
      <c r="D4064" t="s">
        <v>819</v>
      </c>
      <c r="E4064" s="53" t="str">
        <f t="shared" si="127"/>
        <v>2017_KSFORD</v>
      </c>
      <c r="F4064">
        <v>424100</v>
      </c>
      <c r="G4064" s="53">
        <f t="array" ref="G4064">SUM(IF(A4064=A$5:A4064,IF(C4064=C$5:C4064,1,0),0))</f>
        <v>29</v>
      </c>
    </row>
    <row r="4065" spans="1:7" x14ac:dyDescent="0.25">
      <c r="A4065">
        <v>2017</v>
      </c>
      <c r="B4065" s="53" t="str">
        <f t="shared" si="126"/>
        <v>2017_KS30</v>
      </c>
      <c r="C4065" t="s">
        <v>371</v>
      </c>
      <c r="D4065" t="s">
        <v>455</v>
      </c>
      <c r="E4065" s="53" t="str">
        <f t="shared" si="127"/>
        <v>2017_KSFRANKLIN</v>
      </c>
      <c r="F4065">
        <v>424100</v>
      </c>
      <c r="G4065" s="53">
        <f t="array" ref="G4065">SUM(IF(A4065=A$5:A4065,IF(C4065=C$5:C4065,1,0),0))</f>
        <v>30</v>
      </c>
    </row>
    <row r="4066" spans="1:7" x14ac:dyDescent="0.25">
      <c r="A4066">
        <v>2017</v>
      </c>
      <c r="B4066" s="53" t="str">
        <f t="shared" si="126"/>
        <v>2017_KS31</v>
      </c>
      <c r="C4066" t="s">
        <v>371</v>
      </c>
      <c r="D4066" t="s">
        <v>955</v>
      </c>
      <c r="E4066" s="53" t="str">
        <f t="shared" si="127"/>
        <v>2017_KSGEARY</v>
      </c>
      <c r="F4066">
        <v>424100</v>
      </c>
      <c r="G4066" s="53">
        <f t="array" ref="G4066">SUM(IF(A4066=A$5:A4066,IF(C4066=C$5:C4066,1,0),0))</f>
        <v>31</v>
      </c>
    </row>
    <row r="4067" spans="1:7" x14ac:dyDescent="0.25">
      <c r="A4067">
        <v>2017</v>
      </c>
      <c r="B4067" s="53" t="str">
        <f t="shared" si="126"/>
        <v>2017_KS32</v>
      </c>
      <c r="C4067" t="s">
        <v>371</v>
      </c>
      <c r="D4067" t="s">
        <v>956</v>
      </c>
      <c r="E4067" s="53" t="str">
        <f t="shared" si="127"/>
        <v>2017_KSGOVE</v>
      </c>
      <c r="F4067">
        <v>424100</v>
      </c>
      <c r="G4067" s="53">
        <f t="array" ref="G4067">SUM(IF(A4067=A$5:A4067,IF(C4067=C$5:C4067,1,0),0))</f>
        <v>32</v>
      </c>
    </row>
    <row r="4068" spans="1:7" x14ac:dyDescent="0.25">
      <c r="A4068">
        <v>2017</v>
      </c>
      <c r="B4068" s="53" t="str">
        <f t="shared" si="126"/>
        <v>2017_KS33</v>
      </c>
      <c r="C4068" t="s">
        <v>371</v>
      </c>
      <c r="D4068" t="s">
        <v>491</v>
      </c>
      <c r="E4068" s="53" t="str">
        <f t="shared" si="127"/>
        <v>2017_KSGRAHAM</v>
      </c>
      <c r="F4068">
        <v>424100</v>
      </c>
      <c r="G4068" s="53">
        <f t="array" ref="G4068">SUM(IF(A4068=A$5:A4068,IF(C4068=C$5:C4068,1,0),0))</f>
        <v>33</v>
      </c>
    </row>
    <row r="4069" spans="1:7" x14ac:dyDescent="0.25">
      <c r="A4069">
        <v>2017</v>
      </c>
      <c r="B4069" s="53" t="str">
        <f t="shared" si="126"/>
        <v>2017_KS34</v>
      </c>
      <c r="C4069" t="s">
        <v>371</v>
      </c>
      <c r="D4069" t="s">
        <v>520</v>
      </c>
      <c r="E4069" s="53" t="str">
        <f t="shared" si="127"/>
        <v>2017_KSGRANT</v>
      </c>
      <c r="F4069">
        <v>424100</v>
      </c>
      <c r="G4069" s="53">
        <f t="array" ref="G4069">SUM(IF(A4069=A$5:A4069,IF(C4069=C$5:C4069,1,0),0))</f>
        <v>34</v>
      </c>
    </row>
    <row r="4070" spans="1:7" x14ac:dyDescent="0.25">
      <c r="A4070">
        <v>2017</v>
      </c>
      <c r="B4070" s="53" t="str">
        <f t="shared" si="126"/>
        <v>2017_KS35</v>
      </c>
      <c r="C4070" t="s">
        <v>371</v>
      </c>
      <c r="D4070" t="s">
        <v>957</v>
      </c>
      <c r="E4070" s="53" t="str">
        <f t="shared" si="127"/>
        <v>2017_KSGRAY</v>
      </c>
      <c r="F4070">
        <v>424100</v>
      </c>
      <c r="G4070" s="53">
        <f t="array" ref="G4070">SUM(IF(A4070=A$5:A4070,IF(C4070=C$5:C4070,1,0),0))</f>
        <v>35</v>
      </c>
    </row>
    <row r="4071" spans="1:7" x14ac:dyDescent="0.25">
      <c r="A4071">
        <v>2017</v>
      </c>
      <c r="B4071" s="53" t="str">
        <f t="shared" si="126"/>
        <v>2017_KS36</v>
      </c>
      <c r="C4071" t="s">
        <v>371</v>
      </c>
      <c r="D4071" t="s">
        <v>958</v>
      </c>
      <c r="E4071" s="53" t="str">
        <f t="shared" si="127"/>
        <v>2017_KSGREELEY</v>
      </c>
      <c r="F4071">
        <v>424100</v>
      </c>
      <c r="G4071" s="53">
        <f t="array" ref="G4071">SUM(IF(A4071=A$5:A4071,IF(C4071=C$5:C4071,1,0),0))</f>
        <v>36</v>
      </c>
    </row>
    <row r="4072" spans="1:7" x14ac:dyDescent="0.25">
      <c r="A4072">
        <v>2017</v>
      </c>
      <c r="B4072" s="53" t="str">
        <f t="shared" si="126"/>
        <v>2017_KS37</v>
      </c>
      <c r="C4072" t="s">
        <v>371</v>
      </c>
      <c r="D4072" t="s">
        <v>959</v>
      </c>
      <c r="E4072" s="53" t="str">
        <f t="shared" si="127"/>
        <v>2017_KSGREENWOOD</v>
      </c>
      <c r="F4072">
        <v>424100</v>
      </c>
      <c r="G4072" s="53">
        <f t="array" ref="G4072">SUM(IF(A4072=A$5:A4072,IF(C4072=C$5:C4072,1,0),0))</f>
        <v>37</v>
      </c>
    </row>
    <row r="4073" spans="1:7" x14ac:dyDescent="0.25">
      <c r="A4073">
        <v>2017</v>
      </c>
      <c r="B4073" s="53" t="str">
        <f t="shared" si="126"/>
        <v>2017_KS38</v>
      </c>
      <c r="C4073" t="s">
        <v>371</v>
      </c>
      <c r="D4073" t="s">
        <v>642</v>
      </c>
      <c r="E4073" s="53" t="str">
        <f t="shared" si="127"/>
        <v>2017_KSHAMILTON</v>
      </c>
      <c r="F4073">
        <v>424100</v>
      </c>
      <c r="G4073" s="53">
        <f t="array" ref="G4073">SUM(IF(A4073=A$5:A4073,IF(C4073=C$5:C4073,1,0),0))</f>
        <v>38</v>
      </c>
    </row>
    <row r="4074" spans="1:7" x14ac:dyDescent="0.25">
      <c r="A4074">
        <v>2017</v>
      </c>
      <c r="B4074" s="53" t="str">
        <f t="shared" si="126"/>
        <v>2017_KS39</v>
      </c>
      <c r="C4074" t="s">
        <v>371</v>
      </c>
      <c r="D4074" t="s">
        <v>960</v>
      </c>
      <c r="E4074" s="53" t="str">
        <f t="shared" si="127"/>
        <v>2017_KSHARPER</v>
      </c>
      <c r="F4074">
        <v>424100</v>
      </c>
      <c r="G4074" s="53">
        <f t="array" ref="G4074">SUM(IF(A4074=A$5:A4074,IF(C4074=C$5:C4074,1,0),0))</f>
        <v>39</v>
      </c>
    </row>
    <row r="4075" spans="1:7" x14ac:dyDescent="0.25">
      <c r="A4075">
        <v>2017</v>
      </c>
      <c r="B4075" s="53" t="str">
        <f t="shared" si="126"/>
        <v>2017_KS40</v>
      </c>
      <c r="C4075" t="s">
        <v>371</v>
      </c>
      <c r="D4075" t="s">
        <v>961</v>
      </c>
      <c r="E4075" s="53" t="str">
        <f t="shared" si="127"/>
        <v>2017_KSHARVEY</v>
      </c>
      <c r="F4075">
        <v>424100</v>
      </c>
      <c r="G4075" s="53">
        <f t="array" ref="G4075">SUM(IF(A4075=A$5:A4075,IF(C4075=C$5:C4075,1,0),0))</f>
        <v>40</v>
      </c>
    </row>
    <row r="4076" spans="1:7" x14ac:dyDescent="0.25">
      <c r="A4076">
        <v>2017</v>
      </c>
      <c r="B4076" s="53" t="str">
        <f t="shared" si="126"/>
        <v>2017_KS41</v>
      </c>
      <c r="C4076" t="s">
        <v>371</v>
      </c>
      <c r="D4076" t="s">
        <v>962</v>
      </c>
      <c r="E4076" s="53" t="str">
        <f t="shared" si="127"/>
        <v>2017_KSHASKELL</v>
      </c>
      <c r="F4076">
        <v>424100</v>
      </c>
      <c r="G4076" s="53">
        <f t="array" ref="G4076">SUM(IF(A4076=A$5:A4076,IF(C4076=C$5:C4076,1,0),0))</f>
        <v>41</v>
      </c>
    </row>
    <row r="4077" spans="1:7" x14ac:dyDescent="0.25">
      <c r="A4077">
        <v>2017</v>
      </c>
      <c r="B4077" s="53" t="str">
        <f t="shared" si="126"/>
        <v>2017_KS42</v>
      </c>
      <c r="C4077" t="s">
        <v>371</v>
      </c>
      <c r="D4077" t="s">
        <v>963</v>
      </c>
      <c r="E4077" s="53" t="str">
        <f t="shared" si="127"/>
        <v>2017_KSHODGEMAN</v>
      </c>
      <c r="F4077">
        <v>424100</v>
      </c>
      <c r="G4077" s="53">
        <f t="array" ref="G4077">SUM(IF(A4077=A$5:A4077,IF(C4077=C$5:C4077,1,0),0))</f>
        <v>42</v>
      </c>
    </row>
    <row r="4078" spans="1:7" x14ac:dyDescent="0.25">
      <c r="A4078">
        <v>2017</v>
      </c>
      <c r="B4078" s="53" t="str">
        <f t="shared" si="126"/>
        <v>2017_KS43</v>
      </c>
      <c r="C4078" t="s">
        <v>371</v>
      </c>
      <c r="D4078" t="s">
        <v>460</v>
      </c>
      <c r="E4078" s="53" t="str">
        <f t="shared" si="127"/>
        <v>2017_KSJACKSON</v>
      </c>
      <c r="F4078">
        <v>424100</v>
      </c>
      <c r="G4078" s="53">
        <f t="array" ref="G4078">SUM(IF(A4078=A$5:A4078,IF(C4078=C$5:C4078,1,0),0))</f>
        <v>43</v>
      </c>
    </row>
    <row r="4079" spans="1:7" x14ac:dyDescent="0.25">
      <c r="A4079">
        <v>2017</v>
      </c>
      <c r="B4079" s="53" t="str">
        <f t="shared" si="126"/>
        <v>2017_KS44</v>
      </c>
      <c r="C4079" t="s">
        <v>371</v>
      </c>
      <c r="D4079" t="s">
        <v>196</v>
      </c>
      <c r="E4079" s="53" t="str">
        <f t="shared" si="127"/>
        <v>2017_KSJEFFERSON</v>
      </c>
      <c r="F4079">
        <v>424100</v>
      </c>
      <c r="G4079" s="53">
        <f t="array" ref="G4079">SUM(IF(A4079=A$5:A4079,IF(C4079=C$5:C4079,1,0),0))</f>
        <v>44</v>
      </c>
    </row>
    <row r="4080" spans="1:7" x14ac:dyDescent="0.25">
      <c r="A4080">
        <v>2017</v>
      </c>
      <c r="B4080" s="53" t="str">
        <f t="shared" si="126"/>
        <v>2017_KS45</v>
      </c>
      <c r="C4080" t="s">
        <v>371</v>
      </c>
      <c r="D4080" t="s">
        <v>964</v>
      </c>
      <c r="E4080" s="53" t="str">
        <f t="shared" si="127"/>
        <v>2017_KSJEWELL</v>
      </c>
      <c r="F4080">
        <v>424100</v>
      </c>
      <c r="G4080" s="53">
        <f t="array" ref="G4080">SUM(IF(A4080=A$5:A4080,IF(C4080=C$5:C4080,1,0),0))</f>
        <v>45</v>
      </c>
    </row>
    <row r="4081" spans="1:7" x14ac:dyDescent="0.25">
      <c r="A4081">
        <v>2017</v>
      </c>
      <c r="B4081" s="53" t="str">
        <f t="shared" si="126"/>
        <v>2017_KS46</v>
      </c>
      <c r="C4081" t="s">
        <v>371</v>
      </c>
      <c r="D4081" t="s">
        <v>525</v>
      </c>
      <c r="E4081" s="53" t="str">
        <f t="shared" si="127"/>
        <v>2017_KSJOHNSON</v>
      </c>
      <c r="F4081">
        <v>424100</v>
      </c>
      <c r="G4081" s="53">
        <f t="array" ref="G4081">SUM(IF(A4081=A$5:A4081,IF(C4081=C$5:C4081,1,0),0))</f>
        <v>46</v>
      </c>
    </row>
    <row r="4082" spans="1:7" x14ac:dyDescent="0.25">
      <c r="A4082">
        <v>2017</v>
      </c>
      <c r="B4082" s="53" t="str">
        <f t="shared" si="126"/>
        <v>2017_KS47</v>
      </c>
      <c r="C4082" t="s">
        <v>371</v>
      </c>
      <c r="D4082" t="s">
        <v>965</v>
      </c>
      <c r="E4082" s="53" t="str">
        <f t="shared" si="127"/>
        <v>2017_KSKEARNY</v>
      </c>
      <c r="F4082">
        <v>424100</v>
      </c>
      <c r="G4082" s="53">
        <f t="array" ref="G4082">SUM(IF(A4082=A$5:A4082,IF(C4082=C$5:C4082,1,0),0))</f>
        <v>47</v>
      </c>
    </row>
    <row r="4083" spans="1:7" x14ac:dyDescent="0.25">
      <c r="A4083">
        <v>2017</v>
      </c>
      <c r="B4083" s="53" t="str">
        <f t="shared" si="126"/>
        <v>2017_KS48</v>
      </c>
      <c r="C4083" t="s">
        <v>371</v>
      </c>
      <c r="D4083" t="s">
        <v>966</v>
      </c>
      <c r="E4083" s="53" t="str">
        <f t="shared" si="127"/>
        <v>2017_KSKINGMAN</v>
      </c>
      <c r="F4083">
        <v>424100</v>
      </c>
      <c r="G4083" s="53">
        <f t="array" ref="G4083">SUM(IF(A4083=A$5:A4083,IF(C4083=C$5:C4083,1,0),0))</f>
        <v>48</v>
      </c>
    </row>
    <row r="4084" spans="1:7" x14ac:dyDescent="0.25">
      <c r="A4084">
        <v>2017</v>
      </c>
      <c r="B4084" s="53" t="str">
        <f t="shared" si="126"/>
        <v>2017_KS49</v>
      </c>
      <c r="C4084" t="s">
        <v>371</v>
      </c>
      <c r="D4084" t="s">
        <v>600</v>
      </c>
      <c r="E4084" s="53" t="str">
        <f t="shared" si="127"/>
        <v>2017_KSKIOWA</v>
      </c>
      <c r="F4084">
        <v>424100</v>
      </c>
      <c r="G4084" s="53">
        <f t="array" ref="G4084">SUM(IF(A4084=A$5:A4084,IF(C4084=C$5:C4084,1,0),0))</f>
        <v>49</v>
      </c>
    </row>
    <row r="4085" spans="1:7" x14ac:dyDescent="0.25">
      <c r="A4085">
        <v>2017</v>
      </c>
      <c r="B4085" s="53" t="str">
        <f t="shared" si="126"/>
        <v>2017_KS50</v>
      </c>
      <c r="C4085" t="s">
        <v>371</v>
      </c>
      <c r="D4085" t="s">
        <v>967</v>
      </c>
      <c r="E4085" s="53" t="str">
        <f t="shared" si="127"/>
        <v>2017_KSLABETTE</v>
      </c>
      <c r="F4085">
        <v>424100</v>
      </c>
      <c r="G4085" s="53">
        <f t="array" ref="G4085">SUM(IF(A4085=A$5:A4085,IF(C4085=C$5:C4085,1,0),0))</f>
        <v>50</v>
      </c>
    </row>
    <row r="4086" spans="1:7" x14ac:dyDescent="0.25">
      <c r="A4086">
        <v>2017</v>
      </c>
      <c r="B4086" s="53" t="str">
        <f t="shared" si="126"/>
        <v>2017_KS51</v>
      </c>
      <c r="C4086" t="s">
        <v>371</v>
      </c>
      <c r="D4086" t="s">
        <v>968</v>
      </c>
      <c r="E4086" s="53" t="str">
        <f t="shared" si="127"/>
        <v>2017_KSLANE</v>
      </c>
      <c r="F4086">
        <v>424100</v>
      </c>
      <c r="G4086" s="53">
        <f t="array" ref="G4086">SUM(IF(A4086=A$5:A4086,IF(C4086=C$5:C4086,1,0),0))</f>
        <v>51</v>
      </c>
    </row>
    <row r="4087" spans="1:7" x14ac:dyDescent="0.25">
      <c r="A4087">
        <v>2017</v>
      </c>
      <c r="B4087" s="53" t="str">
        <f t="shared" si="126"/>
        <v>2017_KS52</v>
      </c>
      <c r="C4087" t="s">
        <v>371</v>
      </c>
      <c r="D4087" t="s">
        <v>969</v>
      </c>
      <c r="E4087" s="53" t="str">
        <f t="shared" si="127"/>
        <v>2017_KSLEAVENWORTH</v>
      </c>
      <c r="F4087">
        <v>424100</v>
      </c>
      <c r="G4087" s="53">
        <f t="array" ref="G4087">SUM(IF(A4087=A$5:A4087,IF(C4087=C$5:C4087,1,0),0))</f>
        <v>52</v>
      </c>
    </row>
    <row r="4088" spans="1:7" x14ac:dyDescent="0.25">
      <c r="A4088">
        <v>2017</v>
      </c>
      <c r="B4088" s="53" t="str">
        <f t="shared" si="126"/>
        <v>2017_KS53</v>
      </c>
      <c r="C4088" t="s">
        <v>371</v>
      </c>
      <c r="D4088" t="s">
        <v>221</v>
      </c>
      <c r="E4088" s="53" t="str">
        <f t="shared" si="127"/>
        <v>2017_KSLINCOLN</v>
      </c>
      <c r="F4088">
        <v>424100</v>
      </c>
      <c r="G4088" s="53">
        <f t="array" ref="G4088">SUM(IF(A4088=A$5:A4088,IF(C4088=C$5:C4088,1,0),0))</f>
        <v>53</v>
      </c>
    </row>
    <row r="4089" spans="1:7" x14ac:dyDescent="0.25">
      <c r="A4089">
        <v>2017</v>
      </c>
      <c r="B4089" s="53" t="str">
        <f t="shared" si="126"/>
        <v>2017_KS54</v>
      </c>
      <c r="C4089" t="s">
        <v>371</v>
      </c>
      <c r="D4089" t="s">
        <v>917</v>
      </c>
      <c r="E4089" s="53" t="str">
        <f t="shared" si="127"/>
        <v>2017_KSLINN</v>
      </c>
      <c r="F4089">
        <v>424100</v>
      </c>
      <c r="G4089" s="53">
        <f t="array" ref="G4089">SUM(IF(A4089=A$5:A4089,IF(C4089=C$5:C4089,1,0),0))</f>
        <v>54</v>
      </c>
    </row>
    <row r="4090" spans="1:7" x14ac:dyDescent="0.25">
      <c r="A4090">
        <v>2017</v>
      </c>
      <c r="B4090" s="53" t="str">
        <f t="shared" si="126"/>
        <v>2017_KS55</v>
      </c>
      <c r="C4090" t="s">
        <v>371</v>
      </c>
      <c r="D4090" t="s">
        <v>528</v>
      </c>
      <c r="E4090" s="53" t="str">
        <f t="shared" si="127"/>
        <v>2017_KSLOGAN</v>
      </c>
      <c r="F4090">
        <v>424100</v>
      </c>
      <c r="G4090" s="53">
        <f t="array" ref="G4090">SUM(IF(A4090=A$5:A4090,IF(C4090=C$5:C4090,1,0),0))</f>
        <v>55</v>
      </c>
    </row>
    <row r="4091" spans="1:7" x14ac:dyDescent="0.25">
      <c r="A4091">
        <v>2017</v>
      </c>
      <c r="B4091" s="53" t="str">
        <f t="shared" si="126"/>
        <v>2017_KS56</v>
      </c>
      <c r="C4091" t="s">
        <v>371</v>
      </c>
      <c r="D4091" t="s">
        <v>919</v>
      </c>
      <c r="E4091" s="53" t="str">
        <f t="shared" si="127"/>
        <v>2017_KSLYON</v>
      </c>
      <c r="F4091">
        <v>424100</v>
      </c>
      <c r="G4091" s="53">
        <f t="array" ref="G4091">SUM(IF(A4091=A$5:A4091,IF(C4091=C$5:C4091,1,0),0))</f>
        <v>56</v>
      </c>
    </row>
    <row r="4092" spans="1:7" x14ac:dyDescent="0.25">
      <c r="A4092">
        <v>2017</v>
      </c>
      <c r="B4092" s="53" t="str">
        <f t="shared" si="126"/>
        <v>2017_KS57</v>
      </c>
      <c r="C4092" t="s">
        <v>371</v>
      </c>
      <c r="D4092" t="s">
        <v>970</v>
      </c>
      <c r="E4092" s="53" t="str">
        <f t="shared" si="127"/>
        <v>2017_KSMCPHERSON</v>
      </c>
      <c r="F4092">
        <v>424100</v>
      </c>
      <c r="G4092" s="53">
        <f t="array" ref="G4092">SUM(IF(A4092=A$5:A4092,IF(C4092=C$5:C4092,1,0),0))</f>
        <v>57</v>
      </c>
    </row>
    <row r="4093" spans="1:7" x14ac:dyDescent="0.25">
      <c r="A4093">
        <v>2017</v>
      </c>
      <c r="B4093" s="53" t="str">
        <f t="shared" si="126"/>
        <v>2017_KS58</v>
      </c>
      <c r="C4093" t="s">
        <v>371</v>
      </c>
      <c r="D4093" t="s">
        <v>469</v>
      </c>
      <c r="E4093" s="53" t="str">
        <f t="shared" si="127"/>
        <v>2017_KSMARION</v>
      </c>
      <c r="F4093">
        <v>424100</v>
      </c>
      <c r="G4093" s="53">
        <f t="array" ref="G4093">SUM(IF(A4093=A$5:A4093,IF(C4093=C$5:C4093,1,0),0))</f>
        <v>58</v>
      </c>
    </row>
    <row r="4094" spans="1:7" x14ac:dyDescent="0.25">
      <c r="A4094">
        <v>2017</v>
      </c>
      <c r="B4094" s="53" t="str">
        <f t="shared" si="126"/>
        <v>2017_KS59</v>
      </c>
      <c r="C4094" t="s">
        <v>371</v>
      </c>
      <c r="D4094" t="s">
        <v>470</v>
      </c>
      <c r="E4094" s="53" t="str">
        <f t="shared" si="127"/>
        <v>2017_KSMARSHALL</v>
      </c>
      <c r="F4094">
        <v>424100</v>
      </c>
      <c r="G4094" s="53">
        <f t="array" ref="G4094">SUM(IF(A4094=A$5:A4094,IF(C4094=C$5:C4094,1,0),0))</f>
        <v>59</v>
      </c>
    </row>
    <row r="4095" spans="1:7" x14ac:dyDescent="0.25">
      <c r="A4095">
        <v>2017</v>
      </c>
      <c r="B4095" s="53" t="str">
        <f t="shared" si="126"/>
        <v>2017_KS60</v>
      </c>
      <c r="C4095" t="s">
        <v>371</v>
      </c>
      <c r="D4095" t="s">
        <v>971</v>
      </c>
      <c r="E4095" s="53" t="str">
        <f t="shared" si="127"/>
        <v>2017_KSMEADE</v>
      </c>
      <c r="F4095">
        <v>424100</v>
      </c>
      <c r="G4095" s="53">
        <f t="array" ref="G4095">SUM(IF(A4095=A$5:A4095,IF(C4095=C$5:C4095,1,0),0))</f>
        <v>60</v>
      </c>
    </row>
    <row r="4096" spans="1:7" x14ac:dyDescent="0.25">
      <c r="A4096">
        <v>2017</v>
      </c>
      <c r="B4096" s="53" t="str">
        <f t="shared" si="126"/>
        <v>2017_KS61</v>
      </c>
      <c r="C4096" t="s">
        <v>371</v>
      </c>
      <c r="D4096" t="s">
        <v>875</v>
      </c>
      <c r="E4096" s="53" t="str">
        <f t="shared" si="127"/>
        <v>2017_KSMIAMI</v>
      </c>
      <c r="F4096">
        <v>424100</v>
      </c>
      <c r="G4096" s="53">
        <f t="array" ref="G4096">SUM(IF(A4096=A$5:A4096,IF(C4096=C$5:C4096,1,0),0))</f>
        <v>61</v>
      </c>
    </row>
    <row r="4097" spans="1:7" x14ac:dyDescent="0.25">
      <c r="A4097">
        <v>2017</v>
      </c>
      <c r="B4097" s="53" t="str">
        <f t="shared" si="126"/>
        <v>2017_KS62</v>
      </c>
      <c r="C4097" t="s">
        <v>371</v>
      </c>
      <c r="D4097" t="s">
        <v>740</v>
      </c>
      <c r="E4097" s="53" t="str">
        <f t="shared" si="127"/>
        <v>2017_KSMITCHELL</v>
      </c>
      <c r="F4097">
        <v>424100</v>
      </c>
      <c r="G4097" s="53">
        <f t="array" ref="G4097">SUM(IF(A4097=A$5:A4097,IF(C4097=C$5:C4097,1,0),0))</f>
        <v>62</v>
      </c>
    </row>
    <row r="4098" spans="1:7" x14ac:dyDescent="0.25">
      <c r="A4098">
        <v>2017</v>
      </c>
      <c r="B4098" s="53" t="str">
        <f t="shared" si="126"/>
        <v>2017_KS63</v>
      </c>
      <c r="C4098" t="s">
        <v>371</v>
      </c>
      <c r="D4098" t="s">
        <v>232</v>
      </c>
      <c r="E4098" s="53" t="str">
        <f t="shared" si="127"/>
        <v>2017_KSMONTGOMERY</v>
      </c>
      <c r="F4098">
        <v>424100</v>
      </c>
      <c r="G4098" s="53">
        <f t="array" ref="G4098">SUM(IF(A4098=A$5:A4098,IF(C4098=C$5:C4098,1,0),0))</f>
        <v>63</v>
      </c>
    </row>
    <row r="4099" spans="1:7" x14ac:dyDescent="0.25">
      <c r="A4099">
        <v>2017</v>
      </c>
      <c r="B4099" s="53" t="str">
        <f t="shared" si="126"/>
        <v>2017_KS64</v>
      </c>
      <c r="C4099" t="s">
        <v>371</v>
      </c>
      <c r="D4099" t="s">
        <v>253</v>
      </c>
      <c r="E4099" s="53" t="str">
        <f t="shared" si="127"/>
        <v>2017_KSMORRIS</v>
      </c>
      <c r="F4099">
        <v>424100</v>
      </c>
      <c r="G4099" s="53">
        <f t="array" ref="G4099">SUM(IF(A4099=A$5:A4099,IF(C4099=C$5:C4099,1,0),0))</f>
        <v>64</v>
      </c>
    </row>
    <row r="4100" spans="1:7" x14ac:dyDescent="0.25">
      <c r="A4100">
        <v>2017</v>
      </c>
      <c r="B4100" s="53" t="str">
        <f t="shared" si="126"/>
        <v>2017_KS65</v>
      </c>
      <c r="C4100" t="s">
        <v>371</v>
      </c>
      <c r="D4100" t="s">
        <v>972</v>
      </c>
      <c r="E4100" s="53" t="str">
        <f t="shared" si="127"/>
        <v>2017_KSMORTON</v>
      </c>
      <c r="F4100">
        <v>424100</v>
      </c>
      <c r="G4100" s="53">
        <f t="array" ref="G4100">SUM(IF(A4100=A$5:A4100,IF(C4100=C$5:C4100,1,0),0))</f>
        <v>65</v>
      </c>
    </row>
    <row r="4101" spans="1:7" x14ac:dyDescent="0.25">
      <c r="A4101">
        <v>2017</v>
      </c>
      <c r="B4101" s="53" t="str">
        <f t="shared" si="126"/>
        <v>2017_KS66</v>
      </c>
      <c r="C4101" t="s">
        <v>371</v>
      </c>
      <c r="D4101" t="s">
        <v>973</v>
      </c>
      <c r="E4101" s="53" t="str">
        <f t="shared" si="127"/>
        <v>2017_KSNEMAHA</v>
      </c>
      <c r="F4101">
        <v>424100</v>
      </c>
      <c r="G4101" s="53">
        <f t="array" ref="G4101">SUM(IF(A4101=A$5:A4101,IF(C4101=C$5:C4101,1,0),0))</f>
        <v>66</v>
      </c>
    </row>
    <row r="4102" spans="1:7" x14ac:dyDescent="0.25">
      <c r="A4102">
        <v>2017</v>
      </c>
      <c r="B4102" s="53" t="str">
        <f t="shared" ref="B4102:B4165" si="128">A4102&amp;"_"&amp;C4102&amp;G4102</f>
        <v>2017_KS67</v>
      </c>
      <c r="C4102" t="s">
        <v>371</v>
      </c>
      <c r="D4102" t="s">
        <v>974</v>
      </c>
      <c r="E4102" s="53" t="str">
        <f t="shared" ref="E4102:E4165" si="129">A4102&amp;"_"&amp;C4102&amp;D4102</f>
        <v>2017_KSNEOSHO</v>
      </c>
      <c r="F4102">
        <v>424100</v>
      </c>
      <c r="G4102" s="53">
        <f t="array" ref="G4102">SUM(IF(A4102=A$5:A4102,IF(C4102=C$5:C4102,1,0),0))</f>
        <v>67</v>
      </c>
    </row>
    <row r="4103" spans="1:7" x14ac:dyDescent="0.25">
      <c r="A4103">
        <v>2017</v>
      </c>
      <c r="B4103" s="53" t="str">
        <f t="shared" si="128"/>
        <v>2017_KS68</v>
      </c>
      <c r="C4103" t="s">
        <v>371</v>
      </c>
      <c r="D4103" t="s">
        <v>975</v>
      </c>
      <c r="E4103" s="53" t="str">
        <f t="shared" si="129"/>
        <v>2017_KSNESS</v>
      </c>
      <c r="F4103">
        <v>424100</v>
      </c>
      <c r="G4103" s="53">
        <f t="array" ref="G4103">SUM(IF(A4103=A$5:A4103,IF(C4103=C$5:C4103,1,0),0))</f>
        <v>68</v>
      </c>
    </row>
    <row r="4104" spans="1:7" x14ac:dyDescent="0.25">
      <c r="A4104">
        <v>2017</v>
      </c>
      <c r="B4104" s="53" t="str">
        <f t="shared" si="128"/>
        <v>2017_KS69</v>
      </c>
      <c r="C4104" t="s">
        <v>371</v>
      </c>
      <c r="D4104" t="s">
        <v>976</v>
      </c>
      <c r="E4104" s="53" t="str">
        <f t="shared" si="129"/>
        <v>2017_KSNORTON</v>
      </c>
      <c r="F4104">
        <v>424100</v>
      </c>
      <c r="G4104" s="53">
        <f t="array" ref="G4104">SUM(IF(A4104=A$5:A4104,IF(C4104=C$5:C4104,1,0),0))</f>
        <v>69</v>
      </c>
    </row>
    <row r="4105" spans="1:7" x14ac:dyDescent="0.25">
      <c r="A4105">
        <v>2017</v>
      </c>
      <c r="B4105" s="53" t="str">
        <f t="shared" si="128"/>
        <v>2017_KS70</v>
      </c>
      <c r="C4105" t="s">
        <v>371</v>
      </c>
      <c r="D4105" t="s">
        <v>977</v>
      </c>
      <c r="E4105" s="53" t="str">
        <f t="shared" si="129"/>
        <v>2017_KSOSAGE</v>
      </c>
      <c r="F4105">
        <v>424100</v>
      </c>
      <c r="G4105" s="53">
        <f t="array" ref="G4105">SUM(IF(A4105=A$5:A4105,IF(C4105=C$5:C4105,1,0),0))</f>
        <v>70</v>
      </c>
    </row>
    <row r="4106" spans="1:7" x14ac:dyDescent="0.25">
      <c r="A4106">
        <v>2017</v>
      </c>
      <c r="B4106" s="53" t="str">
        <f t="shared" si="128"/>
        <v>2017_KS71</v>
      </c>
      <c r="C4106" t="s">
        <v>371</v>
      </c>
      <c r="D4106" t="s">
        <v>978</v>
      </c>
      <c r="E4106" s="53" t="str">
        <f t="shared" si="129"/>
        <v>2017_KSOSBORNE</v>
      </c>
      <c r="F4106">
        <v>424100</v>
      </c>
      <c r="G4106" s="53">
        <f t="array" ref="G4106">SUM(IF(A4106=A$5:A4106,IF(C4106=C$5:C4106,1,0),0))</f>
        <v>71</v>
      </c>
    </row>
    <row r="4107" spans="1:7" x14ac:dyDescent="0.25">
      <c r="A4107">
        <v>2017</v>
      </c>
      <c r="B4107" s="53" t="str">
        <f t="shared" si="128"/>
        <v>2017_KS72</v>
      </c>
      <c r="C4107" t="s">
        <v>371</v>
      </c>
      <c r="D4107" t="s">
        <v>979</v>
      </c>
      <c r="E4107" s="53" t="str">
        <f t="shared" si="129"/>
        <v>2017_KSOTTAWA</v>
      </c>
      <c r="F4107">
        <v>424100</v>
      </c>
      <c r="G4107" s="53">
        <f t="array" ref="G4107">SUM(IF(A4107=A$5:A4107,IF(C4107=C$5:C4107,1,0),0))</f>
        <v>72</v>
      </c>
    </row>
    <row r="4108" spans="1:7" x14ac:dyDescent="0.25">
      <c r="A4108">
        <v>2017</v>
      </c>
      <c r="B4108" s="53" t="str">
        <f t="shared" si="128"/>
        <v>2017_KS73</v>
      </c>
      <c r="C4108" t="s">
        <v>371</v>
      </c>
      <c r="D4108" t="s">
        <v>980</v>
      </c>
      <c r="E4108" s="53" t="str">
        <f t="shared" si="129"/>
        <v>2017_KSPAWNEE</v>
      </c>
      <c r="F4108">
        <v>424100</v>
      </c>
      <c r="G4108" s="53">
        <f t="array" ref="G4108">SUM(IF(A4108=A$5:A4108,IF(C4108=C$5:C4108,1,0),0))</f>
        <v>73</v>
      </c>
    </row>
    <row r="4109" spans="1:7" x14ac:dyDescent="0.25">
      <c r="A4109">
        <v>2017</v>
      </c>
      <c r="B4109" s="53" t="str">
        <f t="shared" si="128"/>
        <v>2017_KS74</v>
      </c>
      <c r="C4109" t="s">
        <v>371</v>
      </c>
      <c r="D4109" t="s">
        <v>533</v>
      </c>
      <c r="E4109" s="53" t="str">
        <f t="shared" si="129"/>
        <v>2017_KSPHILLIPS</v>
      </c>
      <c r="F4109">
        <v>424100</v>
      </c>
      <c r="G4109" s="53">
        <f t="array" ref="G4109">SUM(IF(A4109=A$5:A4109,IF(C4109=C$5:C4109,1,0),0))</f>
        <v>74</v>
      </c>
    </row>
    <row r="4110" spans="1:7" x14ac:dyDescent="0.25">
      <c r="A4110">
        <v>2017</v>
      </c>
      <c r="B4110" s="53" t="str">
        <f t="shared" si="128"/>
        <v>2017_KS75</v>
      </c>
      <c r="C4110" t="s">
        <v>371</v>
      </c>
      <c r="D4110" t="s">
        <v>981</v>
      </c>
      <c r="E4110" s="53" t="str">
        <f t="shared" si="129"/>
        <v>2017_KSPOTTAWATOMIE</v>
      </c>
      <c r="F4110">
        <v>424100</v>
      </c>
      <c r="G4110" s="53">
        <f t="array" ref="G4110">SUM(IF(A4110=A$5:A4110,IF(C4110=C$5:C4110,1,0),0))</f>
        <v>75</v>
      </c>
    </row>
    <row r="4111" spans="1:7" x14ac:dyDescent="0.25">
      <c r="A4111">
        <v>2017</v>
      </c>
      <c r="B4111" s="53" t="str">
        <f t="shared" si="128"/>
        <v>2017_KS76</v>
      </c>
      <c r="C4111" t="s">
        <v>371</v>
      </c>
      <c r="D4111" t="s">
        <v>982</v>
      </c>
      <c r="E4111" s="53" t="str">
        <f t="shared" si="129"/>
        <v>2017_KSPRATT</v>
      </c>
      <c r="F4111">
        <v>424100</v>
      </c>
      <c r="G4111" s="53">
        <f t="array" ref="G4111">SUM(IF(A4111=A$5:A4111,IF(C4111=C$5:C4111,1,0),0))</f>
        <v>76</v>
      </c>
    </row>
    <row r="4112" spans="1:7" x14ac:dyDescent="0.25">
      <c r="A4112">
        <v>2017</v>
      </c>
      <c r="B4112" s="53" t="str">
        <f t="shared" si="128"/>
        <v>2017_KS77</v>
      </c>
      <c r="C4112" t="s">
        <v>371</v>
      </c>
      <c r="D4112" t="s">
        <v>983</v>
      </c>
      <c r="E4112" s="53" t="str">
        <f t="shared" si="129"/>
        <v>2017_KSRAWLINS</v>
      </c>
      <c r="F4112">
        <v>424100</v>
      </c>
      <c r="G4112" s="53">
        <f t="array" ref="G4112">SUM(IF(A4112=A$5:A4112,IF(C4112=C$5:C4112,1,0),0))</f>
        <v>77</v>
      </c>
    </row>
    <row r="4113" spans="1:7" x14ac:dyDescent="0.25">
      <c r="A4113">
        <v>2017</v>
      </c>
      <c r="B4113" s="53" t="str">
        <f t="shared" si="128"/>
        <v>2017_KS78</v>
      </c>
      <c r="C4113" t="s">
        <v>371</v>
      </c>
      <c r="D4113" t="s">
        <v>984</v>
      </c>
      <c r="E4113" s="53" t="str">
        <f t="shared" si="129"/>
        <v>2017_KSRENO</v>
      </c>
      <c r="F4113">
        <v>424100</v>
      </c>
      <c r="G4113" s="53">
        <f t="array" ref="G4113">SUM(IF(A4113=A$5:A4113,IF(C4113=C$5:C4113,1,0),0))</f>
        <v>78</v>
      </c>
    </row>
    <row r="4114" spans="1:7" x14ac:dyDescent="0.25">
      <c r="A4114">
        <v>2017</v>
      </c>
      <c r="B4114" s="53" t="str">
        <f t="shared" si="128"/>
        <v>2017_KS79</v>
      </c>
      <c r="C4114" t="s">
        <v>371</v>
      </c>
      <c r="D4114" t="s">
        <v>985</v>
      </c>
      <c r="E4114" s="53" t="str">
        <f t="shared" si="129"/>
        <v>2017_KSREPUBLIC</v>
      </c>
      <c r="F4114">
        <v>424100</v>
      </c>
      <c r="G4114" s="53">
        <f t="array" ref="G4114">SUM(IF(A4114=A$5:A4114,IF(C4114=C$5:C4114,1,0),0))</f>
        <v>79</v>
      </c>
    </row>
    <row r="4115" spans="1:7" x14ac:dyDescent="0.25">
      <c r="A4115">
        <v>2017</v>
      </c>
      <c r="B4115" s="53" t="str">
        <f t="shared" si="128"/>
        <v>2017_KS80</v>
      </c>
      <c r="C4115" t="s">
        <v>371</v>
      </c>
      <c r="D4115" t="s">
        <v>986</v>
      </c>
      <c r="E4115" s="53" t="str">
        <f t="shared" si="129"/>
        <v>2017_KSRICE</v>
      </c>
      <c r="F4115">
        <v>424100</v>
      </c>
      <c r="G4115" s="53">
        <f t="array" ref="G4115">SUM(IF(A4115=A$5:A4115,IF(C4115=C$5:C4115,1,0),0))</f>
        <v>80</v>
      </c>
    </row>
    <row r="4116" spans="1:7" x14ac:dyDescent="0.25">
      <c r="A4116">
        <v>2017</v>
      </c>
      <c r="B4116" s="53" t="str">
        <f t="shared" si="128"/>
        <v>2017_KS81</v>
      </c>
      <c r="C4116" t="s">
        <v>371</v>
      </c>
      <c r="D4116" t="s">
        <v>987</v>
      </c>
      <c r="E4116" s="53" t="str">
        <f t="shared" si="129"/>
        <v>2017_KSRILEY</v>
      </c>
      <c r="F4116">
        <v>424100</v>
      </c>
      <c r="G4116" s="53">
        <f t="array" ref="G4116">SUM(IF(A4116=A$5:A4116,IF(C4116=C$5:C4116,1,0),0))</f>
        <v>81</v>
      </c>
    </row>
    <row r="4117" spans="1:7" x14ac:dyDescent="0.25">
      <c r="A4117">
        <v>2017</v>
      </c>
      <c r="B4117" s="53" t="str">
        <f t="shared" si="128"/>
        <v>2017_KS82</v>
      </c>
      <c r="C4117" t="s">
        <v>371</v>
      </c>
      <c r="D4117" t="s">
        <v>988</v>
      </c>
      <c r="E4117" s="53" t="str">
        <f t="shared" si="129"/>
        <v>2017_KSROOKS</v>
      </c>
      <c r="F4117">
        <v>424100</v>
      </c>
      <c r="G4117" s="53">
        <f t="array" ref="G4117">SUM(IF(A4117=A$5:A4117,IF(C4117=C$5:C4117,1,0),0))</f>
        <v>82</v>
      </c>
    </row>
    <row r="4118" spans="1:7" x14ac:dyDescent="0.25">
      <c r="A4118">
        <v>2017</v>
      </c>
      <c r="B4118" s="53" t="str">
        <f t="shared" si="128"/>
        <v>2017_KS83</v>
      </c>
      <c r="C4118" t="s">
        <v>371</v>
      </c>
      <c r="D4118" t="s">
        <v>882</v>
      </c>
      <c r="E4118" s="53" t="str">
        <f t="shared" si="129"/>
        <v>2017_KSRUSH</v>
      </c>
      <c r="F4118">
        <v>424100</v>
      </c>
      <c r="G4118" s="53">
        <f t="array" ref="G4118">SUM(IF(A4118=A$5:A4118,IF(C4118=C$5:C4118,1,0),0))</f>
        <v>83</v>
      </c>
    </row>
    <row r="4119" spans="1:7" x14ac:dyDescent="0.25">
      <c r="A4119">
        <v>2017</v>
      </c>
      <c r="B4119" s="53" t="str">
        <f t="shared" si="128"/>
        <v>2017_KS84</v>
      </c>
      <c r="C4119" t="s">
        <v>371</v>
      </c>
      <c r="D4119" t="s">
        <v>476</v>
      </c>
      <c r="E4119" s="53" t="str">
        <f t="shared" si="129"/>
        <v>2017_KSRUSSELL</v>
      </c>
      <c r="F4119">
        <v>424100</v>
      </c>
      <c r="G4119" s="53">
        <f t="array" ref="G4119">SUM(IF(A4119=A$5:A4119,IF(C4119=C$5:C4119,1,0),0))</f>
        <v>84</v>
      </c>
    </row>
    <row r="4120" spans="1:7" x14ac:dyDescent="0.25">
      <c r="A4120">
        <v>2017</v>
      </c>
      <c r="B4120" s="53" t="str">
        <f t="shared" si="128"/>
        <v>2017_KS85</v>
      </c>
      <c r="C4120" t="s">
        <v>371</v>
      </c>
      <c r="D4120" t="s">
        <v>540</v>
      </c>
      <c r="E4120" s="53" t="str">
        <f t="shared" si="129"/>
        <v>2017_KSSALINE</v>
      </c>
      <c r="F4120">
        <v>424100</v>
      </c>
      <c r="G4120" s="53">
        <f t="array" ref="G4120">SUM(IF(A4120=A$5:A4120,IF(C4120=C$5:C4120,1,0),0))</f>
        <v>85</v>
      </c>
    </row>
    <row r="4121" spans="1:7" x14ac:dyDescent="0.25">
      <c r="A4121">
        <v>2017</v>
      </c>
      <c r="B4121" s="53" t="str">
        <f t="shared" si="128"/>
        <v>2017_KS86</v>
      </c>
      <c r="C4121" t="s">
        <v>371</v>
      </c>
      <c r="D4121" t="s">
        <v>541</v>
      </c>
      <c r="E4121" s="53" t="str">
        <f t="shared" si="129"/>
        <v>2017_KSSCOTT</v>
      </c>
      <c r="F4121">
        <v>424100</v>
      </c>
      <c r="G4121" s="53">
        <f t="array" ref="G4121">SUM(IF(A4121=A$5:A4121,IF(C4121=C$5:C4121,1,0),0))</f>
        <v>86</v>
      </c>
    </row>
    <row r="4122" spans="1:7" x14ac:dyDescent="0.25">
      <c r="A4122">
        <v>2017</v>
      </c>
      <c r="B4122" s="53" t="str">
        <f t="shared" si="128"/>
        <v>2017_KS87</v>
      </c>
      <c r="C4122" t="s">
        <v>371</v>
      </c>
      <c r="D4122" t="s">
        <v>616</v>
      </c>
      <c r="E4122" s="53" t="str">
        <f t="shared" si="129"/>
        <v>2017_KSSEDGWICK</v>
      </c>
      <c r="F4122">
        <v>424100</v>
      </c>
      <c r="G4122" s="53">
        <f t="array" ref="G4122">SUM(IF(A4122=A$5:A4122,IF(C4122=C$5:C4122,1,0),0))</f>
        <v>87</v>
      </c>
    </row>
    <row r="4123" spans="1:7" x14ac:dyDescent="0.25">
      <c r="A4123">
        <v>2017</v>
      </c>
      <c r="B4123" s="53" t="str">
        <f t="shared" si="128"/>
        <v>2017_KS88</v>
      </c>
      <c r="C4123" t="s">
        <v>371</v>
      </c>
      <c r="D4123" t="s">
        <v>989</v>
      </c>
      <c r="E4123" s="53" t="str">
        <f t="shared" si="129"/>
        <v>2017_KSSEWARD</v>
      </c>
      <c r="F4123">
        <v>424100</v>
      </c>
      <c r="G4123" s="53">
        <f t="array" ref="G4123">SUM(IF(A4123=A$5:A4123,IF(C4123=C$5:C4123,1,0),0))</f>
        <v>88</v>
      </c>
    </row>
    <row r="4124" spans="1:7" x14ac:dyDescent="0.25">
      <c r="A4124">
        <v>2017</v>
      </c>
      <c r="B4124" s="53" t="str">
        <f t="shared" si="128"/>
        <v>2017_KS89</v>
      </c>
      <c r="C4124" t="s">
        <v>371</v>
      </c>
      <c r="D4124" t="s">
        <v>990</v>
      </c>
      <c r="E4124" s="53" t="str">
        <f t="shared" si="129"/>
        <v>2017_KSSHAWNEE</v>
      </c>
      <c r="F4124">
        <v>424100</v>
      </c>
      <c r="G4124" s="53">
        <f t="array" ref="G4124">SUM(IF(A4124=A$5:A4124,IF(C4124=C$5:C4124,1,0),0))</f>
        <v>89</v>
      </c>
    </row>
    <row r="4125" spans="1:7" x14ac:dyDescent="0.25">
      <c r="A4125">
        <v>2017</v>
      </c>
      <c r="B4125" s="53" t="str">
        <f t="shared" si="128"/>
        <v>2017_KS90</v>
      </c>
      <c r="C4125" t="s">
        <v>371</v>
      </c>
      <c r="D4125" t="s">
        <v>991</v>
      </c>
      <c r="E4125" s="53" t="str">
        <f t="shared" si="129"/>
        <v>2017_KSSHERIDAN</v>
      </c>
      <c r="F4125">
        <v>424100</v>
      </c>
      <c r="G4125" s="53">
        <f t="array" ref="G4125">SUM(IF(A4125=A$5:A4125,IF(C4125=C$5:C4125,1,0),0))</f>
        <v>90</v>
      </c>
    </row>
    <row r="4126" spans="1:7" x14ac:dyDescent="0.25">
      <c r="A4126">
        <v>2017</v>
      </c>
      <c r="B4126" s="53" t="str">
        <f t="shared" si="128"/>
        <v>2017_KS91</v>
      </c>
      <c r="C4126" t="s">
        <v>371</v>
      </c>
      <c r="D4126" t="s">
        <v>992</v>
      </c>
      <c r="E4126" s="53" t="str">
        <f t="shared" si="129"/>
        <v>2017_KSSHERMAN</v>
      </c>
      <c r="F4126">
        <v>424100</v>
      </c>
      <c r="G4126" s="53">
        <f t="array" ref="G4126">SUM(IF(A4126=A$5:A4126,IF(C4126=C$5:C4126,1,0),0))</f>
        <v>91</v>
      </c>
    </row>
    <row r="4127" spans="1:7" x14ac:dyDescent="0.25">
      <c r="A4127">
        <v>2017</v>
      </c>
      <c r="B4127" s="53" t="str">
        <f t="shared" si="128"/>
        <v>2017_KS92</v>
      </c>
      <c r="C4127" t="s">
        <v>371</v>
      </c>
      <c r="D4127" t="s">
        <v>292</v>
      </c>
      <c r="E4127" s="53" t="str">
        <f t="shared" si="129"/>
        <v>2017_KSSMITH</v>
      </c>
      <c r="F4127">
        <v>424100</v>
      </c>
      <c r="G4127" s="53">
        <f t="array" ref="G4127">SUM(IF(A4127=A$5:A4127,IF(C4127=C$5:C4127,1,0),0))</f>
        <v>92</v>
      </c>
    </row>
    <row r="4128" spans="1:7" x14ac:dyDescent="0.25">
      <c r="A4128">
        <v>2017</v>
      </c>
      <c r="B4128" s="53" t="str">
        <f t="shared" si="128"/>
        <v>2017_KS93</v>
      </c>
      <c r="C4128" t="s">
        <v>371</v>
      </c>
      <c r="D4128" t="s">
        <v>334</v>
      </c>
      <c r="E4128" s="53" t="str">
        <f t="shared" si="129"/>
        <v>2017_KSSTAFFORD</v>
      </c>
      <c r="F4128">
        <v>424100</v>
      </c>
      <c r="G4128" s="53">
        <f t="array" ref="G4128">SUM(IF(A4128=A$5:A4128,IF(C4128=C$5:C4128,1,0),0))</f>
        <v>93</v>
      </c>
    </row>
    <row r="4129" spans="1:7" x14ac:dyDescent="0.25">
      <c r="A4129">
        <v>2017</v>
      </c>
      <c r="B4129" s="53" t="str">
        <f t="shared" si="128"/>
        <v>2017_KS94</v>
      </c>
      <c r="C4129" t="s">
        <v>371</v>
      </c>
      <c r="D4129" t="s">
        <v>993</v>
      </c>
      <c r="E4129" s="53" t="str">
        <f t="shared" si="129"/>
        <v>2017_KSSTANTON</v>
      </c>
      <c r="F4129">
        <v>424100</v>
      </c>
      <c r="G4129" s="53">
        <f t="array" ref="G4129">SUM(IF(A4129=A$5:A4129,IF(C4129=C$5:C4129,1,0),0))</f>
        <v>94</v>
      </c>
    </row>
    <row r="4130" spans="1:7" x14ac:dyDescent="0.25">
      <c r="A4130">
        <v>2017</v>
      </c>
      <c r="B4130" s="53" t="str">
        <f t="shared" si="128"/>
        <v>2017_KS95</v>
      </c>
      <c r="C4130" t="s">
        <v>371</v>
      </c>
      <c r="D4130" t="s">
        <v>994</v>
      </c>
      <c r="E4130" s="53" t="str">
        <f t="shared" si="129"/>
        <v>2017_KSSTEVENS</v>
      </c>
      <c r="F4130">
        <v>424100</v>
      </c>
      <c r="G4130" s="53">
        <f t="array" ref="G4130">SUM(IF(A4130=A$5:A4130,IF(C4130=C$5:C4130,1,0),0))</f>
        <v>95</v>
      </c>
    </row>
    <row r="4131" spans="1:7" x14ac:dyDescent="0.25">
      <c r="A4131">
        <v>2017</v>
      </c>
      <c r="B4131" s="53" t="str">
        <f t="shared" si="128"/>
        <v>2017_KS96</v>
      </c>
      <c r="C4131" t="s">
        <v>371</v>
      </c>
      <c r="D4131" t="s">
        <v>293</v>
      </c>
      <c r="E4131" s="53" t="str">
        <f t="shared" si="129"/>
        <v>2017_KSSUMNER</v>
      </c>
      <c r="F4131">
        <v>424100</v>
      </c>
      <c r="G4131" s="53">
        <f t="array" ref="G4131">SUM(IF(A4131=A$5:A4131,IF(C4131=C$5:C4131,1,0),0))</f>
        <v>96</v>
      </c>
    </row>
    <row r="4132" spans="1:7" x14ac:dyDescent="0.25">
      <c r="A4132">
        <v>2017</v>
      </c>
      <c r="B4132" s="53" t="str">
        <f t="shared" si="128"/>
        <v>2017_KS97</v>
      </c>
      <c r="C4132" t="s">
        <v>371</v>
      </c>
      <c r="D4132" t="s">
        <v>760</v>
      </c>
      <c r="E4132" s="53" t="str">
        <f t="shared" si="129"/>
        <v>2017_KSTHOMAS</v>
      </c>
      <c r="F4132">
        <v>424100</v>
      </c>
      <c r="G4132" s="53">
        <f t="array" ref="G4132">SUM(IF(A4132=A$5:A4132,IF(C4132=C$5:C4132,1,0),0))</f>
        <v>97</v>
      </c>
    </row>
    <row r="4133" spans="1:7" x14ac:dyDescent="0.25">
      <c r="A4133">
        <v>2017</v>
      </c>
      <c r="B4133" s="53" t="str">
        <f t="shared" si="128"/>
        <v>2017_KS98</v>
      </c>
      <c r="C4133" t="s">
        <v>371</v>
      </c>
      <c r="D4133" t="s">
        <v>995</v>
      </c>
      <c r="E4133" s="53" t="str">
        <f t="shared" si="129"/>
        <v>2017_KSTREGO</v>
      </c>
      <c r="F4133">
        <v>424100</v>
      </c>
      <c r="G4133" s="53">
        <f t="array" ref="G4133">SUM(IF(A4133=A$5:A4133,IF(C4133=C$5:C4133,1,0),0))</f>
        <v>98</v>
      </c>
    </row>
    <row r="4134" spans="1:7" x14ac:dyDescent="0.25">
      <c r="A4134">
        <v>2017</v>
      </c>
      <c r="B4134" s="53" t="str">
        <f t="shared" si="128"/>
        <v>2017_KS99</v>
      </c>
      <c r="C4134" t="s">
        <v>371</v>
      </c>
      <c r="D4134" t="s">
        <v>996</v>
      </c>
      <c r="E4134" s="53" t="str">
        <f t="shared" si="129"/>
        <v>2017_KSWABAUNSEE</v>
      </c>
      <c r="F4134">
        <v>424100</v>
      </c>
      <c r="G4134" s="53">
        <f t="array" ref="G4134">SUM(IF(A4134=A$5:A4134,IF(C4134=C$5:C4134,1,0),0))</f>
        <v>99</v>
      </c>
    </row>
    <row r="4135" spans="1:7" x14ac:dyDescent="0.25">
      <c r="A4135">
        <v>2017</v>
      </c>
      <c r="B4135" s="53" t="str">
        <f t="shared" si="128"/>
        <v>2017_KS100</v>
      </c>
      <c r="C4135" t="s">
        <v>371</v>
      </c>
      <c r="D4135" t="s">
        <v>997</v>
      </c>
      <c r="E4135" s="53" t="str">
        <f t="shared" si="129"/>
        <v>2017_KSWALLACE</v>
      </c>
      <c r="F4135">
        <v>424100</v>
      </c>
      <c r="G4135" s="53">
        <f t="array" ref="G4135">SUM(IF(A4135=A$5:A4135,IF(C4135=C$5:C4135,1,0),0))</f>
        <v>100</v>
      </c>
    </row>
    <row r="4136" spans="1:7" x14ac:dyDescent="0.25">
      <c r="A4136">
        <v>2017</v>
      </c>
      <c r="B4136" s="53" t="str">
        <f t="shared" si="128"/>
        <v>2017_KS101</v>
      </c>
      <c r="C4136" t="s">
        <v>371</v>
      </c>
      <c r="D4136" t="s">
        <v>125</v>
      </c>
      <c r="E4136" s="53" t="str">
        <f t="shared" si="129"/>
        <v>2017_KSWASHINGTON</v>
      </c>
      <c r="F4136">
        <v>424100</v>
      </c>
      <c r="G4136" s="53">
        <f t="array" ref="G4136">SUM(IF(A4136=A$5:A4136,IF(C4136=C$5:C4136,1,0),0))</f>
        <v>101</v>
      </c>
    </row>
    <row r="4137" spans="1:7" x14ac:dyDescent="0.25">
      <c r="A4137">
        <v>2017</v>
      </c>
      <c r="B4137" s="53" t="str">
        <f t="shared" si="128"/>
        <v>2017_KS102</v>
      </c>
      <c r="C4137" t="s">
        <v>371</v>
      </c>
      <c r="D4137" t="s">
        <v>998</v>
      </c>
      <c r="E4137" s="53" t="str">
        <f t="shared" si="129"/>
        <v>2017_KSWICHITA</v>
      </c>
      <c r="F4137">
        <v>424100</v>
      </c>
      <c r="G4137" s="53">
        <f t="array" ref="G4137">SUM(IF(A4137=A$5:A4137,IF(C4137=C$5:C4137,1,0),0))</f>
        <v>102</v>
      </c>
    </row>
    <row r="4138" spans="1:7" x14ac:dyDescent="0.25">
      <c r="A4138">
        <v>2017</v>
      </c>
      <c r="B4138" s="53" t="str">
        <f t="shared" si="128"/>
        <v>2017_KS103</v>
      </c>
      <c r="C4138" t="s">
        <v>371</v>
      </c>
      <c r="D4138" t="s">
        <v>296</v>
      </c>
      <c r="E4138" s="53" t="str">
        <f t="shared" si="129"/>
        <v>2017_KSWILSON</v>
      </c>
      <c r="F4138">
        <v>424100</v>
      </c>
      <c r="G4138" s="53">
        <f t="array" ref="G4138">SUM(IF(A4138=A$5:A4138,IF(C4138=C$5:C4138,1,0),0))</f>
        <v>103</v>
      </c>
    </row>
    <row r="4139" spans="1:7" x14ac:dyDescent="0.25">
      <c r="A4139">
        <v>2017</v>
      </c>
      <c r="B4139" s="53" t="str">
        <f t="shared" si="128"/>
        <v>2017_KS104</v>
      </c>
      <c r="C4139" t="s">
        <v>371</v>
      </c>
      <c r="D4139" t="s">
        <v>999</v>
      </c>
      <c r="E4139" s="53" t="str">
        <f t="shared" si="129"/>
        <v>2017_KSWOODSON</v>
      </c>
      <c r="F4139">
        <v>424100</v>
      </c>
      <c r="G4139" s="53">
        <f t="array" ref="G4139">SUM(IF(A4139=A$5:A4139,IF(C4139=C$5:C4139,1,0),0))</f>
        <v>104</v>
      </c>
    </row>
    <row r="4140" spans="1:7" x14ac:dyDescent="0.25">
      <c r="A4140">
        <v>2017</v>
      </c>
      <c r="B4140" s="53" t="str">
        <f t="shared" si="128"/>
        <v>2017_KS105</v>
      </c>
      <c r="C4140" t="s">
        <v>371</v>
      </c>
      <c r="D4140" t="s">
        <v>1000</v>
      </c>
      <c r="E4140" s="53" t="str">
        <f t="shared" si="129"/>
        <v>2017_KSWYANDOTTE</v>
      </c>
      <c r="F4140">
        <v>424100</v>
      </c>
      <c r="G4140" s="53">
        <f t="array" ref="G4140">SUM(IF(A4140=A$5:A4140,IF(C4140=C$5:C4140,1,0),0))</f>
        <v>105</v>
      </c>
    </row>
    <row r="4141" spans="1:7" x14ac:dyDescent="0.25">
      <c r="A4141">
        <v>2017</v>
      </c>
      <c r="B4141" s="53" t="str">
        <f t="shared" si="128"/>
        <v>2017_KY1</v>
      </c>
      <c r="C4141" t="s">
        <v>372</v>
      </c>
      <c r="D4141" t="s">
        <v>897</v>
      </c>
      <c r="E4141" s="53" t="str">
        <f t="shared" si="129"/>
        <v>2017_KYADAIR</v>
      </c>
      <c r="F4141">
        <v>424100</v>
      </c>
      <c r="G4141" s="53">
        <f t="array" ref="G4141">SUM(IF(A4141=A$5:A4141,IF(C4141=C$5:C4141,1,0),0))</f>
        <v>1</v>
      </c>
    </row>
    <row r="4142" spans="1:7" x14ac:dyDescent="0.25">
      <c r="A4142">
        <v>2017</v>
      </c>
      <c r="B4142" s="53" t="str">
        <f t="shared" si="128"/>
        <v>2017_KY2</v>
      </c>
      <c r="C4142" t="s">
        <v>372</v>
      </c>
      <c r="D4142" t="s">
        <v>858</v>
      </c>
      <c r="E4142" s="53" t="str">
        <f t="shared" si="129"/>
        <v>2017_KYALLEN</v>
      </c>
      <c r="F4142">
        <v>424100</v>
      </c>
      <c r="G4142" s="53">
        <f t="array" ref="G4142">SUM(IF(A4142=A$5:A4142,IF(C4142=C$5:C4142,1,0),0))</f>
        <v>2</v>
      </c>
    </row>
    <row r="4143" spans="1:7" x14ac:dyDescent="0.25">
      <c r="A4143">
        <v>2017</v>
      </c>
      <c r="B4143" s="53" t="str">
        <f t="shared" si="128"/>
        <v>2017_KY3</v>
      </c>
      <c r="C4143" t="s">
        <v>372</v>
      </c>
      <c r="D4143" t="s">
        <v>939</v>
      </c>
      <c r="E4143" s="53" t="str">
        <f t="shared" si="129"/>
        <v>2017_KYANDERSON</v>
      </c>
      <c r="F4143">
        <v>424100</v>
      </c>
      <c r="G4143" s="53">
        <f t="array" ref="G4143">SUM(IF(A4143=A$5:A4143,IF(C4143=C$5:C4143,1,0),0))</f>
        <v>3</v>
      </c>
    </row>
    <row r="4144" spans="1:7" x14ac:dyDescent="0.25">
      <c r="A4144">
        <v>2017</v>
      </c>
      <c r="B4144" s="53" t="str">
        <f t="shared" si="128"/>
        <v>2017_KY4</v>
      </c>
      <c r="C4144" t="s">
        <v>372</v>
      </c>
      <c r="D4144" t="s">
        <v>1001</v>
      </c>
      <c r="E4144" s="53" t="str">
        <f t="shared" si="129"/>
        <v>2017_KYBALLARD</v>
      </c>
      <c r="F4144">
        <v>424100</v>
      </c>
      <c r="G4144" s="53">
        <f t="array" ref="G4144">SUM(IF(A4144=A$5:A4144,IF(C4144=C$5:C4144,1,0),0))</f>
        <v>4</v>
      </c>
    </row>
    <row r="4145" spans="1:7" x14ac:dyDescent="0.25">
      <c r="A4145">
        <v>2017</v>
      </c>
      <c r="B4145" s="53" t="str">
        <f t="shared" si="128"/>
        <v>2017_KY5</v>
      </c>
      <c r="C4145" t="s">
        <v>372</v>
      </c>
      <c r="D4145" t="s">
        <v>1002</v>
      </c>
      <c r="E4145" s="53" t="str">
        <f t="shared" si="129"/>
        <v>2017_KYBARREN</v>
      </c>
      <c r="F4145">
        <v>424100</v>
      </c>
      <c r="G4145" s="53">
        <f t="array" ref="G4145">SUM(IF(A4145=A$5:A4145,IF(C4145=C$5:C4145,1,0),0))</f>
        <v>5</v>
      </c>
    </row>
    <row r="4146" spans="1:7" x14ac:dyDescent="0.25">
      <c r="A4146">
        <v>2017</v>
      </c>
      <c r="B4146" s="53" t="str">
        <f t="shared" si="128"/>
        <v>2017_KY6</v>
      </c>
      <c r="C4146" t="s">
        <v>372</v>
      </c>
      <c r="D4146" t="s">
        <v>1003</v>
      </c>
      <c r="E4146" s="53" t="str">
        <f t="shared" si="129"/>
        <v>2017_KYBATH</v>
      </c>
      <c r="F4146">
        <v>424100</v>
      </c>
      <c r="G4146" s="53">
        <f t="array" ref="G4146">SUM(IF(A4146=A$5:A4146,IF(C4146=C$5:C4146,1,0),0))</f>
        <v>6</v>
      </c>
    </row>
    <row r="4147" spans="1:7" x14ac:dyDescent="0.25">
      <c r="A4147">
        <v>2017</v>
      </c>
      <c r="B4147" s="53" t="str">
        <f t="shared" si="128"/>
        <v>2017_KY7</v>
      </c>
      <c r="C4147" t="s">
        <v>372</v>
      </c>
      <c r="D4147" t="s">
        <v>1004</v>
      </c>
      <c r="E4147" s="53" t="str">
        <f t="shared" si="129"/>
        <v>2017_KYBELL</v>
      </c>
      <c r="F4147">
        <v>424100</v>
      </c>
      <c r="G4147" s="53">
        <f t="array" ref="G4147">SUM(IF(A4147=A$5:A4147,IF(C4147=C$5:C4147,1,0),0))</f>
        <v>7</v>
      </c>
    </row>
    <row r="4148" spans="1:7" x14ac:dyDescent="0.25">
      <c r="A4148">
        <v>2017</v>
      </c>
      <c r="B4148" s="53" t="str">
        <f t="shared" si="128"/>
        <v>2017_KY8</v>
      </c>
      <c r="C4148" t="s">
        <v>372</v>
      </c>
      <c r="D4148" t="s">
        <v>504</v>
      </c>
      <c r="E4148" s="53" t="str">
        <f t="shared" si="129"/>
        <v>2017_KYBOONE</v>
      </c>
      <c r="F4148">
        <v>424100</v>
      </c>
      <c r="G4148" s="53">
        <f t="array" ref="G4148">SUM(IF(A4148=A$5:A4148,IF(C4148=C$5:C4148,1,0),0))</f>
        <v>8</v>
      </c>
    </row>
    <row r="4149" spans="1:7" x14ac:dyDescent="0.25">
      <c r="A4149">
        <v>2017</v>
      </c>
      <c r="B4149" s="53" t="str">
        <f t="shared" si="128"/>
        <v>2017_KY9</v>
      </c>
      <c r="C4149" t="s">
        <v>372</v>
      </c>
      <c r="D4149" t="s">
        <v>943</v>
      </c>
      <c r="E4149" s="53" t="str">
        <f t="shared" si="129"/>
        <v>2017_KYBOURBON</v>
      </c>
      <c r="F4149">
        <v>424100</v>
      </c>
      <c r="G4149" s="53">
        <f t="array" ref="G4149">SUM(IF(A4149=A$5:A4149,IF(C4149=C$5:C4149,1,0),0))</f>
        <v>9</v>
      </c>
    </row>
    <row r="4150" spans="1:7" x14ac:dyDescent="0.25">
      <c r="A4150">
        <v>2017</v>
      </c>
      <c r="B4150" s="53" t="str">
        <f t="shared" si="128"/>
        <v>2017_KY10</v>
      </c>
      <c r="C4150" t="s">
        <v>372</v>
      </c>
      <c r="D4150" t="s">
        <v>1005</v>
      </c>
      <c r="E4150" s="53" t="str">
        <f t="shared" si="129"/>
        <v>2017_KYBOYD</v>
      </c>
      <c r="F4150">
        <v>424100</v>
      </c>
      <c r="G4150" s="53">
        <f t="array" ref="G4150">SUM(IF(A4150=A$5:A4150,IF(C4150=C$5:C4150,1,0),0))</f>
        <v>10</v>
      </c>
    </row>
    <row r="4151" spans="1:7" x14ac:dyDescent="0.25">
      <c r="A4151">
        <v>2017</v>
      </c>
      <c r="B4151" s="53" t="str">
        <f t="shared" si="128"/>
        <v>2017_KY11</v>
      </c>
      <c r="C4151" t="s">
        <v>372</v>
      </c>
      <c r="D4151" t="s">
        <v>1006</v>
      </c>
      <c r="E4151" s="53" t="str">
        <f t="shared" si="129"/>
        <v>2017_KYBOYLE</v>
      </c>
      <c r="F4151">
        <v>424100</v>
      </c>
      <c r="G4151" s="53">
        <f t="array" ref="G4151">SUM(IF(A4151=A$5:A4151,IF(C4151=C$5:C4151,1,0),0))</f>
        <v>11</v>
      </c>
    </row>
    <row r="4152" spans="1:7" x14ac:dyDescent="0.25">
      <c r="A4152">
        <v>2017</v>
      </c>
      <c r="B4152" s="53" t="str">
        <f t="shared" si="128"/>
        <v>2017_KY12</v>
      </c>
      <c r="C4152" t="s">
        <v>372</v>
      </c>
      <c r="D4152" t="s">
        <v>1007</v>
      </c>
      <c r="E4152" s="53" t="str">
        <f t="shared" si="129"/>
        <v>2017_KYBRACKEN</v>
      </c>
      <c r="F4152">
        <v>424100</v>
      </c>
      <c r="G4152" s="53">
        <f t="array" ref="G4152">SUM(IF(A4152=A$5:A4152,IF(C4152=C$5:C4152,1,0),0))</f>
        <v>12</v>
      </c>
    </row>
    <row r="4153" spans="1:7" x14ac:dyDescent="0.25">
      <c r="A4153">
        <v>2017</v>
      </c>
      <c r="B4153" s="53" t="str">
        <f t="shared" si="128"/>
        <v>2017_KY13</v>
      </c>
      <c r="C4153" t="s">
        <v>372</v>
      </c>
      <c r="D4153" t="s">
        <v>1008</v>
      </c>
      <c r="E4153" s="53" t="str">
        <f t="shared" si="129"/>
        <v>2017_KYBREATHITT</v>
      </c>
      <c r="F4153">
        <v>424100</v>
      </c>
      <c r="G4153" s="53">
        <f t="array" ref="G4153">SUM(IF(A4153=A$5:A4153,IF(C4153=C$5:C4153,1,0),0))</f>
        <v>13</v>
      </c>
    </row>
    <row r="4154" spans="1:7" x14ac:dyDescent="0.25">
      <c r="A4154">
        <v>2017</v>
      </c>
      <c r="B4154" s="53" t="str">
        <f t="shared" si="128"/>
        <v>2017_KY14</v>
      </c>
      <c r="C4154" t="s">
        <v>372</v>
      </c>
      <c r="D4154" t="s">
        <v>1009</v>
      </c>
      <c r="E4154" s="53" t="str">
        <f t="shared" si="129"/>
        <v>2017_KYBRECKINRIDGE</v>
      </c>
      <c r="F4154">
        <v>424100</v>
      </c>
      <c r="G4154" s="53">
        <f t="array" ref="G4154">SUM(IF(A4154=A$5:A4154,IF(C4154=C$5:C4154,1,0),0))</f>
        <v>14</v>
      </c>
    </row>
    <row r="4155" spans="1:7" x14ac:dyDescent="0.25">
      <c r="A4155">
        <v>2017</v>
      </c>
      <c r="B4155" s="53" t="str">
        <f t="shared" si="128"/>
        <v>2017_KY15</v>
      </c>
      <c r="C4155" t="s">
        <v>372</v>
      </c>
      <c r="D4155" t="s">
        <v>1010</v>
      </c>
      <c r="E4155" s="53" t="str">
        <f t="shared" si="129"/>
        <v>2017_KYBULLITT</v>
      </c>
      <c r="F4155">
        <v>424100</v>
      </c>
      <c r="G4155" s="53">
        <f t="array" ref="G4155">SUM(IF(A4155=A$5:A4155,IF(C4155=C$5:C4155,1,0),0))</f>
        <v>15</v>
      </c>
    </row>
    <row r="4156" spans="1:7" x14ac:dyDescent="0.25">
      <c r="A4156">
        <v>2017</v>
      </c>
      <c r="B4156" s="53" t="str">
        <f t="shared" si="128"/>
        <v>2017_KY16</v>
      </c>
      <c r="C4156" t="s">
        <v>372</v>
      </c>
      <c r="D4156" t="s">
        <v>433</v>
      </c>
      <c r="E4156" s="53" t="str">
        <f t="shared" si="129"/>
        <v>2017_KYBUTLER</v>
      </c>
      <c r="F4156">
        <v>424100</v>
      </c>
      <c r="G4156" s="53">
        <f t="array" ref="G4156">SUM(IF(A4156=A$5:A4156,IF(C4156=C$5:C4156,1,0),0))</f>
        <v>16</v>
      </c>
    </row>
    <row r="4157" spans="1:7" x14ac:dyDescent="0.25">
      <c r="A4157">
        <v>2017</v>
      </c>
      <c r="B4157" s="53" t="str">
        <f t="shared" si="128"/>
        <v>2017_KY17</v>
      </c>
      <c r="C4157" t="s">
        <v>372</v>
      </c>
      <c r="D4157" t="s">
        <v>1011</v>
      </c>
      <c r="E4157" s="53" t="str">
        <f t="shared" si="129"/>
        <v>2017_KYCALDWELL</v>
      </c>
      <c r="F4157">
        <v>424100</v>
      </c>
      <c r="G4157" s="53">
        <f t="array" ref="G4157">SUM(IF(A4157=A$5:A4157,IF(C4157=C$5:C4157,1,0),0))</f>
        <v>17</v>
      </c>
    </row>
    <row r="4158" spans="1:7" x14ac:dyDescent="0.25">
      <c r="A4158">
        <v>2017</v>
      </c>
      <c r="B4158" s="53" t="str">
        <f t="shared" si="128"/>
        <v>2017_KY18</v>
      </c>
      <c r="C4158" t="s">
        <v>372</v>
      </c>
      <c r="D4158" t="s">
        <v>1012</v>
      </c>
      <c r="E4158" s="53" t="str">
        <f t="shared" si="129"/>
        <v>2017_KYCALLOWAY</v>
      </c>
      <c r="F4158">
        <v>424100</v>
      </c>
      <c r="G4158" s="53">
        <f t="array" ref="G4158">SUM(IF(A4158=A$5:A4158,IF(C4158=C$5:C4158,1,0),0))</f>
        <v>18</v>
      </c>
    </row>
    <row r="4159" spans="1:7" x14ac:dyDescent="0.25">
      <c r="A4159">
        <v>2017</v>
      </c>
      <c r="B4159" s="53" t="str">
        <f t="shared" si="128"/>
        <v>2017_KY19</v>
      </c>
      <c r="C4159" t="s">
        <v>372</v>
      </c>
      <c r="D4159" t="s">
        <v>1013</v>
      </c>
      <c r="E4159" s="53" t="str">
        <f t="shared" si="129"/>
        <v>2017_KYCAMPBELL</v>
      </c>
      <c r="F4159">
        <v>424100</v>
      </c>
      <c r="G4159" s="53">
        <f t="array" ref="G4159">SUM(IF(A4159=A$5:A4159,IF(C4159=C$5:C4159,1,0),0))</f>
        <v>19</v>
      </c>
    </row>
    <row r="4160" spans="1:7" x14ac:dyDescent="0.25">
      <c r="A4160">
        <v>2017</v>
      </c>
      <c r="B4160" s="53" t="str">
        <f t="shared" si="128"/>
        <v>2017_KY20</v>
      </c>
      <c r="C4160" t="s">
        <v>372</v>
      </c>
      <c r="D4160" t="s">
        <v>1014</v>
      </c>
      <c r="E4160" s="53" t="str">
        <f t="shared" si="129"/>
        <v>2017_KYCARLISLE</v>
      </c>
      <c r="F4160">
        <v>424100</v>
      </c>
      <c r="G4160" s="53">
        <f t="array" ref="G4160">SUM(IF(A4160=A$5:A4160,IF(C4160=C$5:C4160,1,0),0))</f>
        <v>20</v>
      </c>
    </row>
    <row r="4161" spans="1:7" x14ac:dyDescent="0.25">
      <c r="A4161">
        <v>2017</v>
      </c>
      <c r="B4161" s="53" t="str">
        <f t="shared" si="128"/>
        <v>2017_KY21</v>
      </c>
      <c r="C4161" t="s">
        <v>372</v>
      </c>
      <c r="D4161" t="s">
        <v>227</v>
      </c>
      <c r="E4161" s="53" t="str">
        <f t="shared" si="129"/>
        <v>2017_KYCARROLL</v>
      </c>
      <c r="F4161">
        <v>424100</v>
      </c>
      <c r="G4161" s="53">
        <f t="array" ref="G4161">SUM(IF(A4161=A$5:A4161,IF(C4161=C$5:C4161,1,0),0))</f>
        <v>21</v>
      </c>
    </row>
    <row r="4162" spans="1:7" x14ac:dyDescent="0.25">
      <c r="A4162">
        <v>2017</v>
      </c>
      <c r="B4162" s="53" t="str">
        <f t="shared" si="128"/>
        <v>2017_KY22</v>
      </c>
      <c r="C4162" t="s">
        <v>372</v>
      </c>
      <c r="D4162" t="s">
        <v>1015</v>
      </c>
      <c r="E4162" s="53" t="str">
        <f t="shared" si="129"/>
        <v>2017_KYCARTER</v>
      </c>
      <c r="F4162">
        <v>424100</v>
      </c>
      <c r="G4162" s="53">
        <f t="array" ref="G4162">SUM(IF(A4162=A$5:A4162,IF(C4162=C$5:C4162,1,0),0))</f>
        <v>22</v>
      </c>
    </row>
    <row r="4163" spans="1:7" x14ac:dyDescent="0.25">
      <c r="A4163">
        <v>2017</v>
      </c>
      <c r="B4163" s="53" t="str">
        <f t="shared" si="128"/>
        <v>2017_KY23</v>
      </c>
      <c r="C4163" t="s">
        <v>372</v>
      </c>
      <c r="D4163" t="s">
        <v>1016</v>
      </c>
      <c r="E4163" s="53" t="str">
        <f t="shared" si="129"/>
        <v>2017_KYCASEY</v>
      </c>
      <c r="F4163">
        <v>424100</v>
      </c>
      <c r="G4163" s="53">
        <f t="array" ref="G4163">SUM(IF(A4163=A$5:A4163,IF(C4163=C$5:C4163,1,0),0))</f>
        <v>23</v>
      </c>
    </row>
    <row r="4164" spans="1:7" x14ac:dyDescent="0.25">
      <c r="A4164">
        <v>2017</v>
      </c>
      <c r="B4164" s="53" t="str">
        <f t="shared" si="128"/>
        <v>2017_KY24</v>
      </c>
      <c r="C4164" t="s">
        <v>372</v>
      </c>
      <c r="D4164" t="s">
        <v>812</v>
      </c>
      <c r="E4164" s="53" t="str">
        <f t="shared" si="129"/>
        <v>2017_KYCHRISTIAN</v>
      </c>
      <c r="F4164">
        <v>424100</v>
      </c>
      <c r="G4164" s="53">
        <f t="array" ref="G4164">SUM(IF(A4164=A$5:A4164,IF(C4164=C$5:C4164,1,0),0))</f>
        <v>24</v>
      </c>
    </row>
    <row r="4165" spans="1:7" x14ac:dyDescent="0.25">
      <c r="A4165">
        <v>2017</v>
      </c>
      <c r="B4165" s="53" t="str">
        <f t="shared" si="128"/>
        <v>2017_KY25</v>
      </c>
      <c r="C4165" t="s">
        <v>372</v>
      </c>
      <c r="D4165" t="s">
        <v>507</v>
      </c>
      <c r="E4165" s="53" t="str">
        <f t="shared" si="129"/>
        <v>2017_KYCLARK</v>
      </c>
      <c r="F4165">
        <v>424100</v>
      </c>
      <c r="G4165" s="53">
        <f t="array" ref="G4165">SUM(IF(A4165=A$5:A4165,IF(C4165=C$5:C4165,1,0),0))</f>
        <v>25</v>
      </c>
    </row>
    <row r="4166" spans="1:7" x14ac:dyDescent="0.25">
      <c r="A4166">
        <v>2017</v>
      </c>
      <c r="B4166" s="53" t="str">
        <f t="shared" ref="B4166:B4229" si="130">A4166&amp;"_"&amp;C4166&amp;G4166</f>
        <v>2017_KY26</v>
      </c>
      <c r="C4166" t="s">
        <v>372</v>
      </c>
      <c r="D4166" t="s">
        <v>439</v>
      </c>
      <c r="E4166" s="53" t="str">
        <f t="shared" ref="E4166:E4229" si="131">A4166&amp;"_"&amp;C4166&amp;D4166</f>
        <v>2017_KYCLAY</v>
      </c>
      <c r="F4166">
        <v>424100</v>
      </c>
      <c r="G4166" s="53">
        <f t="array" ref="G4166">SUM(IF(A4166=A$5:A4166,IF(C4166=C$5:C4166,1,0),0))</f>
        <v>26</v>
      </c>
    </row>
    <row r="4167" spans="1:7" x14ac:dyDescent="0.25">
      <c r="A4167">
        <v>2017</v>
      </c>
      <c r="B4167" s="53" t="str">
        <f t="shared" si="130"/>
        <v>2017_KY27</v>
      </c>
      <c r="C4167" t="s">
        <v>372</v>
      </c>
      <c r="D4167" t="s">
        <v>813</v>
      </c>
      <c r="E4167" s="53" t="str">
        <f t="shared" si="131"/>
        <v>2017_KYCLINTON</v>
      </c>
      <c r="F4167">
        <v>424100</v>
      </c>
      <c r="G4167" s="53">
        <f t="array" ref="G4167">SUM(IF(A4167=A$5:A4167,IF(C4167=C$5:C4167,1,0),0))</f>
        <v>27</v>
      </c>
    </row>
    <row r="4168" spans="1:7" x14ac:dyDescent="0.25">
      <c r="A4168">
        <v>2017</v>
      </c>
      <c r="B4168" s="53" t="str">
        <f t="shared" si="130"/>
        <v>2017_KY28</v>
      </c>
      <c r="C4168" t="s">
        <v>372</v>
      </c>
      <c r="D4168" t="s">
        <v>513</v>
      </c>
      <c r="E4168" s="53" t="str">
        <f t="shared" si="131"/>
        <v>2017_KYCRITTENDEN</v>
      </c>
      <c r="F4168">
        <v>424100</v>
      </c>
      <c r="G4168" s="53">
        <f t="array" ref="G4168">SUM(IF(A4168=A$5:A4168,IF(C4168=C$5:C4168,1,0),0))</f>
        <v>28</v>
      </c>
    </row>
    <row r="4169" spans="1:7" x14ac:dyDescent="0.25">
      <c r="A4169">
        <v>2017</v>
      </c>
      <c r="B4169" s="53" t="str">
        <f t="shared" si="130"/>
        <v>2017_KY29</v>
      </c>
      <c r="C4169" t="s">
        <v>372</v>
      </c>
      <c r="D4169" t="s">
        <v>310</v>
      </c>
      <c r="E4169" s="53" t="str">
        <f t="shared" si="131"/>
        <v>2017_KYCUMBERLAND</v>
      </c>
      <c r="F4169">
        <v>424100</v>
      </c>
      <c r="G4169" s="53">
        <f t="array" ref="G4169">SUM(IF(A4169=A$5:A4169,IF(C4169=C$5:C4169,1,0),0))</f>
        <v>29</v>
      </c>
    </row>
    <row r="4170" spans="1:7" x14ac:dyDescent="0.25">
      <c r="A4170">
        <v>2017</v>
      </c>
      <c r="B4170" s="53" t="str">
        <f t="shared" si="130"/>
        <v>2017_KY30</v>
      </c>
      <c r="C4170" t="s">
        <v>372</v>
      </c>
      <c r="D4170" t="s">
        <v>861</v>
      </c>
      <c r="E4170" s="53" t="str">
        <f t="shared" si="131"/>
        <v>2017_KYDAVIESS</v>
      </c>
      <c r="F4170">
        <v>424100</v>
      </c>
      <c r="G4170" s="53">
        <f t="array" ref="G4170">SUM(IF(A4170=A$5:A4170,IF(C4170=C$5:C4170,1,0),0))</f>
        <v>30</v>
      </c>
    </row>
    <row r="4171" spans="1:7" x14ac:dyDescent="0.25">
      <c r="A4171">
        <v>2017</v>
      </c>
      <c r="B4171" s="53" t="str">
        <f t="shared" si="130"/>
        <v>2017_KY31</v>
      </c>
      <c r="C4171" t="s">
        <v>372</v>
      </c>
      <c r="D4171" t="s">
        <v>1017</v>
      </c>
      <c r="E4171" s="53" t="str">
        <f t="shared" si="131"/>
        <v>2017_KYEDMONSON</v>
      </c>
      <c r="F4171">
        <v>424100</v>
      </c>
      <c r="G4171" s="53">
        <f t="array" ref="G4171">SUM(IF(A4171=A$5:A4171,IF(C4171=C$5:C4171,1,0),0))</f>
        <v>31</v>
      </c>
    </row>
    <row r="4172" spans="1:7" x14ac:dyDescent="0.25">
      <c r="A4172">
        <v>2017</v>
      </c>
      <c r="B4172" s="53" t="str">
        <f t="shared" si="130"/>
        <v>2017_KY32</v>
      </c>
      <c r="C4172" t="s">
        <v>372</v>
      </c>
      <c r="D4172" t="s">
        <v>1018</v>
      </c>
      <c r="E4172" s="53" t="str">
        <f t="shared" si="131"/>
        <v>2017_KYELLIOTT</v>
      </c>
      <c r="F4172">
        <v>424100</v>
      </c>
      <c r="G4172" s="53">
        <f t="array" ref="G4172">SUM(IF(A4172=A$5:A4172,IF(C4172=C$5:C4172,1,0),0))</f>
        <v>32</v>
      </c>
    </row>
    <row r="4173" spans="1:7" x14ac:dyDescent="0.25">
      <c r="A4173">
        <v>2017</v>
      </c>
      <c r="B4173" s="53" t="str">
        <f t="shared" si="130"/>
        <v>2017_KY33</v>
      </c>
      <c r="C4173" t="s">
        <v>372</v>
      </c>
      <c r="D4173" t="s">
        <v>1019</v>
      </c>
      <c r="E4173" s="53" t="str">
        <f t="shared" si="131"/>
        <v>2017_KYESTILL</v>
      </c>
      <c r="F4173">
        <v>424100</v>
      </c>
      <c r="G4173" s="53">
        <f t="array" ref="G4173">SUM(IF(A4173=A$5:A4173,IF(C4173=C$5:C4173,1,0),0))</f>
        <v>33</v>
      </c>
    </row>
    <row r="4174" spans="1:7" x14ac:dyDescent="0.25">
      <c r="A4174">
        <v>2017</v>
      </c>
      <c r="B4174" s="53" t="str">
        <f t="shared" si="130"/>
        <v>2017_KY34</v>
      </c>
      <c r="C4174" t="s">
        <v>372</v>
      </c>
      <c r="D4174" t="s">
        <v>454</v>
      </c>
      <c r="E4174" s="53" t="str">
        <f t="shared" si="131"/>
        <v>2017_KYFAYETTE</v>
      </c>
      <c r="F4174">
        <v>424100</v>
      </c>
      <c r="G4174" s="53">
        <f t="array" ref="G4174">SUM(IF(A4174=A$5:A4174,IF(C4174=C$5:C4174,1,0),0))</f>
        <v>34</v>
      </c>
    </row>
    <row r="4175" spans="1:7" x14ac:dyDescent="0.25">
      <c r="A4175">
        <v>2017</v>
      </c>
      <c r="B4175" s="53" t="str">
        <f t="shared" si="130"/>
        <v>2017_KY35</v>
      </c>
      <c r="C4175" t="s">
        <v>372</v>
      </c>
      <c r="D4175" t="s">
        <v>1020</v>
      </c>
      <c r="E4175" s="53" t="str">
        <f t="shared" si="131"/>
        <v>2017_KYFLEMING</v>
      </c>
      <c r="F4175">
        <v>424100</v>
      </c>
      <c r="G4175" s="53">
        <f t="array" ref="G4175">SUM(IF(A4175=A$5:A4175,IF(C4175=C$5:C4175,1,0),0))</f>
        <v>35</v>
      </c>
    </row>
    <row r="4176" spans="1:7" x14ac:dyDescent="0.25">
      <c r="A4176">
        <v>2017</v>
      </c>
      <c r="B4176" s="53" t="str">
        <f t="shared" si="130"/>
        <v>2017_KY36</v>
      </c>
      <c r="C4176" t="s">
        <v>372</v>
      </c>
      <c r="D4176" t="s">
        <v>713</v>
      </c>
      <c r="E4176" s="53" t="str">
        <f t="shared" si="131"/>
        <v>2017_KYFLOYD</v>
      </c>
      <c r="F4176">
        <v>424100</v>
      </c>
      <c r="G4176" s="53">
        <f t="array" ref="G4176">SUM(IF(A4176=A$5:A4176,IF(C4176=C$5:C4176,1,0),0))</f>
        <v>36</v>
      </c>
    </row>
    <row r="4177" spans="1:7" x14ac:dyDescent="0.25">
      <c r="A4177">
        <v>2017</v>
      </c>
      <c r="B4177" s="53" t="str">
        <f t="shared" si="130"/>
        <v>2017_KY37</v>
      </c>
      <c r="C4177" t="s">
        <v>372</v>
      </c>
      <c r="D4177" t="s">
        <v>455</v>
      </c>
      <c r="E4177" s="53" t="str">
        <f t="shared" si="131"/>
        <v>2017_KYFRANKLIN</v>
      </c>
      <c r="F4177">
        <v>424100</v>
      </c>
      <c r="G4177" s="53">
        <f t="array" ref="G4177">SUM(IF(A4177=A$5:A4177,IF(C4177=C$5:C4177,1,0),0))</f>
        <v>37</v>
      </c>
    </row>
    <row r="4178" spans="1:7" x14ac:dyDescent="0.25">
      <c r="A4178">
        <v>2017</v>
      </c>
      <c r="B4178" s="53" t="str">
        <f t="shared" si="130"/>
        <v>2017_KY38</v>
      </c>
      <c r="C4178" t="s">
        <v>372</v>
      </c>
      <c r="D4178" t="s">
        <v>518</v>
      </c>
      <c r="E4178" s="53" t="str">
        <f t="shared" si="131"/>
        <v>2017_KYFULTON</v>
      </c>
      <c r="F4178">
        <v>424100</v>
      </c>
      <c r="G4178" s="53">
        <f t="array" ref="G4178">SUM(IF(A4178=A$5:A4178,IF(C4178=C$5:C4178,1,0),0))</f>
        <v>38</v>
      </c>
    </row>
    <row r="4179" spans="1:7" x14ac:dyDescent="0.25">
      <c r="A4179">
        <v>2017</v>
      </c>
      <c r="B4179" s="53" t="str">
        <f t="shared" si="130"/>
        <v>2017_KY39</v>
      </c>
      <c r="C4179" t="s">
        <v>372</v>
      </c>
      <c r="D4179" t="s">
        <v>820</v>
      </c>
      <c r="E4179" s="53" t="str">
        <f t="shared" si="131"/>
        <v>2017_KYGALLATIN</v>
      </c>
      <c r="F4179">
        <v>424100</v>
      </c>
      <c r="G4179" s="53">
        <f t="array" ref="G4179">SUM(IF(A4179=A$5:A4179,IF(C4179=C$5:C4179,1,0),0))</f>
        <v>39</v>
      </c>
    </row>
    <row r="4180" spans="1:7" x14ac:dyDescent="0.25">
      <c r="A4180">
        <v>2017</v>
      </c>
      <c r="B4180" s="53" t="str">
        <f t="shared" si="130"/>
        <v>2017_KY40</v>
      </c>
      <c r="C4180" t="s">
        <v>372</v>
      </c>
      <c r="D4180" t="s">
        <v>1021</v>
      </c>
      <c r="E4180" s="53" t="str">
        <f t="shared" si="131"/>
        <v>2017_KYGARRARD</v>
      </c>
      <c r="F4180">
        <v>424100</v>
      </c>
      <c r="G4180" s="53">
        <f t="array" ref="G4180">SUM(IF(A4180=A$5:A4180,IF(C4180=C$5:C4180,1,0),0))</f>
        <v>40</v>
      </c>
    </row>
    <row r="4181" spans="1:7" x14ac:dyDescent="0.25">
      <c r="A4181">
        <v>2017</v>
      </c>
      <c r="B4181" s="53" t="str">
        <f t="shared" si="130"/>
        <v>2017_KY41</v>
      </c>
      <c r="C4181" t="s">
        <v>372</v>
      </c>
      <c r="D4181" t="s">
        <v>520</v>
      </c>
      <c r="E4181" s="53" t="str">
        <f t="shared" si="131"/>
        <v>2017_KYGRANT</v>
      </c>
      <c r="F4181">
        <v>424100</v>
      </c>
      <c r="G4181" s="53">
        <f t="array" ref="G4181">SUM(IF(A4181=A$5:A4181,IF(C4181=C$5:C4181,1,0),0))</f>
        <v>41</v>
      </c>
    </row>
    <row r="4182" spans="1:7" x14ac:dyDescent="0.25">
      <c r="A4182">
        <v>2017</v>
      </c>
      <c r="B4182" s="53" t="str">
        <f t="shared" si="130"/>
        <v>2017_KY42</v>
      </c>
      <c r="C4182" t="s">
        <v>372</v>
      </c>
      <c r="D4182" t="s">
        <v>1022</v>
      </c>
      <c r="E4182" s="53" t="str">
        <f t="shared" si="131"/>
        <v>2017_KYGRAVES</v>
      </c>
      <c r="F4182">
        <v>424100</v>
      </c>
      <c r="G4182" s="53">
        <f t="array" ref="G4182">SUM(IF(A4182=A$5:A4182,IF(C4182=C$5:C4182,1,0),0))</f>
        <v>42</v>
      </c>
    </row>
    <row r="4183" spans="1:7" x14ac:dyDescent="0.25">
      <c r="A4183">
        <v>2017</v>
      </c>
      <c r="B4183" s="53" t="str">
        <f t="shared" si="130"/>
        <v>2017_KY43</v>
      </c>
      <c r="C4183" t="s">
        <v>372</v>
      </c>
      <c r="D4183" t="s">
        <v>1023</v>
      </c>
      <c r="E4183" s="53" t="str">
        <f t="shared" si="131"/>
        <v>2017_KYGRAYSON</v>
      </c>
      <c r="F4183">
        <v>424100</v>
      </c>
      <c r="G4183" s="53">
        <f t="array" ref="G4183">SUM(IF(A4183=A$5:A4183,IF(C4183=C$5:C4183,1,0),0))</f>
        <v>43</v>
      </c>
    </row>
    <row r="4184" spans="1:7" x14ac:dyDescent="0.25">
      <c r="A4184">
        <v>2017</v>
      </c>
      <c r="B4184" s="53" t="str">
        <f t="shared" si="130"/>
        <v>2017_KY44</v>
      </c>
      <c r="C4184" t="s">
        <v>372</v>
      </c>
      <c r="D4184" t="s">
        <v>1024</v>
      </c>
      <c r="E4184" s="53" t="str">
        <f t="shared" si="131"/>
        <v>2017_KYGREEN</v>
      </c>
      <c r="F4184">
        <v>424100</v>
      </c>
      <c r="G4184" s="53">
        <f t="array" ref="G4184">SUM(IF(A4184=A$5:A4184,IF(C4184=C$5:C4184,1,0),0))</f>
        <v>44</v>
      </c>
    </row>
    <row r="4185" spans="1:7" x14ac:dyDescent="0.25">
      <c r="A4185">
        <v>2017</v>
      </c>
      <c r="B4185" s="53" t="str">
        <f t="shared" si="130"/>
        <v>2017_KY45</v>
      </c>
      <c r="C4185" t="s">
        <v>372</v>
      </c>
      <c r="D4185" t="s">
        <v>1025</v>
      </c>
      <c r="E4185" s="53" t="str">
        <f t="shared" si="131"/>
        <v>2017_KYGREENUP</v>
      </c>
      <c r="F4185">
        <v>424100</v>
      </c>
      <c r="G4185" s="53">
        <f t="array" ref="G4185">SUM(IF(A4185=A$5:A4185,IF(C4185=C$5:C4185,1,0),0))</f>
        <v>45</v>
      </c>
    </row>
    <row r="4186" spans="1:7" x14ac:dyDescent="0.25">
      <c r="A4186">
        <v>2017</v>
      </c>
      <c r="B4186" s="53" t="str">
        <f t="shared" si="130"/>
        <v>2017_KY46</v>
      </c>
      <c r="C4186" t="s">
        <v>372</v>
      </c>
      <c r="D4186" t="s">
        <v>723</v>
      </c>
      <c r="E4186" s="53" t="str">
        <f t="shared" si="131"/>
        <v>2017_KYHANCOCK</v>
      </c>
      <c r="F4186">
        <v>424100</v>
      </c>
      <c r="G4186" s="53">
        <f t="array" ref="G4186">SUM(IF(A4186=A$5:A4186,IF(C4186=C$5:C4186,1,0),0))</f>
        <v>46</v>
      </c>
    </row>
    <row r="4187" spans="1:7" x14ac:dyDescent="0.25">
      <c r="A4187">
        <v>2017</v>
      </c>
      <c r="B4187" s="53" t="str">
        <f t="shared" si="130"/>
        <v>2017_KY47</v>
      </c>
      <c r="C4187" t="s">
        <v>372</v>
      </c>
      <c r="D4187" t="s">
        <v>822</v>
      </c>
      <c r="E4187" s="53" t="str">
        <f t="shared" si="131"/>
        <v>2017_KYHARDIN</v>
      </c>
      <c r="F4187">
        <v>424100</v>
      </c>
      <c r="G4187" s="53">
        <f t="array" ref="G4187">SUM(IF(A4187=A$5:A4187,IF(C4187=C$5:C4187,1,0),0))</f>
        <v>47</v>
      </c>
    </row>
    <row r="4188" spans="1:7" x14ac:dyDescent="0.25">
      <c r="A4188">
        <v>2017</v>
      </c>
      <c r="B4188" s="53" t="str">
        <f t="shared" si="130"/>
        <v>2017_KY48</v>
      </c>
      <c r="C4188" t="s">
        <v>372</v>
      </c>
      <c r="D4188" t="s">
        <v>1026</v>
      </c>
      <c r="E4188" s="53" t="str">
        <f t="shared" si="131"/>
        <v>2017_KYHARLAN</v>
      </c>
      <c r="F4188">
        <v>424100</v>
      </c>
      <c r="G4188" s="53">
        <f t="array" ref="G4188">SUM(IF(A4188=A$5:A4188,IF(C4188=C$5:C4188,1,0),0))</f>
        <v>48</v>
      </c>
    </row>
    <row r="4189" spans="1:7" x14ac:dyDescent="0.25">
      <c r="A4189">
        <v>2017</v>
      </c>
      <c r="B4189" s="53" t="str">
        <f t="shared" si="130"/>
        <v>2017_KY49</v>
      </c>
      <c r="C4189" t="s">
        <v>372</v>
      </c>
      <c r="D4189" t="s">
        <v>867</v>
      </c>
      <c r="E4189" s="53" t="str">
        <f t="shared" si="131"/>
        <v>2017_KYHARRISON</v>
      </c>
      <c r="F4189">
        <v>424100</v>
      </c>
      <c r="G4189" s="53">
        <f t="array" ref="G4189">SUM(IF(A4189=A$5:A4189,IF(C4189=C$5:C4189,1,0),0))</f>
        <v>49</v>
      </c>
    </row>
    <row r="4190" spans="1:7" x14ac:dyDescent="0.25">
      <c r="A4190">
        <v>2017</v>
      </c>
      <c r="B4190" s="53" t="str">
        <f t="shared" si="130"/>
        <v>2017_KY50</v>
      </c>
      <c r="C4190" t="s">
        <v>372</v>
      </c>
      <c r="D4190" t="s">
        <v>726</v>
      </c>
      <c r="E4190" s="53" t="str">
        <f t="shared" si="131"/>
        <v>2017_KYHART</v>
      </c>
      <c r="F4190">
        <v>424100</v>
      </c>
      <c r="G4190" s="53">
        <f t="array" ref="G4190">SUM(IF(A4190=A$5:A4190,IF(C4190=C$5:C4190,1,0),0))</f>
        <v>50</v>
      </c>
    </row>
    <row r="4191" spans="1:7" x14ac:dyDescent="0.25">
      <c r="A4191">
        <v>2017</v>
      </c>
      <c r="B4191" s="53" t="str">
        <f t="shared" si="130"/>
        <v>2017_KY51</v>
      </c>
      <c r="C4191" t="s">
        <v>372</v>
      </c>
      <c r="D4191" t="s">
        <v>823</v>
      </c>
      <c r="E4191" s="53" t="str">
        <f t="shared" si="131"/>
        <v>2017_KYHENDERSON</v>
      </c>
      <c r="F4191">
        <v>424100</v>
      </c>
      <c r="G4191" s="53">
        <f t="array" ref="G4191">SUM(IF(A4191=A$5:A4191,IF(C4191=C$5:C4191,1,0),0))</f>
        <v>51</v>
      </c>
    </row>
    <row r="4192" spans="1:7" x14ac:dyDescent="0.25">
      <c r="A4192">
        <v>2017</v>
      </c>
      <c r="B4192" s="53" t="str">
        <f t="shared" si="130"/>
        <v>2017_KY52</v>
      </c>
      <c r="C4192" t="s">
        <v>372</v>
      </c>
      <c r="D4192" t="s">
        <v>458</v>
      </c>
      <c r="E4192" s="53" t="str">
        <f t="shared" si="131"/>
        <v>2017_KYHENRY</v>
      </c>
      <c r="F4192">
        <v>424100</v>
      </c>
      <c r="G4192" s="53">
        <f t="array" ref="G4192">SUM(IF(A4192=A$5:A4192,IF(C4192=C$5:C4192,1,0),0))</f>
        <v>52</v>
      </c>
    </row>
    <row r="4193" spans="1:7" x14ac:dyDescent="0.25">
      <c r="A4193">
        <v>2017</v>
      </c>
      <c r="B4193" s="53" t="str">
        <f t="shared" si="130"/>
        <v>2017_KY53</v>
      </c>
      <c r="C4193" t="s">
        <v>372</v>
      </c>
      <c r="D4193" t="s">
        <v>287</v>
      </c>
      <c r="E4193" s="53" t="str">
        <f t="shared" si="131"/>
        <v>2017_KYHICKMAN</v>
      </c>
      <c r="F4193">
        <v>424100</v>
      </c>
      <c r="G4193" s="53">
        <f t="array" ref="G4193">SUM(IF(A4193=A$5:A4193,IF(C4193=C$5:C4193,1,0),0))</f>
        <v>53</v>
      </c>
    </row>
    <row r="4194" spans="1:7" x14ac:dyDescent="0.25">
      <c r="A4194">
        <v>2017</v>
      </c>
      <c r="B4194" s="53" t="str">
        <f t="shared" si="130"/>
        <v>2017_KY54</v>
      </c>
      <c r="C4194" t="s">
        <v>372</v>
      </c>
      <c r="D4194" t="s">
        <v>1027</v>
      </c>
      <c r="E4194" s="53" t="str">
        <f t="shared" si="131"/>
        <v>2017_KYHOPKINS</v>
      </c>
      <c r="F4194">
        <v>424100</v>
      </c>
      <c r="G4194" s="53">
        <f t="array" ref="G4194">SUM(IF(A4194=A$5:A4194,IF(C4194=C$5:C4194,1,0),0))</f>
        <v>54</v>
      </c>
    </row>
    <row r="4195" spans="1:7" x14ac:dyDescent="0.25">
      <c r="A4195">
        <v>2017</v>
      </c>
      <c r="B4195" s="53" t="str">
        <f t="shared" si="130"/>
        <v>2017_KY55</v>
      </c>
      <c r="C4195" t="s">
        <v>372</v>
      </c>
      <c r="D4195" t="s">
        <v>460</v>
      </c>
      <c r="E4195" s="53" t="str">
        <f t="shared" si="131"/>
        <v>2017_KYJACKSON</v>
      </c>
      <c r="F4195">
        <v>424100</v>
      </c>
      <c r="G4195" s="53">
        <f t="array" ref="G4195">SUM(IF(A4195=A$5:A4195,IF(C4195=C$5:C4195,1,0),0))</f>
        <v>55</v>
      </c>
    </row>
    <row r="4196" spans="1:7" x14ac:dyDescent="0.25">
      <c r="A4196">
        <v>2017</v>
      </c>
      <c r="B4196" s="53" t="str">
        <f t="shared" si="130"/>
        <v>2017_KY56</v>
      </c>
      <c r="C4196" t="s">
        <v>372</v>
      </c>
      <c r="D4196" t="s">
        <v>196</v>
      </c>
      <c r="E4196" s="53" t="str">
        <f t="shared" si="131"/>
        <v>2017_KYJEFFERSON</v>
      </c>
      <c r="F4196">
        <v>424100</v>
      </c>
      <c r="G4196" s="53">
        <f t="array" ref="G4196">SUM(IF(A4196=A$5:A4196,IF(C4196=C$5:C4196,1,0),0))</f>
        <v>56</v>
      </c>
    </row>
    <row r="4197" spans="1:7" x14ac:dyDescent="0.25">
      <c r="A4197">
        <v>2017</v>
      </c>
      <c r="B4197" s="53" t="str">
        <f t="shared" si="130"/>
        <v>2017_KY57</v>
      </c>
      <c r="C4197" t="s">
        <v>372</v>
      </c>
      <c r="D4197" t="s">
        <v>1028</v>
      </c>
      <c r="E4197" s="53" t="str">
        <f t="shared" si="131"/>
        <v>2017_KYJESSAMINE</v>
      </c>
      <c r="F4197">
        <v>424100</v>
      </c>
      <c r="G4197" s="53">
        <f t="array" ref="G4197">SUM(IF(A4197=A$5:A4197,IF(C4197=C$5:C4197,1,0),0))</f>
        <v>57</v>
      </c>
    </row>
    <row r="4198" spans="1:7" x14ac:dyDescent="0.25">
      <c r="A4198">
        <v>2017</v>
      </c>
      <c r="B4198" s="53" t="str">
        <f t="shared" si="130"/>
        <v>2017_KY58</v>
      </c>
      <c r="C4198" t="s">
        <v>372</v>
      </c>
      <c r="D4198" t="s">
        <v>525</v>
      </c>
      <c r="E4198" s="53" t="str">
        <f t="shared" si="131"/>
        <v>2017_KYJOHNSON</v>
      </c>
      <c r="F4198">
        <v>424100</v>
      </c>
      <c r="G4198" s="53">
        <f t="array" ref="G4198">SUM(IF(A4198=A$5:A4198,IF(C4198=C$5:C4198,1,0),0))</f>
        <v>58</v>
      </c>
    </row>
    <row r="4199" spans="1:7" x14ac:dyDescent="0.25">
      <c r="A4199">
        <v>2017</v>
      </c>
      <c r="B4199" s="53" t="str">
        <f t="shared" si="130"/>
        <v>2017_KY59</v>
      </c>
      <c r="C4199" t="s">
        <v>372</v>
      </c>
      <c r="D4199" t="s">
        <v>1029</v>
      </c>
      <c r="E4199" s="53" t="str">
        <f t="shared" si="131"/>
        <v>2017_KYKENTON</v>
      </c>
      <c r="F4199">
        <v>424100</v>
      </c>
      <c r="G4199" s="53">
        <f t="array" ref="G4199">SUM(IF(A4199=A$5:A4199,IF(C4199=C$5:C4199,1,0),0))</f>
        <v>59</v>
      </c>
    </row>
    <row r="4200" spans="1:7" x14ac:dyDescent="0.25">
      <c r="A4200">
        <v>2017</v>
      </c>
      <c r="B4200" s="53" t="str">
        <f t="shared" si="130"/>
        <v>2017_KY60</v>
      </c>
      <c r="C4200" t="s">
        <v>372</v>
      </c>
      <c r="D4200" t="s">
        <v>1030</v>
      </c>
      <c r="E4200" s="53" t="str">
        <f t="shared" si="131"/>
        <v>2017_KYKNOTT</v>
      </c>
      <c r="F4200">
        <v>424100</v>
      </c>
      <c r="G4200" s="53">
        <f t="array" ref="G4200">SUM(IF(A4200=A$5:A4200,IF(C4200=C$5:C4200,1,0),0))</f>
        <v>60</v>
      </c>
    </row>
    <row r="4201" spans="1:7" x14ac:dyDescent="0.25">
      <c r="A4201">
        <v>2017</v>
      </c>
      <c r="B4201" s="53" t="str">
        <f t="shared" si="130"/>
        <v>2017_KY61</v>
      </c>
      <c r="C4201" t="s">
        <v>372</v>
      </c>
      <c r="D4201" t="s">
        <v>830</v>
      </c>
      <c r="E4201" s="53" t="str">
        <f t="shared" si="131"/>
        <v>2017_KYKNOX</v>
      </c>
      <c r="F4201">
        <v>424100</v>
      </c>
      <c r="G4201" s="53">
        <f t="array" ref="G4201">SUM(IF(A4201=A$5:A4201,IF(C4201=C$5:C4201,1,0),0))</f>
        <v>61</v>
      </c>
    </row>
    <row r="4202" spans="1:7" x14ac:dyDescent="0.25">
      <c r="A4202">
        <v>2017</v>
      </c>
      <c r="B4202" s="53" t="str">
        <f t="shared" si="130"/>
        <v>2017_KY62</v>
      </c>
      <c r="C4202" t="s">
        <v>372</v>
      </c>
      <c r="D4202" t="s">
        <v>1031</v>
      </c>
      <c r="E4202" s="53" t="str">
        <f t="shared" si="131"/>
        <v>2017_KYLARUE</v>
      </c>
      <c r="F4202">
        <v>424100</v>
      </c>
      <c r="G4202" s="53">
        <f t="array" ref="G4202">SUM(IF(A4202=A$5:A4202,IF(C4202=C$5:C4202,1,0),0))</f>
        <v>62</v>
      </c>
    </row>
    <row r="4203" spans="1:7" x14ac:dyDescent="0.25">
      <c r="A4203">
        <v>2017</v>
      </c>
      <c r="B4203" s="53" t="str">
        <f t="shared" si="130"/>
        <v>2017_KY63</v>
      </c>
      <c r="C4203" t="s">
        <v>372</v>
      </c>
      <c r="D4203" t="s">
        <v>1032</v>
      </c>
      <c r="E4203" s="53" t="str">
        <f t="shared" si="131"/>
        <v>2017_KYLAUREL</v>
      </c>
      <c r="F4203">
        <v>424100</v>
      </c>
      <c r="G4203" s="53">
        <f t="array" ref="G4203">SUM(IF(A4203=A$5:A4203,IF(C4203=C$5:C4203,1,0),0))</f>
        <v>63</v>
      </c>
    </row>
    <row r="4204" spans="1:7" x14ac:dyDescent="0.25">
      <c r="A4204">
        <v>2017</v>
      </c>
      <c r="B4204" s="53" t="str">
        <f t="shared" si="130"/>
        <v>2017_KY64</v>
      </c>
      <c r="C4204" t="s">
        <v>372</v>
      </c>
      <c r="D4204" t="s">
        <v>463</v>
      </c>
      <c r="E4204" s="53" t="str">
        <f t="shared" si="131"/>
        <v>2017_KYLAWRENCE</v>
      </c>
      <c r="F4204">
        <v>424100</v>
      </c>
      <c r="G4204" s="53">
        <f t="array" ref="G4204">SUM(IF(A4204=A$5:A4204,IF(C4204=C$5:C4204,1,0),0))</f>
        <v>64</v>
      </c>
    </row>
    <row r="4205" spans="1:7" x14ac:dyDescent="0.25">
      <c r="A4205">
        <v>2017</v>
      </c>
      <c r="B4205" s="53" t="str">
        <f t="shared" si="130"/>
        <v>2017_KY65</v>
      </c>
      <c r="C4205" t="s">
        <v>372</v>
      </c>
      <c r="D4205" t="s">
        <v>464</v>
      </c>
      <c r="E4205" s="53" t="str">
        <f t="shared" si="131"/>
        <v>2017_KYLEE</v>
      </c>
      <c r="F4205">
        <v>424100</v>
      </c>
      <c r="G4205" s="53">
        <f t="array" ref="G4205">SUM(IF(A4205=A$5:A4205,IF(C4205=C$5:C4205,1,0),0))</f>
        <v>65</v>
      </c>
    </row>
    <row r="4206" spans="1:7" x14ac:dyDescent="0.25">
      <c r="A4206">
        <v>2017</v>
      </c>
      <c r="B4206" s="53" t="str">
        <f t="shared" si="130"/>
        <v>2017_KY66</v>
      </c>
      <c r="C4206" t="s">
        <v>372</v>
      </c>
      <c r="D4206" t="s">
        <v>1033</v>
      </c>
      <c r="E4206" s="53" t="str">
        <f t="shared" si="131"/>
        <v>2017_KYLESLIE</v>
      </c>
      <c r="F4206">
        <v>424100</v>
      </c>
      <c r="G4206" s="53">
        <f t="array" ref="G4206">SUM(IF(A4206=A$5:A4206,IF(C4206=C$5:C4206,1,0),0))</f>
        <v>66</v>
      </c>
    </row>
    <row r="4207" spans="1:7" x14ac:dyDescent="0.25">
      <c r="A4207">
        <v>2017</v>
      </c>
      <c r="B4207" s="53" t="str">
        <f t="shared" si="130"/>
        <v>2017_KY67</v>
      </c>
      <c r="C4207" t="s">
        <v>372</v>
      </c>
      <c r="D4207" t="s">
        <v>1034</v>
      </c>
      <c r="E4207" s="53" t="str">
        <f t="shared" si="131"/>
        <v>2017_KYLETCHER</v>
      </c>
      <c r="F4207">
        <v>424100</v>
      </c>
      <c r="G4207" s="53">
        <f t="array" ref="G4207">SUM(IF(A4207=A$5:A4207,IF(C4207=C$5:C4207,1,0),0))</f>
        <v>67</v>
      </c>
    </row>
    <row r="4208" spans="1:7" x14ac:dyDescent="0.25">
      <c r="A4208">
        <v>2017</v>
      </c>
      <c r="B4208" s="53" t="str">
        <f t="shared" si="130"/>
        <v>2017_KY68</v>
      </c>
      <c r="C4208" t="s">
        <v>372</v>
      </c>
      <c r="D4208" t="s">
        <v>796</v>
      </c>
      <c r="E4208" s="53" t="str">
        <f t="shared" si="131"/>
        <v>2017_KYLEWIS</v>
      </c>
      <c r="F4208">
        <v>424100</v>
      </c>
      <c r="G4208" s="53">
        <f t="array" ref="G4208">SUM(IF(A4208=A$5:A4208,IF(C4208=C$5:C4208,1,0),0))</f>
        <v>68</v>
      </c>
    </row>
    <row r="4209" spans="1:7" x14ac:dyDescent="0.25">
      <c r="A4209">
        <v>2017</v>
      </c>
      <c r="B4209" s="53" t="str">
        <f t="shared" si="130"/>
        <v>2017_KY69</v>
      </c>
      <c r="C4209" t="s">
        <v>372</v>
      </c>
      <c r="D4209" t="s">
        <v>221</v>
      </c>
      <c r="E4209" s="53" t="str">
        <f t="shared" si="131"/>
        <v>2017_KYLINCOLN</v>
      </c>
      <c r="F4209">
        <v>424100</v>
      </c>
      <c r="G4209" s="53">
        <f t="array" ref="G4209">SUM(IF(A4209=A$5:A4209,IF(C4209=C$5:C4209,1,0),0))</f>
        <v>69</v>
      </c>
    </row>
    <row r="4210" spans="1:7" x14ac:dyDescent="0.25">
      <c r="A4210">
        <v>2017</v>
      </c>
      <c r="B4210" s="53" t="str">
        <f t="shared" si="130"/>
        <v>2017_KY70</v>
      </c>
      <c r="C4210" t="s">
        <v>372</v>
      </c>
      <c r="D4210" t="s">
        <v>832</v>
      </c>
      <c r="E4210" s="53" t="str">
        <f t="shared" si="131"/>
        <v>2017_KYLIVINGSTON</v>
      </c>
      <c r="F4210">
        <v>424100</v>
      </c>
      <c r="G4210" s="53">
        <f t="array" ref="G4210">SUM(IF(A4210=A$5:A4210,IF(C4210=C$5:C4210,1,0),0))</f>
        <v>70</v>
      </c>
    </row>
    <row r="4211" spans="1:7" x14ac:dyDescent="0.25">
      <c r="A4211">
        <v>2017</v>
      </c>
      <c r="B4211" s="53" t="str">
        <f t="shared" si="130"/>
        <v>2017_KY71</v>
      </c>
      <c r="C4211" t="s">
        <v>372</v>
      </c>
      <c r="D4211" t="s">
        <v>528</v>
      </c>
      <c r="E4211" s="53" t="str">
        <f t="shared" si="131"/>
        <v>2017_KYLOGAN</v>
      </c>
      <c r="F4211">
        <v>424100</v>
      </c>
      <c r="G4211" s="53">
        <f t="array" ref="G4211">SUM(IF(A4211=A$5:A4211,IF(C4211=C$5:C4211,1,0),0))</f>
        <v>71</v>
      </c>
    </row>
    <row r="4212" spans="1:7" x14ac:dyDescent="0.25">
      <c r="A4212">
        <v>2017</v>
      </c>
      <c r="B4212" s="53" t="str">
        <f t="shared" si="130"/>
        <v>2017_KY72</v>
      </c>
      <c r="C4212" t="s">
        <v>372</v>
      </c>
      <c r="D4212" t="s">
        <v>919</v>
      </c>
      <c r="E4212" s="53" t="str">
        <f t="shared" si="131"/>
        <v>2017_KYLYON</v>
      </c>
      <c r="F4212">
        <v>424100</v>
      </c>
      <c r="G4212" s="53">
        <f t="array" ref="G4212">SUM(IF(A4212=A$5:A4212,IF(C4212=C$5:C4212,1,0),0))</f>
        <v>72</v>
      </c>
    </row>
    <row r="4213" spans="1:7" x14ac:dyDescent="0.25">
      <c r="A4213">
        <v>2017</v>
      </c>
      <c r="B4213" s="53" t="str">
        <f t="shared" si="130"/>
        <v>2017_KY73</v>
      </c>
      <c r="C4213" t="s">
        <v>372</v>
      </c>
      <c r="D4213" t="s">
        <v>1035</v>
      </c>
      <c r="E4213" s="53" t="str">
        <f t="shared" si="131"/>
        <v>2017_KYMCCRACKEN</v>
      </c>
      <c r="F4213">
        <v>424100</v>
      </c>
      <c r="G4213" s="53">
        <f t="array" ref="G4213">SUM(IF(A4213=A$5:A4213,IF(C4213=C$5:C4213,1,0),0))</f>
        <v>73</v>
      </c>
    </row>
    <row r="4214" spans="1:7" x14ac:dyDescent="0.25">
      <c r="A4214">
        <v>2017</v>
      </c>
      <c r="B4214" s="53" t="str">
        <f t="shared" si="130"/>
        <v>2017_KY74</v>
      </c>
      <c r="C4214" t="s">
        <v>372</v>
      </c>
      <c r="D4214" t="s">
        <v>1036</v>
      </c>
      <c r="E4214" s="53" t="str">
        <f t="shared" si="131"/>
        <v>2017_KYMCCREARY</v>
      </c>
      <c r="F4214">
        <v>424100</v>
      </c>
      <c r="G4214" s="53">
        <f t="array" ref="G4214">SUM(IF(A4214=A$5:A4214,IF(C4214=C$5:C4214,1,0),0))</f>
        <v>74</v>
      </c>
    </row>
    <row r="4215" spans="1:7" x14ac:dyDescent="0.25">
      <c r="A4215">
        <v>2017</v>
      </c>
      <c r="B4215" s="53" t="str">
        <f t="shared" si="130"/>
        <v>2017_KY75</v>
      </c>
      <c r="C4215" t="s">
        <v>372</v>
      </c>
      <c r="D4215" t="s">
        <v>835</v>
      </c>
      <c r="E4215" s="53" t="str">
        <f t="shared" si="131"/>
        <v>2017_KYMCLEAN</v>
      </c>
      <c r="F4215">
        <v>424100</v>
      </c>
      <c r="G4215" s="53">
        <f t="array" ref="G4215">SUM(IF(A4215=A$5:A4215,IF(C4215=C$5:C4215,1,0),0))</f>
        <v>75</v>
      </c>
    </row>
    <row r="4216" spans="1:7" x14ac:dyDescent="0.25">
      <c r="A4216">
        <v>2017</v>
      </c>
      <c r="B4216" s="53" t="str">
        <f t="shared" si="130"/>
        <v>2017_KY76</v>
      </c>
      <c r="C4216" t="s">
        <v>372</v>
      </c>
      <c r="D4216" t="s">
        <v>467</v>
      </c>
      <c r="E4216" s="53" t="str">
        <f t="shared" si="131"/>
        <v>2017_KYMADISON</v>
      </c>
      <c r="F4216">
        <v>424100</v>
      </c>
      <c r="G4216" s="53">
        <f t="array" ref="G4216">SUM(IF(A4216=A$5:A4216,IF(C4216=C$5:C4216,1,0),0))</f>
        <v>76</v>
      </c>
    </row>
    <row r="4217" spans="1:7" x14ac:dyDescent="0.25">
      <c r="A4217">
        <v>2017</v>
      </c>
      <c r="B4217" s="53" t="str">
        <f t="shared" si="130"/>
        <v>2017_KY77</v>
      </c>
      <c r="C4217" t="s">
        <v>372</v>
      </c>
      <c r="D4217" t="s">
        <v>1037</v>
      </c>
      <c r="E4217" s="53" t="str">
        <f t="shared" si="131"/>
        <v>2017_KYMAGOFFIN</v>
      </c>
      <c r="F4217">
        <v>424100</v>
      </c>
      <c r="G4217" s="53">
        <f t="array" ref="G4217">SUM(IF(A4217=A$5:A4217,IF(C4217=C$5:C4217,1,0),0))</f>
        <v>77</v>
      </c>
    </row>
    <row r="4218" spans="1:7" x14ac:dyDescent="0.25">
      <c r="A4218">
        <v>2017</v>
      </c>
      <c r="B4218" s="53" t="str">
        <f t="shared" si="130"/>
        <v>2017_KY78</v>
      </c>
      <c r="C4218" t="s">
        <v>372</v>
      </c>
      <c r="D4218" t="s">
        <v>469</v>
      </c>
      <c r="E4218" s="53" t="str">
        <f t="shared" si="131"/>
        <v>2017_KYMARION</v>
      </c>
      <c r="F4218">
        <v>424100</v>
      </c>
      <c r="G4218" s="53">
        <f t="array" ref="G4218">SUM(IF(A4218=A$5:A4218,IF(C4218=C$5:C4218,1,0),0))</f>
        <v>78</v>
      </c>
    </row>
    <row r="4219" spans="1:7" x14ac:dyDescent="0.25">
      <c r="A4219">
        <v>2017</v>
      </c>
      <c r="B4219" s="53" t="str">
        <f t="shared" si="130"/>
        <v>2017_KY79</v>
      </c>
      <c r="C4219" t="s">
        <v>372</v>
      </c>
      <c r="D4219" t="s">
        <v>470</v>
      </c>
      <c r="E4219" s="53" t="str">
        <f t="shared" si="131"/>
        <v>2017_KYMARSHALL</v>
      </c>
      <c r="F4219">
        <v>424100</v>
      </c>
      <c r="G4219" s="53">
        <f t="array" ref="G4219">SUM(IF(A4219=A$5:A4219,IF(C4219=C$5:C4219,1,0),0))</f>
        <v>79</v>
      </c>
    </row>
    <row r="4220" spans="1:7" x14ac:dyDescent="0.25">
      <c r="A4220">
        <v>2017</v>
      </c>
      <c r="B4220" s="53" t="str">
        <f t="shared" si="130"/>
        <v>2017_KY80</v>
      </c>
      <c r="C4220" t="s">
        <v>372</v>
      </c>
      <c r="D4220" t="s">
        <v>654</v>
      </c>
      <c r="E4220" s="53" t="str">
        <f t="shared" si="131"/>
        <v>2017_KYMARTIN</v>
      </c>
      <c r="F4220">
        <v>424100</v>
      </c>
      <c r="G4220" s="53">
        <f t="array" ref="G4220">SUM(IF(A4220=A$5:A4220,IF(C4220=C$5:C4220,1,0),0))</f>
        <v>80</v>
      </c>
    </row>
    <row r="4221" spans="1:7" x14ac:dyDescent="0.25">
      <c r="A4221">
        <v>2017</v>
      </c>
      <c r="B4221" s="53" t="str">
        <f t="shared" si="130"/>
        <v>2017_KY81</v>
      </c>
      <c r="C4221" t="s">
        <v>372</v>
      </c>
      <c r="D4221" t="s">
        <v>837</v>
      </c>
      <c r="E4221" s="53" t="str">
        <f t="shared" si="131"/>
        <v>2017_KYMASON</v>
      </c>
      <c r="F4221">
        <v>424100</v>
      </c>
      <c r="G4221" s="53">
        <f t="array" ref="G4221">SUM(IF(A4221=A$5:A4221,IF(C4221=C$5:C4221,1,0),0))</f>
        <v>81</v>
      </c>
    </row>
    <row r="4222" spans="1:7" x14ac:dyDescent="0.25">
      <c r="A4222">
        <v>2017</v>
      </c>
      <c r="B4222" s="53" t="str">
        <f t="shared" si="130"/>
        <v>2017_KY82</v>
      </c>
      <c r="C4222" t="s">
        <v>372</v>
      </c>
      <c r="D4222" t="s">
        <v>971</v>
      </c>
      <c r="E4222" s="53" t="str">
        <f t="shared" si="131"/>
        <v>2017_KYMEADE</v>
      </c>
      <c r="F4222">
        <v>424100</v>
      </c>
      <c r="G4222" s="53">
        <f t="array" ref="G4222">SUM(IF(A4222=A$5:A4222,IF(C4222=C$5:C4222,1,0),0))</f>
        <v>82</v>
      </c>
    </row>
    <row r="4223" spans="1:7" x14ac:dyDescent="0.25">
      <c r="A4223">
        <v>2017</v>
      </c>
      <c r="B4223" s="53" t="str">
        <f t="shared" si="130"/>
        <v>2017_KY83</v>
      </c>
      <c r="C4223" t="s">
        <v>372</v>
      </c>
      <c r="D4223" t="s">
        <v>1038</v>
      </c>
      <c r="E4223" s="53" t="str">
        <f t="shared" si="131"/>
        <v>2017_KYMENIFEE</v>
      </c>
      <c r="F4223">
        <v>424100</v>
      </c>
      <c r="G4223" s="53">
        <f t="array" ref="G4223">SUM(IF(A4223=A$5:A4223,IF(C4223=C$5:C4223,1,0),0))</f>
        <v>83</v>
      </c>
    </row>
    <row r="4224" spans="1:7" x14ac:dyDescent="0.25">
      <c r="A4224">
        <v>2017</v>
      </c>
      <c r="B4224" s="53" t="str">
        <f t="shared" si="130"/>
        <v>2017_KY84</v>
      </c>
      <c r="C4224" t="s">
        <v>372</v>
      </c>
      <c r="D4224" t="s">
        <v>840</v>
      </c>
      <c r="E4224" s="53" t="str">
        <f t="shared" si="131"/>
        <v>2017_KYMERCER</v>
      </c>
      <c r="F4224">
        <v>424100</v>
      </c>
      <c r="G4224" s="53">
        <f t="array" ref="G4224">SUM(IF(A4224=A$5:A4224,IF(C4224=C$5:C4224,1,0),0))</f>
        <v>84</v>
      </c>
    </row>
    <row r="4225" spans="1:7" x14ac:dyDescent="0.25">
      <c r="A4225">
        <v>2017</v>
      </c>
      <c r="B4225" s="53" t="str">
        <f t="shared" si="130"/>
        <v>2017_KY85</v>
      </c>
      <c r="C4225" t="s">
        <v>372</v>
      </c>
      <c r="D4225" t="s">
        <v>1039</v>
      </c>
      <c r="E4225" s="53" t="str">
        <f t="shared" si="131"/>
        <v>2017_KYMETCALFE</v>
      </c>
      <c r="F4225">
        <v>424100</v>
      </c>
      <c r="G4225" s="53">
        <f t="array" ref="G4225">SUM(IF(A4225=A$5:A4225,IF(C4225=C$5:C4225,1,0),0))</f>
        <v>85</v>
      </c>
    </row>
    <row r="4226" spans="1:7" x14ac:dyDescent="0.25">
      <c r="A4226">
        <v>2017</v>
      </c>
      <c r="B4226" s="53" t="str">
        <f t="shared" si="130"/>
        <v>2017_KY86</v>
      </c>
      <c r="C4226" t="s">
        <v>372</v>
      </c>
      <c r="D4226" t="s">
        <v>210</v>
      </c>
      <c r="E4226" s="53" t="str">
        <f t="shared" si="131"/>
        <v>2017_KYMONROE</v>
      </c>
      <c r="F4226">
        <v>424100</v>
      </c>
      <c r="G4226" s="53">
        <f t="array" ref="G4226">SUM(IF(A4226=A$5:A4226,IF(C4226=C$5:C4226,1,0),0))</f>
        <v>86</v>
      </c>
    </row>
    <row r="4227" spans="1:7" x14ac:dyDescent="0.25">
      <c r="A4227">
        <v>2017</v>
      </c>
      <c r="B4227" s="53" t="str">
        <f t="shared" si="130"/>
        <v>2017_KY87</v>
      </c>
      <c r="C4227" t="s">
        <v>372</v>
      </c>
      <c r="D4227" t="s">
        <v>232</v>
      </c>
      <c r="E4227" s="53" t="str">
        <f t="shared" si="131"/>
        <v>2017_KYMONTGOMERY</v>
      </c>
      <c r="F4227">
        <v>424100</v>
      </c>
      <c r="G4227" s="53">
        <f t="array" ref="G4227">SUM(IF(A4227=A$5:A4227,IF(C4227=C$5:C4227,1,0),0))</f>
        <v>87</v>
      </c>
    </row>
    <row r="4228" spans="1:7" x14ac:dyDescent="0.25">
      <c r="A4228">
        <v>2017</v>
      </c>
      <c r="B4228" s="53" t="str">
        <f t="shared" si="130"/>
        <v>2017_KY88</v>
      </c>
      <c r="C4228" t="s">
        <v>372</v>
      </c>
      <c r="D4228" t="s">
        <v>472</v>
      </c>
      <c r="E4228" s="53" t="str">
        <f t="shared" si="131"/>
        <v>2017_KYMORGAN</v>
      </c>
      <c r="F4228">
        <v>424100</v>
      </c>
      <c r="G4228" s="53">
        <f t="array" ref="G4228">SUM(IF(A4228=A$5:A4228,IF(C4228=C$5:C4228,1,0),0))</f>
        <v>88</v>
      </c>
    </row>
    <row r="4229" spans="1:7" x14ac:dyDescent="0.25">
      <c r="A4229">
        <v>2017</v>
      </c>
      <c r="B4229" s="53" t="str">
        <f t="shared" si="130"/>
        <v>2017_KY89</v>
      </c>
      <c r="C4229" t="s">
        <v>372</v>
      </c>
      <c r="D4229" t="s">
        <v>1040</v>
      </c>
      <c r="E4229" s="53" t="str">
        <f t="shared" si="131"/>
        <v>2017_KYMUHLENBERG</v>
      </c>
      <c r="F4229">
        <v>424100</v>
      </c>
      <c r="G4229" s="53">
        <f t="array" ref="G4229">SUM(IF(A4229=A$5:A4229,IF(C4229=C$5:C4229,1,0),0))</f>
        <v>89</v>
      </c>
    </row>
    <row r="4230" spans="1:7" x14ac:dyDescent="0.25">
      <c r="A4230">
        <v>2017</v>
      </c>
      <c r="B4230" s="53" t="str">
        <f t="shared" ref="B4230:B4293" si="132">A4230&amp;"_"&amp;C4230&amp;G4230</f>
        <v>2017_KY90</v>
      </c>
      <c r="C4230" t="s">
        <v>372</v>
      </c>
      <c r="D4230" t="s">
        <v>327</v>
      </c>
      <c r="E4230" s="53" t="str">
        <f t="shared" ref="E4230:E4293" si="133">A4230&amp;"_"&amp;C4230&amp;D4230</f>
        <v>2017_KYNELSON</v>
      </c>
      <c r="F4230">
        <v>424100</v>
      </c>
      <c r="G4230" s="53">
        <f t="array" ref="G4230">SUM(IF(A4230=A$5:A4230,IF(C4230=C$5:C4230,1,0),0))</f>
        <v>90</v>
      </c>
    </row>
    <row r="4231" spans="1:7" x14ac:dyDescent="0.25">
      <c r="A4231">
        <v>2017</v>
      </c>
      <c r="B4231" s="53" t="str">
        <f t="shared" si="132"/>
        <v>2017_KY91</v>
      </c>
      <c r="C4231" t="s">
        <v>372</v>
      </c>
      <c r="D4231" t="s">
        <v>1041</v>
      </c>
      <c r="E4231" s="53" t="str">
        <f t="shared" si="133"/>
        <v>2017_KYNICHOLAS</v>
      </c>
      <c r="F4231">
        <v>424100</v>
      </c>
      <c r="G4231" s="53">
        <f t="array" ref="G4231">SUM(IF(A4231=A$5:A4231,IF(C4231=C$5:C4231,1,0),0))</f>
        <v>91</v>
      </c>
    </row>
    <row r="4232" spans="1:7" x14ac:dyDescent="0.25">
      <c r="A4232">
        <v>2017</v>
      </c>
      <c r="B4232" s="53" t="str">
        <f t="shared" si="132"/>
        <v>2017_KY92</v>
      </c>
      <c r="C4232" t="s">
        <v>372</v>
      </c>
      <c r="D4232" t="s">
        <v>113</v>
      </c>
      <c r="E4232" s="53" t="str">
        <f t="shared" si="133"/>
        <v>2017_KYOHIO</v>
      </c>
      <c r="F4232">
        <v>424100</v>
      </c>
      <c r="G4232" s="53">
        <f t="array" ref="G4232">SUM(IF(A4232=A$5:A4232,IF(C4232=C$5:C4232,1,0),0))</f>
        <v>92</v>
      </c>
    </row>
    <row r="4233" spans="1:7" x14ac:dyDescent="0.25">
      <c r="A4233">
        <v>2017</v>
      </c>
      <c r="B4233" s="53" t="str">
        <f t="shared" si="132"/>
        <v>2017_KY93</v>
      </c>
      <c r="C4233" t="s">
        <v>372</v>
      </c>
      <c r="D4233" t="s">
        <v>1042</v>
      </c>
      <c r="E4233" s="53" t="str">
        <f t="shared" si="133"/>
        <v>2017_KYOLDHAM</v>
      </c>
      <c r="F4233">
        <v>424100</v>
      </c>
      <c r="G4233" s="53">
        <f t="array" ref="G4233">SUM(IF(A4233=A$5:A4233,IF(C4233=C$5:C4233,1,0),0))</f>
        <v>93</v>
      </c>
    </row>
    <row r="4234" spans="1:7" x14ac:dyDescent="0.25">
      <c r="A4234">
        <v>2017</v>
      </c>
      <c r="B4234" s="53" t="str">
        <f t="shared" si="132"/>
        <v>2017_KY94</v>
      </c>
      <c r="C4234" t="s">
        <v>372</v>
      </c>
      <c r="D4234" t="s">
        <v>877</v>
      </c>
      <c r="E4234" s="53" t="str">
        <f t="shared" si="133"/>
        <v>2017_KYOWEN</v>
      </c>
      <c r="F4234">
        <v>424100</v>
      </c>
      <c r="G4234" s="53">
        <f t="array" ref="G4234">SUM(IF(A4234=A$5:A4234,IF(C4234=C$5:C4234,1,0),0))</f>
        <v>94</v>
      </c>
    </row>
    <row r="4235" spans="1:7" x14ac:dyDescent="0.25">
      <c r="A4235">
        <v>2017</v>
      </c>
      <c r="B4235" s="53" t="str">
        <f t="shared" si="132"/>
        <v>2017_KY95</v>
      </c>
      <c r="C4235" t="s">
        <v>372</v>
      </c>
      <c r="D4235" t="s">
        <v>1043</v>
      </c>
      <c r="E4235" s="53" t="str">
        <f t="shared" si="133"/>
        <v>2017_KYOWSLEY</v>
      </c>
      <c r="F4235">
        <v>424100</v>
      </c>
      <c r="G4235" s="53">
        <f t="array" ref="G4235">SUM(IF(A4235=A$5:A4235,IF(C4235=C$5:C4235,1,0),0))</f>
        <v>95</v>
      </c>
    </row>
    <row r="4236" spans="1:7" x14ac:dyDescent="0.25">
      <c r="A4236">
        <v>2017</v>
      </c>
      <c r="B4236" s="53" t="str">
        <f t="shared" si="132"/>
        <v>2017_KY96</v>
      </c>
      <c r="C4236" t="s">
        <v>372</v>
      </c>
      <c r="D4236" t="s">
        <v>1044</v>
      </c>
      <c r="E4236" s="53" t="str">
        <f t="shared" si="133"/>
        <v>2017_KYPENDLETON</v>
      </c>
      <c r="F4236">
        <v>424100</v>
      </c>
      <c r="G4236" s="53">
        <f t="array" ref="G4236">SUM(IF(A4236=A$5:A4236,IF(C4236=C$5:C4236,1,0),0))</f>
        <v>96</v>
      </c>
    </row>
    <row r="4237" spans="1:7" x14ac:dyDescent="0.25">
      <c r="A4237">
        <v>2017</v>
      </c>
      <c r="B4237" s="53" t="str">
        <f t="shared" si="132"/>
        <v>2017_KY97</v>
      </c>
      <c r="C4237" t="s">
        <v>372</v>
      </c>
      <c r="D4237" t="s">
        <v>473</v>
      </c>
      <c r="E4237" s="53" t="str">
        <f t="shared" si="133"/>
        <v>2017_KYPERRY</v>
      </c>
      <c r="F4237">
        <v>424100</v>
      </c>
      <c r="G4237" s="53">
        <f t="array" ref="G4237">SUM(IF(A4237=A$5:A4237,IF(C4237=C$5:C4237,1,0),0))</f>
        <v>97</v>
      </c>
    </row>
    <row r="4238" spans="1:7" x14ac:dyDescent="0.25">
      <c r="A4238">
        <v>2017</v>
      </c>
      <c r="B4238" s="53" t="str">
        <f t="shared" si="132"/>
        <v>2017_KY98</v>
      </c>
      <c r="C4238" t="s">
        <v>372</v>
      </c>
      <c r="D4238" t="s">
        <v>277</v>
      </c>
      <c r="E4238" s="53" t="str">
        <f t="shared" si="133"/>
        <v>2017_KYPIKE</v>
      </c>
      <c r="F4238">
        <v>424100</v>
      </c>
      <c r="G4238" s="53">
        <f t="array" ref="G4238">SUM(IF(A4238=A$5:A4238,IF(C4238=C$5:C4238,1,0),0))</f>
        <v>98</v>
      </c>
    </row>
    <row r="4239" spans="1:7" x14ac:dyDescent="0.25">
      <c r="A4239">
        <v>2017</v>
      </c>
      <c r="B4239" s="53" t="str">
        <f t="shared" si="132"/>
        <v>2017_KY99</v>
      </c>
      <c r="C4239" t="s">
        <v>372</v>
      </c>
      <c r="D4239" t="s">
        <v>1045</v>
      </c>
      <c r="E4239" s="53" t="str">
        <f t="shared" si="133"/>
        <v>2017_KYPOWELL</v>
      </c>
      <c r="F4239">
        <v>424100</v>
      </c>
      <c r="G4239" s="53">
        <f t="array" ref="G4239">SUM(IF(A4239=A$5:A4239,IF(C4239=C$5:C4239,1,0),0))</f>
        <v>99</v>
      </c>
    </row>
    <row r="4240" spans="1:7" x14ac:dyDescent="0.25">
      <c r="A4240">
        <v>2017</v>
      </c>
      <c r="B4240" s="53" t="str">
        <f t="shared" si="132"/>
        <v>2017_KY100</v>
      </c>
      <c r="C4240" t="s">
        <v>372</v>
      </c>
      <c r="D4240" t="s">
        <v>538</v>
      </c>
      <c r="E4240" s="53" t="str">
        <f t="shared" si="133"/>
        <v>2017_KYPULASKI</v>
      </c>
      <c r="F4240">
        <v>424100</v>
      </c>
      <c r="G4240" s="53">
        <f t="array" ref="G4240">SUM(IF(A4240=A$5:A4240,IF(C4240=C$5:C4240,1,0),0))</f>
        <v>100</v>
      </c>
    </row>
    <row r="4241" spans="1:7" x14ac:dyDescent="0.25">
      <c r="A4241">
        <v>2017</v>
      </c>
      <c r="B4241" s="53" t="str">
        <f t="shared" si="132"/>
        <v>2017_KY101</v>
      </c>
      <c r="C4241" t="s">
        <v>372</v>
      </c>
      <c r="D4241" t="s">
        <v>290</v>
      </c>
      <c r="E4241" s="53" t="str">
        <f t="shared" si="133"/>
        <v>2017_KYROBERTSON</v>
      </c>
      <c r="F4241">
        <v>424100</v>
      </c>
      <c r="G4241" s="53">
        <f t="array" ref="G4241">SUM(IF(A4241=A$5:A4241,IF(C4241=C$5:C4241,1,0),0))</f>
        <v>101</v>
      </c>
    </row>
    <row r="4242" spans="1:7" x14ac:dyDescent="0.25">
      <c r="A4242">
        <v>2017</v>
      </c>
      <c r="B4242" s="53" t="str">
        <f t="shared" si="132"/>
        <v>2017_KY102</v>
      </c>
      <c r="C4242" t="s">
        <v>372</v>
      </c>
      <c r="D4242" t="s">
        <v>1046</v>
      </c>
      <c r="E4242" s="53" t="str">
        <f t="shared" si="133"/>
        <v>2017_KYROCKCASTLE</v>
      </c>
      <c r="F4242">
        <v>424100</v>
      </c>
      <c r="G4242" s="53">
        <f t="array" ref="G4242">SUM(IF(A4242=A$5:A4242,IF(C4242=C$5:C4242,1,0),0))</f>
        <v>102</v>
      </c>
    </row>
    <row r="4243" spans="1:7" x14ac:dyDescent="0.25">
      <c r="A4243">
        <v>2017</v>
      </c>
      <c r="B4243" s="53" t="str">
        <f t="shared" si="132"/>
        <v>2017_KY103</v>
      </c>
      <c r="C4243" t="s">
        <v>372</v>
      </c>
      <c r="D4243" t="s">
        <v>1047</v>
      </c>
      <c r="E4243" s="53" t="str">
        <f t="shared" si="133"/>
        <v>2017_KYROWAN</v>
      </c>
      <c r="F4243">
        <v>424100</v>
      </c>
      <c r="G4243" s="53">
        <f t="array" ref="G4243">SUM(IF(A4243=A$5:A4243,IF(C4243=C$5:C4243,1,0),0))</f>
        <v>103</v>
      </c>
    </row>
    <row r="4244" spans="1:7" x14ac:dyDescent="0.25">
      <c r="A4244">
        <v>2017</v>
      </c>
      <c r="B4244" s="53" t="str">
        <f t="shared" si="132"/>
        <v>2017_KY104</v>
      </c>
      <c r="C4244" t="s">
        <v>372</v>
      </c>
      <c r="D4244" t="s">
        <v>476</v>
      </c>
      <c r="E4244" s="53" t="str">
        <f t="shared" si="133"/>
        <v>2017_KYRUSSELL</v>
      </c>
      <c r="F4244">
        <v>424100</v>
      </c>
      <c r="G4244" s="53">
        <f t="array" ref="G4244">SUM(IF(A4244=A$5:A4244,IF(C4244=C$5:C4244,1,0),0))</f>
        <v>104</v>
      </c>
    </row>
    <row r="4245" spans="1:7" x14ac:dyDescent="0.25">
      <c r="A4245">
        <v>2017</v>
      </c>
      <c r="B4245" s="53" t="str">
        <f t="shared" si="132"/>
        <v>2017_KY105</v>
      </c>
      <c r="C4245" t="s">
        <v>372</v>
      </c>
      <c r="D4245" t="s">
        <v>541</v>
      </c>
      <c r="E4245" s="53" t="str">
        <f t="shared" si="133"/>
        <v>2017_KYSCOTT</v>
      </c>
      <c r="F4245">
        <v>424100</v>
      </c>
      <c r="G4245" s="53">
        <f t="array" ref="G4245">SUM(IF(A4245=A$5:A4245,IF(C4245=C$5:C4245,1,0),0))</f>
        <v>105</v>
      </c>
    </row>
    <row r="4246" spans="1:7" x14ac:dyDescent="0.25">
      <c r="A4246">
        <v>2017</v>
      </c>
      <c r="B4246" s="53" t="str">
        <f t="shared" si="132"/>
        <v>2017_KY106</v>
      </c>
      <c r="C4246" t="s">
        <v>372</v>
      </c>
      <c r="D4246" t="s">
        <v>478</v>
      </c>
      <c r="E4246" s="53" t="str">
        <f t="shared" si="133"/>
        <v>2017_KYSHELBY</v>
      </c>
      <c r="F4246">
        <v>424100</v>
      </c>
      <c r="G4246" s="53">
        <f t="array" ref="G4246">SUM(IF(A4246=A$5:A4246,IF(C4246=C$5:C4246,1,0),0))</f>
        <v>106</v>
      </c>
    </row>
    <row r="4247" spans="1:7" x14ac:dyDescent="0.25">
      <c r="A4247">
        <v>2017</v>
      </c>
      <c r="B4247" s="53" t="str">
        <f t="shared" si="132"/>
        <v>2017_KY107</v>
      </c>
      <c r="C4247" t="s">
        <v>372</v>
      </c>
      <c r="D4247" t="s">
        <v>1048</v>
      </c>
      <c r="E4247" s="53" t="str">
        <f t="shared" si="133"/>
        <v>2017_KYSIMPSON</v>
      </c>
      <c r="F4247">
        <v>424100</v>
      </c>
      <c r="G4247" s="53">
        <f t="array" ref="G4247">SUM(IF(A4247=A$5:A4247,IF(C4247=C$5:C4247,1,0),0))</f>
        <v>107</v>
      </c>
    </row>
    <row r="4248" spans="1:7" x14ac:dyDescent="0.25">
      <c r="A4248">
        <v>2017</v>
      </c>
      <c r="B4248" s="53" t="str">
        <f t="shared" si="132"/>
        <v>2017_KY108</v>
      </c>
      <c r="C4248" t="s">
        <v>372</v>
      </c>
      <c r="D4248" t="s">
        <v>884</v>
      </c>
      <c r="E4248" s="53" t="str">
        <f t="shared" si="133"/>
        <v>2017_KYSPENCER</v>
      </c>
      <c r="F4248">
        <v>424100</v>
      </c>
      <c r="G4248" s="53">
        <f t="array" ref="G4248">SUM(IF(A4248=A$5:A4248,IF(C4248=C$5:C4248,1,0),0))</f>
        <v>108</v>
      </c>
    </row>
    <row r="4249" spans="1:7" x14ac:dyDescent="0.25">
      <c r="A4249">
        <v>2017</v>
      </c>
      <c r="B4249" s="53" t="str">
        <f t="shared" si="132"/>
        <v>2017_KY109</v>
      </c>
      <c r="C4249" t="s">
        <v>372</v>
      </c>
      <c r="D4249" t="s">
        <v>668</v>
      </c>
      <c r="E4249" s="53" t="str">
        <f t="shared" si="133"/>
        <v>2017_KYTAYLOR</v>
      </c>
      <c r="F4249">
        <v>424100</v>
      </c>
      <c r="G4249" s="53">
        <f t="array" ref="G4249">SUM(IF(A4249=A$5:A4249,IF(C4249=C$5:C4249,1,0),0))</f>
        <v>109</v>
      </c>
    </row>
    <row r="4250" spans="1:7" x14ac:dyDescent="0.25">
      <c r="A4250">
        <v>2017</v>
      </c>
      <c r="B4250" s="53" t="str">
        <f t="shared" si="132"/>
        <v>2017_KY110</v>
      </c>
      <c r="C4250" t="s">
        <v>372</v>
      </c>
      <c r="D4250" t="s">
        <v>1049</v>
      </c>
      <c r="E4250" s="53" t="str">
        <f t="shared" si="133"/>
        <v>2017_KYTODD</v>
      </c>
      <c r="F4250">
        <v>424100</v>
      </c>
      <c r="G4250" s="53">
        <f t="array" ref="G4250">SUM(IF(A4250=A$5:A4250,IF(C4250=C$5:C4250,1,0),0))</f>
        <v>110</v>
      </c>
    </row>
    <row r="4251" spans="1:7" x14ac:dyDescent="0.25">
      <c r="A4251">
        <v>2017</v>
      </c>
      <c r="B4251" s="53" t="str">
        <f t="shared" si="132"/>
        <v>2017_KY111</v>
      </c>
      <c r="C4251" t="s">
        <v>372</v>
      </c>
      <c r="D4251" t="s">
        <v>1050</v>
      </c>
      <c r="E4251" s="53" t="str">
        <f t="shared" si="133"/>
        <v>2017_KYTRIGG</v>
      </c>
      <c r="F4251">
        <v>424100</v>
      </c>
      <c r="G4251" s="53">
        <f t="array" ref="G4251">SUM(IF(A4251=A$5:A4251,IF(C4251=C$5:C4251,1,0),0))</f>
        <v>111</v>
      </c>
    </row>
    <row r="4252" spans="1:7" x14ac:dyDescent="0.25">
      <c r="A4252">
        <v>2017</v>
      </c>
      <c r="B4252" s="53" t="str">
        <f t="shared" si="132"/>
        <v>2017_KY112</v>
      </c>
      <c r="C4252" t="s">
        <v>372</v>
      </c>
      <c r="D4252" t="s">
        <v>1051</v>
      </c>
      <c r="E4252" s="53" t="str">
        <f t="shared" si="133"/>
        <v>2017_KYTRIMBLE</v>
      </c>
      <c r="F4252">
        <v>424100</v>
      </c>
      <c r="G4252" s="53">
        <f t="array" ref="G4252">SUM(IF(A4252=A$5:A4252,IF(C4252=C$5:C4252,1,0),0))</f>
        <v>112</v>
      </c>
    </row>
    <row r="4253" spans="1:7" x14ac:dyDescent="0.25">
      <c r="A4253">
        <v>2017</v>
      </c>
      <c r="B4253" s="53" t="str">
        <f t="shared" si="132"/>
        <v>2017_KY113</v>
      </c>
      <c r="C4253" t="s">
        <v>372</v>
      </c>
      <c r="D4253" t="s">
        <v>258</v>
      </c>
      <c r="E4253" s="53" t="str">
        <f t="shared" si="133"/>
        <v>2017_KYUNION</v>
      </c>
      <c r="F4253">
        <v>424100</v>
      </c>
      <c r="G4253" s="53">
        <f t="array" ref="G4253">SUM(IF(A4253=A$5:A4253,IF(C4253=C$5:C4253,1,0),0))</f>
        <v>113</v>
      </c>
    </row>
    <row r="4254" spans="1:7" x14ac:dyDescent="0.25">
      <c r="A4254">
        <v>2017</v>
      </c>
      <c r="B4254" s="53" t="str">
        <f t="shared" si="132"/>
        <v>2017_KY114</v>
      </c>
      <c r="C4254" t="s">
        <v>372</v>
      </c>
      <c r="D4254" t="s">
        <v>336</v>
      </c>
      <c r="E4254" s="53" t="str">
        <f t="shared" si="133"/>
        <v>2017_KYWARREN</v>
      </c>
      <c r="F4254">
        <v>424100</v>
      </c>
      <c r="G4254" s="53">
        <f t="array" ref="G4254">SUM(IF(A4254=A$5:A4254,IF(C4254=C$5:C4254,1,0),0))</f>
        <v>114</v>
      </c>
    </row>
    <row r="4255" spans="1:7" x14ac:dyDescent="0.25">
      <c r="A4255">
        <v>2017</v>
      </c>
      <c r="B4255" s="53" t="str">
        <f t="shared" si="132"/>
        <v>2017_KY115</v>
      </c>
      <c r="C4255" t="s">
        <v>372</v>
      </c>
      <c r="D4255" t="s">
        <v>125</v>
      </c>
      <c r="E4255" s="53" t="str">
        <f t="shared" si="133"/>
        <v>2017_KYWASHINGTON</v>
      </c>
      <c r="F4255">
        <v>424100</v>
      </c>
      <c r="G4255" s="53">
        <f t="array" ref="G4255">SUM(IF(A4255=A$5:A4255,IF(C4255=C$5:C4255,1,0),0))</f>
        <v>115</v>
      </c>
    </row>
    <row r="4256" spans="1:7" x14ac:dyDescent="0.25">
      <c r="A4256">
        <v>2017</v>
      </c>
      <c r="B4256" s="53" t="str">
        <f t="shared" si="132"/>
        <v>2017_KY116</v>
      </c>
      <c r="C4256" t="s">
        <v>372</v>
      </c>
      <c r="D4256" t="s">
        <v>770</v>
      </c>
      <c r="E4256" s="53" t="str">
        <f t="shared" si="133"/>
        <v>2017_KYWAYNE</v>
      </c>
      <c r="F4256">
        <v>424100</v>
      </c>
      <c r="G4256" s="53">
        <f t="array" ref="G4256">SUM(IF(A4256=A$5:A4256,IF(C4256=C$5:C4256,1,0),0))</f>
        <v>116</v>
      </c>
    </row>
    <row r="4257" spans="1:7" x14ac:dyDescent="0.25">
      <c r="A4257">
        <v>2017</v>
      </c>
      <c r="B4257" s="53" t="str">
        <f t="shared" si="132"/>
        <v>2017_KY117</v>
      </c>
      <c r="C4257" t="s">
        <v>372</v>
      </c>
      <c r="D4257" t="s">
        <v>771</v>
      </c>
      <c r="E4257" s="53" t="str">
        <f t="shared" si="133"/>
        <v>2017_KYWEBSTER</v>
      </c>
      <c r="F4257">
        <v>424100</v>
      </c>
      <c r="G4257" s="53">
        <f t="array" ref="G4257">SUM(IF(A4257=A$5:A4257,IF(C4257=C$5:C4257,1,0),0))</f>
        <v>117</v>
      </c>
    </row>
    <row r="4258" spans="1:7" x14ac:dyDescent="0.25">
      <c r="A4258">
        <v>2017</v>
      </c>
      <c r="B4258" s="53" t="str">
        <f t="shared" si="132"/>
        <v>2017_KY118</v>
      </c>
      <c r="C4258" t="s">
        <v>372</v>
      </c>
      <c r="D4258" t="s">
        <v>896</v>
      </c>
      <c r="E4258" s="53" t="str">
        <f t="shared" si="133"/>
        <v>2017_KYWHITLEY</v>
      </c>
      <c r="F4258">
        <v>424100</v>
      </c>
      <c r="G4258" s="53">
        <f t="array" ref="G4258">SUM(IF(A4258=A$5:A4258,IF(C4258=C$5:C4258,1,0),0))</f>
        <v>118</v>
      </c>
    </row>
    <row r="4259" spans="1:7" x14ac:dyDescent="0.25">
      <c r="A4259">
        <v>2017</v>
      </c>
      <c r="B4259" s="53" t="str">
        <f t="shared" si="132"/>
        <v>2017_KY119</v>
      </c>
      <c r="C4259" t="s">
        <v>372</v>
      </c>
      <c r="D4259" t="s">
        <v>1052</v>
      </c>
      <c r="E4259" s="53" t="str">
        <f t="shared" si="133"/>
        <v>2017_KYWOLFE</v>
      </c>
      <c r="F4259">
        <v>424100</v>
      </c>
      <c r="G4259" s="53">
        <f t="array" ref="G4259">SUM(IF(A4259=A$5:A4259,IF(C4259=C$5:C4259,1,0),0))</f>
        <v>119</v>
      </c>
    </row>
    <row r="4260" spans="1:7" x14ac:dyDescent="0.25">
      <c r="A4260">
        <v>2017</v>
      </c>
      <c r="B4260" s="53" t="str">
        <f t="shared" si="132"/>
        <v>2017_KY120</v>
      </c>
      <c r="C4260" t="s">
        <v>372</v>
      </c>
      <c r="D4260" t="s">
        <v>857</v>
      </c>
      <c r="E4260" s="53" t="str">
        <f t="shared" si="133"/>
        <v>2017_KYWOODFORD</v>
      </c>
      <c r="F4260">
        <v>424100</v>
      </c>
      <c r="G4260" s="53">
        <f t="array" ref="G4260">SUM(IF(A4260=A$5:A4260,IF(C4260=C$5:C4260,1,0),0))</f>
        <v>120</v>
      </c>
    </row>
    <row r="4261" spans="1:7" x14ac:dyDescent="0.25">
      <c r="A4261">
        <v>2017</v>
      </c>
      <c r="B4261" s="53" t="str">
        <f t="shared" si="132"/>
        <v>2017_LA1</v>
      </c>
      <c r="C4261" t="s">
        <v>373</v>
      </c>
      <c r="D4261" t="s">
        <v>1053</v>
      </c>
      <c r="E4261" s="53" t="str">
        <f t="shared" si="133"/>
        <v>2017_LAACADIA</v>
      </c>
      <c r="F4261">
        <v>424100</v>
      </c>
      <c r="G4261" s="53">
        <f t="array" ref="G4261">SUM(IF(A4261=A$5:A4261,IF(C4261=C$5:C4261,1,0),0))</f>
        <v>1</v>
      </c>
    </row>
    <row r="4262" spans="1:7" x14ac:dyDescent="0.25">
      <c r="A4262">
        <v>2017</v>
      </c>
      <c r="B4262" s="53" t="str">
        <f t="shared" si="132"/>
        <v>2017_LA2</v>
      </c>
      <c r="C4262" t="s">
        <v>373</v>
      </c>
      <c r="D4262" t="s">
        <v>858</v>
      </c>
      <c r="E4262" s="53" t="str">
        <f t="shared" si="133"/>
        <v>2017_LAALLEN</v>
      </c>
      <c r="F4262">
        <v>424100</v>
      </c>
      <c r="G4262" s="53">
        <f t="array" ref="G4262">SUM(IF(A4262=A$5:A4262,IF(C4262=C$5:C4262,1,0),0))</f>
        <v>2</v>
      </c>
    </row>
    <row r="4263" spans="1:7" x14ac:dyDescent="0.25">
      <c r="A4263">
        <v>2017</v>
      </c>
      <c r="B4263" s="53" t="str">
        <f t="shared" si="132"/>
        <v>2017_LA3</v>
      </c>
      <c r="C4263" t="s">
        <v>373</v>
      </c>
      <c r="D4263" t="s">
        <v>1054</v>
      </c>
      <c r="E4263" s="53" t="str">
        <f t="shared" si="133"/>
        <v>2017_LAASCENSION</v>
      </c>
      <c r="F4263">
        <v>424100</v>
      </c>
      <c r="G4263" s="53">
        <f t="array" ref="G4263">SUM(IF(A4263=A$5:A4263,IF(C4263=C$5:C4263,1,0),0))</f>
        <v>3</v>
      </c>
    </row>
    <row r="4264" spans="1:7" x14ac:dyDescent="0.25">
      <c r="A4264">
        <v>2017</v>
      </c>
      <c r="B4264" s="53" t="str">
        <f t="shared" si="132"/>
        <v>2017_LA4</v>
      </c>
      <c r="C4264" t="s">
        <v>373</v>
      </c>
      <c r="D4264" t="s">
        <v>1055</v>
      </c>
      <c r="E4264" s="53" t="str">
        <f t="shared" si="133"/>
        <v>2017_LAASSUMPTION</v>
      </c>
      <c r="F4264">
        <v>424100</v>
      </c>
      <c r="G4264" s="53">
        <f t="array" ref="G4264">SUM(IF(A4264=A$5:A4264,IF(C4264=C$5:C4264,1,0),0))</f>
        <v>4</v>
      </c>
    </row>
    <row r="4265" spans="1:7" x14ac:dyDescent="0.25">
      <c r="A4265">
        <v>2017</v>
      </c>
      <c r="B4265" s="53" t="str">
        <f t="shared" si="132"/>
        <v>2017_LA5</v>
      </c>
      <c r="C4265" t="s">
        <v>373</v>
      </c>
      <c r="D4265" t="s">
        <v>1056</v>
      </c>
      <c r="E4265" s="53" t="str">
        <f t="shared" si="133"/>
        <v>2017_LAAVOYELLES</v>
      </c>
      <c r="F4265">
        <v>424100</v>
      </c>
      <c r="G4265" s="53">
        <f t="array" ref="G4265">SUM(IF(A4265=A$5:A4265,IF(C4265=C$5:C4265,1,0),0))</f>
        <v>5</v>
      </c>
    </row>
    <row r="4266" spans="1:7" x14ac:dyDescent="0.25">
      <c r="A4266">
        <v>2017</v>
      </c>
      <c r="B4266" s="53" t="str">
        <f t="shared" si="132"/>
        <v>2017_LA6</v>
      </c>
      <c r="C4266" t="s">
        <v>373</v>
      </c>
      <c r="D4266" t="s">
        <v>1057</v>
      </c>
      <c r="E4266" s="53" t="str">
        <f t="shared" si="133"/>
        <v>2017_LABEAUREGARD</v>
      </c>
      <c r="F4266">
        <v>424100</v>
      </c>
      <c r="G4266" s="53">
        <f t="array" ref="G4266">SUM(IF(A4266=A$5:A4266,IF(C4266=C$5:C4266,1,0),0))</f>
        <v>6</v>
      </c>
    </row>
    <row r="4267" spans="1:7" x14ac:dyDescent="0.25">
      <c r="A4267">
        <v>2017</v>
      </c>
      <c r="B4267" s="53" t="str">
        <f t="shared" si="132"/>
        <v>2017_LA7</v>
      </c>
      <c r="C4267" t="s">
        <v>373</v>
      </c>
      <c r="D4267" t="s">
        <v>1058</v>
      </c>
      <c r="E4267" s="53" t="str">
        <f t="shared" si="133"/>
        <v>2017_LABIENVILLE</v>
      </c>
      <c r="F4267">
        <v>424100</v>
      </c>
      <c r="G4267" s="53">
        <f t="array" ref="G4267">SUM(IF(A4267=A$5:A4267,IF(C4267=C$5:C4267,1,0),0))</f>
        <v>7</v>
      </c>
    </row>
    <row r="4268" spans="1:7" x14ac:dyDescent="0.25">
      <c r="A4268">
        <v>2017</v>
      </c>
      <c r="B4268" s="53" t="str">
        <f t="shared" si="132"/>
        <v>2017_LA8</v>
      </c>
      <c r="C4268" t="s">
        <v>373</v>
      </c>
      <c r="D4268" t="s">
        <v>1059</v>
      </c>
      <c r="E4268" s="53" t="str">
        <f t="shared" si="133"/>
        <v>2017_LABOSSIER</v>
      </c>
      <c r="F4268">
        <v>424100</v>
      </c>
      <c r="G4268" s="53">
        <f t="array" ref="G4268">SUM(IF(A4268=A$5:A4268,IF(C4268=C$5:C4268,1,0),0))</f>
        <v>8</v>
      </c>
    </row>
    <row r="4269" spans="1:7" x14ac:dyDescent="0.25">
      <c r="A4269">
        <v>2017</v>
      </c>
      <c r="B4269" s="53" t="str">
        <f t="shared" si="132"/>
        <v>2017_LA9</v>
      </c>
      <c r="C4269" t="s">
        <v>373</v>
      </c>
      <c r="D4269" t="s">
        <v>1060</v>
      </c>
      <c r="E4269" s="53" t="str">
        <f t="shared" si="133"/>
        <v>2017_LACADDO</v>
      </c>
      <c r="F4269">
        <v>424100</v>
      </c>
      <c r="G4269" s="53">
        <f t="array" ref="G4269">SUM(IF(A4269=A$5:A4269,IF(C4269=C$5:C4269,1,0),0))</f>
        <v>9</v>
      </c>
    </row>
    <row r="4270" spans="1:7" x14ac:dyDescent="0.25">
      <c r="A4270">
        <v>2017</v>
      </c>
      <c r="B4270" s="53" t="str">
        <f t="shared" si="132"/>
        <v>2017_LA10</v>
      </c>
      <c r="C4270" t="s">
        <v>373</v>
      </c>
      <c r="D4270" t="s">
        <v>1061</v>
      </c>
      <c r="E4270" s="53" t="str">
        <f t="shared" si="133"/>
        <v>2017_LACALCASIEU</v>
      </c>
      <c r="F4270">
        <v>424100</v>
      </c>
      <c r="G4270" s="53">
        <f t="array" ref="G4270">SUM(IF(A4270=A$5:A4270,IF(C4270=C$5:C4270,1,0),0))</f>
        <v>10</v>
      </c>
    </row>
    <row r="4271" spans="1:7" x14ac:dyDescent="0.25">
      <c r="A4271">
        <v>2017</v>
      </c>
      <c r="B4271" s="53" t="str">
        <f t="shared" si="132"/>
        <v>2017_LA11</v>
      </c>
      <c r="C4271" t="s">
        <v>373</v>
      </c>
      <c r="D4271" t="s">
        <v>1011</v>
      </c>
      <c r="E4271" s="53" t="str">
        <f t="shared" si="133"/>
        <v>2017_LACALDWELL</v>
      </c>
      <c r="F4271">
        <v>424100</v>
      </c>
      <c r="G4271" s="53">
        <f t="array" ref="G4271">SUM(IF(A4271=A$5:A4271,IF(C4271=C$5:C4271,1,0),0))</f>
        <v>11</v>
      </c>
    </row>
    <row r="4272" spans="1:7" x14ac:dyDescent="0.25">
      <c r="A4272">
        <v>2017</v>
      </c>
      <c r="B4272" s="53" t="str">
        <f t="shared" si="132"/>
        <v>2017_LA12</v>
      </c>
      <c r="C4272" t="s">
        <v>373</v>
      </c>
      <c r="D4272" t="s">
        <v>1062</v>
      </c>
      <c r="E4272" s="53" t="str">
        <f t="shared" si="133"/>
        <v>2017_LACAMERON</v>
      </c>
      <c r="F4272">
        <v>424100</v>
      </c>
      <c r="G4272" s="53">
        <f t="array" ref="G4272">SUM(IF(A4272=A$5:A4272,IF(C4272=C$5:C4272,1,0),0))</f>
        <v>12</v>
      </c>
    </row>
    <row r="4273" spans="1:7" x14ac:dyDescent="0.25">
      <c r="A4273">
        <v>2017</v>
      </c>
      <c r="B4273" s="53" t="str">
        <f t="shared" si="132"/>
        <v>2017_LA13</v>
      </c>
      <c r="C4273" t="s">
        <v>373</v>
      </c>
      <c r="D4273" t="s">
        <v>1063</v>
      </c>
      <c r="E4273" s="53" t="str">
        <f t="shared" si="133"/>
        <v>2017_LACATAHOULA</v>
      </c>
      <c r="F4273">
        <v>424100</v>
      </c>
      <c r="G4273" s="53">
        <f t="array" ref="G4273">SUM(IF(A4273=A$5:A4273,IF(C4273=C$5:C4273,1,0),0))</f>
        <v>13</v>
      </c>
    </row>
    <row r="4274" spans="1:7" x14ac:dyDescent="0.25">
      <c r="A4274">
        <v>2017</v>
      </c>
      <c r="B4274" s="53" t="str">
        <f t="shared" si="132"/>
        <v>2017_LA14</v>
      </c>
      <c r="C4274" t="s">
        <v>373</v>
      </c>
      <c r="D4274" t="s">
        <v>1064</v>
      </c>
      <c r="E4274" s="53" t="str">
        <f t="shared" si="133"/>
        <v>2017_LACLAIBORNE</v>
      </c>
      <c r="F4274">
        <v>424100</v>
      </c>
      <c r="G4274" s="53">
        <f t="array" ref="G4274">SUM(IF(A4274=A$5:A4274,IF(C4274=C$5:C4274,1,0),0))</f>
        <v>14</v>
      </c>
    </row>
    <row r="4275" spans="1:7" x14ac:dyDescent="0.25">
      <c r="A4275">
        <v>2017</v>
      </c>
      <c r="B4275" s="53" t="str">
        <f t="shared" si="132"/>
        <v>2017_LA15</v>
      </c>
      <c r="C4275" t="s">
        <v>373</v>
      </c>
      <c r="D4275" t="s">
        <v>1065</v>
      </c>
      <c r="E4275" s="53" t="str">
        <f t="shared" si="133"/>
        <v>2017_LACONCORDIA</v>
      </c>
      <c r="F4275">
        <v>424100</v>
      </c>
      <c r="G4275" s="53">
        <f t="array" ref="G4275">SUM(IF(A4275=A$5:A4275,IF(C4275=C$5:C4275,1,0),0))</f>
        <v>15</v>
      </c>
    </row>
    <row r="4276" spans="1:7" x14ac:dyDescent="0.25">
      <c r="A4276">
        <v>2017</v>
      </c>
      <c r="B4276" s="53" t="str">
        <f t="shared" si="132"/>
        <v>2017_LA16</v>
      </c>
      <c r="C4276" t="s">
        <v>373</v>
      </c>
      <c r="D4276" t="s">
        <v>634</v>
      </c>
      <c r="E4276" s="53" t="str">
        <f t="shared" si="133"/>
        <v>2017_LADE SOTO</v>
      </c>
      <c r="F4276">
        <v>424100</v>
      </c>
      <c r="G4276" s="53">
        <f t="array" ref="G4276">SUM(IF(A4276=A$5:A4276,IF(C4276=C$5:C4276,1,0),0))</f>
        <v>16</v>
      </c>
    </row>
    <row r="4277" spans="1:7" x14ac:dyDescent="0.25">
      <c r="A4277">
        <v>2017</v>
      </c>
      <c r="B4277" s="53" t="str">
        <f t="shared" si="132"/>
        <v>2017_LA17</v>
      </c>
      <c r="C4277" t="s">
        <v>373</v>
      </c>
      <c r="D4277" t="s">
        <v>1066</v>
      </c>
      <c r="E4277" s="53" t="str">
        <f t="shared" si="133"/>
        <v>2017_LAEAST BATON ROUG</v>
      </c>
      <c r="F4277">
        <v>424100</v>
      </c>
      <c r="G4277" s="53">
        <f t="array" ref="G4277">SUM(IF(A4277=A$5:A4277,IF(C4277=C$5:C4277,1,0),0))</f>
        <v>17</v>
      </c>
    </row>
    <row r="4278" spans="1:7" x14ac:dyDescent="0.25">
      <c r="A4278">
        <v>2017</v>
      </c>
      <c r="B4278" s="53" t="str">
        <f t="shared" si="132"/>
        <v>2017_LA18</v>
      </c>
      <c r="C4278" t="s">
        <v>373</v>
      </c>
      <c r="D4278" t="s">
        <v>1067</v>
      </c>
      <c r="E4278" s="53" t="str">
        <f t="shared" si="133"/>
        <v>2017_LAEAST CARROLL</v>
      </c>
      <c r="F4278">
        <v>424100</v>
      </c>
      <c r="G4278" s="53">
        <f t="array" ref="G4278">SUM(IF(A4278=A$5:A4278,IF(C4278=C$5:C4278,1,0),0))</f>
        <v>18</v>
      </c>
    </row>
    <row r="4279" spans="1:7" x14ac:dyDescent="0.25">
      <c r="A4279">
        <v>2017</v>
      </c>
      <c r="B4279" s="53" t="str">
        <f t="shared" si="132"/>
        <v>2017_LA19</v>
      </c>
      <c r="C4279" t="s">
        <v>373</v>
      </c>
      <c r="D4279" t="s">
        <v>1068</v>
      </c>
      <c r="E4279" s="53" t="str">
        <f t="shared" si="133"/>
        <v>2017_LAEAST FELICIANA</v>
      </c>
      <c r="F4279">
        <v>424100</v>
      </c>
      <c r="G4279" s="53">
        <f t="array" ref="G4279">SUM(IF(A4279=A$5:A4279,IF(C4279=C$5:C4279,1,0),0))</f>
        <v>19</v>
      </c>
    </row>
    <row r="4280" spans="1:7" x14ac:dyDescent="0.25">
      <c r="A4280">
        <v>2017</v>
      </c>
      <c r="B4280" s="53" t="str">
        <f t="shared" si="132"/>
        <v>2017_LA20</v>
      </c>
      <c r="C4280" t="s">
        <v>373</v>
      </c>
      <c r="D4280" t="s">
        <v>1069</v>
      </c>
      <c r="E4280" s="53" t="str">
        <f t="shared" si="133"/>
        <v>2017_LAEVANGELINE</v>
      </c>
      <c r="F4280">
        <v>424100</v>
      </c>
      <c r="G4280" s="53">
        <f t="array" ref="G4280">SUM(IF(A4280=A$5:A4280,IF(C4280=C$5:C4280,1,0),0))</f>
        <v>20</v>
      </c>
    </row>
    <row r="4281" spans="1:7" x14ac:dyDescent="0.25">
      <c r="A4281">
        <v>2017</v>
      </c>
      <c r="B4281" s="53" t="str">
        <f t="shared" si="132"/>
        <v>2017_LA21</v>
      </c>
      <c r="C4281" t="s">
        <v>373</v>
      </c>
      <c r="D4281" t="s">
        <v>455</v>
      </c>
      <c r="E4281" s="53" t="str">
        <f t="shared" si="133"/>
        <v>2017_LAFRANKLIN</v>
      </c>
      <c r="F4281">
        <v>424100</v>
      </c>
      <c r="G4281" s="53">
        <f t="array" ref="G4281">SUM(IF(A4281=A$5:A4281,IF(C4281=C$5:C4281,1,0),0))</f>
        <v>21</v>
      </c>
    </row>
    <row r="4282" spans="1:7" x14ac:dyDescent="0.25">
      <c r="A4282">
        <v>2017</v>
      </c>
      <c r="B4282" s="53" t="str">
        <f t="shared" si="132"/>
        <v>2017_LA22</v>
      </c>
      <c r="C4282" t="s">
        <v>373</v>
      </c>
      <c r="D4282" t="s">
        <v>520</v>
      </c>
      <c r="E4282" s="53" t="str">
        <f t="shared" si="133"/>
        <v>2017_LAGRANT</v>
      </c>
      <c r="F4282">
        <v>424100</v>
      </c>
      <c r="G4282" s="53">
        <f t="array" ref="G4282">SUM(IF(A4282=A$5:A4282,IF(C4282=C$5:C4282,1,0),0))</f>
        <v>22</v>
      </c>
    </row>
    <row r="4283" spans="1:7" x14ac:dyDescent="0.25">
      <c r="A4283">
        <v>2017</v>
      </c>
      <c r="B4283" s="53" t="str">
        <f t="shared" si="132"/>
        <v>2017_LA23</v>
      </c>
      <c r="C4283" t="s">
        <v>373</v>
      </c>
      <c r="D4283" t="s">
        <v>1070</v>
      </c>
      <c r="E4283" s="53" t="str">
        <f t="shared" si="133"/>
        <v>2017_LAIBERIA</v>
      </c>
      <c r="F4283">
        <v>424100</v>
      </c>
      <c r="G4283" s="53">
        <f t="array" ref="G4283">SUM(IF(A4283=A$5:A4283,IF(C4283=C$5:C4283,1,0),0))</f>
        <v>23</v>
      </c>
    </row>
    <row r="4284" spans="1:7" x14ac:dyDescent="0.25">
      <c r="A4284">
        <v>2017</v>
      </c>
      <c r="B4284" s="53" t="str">
        <f t="shared" si="132"/>
        <v>2017_LA24</v>
      </c>
      <c r="C4284" t="s">
        <v>373</v>
      </c>
      <c r="D4284" t="s">
        <v>1071</v>
      </c>
      <c r="E4284" s="53" t="str">
        <f t="shared" si="133"/>
        <v>2017_LAIBERVILLE</v>
      </c>
      <c r="F4284">
        <v>424100</v>
      </c>
      <c r="G4284" s="53">
        <f t="array" ref="G4284">SUM(IF(A4284=A$5:A4284,IF(C4284=C$5:C4284,1,0),0))</f>
        <v>24</v>
      </c>
    </row>
    <row r="4285" spans="1:7" x14ac:dyDescent="0.25">
      <c r="A4285">
        <v>2017</v>
      </c>
      <c r="B4285" s="53" t="str">
        <f t="shared" si="132"/>
        <v>2017_LA25</v>
      </c>
      <c r="C4285" t="s">
        <v>373</v>
      </c>
      <c r="D4285" t="s">
        <v>460</v>
      </c>
      <c r="E4285" s="53" t="str">
        <f t="shared" si="133"/>
        <v>2017_LAJACKSON</v>
      </c>
      <c r="F4285">
        <v>424100</v>
      </c>
      <c r="G4285" s="53">
        <f t="array" ref="G4285">SUM(IF(A4285=A$5:A4285,IF(C4285=C$5:C4285,1,0),0))</f>
        <v>25</v>
      </c>
    </row>
    <row r="4286" spans="1:7" x14ac:dyDescent="0.25">
      <c r="A4286">
        <v>2017</v>
      </c>
      <c r="B4286" s="53" t="str">
        <f t="shared" si="132"/>
        <v>2017_LA26</v>
      </c>
      <c r="C4286" t="s">
        <v>373</v>
      </c>
      <c r="D4286" t="s">
        <v>196</v>
      </c>
      <c r="E4286" s="53" t="str">
        <f t="shared" si="133"/>
        <v>2017_LAJEFFERSON</v>
      </c>
      <c r="F4286">
        <v>424100</v>
      </c>
      <c r="G4286" s="53">
        <f t="array" ref="G4286">SUM(IF(A4286=A$5:A4286,IF(C4286=C$5:C4286,1,0),0))</f>
        <v>26</v>
      </c>
    </row>
    <row r="4287" spans="1:7" x14ac:dyDescent="0.25">
      <c r="A4287">
        <v>2017</v>
      </c>
      <c r="B4287" s="53" t="str">
        <f t="shared" si="132"/>
        <v>2017_LA27</v>
      </c>
      <c r="C4287" t="s">
        <v>373</v>
      </c>
      <c r="D4287" t="s">
        <v>1072</v>
      </c>
      <c r="E4287" s="53" t="str">
        <f t="shared" si="133"/>
        <v>2017_LAJEFFERSON DAVIS</v>
      </c>
      <c r="F4287">
        <v>424100</v>
      </c>
      <c r="G4287" s="53">
        <f t="array" ref="G4287">SUM(IF(A4287=A$5:A4287,IF(C4287=C$5:C4287,1,0),0))</f>
        <v>27</v>
      </c>
    </row>
    <row r="4288" spans="1:7" x14ac:dyDescent="0.25">
      <c r="A4288">
        <v>2017</v>
      </c>
      <c r="B4288" s="53" t="str">
        <f t="shared" si="132"/>
        <v>2017_LA28</v>
      </c>
      <c r="C4288" t="s">
        <v>373</v>
      </c>
      <c r="D4288" t="s">
        <v>526</v>
      </c>
      <c r="E4288" s="53" t="str">
        <f t="shared" si="133"/>
        <v>2017_LALAFAYETTE</v>
      </c>
      <c r="F4288">
        <v>424100</v>
      </c>
      <c r="G4288" s="53">
        <f t="array" ref="G4288">SUM(IF(A4288=A$5:A4288,IF(C4288=C$5:C4288,1,0),0))</f>
        <v>28</v>
      </c>
    </row>
    <row r="4289" spans="1:7" x14ac:dyDescent="0.25">
      <c r="A4289">
        <v>2017</v>
      </c>
      <c r="B4289" s="53" t="str">
        <f t="shared" si="132"/>
        <v>2017_LA29</v>
      </c>
      <c r="C4289" t="s">
        <v>373</v>
      </c>
      <c r="D4289" t="s">
        <v>1073</v>
      </c>
      <c r="E4289" s="53" t="str">
        <f t="shared" si="133"/>
        <v>2017_LALAFOURCHE</v>
      </c>
      <c r="F4289">
        <v>424100</v>
      </c>
      <c r="G4289" s="53">
        <f t="array" ref="G4289">SUM(IF(A4289=A$5:A4289,IF(C4289=C$5:C4289,1,0),0))</f>
        <v>29</v>
      </c>
    </row>
    <row r="4290" spans="1:7" x14ac:dyDescent="0.25">
      <c r="A4290">
        <v>2017</v>
      </c>
      <c r="B4290" s="53" t="str">
        <f t="shared" si="132"/>
        <v>2017_LA30</v>
      </c>
      <c r="C4290" t="s">
        <v>373</v>
      </c>
      <c r="D4290" t="s">
        <v>1074</v>
      </c>
      <c r="E4290" s="53" t="str">
        <f t="shared" si="133"/>
        <v>2017_LALASALLE</v>
      </c>
      <c r="F4290">
        <v>424100</v>
      </c>
      <c r="G4290" s="53">
        <f t="array" ref="G4290">SUM(IF(A4290=A$5:A4290,IF(C4290=C$5:C4290,1,0),0))</f>
        <v>30</v>
      </c>
    </row>
    <row r="4291" spans="1:7" x14ac:dyDescent="0.25">
      <c r="A4291">
        <v>2017</v>
      </c>
      <c r="B4291" s="53" t="str">
        <f t="shared" si="132"/>
        <v>2017_LA31</v>
      </c>
      <c r="C4291" t="s">
        <v>373</v>
      </c>
      <c r="D4291" t="s">
        <v>221</v>
      </c>
      <c r="E4291" s="53" t="str">
        <f t="shared" si="133"/>
        <v>2017_LALINCOLN</v>
      </c>
      <c r="F4291">
        <v>424100</v>
      </c>
      <c r="G4291" s="53">
        <f t="array" ref="G4291">SUM(IF(A4291=A$5:A4291,IF(C4291=C$5:C4291,1,0),0))</f>
        <v>31</v>
      </c>
    </row>
    <row r="4292" spans="1:7" x14ac:dyDescent="0.25">
      <c r="A4292">
        <v>2017</v>
      </c>
      <c r="B4292" s="53" t="str">
        <f t="shared" si="132"/>
        <v>2017_LA32</v>
      </c>
      <c r="C4292" t="s">
        <v>373</v>
      </c>
      <c r="D4292" t="s">
        <v>832</v>
      </c>
      <c r="E4292" s="53" t="str">
        <f t="shared" si="133"/>
        <v>2017_LALIVINGSTON</v>
      </c>
      <c r="F4292">
        <v>424100</v>
      </c>
      <c r="G4292" s="53">
        <f t="array" ref="G4292">SUM(IF(A4292=A$5:A4292,IF(C4292=C$5:C4292,1,0),0))</f>
        <v>32</v>
      </c>
    </row>
    <row r="4293" spans="1:7" x14ac:dyDescent="0.25">
      <c r="A4293">
        <v>2017</v>
      </c>
      <c r="B4293" s="53" t="str">
        <f t="shared" si="132"/>
        <v>2017_LA33</v>
      </c>
      <c r="C4293" t="s">
        <v>373</v>
      </c>
      <c r="D4293" t="s">
        <v>467</v>
      </c>
      <c r="E4293" s="53" t="str">
        <f t="shared" si="133"/>
        <v>2017_LAMADISON</v>
      </c>
      <c r="F4293">
        <v>424100</v>
      </c>
      <c r="G4293" s="53">
        <f t="array" ref="G4293">SUM(IF(A4293=A$5:A4293,IF(C4293=C$5:C4293,1,0),0))</f>
        <v>33</v>
      </c>
    </row>
    <row r="4294" spans="1:7" x14ac:dyDescent="0.25">
      <c r="A4294">
        <v>2017</v>
      </c>
      <c r="B4294" s="53" t="str">
        <f t="shared" ref="B4294:B4357" si="134">A4294&amp;"_"&amp;C4294&amp;G4294</f>
        <v>2017_LA34</v>
      </c>
      <c r="C4294" t="s">
        <v>373</v>
      </c>
      <c r="D4294" t="s">
        <v>1075</v>
      </c>
      <c r="E4294" s="53" t="str">
        <f t="shared" ref="E4294:E4357" si="135">A4294&amp;"_"&amp;C4294&amp;D4294</f>
        <v>2017_LAMOREHOUSE</v>
      </c>
      <c r="F4294">
        <v>424100</v>
      </c>
      <c r="G4294" s="53">
        <f t="array" ref="G4294">SUM(IF(A4294=A$5:A4294,IF(C4294=C$5:C4294,1,0),0))</f>
        <v>34</v>
      </c>
    </row>
    <row r="4295" spans="1:7" x14ac:dyDescent="0.25">
      <c r="A4295">
        <v>2017</v>
      </c>
      <c r="B4295" s="53" t="str">
        <f t="shared" si="134"/>
        <v>2017_LA35</v>
      </c>
      <c r="C4295" t="s">
        <v>373</v>
      </c>
      <c r="D4295" t="s">
        <v>1076</v>
      </c>
      <c r="E4295" s="53" t="str">
        <f t="shared" si="135"/>
        <v>2017_LANATCHITOCHES</v>
      </c>
      <c r="F4295">
        <v>424100</v>
      </c>
      <c r="G4295" s="53">
        <f t="array" ref="G4295">SUM(IF(A4295=A$5:A4295,IF(C4295=C$5:C4295,1,0),0))</f>
        <v>35</v>
      </c>
    </row>
    <row r="4296" spans="1:7" x14ac:dyDescent="0.25">
      <c r="A4296">
        <v>2017</v>
      </c>
      <c r="B4296" s="53" t="str">
        <f t="shared" si="134"/>
        <v>2017_LA36</v>
      </c>
      <c r="C4296" t="s">
        <v>373</v>
      </c>
      <c r="D4296" t="s">
        <v>1077</v>
      </c>
      <c r="E4296" s="53" t="str">
        <f t="shared" si="135"/>
        <v>2017_LAORLEANS</v>
      </c>
      <c r="F4296">
        <v>424100</v>
      </c>
      <c r="G4296" s="53">
        <f t="array" ref="G4296">SUM(IF(A4296=A$5:A4296,IF(C4296=C$5:C4296,1,0),0))</f>
        <v>36</v>
      </c>
    </row>
    <row r="4297" spans="1:7" x14ac:dyDescent="0.25">
      <c r="A4297">
        <v>2017</v>
      </c>
      <c r="B4297" s="53" t="str">
        <f t="shared" si="134"/>
        <v>2017_LA37</v>
      </c>
      <c r="C4297" t="s">
        <v>373</v>
      </c>
      <c r="D4297" t="s">
        <v>532</v>
      </c>
      <c r="E4297" s="53" t="str">
        <f t="shared" si="135"/>
        <v>2017_LAOUACHITA</v>
      </c>
      <c r="F4297">
        <v>424100</v>
      </c>
      <c r="G4297" s="53">
        <f t="array" ref="G4297">SUM(IF(A4297=A$5:A4297,IF(C4297=C$5:C4297,1,0),0))</f>
        <v>37</v>
      </c>
    </row>
    <row r="4298" spans="1:7" x14ac:dyDescent="0.25">
      <c r="A4298">
        <v>2017</v>
      </c>
      <c r="B4298" s="53" t="str">
        <f t="shared" si="134"/>
        <v>2017_LA38</v>
      </c>
      <c r="C4298" t="s">
        <v>373</v>
      </c>
      <c r="D4298" t="s">
        <v>1078</v>
      </c>
      <c r="E4298" s="53" t="str">
        <f t="shared" si="135"/>
        <v>2017_LAPLAQUEMINES</v>
      </c>
      <c r="F4298">
        <v>424100</v>
      </c>
      <c r="G4298" s="53">
        <f t="array" ref="G4298">SUM(IF(A4298=A$5:A4298,IF(C4298=C$5:C4298,1,0),0))</f>
        <v>38</v>
      </c>
    </row>
    <row r="4299" spans="1:7" x14ac:dyDescent="0.25">
      <c r="A4299">
        <v>2017</v>
      </c>
      <c r="B4299" s="53" t="str">
        <f t="shared" si="134"/>
        <v>2017_LA39</v>
      </c>
      <c r="C4299" t="s">
        <v>373</v>
      </c>
      <c r="D4299" t="s">
        <v>1079</v>
      </c>
      <c r="E4299" s="53" t="str">
        <f t="shared" si="135"/>
        <v>2017_LAPOINTE COUPEE</v>
      </c>
      <c r="F4299">
        <v>424100</v>
      </c>
      <c r="G4299" s="53">
        <f t="array" ref="G4299">SUM(IF(A4299=A$5:A4299,IF(C4299=C$5:C4299,1,0),0))</f>
        <v>39</v>
      </c>
    </row>
    <row r="4300" spans="1:7" x14ac:dyDescent="0.25">
      <c r="A4300">
        <v>2017</v>
      </c>
      <c r="B4300" s="53" t="str">
        <f t="shared" si="134"/>
        <v>2017_LA40</v>
      </c>
      <c r="C4300" t="s">
        <v>373</v>
      </c>
      <c r="D4300" t="s">
        <v>1080</v>
      </c>
      <c r="E4300" s="53" t="str">
        <f t="shared" si="135"/>
        <v>2017_LARAPIDES</v>
      </c>
      <c r="F4300">
        <v>424100</v>
      </c>
      <c r="G4300" s="53">
        <f t="array" ref="G4300">SUM(IF(A4300=A$5:A4300,IF(C4300=C$5:C4300,1,0),0))</f>
        <v>40</v>
      </c>
    </row>
    <row r="4301" spans="1:7" x14ac:dyDescent="0.25">
      <c r="A4301">
        <v>2017</v>
      </c>
      <c r="B4301" s="53" t="str">
        <f t="shared" si="134"/>
        <v>2017_LA41</v>
      </c>
      <c r="C4301" t="s">
        <v>373</v>
      </c>
      <c r="D4301" t="s">
        <v>1081</v>
      </c>
      <c r="E4301" s="53" t="str">
        <f t="shared" si="135"/>
        <v>2017_LARED RIVER</v>
      </c>
      <c r="F4301">
        <v>424100</v>
      </c>
      <c r="G4301" s="53">
        <f t="array" ref="G4301">SUM(IF(A4301=A$5:A4301,IF(C4301=C$5:C4301,1,0),0))</f>
        <v>41</v>
      </c>
    </row>
    <row r="4302" spans="1:7" x14ac:dyDescent="0.25">
      <c r="A4302">
        <v>2017</v>
      </c>
      <c r="B4302" s="53" t="str">
        <f t="shared" si="134"/>
        <v>2017_LA42</v>
      </c>
      <c r="C4302" t="s">
        <v>373</v>
      </c>
      <c r="D4302" t="s">
        <v>845</v>
      </c>
      <c r="E4302" s="53" t="str">
        <f t="shared" si="135"/>
        <v>2017_LARICHLAND</v>
      </c>
      <c r="F4302">
        <v>424100</v>
      </c>
      <c r="G4302" s="53">
        <f t="array" ref="G4302">SUM(IF(A4302=A$5:A4302,IF(C4302=C$5:C4302,1,0),0))</f>
        <v>42</v>
      </c>
    </row>
    <row r="4303" spans="1:7" x14ac:dyDescent="0.25">
      <c r="A4303">
        <v>2017</v>
      </c>
      <c r="B4303" s="53" t="str">
        <f t="shared" si="134"/>
        <v>2017_LA43</v>
      </c>
      <c r="C4303" t="s">
        <v>373</v>
      </c>
      <c r="D4303" t="s">
        <v>1082</v>
      </c>
      <c r="E4303" s="53" t="str">
        <f t="shared" si="135"/>
        <v>2017_LASABINE</v>
      </c>
      <c r="F4303">
        <v>424100</v>
      </c>
      <c r="G4303" s="53">
        <f t="array" ref="G4303">SUM(IF(A4303=A$5:A4303,IF(C4303=C$5:C4303,1,0),0))</f>
        <v>43</v>
      </c>
    </row>
    <row r="4304" spans="1:7" x14ac:dyDescent="0.25">
      <c r="A4304">
        <v>2017</v>
      </c>
      <c r="B4304" s="53" t="str">
        <f t="shared" si="134"/>
        <v>2017_LA44</v>
      </c>
      <c r="C4304" t="s">
        <v>373</v>
      </c>
      <c r="D4304" t="s">
        <v>1083</v>
      </c>
      <c r="E4304" s="53" t="str">
        <f t="shared" si="135"/>
        <v>2017_LAST. BERNARD</v>
      </c>
      <c r="F4304">
        <v>424100</v>
      </c>
      <c r="G4304" s="53">
        <f t="array" ref="G4304">SUM(IF(A4304=A$5:A4304,IF(C4304=C$5:C4304,1,0),0))</f>
        <v>44</v>
      </c>
    </row>
    <row r="4305" spans="1:7" x14ac:dyDescent="0.25">
      <c r="A4305">
        <v>2017</v>
      </c>
      <c r="B4305" s="53" t="str">
        <f t="shared" si="134"/>
        <v>2017_LA45</v>
      </c>
      <c r="C4305" t="s">
        <v>373</v>
      </c>
      <c r="D4305" t="s">
        <v>1084</v>
      </c>
      <c r="E4305" s="53" t="str">
        <f t="shared" si="135"/>
        <v>2017_LAST. CHARLES</v>
      </c>
      <c r="F4305">
        <v>424100</v>
      </c>
      <c r="G4305" s="53">
        <f t="array" ref="G4305">SUM(IF(A4305=A$5:A4305,IF(C4305=C$5:C4305,1,0),0))</f>
        <v>45</v>
      </c>
    </row>
    <row r="4306" spans="1:7" x14ac:dyDescent="0.25">
      <c r="A4306">
        <v>2017</v>
      </c>
      <c r="B4306" s="53" t="str">
        <f t="shared" si="134"/>
        <v>2017_LA46</v>
      </c>
      <c r="C4306" t="s">
        <v>373</v>
      </c>
      <c r="D4306" t="s">
        <v>1085</v>
      </c>
      <c r="E4306" s="53" t="str">
        <f t="shared" si="135"/>
        <v>2017_LAST. HELENA</v>
      </c>
      <c r="F4306">
        <v>424100</v>
      </c>
      <c r="G4306" s="53">
        <f t="array" ref="G4306">SUM(IF(A4306=A$5:A4306,IF(C4306=C$5:C4306,1,0),0))</f>
        <v>46</v>
      </c>
    </row>
    <row r="4307" spans="1:7" x14ac:dyDescent="0.25">
      <c r="A4307">
        <v>2017</v>
      </c>
      <c r="B4307" s="53" t="str">
        <f t="shared" si="134"/>
        <v>2017_LA47</v>
      </c>
      <c r="C4307" t="s">
        <v>373</v>
      </c>
      <c r="D4307" t="s">
        <v>1086</v>
      </c>
      <c r="E4307" s="53" t="str">
        <f t="shared" si="135"/>
        <v>2017_LAST. JAMES</v>
      </c>
      <c r="F4307">
        <v>424100</v>
      </c>
      <c r="G4307" s="53">
        <f t="array" ref="G4307">SUM(IF(A4307=A$5:A4307,IF(C4307=C$5:C4307,1,0),0))</f>
        <v>47</v>
      </c>
    </row>
    <row r="4308" spans="1:7" x14ac:dyDescent="0.25">
      <c r="A4308">
        <v>2017</v>
      </c>
      <c r="B4308" s="53" t="str">
        <f t="shared" si="134"/>
        <v>2017_LA48</v>
      </c>
      <c r="C4308" t="s">
        <v>373</v>
      </c>
      <c r="D4308" t="s">
        <v>1087</v>
      </c>
      <c r="E4308" s="53" t="str">
        <f t="shared" si="135"/>
        <v>2017_LAST. JOHN THE BA</v>
      </c>
      <c r="F4308">
        <v>424100</v>
      </c>
      <c r="G4308" s="53">
        <f t="array" ref="G4308">SUM(IF(A4308=A$5:A4308,IF(C4308=C$5:C4308,1,0),0))</f>
        <v>48</v>
      </c>
    </row>
    <row r="4309" spans="1:7" x14ac:dyDescent="0.25">
      <c r="A4309">
        <v>2017</v>
      </c>
      <c r="B4309" s="53" t="str">
        <f t="shared" si="134"/>
        <v>2017_LA49</v>
      </c>
      <c r="C4309" t="s">
        <v>373</v>
      </c>
      <c r="D4309" t="s">
        <v>1088</v>
      </c>
      <c r="E4309" s="53" t="str">
        <f t="shared" si="135"/>
        <v>2017_LAST. LANDRY</v>
      </c>
      <c r="F4309">
        <v>424100</v>
      </c>
      <c r="G4309" s="53">
        <f t="array" ref="G4309">SUM(IF(A4309=A$5:A4309,IF(C4309=C$5:C4309,1,0),0))</f>
        <v>49</v>
      </c>
    </row>
    <row r="4310" spans="1:7" x14ac:dyDescent="0.25">
      <c r="A4310">
        <v>2017</v>
      </c>
      <c r="B4310" s="53" t="str">
        <f t="shared" si="134"/>
        <v>2017_LA50</v>
      </c>
      <c r="C4310" t="s">
        <v>373</v>
      </c>
      <c r="D4310" t="s">
        <v>1089</v>
      </c>
      <c r="E4310" s="53" t="str">
        <f t="shared" si="135"/>
        <v>2017_LAST. MARTIN</v>
      </c>
      <c r="F4310">
        <v>424100</v>
      </c>
      <c r="G4310" s="53">
        <f t="array" ref="G4310">SUM(IF(A4310=A$5:A4310,IF(C4310=C$5:C4310,1,0),0))</f>
        <v>50</v>
      </c>
    </row>
    <row r="4311" spans="1:7" x14ac:dyDescent="0.25">
      <c r="A4311">
        <v>2017</v>
      </c>
      <c r="B4311" s="53" t="str">
        <f t="shared" si="134"/>
        <v>2017_LA51</v>
      </c>
      <c r="C4311" t="s">
        <v>373</v>
      </c>
      <c r="D4311" t="s">
        <v>1090</v>
      </c>
      <c r="E4311" s="53" t="str">
        <f t="shared" si="135"/>
        <v>2017_LAST. MARY</v>
      </c>
      <c r="F4311">
        <v>424100</v>
      </c>
      <c r="G4311" s="53">
        <f t="array" ref="G4311">SUM(IF(A4311=A$5:A4311,IF(C4311=C$5:C4311,1,0),0))</f>
        <v>51</v>
      </c>
    </row>
    <row r="4312" spans="1:7" x14ac:dyDescent="0.25">
      <c r="A4312">
        <v>2017</v>
      </c>
      <c r="B4312" s="53" t="str">
        <f t="shared" si="134"/>
        <v>2017_LA52</v>
      </c>
      <c r="C4312" t="s">
        <v>373</v>
      </c>
      <c r="D4312" t="s">
        <v>1091</v>
      </c>
      <c r="E4312" s="53" t="str">
        <f t="shared" si="135"/>
        <v>2017_LAST. TAMMANY</v>
      </c>
      <c r="F4312">
        <v>424100</v>
      </c>
      <c r="G4312" s="53">
        <f t="array" ref="G4312">SUM(IF(A4312=A$5:A4312,IF(C4312=C$5:C4312,1,0),0))</f>
        <v>52</v>
      </c>
    </row>
    <row r="4313" spans="1:7" x14ac:dyDescent="0.25">
      <c r="A4313">
        <v>2017</v>
      </c>
      <c r="B4313" s="53" t="str">
        <f t="shared" si="134"/>
        <v>2017_LA53</v>
      </c>
      <c r="C4313" t="s">
        <v>373</v>
      </c>
      <c r="D4313" t="s">
        <v>1092</v>
      </c>
      <c r="E4313" s="53" t="str">
        <f t="shared" si="135"/>
        <v>2017_LATANGIPAHOA</v>
      </c>
      <c r="F4313">
        <v>424100</v>
      </c>
      <c r="G4313" s="53">
        <f t="array" ref="G4313">SUM(IF(A4313=A$5:A4313,IF(C4313=C$5:C4313,1,0),0))</f>
        <v>53</v>
      </c>
    </row>
    <row r="4314" spans="1:7" x14ac:dyDescent="0.25">
      <c r="A4314">
        <v>2017</v>
      </c>
      <c r="B4314" s="53" t="str">
        <f t="shared" si="134"/>
        <v>2017_LA54</v>
      </c>
      <c r="C4314" t="s">
        <v>373</v>
      </c>
      <c r="D4314" t="s">
        <v>1093</v>
      </c>
      <c r="E4314" s="53" t="str">
        <f t="shared" si="135"/>
        <v>2017_LATENSAS</v>
      </c>
      <c r="F4314">
        <v>424100</v>
      </c>
      <c r="G4314" s="53">
        <f t="array" ref="G4314">SUM(IF(A4314=A$5:A4314,IF(C4314=C$5:C4314,1,0),0))</f>
        <v>54</v>
      </c>
    </row>
    <row r="4315" spans="1:7" x14ac:dyDescent="0.25">
      <c r="A4315">
        <v>2017</v>
      </c>
      <c r="B4315" s="53" t="str">
        <f t="shared" si="134"/>
        <v>2017_LA55</v>
      </c>
      <c r="C4315" t="s">
        <v>373</v>
      </c>
      <c r="D4315" t="s">
        <v>1094</v>
      </c>
      <c r="E4315" s="53" t="str">
        <f t="shared" si="135"/>
        <v>2017_LATERREBONNE</v>
      </c>
      <c r="F4315">
        <v>424100</v>
      </c>
      <c r="G4315" s="53">
        <f t="array" ref="G4315">SUM(IF(A4315=A$5:A4315,IF(C4315=C$5:C4315,1,0),0))</f>
        <v>55</v>
      </c>
    </row>
    <row r="4316" spans="1:7" x14ac:dyDescent="0.25">
      <c r="A4316">
        <v>2017</v>
      </c>
      <c r="B4316" s="53" t="str">
        <f t="shared" si="134"/>
        <v>2017_LA56</v>
      </c>
      <c r="C4316" t="s">
        <v>373</v>
      </c>
      <c r="D4316" t="s">
        <v>258</v>
      </c>
      <c r="E4316" s="53" t="str">
        <f t="shared" si="135"/>
        <v>2017_LAUNION</v>
      </c>
      <c r="F4316">
        <v>424100</v>
      </c>
      <c r="G4316" s="53">
        <f t="array" ref="G4316">SUM(IF(A4316=A$5:A4316,IF(C4316=C$5:C4316,1,0),0))</f>
        <v>56</v>
      </c>
    </row>
    <row r="4317" spans="1:7" x14ac:dyDescent="0.25">
      <c r="A4317">
        <v>2017</v>
      </c>
      <c r="B4317" s="53" t="str">
        <f t="shared" si="134"/>
        <v>2017_LA57</v>
      </c>
      <c r="C4317" t="s">
        <v>373</v>
      </c>
      <c r="D4317" t="s">
        <v>852</v>
      </c>
      <c r="E4317" s="53" t="str">
        <f t="shared" si="135"/>
        <v>2017_LAVERMILION</v>
      </c>
      <c r="F4317">
        <v>424100</v>
      </c>
      <c r="G4317" s="53">
        <f t="array" ref="G4317">SUM(IF(A4317=A$5:A4317,IF(C4317=C$5:C4317,1,0),0))</f>
        <v>57</v>
      </c>
    </row>
    <row r="4318" spans="1:7" x14ac:dyDescent="0.25">
      <c r="A4318">
        <v>2017</v>
      </c>
      <c r="B4318" s="53" t="str">
        <f t="shared" si="134"/>
        <v>2017_LA58</v>
      </c>
      <c r="C4318" t="s">
        <v>373</v>
      </c>
      <c r="D4318" t="s">
        <v>1095</v>
      </c>
      <c r="E4318" s="53" t="str">
        <f t="shared" si="135"/>
        <v>2017_LAVERNON</v>
      </c>
      <c r="F4318">
        <v>424100</v>
      </c>
      <c r="G4318" s="53">
        <f t="array" ref="G4318">SUM(IF(A4318=A$5:A4318,IF(C4318=C$5:C4318,1,0),0))</f>
        <v>58</v>
      </c>
    </row>
    <row r="4319" spans="1:7" x14ac:dyDescent="0.25">
      <c r="A4319">
        <v>2017</v>
      </c>
      <c r="B4319" s="53" t="str">
        <f t="shared" si="134"/>
        <v>2017_LA59</v>
      </c>
      <c r="C4319" t="s">
        <v>373</v>
      </c>
      <c r="D4319" t="s">
        <v>125</v>
      </c>
      <c r="E4319" s="53" t="str">
        <f t="shared" si="135"/>
        <v>2017_LAWASHINGTON</v>
      </c>
      <c r="F4319">
        <v>424100</v>
      </c>
      <c r="G4319" s="53">
        <f t="array" ref="G4319">SUM(IF(A4319=A$5:A4319,IF(C4319=C$5:C4319,1,0),0))</f>
        <v>59</v>
      </c>
    </row>
    <row r="4320" spans="1:7" x14ac:dyDescent="0.25">
      <c r="A4320">
        <v>2017</v>
      </c>
      <c r="B4320" s="53" t="str">
        <f t="shared" si="134"/>
        <v>2017_LA60</v>
      </c>
      <c r="C4320" t="s">
        <v>373</v>
      </c>
      <c r="D4320" t="s">
        <v>771</v>
      </c>
      <c r="E4320" s="53" t="str">
        <f t="shared" si="135"/>
        <v>2017_LAWEBSTER</v>
      </c>
      <c r="F4320">
        <v>424100</v>
      </c>
      <c r="G4320" s="53">
        <f t="array" ref="G4320">SUM(IF(A4320=A$5:A4320,IF(C4320=C$5:C4320,1,0),0))</f>
        <v>60</v>
      </c>
    </row>
    <row r="4321" spans="1:7" x14ac:dyDescent="0.25">
      <c r="A4321">
        <v>2017</v>
      </c>
      <c r="B4321" s="53" t="str">
        <f t="shared" si="134"/>
        <v>2017_LA61</v>
      </c>
      <c r="C4321" t="s">
        <v>373</v>
      </c>
      <c r="D4321" t="s">
        <v>1096</v>
      </c>
      <c r="E4321" s="53" t="str">
        <f t="shared" si="135"/>
        <v>2017_LAWEST BATON ROUG</v>
      </c>
      <c r="F4321">
        <v>424100</v>
      </c>
      <c r="G4321" s="53">
        <f t="array" ref="G4321">SUM(IF(A4321=A$5:A4321,IF(C4321=C$5:C4321,1,0),0))</f>
        <v>61</v>
      </c>
    </row>
    <row r="4322" spans="1:7" x14ac:dyDescent="0.25">
      <c r="A4322">
        <v>2017</v>
      </c>
      <c r="B4322" s="53" t="str">
        <f t="shared" si="134"/>
        <v>2017_LA62</v>
      </c>
      <c r="C4322" t="s">
        <v>373</v>
      </c>
      <c r="D4322" t="s">
        <v>1097</v>
      </c>
      <c r="E4322" s="53" t="str">
        <f t="shared" si="135"/>
        <v>2017_LAWEST CARROLL</v>
      </c>
      <c r="F4322">
        <v>424100</v>
      </c>
      <c r="G4322" s="53">
        <f t="array" ref="G4322">SUM(IF(A4322=A$5:A4322,IF(C4322=C$5:C4322,1,0),0))</f>
        <v>62</v>
      </c>
    </row>
    <row r="4323" spans="1:7" x14ac:dyDescent="0.25">
      <c r="A4323">
        <v>2017</v>
      </c>
      <c r="B4323" s="53" t="str">
        <f t="shared" si="134"/>
        <v>2017_LA63</v>
      </c>
      <c r="C4323" t="s">
        <v>373</v>
      </c>
      <c r="D4323" t="s">
        <v>1098</v>
      </c>
      <c r="E4323" s="53" t="str">
        <f t="shared" si="135"/>
        <v>2017_LAWEST FELICIANA</v>
      </c>
      <c r="F4323">
        <v>424100</v>
      </c>
      <c r="G4323" s="53">
        <f t="array" ref="G4323">SUM(IF(A4323=A$5:A4323,IF(C4323=C$5:C4323,1,0),0))</f>
        <v>63</v>
      </c>
    </row>
    <row r="4324" spans="1:7" x14ac:dyDescent="0.25">
      <c r="A4324">
        <v>2017</v>
      </c>
      <c r="B4324" s="53" t="str">
        <f t="shared" si="134"/>
        <v>2017_LA64</v>
      </c>
      <c r="C4324" t="s">
        <v>373</v>
      </c>
      <c r="D4324" t="s">
        <v>1099</v>
      </c>
      <c r="E4324" s="53" t="str">
        <f t="shared" si="135"/>
        <v>2017_LAWINN</v>
      </c>
      <c r="F4324">
        <v>424100</v>
      </c>
      <c r="G4324" s="53">
        <f t="array" ref="G4324">SUM(IF(A4324=A$5:A4324,IF(C4324=C$5:C4324,1,0),0))</f>
        <v>64</v>
      </c>
    </row>
    <row r="4325" spans="1:7" x14ac:dyDescent="0.25">
      <c r="A4325">
        <v>2017</v>
      </c>
      <c r="B4325" s="53" t="str">
        <f t="shared" si="134"/>
        <v>2017_ME1</v>
      </c>
      <c r="C4325" t="s">
        <v>374</v>
      </c>
      <c r="D4325" t="s">
        <v>1100</v>
      </c>
      <c r="E4325" s="53" t="str">
        <f t="shared" si="135"/>
        <v>2017_MEANDROSCOGGIN</v>
      </c>
      <c r="F4325">
        <v>424100</v>
      </c>
      <c r="G4325" s="53">
        <f t="array" ref="G4325">SUM(IF(A4325=A$5:A4325,IF(C4325=C$5:C4325,1,0),0))</f>
        <v>1</v>
      </c>
    </row>
    <row r="4326" spans="1:7" x14ac:dyDescent="0.25">
      <c r="A4326">
        <v>2017</v>
      </c>
      <c r="B4326" s="53" t="str">
        <f t="shared" si="134"/>
        <v>2017_ME2</v>
      </c>
      <c r="C4326" t="s">
        <v>374</v>
      </c>
      <c r="D4326" t="s">
        <v>1101</v>
      </c>
      <c r="E4326" s="53" t="str">
        <f t="shared" si="135"/>
        <v>2017_MEAROOSTOOK</v>
      </c>
      <c r="F4326">
        <v>424100</v>
      </c>
      <c r="G4326" s="53">
        <f t="array" ref="G4326">SUM(IF(A4326=A$5:A4326,IF(C4326=C$5:C4326,1,0),0))</f>
        <v>2</v>
      </c>
    </row>
    <row r="4327" spans="1:7" x14ac:dyDescent="0.25">
      <c r="A4327">
        <v>2017</v>
      </c>
      <c r="B4327" s="53" t="str">
        <f t="shared" si="134"/>
        <v>2017_ME3</v>
      </c>
      <c r="C4327" t="s">
        <v>374</v>
      </c>
      <c r="D4327" t="s">
        <v>310</v>
      </c>
      <c r="E4327" s="53" t="str">
        <f t="shared" si="135"/>
        <v>2017_MECUMBERLAND</v>
      </c>
      <c r="F4327">
        <v>424100</v>
      </c>
      <c r="G4327" s="53">
        <f t="array" ref="G4327">SUM(IF(A4327=A$5:A4327,IF(C4327=C$5:C4327,1,0),0))</f>
        <v>3</v>
      </c>
    </row>
    <row r="4328" spans="1:7" x14ac:dyDescent="0.25">
      <c r="A4328">
        <v>2017</v>
      </c>
      <c r="B4328" s="53" t="str">
        <f t="shared" si="134"/>
        <v>2017_ME4</v>
      </c>
      <c r="C4328" t="s">
        <v>374</v>
      </c>
      <c r="D4328" t="s">
        <v>455</v>
      </c>
      <c r="E4328" s="53" t="str">
        <f t="shared" si="135"/>
        <v>2017_MEFRANKLIN</v>
      </c>
      <c r="F4328">
        <v>424100</v>
      </c>
      <c r="G4328" s="53">
        <f t="array" ref="G4328">SUM(IF(A4328=A$5:A4328,IF(C4328=C$5:C4328,1,0),0))</f>
        <v>4</v>
      </c>
    </row>
    <row r="4329" spans="1:7" x14ac:dyDescent="0.25">
      <c r="A4329">
        <v>2017</v>
      </c>
      <c r="B4329" s="53" t="str">
        <f t="shared" si="134"/>
        <v>2017_ME5</v>
      </c>
      <c r="C4329" t="s">
        <v>374</v>
      </c>
      <c r="D4329" t="s">
        <v>723</v>
      </c>
      <c r="E4329" s="53" t="str">
        <f t="shared" si="135"/>
        <v>2017_MEHANCOCK</v>
      </c>
      <c r="F4329">
        <v>424100</v>
      </c>
      <c r="G4329" s="53">
        <f t="array" ref="G4329">SUM(IF(A4329=A$5:A4329,IF(C4329=C$5:C4329,1,0),0))</f>
        <v>5</v>
      </c>
    </row>
    <row r="4330" spans="1:7" x14ac:dyDescent="0.25">
      <c r="A4330">
        <v>2017</v>
      </c>
      <c r="B4330" s="53" t="str">
        <f t="shared" si="134"/>
        <v>2017_ME6</v>
      </c>
      <c r="C4330" t="s">
        <v>374</v>
      </c>
      <c r="D4330" t="s">
        <v>1102</v>
      </c>
      <c r="E4330" s="53" t="str">
        <f t="shared" si="135"/>
        <v>2017_MEKENNEBEC</v>
      </c>
      <c r="F4330">
        <v>424100</v>
      </c>
      <c r="G4330" s="53">
        <f t="array" ref="G4330">SUM(IF(A4330=A$5:A4330,IF(C4330=C$5:C4330,1,0),0))</f>
        <v>6</v>
      </c>
    </row>
    <row r="4331" spans="1:7" x14ac:dyDescent="0.25">
      <c r="A4331">
        <v>2017</v>
      </c>
      <c r="B4331" s="53" t="str">
        <f t="shared" si="134"/>
        <v>2017_ME7</v>
      </c>
      <c r="C4331" t="s">
        <v>374</v>
      </c>
      <c r="D4331" t="s">
        <v>830</v>
      </c>
      <c r="E4331" s="53" t="str">
        <f t="shared" si="135"/>
        <v>2017_MEKNOX</v>
      </c>
      <c r="F4331">
        <v>424100</v>
      </c>
      <c r="G4331" s="53">
        <f t="array" ref="G4331">SUM(IF(A4331=A$5:A4331,IF(C4331=C$5:C4331,1,0),0))</f>
        <v>7</v>
      </c>
    </row>
    <row r="4332" spans="1:7" x14ac:dyDescent="0.25">
      <c r="A4332">
        <v>2017</v>
      </c>
      <c r="B4332" s="53" t="str">
        <f t="shared" si="134"/>
        <v>2017_ME8</v>
      </c>
      <c r="C4332" t="s">
        <v>374</v>
      </c>
      <c r="D4332" t="s">
        <v>221</v>
      </c>
      <c r="E4332" s="53" t="str">
        <f t="shared" si="135"/>
        <v>2017_MELINCOLN</v>
      </c>
      <c r="F4332">
        <v>424100</v>
      </c>
      <c r="G4332" s="53">
        <f t="array" ref="G4332">SUM(IF(A4332=A$5:A4332,IF(C4332=C$5:C4332,1,0),0))</f>
        <v>8</v>
      </c>
    </row>
    <row r="4333" spans="1:7" x14ac:dyDescent="0.25">
      <c r="A4333">
        <v>2017</v>
      </c>
      <c r="B4333" s="53" t="str">
        <f t="shared" si="134"/>
        <v>2017_ME9</v>
      </c>
      <c r="C4333" t="s">
        <v>374</v>
      </c>
      <c r="D4333" t="s">
        <v>1103</v>
      </c>
      <c r="E4333" s="53" t="str">
        <f t="shared" si="135"/>
        <v>2017_MEOXFORD</v>
      </c>
      <c r="F4333">
        <v>424100</v>
      </c>
      <c r="G4333" s="53">
        <f t="array" ref="G4333">SUM(IF(A4333=A$5:A4333,IF(C4333=C$5:C4333,1,0),0))</f>
        <v>9</v>
      </c>
    </row>
    <row r="4334" spans="1:7" x14ac:dyDescent="0.25">
      <c r="A4334">
        <v>2017</v>
      </c>
      <c r="B4334" s="53" t="str">
        <f t="shared" si="134"/>
        <v>2017_ME10</v>
      </c>
      <c r="C4334" t="s">
        <v>374</v>
      </c>
      <c r="D4334" t="s">
        <v>1104</v>
      </c>
      <c r="E4334" s="53" t="str">
        <f t="shared" si="135"/>
        <v>2017_MEPENOBSCOT</v>
      </c>
      <c r="F4334">
        <v>424100</v>
      </c>
      <c r="G4334" s="53">
        <f t="array" ref="G4334">SUM(IF(A4334=A$5:A4334,IF(C4334=C$5:C4334,1,0),0))</f>
        <v>10</v>
      </c>
    </row>
    <row r="4335" spans="1:7" x14ac:dyDescent="0.25">
      <c r="A4335">
        <v>2017</v>
      </c>
      <c r="B4335" s="53" t="str">
        <f t="shared" si="134"/>
        <v>2017_ME11</v>
      </c>
      <c r="C4335" t="s">
        <v>374</v>
      </c>
      <c r="D4335" t="s">
        <v>1105</v>
      </c>
      <c r="E4335" s="53" t="str">
        <f t="shared" si="135"/>
        <v>2017_MEPISCATAQUIS</v>
      </c>
      <c r="F4335">
        <v>424100</v>
      </c>
      <c r="G4335" s="53">
        <f t="array" ref="G4335">SUM(IF(A4335=A$5:A4335,IF(C4335=C$5:C4335,1,0),0))</f>
        <v>11</v>
      </c>
    </row>
    <row r="4336" spans="1:7" x14ac:dyDescent="0.25">
      <c r="A4336">
        <v>2017</v>
      </c>
      <c r="B4336" s="53" t="str">
        <f t="shared" si="134"/>
        <v>2017_ME12</v>
      </c>
      <c r="C4336" t="s">
        <v>374</v>
      </c>
      <c r="D4336" t="s">
        <v>1106</v>
      </c>
      <c r="E4336" s="53" t="str">
        <f t="shared" si="135"/>
        <v>2017_MESAGADAHOC</v>
      </c>
      <c r="F4336">
        <v>424100</v>
      </c>
      <c r="G4336" s="53">
        <f t="array" ref="G4336">SUM(IF(A4336=A$5:A4336,IF(C4336=C$5:C4336,1,0),0))</f>
        <v>12</v>
      </c>
    </row>
    <row r="4337" spans="1:7" x14ac:dyDescent="0.25">
      <c r="A4337">
        <v>2017</v>
      </c>
      <c r="B4337" s="53" t="str">
        <f t="shared" si="134"/>
        <v>2017_ME13</v>
      </c>
      <c r="C4337" t="s">
        <v>374</v>
      </c>
      <c r="D4337" t="s">
        <v>256</v>
      </c>
      <c r="E4337" s="53" t="str">
        <f t="shared" si="135"/>
        <v>2017_MESOMERSET</v>
      </c>
      <c r="F4337">
        <v>424100</v>
      </c>
      <c r="G4337" s="53">
        <f t="array" ref="G4337">SUM(IF(A4337=A$5:A4337,IF(C4337=C$5:C4337,1,0),0))</f>
        <v>13</v>
      </c>
    </row>
    <row r="4338" spans="1:7" x14ac:dyDescent="0.25">
      <c r="A4338">
        <v>2017</v>
      </c>
      <c r="B4338" s="53" t="str">
        <f t="shared" si="134"/>
        <v>2017_ME14</v>
      </c>
      <c r="C4338" t="s">
        <v>374</v>
      </c>
      <c r="D4338" t="s">
        <v>1107</v>
      </c>
      <c r="E4338" s="53" t="str">
        <f t="shared" si="135"/>
        <v>2017_MEWALDO</v>
      </c>
      <c r="F4338">
        <v>424100</v>
      </c>
      <c r="G4338" s="53">
        <f t="array" ref="G4338">SUM(IF(A4338=A$5:A4338,IF(C4338=C$5:C4338,1,0),0))</f>
        <v>14</v>
      </c>
    </row>
    <row r="4339" spans="1:7" x14ac:dyDescent="0.25">
      <c r="A4339">
        <v>2017</v>
      </c>
      <c r="B4339" s="53" t="str">
        <f t="shared" si="134"/>
        <v>2017_ME15</v>
      </c>
      <c r="C4339" t="s">
        <v>374</v>
      </c>
      <c r="D4339" t="s">
        <v>125</v>
      </c>
      <c r="E4339" s="53" t="str">
        <f t="shared" si="135"/>
        <v>2017_MEWASHINGTON</v>
      </c>
      <c r="F4339">
        <v>424100</v>
      </c>
      <c r="G4339" s="53">
        <f t="array" ref="G4339">SUM(IF(A4339=A$5:A4339,IF(C4339=C$5:C4339,1,0),0))</f>
        <v>15</v>
      </c>
    </row>
    <row r="4340" spans="1:7" x14ac:dyDescent="0.25">
      <c r="A4340">
        <v>2017</v>
      </c>
      <c r="B4340" s="53" t="str">
        <f t="shared" si="134"/>
        <v>2017_ME16</v>
      </c>
      <c r="C4340" t="s">
        <v>374</v>
      </c>
      <c r="D4340" t="s">
        <v>337</v>
      </c>
      <c r="E4340" s="53" t="str">
        <f t="shared" si="135"/>
        <v>2017_MEYORK</v>
      </c>
      <c r="F4340">
        <v>424100</v>
      </c>
      <c r="G4340" s="53">
        <f t="array" ref="G4340">SUM(IF(A4340=A$5:A4340,IF(C4340=C$5:C4340,1,0),0))</f>
        <v>16</v>
      </c>
    </row>
    <row r="4341" spans="1:7" x14ac:dyDescent="0.25">
      <c r="A4341">
        <v>2017</v>
      </c>
      <c r="B4341" s="53" t="str">
        <f t="shared" si="134"/>
        <v>2017_MD1</v>
      </c>
      <c r="C4341" t="s">
        <v>223</v>
      </c>
      <c r="D4341" t="s">
        <v>1108</v>
      </c>
      <c r="E4341" s="53" t="str">
        <f t="shared" si="135"/>
        <v>2017_MDALLEGANY</v>
      </c>
      <c r="F4341">
        <v>424100</v>
      </c>
      <c r="G4341" s="53">
        <f t="array" ref="G4341">SUM(IF(A4341=A$5:A4341,IF(C4341=C$5:C4341,1,0),0))</f>
        <v>1</v>
      </c>
    </row>
    <row r="4342" spans="1:7" x14ac:dyDescent="0.25">
      <c r="A4342">
        <v>2017</v>
      </c>
      <c r="B4342" s="53" t="str">
        <f t="shared" si="134"/>
        <v>2017_MD2</v>
      </c>
      <c r="C4342" t="s">
        <v>223</v>
      </c>
      <c r="D4342" t="s">
        <v>224</v>
      </c>
      <c r="E4342" s="53" t="str">
        <f t="shared" si="135"/>
        <v>2017_MDANNE ARUNDEL</v>
      </c>
      <c r="F4342">
        <v>517500</v>
      </c>
      <c r="G4342" s="53">
        <f t="array" ref="G4342">SUM(IF(A4342=A$5:A4342,IF(C4342=C$5:C4342,1,0),0))</f>
        <v>2</v>
      </c>
    </row>
    <row r="4343" spans="1:7" x14ac:dyDescent="0.25">
      <c r="A4343">
        <v>2017</v>
      </c>
      <c r="B4343" s="53" t="str">
        <f t="shared" si="134"/>
        <v>2017_MD3</v>
      </c>
      <c r="C4343" t="s">
        <v>223</v>
      </c>
      <c r="D4343" t="s">
        <v>225</v>
      </c>
      <c r="E4343" s="53" t="str">
        <f t="shared" si="135"/>
        <v>2017_MDBALTIMORE</v>
      </c>
      <c r="F4343">
        <v>517500</v>
      </c>
      <c r="G4343" s="53">
        <f t="array" ref="G4343">SUM(IF(A4343=A$5:A4343,IF(C4343=C$5:C4343,1,0),0))</f>
        <v>3</v>
      </c>
    </row>
    <row r="4344" spans="1:7" x14ac:dyDescent="0.25">
      <c r="A4344">
        <v>2017</v>
      </c>
      <c r="B4344" s="53" t="str">
        <f t="shared" si="134"/>
        <v>2017_MD4</v>
      </c>
      <c r="C4344" t="s">
        <v>223</v>
      </c>
      <c r="D4344" t="s">
        <v>226</v>
      </c>
      <c r="E4344" s="53" t="str">
        <f t="shared" si="135"/>
        <v>2017_MDCALVERT</v>
      </c>
      <c r="F4344">
        <v>636150</v>
      </c>
      <c r="G4344" s="53">
        <f t="array" ref="G4344">SUM(IF(A4344=A$5:A4344,IF(C4344=C$5:C4344,1,0),0))</f>
        <v>4</v>
      </c>
    </row>
    <row r="4345" spans="1:7" x14ac:dyDescent="0.25">
      <c r="A4345">
        <v>2017</v>
      </c>
      <c r="B4345" s="53" t="str">
        <f t="shared" si="134"/>
        <v>2017_MD5</v>
      </c>
      <c r="C4345" t="s">
        <v>223</v>
      </c>
      <c r="D4345" t="s">
        <v>305</v>
      </c>
      <c r="E4345" s="53" t="str">
        <f t="shared" si="135"/>
        <v>2017_MDCAROLINE</v>
      </c>
      <c r="F4345">
        <v>424100</v>
      </c>
      <c r="G4345" s="53">
        <f t="array" ref="G4345">SUM(IF(A4345=A$5:A4345,IF(C4345=C$5:C4345,1,0),0))</f>
        <v>5</v>
      </c>
    </row>
    <row r="4346" spans="1:7" x14ac:dyDescent="0.25">
      <c r="A4346">
        <v>2017</v>
      </c>
      <c r="B4346" s="53" t="str">
        <f t="shared" si="134"/>
        <v>2017_MD6</v>
      </c>
      <c r="C4346" t="s">
        <v>223</v>
      </c>
      <c r="D4346" t="s">
        <v>227</v>
      </c>
      <c r="E4346" s="53" t="str">
        <f t="shared" si="135"/>
        <v>2017_MDCARROLL</v>
      </c>
      <c r="F4346">
        <v>517500</v>
      </c>
      <c r="G4346" s="53">
        <f t="array" ref="G4346">SUM(IF(A4346=A$5:A4346,IF(C4346=C$5:C4346,1,0),0))</f>
        <v>6</v>
      </c>
    </row>
    <row r="4347" spans="1:7" x14ac:dyDescent="0.25">
      <c r="A4347">
        <v>2017</v>
      </c>
      <c r="B4347" s="53" t="str">
        <f t="shared" si="134"/>
        <v>2017_MD7</v>
      </c>
      <c r="C4347" t="s">
        <v>223</v>
      </c>
      <c r="D4347" t="s">
        <v>1109</v>
      </c>
      <c r="E4347" s="53" t="str">
        <f t="shared" si="135"/>
        <v>2017_MDCECIL</v>
      </c>
      <c r="F4347">
        <v>424100</v>
      </c>
      <c r="G4347" s="53">
        <f t="array" ref="G4347">SUM(IF(A4347=A$5:A4347,IF(C4347=C$5:C4347,1,0),0))</f>
        <v>7</v>
      </c>
    </row>
    <row r="4348" spans="1:7" x14ac:dyDescent="0.25">
      <c r="A4348">
        <v>2017</v>
      </c>
      <c r="B4348" s="53" t="str">
        <f t="shared" si="134"/>
        <v>2017_MD8</v>
      </c>
      <c r="C4348" t="s">
        <v>223</v>
      </c>
      <c r="D4348" t="s">
        <v>228</v>
      </c>
      <c r="E4348" s="53" t="str">
        <f t="shared" si="135"/>
        <v>2017_MDCHARLES</v>
      </c>
      <c r="F4348">
        <v>636150</v>
      </c>
      <c r="G4348" s="53">
        <f t="array" ref="G4348">SUM(IF(A4348=A$5:A4348,IF(C4348=C$5:C4348,1,0),0))</f>
        <v>8</v>
      </c>
    </row>
    <row r="4349" spans="1:7" x14ac:dyDescent="0.25">
      <c r="A4349">
        <v>2017</v>
      </c>
      <c r="B4349" s="53" t="str">
        <f t="shared" si="134"/>
        <v>2017_MD9</v>
      </c>
      <c r="C4349" t="s">
        <v>223</v>
      </c>
      <c r="D4349" t="s">
        <v>1110</v>
      </c>
      <c r="E4349" s="53" t="str">
        <f t="shared" si="135"/>
        <v>2017_MDDORCHESTER</v>
      </c>
      <c r="F4349">
        <v>424100</v>
      </c>
      <c r="G4349" s="53">
        <f t="array" ref="G4349">SUM(IF(A4349=A$5:A4349,IF(C4349=C$5:C4349,1,0),0))</f>
        <v>9</v>
      </c>
    </row>
    <row r="4350" spans="1:7" x14ac:dyDescent="0.25">
      <c r="A4350">
        <v>2017</v>
      </c>
      <c r="B4350" s="53" t="str">
        <f t="shared" si="134"/>
        <v>2017_MD10</v>
      </c>
      <c r="C4350" t="s">
        <v>223</v>
      </c>
      <c r="D4350" t="s">
        <v>229</v>
      </c>
      <c r="E4350" s="53" t="str">
        <f t="shared" si="135"/>
        <v>2017_MDFREDERICK</v>
      </c>
      <c r="F4350">
        <v>636150</v>
      </c>
      <c r="G4350" s="53">
        <f t="array" ref="G4350">SUM(IF(A4350=A$5:A4350,IF(C4350=C$5:C4350,1,0),0))</f>
        <v>10</v>
      </c>
    </row>
    <row r="4351" spans="1:7" x14ac:dyDescent="0.25">
      <c r="A4351">
        <v>2017</v>
      </c>
      <c r="B4351" s="53" t="str">
        <f t="shared" si="134"/>
        <v>2017_MD11</v>
      </c>
      <c r="C4351" t="s">
        <v>223</v>
      </c>
      <c r="D4351" t="s">
        <v>1111</v>
      </c>
      <c r="E4351" s="53" t="str">
        <f t="shared" si="135"/>
        <v>2017_MDGARRETT</v>
      </c>
      <c r="F4351">
        <v>424100</v>
      </c>
      <c r="G4351" s="53">
        <f t="array" ref="G4351">SUM(IF(A4351=A$5:A4351,IF(C4351=C$5:C4351,1,0),0))</f>
        <v>11</v>
      </c>
    </row>
    <row r="4352" spans="1:7" x14ac:dyDescent="0.25">
      <c r="A4352">
        <v>2017</v>
      </c>
      <c r="B4352" s="53" t="str">
        <f t="shared" si="134"/>
        <v>2017_MD12</v>
      </c>
      <c r="C4352" t="s">
        <v>223</v>
      </c>
      <c r="D4352" t="s">
        <v>230</v>
      </c>
      <c r="E4352" s="53" t="str">
        <f t="shared" si="135"/>
        <v>2017_MDHARFORD</v>
      </c>
      <c r="F4352">
        <v>517500</v>
      </c>
      <c r="G4352" s="53">
        <f t="array" ref="G4352">SUM(IF(A4352=A$5:A4352,IF(C4352=C$5:C4352,1,0),0))</f>
        <v>12</v>
      </c>
    </row>
    <row r="4353" spans="1:7" x14ac:dyDescent="0.25">
      <c r="A4353">
        <v>2017</v>
      </c>
      <c r="B4353" s="53" t="str">
        <f t="shared" si="134"/>
        <v>2017_MD13</v>
      </c>
      <c r="C4353" t="s">
        <v>223</v>
      </c>
      <c r="D4353" t="s">
        <v>231</v>
      </c>
      <c r="E4353" s="53" t="str">
        <f t="shared" si="135"/>
        <v>2017_MDHOWARD</v>
      </c>
      <c r="F4353">
        <v>517500</v>
      </c>
      <c r="G4353" s="53">
        <f t="array" ref="G4353">SUM(IF(A4353=A$5:A4353,IF(C4353=C$5:C4353,1,0),0))</f>
        <v>13</v>
      </c>
    </row>
    <row r="4354" spans="1:7" x14ac:dyDescent="0.25">
      <c r="A4354">
        <v>2017</v>
      </c>
      <c r="B4354" s="53" t="str">
        <f t="shared" si="134"/>
        <v>2017_MD14</v>
      </c>
      <c r="C4354" t="s">
        <v>223</v>
      </c>
      <c r="D4354" t="s">
        <v>279</v>
      </c>
      <c r="E4354" s="53" t="str">
        <f t="shared" si="135"/>
        <v>2017_MDKENT</v>
      </c>
      <c r="F4354">
        <v>424100</v>
      </c>
      <c r="G4354" s="53">
        <f t="array" ref="G4354">SUM(IF(A4354=A$5:A4354,IF(C4354=C$5:C4354,1,0),0))</f>
        <v>14</v>
      </c>
    </row>
    <row r="4355" spans="1:7" x14ac:dyDescent="0.25">
      <c r="A4355">
        <v>2017</v>
      </c>
      <c r="B4355" s="53" t="str">
        <f t="shared" si="134"/>
        <v>2017_MD15</v>
      </c>
      <c r="C4355" t="s">
        <v>223</v>
      </c>
      <c r="D4355" t="s">
        <v>232</v>
      </c>
      <c r="E4355" s="53" t="str">
        <f t="shared" si="135"/>
        <v>2017_MDMONTGOMERY</v>
      </c>
      <c r="F4355">
        <v>636150</v>
      </c>
      <c r="G4355" s="53">
        <f t="array" ref="G4355">SUM(IF(A4355=A$5:A4355,IF(C4355=C$5:C4355,1,0),0))</f>
        <v>15</v>
      </c>
    </row>
    <row r="4356" spans="1:7" x14ac:dyDescent="0.25">
      <c r="A4356">
        <v>2017</v>
      </c>
      <c r="B4356" s="53" t="str">
        <f t="shared" si="134"/>
        <v>2017_MD16</v>
      </c>
      <c r="C4356" t="s">
        <v>223</v>
      </c>
      <c r="D4356" t="s">
        <v>233</v>
      </c>
      <c r="E4356" s="53" t="str">
        <f t="shared" si="135"/>
        <v>2017_MDPRINCE GEORGE'S</v>
      </c>
      <c r="F4356">
        <v>636150</v>
      </c>
      <c r="G4356" s="53">
        <f t="array" ref="G4356">SUM(IF(A4356=A$5:A4356,IF(C4356=C$5:C4356,1,0),0))</f>
        <v>16</v>
      </c>
    </row>
    <row r="4357" spans="1:7" x14ac:dyDescent="0.25">
      <c r="A4357">
        <v>2017</v>
      </c>
      <c r="B4357" s="53" t="str">
        <f t="shared" si="134"/>
        <v>2017_MD17</v>
      </c>
      <c r="C4357" t="s">
        <v>223</v>
      </c>
      <c r="D4357" t="s">
        <v>234</v>
      </c>
      <c r="E4357" s="53" t="str">
        <f t="shared" si="135"/>
        <v>2017_MDQUEEN ANNE'S</v>
      </c>
      <c r="F4357">
        <v>517500</v>
      </c>
      <c r="G4357" s="53">
        <f t="array" ref="G4357">SUM(IF(A4357=A$5:A4357,IF(C4357=C$5:C4357,1,0),0))</f>
        <v>17</v>
      </c>
    </row>
    <row r="4358" spans="1:7" x14ac:dyDescent="0.25">
      <c r="A4358">
        <v>2017</v>
      </c>
      <c r="B4358" s="53" t="str">
        <f t="shared" ref="B4358:B4421" si="136">A4358&amp;"_"&amp;C4358&amp;G4358</f>
        <v>2017_MD18</v>
      </c>
      <c r="C4358" t="s">
        <v>223</v>
      </c>
      <c r="D4358" t="s">
        <v>1112</v>
      </c>
      <c r="E4358" s="53" t="str">
        <f t="shared" ref="E4358:E4421" si="137">A4358&amp;"_"&amp;C4358&amp;D4358</f>
        <v>2017_MDST. MARY'S</v>
      </c>
      <c r="F4358">
        <v>424100</v>
      </c>
      <c r="G4358" s="53">
        <f t="array" ref="G4358">SUM(IF(A4358=A$5:A4358,IF(C4358=C$5:C4358,1,0),0))</f>
        <v>18</v>
      </c>
    </row>
    <row r="4359" spans="1:7" x14ac:dyDescent="0.25">
      <c r="A4359">
        <v>2017</v>
      </c>
      <c r="B4359" s="53" t="str">
        <f t="shared" si="136"/>
        <v>2017_MD19</v>
      </c>
      <c r="C4359" t="s">
        <v>223</v>
      </c>
      <c r="D4359" t="s">
        <v>256</v>
      </c>
      <c r="E4359" s="53" t="str">
        <f t="shared" si="137"/>
        <v>2017_MDSOMERSET</v>
      </c>
      <c r="F4359">
        <v>424100</v>
      </c>
      <c r="G4359" s="53">
        <f t="array" ref="G4359">SUM(IF(A4359=A$5:A4359,IF(C4359=C$5:C4359,1,0),0))</f>
        <v>19</v>
      </c>
    </row>
    <row r="4360" spans="1:7" x14ac:dyDescent="0.25">
      <c r="A4360">
        <v>2017</v>
      </c>
      <c r="B4360" s="53" t="str">
        <f t="shared" si="136"/>
        <v>2017_MD20</v>
      </c>
      <c r="C4360" t="s">
        <v>223</v>
      </c>
      <c r="D4360" t="s">
        <v>755</v>
      </c>
      <c r="E4360" s="53" t="str">
        <f t="shared" si="137"/>
        <v>2017_MDTALBOT</v>
      </c>
      <c r="F4360">
        <v>424100</v>
      </c>
      <c r="G4360" s="53">
        <f t="array" ref="G4360">SUM(IF(A4360=A$5:A4360,IF(C4360=C$5:C4360,1,0),0))</f>
        <v>20</v>
      </c>
    </row>
    <row r="4361" spans="1:7" x14ac:dyDescent="0.25">
      <c r="A4361">
        <v>2017</v>
      </c>
      <c r="B4361" s="53" t="str">
        <f t="shared" si="136"/>
        <v>2017_MD21</v>
      </c>
      <c r="C4361" t="s">
        <v>223</v>
      </c>
      <c r="D4361" t="s">
        <v>125</v>
      </c>
      <c r="E4361" s="53" t="str">
        <f t="shared" si="137"/>
        <v>2017_MDWASHINGTON</v>
      </c>
      <c r="F4361">
        <v>424100</v>
      </c>
      <c r="G4361" s="53">
        <f t="array" ref="G4361">SUM(IF(A4361=A$5:A4361,IF(C4361=C$5:C4361,1,0),0))</f>
        <v>21</v>
      </c>
    </row>
    <row r="4362" spans="1:7" x14ac:dyDescent="0.25">
      <c r="A4362">
        <v>2017</v>
      </c>
      <c r="B4362" s="53" t="str">
        <f t="shared" si="136"/>
        <v>2017_MD22</v>
      </c>
      <c r="C4362" t="s">
        <v>223</v>
      </c>
      <c r="D4362" t="s">
        <v>1113</v>
      </c>
      <c r="E4362" s="53" t="str">
        <f t="shared" si="137"/>
        <v>2017_MDWICOMICO</v>
      </c>
      <c r="F4362">
        <v>424100</v>
      </c>
      <c r="G4362" s="53">
        <f t="array" ref="G4362">SUM(IF(A4362=A$5:A4362,IF(C4362=C$5:C4362,1,0),0))</f>
        <v>22</v>
      </c>
    </row>
    <row r="4363" spans="1:7" x14ac:dyDescent="0.25">
      <c r="A4363">
        <v>2017</v>
      </c>
      <c r="B4363" s="53" t="str">
        <f t="shared" si="136"/>
        <v>2017_MD23</v>
      </c>
      <c r="C4363" t="s">
        <v>223</v>
      </c>
      <c r="D4363" t="s">
        <v>1114</v>
      </c>
      <c r="E4363" s="53" t="str">
        <f t="shared" si="137"/>
        <v>2017_MDWORCESTER</v>
      </c>
      <c r="F4363">
        <v>424100</v>
      </c>
      <c r="G4363" s="53">
        <f t="array" ref="G4363">SUM(IF(A4363=A$5:A4363,IF(C4363=C$5:C4363,1,0),0))</f>
        <v>23</v>
      </c>
    </row>
    <row r="4364" spans="1:7" x14ac:dyDescent="0.25">
      <c r="A4364">
        <v>2017</v>
      </c>
      <c r="B4364" s="53" t="str">
        <f t="shared" si="136"/>
        <v>2017_MD24</v>
      </c>
      <c r="C4364" t="s">
        <v>223</v>
      </c>
      <c r="D4364" t="s">
        <v>235</v>
      </c>
      <c r="E4364" s="53" t="str">
        <f t="shared" si="137"/>
        <v>2017_MDBALTIMORE CITY</v>
      </c>
      <c r="F4364">
        <v>517500</v>
      </c>
      <c r="G4364" s="53">
        <f t="array" ref="G4364">SUM(IF(A4364=A$5:A4364,IF(C4364=C$5:C4364,1,0),0))</f>
        <v>24</v>
      </c>
    </row>
    <row r="4365" spans="1:7" x14ac:dyDescent="0.25">
      <c r="A4365">
        <v>2017</v>
      </c>
      <c r="B4365" s="53" t="str">
        <f t="shared" si="136"/>
        <v>2017_MA1</v>
      </c>
      <c r="C4365" t="s">
        <v>236</v>
      </c>
      <c r="D4365" t="s">
        <v>1115</v>
      </c>
      <c r="E4365" s="53" t="str">
        <f t="shared" si="137"/>
        <v>2017_MABARNSTABLE</v>
      </c>
      <c r="F4365">
        <v>424100</v>
      </c>
      <c r="G4365" s="53">
        <f t="array" ref="G4365">SUM(IF(A4365=A$5:A4365,IF(C4365=C$5:C4365,1,0),0))</f>
        <v>1</v>
      </c>
    </row>
    <row r="4366" spans="1:7" x14ac:dyDescent="0.25">
      <c r="A4366">
        <v>2017</v>
      </c>
      <c r="B4366" s="53" t="str">
        <f t="shared" si="136"/>
        <v>2017_MA2</v>
      </c>
      <c r="C4366" t="s">
        <v>236</v>
      </c>
      <c r="D4366" t="s">
        <v>1116</v>
      </c>
      <c r="E4366" s="53" t="str">
        <f t="shared" si="137"/>
        <v>2017_MABERKSHIRE</v>
      </c>
      <c r="F4366">
        <v>424100</v>
      </c>
      <c r="G4366" s="53">
        <f t="array" ref="G4366">SUM(IF(A4366=A$5:A4366,IF(C4366=C$5:C4366,1,0),0))</f>
        <v>2</v>
      </c>
    </row>
    <row r="4367" spans="1:7" x14ac:dyDescent="0.25">
      <c r="A4367">
        <v>2017</v>
      </c>
      <c r="B4367" s="53" t="str">
        <f t="shared" si="136"/>
        <v>2017_MA3</v>
      </c>
      <c r="C4367" t="s">
        <v>236</v>
      </c>
      <c r="D4367" t="s">
        <v>237</v>
      </c>
      <c r="E4367" s="53" t="str">
        <f t="shared" si="137"/>
        <v>2017_MABRISTOL</v>
      </c>
      <c r="F4367">
        <v>426650</v>
      </c>
      <c r="G4367" s="53">
        <f t="array" ref="G4367">SUM(IF(A4367=A$5:A4367,IF(C4367=C$5:C4367,1,0),0))</f>
        <v>3</v>
      </c>
    </row>
    <row r="4368" spans="1:7" x14ac:dyDescent="0.25">
      <c r="A4368">
        <v>2017</v>
      </c>
      <c r="B4368" s="53" t="str">
        <f t="shared" si="136"/>
        <v>2017_MA4</v>
      </c>
      <c r="C4368" t="s">
        <v>236</v>
      </c>
      <c r="D4368" t="s">
        <v>238</v>
      </c>
      <c r="E4368" s="53" t="str">
        <f t="shared" si="137"/>
        <v>2017_MADUKES</v>
      </c>
      <c r="F4368">
        <v>636150</v>
      </c>
      <c r="G4368" s="53">
        <f t="array" ref="G4368">SUM(IF(A4368=A$5:A4368,IF(C4368=C$5:C4368,1,0),0))</f>
        <v>4</v>
      </c>
    </row>
    <row r="4369" spans="1:7" x14ac:dyDescent="0.25">
      <c r="A4369">
        <v>2017</v>
      </c>
      <c r="B4369" s="53" t="str">
        <f t="shared" si="136"/>
        <v>2017_MA5</v>
      </c>
      <c r="C4369" t="s">
        <v>236</v>
      </c>
      <c r="D4369" t="s">
        <v>239</v>
      </c>
      <c r="E4369" s="53" t="str">
        <f t="shared" si="137"/>
        <v>2017_MAESSEX</v>
      </c>
      <c r="F4369">
        <v>598000</v>
      </c>
      <c r="G4369" s="53">
        <f t="array" ref="G4369">SUM(IF(A4369=A$5:A4369,IF(C4369=C$5:C4369,1,0),0))</f>
        <v>5</v>
      </c>
    </row>
    <row r="4370" spans="1:7" x14ac:dyDescent="0.25">
      <c r="A4370">
        <v>2017</v>
      </c>
      <c r="B4370" s="53" t="str">
        <f t="shared" si="136"/>
        <v>2017_MA6</v>
      </c>
      <c r="C4370" t="s">
        <v>236</v>
      </c>
      <c r="D4370" t="s">
        <v>455</v>
      </c>
      <c r="E4370" s="53" t="str">
        <f t="shared" si="137"/>
        <v>2017_MAFRANKLIN</v>
      </c>
      <c r="F4370">
        <v>424100</v>
      </c>
      <c r="G4370" s="53">
        <f t="array" ref="G4370">SUM(IF(A4370=A$5:A4370,IF(C4370=C$5:C4370,1,0),0))</f>
        <v>6</v>
      </c>
    </row>
    <row r="4371" spans="1:7" x14ac:dyDescent="0.25">
      <c r="A4371">
        <v>2017</v>
      </c>
      <c r="B4371" s="53" t="str">
        <f t="shared" si="136"/>
        <v>2017_MA7</v>
      </c>
      <c r="C4371" t="s">
        <v>236</v>
      </c>
      <c r="D4371" t="s">
        <v>1117</v>
      </c>
      <c r="E4371" s="53" t="str">
        <f t="shared" si="137"/>
        <v>2017_MAHAMPDEN</v>
      </c>
      <c r="F4371">
        <v>424100</v>
      </c>
      <c r="G4371" s="53">
        <f t="array" ref="G4371">SUM(IF(A4371=A$5:A4371,IF(C4371=C$5:C4371,1,0),0))</f>
        <v>7</v>
      </c>
    </row>
    <row r="4372" spans="1:7" x14ac:dyDescent="0.25">
      <c r="A4372">
        <v>2017</v>
      </c>
      <c r="B4372" s="53" t="str">
        <f t="shared" si="136"/>
        <v>2017_MA8</v>
      </c>
      <c r="C4372" t="s">
        <v>236</v>
      </c>
      <c r="D4372" t="s">
        <v>1118</v>
      </c>
      <c r="E4372" s="53" t="str">
        <f t="shared" si="137"/>
        <v>2017_MAHAMPSHIRE</v>
      </c>
      <c r="F4372">
        <v>424100</v>
      </c>
      <c r="G4372" s="53">
        <f t="array" ref="G4372">SUM(IF(A4372=A$5:A4372,IF(C4372=C$5:C4372,1,0),0))</f>
        <v>8</v>
      </c>
    </row>
    <row r="4373" spans="1:7" x14ac:dyDescent="0.25">
      <c r="A4373">
        <v>2017</v>
      </c>
      <c r="B4373" s="53" t="str">
        <f t="shared" si="136"/>
        <v>2017_MA9</v>
      </c>
      <c r="C4373" t="s">
        <v>236</v>
      </c>
      <c r="D4373" t="s">
        <v>240</v>
      </c>
      <c r="E4373" s="53" t="str">
        <f t="shared" si="137"/>
        <v>2017_MAMIDDLESEX</v>
      </c>
      <c r="F4373">
        <v>598000</v>
      </c>
      <c r="G4373" s="53">
        <f t="array" ref="G4373">SUM(IF(A4373=A$5:A4373,IF(C4373=C$5:C4373,1,0),0))</f>
        <v>9</v>
      </c>
    </row>
    <row r="4374" spans="1:7" x14ac:dyDescent="0.25">
      <c r="A4374">
        <v>2017</v>
      </c>
      <c r="B4374" s="53" t="str">
        <f t="shared" si="136"/>
        <v>2017_MA10</v>
      </c>
      <c r="C4374" t="s">
        <v>236</v>
      </c>
      <c r="D4374" t="s">
        <v>241</v>
      </c>
      <c r="E4374" s="53" t="str">
        <f t="shared" si="137"/>
        <v>2017_MANANTUCKET</v>
      </c>
      <c r="F4374">
        <v>636150</v>
      </c>
      <c r="G4374" s="53">
        <f t="array" ref="G4374">SUM(IF(A4374=A$5:A4374,IF(C4374=C$5:C4374,1,0),0))</f>
        <v>10</v>
      </c>
    </row>
    <row r="4375" spans="1:7" x14ac:dyDescent="0.25">
      <c r="A4375">
        <v>2017</v>
      </c>
      <c r="B4375" s="53" t="str">
        <f t="shared" si="136"/>
        <v>2017_MA11</v>
      </c>
      <c r="C4375" t="s">
        <v>236</v>
      </c>
      <c r="D4375" t="s">
        <v>242</v>
      </c>
      <c r="E4375" s="53" t="str">
        <f t="shared" si="137"/>
        <v>2017_MANORFOLK</v>
      </c>
      <c r="F4375">
        <v>598000</v>
      </c>
      <c r="G4375" s="53">
        <f t="array" ref="G4375">SUM(IF(A4375=A$5:A4375,IF(C4375=C$5:C4375,1,0),0))</f>
        <v>11</v>
      </c>
    </row>
    <row r="4376" spans="1:7" x14ac:dyDescent="0.25">
      <c r="A4376">
        <v>2017</v>
      </c>
      <c r="B4376" s="53" t="str">
        <f t="shared" si="136"/>
        <v>2017_MA12</v>
      </c>
      <c r="C4376" t="s">
        <v>236</v>
      </c>
      <c r="D4376" t="s">
        <v>243</v>
      </c>
      <c r="E4376" s="53" t="str">
        <f t="shared" si="137"/>
        <v>2017_MAPLYMOUTH</v>
      </c>
      <c r="F4376">
        <v>598000</v>
      </c>
      <c r="G4376" s="53">
        <f t="array" ref="G4376">SUM(IF(A4376=A$5:A4376,IF(C4376=C$5:C4376,1,0),0))</f>
        <v>12</v>
      </c>
    </row>
    <row r="4377" spans="1:7" x14ac:dyDescent="0.25">
      <c r="A4377">
        <v>2017</v>
      </c>
      <c r="B4377" s="53" t="str">
        <f t="shared" si="136"/>
        <v>2017_MA13</v>
      </c>
      <c r="C4377" t="s">
        <v>236</v>
      </c>
      <c r="D4377" t="s">
        <v>244</v>
      </c>
      <c r="E4377" s="53" t="str">
        <f t="shared" si="137"/>
        <v>2017_MASUFFOLK</v>
      </c>
      <c r="F4377">
        <v>598000</v>
      </c>
      <c r="G4377" s="53">
        <f t="array" ref="G4377">SUM(IF(A4377=A$5:A4377,IF(C4377=C$5:C4377,1,0),0))</f>
        <v>13</v>
      </c>
    </row>
    <row r="4378" spans="1:7" x14ac:dyDescent="0.25">
      <c r="A4378">
        <v>2017</v>
      </c>
      <c r="B4378" s="53" t="str">
        <f t="shared" si="136"/>
        <v>2017_MA14</v>
      </c>
      <c r="C4378" t="s">
        <v>236</v>
      </c>
      <c r="D4378" t="s">
        <v>1114</v>
      </c>
      <c r="E4378" s="53" t="str">
        <f t="shared" si="137"/>
        <v>2017_MAWORCESTER</v>
      </c>
      <c r="F4378">
        <v>424100</v>
      </c>
      <c r="G4378" s="53">
        <f t="array" ref="G4378">SUM(IF(A4378=A$5:A4378,IF(C4378=C$5:C4378,1,0),0))</f>
        <v>14</v>
      </c>
    </row>
    <row r="4379" spans="1:7" x14ac:dyDescent="0.25">
      <c r="A4379">
        <v>2017</v>
      </c>
      <c r="B4379" s="53" t="str">
        <f t="shared" si="136"/>
        <v>2017_MI1</v>
      </c>
      <c r="C4379" t="s">
        <v>375</v>
      </c>
      <c r="D4379" t="s">
        <v>1119</v>
      </c>
      <c r="E4379" s="53" t="str">
        <f t="shared" si="137"/>
        <v>2017_MIALCONA</v>
      </c>
      <c r="F4379">
        <v>424100</v>
      </c>
      <c r="G4379" s="53">
        <f t="array" ref="G4379">SUM(IF(A4379=A$5:A4379,IF(C4379=C$5:C4379,1,0),0))</f>
        <v>1</v>
      </c>
    </row>
    <row r="4380" spans="1:7" x14ac:dyDescent="0.25">
      <c r="A4380">
        <v>2017</v>
      </c>
      <c r="B4380" s="53" t="str">
        <f t="shared" si="136"/>
        <v>2017_MI2</v>
      </c>
      <c r="C4380" t="s">
        <v>375</v>
      </c>
      <c r="D4380" t="s">
        <v>1120</v>
      </c>
      <c r="E4380" s="53" t="str">
        <f t="shared" si="137"/>
        <v>2017_MIALGER</v>
      </c>
      <c r="F4380">
        <v>424100</v>
      </c>
      <c r="G4380" s="53">
        <f t="array" ref="G4380">SUM(IF(A4380=A$5:A4380,IF(C4380=C$5:C4380,1,0),0))</f>
        <v>2</v>
      </c>
    </row>
    <row r="4381" spans="1:7" x14ac:dyDescent="0.25">
      <c r="A4381">
        <v>2017</v>
      </c>
      <c r="B4381" s="53" t="str">
        <f t="shared" si="136"/>
        <v>2017_MI3</v>
      </c>
      <c r="C4381" t="s">
        <v>375</v>
      </c>
      <c r="D4381" t="s">
        <v>1121</v>
      </c>
      <c r="E4381" s="53" t="str">
        <f t="shared" si="137"/>
        <v>2017_MIALLEGAN</v>
      </c>
      <c r="F4381">
        <v>424100</v>
      </c>
      <c r="G4381" s="53">
        <f t="array" ref="G4381">SUM(IF(A4381=A$5:A4381,IF(C4381=C$5:C4381,1,0),0))</f>
        <v>3</v>
      </c>
    </row>
    <row r="4382" spans="1:7" x14ac:dyDescent="0.25">
      <c r="A4382">
        <v>2017</v>
      </c>
      <c r="B4382" s="53" t="str">
        <f t="shared" si="136"/>
        <v>2017_MI4</v>
      </c>
      <c r="C4382" t="s">
        <v>375</v>
      </c>
      <c r="D4382" t="s">
        <v>1122</v>
      </c>
      <c r="E4382" s="53" t="str">
        <f t="shared" si="137"/>
        <v>2017_MIALPENA</v>
      </c>
      <c r="F4382">
        <v>424100</v>
      </c>
      <c r="G4382" s="53">
        <f t="array" ref="G4382">SUM(IF(A4382=A$5:A4382,IF(C4382=C$5:C4382,1,0),0))</f>
        <v>4</v>
      </c>
    </row>
    <row r="4383" spans="1:7" x14ac:dyDescent="0.25">
      <c r="A4383">
        <v>2017</v>
      </c>
      <c r="B4383" s="53" t="str">
        <f t="shared" si="136"/>
        <v>2017_MI5</v>
      </c>
      <c r="C4383" t="s">
        <v>375</v>
      </c>
      <c r="D4383" t="s">
        <v>1123</v>
      </c>
      <c r="E4383" s="53" t="str">
        <f t="shared" si="137"/>
        <v>2017_MIANTRIM</v>
      </c>
      <c r="F4383">
        <v>424100</v>
      </c>
      <c r="G4383" s="53">
        <f t="array" ref="G4383">SUM(IF(A4383=A$5:A4383,IF(C4383=C$5:C4383,1,0),0))</f>
        <v>5</v>
      </c>
    </row>
    <row r="4384" spans="1:7" x14ac:dyDescent="0.25">
      <c r="A4384">
        <v>2017</v>
      </c>
      <c r="B4384" s="53" t="str">
        <f t="shared" si="136"/>
        <v>2017_MI6</v>
      </c>
      <c r="C4384" t="s">
        <v>375</v>
      </c>
      <c r="D4384" t="s">
        <v>1124</v>
      </c>
      <c r="E4384" s="53" t="str">
        <f t="shared" si="137"/>
        <v>2017_MIARENAC</v>
      </c>
      <c r="F4384">
        <v>424100</v>
      </c>
      <c r="G4384" s="53">
        <f t="array" ref="G4384">SUM(IF(A4384=A$5:A4384,IF(C4384=C$5:C4384,1,0),0))</f>
        <v>6</v>
      </c>
    </row>
    <row r="4385" spans="1:7" x14ac:dyDescent="0.25">
      <c r="A4385">
        <v>2017</v>
      </c>
      <c r="B4385" s="53" t="str">
        <f t="shared" si="136"/>
        <v>2017_MI7</v>
      </c>
      <c r="C4385" t="s">
        <v>375</v>
      </c>
      <c r="D4385" t="s">
        <v>1125</v>
      </c>
      <c r="E4385" s="53" t="str">
        <f t="shared" si="137"/>
        <v>2017_MIBARAGA</v>
      </c>
      <c r="F4385">
        <v>424100</v>
      </c>
      <c r="G4385" s="53">
        <f t="array" ref="G4385">SUM(IF(A4385=A$5:A4385,IF(C4385=C$5:C4385,1,0),0))</f>
        <v>7</v>
      </c>
    </row>
    <row r="4386" spans="1:7" x14ac:dyDescent="0.25">
      <c r="A4386">
        <v>2017</v>
      </c>
      <c r="B4386" s="53" t="str">
        <f t="shared" si="136"/>
        <v>2017_MI8</v>
      </c>
      <c r="C4386" t="s">
        <v>375</v>
      </c>
      <c r="D4386" t="s">
        <v>1126</v>
      </c>
      <c r="E4386" s="53" t="str">
        <f t="shared" si="137"/>
        <v>2017_MIBARRY</v>
      </c>
      <c r="F4386">
        <v>424100</v>
      </c>
      <c r="G4386" s="53">
        <f t="array" ref="G4386">SUM(IF(A4386=A$5:A4386,IF(C4386=C$5:C4386,1,0),0))</f>
        <v>8</v>
      </c>
    </row>
    <row r="4387" spans="1:7" x14ac:dyDescent="0.25">
      <c r="A4387">
        <v>2017</v>
      </c>
      <c r="B4387" s="53" t="str">
        <f t="shared" si="136"/>
        <v>2017_MI9</v>
      </c>
      <c r="C4387" t="s">
        <v>375</v>
      </c>
      <c r="D4387" t="s">
        <v>628</v>
      </c>
      <c r="E4387" s="53" t="str">
        <f t="shared" si="137"/>
        <v>2017_MIBAY</v>
      </c>
      <c r="F4387">
        <v>424100</v>
      </c>
      <c r="G4387" s="53">
        <f t="array" ref="G4387">SUM(IF(A4387=A$5:A4387,IF(C4387=C$5:C4387,1,0),0))</f>
        <v>9</v>
      </c>
    </row>
    <row r="4388" spans="1:7" x14ac:dyDescent="0.25">
      <c r="A4388">
        <v>2017</v>
      </c>
      <c r="B4388" s="53" t="str">
        <f t="shared" si="136"/>
        <v>2017_MI10</v>
      </c>
      <c r="C4388" t="s">
        <v>375</v>
      </c>
      <c r="D4388" t="s">
        <v>1127</v>
      </c>
      <c r="E4388" s="53" t="str">
        <f t="shared" si="137"/>
        <v>2017_MIBENZIE</v>
      </c>
      <c r="F4388">
        <v>424100</v>
      </c>
      <c r="G4388" s="53">
        <f t="array" ref="G4388">SUM(IF(A4388=A$5:A4388,IF(C4388=C$5:C4388,1,0),0))</f>
        <v>10</v>
      </c>
    </row>
    <row r="4389" spans="1:7" x14ac:dyDescent="0.25">
      <c r="A4389">
        <v>2017</v>
      </c>
      <c r="B4389" s="53" t="str">
        <f t="shared" si="136"/>
        <v>2017_MI11</v>
      </c>
      <c r="C4389" t="s">
        <v>375</v>
      </c>
      <c r="D4389" t="s">
        <v>679</v>
      </c>
      <c r="E4389" s="53" t="str">
        <f t="shared" si="137"/>
        <v>2017_MIBERRIEN</v>
      </c>
      <c r="F4389">
        <v>424100</v>
      </c>
      <c r="G4389" s="53">
        <f t="array" ref="G4389">SUM(IF(A4389=A$5:A4389,IF(C4389=C$5:C4389,1,0),0))</f>
        <v>11</v>
      </c>
    </row>
    <row r="4390" spans="1:7" x14ac:dyDescent="0.25">
      <c r="A4390">
        <v>2017</v>
      </c>
      <c r="B4390" s="53" t="str">
        <f t="shared" si="136"/>
        <v>2017_MI12</v>
      </c>
      <c r="C4390" t="s">
        <v>375</v>
      </c>
      <c r="D4390" t="s">
        <v>1128</v>
      </c>
      <c r="E4390" s="53" t="str">
        <f t="shared" si="137"/>
        <v>2017_MIBRANCH</v>
      </c>
      <c r="F4390">
        <v>424100</v>
      </c>
      <c r="G4390" s="53">
        <f t="array" ref="G4390">SUM(IF(A4390=A$5:A4390,IF(C4390=C$5:C4390,1,0),0))</f>
        <v>12</v>
      </c>
    </row>
    <row r="4391" spans="1:7" x14ac:dyDescent="0.25">
      <c r="A4391">
        <v>2017</v>
      </c>
      <c r="B4391" s="53" t="str">
        <f t="shared" si="136"/>
        <v>2017_MI13</v>
      </c>
      <c r="C4391" t="s">
        <v>375</v>
      </c>
      <c r="D4391" t="s">
        <v>434</v>
      </c>
      <c r="E4391" s="53" t="str">
        <f t="shared" si="137"/>
        <v>2017_MICALHOUN</v>
      </c>
      <c r="F4391">
        <v>424100</v>
      </c>
      <c r="G4391" s="53">
        <f t="array" ref="G4391">SUM(IF(A4391=A$5:A4391,IF(C4391=C$5:C4391,1,0),0))</f>
        <v>13</v>
      </c>
    </row>
    <row r="4392" spans="1:7" x14ac:dyDescent="0.25">
      <c r="A4392">
        <v>2017</v>
      </c>
      <c r="B4392" s="53" t="str">
        <f t="shared" si="136"/>
        <v>2017_MI14</v>
      </c>
      <c r="C4392" t="s">
        <v>375</v>
      </c>
      <c r="D4392" t="s">
        <v>810</v>
      </c>
      <c r="E4392" s="53" t="str">
        <f t="shared" si="137"/>
        <v>2017_MICASS</v>
      </c>
      <c r="F4392">
        <v>424100</v>
      </c>
      <c r="G4392" s="53">
        <f t="array" ref="G4392">SUM(IF(A4392=A$5:A4392,IF(C4392=C$5:C4392,1,0),0))</f>
        <v>14</v>
      </c>
    </row>
    <row r="4393" spans="1:7" x14ac:dyDescent="0.25">
      <c r="A4393">
        <v>2017</v>
      </c>
      <c r="B4393" s="53" t="str">
        <f t="shared" si="136"/>
        <v>2017_MI15</v>
      </c>
      <c r="C4393" t="s">
        <v>375</v>
      </c>
      <c r="D4393" t="s">
        <v>1129</v>
      </c>
      <c r="E4393" s="53" t="str">
        <f t="shared" si="137"/>
        <v>2017_MICHARLEVOIX</v>
      </c>
      <c r="F4393">
        <v>424100</v>
      </c>
      <c r="G4393" s="53">
        <f t="array" ref="G4393">SUM(IF(A4393=A$5:A4393,IF(C4393=C$5:C4393,1,0),0))</f>
        <v>15</v>
      </c>
    </row>
    <row r="4394" spans="1:7" x14ac:dyDescent="0.25">
      <c r="A4394">
        <v>2017</v>
      </c>
      <c r="B4394" s="53" t="str">
        <f t="shared" si="136"/>
        <v>2017_MI16</v>
      </c>
      <c r="C4394" t="s">
        <v>375</v>
      </c>
      <c r="D4394" t="s">
        <v>1130</v>
      </c>
      <c r="E4394" s="53" t="str">
        <f t="shared" si="137"/>
        <v>2017_MICHEBOYGAN</v>
      </c>
      <c r="F4394">
        <v>424100</v>
      </c>
      <c r="G4394" s="53">
        <f t="array" ref="G4394">SUM(IF(A4394=A$5:A4394,IF(C4394=C$5:C4394,1,0),0))</f>
        <v>16</v>
      </c>
    </row>
    <row r="4395" spans="1:7" x14ac:dyDescent="0.25">
      <c r="A4395">
        <v>2017</v>
      </c>
      <c r="B4395" s="53" t="str">
        <f t="shared" si="136"/>
        <v>2017_MI17</v>
      </c>
      <c r="C4395" t="s">
        <v>375</v>
      </c>
      <c r="D4395" t="s">
        <v>1131</v>
      </c>
      <c r="E4395" s="53" t="str">
        <f t="shared" si="137"/>
        <v>2017_MICHIPPEWA</v>
      </c>
      <c r="F4395">
        <v>424100</v>
      </c>
      <c r="G4395" s="53">
        <f t="array" ref="G4395">SUM(IF(A4395=A$5:A4395,IF(C4395=C$5:C4395,1,0),0))</f>
        <v>17</v>
      </c>
    </row>
    <row r="4396" spans="1:7" x14ac:dyDescent="0.25">
      <c r="A4396">
        <v>2017</v>
      </c>
      <c r="B4396" s="53" t="str">
        <f t="shared" si="136"/>
        <v>2017_MI18</v>
      </c>
      <c r="C4396" t="s">
        <v>375</v>
      </c>
      <c r="D4396" t="s">
        <v>1132</v>
      </c>
      <c r="E4396" s="53" t="str">
        <f t="shared" si="137"/>
        <v>2017_MICLARE</v>
      </c>
      <c r="F4396">
        <v>424100</v>
      </c>
      <c r="G4396" s="53">
        <f t="array" ref="G4396">SUM(IF(A4396=A$5:A4396,IF(C4396=C$5:C4396,1,0),0))</f>
        <v>18</v>
      </c>
    </row>
    <row r="4397" spans="1:7" x14ac:dyDescent="0.25">
      <c r="A4397">
        <v>2017</v>
      </c>
      <c r="B4397" s="53" t="str">
        <f t="shared" si="136"/>
        <v>2017_MI19</v>
      </c>
      <c r="C4397" t="s">
        <v>375</v>
      </c>
      <c r="D4397" t="s">
        <v>813</v>
      </c>
      <c r="E4397" s="53" t="str">
        <f t="shared" si="137"/>
        <v>2017_MICLINTON</v>
      </c>
      <c r="F4397">
        <v>424100</v>
      </c>
      <c r="G4397" s="53">
        <f t="array" ref="G4397">SUM(IF(A4397=A$5:A4397,IF(C4397=C$5:C4397,1,0),0))</f>
        <v>19</v>
      </c>
    </row>
    <row r="4398" spans="1:7" x14ac:dyDescent="0.25">
      <c r="A4398">
        <v>2017</v>
      </c>
      <c r="B4398" s="53" t="str">
        <f t="shared" si="136"/>
        <v>2017_MI20</v>
      </c>
      <c r="C4398" t="s">
        <v>375</v>
      </c>
      <c r="D4398" t="s">
        <v>512</v>
      </c>
      <c r="E4398" s="53" t="str">
        <f t="shared" si="137"/>
        <v>2017_MICRAWFORD</v>
      </c>
      <c r="F4398">
        <v>424100</v>
      </c>
      <c r="G4398" s="53">
        <f t="array" ref="G4398">SUM(IF(A4398=A$5:A4398,IF(C4398=C$5:C4398,1,0),0))</f>
        <v>20</v>
      </c>
    </row>
    <row r="4399" spans="1:7" x14ac:dyDescent="0.25">
      <c r="A4399">
        <v>2017</v>
      </c>
      <c r="B4399" s="53" t="str">
        <f t="shared" si="136"/>
        <v>2017_MI21</v>
      </c>
      <c r="C4399" t="s">
        <v>375</v>
      </c>
      <c r="D4399" t="s">
        <v>593</v>
      </c>
      <c r="E4399" s="53" t="str">
        <f t="shared" si="137"/>
        <v>2017_MIDELTA</v>
      </c>
      <c r="F4399">
        <v>424100</v>
      </c>
      <c r="G4399" s="53">
        <f t="array" ref="G4399">SUM(IF(A4399=A$5:A4399,IF(C4399=C$5:C4399,1,0),0))</f>
        <v>21</v>
      </c>
    </row>
    <row r="4400" spans="1:7" x14ac:dyDescent="0.25">
      <c r="A4400">
        <v>2017</v>
      </c>
      <c r="B4400" s="53" t="str">
        <f t="shared" si="136"/>
        <v>2017_MI22</v>
      </c>
      <c r="C4400" t="s">
        <v>375</v>
      </c>
      <c r="D4400" t="s">
        <v>910</v>
      </c>
      <c r="E4400" s="53" t="str">
        <f t="shared" si="137"/>
        <v>2017_MIDICKINSON</v>
      </c>
      <c r="F4400">
        <v>424100</v>
      </c>
      <c r="G4400" s="53">
        <f t="array" ref="G4400">SUM(IF(A4400=A$5:A4400,IF(C4400=C$5:C4400,1,0),0))</f>
        <v>22</v>
      </c>
    </row>
    <row r="4401" spans="1:7" x14ac:dyDescent="0.25">
      <c r="A4401">
        <v>2017</v>
      </c>
      <c r="B4401" s="53" t="str">
        <f t="shared" si="136"/>
        <v>2017_MI23</v>
      </c>
      <c r="C4401" t="s">
        <v>375</v>
      </c>
      <c r="D4401" t="s">
        <v>1133</v>
      </c>
      <c r="E4401" s="53" t="str">
        <f t="shared" si="137"/>
        <v>2017_MIEATON</v>
      </c>
      <c r="F4401">
        <v>424100</v>
      </c>
      <c r="G4401" s="53">
        <f t="array" ref="G4401">SUM(IF(A4401=A$5:A4401,IF(C4401=C$5:C4401,1,0),0))</f>
        <v>23</v>
      </c>
    </row>
    <row r="4402" spans="1:7" x14ac:dyDescent="0.25">
      <c r="A4402">
        <v>2017</v>
      </c>
      <c r="B4402" s="53" t="str">
        <f t="shared" si="136"/>
        <v>2017_MI24</v>
      </c>
      <c r="C4402" t="s">
        <v>375</v>
      </c>
      <c r="D4402" t="s">
        <v>912</v>
      </c>
      <c r="E4402" s="53" t="str">
        <f t="shared" si="137"/>
        <v>2017_MIEMMET</v>
      </c>
      <c r="F4402">
        <v>424100</v>
      </c>
      <c r="G4402" s="53">
        <f t="array" ref="G4402">SUM(IF(A4402=A$5:A4402,IF(C4402=C$5:C4402,1,0),0))</f>
        <v>24</v>
      </c>
    </row>
    <row r="4403" spans="1:7" x14ac:dyDescent="0.25">
      <c r="A4403">
        <v>2017</v>
      </c>
      <c r="B4403" s="53" t="str">
        <f t="shared" si="136"/>
        <v>2017_MI25</v>
      </c>
      <c r="C4403" t="s">
        <v>375</v>
      </c>
      <c r="D4403" t="s">
        <v>1134</v>
      </c>
      <c r="E4403" s="53" t="str">
        <f t="shared" si="137"/>
        <v>2017_MIGENESEE</v>
      </c>
      <c r="F4403">
        <v>424100</v>
      </c>
      <c r="G4403" s="53">
        <f t="array" ref="G4403">SUM(IF(A4403=A$5:A4403,IF(C4403=C$5:C4403,1,0),0))</f>
        <v>25</v>
      </c>
    </row>
    <row r="4404" spans="1:7" x14ac:dyDescent="0.25">
      <c r="A4404">
        <v>2017</v>
      </c>
      <c r="B4404" s="53" t="str">
        <f t="shared" si="136"/>
        <v>2017_MI26</v>
      </c>
      <c r="C4404" t="s">
        <v>375</v>
      </c>
      <c r="D4404" t="s">
        <v>1135</v>
      </c>
      <c r="E4404" s="53" t="str">
        <f t="shared" si="137"/>
        <v>2017_MIGLADWIN</v>
      </c>
      <c r="F4404">
        <v>424100</v>
      </c>
      <c r="G4404" s="53">
        <f t="array" ref="G4404">SUM(IF(A4404=A$5:A4404,IF(C4404=C$5:C4404,1,0),0))</f>
        <v>26</v>
      </c>
    </row>
    <row r="4405" spans="1:7" x14ac:dyDescent="0.25">
      <c r="A4405">
        <v>2017</v>
      </c>
      <c r="B4405" s="53" t="str">
        <f t="shared" si="136"/>
        <v>2017_MI27</v>
      </c>
      <c r="C4405" t="s">
        <v>375</v>
      </c>
      <c r="D4405" t="s">
        <v>1136</v>
      </c>
      <c r="E4405" s="53" t="str">
        <f t="shared" si="137"/>
        <v>2017_MIGOGEBIC</v>
      </c>
      <c r="F4405">
        <v>424100</v>
      </c>
      <c r="G4405" s="53">
        <f t="array" ref="G4405">SUM(IF(A4405=A$5:A4405,IF(C4405=C$5:C4405,1,0),0))</f>
        <v>27</v>
      </c>
    </row>
    <row r="4406" spans="1:7" x14ac:dyDescent="0.25">
      <c r="A4406">
        <v>2017</v>
      </c>
      <c r="B4406" s="53" t="str">
        <f t="shared" si="136"/>
        <v>2017_MI28</v>
      </c>
      <c r="C4406" t="s">
        <v>375</v>
      </c>
      <c r="D4406" t="s">
        <v>1137</v>
      </c>
      <c r="E4406" s="53" t="str">
        <f t="shared" si="137"/>
        <v>2017_MIGRAND TRAVERSE</v>
      </c>
      <c r="F4406">
        <v>424100</v>
      </c>
      <c r="G4406" s="53">
        <f t="array" ref="G4406">SUM(IF(A4406=A$5:A4406,IF(C4406=C$5:C4406,1,0),0))</f>
        <v>28</v>
      </c>
    </row>
    <row r="4407" spans="1:7" x14ac:dyDescent="0.25">
      <c r="A4407">
        <v>2017</v>
      </c>
      <c r="B4407" s="53" t="str">
        <f t="shared" si="136"/>
        <v>2017_MI29</v>
      </c>
      <c r="C4407" t="s">
        <v>375</v>
      </c>
      <c r="D4407" t="s">
        <v>1138</v>
      </c>
      <c r="E4407" s="53" t="str">
        <f t="shared" si="137"/>
        <v>2017_MIGRATIOT</v>
      </c>
      <c r="F4407">
        <v>424100</v>
      </c>
      <c r="G4407" s="53">
        <f t="array" ref="G4407">SUM(IF(A4407=A$5:A4407,IF(C4407=C$5:C4407,1,0),0))</f>
        <v>29</v>
      </c>
    </row>
    <row r="4408" spans="1:7" x14ac:dyDescent="0.25">
      <c r="A4408">
        <v>2017</v>
      </c>
      <c r="B4408" s="53" t="str">
        <f t="shared" si="136"/>
        <v>2017_MI30</v>
      </c>
      <c r="C4408" t="s">
        <v>375</v>
      </c>
      <c r="D4408" t="s">
        <v>1139</v>
      </c>
      <c r="E4408" s="53" t="str">
        <f t="shared" si="137"/>
        <v>2017_MIHILLSDALE</v>
      </c>
      <c r="F4408">
        <v>424100</v>
      </c>
      <c r="G4408" s="53">
        <f t="array" ref="G4408">SUM(IF(A4408=A$5:A4408,IF(C4408=C$5:C4408,1,0),0))</f>
        <v>30</v>
      </c>
    </row>
    <row r="4409" spans="1:7" x14ac:dyDescent="0.25">
      <c r="A4409">
        <v>2017</v>
      </c>
      <c r="B4409" s="53" t="str">
        <f t="shared" si="136"/>
        <v>2017_MI31</v>
      </c>
      <c r="C4409" t="s">
        <v>375</v>
      </c>
      <c r="D4409" t="s">
        <v>1140</v>
      </c>
      <c r="E4409" s="53" t="str">
        <f t="shared" si="137"/>
        <v>2017_MIHOUGHTON</v>
      </c>
      <c r="F4409">
        <v>424100</v>
      </c>
      <c r="G4409" s="53">
        <f t="array" ref="G4409">SUM(IF(A4409=A$5:A4409,IF(C4409=C$5:C4409,1,0),0))</f>
        <v>31</v>
      </c>
    </row>
    <row r="4410" spans="1:7" x14ac:dyDescent="0.25">
      <c r="A4410">
        <v>2017</v>
      </c>
      <c r="B4410" s="53" t="str">
        <f t="shared" si="136"/>
        <v>2017_MI32</v>
      </c>
      <c r="C4410" t="s">
        <v>375</v>
      </c>
      <c r="D4410" t="s">
        <v>1141</v>
      </c>
      <c r="E4410" s="53" t="str">
        <f t="shared" si="137"/>
        <v>2017_MIHURON</v>
      </c>
      <c r="F4410">
        <v>424100</v>
      </c>
      <c r="G4410" s="53">
        <f t="array" ref="G4410">SUM(IF(A4410=A$5:A4410,IF(C4410=C$5:C4410,1,0),0))</f>
        <v>32</v>
      </c>
    </row>
    <row r="4411" spans="1:7" x14ac:dyDescent="0.25">
      <c r="A4411">
        <v>2017</v>
      </c>
      <c r="B4411" s="53" t="str">
        <f t="shared" si="136"/>
        <v>2017_MI33</v>
      </c>
      <c r="C4411" t="s">
        <v>375</v>
      </c>
      <c r="D4411" t="s">
        <v>1142</v>
      </c>
      <c r="E4411" s="53" t="str">
        <f t="shared" si="137"/>
        <v>2017_MIINGHAM</v>
      </c>
      <c r="F4411">
        <v>424100</v>
      </c>
      <c r="G4411" s="53">
        <f t="array" ref="G4411">SUM(IF(A4411=A$5:A4411,IF(C4411=C$5:C4411,1,0),0))</f>
        <v>33</v>
      </c>
    </row>
    <row r="4412" spans="1:7" x14ac:dyDescent="0.25">
      <c r="A4412">
        <v>2017</v>
      </c>
      <c r="B4412" s="53" t="str">
        <f t="shared" si="136"/>
        <v>2017_MI34</v>
      </c>
      <c r="C4412" t="s">
        <v>375</v>
      </c>
      <c r="D4412" t="s">
        <v>1143</v>
      </c>
      <c r="E4412" s="53" t="str">
        <f t="shared" si="137"/>
        <v>2017_MIIONIA</v>
      </c>
      <c r="F4412">
        <v>424100</v>
      </c>
      <c r="G4412" s="53">
        <f t="array" ref="G4412">SUM(IF(A4412=A$5:A4412,IF(C4412=C$5:C4412,1,0),0))</f>
        <v>34</v>
      </c>
    </row>
    <row r="4413" spans="1:7" x14ac:dyDescent="0.25">
      <c r="A4413">
        <v>2017</v>
      </c>
      <c r="B4413" s="53" t="str">
        <f t="shared" si="136"/>
        <v>2017_MI35</v>
      </c>
      <c r="C4413" t="s">
        <v>375</v>
      </c>
      <c r="D4413" t="s">
        <v>1144</v>
      </c>
      <c r="E4413" s="53" t="str">
        <f t="shared" si="137"/>
        <v>2017_MIIOSCO</v>
      </c>
      <c r="F4413">
        <v>424100</v>
      </c>
      <c r="G4413" s="53">
        <f t="array" ref="G4413">SUM(IF(A4413=A$5:A4413,IF(C4413=C$5:C4413,1,0),0))</f>
        <v>35</v>
      </c>
    </row>
    <row r="4414" spans="1:7" x14ac:dyDescent="0.25">
      <c r="A4414">
        <v>2017</v>
      </c>
      <c r="B4414" s="53" t="str">
        <f t="shared" si="136"/>
        <v>2017_MI36</v>
      </c>
      <c r="C4414" t="s">
        <v>375</v>
      </c>
      <c r="D4414" t="s">
        <v>1145</v>
      </c>
      <c r="E4414" s="53" t="str">
        <f t="shared" si="137"/>
        <v>2017_MIIRON</v>
      </c>
      <c r="F4414">
        <v>424100</v>
      </c>
      <c r="G4414" s="53">
        <f t="array" ref="G4414">SUM(IF(A4414=A$5:A4414,IF(C4414=C$5:C4414,1,0),0))</f>
        <v>36</v>
      </c>
    </row>
    <row r="4415" spans="1:7" x14ac:dyDescent="0.25">
      <c r="A4415">
        <v>2017</v>
      </c>
      <c r="B4415" s="53" t="str">
        <f t="shared" si="136"/>
        <v>2017_MI37</v>
      </c>
      <c r="C4415" t="s">
        <v>375</v>
      </c>
      <c r="D4415" t="s">
        <v>1146</v>
      </c>
      <c r="E4415" s="53" t="str">
        <f t="shared" si="137"/>
        <v>2017_MIISABELLA</v>
      </c>
      <c r="F4415">
        <v>424100</v>
      </c>
      <c r="G4415" s="53">
        <f t="array" ref="G4415">SUM(IF(A4415=A$5:A4415,IF(C4415=C$5:C4415,1,0),0))</f>
        <v>37</v>
      </c>
    </row>
    <row r="4416" spans="1:7" x14ac:dyDescent="0.25">
      <c r="A4416">
        <v>2017</v>
      </c>
      <c r="B4416" s="53" t="str">
        <f t="shared" si="136"/>
        <v>2017_MI38</v>
      </c>
      <c r="C4416" t="s">
        <v>375</v>
      </c>
      <c r="D4416" t="s">
        <v>460</v>
      </c>
      <c r="E4416" s="53" t="str">
        <f t="shared" si="137"/>
        <v>2017_MIJACKSON</v>
      </c>
      <c r="F4416">
        <v>424100</v>
      </c>
      <c r="G4416" s="53">
        <f t="array" ref="G4416">SUM(IF(A4416=A$5:A4416,IF(C4416=C$5:C4416,1,0),0))</f>
        <v>38</v>
      </c>
    </row>
    <row r="4417" spans="1:7" x14ac:dyDescent="0.25">
      <c r="A4417">
        <v>2017</v>
      </c>
      <c r="B4417" s="53" t="str">
        <f t="shared" si="136"/>
        <v>2017_MI39</v>
      </c>
      <c r="C4417" t="s">
        <v>375</v>
      </c>
      <c r="D4417" t="s">
        <v>1147</v>
      </c>
      <c r="E4417" s="53" t="str">
        <f t="shared" si="137"/>
        <v>2017_MIKALAMAZOO</v>
      </c>
      <c r="F4417">
        <v>424100</v>
      </c>
      <c r="G4417" s="53">
        <f t="array" ref="G4417">SUM(IF(A4417=A$5:A4417,IF(C4417=C$5:C4417,1,0),0))</f>
        <v>39</v>
      </c>
    </row>
    <row r="4418" spans="1:7" x14ac:dyDescent="0.25">
      <c r="A4418">
        <v>2017</v>
      </c>
      <c r="B4418" s="53" t="str">
        <f t="shared" si="136"/>
        <v>2017_MI40</v>
      </c>
      <c r="C4418" t="s">
        <v>375</v>
      </c>
      <c r="D4418" t="s">
        <v>1148</v>
      </c>
      <c r="E4418" s="53" t="str">
        <f t="shared" si="137"/>
        <v>2017_MIKALKASKA</v>
      </c>
      <c r="F4418">
        <v>424100</v>
      </c>
      <c r="G4418" s="53">
        <f t="array" ref="G4418">SUM(IF(A4418=A$5:A4418,IF(C4418=C$5:C4418,1,0),0))</f>
        <v>40</v>
      </c>
    </row>
    <row r="4419" spans="1:7" x14ac:dyDescent="0.25">
      <c r="A4419">
        <v>2017</v>
      </c>
      <c r="B4419" s="53" t="str">
        <f t="shared" si="136"/>
        <v>2017_MI41</v>
      </c>
      <c r="C4419" t="s">
        <v>375</v>
      </c>
      <c r="D4419" t="s">
        <v>279</v>
      </c>
      <c r="E4419" s="53" t="str">
        <f t="shared" si="137"/>
        <v>2017_MIKENT</v>
      </c>
      <c r="F4419">
        <v>424100</v>
      </c>
      <c r="G4419" s="53">
        <f t="array" ref="G4419">SUM(IF(A4419=A$5:A4419,IF(C4419=C$5:C4419,1,0),0))</f>
        <v>41</v>
      </c>
    </row>
    <row r="4420" spans="1:7" x14ac:dyDescent="0.25">
      <c r="A4420">
        <v>2017</v>
      </c>
      <c r="B4420" s="53" t="str">
        <f t="shared" si="136"/>
        <v>2017_MI42</v>
      </c>
      <c r="C4420" t="s">
        <v>375</v>
      </c>
      <c r="D4420" t="s">
        <v>1149</v>
      </c>
      <c r="E4420" s="53" t="str">
        <f t="shared" si="137"/>
        <v>2017_MIKEWEENAW</v>
      </c>
      <c r="F4420">
        <v>424100</v>
      </c>
      <c r="G4420" s="53">
        <f t="array" ref="G4420">SUM(IF(A4420=A$5:A4420,IF(C4420=C$5:C4420,1,0),0))</f>
        <v>42</v>
      </c>
    </row>
    <row r="4421" spans="1:7" x14ac:dyDescent="0.25">
      <c r="A4421">
        <v>2017</v>
      </c>
      <c r="B4421" s="53" t="str">
        <f t="shared" si="136"/>
        <v>2017_MI43</v>
      </c>
      <c r="C4421" t="s">
        <v>375</v>
      </c>
      <c r="D4421" t="s">
        <v>197</v>
      </c>
      <c r="E4421" s="53" t="str">
        <f t="shared" si="137"/>
        <v>2017_MILAKE</v>
      </c>
      <c r="F4421">
        <v>424100</v>
      </c>
      <c r="G4421" s="53">
        <f t="array" ref="G4421">SUM(IF(A4421=A$5:A4421,IF(C4421=C$5:C4421,1,0),0))</f>
        <v>43</v>
      </c>
    </row>
    <row r="4422" spans="1:7" x14ac:dyDescent="0.25">
      <c r="A4422">
        <v>2017</v>
      </c>
      <c r="B4422" s="53" t="str">
        <f t="shared" ref="B4422:B4485" si="138">A4422&amp;"_"&amp;C4422&amp;G4422</f>
        <v>2017_MI44</v>
      </c>
      <c r="C4422" t="s">
        <v>375</v>
      </c>
      <c r="D4422" t="s">
        <v>1150</v>
      </c>
      <c r="E4422" s="53" t="str">
        <f t="shared" ref="E4422:E4485" si="139">A4422&amp;"_"&amp;C4422&amp;D4422</f>
        <v>2017_MILAPEER</v>
      </c>
      <c r="F4422">
        <v>424100</v>
      </c>
      <c r="G4422" s="53">
        <f t="array" ref="G4422">SUM(IF(A4422=A$5:A4422,IF(C4422=C$5:C4422,1,0),0))</f>
        <v>44</v>
      </c>
    </row>
    <row r="4423" spans="1:7" x14ac:dyDescent="0.25">
      <c r="A4423">
        <v>2017</v>
      </c>
      <c r="B4423" s="53" t="str">
        <f t="shared" si="138"/>
        <v>2017_MI45</v>
      </c>
      <c r="C4423" t="s">
        <v>375</v>
      </c>
      <c r="D4423" t="s">
        <v>1151</v>
      </c>
      <c r="E4423" s="53" t="str">
        <f t="shared" si="139"/>
        <v>2017_MILEELANAU</v>
      </c>
      <c r="F4423">
        <v>424100</v>
      </c>
      <c r="G4423" s="53">
        <f t="array" ref="G4423">SUM(IF(A4423=A$5:A4423,IF(C4423=C$5:C4423,1,0),0))</f>
        <v>45</v>
      </c>
    </row>
    <row r="4424" spans="1:7" x14ac:dyDescent="0.25">
      <c r="A4424">
        <v>2017</v>
      </c>
      <c r="B4424" s="53" t="str">
        <f t="shared" si="138"/>
        <v>2017_MI46</v>
      </c>
      <c r="C4424" t="s">
        <v>375</v>
      </c>
      <c r="D4424" t="s">
        <v>1152</v>
      </c>
      <c r="E4424" s="53" t="str">
        <f t="shared" si="139"/>
        <v>2017_MILENAWEE</v>
      </c>
      <c r="F4424">
        <v>424100</v>
      </c>
      <c r="G4424" s="53">
        <f t="array" ref="G4424">SUM(IF(A4424=A$5:A4424,IF(C4424=C$5:C4424,1,0),0))</f>
        <v>46</v>
      </c>
    </row>
    <row r="4425" spans="1:7" x14ac:dyDescent="0.25">
      <c r="A4425">
        <v>2017</v>
      </c>
      <c r="B4425" s="53" t="str">
        <f t="shared" si="138"/>
        <v>2017_MI47</v>
      </c>
      <c r="C4425" t="s">
        <v>375</v>
      </c>
      <c r="D4425" t="s">
        <v>832</v>
      </c>
      <c r="E4425" s="53" t="str">
        <f t="shared" si="139"/>
        <v>2017_MILIVINGSTON</v>
      </c>
      <c r="F4425">
        <v>424100</v>
      </c>
      <c r="G4425" s="53">
        <f t="array" ref="G4425">SUM(IF(A4425=A$5:A4425,IF(C4425=C$5:C4425,1,0),0))</f>
        <v>47</v>
      </c>
    </row>
    <row r="4426" spans="1:7" x14ac:dyDescent="0.25">
      <c r="A4426">
        <v>2017</v>
      </c>
      <c r="B4426" s="53" t="str">
        <f t="shared" si="138"/>
        <v>2017_MI48</v>
      </c>
      <c r="C4426" t="s">
        <v>375</v>
      </c>
      <c r="D4426" t="s">
        <v>1153</v>
      </c>
      <c r="E4426" s="53" t="str">
        <f t="shared" si="139"/>
        <v>2017_MILUCE</v>
      </c>
      <c r="F4426">
        <v>424100</v>
      </c>
      <c r="G4426" s="53">
        <f t="array" ref="G4426">SUM(IF(A4426=A$5:A4426,IF(C4426=C$5:C4426,1,0),0))</f>
        <v>48</v>
      </c>
    </row>
    <row r="4427" spans="1:7" x14ac:dyDescent="0.25">
      <c r="A4427">
        <v>2017</v>
      </c>
      <c r="B4427" s="53" t="str">
        <f t="shared" si="138"/>
        <v>2017_MI49</v>
      </c>
      <c r="C4427" t="s">
        <v>375</v>
      </c>
      <c r="D4427" t="s">
        <v>1154</v>
      </c>
      <c r="E4427" s="53" t="str">
        <f t="shared" si="139"/>
        <v>2017_MIMACKINAC</v>
      </c>
      <c r="F4427">
        <v>424100</v>
      </c>
      <c r="G4427" s="53">
        <f t="array" ref="G4427">SUM(IF(A4427=A$5:A4427,IF(C4427=C$5:C4427,1,0),0))</f>
        <v>49</v>
      </c>
    </row>
    <row r="4428" spans="1:7" x14ac:dyDescent="0.25">
      <c r="A4428">
        <v>2017</v>
      </c>
      <c r="B4428" s="53" t="str">
        <f t="shared" si="138"/>
        <v>2017_MI50</v>
      </c>
      <c r="C4428" t="s">
        <v>375</v>
      </c>
      <c r="D4428" t="s">
        <v>1155</v>
      </c>
      <c r="E4428" s="53" t="str">
        <f t="shared" si="139"/>
        <v>2017_MIMACOMB</v>
      </c>
      <c r="F4428">
        <v>424100</v>
      </c>
      <c r="G4428" s="53">
        <f t="array" ref="G4428">SUM(IF(A4428=A$5:A4428,IF(C4428=C$5:C4428,1,0),0))</f>
        <v>50</v>
      </c>
    </row>
    <row r="4429" spans="1:7" x14ac:dyDescent="0.25">
      <c r="A4429">
        <v>2017</v>
      </c>
      <c r="B4429" s="53" t="str">
        <f t="shared" si="138"/>
        <v>2017_MI51</v>
      </c>
      <c r="C4429" t="s">
        <v>375</v>
      </c>
      <c r="D4429" t="s">
        <v>1156</v>
      </c>
      <c r="E4429" s="53" t="str">
        <f t="shared" si="139"/>
        <v>2017_MIMANISTEE</v>
      </c>
      <c r="F4429">
        <v>424100</v>
      </c>
      <c r="G4429" s="53">
        <f t="array" ref="G4429">SUM(IF(A4429=A$5:A4429,IF(C4429=C$5:C4429,1,0),0))</f>
        <v>51</v>
      </c>
    </row>
    <row r="4430" spans="1:7" x14ac:dyDescent="0.25">
      <c r="A4430">
        <v>2017</v>
      </c>
      <c r="B4430" s="53" t="str">
        <f t="shared" si="138"/>
        <v>2017_MI52</v>
      </c>
      <c r="C4430" t="s">
        <v>375</v>
      </c>
      <c r="D4430" t="s">
        <v>1157</v>
      </c>
      <c r="E4430" s="53" t="str">
        <f t="shared" si="139"/>
        <v>2017_MIMARQUETTE</v>
      </c>
      <c r="F4430">
        <v>424100</v>
      </c>
      <c r="G4430" s="53">
        <f t="array" ref="G4430">SUM(IF(A4430=A$5:A4430,IF(C4430=C$5:C4430,1,0),0))</f>
        <v>52</v>
      </c>
    </row>
    <row r="4431" spans="1:7" x14ac:dyDescent="0.25">
      <c r="A4431">
        <v>2017</v>
      </c>
      <c r="B4431" s="53" t="str">
        <f t="shared" si="138"/>
        <v>2017_MI53</v>
      </c>
      <c r="C4431" t="s">
        <v>375</v>
      </c>
      <c r="D4431" t="s">
        <v>837</v>
      </c>
      <c r="E4431" s="53" t="str">
        <f t="shared" si="139"/>
        <v>2017_MIMASON</v>
      </c>
      <c r="F4431">
        <v>424100</v>
      </c>
      <c r="G4431" s="53">
        <f t="array" ref="G4431">SUM(IF(A4431=A$5:A4431,IF(C4431=C$5:C4431,1,0),0))</f>
        <v>53</v>
      </c>
    </row>
    <row r="4432" spans="1:7" x14ac:dyDescent="0.25">
      <c r="A4432">
        <v>2017</v>
      </c>
      <c r="B4432" s="53" t="str">
        <f t="shared" si="138"/>
        <v>2017_MI54</v>
      </c>
      <c r="C4432" t="s">
        <v>375</v>
      </c>
      <c r="D4432" t="s">
        <v>1158</v>
      </c>
      <c r="E4432" s="53" t="str">
        <f t="shared" si="139"/>
        <v>2017_MIMECOSTA</v>
      </c>
      <c r="F4432">
        <v>424100</v>
      </c>
      <c r="G4432" s="53">
        <f t="array" ref="G4432">SUM(IF(A4432=A$5:A4432,IF(C4432=C$5:C4432,1,0),0))</f>
        <v>54</v>
      </c>
    </row>
    <row r="4433" spans="1:7" x14ac:dyDescent="0.25">
      <c r="A4433">
        <v>2017</v>
      </c>
      <c r="B4433" s="53" t="str">
        <f t="shared" si="138"/>
        <v>2017_MI55</v>
      </c>
      <c r="C4433" t="s">
        <v>375</v>
      </c>
      <c r="D4433" t="s">
        <v>1159</v>
      </c>
      <c r="E4433" s="53" t="str">
        <f t="shared" si="139"/>
        <v>2017_MIMENOMINEE</v>
      </c>
      <c r="F4433">
        <v>424100</v>
      </c>
      <c r="G4433" s="53">
        <f t="array" ref="G4433">SUM(IF(A4433=A$5:A4433,IF(C4433=C$5:C4433,1,0),0))</f>
        <v>55</v>
      </c>
    </row>
    <row r="4434" spans="1:7" x14ac:dyDescent="0.25">
      <c r="A4434">
        <v>2017</v>
      </c>
      <c r="B4434" s="53" t="str">
        <f t="shared" si="138"/>
        <v>2017_MI56</v>
      </c>
      <c r="C4434" t="s">
        <v>375</v>
      </c>
      <c r="D4434" t="s">
        <v>1160</v>
      </c>
      <c r="E4434" s="53" t="str">
        <f t="shared" si="139"/>
        <v>2017_MIMIDLAND</v>
      </c>
      <c r="F4434">
        <v>424100</v>
      </c>
      <c r="G4434" s="53">
        <f t="array" ref="G4434">SUM(IF(A4434=A$5:A4434,IF(C4434=C$5:C4434,1,0),0))</f>
        <v>56</v>
      </c>
    </row>
    <row r="4435" spans="1:7" x14ac:dyDescent="0.25">
      <c r="A4435">
        <v>2017</v>
      </c>
      <c r="B4435" s="53" t="str">
        <f t="shared" si="138"/>
        <v>2017_MI57</v>
      </c>
      <c r="C4435" t="s">
        <v>375</v>
      </c>
      <c r="D4435" t="s">
        <v>1161</v>
      </c>
      <c r="E4435" s="53" t="str">
        <f t="shared" si="139"/>
        <v>2017_MIMISSAUKEE</v>
      </c>
      <c r="F4435">
        <v>424100</v>
      </c>
      <c r="G4435" s="53">
        <f t="array" ref="G4435">SUM(IF(A4435=A$5:A4435,IF(C4435=C$5:C4435,1,0),0))</f>
        <v>57</v>
      </c>
    </row>
    <row r="4436" spans="1:7" x14ac:dyDescent="0.25">
      <c r="A4436">
        <v>2017</v>
      </c>
      <c r="B4436" s="53" t="str">
        <f t="shared" si="138"/>
        <v>2017_MI58</v>
      </c>
      <c r="C4436" t="s">
        <v>375</v>
      </c>
      <c r="D4436" t="s">
        <v>210</v>
      </c>
      <c r="E4436" s="53" t="str">
        <f t="shared" si="139"/>
        <v>2017_MIMONROE</v>
      </c>
      <c r="F4436">
        <v>424100</v>
      </c>
      <c r="G4436" s="53">
        <f t="array" ref="G4436">SUM(IF(A4436=A$5:A4436,IF(C4436=C$5:C4436,1,0),0))</f>
        <v>58</v>
      </c>
    </row>
    <row r="4437" spans="1:7" x14ac:dyDescent="0.25">
      <c r="A4437">
        <v>2017</v>
      </c>
      <c r="B4437" s="53" t="str">
        <f t="shared" si="138"/>
        <v>2017_MI59</v>
      </c>
      <c r="C4437" t="s">
        <v>375</v>
      </c>
      <c r="D4437" t="s">
        <v>1162</v>
      </c>
      <c r="E4437" s="53" t="str">
        <f t="shared" si="139"/>
        <v>2017_MIMONTCALM</v>
      </c>
      <c r="F4437">
        <v>424100</v>
      </c>
      <c r="G4437" s="53">
        <f t="array" ref="G4437">SUM(IF(A4437=A$5:A4437,IF(C4437=C$5:C4437,1,0),0))</f>
        <v>59</v>
      </c>
    </row>
    <row r="4438" spans="1:7" x14ac:dyDescent="0.25">
      <c r="A4438">
        <v>2017</v>
      </c>
      <c r="B4438" s="53" t="str">
        <f t="shared" si="138"/>
        <v>2017_MI60</v>
      </c>
      <c r="C4438" t="s">
        <v>375</v>
      </c>
      <c r="D4438" t="s">
        <v>1163</v>
      </c>
      <c r="E4438" s="53" t="str">
        <f t="shared" si="139"/>
        <v>2017_MIMONTMORENCY</v>
      </c>
      <c r="F4438">
        <v>424100</v>
      </c>
      <c r="G4438" s="53">
        <f t="array" ref="G4438">SUM(IF(A4438=A$5:A4438,IF(C4438=C$5:C4438,1,0),0))</f>
        <v>60</v>
      </c>
    </row>
    <row r="4439" spans="1:7" x14ac:dyDescent="0.25">
      <c r="A4439">
        <v>2017</v>
      </c>
      <c r="B4439" s="53" t="str">
        <f t="shared" si="138"/>
        <v>2017_MI61</v>
      </c>
      <c r="C4439" t="s">
        <v>375</v>
      </c>
      <c r="D4439" t="s">
        <v>1164</v>
      </c>
      <c r="E4439" s="53" t="str">
        <f t="shared" si="139"/>
        <v>2017_MIMUSKEGON</v>
      </c>
      <c r="F4439">
        <v>424100</v>
      </c>
      <c r="G4439" s="53">
        <f t="array" ref="G4439">SUM(IF(A4439=A$5:A4439,IF(C4439=C$5:C4439,1,0),0))</f>
        <v>61</v>
      </c>
    </row>
    <row r="4440" spans="1:7" x14ac:dyDescent="0.25">
      <c r="A4440">
        <v>2017</v>
      </c>
      <c r="B4440" s="53" t="str">
        <f t="shared" si="138"/>
        <v>2017_MI62</v>
      </c>
      <c r="C4440" t="s">
        <v>375</v>
      </c>
      <c r="D4440" t="s">
        <v>1165</v>
      </c>
      <c r="E4440" s="53" t="str">
        <f t="shared" si="139"/>
        <v>2017_MINEWAYGO</v>
      </c>
      <c r="F4440">
        <v>424100</v>
      </c>
      <c r="G4440" s="53">
        <f t="array" ref="G4440">SUM(IF(A4440=A$5:A4440,IF(C4440=C$5:C4440,1,0),0))</f>
        <v>62</v>
      </c>
    </row>
    <row r="4441" spans="1:7" x14ac:dyDescent="0.25">
      <c r="A4441">
        <v>2017</v>
      </c>
      <c r="B4441" s="53" t="str">
        <f t="shared" si="138"/>
        <v>2017_MI63</v>
      </c>
      <c r="C4441" t="s">
        <v>375</v>
      </c>
      <c r="D4441" t="s">
        <v>1166</v>
      </c>
      <c r="E4441" s="53" t="str">
        <f t="shared" si="139"/>
        <v>2017_MIOAKLAND</v>
      </c>
      <c r="F4441">
        <v>424100</v>
      </c>
      <c r="G4441" s="53">
        <f t="array" ref="G4441">SUM(IF(A4441=A$5:A4441,IF(C4441=C$5:C4441,1,0),0))</f>
        <v>63</v>
      </c>
    </row>
    <row r="4442" spans="1:7" x14ac:dyDescent="0.25">
      <c r="A4442">
        <v>2017</v>
      </c>
      <c r="B4442" s="53" t="str">
        <f t="shared" si="138"/>
        <v>2017_MI64</v>
      </c>
      <c r="C4442" t="s">
        <v>375</v>
      </c>
      <c r="D4442" t="s">
        <v>1167</v>
      </c>
      <c r="E4442" s="53" t="str">
        <f t="shared" si="139"/>
        <v>2017_MIOCEANA</v>
      </c>
      <c r="F4442">
        <v>424100</v>
      </c>
      <c r="G4442" s="53">
        <f t="array" ref="G4442">SUM(IF(A4442=A$5:A4442,IF(C4442=C$5:C4442,1,0),0))</f>
        <v>64</v>
      </c>
    </row>
    <row r="4443" spans="1:7" x14ac:dyDescent="0.25">
      <c r="A4443">
        <v>2017</v>
      </c>
      <c r="B4443" s="53" t="str">
        <f t="shared" si="138"/>
        <v>2017_MI65</v>
      </c>
      <c r="C4443" t="s">
        <v>375</v>
      </c>
      <c r="D4443" t="s">
        <v>1168</v>
      </c>
      <c r="E4443" s="53" t="str">
        <f t="shared" si="139"/>
        <v>2017_MIOGEMAW</v>
      </c>
      <c r="F4443">
        <v>424100</v>
      </c>
      <c r="G4443" s="53">
        <f t="array" ref="G4443">SUM(IF(A4443=A$5:A4443,IF(C4443=C$5:C4443,1,0),0))</f>
        <v>65</v>
      </c>
    </row>
    <row r="4444" spans="1:7" x14ac:dyDescent="0.25">
      <c r="A4444">
        <v>2017</v>
      </c>
      <c r="B4444" s="53" t="str">
        <f t="shared" si="138"/>
        <v>2017_MI66</v>
      </c>
      <c r="C4444" t="s">
        <v>375</v>
      </c>
      <c r="D4444" t="s">
        <v>1169</v>
      </c>
      <c r="E4444" s="53" t="str">
        <f t="shared" si="139"/>
        <v>2017_MIONTONAGON</v>
      </c>
      <c r="F4444">
        <v>424100</v>
      </c>
      <c r="G4444" s="53">
        <f t="array" ref="G4444">SUM(IF(A4444=A$5:A4444,IF(C4444=C$5:C4444,1,0),0))</f>
        <v>66</v>
      </c>
    </row>
    <row r="4445" spans="1:7" x14ac:dyDescent="0.25">
      <c r="A4445">
        <v>2017</v>
      </c>
      <c r="B4445" s="53" t="str">
        <f t="shared" si="138"/>
        <v>2017_MI67</v>
      </c>
      <c r="C4445" t="s">
        <v>375</v>
      </c>
      <c r="D4445" t="s">
        <v>658</v>
      </c>
      <c r="E4445" s="53" t="str">
        <f t="shared" si="139"/>
        <v>2017_MIOSCEOLA</v>
      </c>
      <c r="F4445">
        <v>424100</v>
      </c>
      <c r="G4445" s="53">
        <f t="array" ref="G4445">SUM(IF(A4445=A$5:A4445,IF(C4445=C$5:C4445,1,0),0))</f>
        <v>67</v>
      </c>
    </row>
    <row r="4446" spans="1:7" x14ac:dyDescent="0.25">
      <c r="A4446">
        <v>2017</v>
      </c>
      <c r="B4446" s="53" t="str">
        <f t="shared" si="138"/>
        <v>2017_MI68</v>
      </c>
      <c r="C4446" t="s">
        <v>375</v>
      </c>
      <c r="D4446" t="s">
        <v>1170</v>
      </c>
      <c r="E4446" s="53" t="str">
        <f t="shared" si="139"/>
        <v>2017_MIOSCODA</v>
      </c>
      <c r="F4446">
        <v>424100</v>
      </c>
      <c r="G4446" s="53">
        <f t="array" ref="G4446">SUM(IF(A4446=A$5:A4446,IF(C4446=C$5:C4446,1,0),0))</f>
        <v>68</v>
      </c>
    </row>
    <row r="4447" spans="1:7" x14ac:dyDescent="0.25">
      <c r="A4447">
        <v>2017</v>
      </c>
      <c r="B4447" s="53" t="str">
        <f t="shared" si="138"/>
        <v>2017_MI69</v>
      </c>
      <c r="C4447" t="s">
        <v>375</v>
      </c>
      <c r="D4447" t="s">
        <v>1171</v>
      </c>
      <c r="E4447" s="53" t="str">
        <f t="shared" si="139"/>
        <v>2017_MIOTSEGO</v>
      </c>
      <c r="F4447">
        <v>424100</v>
      </c>
      <c r="G4447" s="53">
        <f t="array" ref="G4447">SUM(IF(A4447=A$5:A4447,IF(C4447=C$5:C4447,1,0),0))</f>
        <v>69</v>
      </c>
    </row>
    <row r="4448" spans="1:7" x14ac:dyDescent="0.25">
      <c r="A4448">
        <v>2017</v>
      </c>
      <c r="B4448" s="53" t="str">
        <f t="shared" si="138"/>
        <v>2017_MI70</v>
      </c>
      <c r="C4448" t="s">
        <v>375</v>
      </c>
      <c r="D4448" t="s">
        <v>979</v>
      </c>
      <c r="E4448" s="53" t="str">
        <f t="shared" si="139"/>
        <v>2017_MIOTTAWA</v>
      </c>
      <c r="F4448">
        <v>424100</v>
      </c>
      <c r="G4448" s="53">
        <f t="array" ref="G4448">SUM(IF(A4448=A$5:A4448,IF(C4448=C$5:C4448,1,0),0))</f>
        <v>70</v>
      </c>
    </row>
    <row r="4449" spans="1:7" x14ac:dyDescent="0.25">
      <c r="A4449">
        <v>2017</v>
      </c>
      <c r="B4449" s="53" t="str">
        <f t="shared" si="138"/>
        <v>2017_MI71</v>
      </c>
      <c r="C4449" t="s">
        <v>375</v>
      </c>
      <c r="D4449" t="s">
        <v>1172</v>
      </c>
      <c r="E4449" s="53" t="str">
        <f t="shared" si="139"/>
        <v>2017_MIPRESQUE ISLE</v>
      </c>
      <c r="F4449">
        <v>424100</v>
      </c>
      <c r="G4449" s="53">
        <f t="array" ref="G4449">SUM(IF(A4449=A$5:A4449,IF(C4449=C$5:C4449,1,0),0))</f>
        <v>71</v>
      </c>
    </row>
    <row r="4450" spans="1:7" x14ac:dyDescent="0.25">
      <c r="A4450">
        <v>2017</v>
      </c>
      <c r="B4450" s="53" t="str">
        <f t="shared" si="138"/>
        <v>2017_MI72</v>
      </c>
      <c r="C4450" t="s">
        <v>375</v>
      </c>
      <c r="D4450" t="s">
        <v>1173</v>
      </c>
      <c r="E4450" s="53" t="str">
        <f t="shared" si="139"/>
        <v>2017_MIROSCOMMON</v>
      </c>
      <c r="F4450">
        <v>424100</v>
      </c>
      <c r="G4450" s="53">
        <f t="array" ref="G4450">SUM(IF(A4450=A$5:A4450,IF(C4450=C$5:C4450,1,0),0))</f>
        <v>72</v>
      </c>
    </row>
    <row r="4451" spans="1:7" x14ac:dyDescent="0.25">
      <c r="A4451">
        <v>2017</v>
      </c>
      <c r="B4451" s="53" t="str">
        <f t="shared" si="138"/>
        <v>2017_MI73</v>
      </c>
      <c r="C4451" t="s">
        <v>375</v>
      </c>
      <c r="D4451" t="s">
        <v>1174</v>
      </c>
      <c r="E4451" s="53" t="str">
        <f t="shared" si="139"/>
        <v>2017_MISAGINAW</v>
      </c>
      <c r="F4451">
        <v>424100</v>
      </c>
      <c r="G4451" s="53">
        <f t="array" ref="G4451">SUM(IF(A4451=A$5:A4451,IF(C4451=C$5:C4451,1,0),0))</f>
        <v>73</v>
      </c>
    </row>
    <row r="4452" spans="1:7" x14ac:dyDescent="0.25">
      <c r="A4452">
        <v>2017</v>
      </c>
      <c r="B4452" s="53" t="str">
        <f t="shared" si="138"/>
        <v>2017_MI74</v>
      </c>
      <c r="C4452" t="s">
        <v>375</v>
      </c>
      <c r="D4452" t="s">
        <v>477</v>
      </c>
      <c r="E4452" s="53" t="str">
        <f t="shared" si="139"/>
        <v>2017_MIST. CLAIR</v>
      </c>
      <c r="F4452">
        <v>424100</v>
      </c>
      <c r="G4452" s="53">
        <f t="array" ref="G4452">SUM(IF(A4452=A$5:A4452,IF(C4452=C$5:C4452,1,0),0))</f>
        <v>74</v>
      </c>
    </row>
    <row r="4453" spans="1:7" x14ac:dyDescent="0.25">
      <c r="A4453">
        <v>2017</v>
      </c>
      <c r="B4453" s="53" t="str">
        <f t="shared" si="138"/>
        <v>2017_MI75</v>
      </c>
      <c r="C4453" t="s">
        <v>375</v>
      </c>
      <c r="D4453" t="s">
        <v>883</v>
      </c>
      <c r="E4453" s="53" t="str">
        <f t="shared" si="139"/>
        <v>2017_MIST. JOSEPH</v>
      </c>
      <c r="F4453">
        <v>424100</v>
      </c>
      <c r="G4453" s="53">
        <f t="array" ref="G4453">SUM(IF(A4453=A$5:A4453,IF(C4453=C$5:C4453,1,0),0))</f>
        <v>75</v>
      </c>
    </row>
    <row r="4454" spans="1:7" x14ac:dyDescent="0.25">
      <c r="A4454">
        <v>2017</v>
      </c>
      <c r="B4454" s="53" t="str">
        <f t="shared" si="138"/>
        <v>2017_MI76</v>
      </c>
      <c r="C4454" t="s">
        <v>375</v>
      </c>
      <c r="D4454" t="s">
        <v>1175</v>
      </c>
      <c r="E4454" s="53" t="str">
        <f t="shared" si="139"/>
        <v>2017_MISANILAC</v>
      </c>
      <c r="F4454">
        <v>424100</v>
      </c>
      <c r="G4454" s="53">
        <f t="array" ref="G4454">SUM(IF(A4454=A$5:A4454,IF(C4454=C$5:C4454,1,0),0))</f>
        <v>76</v>
      </c>
    </row>
    <row r="4455" spans="1:7" x14ac:dyDescent="0.25">
      <c r="A4455">
        <v>2017</v>
      </c>
      <c r="B4455" s="53" t="str">
        <f t="shared" si="138"/>
        <v>2017_MI77</v>
      </c>
      <c r="C4455" t="s">
        <v>375</v>
      </c>
      <c r="D4455" t="s">
        <v>1176</v>
      </c>
      <c r="E4455" s="53" t="str">
        <f t="shared" si="139"/>
        <v>2017_MISCHOOLCRAFT</v>
      </c>
      <c r="F4455">
        <v>424100</v>
      </c>
      <c r="G4455" s="53">
        <f t="array" ref="G4455">SUM(IF(A4455=A$5:A4455,IF(C4455=C$5:C4455,1,0),0))</f>
        <v>77</v>
      </c>
    </row>
    <row r="4456" spans="1:7" x14ac:dyDescent="0.25">
      <c r="A4456">
        <v>2017</v>
      </c>
      <c r="B4456" s="53" t="str">
        <f t="shared" si="138"/>
        <v>2017_MI78</v>
      </c>
      <c r="C4456" t="s">
        <v>375</v>
      </c>
      <c r="D4456" t="s">
        <v>1177</v>
      </c>
      <c r="E4456" s="53" t="str">
        <f t="shared" si="139"/>
        <v>2017_MISHIAWASSEE</v>
      </c>
      <c r="F4456">
        <v>424100</v>
      </c>
      <c r="G4456" s="53">
        <f t="array" ref="G4456">SUM(IF(A4456=A$5:A4456,IF(C4456=C$5:C4456,1,0),0))</f>
        <v>78</v>
      </c>
    </row>
    <row r="4457" spans="1:7" x14ac:dyDescent="0.25">
      <c r="A4457">
        <v>2017</v>
      </c>
      <c r="B4457" s="53" t="str">
        <f t="shared" si="138"/>
        <v>2017_MI79</v>
      </c>
      <c r="C4457" t="s">
        <v>375</v>
      </c>
      <c r="D4457" t="s">
        <v>1178</v>
      </c>
      <c r="E4457" s="53" t="str">
        <f t="shared" si="139"/>
        <v>2017_MITUSCOLA</v>
      </c>
      <c r="F4457">
        <v>424100</v>
      </c>
      <c r="G4457" s="53">
        <f t="array" ref="G4457">SUM(IF(A4457=A$5:A4457,IF(C4457=C$5:C4457,1,0),0))</f>
        <v>79</v>
      </c>
    </row>
    <row r="4458" spans="1:7" x14ac:dyDescent="0.25">
      <c r="A4458">
        <v>2017</v>
      </c>
      <c r="B4458" s="53" t="str">
        <f t="shared" si="138"/>
        <v>2017_MI80</v>
      </c>
      <c r="C4458" t="s">
        <v>375</v>
      </c>
      <c r="D4458" t="s">
        <v>547</v>
      </c>
      <c r="E4458" s="53" t="str">
        <f t="shared" si="139"/>
        <v>2017_MIVAN BUREN</v>
      </c>
      <c r="F4458">
        <v>424100</v>
      </c>
      <c r="G4458" s="53">
        <f t="array" ref="G4458">SUM(IF(A4458=A$5:A4458,IF(C4458=C$5:C4458,1,0),0))</f>
        <v>80</v>
      </c>
    </row>
    <row r="4459" spans="1:7" x14ac:dyDescent="0.25">
      <c r="A4459">
        <v>2017</v>
      </c>
      <c r="B4459" s="53" t="str">
        <f t="shared" si="138"/>
        <v>2017_MI81</v>
      </c>
      <c r="C4459" t="s">
        <v>375</v>
      </c>
      <c r="D4459" t="s">
        <v>1179</v>
      </c>
      <c r="E4459" s="53" t="str">
        <f t="shared" si="139"/>
        <v>2017_MIWASHTENAW</v>
      </c>
      <c r="F4459">
        <v>424100</v>
      </c>
      <c r="G4459" s="53">
        <f t="array" ref="G4459">SUM(IF(A4459=A$5:A4459,IF(C4459=C$5:C4459,1,0),0))</f>
        <v>81</v>
      </c>
    </row>
    <row r="4460" spans="1:7" x14ac:dyDescent="0.25">
      <c r="A4460">
        <v>2017</v>
      </c>
      <c r="B4460" s="53" t="str">
        <f t="shared" si="138"/>
        <v>2017_MI82</v>
      </c>
      <c r="C4460" t="s">
        <v>375</v>
      </c>
      <c r="D4460" t="s">
        <v>770</v>
      </c>
      <c r="E4460" s="53" t="str">
        <f t="shared" si="139"/>
        <v>2017_MIWAYNE</v>
      </c>
      <c r="F4460">
        <v>424100</v>
      </c>
      <c r="G4460" s="53">
        <f t="array" ref="G4460">SUM(IF(A4460=A$5:A4460,IF(C4460=C$5:C4460,1,0),0))</f>
        <v>82</v>
      </c>
    </row>
    <row r="4461" spans="1:7" x14ac:dyDescent="0.25">
      <c r="A4461">
        <v>2017</v>
      </c>
      <c r="B4461" s="53" t="str">
        <f t="shared" si="138"/>
        <v>2017_MI83</v>
      </c>
      <c r="C4461" t="s">
        <v>375</v>
      </c>
      <c r="D4461" t="s">
        <v>1180</v>
      </c>
      <c r="E4461" s="53" t="str">
        <f t="shared" si="139"/>
        <v>2017_MIWEXFORD</v>
      </c>
      <c r="F4461">
        <v>424100</v>
      </c>
      <c r="G4461" s="53">
        <f t="array" ref="G4461">SUM(IF(A4461=A$5:A4461,IF(C4461=C$5:C4461,1,0),0))</f>
        <v>83</v>
      </c>
    </row>
    <row r="4462" spans="1:7" x14ac:dyDescent="0.25">
      <c r="A4462">
        <v>2017</v>
      </c>
      <c r="B4462" s="53" t="str">
        <f t="shared" si="138"/>
        <v>2017_MN1</v>
      </c>
      <c r="C4462" t="s">
        <v>376</v>
      </c>
      <c r="D4462" t="s">
        <v>1181</v>
      </c>
      <c r="E4462" s="53" t="str">
        <f t="shared" si="139"/>
        <v>2017_MNAITKIN</v>
      </c>
      <c r="F4462">
        <v>424100</v>
      </c>
      <c r="G4462" s="53">
        <f t="array" ref="G4462">SUM(IF(A4462=A$5:A4462,IF(C4462=C$5:C4462,1,0),0))</f>
        <v>1</v>
      </c>
    </row>
    <row r="4463" spans="1:7" x14ac:dyDescent="0.25">
      <c r="A4463">
        <v>2017</v>
      </c>
      <c r="B4463" s="53" t="str">
        <f t="shared" si="138"/>
        <v>2017_MN2</v>
      </c>
      <c r="C4463" t="s">
        <v>376</v>
      </c>
      <c r="D4463" t="s">
        <v>1182</v>
      </c>
      <c r="E4463" s="53" t="str">
        <f t="shared" si="139"/>
        <v>2017_MNANOKA</v>
      </c>
      <c r="F4463">
        <v>424100</v>
      </c>
      <c r="G4463" s="53">
        <f t="array" ref="G4463">SUM(IF(A4463=A$5:A4463,IF(C4463=C$5:C4463,1,0),0))</f>
        <v>2</v>
      </c>
    </row>
    <row r="4464" spans="1:7" x14ac:dyDescent="0.25">
      <c r="A4464">
        <v>2017</v>
      </c>
      <c r="B4464" s="53" t="str">
        <f t="shared" si="138"/>
        <v>2017_MN3</v>
      </c>
      <c r="C4464" t="s">
        <v>376</v>
      </c>
      <c r="D4464" t="s">
        <v>1183</v>
      </c>
      <c r="E4464" s="53" t="str">
        <f t="shared" si="139"/>
        <v>2017_MNBECKER</v>
      </c>
      <c r="F4464">
        <v>424100</v>
      </c>
      <c r="G4464" s="53">
        <f t="array" ref="G4464">SUM(IF(A4464=A$5:A4464,IF(C4464=C$5:C4464,1,0),0))</f>
        <v>3</v>
      </c>
    </row>
    <row r="4465" spans="1:7" x14ac:dyDescent="0.25">
      <c r="A4465">
        <v>2017</v>
      </c>
      <c r="B4465" s="53" t="str">
        <f t="shared" si="138"/>
        <v>2017_MN4</v>
      </c>
      <c r="C4465" t="s">
        <v>376</v>
      </c>
      <c r="D4465" t="s">
        <v>1184</v>
      </c>
      <c r="E4465" s="53" t="str">
        <f t="shared" si="139"/>
        <v>2017_MNBELTRAMI</v>
      </c>
      <c r="F4465">
        <v>424100</v>
      </c>
      <c r="G4465" s="53">
        <f t="array" ref="G4465">SUM(IF(A4465=A$5:A4465,IF(C4465=C$5:C4465,1,0),0))</f>
        <v>4</v>
      </c>
    </row>
    <row r="4466" spans="1:7" x14ac:dyDescent="0.25">
      <c r="A4466">
        <v>2017</v>
      </c>
      <c r="B4466" s="53" t="str">
        <f t="shared" si="138"/>
        <v>2017_MN5</v>
      </c>
      <c r="C4466" t="s">
        <v>376</v>
      </c>
      <c r="D4466" t="s">
        <v>503</v>
      </c>
      <c r="E4466" s="53" t="str">
        <f t="shared" si="139"/>
        <v>2017_MNBENTON</v>
      </c>
      <c r="F4466">
        <v>424100</v>
      </c>
      <c r="G4466" s="53">
        <f t="array" ref="G4466">SUM(IF(A4466=A$5:A4466,IF(C4466=C$5:C4466,1,0),0))</f>
        <v>5</v>
      </c>
    </row>
    <row r="4467" spans="1:7" x14ac:dyDescent="0.25">
      <c r="A4467">
        <v>2017</v>
      </c>
      <c r="B4467" s="53" t="str">
        <f t="shared" si="138"/>
        <v>2017_MN6</v>
      </c>
      <c r="C4467" t="s">
        <v>376</v>
      </c>
      <c r="D4467" t="s">
        <v>1185</v>
      </c>
      <c r="E4467" s="53" t="str">
        <f t="shared" si="139"/>
        <v>2017_MNBIG STONE</v>
      </c>
      <c r="F4467">
        <v>424100</v>
      </c>
      <c r="G4467" s="53">
        <f t="array" ref="G4467">SUM(IF(A4467=A$5:A4467,IF(C4467=C$5:C4467,1,0),0))</f>
        <v>6</v>
      </c>
    </row>
    <row r="4468" spans="1:7" x14ac:dyDescent="0.25">
      <c r="A4468">
        <v>2017</v>
      </c>
      <c r="B4468" s="53" t="str">
        <f t="shared" si="138"/>
        <v>2017_MN7</v>
      </c>
      <c r="C4468" t="s">
        <v>376</v>
      </c>
      <c r="D4468" t="s">
        <v>1186</v>
      </c>
      <c r="E4468" s="53" t="str">
        <f t="shared" si="139"/>
        <v>2017_MNBLUE EARTH</v>
      </c>
      <c r="F4468">
        <v>424100</v>
      </c>
      <c r="G4468" s="53">
        <f t="array" ref="G4468">SUM(IF(A4468=A$5:A4468,IF(C4468=C$5:C4468,1,0),0))</f>
        <v>7</v>
      </c>
    </row>
    <row r="4469" spans="1:7" x14ac:dyDescent="0.25">
      <c r="A4469">
        <v>2017</v>
      </c>
      <c r="B4469" s="53" t="str">
        <f t="shared" si="138"/>
        <v>2017_MN8</v>
      </c>
      <c r="C4469" t="s">
        <v>376</v>
      </c>
      <c r="D4469" t="s">
        <v>808</v>
      </c>
      <c r="E4469" s="53" t="str">
        <f t="shared" si="139"/>
        <v>2017_MNBROWN</v>
      </c>
      <c r="F4469">
        <v>424100</v>
      </c>
      <c r="G4469" s="53">
        <f t="array" ref="G4469">SUM(IF(A4469=A$5:A4469,IF(C4469=C$5:C4469,1,0),0))</f>
        <v>8</v>
      </c>
    </row>
    <row r="4470" spans="1:7" x14ac:dyDescent="0.25">
      <c r="A4470">
        <v>2017</v>
      </c>
      <c r="B4470" s="53" t="str">
        <f t="shared" si="138"/>
        <v>2017_MN9</v>
      </c>
      <c r="C4470" t="s">
        <v>376</v>
      </c>
      <c r="D4470" t="s">
        <v>1187</v>
      </c>
      <c r="E4470" s="53" t="str">
        <f t="shared" si="139"/>
        <v>2017_MNCARLTON</v>
      </c>
      <c r="F4470">
        <v>424100</v>
      </c>
      <c r="G4470" s="53">
        <f t="array" ref="G4470">SUM(IF(A4470=A$5:A4470,IF(C4470=C$5:C4470,1,0),0))</f>
        <v>9</v>
      </c>
    </row>
    <row r="4471" spans="1:7" x14ac:dyDescent="0.25">
      <c r="A4471">
        <v>2017</v>
      </c>
      <c r="B4471" s="53" t="str">
        <f t="shared" si="138"/>
        <v>2017_MN10</v>
      </c>
      <c r="C4471" t="s">
        <v>376</v>
      </c>
      <c r="D4471" t="s">
        <v>1188</v>
      </c>
      <c r="E4471" s="53" t="str">
        <f t="shared" si="139"/>
        <v>2017_MNCARVER</v>
      </c>
      <c r="F4471">
        <v>424100</v>
      </c>
      <c r="G4471" s="53">
        <f t="array" ref="G4471">SUM(IF(A4471=A$5:A4471,IF(C4471=C$5:C4471,1,0),0))</f>
        <v>10</v>
      </c>
    </row>
    <row r="4472" spans="1:7" x14ac:dyDescent="0.25">
      <c r="A4472">
        <v>2017</v>
      </c>
      <c r="B4472" s="53" t="str">
        <f t="shared" si="138"/>
        <v>2017_MN11</v>
      </c>
      <c r="C4472" t="s">
        <v>376</v>
      </c>
      <c r="D4472" t="s">
        <v>810</v>
      </c>
      <c r="E4472" s="53" t="str">
        <f t="shared" si="139"/>
        <v>2017_MNCASS</v>
      </c>
      <c r="F4472">
        <v>424100</v>
      </c>
      <c r="G4472" s="53">
        <f t="array" ref="G4472">SUM(IF(A4472=A$5:A4472,IF(C4472=C$5:C4472,1,0),0))</f>
        <v>11</v>
      </c>
    </row>
    <row r="4473" spans="1:7" x14ac:dyDescent="0.25">
      <c r="A4473">
        <v>2017</v>
      </c>
      <c r="B4473" s="53" t="str">
        <f t="shared" si="138"/>
        <v>2017_MN12</v>
      </c>
      <c r="C4473" t="s">
        <v>376</v>
      </c>
      <c r="D4473" t="s">
        <v>1131</v>
      </c>
      <c r="E4473" s="53" t="str">
        <f t="shared" si="139"/>
        <v>2017_MNCHIPPEWA</v>
      </c>
      <c r="F4473">
        <v>424100</v>
      </c>
      <c r="G4473" s="53">
        <f t="array" ref="G4473">SUM(IF(A4473=A$5:A4473,IF(C4473=C$5:C4473,1,0),0))</f>
        <v>12</v>
      </c>
    </row>
    <row r="4474" spans="1:7" x14ac:dyDescent="0.25">
      <c r="A4474">
        <v>2017</v>
      </c>
      <c r="B4474" s="53" t="str">
        <f t="shared" si="138"/>
        <v>2017_MN13</v>
      </c>
      <c r="C4474" t="s">
        <v>376</v>
      </c>
      <c r="D4474" t="s">
        <v>1189</v>
      </c>
      <c r="E4474" s="53" t="str">
        <f t="shared" si="139"/>
        <v>2017_MNCHISAGO</v>
      </c>
      <c r="F4474">
        <v>424100</v>
      </c>
      <c r="G4474" s="53">
        <f t="array" ref="G4474">SUM(IF(A4474=A$5:A4474,IF(C4474=C$5:C4474,1,0),0))</f>
        <v>13</v>
      </c>
    </row>
    <row r="4475" spans="1:7" x14ac:dyDescent="0.25">
      <c r="A4475">
        <v>2017</v>
      </c>
      <c r="B4475" s="53" t="str">
        <f t="shared" si="138"/>
        <v>2017_MN14</v>
      </c>
      <c r="C4475" t="s">
        <v>376</v>
      </c>
      <c r="D4475" t="s">
        <v>439</v>
      </c>
      <c r="E4475" s="53" t="str">
        <f t="shared" si="139"/>
        <v>2017_MNCLAY</v>
      </c>
      <c r="F4475">
        <v>424100</v>
      </c>
      <c r="G4475" s="53">
        <f t="array" ref="G4475">SUM(IF(A4475=A$5:A4475,IF(C4475=C$5:C4475,1,0),0))</f>
        <v>14</v>
      </c>
    </row>
    <row r="4476" spans="1:7" x14ac:dyDescent="0.25">
      <c r="A4476">
        <v>2017</v>
      </c>
      <c r="B4476" s="53" t="str">
        <f t="shared" si="138"/>
        <v>2017_MN15</v>
      </c>
      <c r="C4476" t="s">
        <v>376</v>
      </c>
      <c r="D4476" t="s">
        <v>789</v>
      </c>
      <c r="E4476" s="53" t="str">
        <f t="shared" si="139"/>
        <v>2017_MNCLEARWATER</v>
      </c>
      <c r="F4476">
        <v>424100</v>
      </c>
      <c r="G4476" s="53">
        <f t="array" ref="G4476">SUM(IF(A4476=A$5:A4476,IF(C4476=C$5:C4476,1,0),0))</f>
        <v>15</v>
      </c>
    </row>
    <row r="4477" spans="1:7" x14ac:dyDescent="0.25">
      <c r="A4477">
        <v>2017</v>
      </c>
      <c r="B4477" s="53" t="str">
        <f t="shared" si="138"/>
        <v>2017_MN16</v>
      </c>
      <c r="C4477" t="s">
        <v>376</v>
      </c>
      <c r="D4477" t="s">
        <v>697</v>
      </c>
      <c r="E4477" s="53" t="str">
        <f t="shared" si="139"/>
        <v>2017_MNCOOK</v>
      </c>
      <c r="F4477">
        <v>424100</v>
      </c>
      <c r="G4477" s="53">
        <f t="array" ref="G4477">SUM(IF(A4477=A$5:A4477,IF(C4477=C$5:C4477,1,0),0))</f>
        <v>16</v>
      </c>
    </row>
    <row r="4478" spans="1:7" x14ac:dyDescent="0.25">
      <c r="A4478">
        <v>2017</v>
      </c>
      <c r="B4478" s="53" t="str">
        <f t="shared" si="138"/>
        <v>2017_MN17</v>
      </c>
      <c r="C4478" t="s">
        <v>376</v>
      </c>
      <c r="D4478" t="s">
        <v>1190</v>
      </c>
      <c r="E4478" s="53" t="str">
        <f t="shared" si="139"/>
        <v>2017_MNCOTTONWOOD</v>
      </c>
      <c r="F4478">
        <v>424100</v>
      </c>
      <c r="G4478" s="53">
        <f t="array" ref="G4478">SUM(IF(A4478=A$5:A4478,IF(C4478=C$5:C4478,1,0),0))</f>
        <v>17</v>
      </c>
    </row>
    <row r="4479" spans="1:7" x14ac:dyDescent="0.25">
      <c r="A4479">
        <v>2017</v>
      </c>
      <c r="B4479" s="53" t="str">
        <f t="shared" si="138"/>
        <v>2017_MN18</v>
      </c>
      <c r="C4479" t="s">
        <v>376</v>
      </c>
      <c r="D4479" t="s">
        <v>1191</v>
      </c>
      <c r="E4479" s="53" t="str">
        <f t="shared" si="139"/>
        <v>2017_MNCROW WING</v>
      </c>
      <c r="F4479">
        <v>424100</v>
      </c>
      <c r="G4479" s="53">
        <f t="array" ref="G4479">SUM(IF(A4479=A$5:A4479,IF(C4479=C$5:C4479,1,0),0))</f>
        <v>18</v>
      </c>
    </row>
    <row r="4480" spans="1:7" x14ac:dyDescent="0.25">
      <c r="A4480">
        <v>2017</v>
      </c>
      <c r="B4480" s="53" t="str">
        <f t="shared" si="138"/>
        <v>2017_MN19</v>
      </c>
      <c r="C4480" t="s">
        <v>376</v>
      </c>
      <c r="D4480" t="s">
        <v>1192</v>
      </c>
      <c r="E4480" s="53" t="str">
        <f t="shared" si="139"/>
        <v>2017_MNDAKOTA</v>
      </c>
      <c r="F4480">
        <v>424100</v>
      </c>
      <c r="G4480" s="53">
        <f t="array" ref="G4480">SUM(IF(A4480=A$5:A4480,IF(C4480=C$5:C4480,1,0),0))</f>
        <v>19</v>
      </c>
    </row>
    <row r="4481" spans="1:7" x14ac:dyDescent="0.25">
      <c r="A4481">
        <v>2017</v>
      </c>
      <c r="B4481" s="53" t="str">
        <f t="shared" si="138"/>
        <v>2017_MN20</v>
      </c>
      <c r="C4481" t="s">
        <v>376</v>
      </c>
      <c r="D4481" t="s">
        <v>704</v>
      </c>
      <c r="E4481" s="53" t="str">
        <f t="shared" si="139"/>
        <v>2017_MNDODGE</v>
      </c>
      <c r="F4481">
        <v>424100</v>
      </c>
      <c r="G4481" s="53">
        <f t="array" ref="G4481">SUM(IF(A4481=A$5:A4481,IF(C4481=C$5:C4481,1,0),0))</f>
        <v>20</v>
      </c>
    </row>
    <row r="4482" spans="1:7" x14ac:dyDescent="0.25">
      <c r="A4482">
        <v>2017</v>
      </c>
      <c r="B4482" s="53" t="str">
        <f t="shared" si="138"/>
        <v>2017_MN21</v>
      </c>
      <c r="C4482" t="s">
        <v>376</v>
      </c>
      <c r="D4482" t="s">
        <v>190</v>
      </c>
      <c r="E4482" s="53" t="str">
        <f t="shared" si="139"/>
        <v>2017_MNDOUGLAS</v>
      </c>
      <c r="F4482">
        <v>424100</v>
      </c>
      <c r="G4482" s="53">
        <f t="array" ref="G4482">SUM(IF(A4482=A$5:A4482,IF(C4482=C$5:C4482,1,0),0))</f>
        <v>21</v>
      </c>
    </row>
    <row r="4483" spans="1:7" x14ac:dyDescent="0.25">
      <c r="A4483">
        <v>2017</v>
      </c>
      <c r="B4483" s="53" t="str">
        <f t="shared" si="138"/>
        <v>2017_MN22</v>
      </c>
      <c r="C4483" t="s">
        <v>376</v>
      </c>
      <c r="D4483" t="s">
        <v>1193</v>
      </c>
      <c r="E4483" s="53" t="str">
        <f t="shared" si="139"/>
        <v>2017_MNFARIBAULT</v>
      </c>
      <c r="F4483">
        <v>424100</v>
      </c>
      <c r="G4483" s="53">
        <f t="array" ref="G4483">SUM(IF(A4483=A$5:A4483,IF(C4483=C$5:C4483,1,0),0))</f>
        <v>22</v>
      </c>
    </row>
    <row r="4484" spans="1:7" x14ac:dyDescent="0.25">
      <c r="A4484">
        <v>2017</v>
      </c>
      <c r="B4484" s="53" t="str">
        <f t="shared" si="138"/>
        <v>2017_MN23</v>
      </c>
      <c r="C4484" t="s">
        <v>376</v>
      </c>
      <c r="D4484" t="s">
        <v>1194</v>
      </c>
      <c r="E4484" s="53" t="str">
        <f t="shared" si="139"/>
        <v>2017_MNFILLMORE</v>
      </c>
      <c r="F4484">
        <v>424100</v>
      </c>
      <c r="G4484" s="53">
        <f t="array" ref="G4484">SUM(IF(A4484=A$5:A4484,IF(C4484=C$5:C4484,1,0),0))</f>
        <v>23</v>
      </c>
    </row>
    <row r="4485" spans="1:7" x14ac:dyDescent="0.25">
      <c r="A4485">
        <v>2017</v>
      </c>
      <c r="B4485" s="53" t="str">
        <f t="shared" si="138"/>
        <v>2017_MN24</v>
      </c>
      <c r="C4485" t="s">
        <v>376</v>
      </c>
      <c r="D4485" t="s">
        <v>1195</v>
      </c>
      <c r="E4485" s="53" t="str">
        <f t="shared" si="139"/>
        <v>2017_MNFREEBORN</v>
      </c>
      <c r="F4485">
        <v>424100</v>
      </c>
      <c r="G4485" s="53">
        <f t="array" ref="G4485">SUM(IF(A4485=A$5:A4485,IF(C4485=C$5:C4485,1,0),0))</f>
        <v>24</v>
      </c>
    </row>
    <row r="4486" spans="1:7" x14ac:dyDescent="0.25">
      <c r="A4486">
        <v>2017</v>
      </c>
      <c r="B4486" s="53" t="str">
        <f t="shared" ref="B4486:B4549" si="140">A4486&amp;"_"&amp;C4486&amp;G4486</f>
        <v>2017_MN25</v>
      </c>
      <c r="C4486" t="s">
        <v>376</v>
      </c>
      <c r="D4486" t="s">
        <v>1196</v>
      </c>
      <c r="E4486" s="53" t="str">
        <f t="shared" ref="E4486:E4549" si="141">A4486&amp;"_"&amp;C4486&amp;D4486</f>
        <v>2017_MNGOODHUE</v>
      </c>
      <c r="F4486">
        <v>424100</v>
      </c>
      <c r="G4486" s="53">
        <f t="array" ref="G4486">SUM(IF(A4486=A$5:A4486,IF(C4486=C$5:C4486,1,0),0))</f>
        <v>25</v>
      </c>
    </row>
    <row r="4487" spans="1:7" x14ac:dyDescent="0.25">
      <c r="A4487">
        <v>2017</v>
      </c>
      <c r="B4487" s="53" t="str">
        <f t="shared" si="140"/>
        <v>2017_MN26</v>
      </c>
      <c r="C4487" t="s">
        <v>376</v>
      </c>
      <c r="D4487" t="s">
        <v>520</v>
      </c>
      <c r="E4487" s="53" t="str">
        <f t="shared" si="141"/>
        <v>2017_MNGRANT</v>
      </c>
      <c r="F4487">
        <v>424100</v>
      </c>
      <c r="G4487" s="53">
        <f t="array" ref="G4487">SUM(IF(A4487=A$5:A4487,IF(C4487=C$5:C4487,1,0),0))</f>
        <v>26</v>
      </c>
    </row>
    <row r="4488" spans="1:7" x14ac:dyDescent="0.25">
      <c r="A4488">
        <v>2017</v>
      </c>
      <c r="B4488" s="53" t="str">
        <f t="shared" si="140"/>
        <v>2017_MN27</v>
      </c>
      <c r="C4488" t="s">
        <v>376</v>
      </c>
      <c r="D4488" t="s">
        <v>1197</v>
      </c>
      <c r="E4488" s="53" t="str">
        <f t="shared" si="141"/>
        <v>2017_MNHENNEPIN</v>
      </c>
      <c r="F4488">
        <v>424100</v>
      </c>
      <c r="G4488" s="53">
        <f t="array" ref="G4488">SUM(IF(A4488=A$5:A4488,IF(C4488=C$5:C4488,1,0),0))</f>
        <v>27</v>
      </c>
    </row>
    <row r="4489" spans="1:7" x14ac:dyDescent="0.25">
      <c r="A4489">
        <v>2017</v>
      </c>
      <c r="B4489" s="53" t="str">
        <f t="shared" si="140"/>
        <v>2017_MN28</v>
      </c>
      <c r="C4489" t="s">
        <v>376</v>
      </c>
      <c r="D4489" t="s">
        <v>459</v>
      </c>
      <c r="E4489" s="53" t="str">
        <f t="shared" si="141"/>
        <v>2017_MNHOUSTON</v>
      </c>
      <c r="F4489">
        <v>424100</v>
      </c>
      <c r="G4489" s="53">
        <f t="array" ref="G4489">SUM(IF(A4489=A$5:A4489,IF(C4489=C$5:C4489,1,0),0))</f>
        <v>28</v>
      </c>
    </row>
    <row r="4490" spans="1:7" x14ac:dyDescent="0.25">
      <c r="A4490">
        <v>2017</v>
      </c>
      <c r="B4490" s="53" t="str">
        <f t="shared" si="140"/>
        <v>2017_MN29</v>
      </c>
      <c r="C4490" t="s">
        <v>376</v>
      </c>
      <c r="D4490" t="s">
        <v>1198</v>
      </c>
      <c r="E4490" s="53" t="str">
        <f t="shared" si="141"/>
        <v>2017_MNHUBBARD</v>
      </c>
      <c r="F4490">
        <v>424100</v>
      </c>
      <c r="G4490" s="53">
        <f t="array" ref="G4490">SUM(IF(A4490=A$5:A4490,IF(C4490=C$5:C4490,1,0),0))</f>
        <v>29</v>
      </c>
    </row>
    <row r="4491" spans="1:7" x14ac:dyDescent="0.25">
      <c r="A4491">
        <v>2017</v>
      </c>
      <c r="B4491" s="53" t="str">
        <f t="shared" si="140"/>
        <v>2017_MN30</v>
      </c>
      <c r="C4491" t="s">
        <v>376</v>
      </c>
      <c r="D4491" t="s">
        <v>1199</v>
      </c>
      <c r="E4491" s="53" t="str">
        <f t="shared" si="141"/>
        <v>2017_MNISANTI</v>
      </c>
      <c r="F4491">
        <v>424100</v>
      </c>
      <c r="G4491" s="53">
        <f t="array" ref="G4491">SUM(IF(A4491=A$5:A4491,IF(C4491=C$5:C4491,1,0),0))</f>
        <v>30</v>
      </c>
    </row>
    <row r="4492" spans="1:7" x14ac:dyDescent="0.25">
      <c r="A4492">
        <v>2017</v>
      </c>
      <c r="B4492" s="53" t="str">
        <f t="shared" si="140"/>
        <v>2017_MN31</v>
      </c>
      <c r="C4492" t="s">
        <v>376</v>
      </c>
      <c r="D4492" t="s">
        <v>1200</v>
      </c>
      <c r="E4492" s="53" t="str">
        <f t="shared" si="141"/>
        <v>2017_MNITASCA</v>
      </c>
      <c r="F4492">
        <v>424100</v>
      </c>
      <c r="G4492" s="53">
        <f t="array" ref="G4492">SUM(IF(A4492=A$5:A4492,IF(C4492=C$5:C4492,1,0),0))</f>
        <v>31</v>
      </c>
    </row>
    <row r="4493" spans="1:7" x14ac:dyDescent="0.25">
      <c r="A4493">
        <v>2017</v>
      </c>
      <c r="B4493" s="53" t="str">
        <f t="shared" si="140"/>
        <v>2017_MN32</v>
      </c>
      <c r="C4493" t="s">
        <v>376</v>
      </c>
      <c r="D4493" t="s">
        <v>460</v>
      </c>
      <c r="E4493" s="53" t="str">
        <f t="shared" si="141"/>
        <v>2017_MNJACKSON</v>
      </c>
      <c r="F4493">
        <v>424100</v>
      </c>
      <c r="G4493" s="53">
        <f t="array" ref="G4493">SUM(IF(A4493=A$5:A4493,IF(C4493=C$5:C4493,1,0),0))</f>
        <v>32</v>
      </c>
    </row>
    <row r="4494" spans="1:7" x14ac:dyDescent="0.25">
      <c r="A4494">
        <v>2017</v>
      </c>
      <c r="B4494" s="53" t="str">
        <f t="shared" si="140"/>
        <v>2017_MN33</v>
      </c>
      <c r="C4494" t="s">
        <v>376</v>
      </c>
      <c r="D4494" t="s">
        <v>1201</v>
      </c>
      <c r="E4494" s="53" t="str">
        <f t="shared" si="141"/>
        <v>2017_MNKANABEC</v>
      </c>
      <c r="F4494">
        <v>424100</v>
      </c>
      <c r="G4494" s="53">
        <f t="array" ref="G4494">SUM(IF(A4494=A$5:A4494,IF(C4494=C$5:C4494,1,0),0))</f>
        <v>33</v>
      </c>
    </row>
    <row r="4495" spans="1:7" x14ac:dyDescent="0.25">
      <c r="A4495">
        <v>2017</v>
      </c>
      <c r="B4495" s="53" t="str">
        <f t="shared" si="140"/>
        <v>2017_MN34</v>
      </c>
      <c r="C4495" t="s">
        <v>376</v>
      </c>
      <c r="D4495" t="s">
        <v>1202</v>
      </c>
      <c r="E4495" s="53" t="str">
        <f t="shared" si="141"/>
        <v>2017_MNKANDIYOHI</v>
      </c>
      <c r="F4495">
        <v>424100</v>
      </c>
      <c r="G4495" s="53">
        <f t="array" ref="G4495">SUM(IF(A4495=A$5:A4495,IF(C4495=C$5:C4495,1,0),0))</f>
        <v>34</v>
      </c>
    </row>
    <row r="4496" spans="1:7" x14ac:dyDescent="0.25">
      <c r="A4496">
        <v>2017</v>
      </c>
      <c r="B4496" s="53" t="str">
        <f t="shared" si="140"/>
        <v>2017_MN35</v>
      </c>
      <c r="C4496" t="s">
        <v>376</v>
      </c>
      <c r="D4496" t="s">
        <v>1203</v>
      </c>
      <c r="E4496" s="53" t="str">
        <f t="shared" si="141"/>
        <v>2017_MNKITTSON</v>
      </c>
      <c r="F4496">
        <v>424100</v>
      </c>
      <c r="G4496" s="53">
        <f t="array" ref="G4496">SUM(IF(A4496=A$5:A4496,IF(C4496=C$5:C4496,1,0),0))</f>
        <v>35</v>
      </c>
    </row>
    <row r="4497" spans="1:7" x14ac:dyDescent="0.25">
      <c r="A4497">
        <v>2017</v>
      </c>
      <c r="B4497" s="53" t="str">
        <f t="shared" si="140"/>
        <v>2017_MN36</v>
      </c>
      <c r="C4497" t="s">
        <v>376</v>
      </c>
      <c r="D4497" t="s">
        <v>1204</v>
      </c>
      <c r="E4497" s="53" t="str">
        <f t="shared" si="141"/>
        <v>2017_MNKOOCHICHING</v>
      </c>
      <c r="F4497">
        <v>424100</v>
      </c>
      <c r="G4497" s="53">
        <f t="array" ref="G4497">SUM(IF(A4497=A$5:A4497,IF(C4497=C$5:C4497,1,0),0))</f>
        <v>36</v>
      </c>
    </row>
    <row r="4498" spans="1:7" x14ac:dyDescent="0.25">
      <c r="A4498">
        <v>2017</v>
      </c>
      <c r="B4498" s="53" t="str">
        <f t="shared" si="140"/>
        <v>2017_MN37</v>
      </c>
      <c r="C4498" t="s">
        <v>376</v>
      </c>
      <c r="D4498" t="s">
        <v>1205</v>
      </c>
      <c r="E4498" s="53" t="str">
        <f t="shared" si="141"/>
        <v>2017_MNLAC QUI PARLE</v>
      </c>
      <c r="F4498">
        <v>424100</v>
      </c>
      <c r="G4498" s="53">
        <f t="array" ref="G4498">SUM(IF(A4498=A$5:A4498,IF(C4498=C$5:C4498,1,0),0))</f>
        <v>37</v>
      </c>
    </row>
    <row r="4499" spans="1:7" x14ac:dyDescent="0.25">
      <c r="A4499">
        <v>2017</v>
      </c>
      <c r="B4499" s="53" t="str">
        <f t="shared" si="140"/>
        <v>2017_MN38</v>
      </c>
      <c r="C4499" t="s">
        <v>376</v>
      </c>
      <c r="D4499" t="s">
        <v>197</v>
      </c>
      <c r="E4499" s="53" t="str">
        <f t="shared" si="141"/>
        <v>2017_MNLAKE</v>
      </c>
      <c r="F4499">
        <v>424100</v>
      </c>
      <c r="G4499" s="53">
        <f t="array" ref="G4499">SUM(IF(A4499=A$5:A4499,IF(C4499=C$5:C4499,1,0),0))</f>
        <v>38</v>
      </c>
    </row>
    <row r="4500" spans="1:7" x14ac:dyDescent="0.25">
      <c r="A4500">
        <v>2017</v>
      </c>
      <c r="B4500" s="53" t="str">
        <f t="shared" si="140"/>
        <v>2017_MN39</v>
      </c>
      <c r="C4500" t="s">
        <v>376</v>
      </c>
      <c r="D4500" t="s">
        <v>1206</v>
      </c>
      <c r="E4500" s="53" t="str">
        <f t="shared" si="141"/>
        <v>2017_MNLAKE OF THE WOO</v>
      </c>
      <c r="F4500">
        <v>424100</v>
      </c>
      <c r="G4500" s="53">
        <f t="array" ref="G4500">SUM(IF(A4500=A$5:A4500,IF(C4500=C$5:C4500,1,0),0))</f>
        <v>39</v>
      </c>
    </row>
    <row r="4501" spans="1:7" x14ac:dyDescent="0.25">
      <c r="A4501">
        <v>2017</v>
      </c>
      <c r="B4501" s="53" t="str">
        <f t="shared" si="140"/>
        <v>2017_MN40</v>
      </c>
      <c r="C4501" t="s">
        <v>376</v>
      </c>
      <c r="D4501" t="s">
        <v>1207</v>
      </c>
      <c r="E4501" s="53" t="str">
        <f t="shared" si="141"/>
        <v>2017_MNLE SUEUR</v>
      </c>
      <c r="F4501">
        <v>424100</v>
      </c>
      <c r="G4501" s="53">
        <f t="array" ref="G4501">SUM(IF(A4501=A$5:A4501,IF(C4501=C$5:C4501,1,0),0))</f>
        <v>40</v>
      </c>
    </row>
    <row r="4502" spans="1:7" x14ac:dyDescent="0.25">
      <c r="A4502">
        <v>2017</v>
      </c>
      <c r="B4502" s="53" t="str">
        <f t="shared" si="140"/>
        <v>2017_MN41</v>
      </c>
      <c r="C4502" t="s">
        <v>376</v>
      </c>
      <c r="D4502" t="s">
        <v>221</v>
      </c>
      <c r="E4502" s="53" t="str">
        <f t="shared" si="141"/>
        <v>2017_MNLINCOLN</v>
      </c>
      <c r="F4502">
        <v>424100</v>
      </c>
      <c r="G4502" s="53">
        <f t="array" ref="G4502">SUM(IF(A4502=A$5:A4502,IF(C4502=C$5:C4502,1,0),0))</f>
        <v>41</v>
      </c>
    </row>
    <row r="4503" spans="1:7" x14ac:dyDescent="0.25">
      <c r="A4503">
        <v>2017</v>
      </c>
      <c r="B4503" s="53" t="str">
        <f t="shared" si="140"/>
        <v>2017_MN42</v>
      </c>
      <c r="C4503" t="s">
        <v>376</v>
      </c>
      <c r="D4503" t="s">
        <v>919</v>
      </c>
      <c r="E4503" s="53" t="str">
        <f t="shared" si="141"/>
        <v>2017_MNLYON</v>
      </c>
      <c r="F4503">
        <v>424100</v>
      </c>
      <c r="G4503" s="53">
        <f t="array" ref="G4503">SUM(IF(A4503=A$5:A4503,IF(C4503=C$5:C4503,1,0),0))</f>
        <v>42</v>
      </c>
    </row>
    <row r="4504" spans="1:7" x14ac:dyDescent="0.25">
      <c r="A4504">
        <v>2017</v>
      </c>
      <c r="B4504" s="53" t="str">
        <f t="shared" si="140"/>
        <v>2017_MN43</v>
      </c>
      <c r="C4504" t="s">
        <v>376</v>
      </c>
      <c r="D4504" t="s">
        <v>1208</v>
      </c>
      <c r="E4504" s="53" t="str">
        <f t="shared" si="141"/>
        <v>2017_MNMCLEOD</v>
      </c>
      <c r="F4504">
        <v>424100</v>
      </c>
      <c r="G4504" s="53">
        <f t="array" ref="G4504">SUM(IF(A4504=A$5:A4504,IF(C4504=C$5:C4504,1,0),0))</f>
        <v>43</v>
      </c>
    </row>
    <row r="4505" spans="1:7" x14ac:dyDescent="0.25">
      <c r="A4505">
        <v>2017</v>
      </c>
      <c r="B4505" s="53" t="str">
        <f t="shared" si="140"/>
        <v>2017_MN44</v>
      </c>
      <c r="C4505" t="s">
        <v>376</v>
      </c>
      <c r="D4505" t="s">
        <v>1209</v>
      </c>
      <c r="E4505" s="53" t="str">
        <f t="shared" si="141"/>
        <v>2017_MNMAHNOMEN</v>
      </c>
      <c r="F4505">
        <v>424100</v>
      </c>
      <c r="G4505" s="53">
        <f t="array" ref="G4505">SUM(IF(A4505=A$5:A4505,IF(C4505=C$5:C4505,1,0),0))</f>
        <v>44</v>
      </c>
    </row>
    <row r="4506" spans="1:7" x14ac:dyDescent="0.25">
      <c r="A4506">
        <v>2017</v>
      </c>
      <c r="B4506" s="53" t="str">
        <f t="shared" si="140"/>
        <v>2017_MN45</v>
      </c>
      <c r="C4506" t="s">
        <v>376</v>
      </c>
      <c r="D4506" t="s">
        <v>470</v>
      </c>
      <c r="E4506" s="53" t="str">
        <f t="shared" si="141"/>
        <v>2017_MNMARSHALL</v>
      </c>
      <c r="F4506">
        <v>424100</v>
      </c>
      <c r="G4506" s="53">
        <f t="array" ref="G4506">SUM(IF(A4506=A$5:A4506,IF(C4506=C$5:C4506,1,0),0))</f>
        <v>45</v>
      </c>
    </row>
    <row r="4507" spans="1:7" x14ac:dyDescent="0.25">
      <c r="A4507">
        <v>2017</v>
      </c>
      <c r="B4507" s="53" t="str">
        <f t="shared" si="140"/>
        <v>2017_MN46</v>
      </c>
      <c r="C4507" t="s">
        <v>376</v>
      </c>
      <c r="D4507" t="s">
        <v>654</v>
      </c>
      <c r="E4507" s="53" t="str">
        <f t="shared" si="141"/>
        <v>2017_MNMARTIN</v>
      </c>
      <c r="F4507">
        <v>424100</v>
      </c>
      <c r="G4507" s="53">
        <f t="array" ref="G4507">SUM(IF(A4507=A$5:A4507,IF(C4507=C$5:C4507,1,0),0))</f>
        <v>46</v>
      </c>
    </row>
    <row r="4508" spans="1:7" x14ac:dyDescent="0.25">
      <c r="A4508">
        <v>2017</v>
      </c>
      <c r="B4508" s="53" t="str">
        <f t="shared" si="140"/>
        <v>2017_MN47</v>
      </c>
      <c r="C4508" t="s">
        <v>376</v>
      </c>
      <c r="D4508" t="s">
        <v>1210</v>
      </c>
      <c r="E4508" s="53" t="str">
        <f t="shared" si="141"/>
        <v>2017_MNMEEKER</v>
      </c>
      <c r="F4508">
        <v>424100</v>
      </c>
      <c r="G4508" s="53">
        <f t="array" ref="G4508">SUM(IF(A4508=A$5:A4508,IF(C4508=C$5:C4508,1,0),0))</f>
        <v>47</v>
      </c>
    </row>
    <row r="4509" spans="1:7" x14ac:dyDescent="0.25">
      <c r="A4509">
        <v>2017</v>
      </c>
      <c r="B4509" s="53" t="str">
        <f t="shared" si="140"/>
        <v>2017_MN48</v>
      </c>
      <c r="C4509" t="s">
        <v>376</v>
      </c>
      <c r="D4509" t="s">
        <v>1211</v>
      </c>
      <c r="E4509" s="53" t="str">
        <f t="shared" si="141"/>
        <v>2017_MNMILLE LACS</v>
      </c>
      <c r="F4509">
        <v>424100</v>
      </c>
      <c r="G4509" s="53">
        <f t="array" ref="G4509">SUM(IF(A4509=A$5:A4509,IF(C4509=C$5:C4509,1,0),0))</f>
        <v>48</v>
      </c>
    </row>
    <row r="4510" spans="1:7" x14ac:dyDescent="0.25">
      <c r="A4510">
        <v>2017</v>
      </c>
      <c r="B4510" s="53" t="str">
        <f t="shared" si="140"/>
        <v>2017_MN49</v>
      </c>
      <c r="C4510" t="s">
        <v>376</v>
      </c>
      <c r="D4510" t="s">
        <v>1212</v>
      </c>
      <c r="E4510" s="53" t="str">
        <f t="shared" si="141"/>
        <v>2017_MNMORRISON</v>
      </c>
      <c r="F4510">
        <v>424100</v>
      </c>
      <c r="G4510" s="53">
        <f t="array" ref="G4510">SUM(IF(A4510=A$5:A4510,IF(C4510=C$5:C4510,1,0),0))</f>
        <v>49</v>
      </c>
    </row>
    <row r="4511" spans="1:7" x14ac:dyDescent="0.25">
      <c r="A4511">
        <v>2017</v>
      </c>
      <c r="B4511" s="53" t="str">
        <f t="shared" si="140"/>
        <v>2017_MN50</v>
      </c>
      <c r="C4511" t="s">
        <v>376</v>
      </c>
      <c r="D4511" t="s">
        <v>1213</v>
      </c>
      <c r="E4511" s="53" t="str">
        <f t="shared" si="141"/>
        <v>2017_MNMOWER</v>
      </c>
      <c r="F4511">
        <v>424100</v>
      </c>
      <c r="G4511" s="53">
        <f t="array" ref="G4511">SUM(IF(A4511=A$5:A4511,IF(C4511=C$5:C4511,1,0),0))</f>
        <v>50</v>
      </c>
    </row>
    <row r="4512" spans="1:7" x14ac:dyDescent="0.25">
      <c r="A4512">
        <v>2017</v>
      </c>
      <c r="B4512" s="53" t="str">
        <f t="shared" si="140"/>
        <v>2017_MN51</v>
      </c>
      <c r="C4512" t="s">
        <v>376</v>
      </c>
      <c r="D4512" t="s">
        <v>741</v>
      </c>
      <c r="E4512" s="53" t="str">
        <f t="shared" si="141"/>
        <v>2017_MNMURRAY</v>
      </c>
      <c r="F4512">
        <v>424100</v>
      </c>
      <c r="G4512" s="53">
        <f t="array" ref="G4512">SUM(IF(A4512=A$5:A4512,IF(C4512=C$5:C4512,1,0),0))</f>
        <v>51</v>
      </c>
    </row>
    <row r="4513" spans="1:7" x14ac:dyDescent="0.25">
      <c r="A4513">
        <v>2017</v>
      </c>
      <c r="B4513" s="53" t="str">
        <f t="shared" si="140"/>
        <v>2017_MN52</v>
      </c>
      <c r="C4513" t="s">
        <v>376</v>
      </c>
      <c r="D4513" t="s">
        <v>1214</v>
      </c>
      <c r="E4513" s="53" t="str">
        <f t="shared" si="141"/>
        <v>2017_MNNICOLLET</v>
      </c>
      <c r="F4513">
        <v>424100</v>
      </c>
      <c r="G4513" s="53">
        <f t="array" ref="G4513">SUM(IF(A4513=A$5:A4513,IF(C4513=C$5:C4513,1,0),0))</f>
        <v>52</v>
      </c>
    </row>
    <row r="4514" spans="1:7" x14ac:dyDescent="0.25">
      <c r="A4514">
        <v>2017</v>
      </c>
      <c r="B4514" s="53" t="str">
        <f t="shared" si="140"/>
        <v>2017_MN53</v>
      </c>
      <c r="C4514" t="s">
        <v>376</v>
      </c>
      <c r="D4514" t="s">
        <v>1215</v>
      </c>
      <c r="E4514" s="53" t="str">
        <f t="shared" si="141"/>
        <v>2017_MNNOBLES</v>
      </c>
      <c r="F4514">
        <v>424100</v>
      </c>
      <c r="G4514" s="53">
        <f t="array" ref="G4514">SUM(IF(A4514=A$5:A4514,IF(C4514=C$5:C4514,1,0),0))</f>
        <v>53</v>
      </c>
    </row>
    <row r="4515" spans="1:7" x14ac:dyDescent="0.25">
      <c r="A4515">
        <v>2017</v>
      </c>
      <c r="B4515" s="53" t="str">
        <f t="shared" si="140"/>
        <v>2017_MN54</v>
      </c>
      <c r="C4515" t="s">
        <v>376</v>
      </c>
      <c r="D4515" t="s">
        <v>1216</v>
      </c>
      <c r="E4515" s="53" t="str">
        <f t="shared" si="141"/>
        <v>2017_MNNORMAN</v>
      </c>
      <c r="F4515">
        <v>424100</v>
      </c>
      <c r="G4515" s="53">
        <f t="array" ref="G4515">SUM(IF(A4515=A$5:A4515,IF(C4515=C$5:C4515,1,0),0))</f>
        <v>54</v>
      </c>
    </row>
    <row r="4516" spans="1:7" x14ac:dyDescent="0.25">
      <c r="A4516">
        <v>2017</v>
      </c>
      <c r="B4516" s="53" t="str">
        <f t="shared" si="140"/>
        <v>2017_MN55</v>
      </c>
      <c r="C4516" t="s">
        <v>376</v>
      </c>
      <c r="D4516" t="s">
        <v>1217</v>
      </c>
      <c r="E4516" s="53" t="str">
        <f t="shared" si="141"/>
        <v>2017_MNOLMSTED</v>
      </c>
      <c r="F4516">
        <v>424100</v>
      </c>
      <c r="G4516" s="53">
        <f t="array" ref="G4516">SUM(IF(A4516=A$5:A4516,IF(C4516=C$5:C4516,1,0),0))</f>
        <v>55</v>
      </c>
    </row>
    <row r="4517" spans="1:7" x14ac:dyDescent="0.25">
      <c r="A4517">
        <v>2017</v>
      </c>
      <c r="B4517" s="53" t="str">
        <f t="shared" si="140"/>
        <v>2017_MN56</v>
      </c>
      <c r="C4517" t="s">
        <v>376</v>
      </c>
      <c r="D4517" t="s">
        <v>1218</v>
      </c>
      <c r="E4517" s="53" t="str">
        <f t="shared" si="141"/>
        <v>2017_MNOTTER TAIL</v>
      </c>
      <c r="F4517">
        <v>424100</v>
      </c>
      <c r="G4517" s="53">
        <f t="array" ref="G4517">SUM(IF(A4517=A$5:A4517,IF(C4517=C$5:C4517,1,0),0))</f>
        <v>56</v>
      </c>
    </row>
    <row r="4518" spans="1:7" x14ac:dyDescent="0.25">
      <c r="A4518">
        <v>2017</v>
      </c>
      <c r="B4518" s="53" t="str">
        <f t="shared" si="140"/>
        <v>2017_MN57</v>
      </c>
      <c r="C4518" t="s">
        <v>376</v>
      </c>
      <c r="D4518" t="s">
        <v>1219</v>
      </c>
      <c r="E4518" s="53" t="str">
        <f t="shared" si="141"/>
        <v>2017_MNPENNINGTON</v>
      </c>
      <c r="F4518">
        <v>424100</v>
      </c>
      <c r="G4518" s="53">
        <f t="array" ref="G4518">SUM(IF(A4518=A$5:A4518,IF(C4518=C$5:C4518,1,0),0))</f>
        <v>57</v>
      </c>
    </row>
    <row r="4519" spans="1:7" x14ac:dyDescent="0.25">
      <c r="A4519">
        <v>2017</v>
      </c>
      <c r="B4519" s="53" t="str">
        <f t="shared" si="140"/>
        <v>2017_MN58</v>
      </c>
      <c r="C4519" t="s">
        <v>376</v>
      </c>
      <c r="D4519" t="s">
        <v>1220</v>
      </c>
      <c r="E4519" s="53" t="str">
        <f t="shared" si="141"/>
        <v>2017_MNPINE</v>
      </c>
      <c r="F4519">
        <v>424100</v>
      </c>
      <c r="G4519" s="53">
        <f t="array" ref="G4519">SUM(IF(A4519=A$5:A4519,IF(C4519=C$5:C4519,1,0),0))</f>
        <v>58</v>
      </c>
    </row>
    <row r="4520" spans="1:7" x14ac:dyDescent="0.25">
      <c r="A4520">
        <v>2017</v>
      </c>
      <c r="B4520" s="53" t="str">
        <f t="shared" si="140"/>
        <v>2017_MN59</v>
      </c>
      <c r="C4520" t="s">
        <v>376</v>
      </c>
      <c r="D4520" t="s">
        <v>1221</v>
      </c>
      <c r="E4520" s="53" t="str">
        <f t="shared" si="141"/>
        <v>2017_MNPIPESTONE</v>
      </c>
      <c r="F4520">
        <v>424100</v>
      </c>
      <c r="G4520" s="53">
        <f t="array" ref="G4520">SUM(IF(A4520=A$5:A4520,IF(C4520=C$5:C4520,1,0),0))</f>
        <v>59</v>
      </c>
    </row>
    <row r="4521" spans="1:7" x14ac:dyDescent="0.25">
      <c r="A4521">
        <v>2017</v>
      </c>
      <c r="B4521" s="53" t="str">
        <f t="shared" si="140"/>
        <v>2017_MN60</v>
      </c>
      <c r="C4521" t="s">
        <v>376</v>
      </c>
      <c r="D4521" t="s">
        <v>535</v>
      </c>
      <c r="E4521" s="53" t="str">
        <f t="shared" si="141"/>
        <v>2017_MNPOLK</v>
      </c>
      <c r="F4521">
        <v>424100</v>
      </c>
      <c r="G4521" s="53">
        <f t="array" ref="G4521">SUM(IF(A4521=A$5:A4521,IF(C4521=C$5:C4521,1,0),0))</f>
        <v>60</v>
      </c>
    </row>
    <row r="4522" spans="1:7" x14ac:dyDescent="0.25">
      <c r="A4522">
        <v>2017</v>
      </c>
      <c r="B4522" s="53" t="str">
        <f t="shared" si="140"/>
        <v>2017_MN61</v>
      </c>
      <c r="C4522" t="s">
        <v>376</v>
      </c>
      <c r="D4522" t="s">
        <v>536</v>
      </c>
      <c r="E4522" s="53" t="str">
        <f t="shared" si="141"/>
        <v>2017_MNPOPE</v>
      </c>
      <c r="F4522">
        <v>424100</v>
      </c>
      <c r="G4522" s="53">
        <f t="array" ref="G4522">SUM(IF(A4522=A$5:A4522,IF(C4522=C$5:C4522,1,0),0))</f>
        <v>61</v>
      </c>
    </row>
    <row r="4523" spans="1:7" x14ac:dyDescent="0.25">
      <c r="A4523">
        <v>2017</v>
      </c>
      <c r="B4523" s="53" t="str">
        <f t="shared" si="140"/>
        <v>2017_MN62</v>
      </c>
      <c r="C4523" t="s">
        <v>376</v>
      </c>
      <c r="D4523" t="s">
        <v>1222</v>
      </c>
      <c r="E4523" s="53" t="str">
        <f t="shared" si="141"/>
        <v>2017_MNRAMSEY</v>
      </c>
      <c r="F4523">
        <v>424100</v>
      </c>
      <c r="G4523" s="53">
        <f t="array" ref="G4523">SUM(IF(A4523=A$5:A4523,IF(C4523=C$5:C4523,1,0),0))</f>
        <v>62</v>
      </c>
    </row>
    <row r="4524" spans="1:7" x14ac:dyDescent="0.25">
      <c r="A4524">
        <v>2017</v>
      </c>
      <c r="B4524" s="53" t="str">
        <f t="shared" si="140"/>
        <v>2017_MN63</v>
      </c>
      <c r="C4524" t="s">
        <v>376</v>
      </c>
      <c r="D4524" t="s">
        <v>1223</v>
      </c>
      <c r="E4524" s="53" t="str">
        <f t="shared" si="141"/>
        <v>2017_MNRED LAKE</v>
      </c>
      <c r="F4524">
        <v>424100</v>
      </c>
      <c r="G4524" s="53">
        <f t="array" ref="G4524">SUM(IF(A4524=A$5:A4524,IF(C4524=C$5:C4524,1,0),0))</f>
        <v>63</v>
      </c>
    </row>
    <row r="4525" spans="1:7" x14ac:dyDescent="0.25">
      <c r="A4525">
        <v>2017</v>
      </c>
      <c r="B4525" s="53" t="str">
        <f t="shared" si="140"/>
        <v>2017_MN64</v>
      </c>
      <c r="C4525" t="s">
        <v>376</v>
      </c>
      <c r="D4525" t="s">
        <v>1224</v>
      </c>
      <c r="E4525" s="53" t="str">
        <f t="shared" si="141"/>
        <v>2017_MNREDWOOD</v>
      </c>
      <c r="F4525">
        <v>424100</v>
      </c>
      <c r="G4525" s="53">
        <f t="array" ref="G4525">SUM(IF(A4525=A$5:A4525,IF(C4525=C$5:C4525,1,0),0))</f>
        <v>64</v>
      </c>
    </row>
    <row r="4526" spans="1:7" x14ac:dyDescent="0.25">
      <c r="A4526">
        <v>2017</v>
      </c>
      <c r="B4526" s="53" t="str">
        <f t="shared" si="140"/>
        <v>2017_MN65</v>
      </c>
      <c r="C4526" t="s">
        <v>376</v>
      </c>
      <c r="D4526" t="s">
        <v>1225</v>
      </c>
      <c r="E4526" s="53" t="str">
        <f t="shared" si="141"/>
        <v>2017_MNRENVILLE</v>
      </c>
      <c r="F4526">
        <v>424100</v>
      </c>
      <c r="G4526" s="53">
        <f t="array" ref="G4526">SUM(IF(A4526=A$5:A4526,IF(C4526=C$5:C4526,1,0),0))</f>
        <v>65</v>
      </c>
    </row>
    <row r="4527" spans="1:7" x14ac:dyDescent="0.25">
      <c r="A4527">
        <v>2017</v>
      </c>
      <c r="B4527" s="53" t="str">
        <f t="shared" si="140"/>
        <v>2017_MN66</v>
      </c>
      <c r="C4527" t="s">
        <v>376</v>
      </c>
      <c r="D4527" t="s">
        <v>986</v>
      </c>
      <c r="E4527" s="53" t="str">
        <f t="shared" si="141"/>
        <v>2017_MNRICE</v>
      </c>
      <c r="F4527">
        <v>424100</v>
      </c>
      <c r="G4527" s="53">
        <f t="array" ref="G4527">SUM(IF(A4527=A$5:A4527,IF(C4527=C$5:C4527,1,0),0))</f>
        <v>66</v>
      </c>
    </row>
    <row r="4528" spans="1:7" x14ac:dyDescent="0.25">
      <c r="A4528">
        <v>2017</v>
      </c>
      <c r="B4528" s="53" t="str">
        <f t="shared" si="140"/>
        <v>2017_MN67</v>
      </c>
      <c r="C4528" t="s">
        <v>376</v>
      </c>
      <c r="D4528" t="s">
        <v>1226</v>
      </c>
      <c r="E4528" s="53" t="str">
        <f t="shared" si="141"/>
        <v>2017_MNROCK</v>
      </c>
      <c r="F4528">
        <v>424100</v>
      </c>
      <c r="G4528" s="53">
        <f t="array" ref="G4528">SUM(IF(A4528=A$5:A4528,IF(C4528=C$5:C4528,1,0),0))</f>
        <v>67</v>
      </c>
    </row>
    <row r="4529" spans="1:7" x14ac:dyDescent="0.25">
      <c r="A4529">
        <v>2017</v>
      </c>
      <c r="B4529" s="53" t="str">
        <f t="shared" si="140"/>
        <v>2017_MN68</v>
      </c>
      <c r="C4529" t="s">
        <v>376</v>
      </c>
      <c r="D4529" t="s">
        <v>1227</v>
      </c>
      <c r="E4529" s="53" t="str">
        <f t="shared" si="141"/>
        <v>2017_MNROSEAU</v>
      </c>
      <c r="F4529">
        <v>424100</v>
      </c>
      <c r="G4529" s="53">
        <f t="array" ref="G4529">SUM(IF(A4529=A$5:A4529,IF(C4529=C$5:C4529,1,0),0))</f>
        <v>68</v>
      </c>
    </row>
    <row r="4530" spans="1:7" x14ac:dyDescent="0.25">
      <c r="A4530">
        <v>2017</v>
      </c>
      <c r="B4530" s="53" t="str">
        <f t="shared" si="140"/>
        <v>2017_MN69</v>
      </c>
      <c r="C4530" t="s">
        <v>376</v>
      </c>
      <c r="D4530" t="s">
        <v>1228</v>
      </c>
      <c r="E4530" s="53" t="str">
        <f t="shared" si="141"/>
        <v>2017_MNST. LOUIS</v>
      </c>
      <c r="F4530">
        <v>424100</v>
      </c>
      <c r="G4530" s="53">
        <f t="array" ref="G4530">SUM(IF(A4530=A$5:A4530,IF(C4530=C$5:C4530,1,0),0))</f>
        <v>69</v>
      </c>
    </row>
    <row r="4531" spans="1:7" x14ac:dyDescent="0.25">
      <c r="A4531">
        <v>2017</v>
      </c>
      <c r="B4531" s="53" t="str">
        <f t="shared" si="140"/>
        <v>2017_MN70</v>
      </c>
      <c r="C4531" t="s">
        <v>376</v>
      </c>
      <c r="D4531" t="s">
        <v>541</v>
      </c>
      <c r="E4531" s="53" t="str">
        <f t="shared" si="141"/>
        <v>2017_MNSCOTT</v>
      </c>
      <c r="F4531">
        <v>424100</v>
      </c>
      <c r="G4531" s="53">
        <f t="array" ref="G4531">SUM(IF(A4531=A$5:A4531,IF(C4531=C$5:C4531,1,0),0))</f>
        <v>70</v>
      </c>
    </row>
    <row r="4532" spans="1:7" x14ac:dyDescent="0.25">
      <c r="A4532">
        <v>2017</v>
      </c>
      <c r="B4532" s="53" t="str">
        <f t="shared" si="140"/>
        <v>2017_MN71</v>
      </c>
      <c r="C4532" t="s">
        <v>376</v>
      </c>
      <c r="D4532" t="s">
        <v>1229</v>
      </c>
      <c r="E4532" s="53" t="str">
        <f t="shared" si="141"/>
        <v>2017_MNSHERBURNE</v>
      </c>
      <c r="F4532">
        <v>424100</v>
      </c>
      <c r="G4532" s="53">
        <f t="array" ref="G4532">SUM(IF(A4532=A$5:A4532,IF(C4532=C$5:C4532,1,0),0))</f>
        <v>71</v>
      </c>
    </row>
    <row r="4533" spans="1:7" x14ac:dyDescent="0.25">
      <c r="A4533">
        <v>2017</v>
      </c>
      <c r="B4533" s="53" t="str">
        <f t="shared" si="140"/>
        <v>2017_MN72</v>
      </c>
      <c r="C4533" t="s">
        <v>376</v>
      </c>
      <c r="D4533" t="s">
        <v>1230</v>
      </c>
      <c r="E4533" s="53" t="str">
        <f t="shared" si="141"/>
        <v>2017_MNSIBLEY</v>
      </c>
      <c r="F4533">
        <v>424100</v>
      </c>
      <c r="G4533" s="53">
        <f t="array" ref="G4533">SUM(IF(A4533=A$5:A4533,IF(C4533=C$5:C4533,1,0),0))</f>
        <v>72</v>
      </c>
    </row>
    <row r="4534" spans="1:7" x14ac:dyDescent="0.25">
      <c r="A4534">
        <v>2017</v>
      </c>
      <c r="B4534" s="53" t="str">
        <f t="shared" si="140"/>
        <v>2017_MN73</v>
      </c>
      <c r="C4534" t="s">
        <v>376</v>
      </c>
      <c r="D4534" t="s">
        <v>1231</v>
      </c>
      <c r="E4534" s="53" t="str">
        <f t="shared" si="141"/>
        <v>2017_MNSTEARNS</v>
      </c>
      <c r="F4534">
        <v>424100</v>
      </c>
      <c r="G4534" s="53">
        <f t="array" ref="G4534">SUM(IF(A4534=A$5:A4534,IF(C4534=C$5:C4534,1,0),0))</f>
        <v>73</v>
      </c>
    </row>
    <row r="4535" spans="1:7" x14ac:dyDescent="0.25">
      <c r="A4535">
        <v>2017</v>
      </c>
      <c r="B4535" s="53" t="str">
        <f t="shared" si="140"/>
        <v>2017_MN74</v>
      </c>
      <c r="C4535" t="s">
        <v>376</v>
      </c>
      <c r="D4535" t="s">
        <v>1232</v>
      </c>
      <c r="E4535" s="53" t="str">
        <f t="shared" si="141"/>
        <v>2017_MNSTEELE</v>
      </c>
      <c r="F4535">
        <v>424100</v>
      </c>
      <c r="G4535" s="53">
        <f t="array" ref="G4535">SUM(IF(A4535=A$5:A4535,IF(C4535=C$5:C4535,1,0),0))</f>
        <v>74</v>
      </c>
    </row>
    <row r="4536" spans="1:7" x14ac:dyDescent="0.25">
      <c r="A4536">
        <v>2017</v>
      </c>
      <c r="B4536" s="53" t="str">
        <f t="shared" si="140"/>
        <v>2017_MN75</v>
      </c>
      <c r="C4536" t="s">
        <v>376</v>
      </c>
      <c r="D4536" t="s">
        <v>994</v>
      </c>
      <c r="E4536" s="53" t="str">
        <f t="shared" si="141"/>
        <v>2017_MNSTEVENS</v>
      </c>
      <c r="F4536">
        <v>424100</v>
      </c>
      <c r="G4536" s="53">
        <f t="array" ref="G4536">SUM(IF(A4536=A$5:A4536,IF(C4536=C$5:C4536,1,0),0))</f>
        <v>75</v>
      </c>
    </row>
    <row r="4537" spans="1:7" x14ac:dyDescent="0.25">
      <c r="A4537">
        <v>2017</v>
      </c>
      <c r="B4537" s="53" t="str">
        <f t="shared" si="140"/>
        <v>2017_MN76</v>
      </c>
      <c r="C4537" t="s">
        <v>376</v>
      </c>
      <c r="D4537" t="s">
        <v>1233</v>
      </c>
      <c r="E4537" s="53" t="str">
        <f t="shared" si="141"/>
        <v>2017_MNSWIFT</v>
      </c>
      <c r="F4537">
        <v>424100</v>
      </c>
      <c r="G4537" s="53">
        <f t="array" ref="G4537">SUM(IF(A4537=A$5:A4537,IF(C4537=C$5:C4537,1,0),0))</f>
        <v>76</v>
      </c>
    </row>
    <row r="4538" spans="1:7" x14ac:dyDescent="0.25">
      <c r="A4538">
        <v>2017</v>
      </c>
      <c r="B4538" s="53" t="str">
        <f t="shared" si="140"/>
        <v>2017_MN77</v>
      </c>
      <c r="C4538" t="s">
        <v>376</v>
      </c>
      <c r="D4538" t="s">
        <v>1049</v>
      </c>
      <c r="E4538" s="53" t="str">
        <f t="shared" si="141"/>
        <v>2017_MNTODD</v>
      </c>
      <c r="F4538">
        <v>424100</v>
      </c>
      <c r="G4538" s="53">
        <f t="array" ref="G4538">SUM(IF(A4538=A$5:A4538,IF(C4538=C$5:C4538,1,0),0))</f>
        <v>77</v>
      </c>
    </row>
    <row r="4539" spans="1:7" x14ac:dyDescent="0.25">
      <c r="A4539">
        <v>2017</v>
      </c>
      <c r="B4539" s="53" t="str">
        <f t="shared" si="140"/>
        <v>2017_MN78</v>
      </c>
      <c r="C4539" t="s">
        <v>376</v>
      </c>
      <c r="D4539" t="s">
        <v>1234</v>
      </c>
      <c r="E4539" s="53" t="str">
        <f t="shared" si="141"/>
        <v>2017_MNTRAVERSE</v>
      </c>
      <c r="F4539">
        <v>424100</v>
      </c>
      <c r="G4539" s="53">
        <f t="array" ref="G4539">SUM(IF(A4539=A$5:A4539,IF(C4539=C$5:C4539,1,0),0))</f>
        <v>78</v>
      </c>
    </row>
    <row r="4540" spans="1:7" x14ac:dyDescent="0.25">
      <c r="A4540">
        <v>2017</v>
      </c>
      <c r="B4540" s="53" t="str">
        <f t="shared" si="140"/>
        <v>2017_MN79</v>
      </c>
      <c r="C4540" t="s">
        <v>376</v>
      </c>
      <c r="D4540" t="s">
        <v>1235</v>
      </c>
      <c r="E4540" s="53" t="str">
        <f t="shared" si="141"/>
        <v>2017_MNWABASHA</v>
      </c>
      <c r="F4540">
        <v>424100</v>
      </c>
      <c r="G4540" s="53">
        <f t="array" ref="G4540">SUM(IF(A4540=A$5:A4540,IF(C4540=C$5:C4540,1,0),0))</f>
        <v>79</v>
      </c>
    </row>
    <row r="4541" spans="1:7" x14ac:dyDescent="0.25">
      <c r="A4541">
        <v>2017</v>
      </c>
      <c r="B4541" s="53" t="str">
        <f t="shared" si="140"/>
        <v>2017_MN80</v>
      </c>
      <c r="C4541" t="s">
        <v>376</v>
      </c>
      <c r="D4541" t="s">
        <v>1236</v>
      </c>
      <c r="E4541" s="53" t="str">
        <f t="shared" si="141"/>
        <v>2017_MNWADENA</v>
      </c>
      <c r="F4541">
        <v>424100</v>
      </c>
      <c r="G4541" s="53">
        <f t="array" ref="G4541">SUM(IF(A4541=A$5:A4541,IF(C4541=C$5:C4541,1,0),0))</f>
        <v>80</v>
      </c>
    </row>
    <row r="4542" spans="1:7" x14ac:dyDescent="0.25">
      <c r="A4542">
        <v>2017</v>
      </c>
      <c r="B4542" s="53" t="str">
        <f t="shared" si="140"/>
        <v>2017_MN81</v>
      </c>
      <c r="C4542" t="s">
        <v>376</v>
      </c>
      <c r="D4542" t="s">
        <v>1237</v>
      </c>
      <c r="E4542" s="53" t="str">
        <f t="shared" si="141"/>
        <v>2017_MNWASECA</v>
      </c>
      <c r="F4542">
        <v>424100</v>
      </c>
      <c r="G4542" s="53">
        <f t="array" ref="G4542">SUM(IF(A4542=A$5:A4542,IF(C4542=C$5:C4542,1,0),0))</f>
        <v>81</v>
      </c>
    </row>
    <row r="4543" spans="1:7" x14ac:dyDescent="0.25">
      <c r="A4543">
        <v>2017</v>
      </c>
      <c r="B4543" s="53" t="str">
        <f t="shared" si="140"/>
        <v>2017_MN82</v>
      </c>
      <c r="C4543" t="s">
        <v>376</v>
      </c>
      <c r="D4543" t="s">
        <v>125</v>
      </c>
      <c r="E4543" s="53" t="str">
        <f t="shared" si="141"/>
        <v>2017_MNWASHINGTON</v>
      </c>
      <c r="F4543">
        <v>424100</v>
      </c>
      <c r="G4543" s="53">
        <f t="array" ref="G4543">SUM(IF(A4543=A$5:A4543,IF(C4543=C$5:C4543,1,0),0))</f>
        <v>82</v>
      </c>
    </row>
    <row r="4544" spans="1:7" x14ac:dyDescent="0.25">
      <c r="A4544">
        <v>2017</v>
      </c>
      <c r="B4544" s="53" t="str">
        <f t="shared" si="140"/>
        <v>2017_MN83</v>
      </c>
      <c r="C4544" t="s">
        <v>376</v>
      </c>
      <c r="D4544" t="s">
        <v>1238</v>
      </c>
      <c r="E4544" s="53" t="str">
        <f t="shared" si="141"/>
        <v>2017_MNWATONWAN</v>
      </c>
      <c r="F4544">
        <v>424100</v>
      </c>
      <c r="G4544" s="53">
        <f t="array" ref="G4544">SUM(IF(A4544=A$5:A4544,IF(C4544=C$5:C4544,1,0),0))</f>
        <v>83</v>
      </c>
    </row>
    <row r="4545" spans="1:7" x14ac:dyDescent="0.25">
      <c r="A4545">
        <v>2017</v>
      </c>
      <c r="B4545" s="53" t="str">
        <f t="shared" si="140"/>
        <v>2017_MN84</v>
      </c>
      <c r="C4545" t="s">
        <v>376</v>
      </c>
      <c r="D4545" t="s">
        <v>1239</v>
      </c>
      <c r="E4545" s="53" t="str">
        <f t="shared" si="141"/>
        <v>2017_MNWILKIN</v>
      </c>
      <c r="F4545">
        <v>424100</v>
      </c>
      <c r="G4545" s="53">
        <f t="array" ref="G4545">SUM(IF(A4545=A$5:A4545,IF(C4545=C$5:C4545,1,0),0))</f>
        <v>84</v>
      </c>
    </row>
    <row r="4546" spans="1:7" x14ac:dyDescent="0.25">
      <c r="A4546">
        <v>2017</v>
      </c>
      <c r="B4546" s="53" t="str">
        <f t="shared" si="140"/>
        <v>2017_MN85</v>
      </c>
      <c r="C4546" t="s">
        <v>376</v>
      </c>
      <c r="D4546" t="s">
        <v>1240</v>
      </c>
      <c r="E4546" s="53" t="str">
        <f t="shared" si="141"/>
        <v>2017_MNWINONA</v>
      </c>
      <c r="F4546">
        <v>424100</v>
      </c>
      <c r="G4546" s="53">
        <f t="array" ref="G4546">SUM(IF(A4546=A$5:A4546,IF(C4546=C$5:C4546,1,0),0))</f>
        <v>85</v>
      </c>
    </row>
    <row r="4547" spans="1:7" x14ac:dyDescent="0.25">
      <c r="A4547">
        <v>2017</v>
      </c>
      <c r="B4547" s="53" t="str">
        <f t="shared" si="140"/>
        <v>2017_MN86</v>
      </c>
      <c r="C4547" t="s">
        <v>376</v>
      </c>
      <c r="D4547" t="s">
        <v>938</v>
      </c>
      <c r="E4547" s="53" t="str">
        <f t="shared" si="141"/>
        <v>2017_MNWRIGHT</v>
      </c>
      <c r="F4547">
        <v>424100</v>
      </c>
      <c r="G4547" s="53">
        <f t="array" ref="G4547">SUM(IF(A4547=A$5:A4547,IF(C4547=C$5:C4547,1,0),0))</f>
        <v>86</v>
      </c>
    </row>
    <row r="4548" spans="1:7" x14ac:dyDescent="0.25">
      <c r="A4548">
        <v>2017</v>
      </c>
      <c r="B4548" s="53" t="str">
        <f t="shared" si="140"/>
        <v>2017_MN87</v>
      </c>
      <c r="C4548" t="s">
        <v>376</v>
      </c>
      <c r="D4548" t="s">
        <v>1241</v>
      </c>
      <c r="E4548" s="53" t="str">
        <f t="shared" si="141"/>
        <v>2017_MNYELLOW MEDICINE</v>
      </c>
      <c r="F4548">
        <v>424100</v>
      </c>
      <c r="G4548" s="53">
        <f t="array" ref="G4548">SUM(IF(A4548=A$5:A4548,IF(C4548=C$5:C4548,1,0),0))</f>
        <v>87</v>
      </c>
    </row>
    <row r="4549" spans="1:7" x14ac:dyDescent="0.25">
      <c r="A4549">
        <v>2017</v>
      </c>
      <c r="B4549" s="53" t="str">
        <f t="shared" si="140"/>
        <v>2017_MS1</v>
      </c>
      <c r="C4549" t="s">
        <v>377</v>
      </c>
      <c r="D4549" t="s">
        <v>184</v>
      </c>
      <c r="E4549" s="53" t="str">
        <f t="shared" si="141"/>
        <v>2017_MSADAMS</v>
      </c>
      <c r="F4549">
        <v>424100</v>
      </c>
      <c r="G4549" s="53">
        <f t="array" ref="G4549">SUM(IF(A4549=A$5:A4549,IF(C4549=C$5:C4549,1,0),0))</f>
        <v>1</v>
      </c>
    </row>
    <row r="4550" spans="1:7" x14ac:dyDescent="0.25">
      <c r="A4550">
        <v>2017</v>
      </c>
      <c r="B4550" s="53" t="str">
        <f t="shared" ref="B4550:B4613" si="142">A4550&amp;"_"&amp;C4550&amp;G4550</f>
        <v>2017_MS2</v>
      </c>
      <c r="C4550" t="s">
        <v>377</v>
      </c>
      <c r="D4550" t="s">
        <v>1242</v>
      </c>
      <c r="E4550" s="53" t="str">
        <f t="shared" ref="E4550:E4613" si="143">A4550&amp;"_"&amp;C4550&amp;D4550</f>
        <v>2017_MSALCORN</v>
      </c>
      <c r="F4550">
        <v>424100</v>
      </c>
      <c r="G4550" s="53">
        <f t="array" ref="G4550">SUM(IF(A4550=A$5:A4550,IF(C4550=C$5:C4550,1,0),0))</f>
        <v>2</v>
      </c>
    </row>
    <row r="4551" spans="1:7" x14ac:dyDescent="0.25">
      <c r="A4551">
        <v>2017</v>
      </c>
      <c r="B4551" s="53" t="str">
        <f t="shared" si="142"/>
        <v>2017_MS3</v>
      </c>
      <c r="C4551" t="s">
        <v>377</v>
      </c>
      <c r="D4551" t="s">
        <v>1243</v>
      </c>
      <c r="E4551" s="53" t="str">
        <f t="shared" si="143"/>
        <v>2017_MSAMITE</v>
      </c>
      <c r="F4551">
        <v>424100</v>
      </c>
      <c r="G4551" s="53">
        <f t="array" ref="G4551">SUM(IF(A4551=A$5:A4551,IF(C4551=C$5:C4551,1,0),0))</f>
        <v>3</v>
      </c>
    </row>
    <row r="4552" spans="1:7" x14ac:dyDescent="0.25">
      <c r="A4552">
        <v>2017</v>
      </c>
      <c r="B4552" s="53" t="str">
        <f t="shared" si="142"/>
        <v>2017_MS4</v>
      </c>
      <c r="C4552" t="s">
        <v>377</v>
      </c>
      <c r="D4552" t="s">
        <v>1244</v>
      </c>
      <c r="E4552" s="53" t="str">
        <f t="shared" si="143"/>
        <v>2017_MSATTALA</v>
      </c>
      <c r="F4552">
        <v>424100</v>
      </c>
      <c r="G4552" s="53">
        <f t="array" ref="G4552">SUM(IF(A4552=A$5:A4552,IF(C4552=C$5:C4552,1,0),0))</f>
        <v>4</v>
      </c>
    </row>
    <row r="4553" spans="1:7" x14ac:dyDescent="0.25">
      <c r="A4553">
        <v>2017</v>
      </c>
      <c r="B4553" s="53" t="str">
        <f t="shared" si="142"/>
        <v>2017_MS5</v>
      </c>
      <c r="C4553" t="s">
        <v>377</v>
      </c>
      <c r="D4553" t="s">
        <v>503</v>
      </c>
      <c r="E4553" s="53" t="str">
        <f t="shared" si="143"/>
        <v>2017_MSBENTON</v>
      </c>
      <c r="F4553">
        <v>424100</v>
      </c>
      <c r="G4553" s="53">
        <f t="array" ref="G4553">SUM(IF(A4553=A$5:A4553,IF(C4553=C$5:C4553,1,0),0))</f>
        <v>5</v>
      </c>
    </row>
    <row r="4554" spans="1:7" x14ac:dyDescent="0.25">
      <c r="A4554">
        <v>2017</v>
      </c>
      <c r="B4554" s="53" t="str">
        <f t="shared" si="142"/>
        <v>2017_MS6</v>
      </c>
      <c r="C4554" t="s">
        <v>377</v>
      </c>
      <c r="D4554" t="s">
        <v>1245</v>
      </c>
      <c r="E4554" s="53" t="str">
        <f t="shared" si="143"/>
        <v>2017_MSBOLIVAR</v>
      </c>
      <c r="F4554">
        <v>424100</v>
      </c>
      <c r="G4554" s="53">
        <f t="array" ref="G4554">SUM(IF(A4554=A$5:A4554,IF(C4554=C$5:C4554,1,0),0))</f>
        <v>6</v>
      </c>
    </row>
    <row r="4555" spans="1:7" x14ac:dyDescent="0.25">
      <c r="A4555">
        <v>2017</v>
      </c>
      <c r="B4555" s="53" t="str">
        <f t="shared" si="142"/>
        <v>2017_MS7</v>
      </c>
      <c r="C4555" t="s">
        <v>377</v>
      </c>
      <c r="D4555" t="s">
        <v>434</v>
      </c>
      <c r="E4555" s="53" t="str">
        <f t="shared" si="143"/>
        <v>2017_MSCALHOUN</v>
      </c>
      <c r="F4555">
        <v>424100</v>
      </c>
      <c r="G4555" s="53">
        <f t="array" ref="G4555">SUM(IF(A4555=A$5:A4555,IF(C4555=C$5:C4555,1,0),0))</f>
        <v>7</v>
      </c>
    </row>
    <row r="4556" spans="1:7" x14ac:dyDescent="0.25">
      <c r="A4556">
        <v>2017</v>
      </c>
      <c r="B4556" s="53" t="str">
        <f t="shared" si="142"/>
        <v>2017_MS8</v>
      </c>
      <c r="C4556" t="s">
        <v>377</v>
      </c>
      <c r="D4556" t="s">
        <v>227</v>
      </c>
      <c r="E4556" s="53" t="str">
        <f t="shared" si="143"/>
        <v>2017_MSCARROLL</v>
      </c>
      <c r="F4556">
        <v>424100</v>
      </c>
      <c r="G4556" s="53">
        <f t="array" ref="G4556">SUM(IF(A4556=A$5:A4556,IF(C4556=C$5:C4556,1,0),0))</f>
        <v>8</v>
      </c>
    </row>
    <row r="4557" spans="1:7" x14ac:dyDescent="0.25">
      <c r="A4557">
        <v>2017</v>
      </c>
      <c r="B4557" s="53" t="str">
        <f t="shared" si="142"/>
        <v>2017_MS9</v>
      </c>
      <c r="C4557" t="s">
        <v>377</v>
      </c>
      <c r="D4557" t="s">
        <v>907</v>
      </c>
      <c r="E4557" s="53" t="str">
        <f t="shared" si="143"/>
        <v>2017_MSCHICKASAW</v>
      </c>
      <c r="F4557">
        <v>424100</v>
      </c>
      <c r="G4557" s="53">
        <f t="array" ref="G4557">SUM(IF(A4557=A$5:A4557,IF(C4557=C$5:C4557,1,0),0))</f>
        <v>9</v>
      </c>
    </row>
    <row r="4558" spans="1:7" x14ac:dyDescent="0.25">
      <c r="A4558">
        <v>2017</v>
      </c>
      <c r="B4558" s="53" t="str">
        <f t="shared" si="142"/>
        <v>2017_MS10</v>
      </c>
      <c r="C4558" t="s">
        <v>377</v>
      </c>
      <c r="D4558" t="s">
        <v>438</v>
      </c>
      <c r="E4558" s="53" t="str">
        <f t="shared" si="143"/>
        <v>2017_MSCHOCTAW</v>
      </c>
      <c r="F4558">
        <v>424100</v>
      </c>
      <c r="G4558" s="53">
        <f t="array" ref="G4558">SUM(IF(A4558=A$5:A4558,IF(C4558=C$5:C4558,1,0),0))</f>
        <v>10</v>
      </c>
    </row>
    <row r="4559" spans="1:7" x14ac:dyDescent="0.25">
      <c r="A4559">
        <v>2017</v>
      </c>
      <c r="B4559" s="53" t="str">
        <f t="shared" si="142"/>
        <v>2017_MS11</v>
      </c>
      <c r="C4559" t="s">
        <v>377</v>
      </c>
      <c r="D4559" t="s">
        <v>1064</v>
      </c>
      <c r="E4559" s="53" t="str">
        <f t="shared" si="143"/>
        <v>2017_MSCLAIBORNE</v>
      </c>
      <c r="F4559">
        <v>424100</v>
      </c>
      <c r="G4559" s="53">
        <f t="array" ref="G4559">SUM(IF(A4559=A$5:A4559,IF(C4559=C$5:C4559,1,0),0))</f>
        <v>11</v>
      </c>
    </row>
    <row r="4560" spans="1:7" x14ac:dyDescent="0.25">
      <c r="A4560">
        <v>2017</v>
      </c>
      <c r="B4560" s="53" t="str">
        <f t="shared" si="142"/>
        <v>2017_MS12</v>
      </c>
      <c r="C4560" t="s">
        <v>377</v>
      </c>
      <c r="D4560" t="s">
        <v>308</v>
      </c>
      <c r="E4560" s="53" t="str">
        <f t="shared" si="143"/>
        <v>2017_MSCLARKE</v>
      </c>
      <c r="F4560">
        <v>424100</v>
      </c>
      <c r="G4560" s="53">
        <f t="array" ref="G4560">SUM(IF(A4560=A$5:A4560,IF(C4560=C$5:C4560,1,0),0))</f>
        <v>12</v>
      </c>
    </row>
    <row r="4561" spans="1:7" x14ac:dyDescent="0.25">
      <c r="A4561">
        <v>2017</v>
      </c>
      <c r="B4561" s="53" t="str">
        <f t="shared" si="142"/>
        <v>2017_MS13</v>
      </c>
      <c r="C4561" t="s">
        <v>377</v>
      </c>
      <c r="D4561" t="s">
        <v>439</v>
      </c>
      <c r="E4561" s="53" t="str">
        <f t="shared" si="143"/>
        <v>2017_MSCLAY</v>
      </c>
      <c r="F4561">
        <v>424100</v>
      </c>
      <c r="G4561" s="53">
        <f t="array" ref="G4561">SUM(IF(A4561=A$5:A4561,IF(C4561=C$5:C4561,1,0),0))</f>
        <v>13</v>
      </c>
    </row>
    <row r="4562" spans="1:7" x14ac:dyDescent="0.25">
      <c r="A4562">
        <v>2017</v>
      </c>
      <c r="B4562" s="53" t="str">
        <f t="shared" si="142"/>
        <v>2017_MS14</v>
      </c>
      <c r="C4562" t="s">
        <v>377</v>
      </c>
      <c r="D4562" t="s">
        <v>1246</v>
      </c>
      <c r="E4562" s="53" t="str">
        <f t="shared" si="143"/>
        <v>2017_MSCOAHOMA</v>
      </c>
      <c r="F4562">
        <v>424100</v>
      </c>
      <c r="G4562" s="53">
        <f t="array" ref="G4562">SUM(IF(A4562=A$5:A4562,IF(C4562=C$5:C4562,1,0),0))</f>
        <v>14</v>
      </c>
    </row>
    <row r="4563" spans="1:7" x14ac:dyDescent="0.25">
      <c r="A4563">
        <v>2017</v>
      </c>
      <c r="B4563" s="53" t="str">
        <f t="shared" si="142"/>
        <v>2017_MS15</v>
      </c>
      <c r="C4563" t="s">
        <v>377</v>
      </c>
      <c r="D4563" t="s">
        <v>1247</v>
      </c>
      <c r="E4563" s="53" t="str">
        <f t="shared" si="143"/>
        <v>2017_MSCOPIAH</v>
      </c>
      <c r="F4563">
        <v>424100</v>
      </c>
      <c r="G4563" s="53">
        <f t="array" ref="G4563">SUM(IF(A4563=A$5:A4563,IF(C4563=C$5:C4563,1,0),0))</f>
        <v>15</v>
      </c>
    </row>
    <row r="4564" spans="1:7" x14ac:dyDescent="0.25">
      <c r="A4564">
        <v>2017</v>
      </c>
      <c r="B4564" s="53" t="str">
        <f t="shared" si="142"/>
        <v>2017_MS16</v>
      </c>
      <c r="C4564" t="s">
        <v>377</v>
      </c>
      <c r="D4564" t="s">
        <v>445</v>
      </c>
      <c r="E4564" s="53" t="str">
        <f t="shared" si="143"/>
        <v>2017_MSCOVINGTON</v>
      </c>
      <c r="F4564">
        <v>424100</v>
      </c>
      <c r="G4564" s="53">
        <f t="array" ref="G4564">SUM(IF(A4564=A$5:A4564,IF(C4564=C$5:C4564,1,0),0))</f>
        <v>16</v>
      </c>
    </row>
    <row r="4565" spans="1:7" x14ac:dyDescent="0.25">
      <c r="A4565">
        <v>2017</v>
      </c>
      <c r="B4565" s="53" t="str">
        <f t="shared" si="142"/>
        <v>2017_MS17</v>
      </c>
      <c r="C4565" t="s">
        <v>377</v>
      </c>
      <c r="D4565" t="s">
        <v>1248</v>
      </c>
      <c r="E4565" s="53" t="str">
        <f t="shared" si="143"/>
        <v>2017_MSDESOTO</v>
      </c>
      <c r="F4565">
        <v>424100</v>
      </c>
      <c r="G4565" s="53">
        <f t="array" ref="G4565">SUM(IF(A4565=A$5:A4565,IF(C4565=C$5:C4565,1,0),0))</f>
        <v>17</v>
      </c>
    </row>
    <row r="4566" spans="1:7" x14ac:dyDescent="0.25">
      <c r="A4566">
        <v>2017</v>
      </c>
      <c r="B4566" s="53" t="str">
        <f t="shared" si="142"/>
        <v>2017_MS18</v>
      </c>
      <c r="C4566" t="s">
        <v>377</v>
      </c>
      <c r="D4566" t="s">
        <v>1249</v>
      </c>
      <c r="E4566" s="53" t="str">
        <f t="shared" si="143"/>
        <v>2017_MSFORREST</v>
      </c>
      <c r="F4566">
        <v>424100</v>
      </c>
      <c r="G4566" s="53">
        <f t="array" ref="G4566">SUM(IF(A4566=A$5:A4566,IF(C4566=C$5:C4566,1,0),0))</f>
        <v>18</v>
      </c>
    </row>
    <row r="4567" spans="1:7" x14ac:dyDescent="0.25">
      <c r="A4567">
        <v>2017</v>
      </c>
      <c r="B4567" s="53" t="str">
        <f t="shared" si="142"/>
        <v>2017_MS19</v>
      </c>
      <c r="C4567" t="s">
        <v>377</v>
      </c>
      <c r="D4567" t="s">
        <v>455</v>
      </c>
      <c r="E4567" s="53" t="str">
        <f t="shared" si="143"/>
        <v>2017_MSFRANKLIN</v>
      </c>
      <c r="F4567">
        <v>424100</v>
      </c>
      <c r="G4567" s="53">
        <f t="array" ref="G4567">SUM(IF(A4567=A$5:A4567,IF(C4567=C$5:C4567,1,0),0))</f>
        <v>19</v>
      </c>
    </row>
    <row r="4568" spans="1:7" x14ac:dyDescent="0.25">
      <c r="A4568">
        <v>2017</v>
      </c>
      <c r="B4568" s="53" t="str">
        <f t="shared" si="142"/>
        <v>2017_MS20</v>
      </c>
      <c r="C4568" t="s">
        <v>377</v>
      </c>
      <c r="D4568" t="s">
        <v>1250</v>
      </c>
      <c r="E4568" s="53" t="str">
        <f t="shared" si="143"/>
        <v>2017_MSGEORGE</v>
      </c>
      <c r="F4568">
        <v>424100</v>
      </c>
      <c r="G4568" s="53">
        <f t="array" ref="G4568">SUM(IF(A4568=A$5:A4568,IF(C4568=C$5:C4568,1,0),0))</f>
        <v>20</v>
      </c>
    </row>
    <row r="4569" spans="1:7" x14ac:dyDescent="0.25">
      <c r="A4569">
        <v>2017</v>
      </c>
      <c r="B4569" s="53" t="str">
        <f t="shared" si="142"/>
        <v>2017_MS21</v>
      </c>
      <c r="C4569" t="s">
        <v>377</v>
      </c>
      <c r="D4569" t="s">
        <v>212</v>
      </c>
      <c r="E4569" s="53" t="str">
        <f t="shared" si="143"/>
        <v>2017_MSGREENE</v>
      </c>
      <c r="F4569">
        <v>424100</v>
      </c>
      <c r="G4569" s="53">
        <f t="array" ref="G4569">SUM(IF(A4569=A$5:A4569,IF(C4569=C$5:C4569,1,0),0))</f>
        <v>21</v>
      </c>
    </row>
    <row r="4570" spans="1:7" x14ac:dyDescent="0.25">
      <c r="A4570">
        <v>2017</v>
      </c>
      <c r="B4570" s="53" t="str">
        <f t="shared" si="142"/>
        <v>2017_MS22</v>
      </c>
      <c r="C4570" t="s">
        <v>377</v>
      </c>
      <c r="D4570" t="s">
        <v>1251</v>
      </c>
      <c r="E4570" s="53" t="str">
        <f t="shared" si="143"/>
        <v>2017_MSGRENADA</v>
      </c>
      <c r="F4570">
        <v>424100</v>
      </c>
      <c r="G4570" s="53">
        <f t="array" ref="G4570">SUM(IF(A4570=A$5:A4570,IF(C4570=C$5:C4570,1,0),0))</f>
        <v>22</v>
      </c>
    </row>
    <row r="4571" spans="1:7" x14ac:dyDescent="0.25">
      <c r="A4571">
        <v>2017</v>
      </c>
      <c r="B4571" s="53" t="str">
        <f t="shared" si="142"/>
        <v>2017_MS23</v>
      </c>
      <c r="C4571" t="s">
        <v>377</v>
      </c>
      <c r="D4571" t="s">
        <v>723</v>
      </c>
      <c r="E4571" s="53" t="str">
        <f t="shared" si="143"/>
        <v>2017_MSHANCOCK</v>
      </c>
      <c r="F4571">
        <v>424100</v>
      </c>
      <c r="G4571" s="53">
        <f t="array" ref="G4571">SUM(IF(A4571=A$5:A4571,IF(C4571=C$5:C4571,1,0),0))</f>
        <v>23</v>
      </c>
    </row>
    <row r="4572" spans="1:7" x14ac:dyDescent="0.25">
      <c r="A4572">
        <v>2017</v>
      </c>
      <c r="B4572" s="53" t="str">
        <f t="shared" si="142"/>
        <v>2017_MS24</v>
      </c>
      <c r="C4572" t="s">
        <v>377</v>
      </c>
      <c r="D4572" t="s">
        <v>867</v>
      </c>
      <c r="E4572" s="53" t="str">
        <f t="shared" si="143"/>
        <v>2017_MSHARRISON</v>
      </c>
      <c r="F4572">
        <v>424100</v>
      </c>
      <c r="G4572" s="53">
        <f t="array" ref="G4572">SUM(IF(A4572=A$5:A4572,IF(C4572=C$5:C4572,1,0),0))</f>
        <v>24</v>
      </c>
    </row>
    <row r="4573" spans="1:7" x14ac:dyDescent="0.25">
      <c r="A4573">
        <v>2017</v>
      </c>
      <c r="B4573" s="53" t="str">
        <f t="shared" si="142"/>
        <v>2017_MS25</v>
      </c>
      <c r="C4573" t="s">
        <v>377</v>
      </c>
      <c r="D4573" t="s">
        <v>1252</v>
      </c>
      <c r="E4573" s="53" t="str">
        <f t="shared" si="143"/>
        <v>2017_MSHINDS</v>
      </c>
      <c r="F4573">
        <v>424100</v>
      </c>
      <c r="G4573" s="53">
        <f t="array" ref="G4573">SUM(IF(A4573=A$5:A4573,IF(C4573=C$5:C4573,1,0),0))</f>
        <v>25</v>
      </c>
    </row>
    <row r="4574" spans="1:7" x14ac:dyDescent="0.25">
      <c r="A4574">
        <v>2017</v>
      </c>
      <c r="B4574" s="53" t="str">
        <f t="shared" si="142"/>
        <v>2017_MS26</v>
      </c>
      <c r="C4574" t="s">
        <v>377</v>
      </c>
      <c r="D4574" t="s">
        <v>648</v>
      </c>
      <c r="E4574" s="53" t="str">
        <f t="shared" si="143"/>
        <v>2017_MSHOLMES</v>
      </c>
      <c r="F4574">
        <v>424100</v>
      </c>
      <c r="G4574" s="53">
        <f t="array" ref="G4574">SUM(IF(A4574=A$5:A4574,IF(C4574=C$5:C4574,1,0),0))</f>
        <v>26</v>
      </c>
    </row>
    <row r="4575" spans="1:7" x14ac:dyDescent="0.25">
      <c r="A4575">
        <v>2017</v>
      </c>
      <c r="B4575" s="53" t="str">
        <f t="shared" si="142"/>
        <v>2017_MS27</v>
      </c>
      <c r="C4575" t="s">
        <v>377</v>
      </c>
      <c r="D4575" t="s">
        <v>1253</v>
      </c>
      <c r="E4575" s="53" t="str">
        <f t="shared" si="143"/>
        <v>2017_MSHUMPHREYS</v>
      </c>
      <c r="F4575">
        <v>424100</v>
      </c>
      <c r="G4575" s="53">
        <f t="array" ref="G4575">SUM(IF(A4575=A$5:A4575,IF(C4575=C$5:C4575,1,0),0))</f>
        <v>27</v>
      </c>
    </row>
    <row r="4576" spans="1:7" x14ac:dyDescent="0.25">
      <c r="A4576">
        <v>2017</v>
      </c>
      <c r="B4576" s="53" t="str">
        <f t="shared" si="142"/>
        <v>2017_MS28</v>
      </c>
      <c r="C4576" t="s">
        <v>377</v>
      </c>
      <c r="D4576" t="s">
        <v>1254</v>
      </c>
      <c r="E4576" s="53" t="str">
        <f t="shared" si="143"/>
        <v>2017_MSISSAQUENA</v>
      </c>
      <c r="F4576">
        <v>424100</v>
      </c>
      <c r="G4576" s="53">
        <f t="array" ref="G4576">SUM(IF(A4576=A$5:A4576,IF(C4576=C$5:C4576,1,0),0))</f>
        <v>28</v>
      </c>
    </row>
    <row r="4577" spans="1:7" x14ac:dyDescent="0.25">
      <c r="A4577">
        <v>2017</v>
      </c>
      <c r="B4577" s="53" t="str">
        <f t="shared" si="142"/>
        <v>2017_MS29</v>
      </c>
      <c r="C4577" t="s">
        <v>377</v>
      </c>
      <c r="D4577" t="s">
        <v>1255</v>
      </c>
      <c r="E4577" s="53" t="str">
        <f t="shared" si="143"/>
        <v>2017_MSITAWAMBA</v>
      </c>
      <c r="F4577">
        <v>424100</v>
      </c>
      <c r="G4577" s="53">
        <f t="array" ref="G4577">SUM(IF(A4577=A$5:A4577,IF(C4577=C$5:C4577,1,0),0))</f>
        <v>29</v>
      </c>
    </row>
    <row r="4578" spans="1:7" x14ac:dyDescent="0.25">
      <c r="A4578">
        <v>2017</v>
      </c>
      <c r="B4578" s="53" t="str">
        <f t="shared" si="142"/>
        <v>2017_MS30</v>
      </c>
      <c r="C4578" t="s">
        <v>377</v>
      </c>
      <c r="D4578" t="s">
        <v>460</v>
      </c>
      <c r="E4578" s="53" t="str">
        <f t="shared" si="143"/>
        <v>2017_MSJACKSON</v>
      </c>
      <c r="F4578">
        <v>424100</v>
      </c>
      <c r="G4578" s="53">
        <f t="array" ref="G4578">SUM(IF(A4578=A$5:A4578,IF(C4578=C$5:C4578,1,0),0))</f>
        <v>30</v>
      </c>
    </row>
    <row r="4579" spans="1:7" x14ac:dyDescent="0.25">
      <c r="A4579">
        <v>2017</v>
      </c>
      <c r="B4579" s="53" t="str">
        <f t="shared" si="142"/>
        <v>2017_MS31</v>
      </c>
      <c r="C4579" t="s">
        <v>377</v>
      </c>
      <c r="D4579" t="s">
        <v>729</v>
      </c>
      <c r="E4579" s="53" t="str">
        <f t="shared" si="143"/>
        <v>2017_MSJASPER</v>
      </c>
      <c r="F4579">
        <v>424100</v>
      </c>
      <c r="G4579" s="53">
        <f t="array" ref="G4579">SUM(IF(A4579=A$5:A4579,IF(C4579=C$5:C4579,1,0),0))</f>
        <v>31</v>
      </c>
    </row>
    <row r="4580" spans="1:7" x14ac:dyDescent="0.25">
      <c r="A4580">
        <v>2017</v>
      </c>
      <c r="B4580" s="53" t="str">
        <f t="shared" si="142"/>
        <v>2017_MS32</v>
      </c>
      <c r="C4580" t="s">
        <v>377</v>
      </c>
      <c r="D4580" t="s">
        <v>196</v>
      </c>
      <c r="E4580" s="53" t="str">
        <f t="shared" si="143"/>
        <v>2017_MSJEFFERSON</v>
      </c>
      <c r="F4580">
        <v>424100</v>
      </c>
      <c r="G4580" s="53">
        <f t="array" ref="G4580">SUM(IF(A4580=A$5:A4580,IF(C4580=C$5:C4580,1,0),0))</f>
        <v>32</v>
      </c>
    </row>
    <row r="4581" spans="1:7" x14ac:dyDescent="0.25">
      <c r="A4581">
        <v>2017</v>
      </c>
      <c r="B4581" s="53" t="str">
        <f t="shared" si="142"/>
        <v>2017_MS33</v>
      </c>
      <c r="C4581" t="s">
        <v>377</v>
      </c>
      <c r="D4581" t="s">
        <v>1072</v>
      </c>
      <c r="E4581" s="53" t="str">
        <f t="shared" si="143"/>
        <v>2017_MSJEFFERSON DAVIS</v>
      </c>
      <c r="F4581">
        <v>424100</v>
      </c>
      <c r="G4581" s="53">
        <f t="array" ref="G4581">SUM(IF(A4581=A$5:A4581,IF(C4581=C$5:C4581,1,0),0))</f>
        <v>33</v>
      </c>
    </row>
    <row r="4582" spans="1:7" x14ac:dyDescent="0.25">
      <c r="A4582">
        <v>2017</v>
      </c>
      <c r="B4582" s="53" t="str">
        <f t="shared" si="142"/>
        <v>2017_MS34</v>
      </c>
      <c r="C4582" t="s">
        <v>377</v>
      </c>
      <c r="D4582" t="s">
        <v>732</v>
      </c>
      <c r="E4582" s="53" t="str">
        <f t="shared" si="143"/>
        <v>2017_MSJONES</v>
      </c>
      <c r="F4582">
        <v>424100</v>
      </c>
      <c r="G4582" s="53">
        <f t="array" ref="G4582">SUM(IF(A4582=A$5:A4582,IF(C4582=C$5:C4582,1,0),0))</f>
        <v>34</v>
      </c>
    </row>
    <row r="4583" spans="1:7" x14ac:dyDescent="0.25">
      <c r="A4583">
        <v>2017</v>
      </c>
      <c r="B4583" s="53" t="str">
        <f t="shared" si="142"/>
        <v>2017_MS35</v>
      </c>
      <c r="C4583" t="s">
        <v>377</v>
      </c>
      <c r="D4583" t="s">
        <v>1256</v>
      </c>
      <c r="E4583" s="53" t="str">
        <f t="shared" si="143"/>
        <v>2017_MSKEMPER</v>
      </c>
      <c r="F4583">
        <v>424100</v>
      </c>
      <c r="G4583" s="53">
        <f t="array" ref="G4583">SUM(IF(A4583=A$5:A4583,IF(C4583=C$5:C4583,1,0),0))</f>
        <v>35</v>
      </c>
    </row>
    <row r="4584" spans="1:7" x14ac:dyDescent="0.25">
      <c r="A4584">
        <v>2017</v>
      </c>
      <c r="B4584" s="53" t="str">
        <f t="shared" si="142"/>
        <v>2017_MS36</v>
      </c>
      <c r="C4584" t="s">
        <v>377</v>
      </c>
      <c r="D4584" t="s">
        <v>526</v>
      </c>
      <c r="E4584" s="53" t="str">
        <f t="shared" si="143"/>
        <v>2017_MSLAFAYETTE</v>
      </c>
      <c r="F4584">
        <v>424100</v>
      </c>
      <c r="G4584" s="53">
        <f t="array" ref="G4584">SUM(IF(A4584=A$5:A4584,IF(C4584=C$5:C4584,1,0),0))</f>
        <v>36</v>
      </c>
    </row>
    <row r="4585" spans="1:7" x14ac:dyDescent="0.25">
      <c r="A4585">
        <v>2017</v>
      </c>
      <c r="B4585" s="53" t="str">
        <f t="shared" si="142"/>
        <v>2017_MS37</v>
      </c>
      <c r="C4585" t="s">
        <v>377</v>
      </c>
      <c r="D4585" t="s">
        <v>461</v>
      </c>
      <c r="E4585" s="53" t="str">
        <f t="shared" si="143"/>
        <v>2017_MSLAMAR</v>
      </c>
      <c r="F4585">
        <v>424100</v>
      </c>
      <c r="G4585" s="53">
        <f t="array" ref="G4585">SUM(IF(A4585=A$5:A4585,IF(C4585=C$5:C4585,1,0),0))</f>
        <v>37</v>
      </c>
    </row>
    <row r="4586" spans="1:7" x14ac:dyDescent="0.25">
      <c r="A4586">
        <v>2017</v>
      </c>
      <c r="B4586" s="53" t="str">
        <f t="shared" si="142"/>
        <v>2017_MS38</v>
      </c>
      <c r="C4586" t="s">
        <v>377</v>
      </c>
      <c r="D4586" t="s">
        <v>462</v>
      </c>
      <c r="E4586" s="53" t="str">
        <f t="shared" si="143"/>
        <v>2017_MSLAUDERDALE</v>
      </c>
      <c r="F4586">
        <v>424100</v>
      </c>
      <c r="G4586" s="53">
        <f t="array" ref="G4586">SUM(IF(A4586=A$5:A4586,IF(C4586=C$5:C4586,1,0),0))</f>
        <v>38</v>
      </c>
    </row>
    <row r="4587" spans="1:7" x14ac:dyDescent="0.25">
      <c r="A4587">
        <v>2017</v>
      </c>
      <c r="B4587" s="53" t="str">
        <f t="shared" si="142"/>
        <v>2017_MS39</v>
      </c>
      <c r="C4587" t="s">
        <v>377</v>
      </c>
      <c r="D4587" t="s">
        <v>463</v>
      </c>
      <c r="E4587" s="53" t="str">
        <f t="shared" si="143"/>
        <v>2017_MSLAWRENCE</v>
      </c>
      <c r="F4587">
        <v>424100</v>
      </c>
      <c r="G4587" s="53">
        <f t="array" ref="G4587">SUM(IF(A4587=A$5:A4587,IF(C4587=C$5:C4587,1,0),0))</f>
        <v>39</v>
      </c>
    </row>
    <row r="4588" spans="1:7" x14ac:dyDescent="0.25">
      <c r="A4588">
        <v>2017</v>
      </c>
      <c r="B4588" s="53" t="str">
        <f t="shared" si="142"/>
        <v>2017_MS40</v>
      </c>
      <c r="C4588" t="s">
        <v>377</v>
      </c>
      <c r="D4588" t="s">
        <v>1257</v>
      </c>
      <c r="E4588" s="53" t="str">
        <f t="shared" si="143"/>
        <v>2017_MSLEAKE</v>
      </c>
      <c r="F4588">
        <v>424100</v>
      </c>
      <c r="G4588" s="53">
        <f t="array" ref="G4588">SUM(IF(A4588=A$5:A4588,IF(C4588=C$5:C4588,1,0),0))</f>
        <v>40</v>
      </c>
    </row>
    <row r="4589" spans="1:7" x14ac:dyDescent="0.25">
      <c r="A4589">
        <v>2017</v>
      </c>
      <c r="B4589" s="53" t="str">
        <f t="shared" si="142"/>
        <v>2017_MS41</v>
      </c>
      <c r="C4589" t="s">
        <v>377</v>
      </c>
      <c r="D4589" t="s">
        <v>464</v>
      </c>
      <c r="E4589" s="53" t="str">
        <f t="shared" si="143"/>
        <v>2017_MSLEE</v>
      </c>
      <c r="F4589">
        <v>424100</v>
      </c>
      <c r="G4589" s="53">
        <f t="array" ref="G4589">SUM(IF(A4589=A$5:A4589,IF(C4589=C$5:C4589,1,0),0))</f>
        <v>41</v>
      </c>
    </row>
    <row r="4590" spans="1:7" x14ac:dyDescent="0.25">
      <c r="A4590">
        <v>2017</v>
      </c>
      <c r="B4590" s="53" t="str">
        <f t="shared" si="142"/>
        <v>2017_MS42</v>
      </c>
      <c r="C4590" t="s">
        <v>377</v>
      </c>
      <c r="D4590" t="s">
        <v>1258</v>
      </c>
      <c r="E4590" s="53" t="str">
        <f t="shared" si="143"/>
        <v>2017_MSLEFLORE</v>
      </c>
      <c r="F4590">
        <v>424100</v>
      </c>
      <c r="G4590" s="53">
        <f t="array" ref="G4590">SUM(IF(A4590=A$5:A4590,IF(C4590=C$5:C4590,1,0),0))</f>
        <v>42</v>
      </c>
    </row>
    <row r="4591" spans="1:7" x14ac:dyDescent="0.25">
      <c r="A4591">
        <v>2017</v>
      </c>
      <c r="B4591" s="53" t="str">
        <f t="shared" si="142"/>
        <v>2017_MS43</v>
      </c>
      <c r="C4591" t="s">
        <v>377</v>
      </c>
      <c r="D4591" t="s">
        <v>221</v>
      </c>
      <c r="E4591" s="53" t="str">
        <f t="shared" si="143"/>
        <v>2017_MSLINCOLN</v>
      </c>
      <c r="F4591">
        <v>424100</v>
      </c>
      <c r="G4591" s="53">
        <f t="array" ref="G4591">SUM(IF(A4591=A$5:A4591,IF(C4591=C$5:C4591,1,0),0))</f>
        <v>43</v>
      </c>
    </row>
    <row r="4592" spans="1:7" x14ac:dyDescent="0.25">
      <c r="A4592">
        <v>2017</v>
      </c>
      <c r="B4592" s="53" t="str">
        <f t="shared" si="142"/>
        <v>2017_MS44</v>
      </c>
      <c r="C4592" t="s">
        <v>377</v>
      </c>
      <c r="D4592" t="s">
        <v>466</v>
      </c>
      <c r="E4592" s="53" t="str">
        <f t="shared" si="143"/>
        <v>2017_MSLOWNDES</v>
      </c>
      <c r="F4592">
        <v>424100</v>
      </c>
      <c r="G4592" s="53">
        <f t="array" ref="G4592">SUM(IF(A4592=A$5:A4592,IF(C4592=C$5:C4592,1,0),0))</f>
        <v>44</v>
      </c>
    </row>
    <row r="4593" spans="1:7" x14ac:dyDescent="0.25">
      <c r="A4593">
        <v>2017</v>
      </c>
      <c r="B4593" s="53" t="str">
        <f t="shared" si="142"/>
        <v>2017_MS45</v>
      </c>
      <c r="C4593" t="s">
        <v>377</v>
      </c>
      <c r="D4593" t="s">
        <v>467</v>
      </c>
      <c r="E4593" s="53" t="str">
        <f t="shared" si="143"/>
        <v>2017_MSMADISON</v>
      </c>
      <c r="F4593">
        <v>424100</v>
      </c>
      <c r="G4593" s="53">
        <f t="array" ref="G4593">SUM(IF(A4593=A$5:A4593,IF(C4593=C$5:C4593,1,0),0))</f>
        <v>45</v>
      </c>
    </row>
    <row r="4594" spans="1:7" x14ac:dyDescent="0.25">
      <c r="A4594">
        <v>2017</v>
      </c>
      <c r="B4594" s="53" t="str">
        <f t="shared" si="142"/>
        <v>2017_MS46</v>
      </c>
      <c r="C4594" t="s">
        <v>377</v>
      </c>
      <c r="D4594" t="s">
        <v>469</v>
      </c>
      <c r="E4594" s="53" t="str">
        <f t="shared" si="143"/>
        <v>2017_MSMARION</v>
      </c>
      <c r="F4594">
        <v>424100</v>
      </c>
      <c r="G4594" s="53">
        <f t="array" ref="G4594">SUM(IF(A4594=A$5:A4594,IF(C4594=C$5:C4594,1,0),0))</f>
        <v>46</v>
      </c>
    </row>
    <row r="4595" spans="1:7" x14ac:dyDescent="0.25">
      <c r="A4595">
        <v>2017</v>
      </c>
      <c r="B4595" s="53" t="str">
        <f t="shared" si="142"/>
        <v>2017_MS47</v>
      </c>
      <c r="C4595" t="s">
        <v>377</v>
      </c>
      <c r="D4595" t="s">
        <v>470</v>
      </c>
      <c r="E4595" s="53" t="str">
        <f t="shared" si="143"/>
        <v>2017_MSMARSHALL</v>
      </c>
      <c r="F4595">
        <v>424100</v>
      </c>
      <c r="G4595" s="53">
        <f t="array" ref="G4595">SUM(IF(A4595=A$5:A4595,IF(C4595=C$5:C4595,1,0),0))</f>
        <v>47</v>
      </c>
    </row>
    <row r="4596" spans="1:7" x14ac:dyDescent="0.25">
      <c r="A4596">
        <v>2017</v>
      </c>
      <c r="B4596" s="53" t="str">
        <f t="shared" si="142"/>
        <v>2017_MS48</v>
      </c>
      <c r="C4596" t="s">
        <v>377</v>
      </c>
      <c r="D4596" t="s">
        <v>210</v>
      </c>
      <c r="E4596" s="53" t="str">
        <f t="shared" si="143"/>
        <v>2017_MSMONROE</v>
      </c>
      <c r="F4596">
        <v>424100</v>
      </c>
      <c r="G4596" s="53">
        <f t="array" ref="G4596">SUM(IF(A4596=A$5:A4596,IF(C4596=C$5:C4596,1,0),0))</f>
        <v>48</v>
      </c>
    </row>
    <row r="4597" spans="1:7" x14ac:dyDescent="0.25">
      <c r="A4597">
        <v>2017</v>
      </c>
      <c r="B4597" s="53" t="str">
        <f t="shared" si="142"/>
        <v>2017_MS49</v>
      </c>
      <c r="C4597" t="s">
        <v>377</v>
      </c>
      <c r="D4597" t="s">
        <v>232</v>
      </c>
      <c r="E4597" s="53" t="str">
        <f t="shared" si="143"/>
        <v>2017_MSMONTGOMERY</v>
      </c>
      <c r="F4597">
        <v>424100</v>
      </c>
      <c r="G4597" s="53">
        <f t="array" ref="G4597">SUM(IF(A4597=A$5:A4597,IF(C4597=C$5:C4597,1,0),0))</f>
        <v>49</v>
      </c>
    </row>
    <row r="4598" spans="1:7" x14ac:dyDescent="0.25">
      <c r="A4598">
        <v>2017</v>
      </c>
      <c r="B4598" s="53" t="str">
        <f t="shared" si="142"/>
        <v>2017_MS50</v>
      </c>
      <c r="C4598" t="s">
        <v>377</v>
      </c>
      <c r="D4598" t="s">
        <v>1259</v>
      </c>
      <c r="E4598" s="53" t="str">
        <f t="shared" si="143"/>
        <v>2017_MSNESHOBA</v>
      </c>
      <c r="F4598">
        <v>424100</v>
      </c>
      <c r="G4598" s="53">
        <f t="array" ref="G4598">SUM(IF(A4598=A$5:A4598,IF(C4598=C$5:C4598,1,0),0))</f>
        <v>50</v>
      </c>
    </row>
    <row r="4599" spans="1:7" x14ac:dyDescent="0.25">
      <c r="A4599">
        <v>2017</v>
      </c>
      <c r="B4599" s="53" t="str">
        <f t="shared" si="142"/>
        <v>2017_MS51</v>
      </c>
      <c r="C4599" t="s">
        <v>377</v>
      </c>
      <c r="D4599" t="s">
        <v>531</v>
      </c>
      <c r="E4599" s="53" t="str">
        <f t="shared" si="143"/>
        <v>2017_MSNEWTON</v>
      </c>
      <c r="F4599">
        <v>424100</v>
      </c>
      <c r="G4599" s="53">
        <f t="array" ref="G4599">SUM(IF(A4599=A$5:A4599,IF(C4599=C$5:C4599,1,0),0))</f>
        <v>51</v>
      </c>
    </row>
    <row r="4600" spans="1:7" x14ac:dyDescent="0.25">
      <c r="A4600">
        <v>2017</v>
      </c>
      <c r="B4600" s="53" t="str">
        <f t="shared" si="142"/>
        <v>2017_MS52</v>
      </c>
      <c r="C4600" t="s">
        <v>377</v>
      </c>
      <c r="D4600" t="s">
        <v>1260</v>
      </c>
      <c r="E4600" s="53" t="str">
        <f t="shared" si="143"/>
        <v>2017_MSNOXUBEE</v>
      </c>
      <c r="F4600">
        <v>424100</v>
      </c>
      <c r="G4600" s="53">
        <f t="array" ref="G4600">SUM(IF(A4600=A$5:A4600,IF(C4600=C$5:C4600,1,0),0))</f>
        <v>52</v>
      </c>
    </row>
    <row r="4601" spans="1:7" x14ac:dyDescent="0.25">
      <c r="A4601">
        <v>2017</v>
      </c>
      <c r="B4601" s="53" t="str">
        <f t="shared" si="142"/>
        <v>2017_MS53</v>
      </c>
      <c r="C4601" t="s">
        <v>377</v>
      </c>
      <c r="D4601" t="s">
        <v>1261</v>
      </c>
      <c r="E4601" s="53" t="str">
        <f t="shared" si="143"/>
        <v>2017_MSOKTIBBEHA</v>
      </c>
      <c r="F4601">
        <v>424100</v>
      </c>
      <c r="G4601" s="53">
        <f t="array" ref="G4601">SUM(IF(A4601=A$5:A4601,IF(C4601=C$5:C4601,1,0),0))</f>
        <v>53</v>
      </c>
    </row>
    <row r="4602" spans="1:7" x14ac:dyDescent="0.25">
      <c r="A4602">
        <v>2017</v>
      </c>
      <c r="B4602" s="53" t="str">
        <f t="shared" si="142"/>
        <v>2017_MS54</v>
      </c>
      <c r="C4602" t="s">
        <v>377</v>
      </c>
      <c r="D4602" t="s">
        <v>1262</v>
      </c>
      <c r="E4602" s="53" t="str">
        <f t="shared" si="143"/>
        <v>2017_MSPANOLA</v>
      </c>
      <c r="F4602">
        <v>424100</v>
      </c>
      <c r="G4602" s="53">
        <f t="array" ref="G4602">SUM(IF(A4602=A$5:A4602,IF(C4602=C$5:C4602,1,0),0))</f>
        <v>54</v>
      </c>
    </row>
    <row r="4603" spans="1:7" x14ac:dyDescent="0.25">
      <c r="A4603">
        <v>2017</v>
      </c>
      <c r="B4603" s="53" t="str">
        <f t="shared" si="142"/>
        <v>2017_MS55</v>
      </c>
      <c r="C4603" t="s">
        <v>377</v>
      </c>
      <c r="D4603" t="s">
        <v>1263</v>
      </c>
      <c r="E4603" s="53" t="str">
        <f t="shared" si="143"/>
        <v>2017_MSPEARL RIVER</v>
      </c>
      <c r="F4603">
        <v>424100</v>
      </c>
      <c r="G4603" s="53">
        <f t="array" ref="G4603">SUM(IF(A4603=A$5:A4603,IF(C4603=C$5:C4603,1,0),0))</f>
        <v>55</v>
      </c>
    </row>
    <row r="4604" spans="1:7" x14ac:dyDescent="0.25">
      <c r="A4604">
        <v>2017</v>
      </c>
      <c r="B4604" s="53" t="str">
        <f t="shared" si="142"/>
        <v>2017_MS56</v>
      </c>
      <c r="C4604" t="s">
        <v>377</v>
      </c>
      <c r="D4604" t="s">
        <v>473</v>
      </c>
      <c r="E4604" s="53" t="str">
        <f t="shared" si="143"/>
        <v>2017_MSPERRY</v>
      </c>
      <c r="F4604">
        <v>424100</v>
      </c>
      <c r="G4604" s="53">
        <f t="array" ref="G4604">SUM(IF(A4604=A$5:A4604,IF(C4604=C$5:C4604,1,0),0))</f>
        <v>56</v>
      </c>
    </row>
    <row r="4605" spans="1:7" x14ac:dyDescent="0.25">
      <c r="A4605">
        <v>2017</v>
      </c>
      <c r="B4605" s="53" t="str">
        <f t="shared" si="142"/>
        <v>2017_MS57</v>
      </c>
      <c r="C4605" t="s">
        <v>377</v>
      </c>
      <c r="D4605" t="s">
        <v>277</v>
      </c>
      <c r="E4605" s="53" t="str">
        <f t="shared" si="143"/>
        <v>2017_MSPIKE</v>
      </c>
      <c r="F4605">
        <v>424100</v>
      </c>
      <c r="G4605" s="53">
        <f t="array" ref="G4605">SUM(IF(A4605=A$5:A4605,IF(C4605=C$5:C4605,1,0),0))</f>
        <v>57</v>
      </c>
    </row>
    <row r="4606" spans="1:7" x14ac:dyDescent="0.25">
      <c r="A4606">
        <v>2017</v>
      </c>
      <c r="B4606" s="53" t="str">
        <f t="shared" si="142"/>
        <v>2017_MS58</v>
      </c>
      <c r="C4606" t="s">
        <v>377</v>
      </c>
      <c r="D4606" t="s">
        <v>1264</v>
      </c>
      <c r="E4606" s="53" t="str">
        <f t="shared" si="143"/>
        <v>2017_MSPONTOTOC</v>
      </c>
      <c r="F4606">
        <v>424100</v>
      </c>
      <c r="G4606" s="53">
        <f t="array" ref="G4606">SUM(IF(A4606=A$5:A4606,IF(C4606=C$5:C4606,1,0),0))</f>
        <v>58</v>
      </c>
    </row>
    <row r="4607" spans="1:7" x14ac:dyDescent="0.25">
      <c r="A4607">
        <v>2017</v>
      </c>
      <c r="B4607" s="53" t="str">
        <f t="shared" si="142"/>
        <v>2017_MS59</v>
      </c>
      <c r="C4607" t="s">
        <v>377</v>
      </c>
      <c r="D4607" t="s">
        <v>1265</v>
      </c>
      <c r="E4607" s="53" t="str">
        <f t="shared" si="143"/>
        <v>2017_MSPRENTISS</v>
      </c>
      <c r="F4607">
        <v>424100</v>
      </c>
      <c r="G4607" s="53">
        <f t="array" ref="G4607">SUM(IF(A4607=A$5:A4607,IF(C4607=C$5:C4607,1,0),0))</f>
        <v>59</v>
      </c>
    </row>
    <row r="4608" spans="1:7" x14ac:dyDescent="0.25">
      <c r="A4608">
        <v>2017</v>
      </c>
      <c r="B4608" s="53" t="str">
        <f t="shared" si="142"/>
        <v>2017_MS60</v>
      </c>
      <c r="C4608" t="s">
        <v>377</v>
      </c>
      <c r="D4608" t="s">
        <v>747</v>
      </c>
      <c r="E4608" s="53" t="str">
        <f t="shared" si="143"/>
        <v>2017_MSQUITMAN</v>
      </c>
      <c r="F4608">
        <v>424100</v>
      </c>
      <c r="G4608" s="53">
        <f t="array" ref="G4608">SUM(IF(A4608=A$5:A4608,IF(C4608=C$5:C4608,1,0),0))</f>
        <v>60</v>
      </c>
    </row>
    <row r="4609" spans="1:7" x14ac:dyDescent="0.25">
      <c r="A4609">
        <v>2017</v>
      </c>
      <c r="B4609" s="53" t="str">
        <f t="shared" si="142"/>
        <v>2017_MS61</v>
      </c>
      <c r="C4609" t="s">
        <v>377</v>
      </c>
      <c r="D4609" t="s">
        <v>1266</v>
      </c>
      <c r="E4609" s="53" t="str">
        <f t="shared" si="143"/>
        <v>2017_MSRANKIN</v>
      </c>
      <c r="F4609">
        <v>424100</v>
      </c>
      <c r="G4609" s="53">
        <f t="array" ref="G4609">SUM(IF(A4609=A$5:A4609,IF(C4609=C$5:C4609,1,0),0))</f>
        <v>61</v>
      </c>
    </row>
    <row r="4610" spans="1:7" x14ac:dyDescent="0.25">
      <c r="A4610">
        <v>2017</v>
      </c>
      <c r="B4610" s="53" t="str">
        <f t="shared" si="142"/>
        <v>2017_MS62</v>
      </c>
      <c r="C4610" t="s">
        <v>377</v>
      </c>
      <c r="D4610" t="s">
        <v>541</v>
      </c>
      <c r="E4610" s="53" t="str">
        <f t="shared" si="143"/>
        <v>2017_MSSCOTT</v>
      </c>
      <c r="F4610">
        <v>424100</v>
      </c>
      <c r="G4610" s="53">
        <f t="array" ref="G4610">SUM(IF(A4610=A$5:A4610,IF(C4610=C$5:C4610,1,0),0))</f>
        <v>62</v>
      </c>
    </row>
    <row r="4611" spans="1:7" x14ac:dyDescent="0.25">
      <c r="A4611">
        <v>2017</v>
      </c>
      <c r="B4611" s="53" t="str">
        <f t="shared" si="142"/>
        <v>2017_MS63</v>
      </c>
      <c r="C4611" t="s">
        <v>377</v>
      </c>
      <c r="D4611" t="s">
        <v>1267</v>
      </c>
      <c r="E4611" s="53" t="str">
        <f t="shared" si="143"/>
        <v>2017_MSSHARKEY</v>
      </c>
      <c r="F4611">
        <v>424100</v>
      </c>
      <c r="G4611" s="53">
        <f t="array" ref="G4611">SUM(IF(A4611=A$5:A4611,IF(C4611=C$5:C4611,1,0),0))</f>
        <v>63</v>
      </c>
    </row>
    <row r="4612" spans="1:7" x14ac:dyDescent="0.25">
      <c r="A4612">
        <v>2017</v>
      </c>
      <c r="B4612" s="53" t="str">
        <f t="shared" si="142"/>
        <v>2017_MS64</v>
      </c>
      <c r="C4612" t="s">
        <v>377</v>
      </c>
      <c r="D4612" t="s">
        <v>1048</v>
      </c>
      <c r="E4612" s="53" t="str">
        <f t="shared" si="143"/>
        <v>2017_MSSIMPSON</v>
      </c>
      <c r="F4612">
        <v>424100</v>
      </c>
      <c r="G4612" s="53">
        <f t="array" ref="G4612">SUM(IF(A4612=A$5:A4612,IF(C4612=C$5:C4612,1,0),0))</f>
        <v>64</v>
      </c>
    </row>
    <row r="4613" spans="1:7" x14ac:dyDescent="0.25">
      <c r="A4613">
        <v>2017</v>
      </c>
      <c r="B4613" s="53" t="str">
        <f t="shared" si="142"/>
        <v>2017_MS65</v>
      </c>
      <c r="C4613" t="s">
        <v>377</v>
      </c>
      <c r="D4613" t="s">
        <v>292</v>
      </c>
      <c r="E4613" s="53" t="str">
        <f t="shared" si="143"/>
        <v>2017_MSSMITH</v>
      </c>
      <c r="F4613">
        <v>424100</v>
      </c>
      <c r="G4613" s="53">
        <f t="array" ref="G4613">SUM(IF(A4613=A$5:A4613,IF(C4613=C$5:C4613,1,0),0))</f>
        <v>65</v>
      </c>
    </row>
    <row r="4614" spans="1:7" x14ac:dyDescent="0.25">
      <c r="A4614">
        <v>2017</v>
      </c>
      <c r="B4614" s="53" t="str">
        <f t="shared" ref="B4614:B4677" si="144">A4614&amp;"_"&amp;C4614&amp;G4614</f>
        <v>2017_MS66</v>
      </c>
      <c r="C4614" t="s">
        <v>377</v>
      </c>
      <c r="D4614" t="s">
        <v>546</v>
      </c>
      <c r="E4614" s="53" t="str">
        <f t="shared" ref="E4614:E4677" si="145">A4614&amp;"_"&amp;C4614&amp;D4614</f>
        <v>2017_MSSTONE</v>
      </c>
      <c r="F4614">
        <v>424100</v>
      </c>
      <c r="G4614" s="53">
        <f t="array" ref="G4614">SUM(IF(A4614=A$5:A4614,IF(C4614=C$5:C4614,1,0),0))</f>
        <v>66</v>
      </c>
    </row>
    <row r="4615" spans="1:7" x14ac:dyDescent="0.25">
      <c r="A4615">
        <v>2017</v>
      </c>
      <c r="B4615" s="53" t="str">
        <f t="shared" si="144"/>
        <v>2017_MS67</v>
      </c>
      <c r="C4615" t="s">
        <v>377</v>
      </c>
      <c r="D4615" t="s">
        <v>1268</v>
      </c>
      <c r="E4615" s="53" t="str">
        <f t="shared" si="145"/>
        <v>2017_MSSUNFLOWER</v>
      </c>
      <c r="F4615">
        <v>424100</v>
      </c>
      <c r="G4615" s="53">
        <f t="array" ref="G4615">SUM(IF(A4615=A$5:A4615,IF(C4615=C$5:C4615,1,0),0))</f>
        <v>67</v>
      </c>
    </row>
    <row r="4616" spans="1:7" x14ac:dyDescent="0.25">
      <c r="A4616">
        <v>2017</v>
      </c>
      <c r="B4616" s="53" t="str">
        <f t="shared" si="144"/>
        <v>2017_MS68</v>
      </c>
      <c r="C4616" t="s">
        <v>377</v>
      </c>
      <c r="D4616" t="s">
        <v>1269</v>
      </c>
      <c r="E4616" s="53" t="str">
        <f t="shared" si="145"/>
        <v>2017_MSTALLAHATCHIE</v>
      </c>
      <c r="F4616">
        <v>424100</v>
      </c>
      <c r="G4616" s="53">
        <f t="array" ref="G4616">SUM(IF(A4616=A$5:A4616,IF(C4616=C$5:C4616,1,0),0))</f>
        <v>68</v>
      </c>
    </row>
    <row r="4617" spans="1:7" x14ac:dyDescent="0.25">
      <c r="A4617">
        <v>2017</v>
      </c>
      <c r="B4617" s="53" t="str">
        <f t="shared" si="144"/>
        <v>2017_MS69</v>
      </c>
      <c r="C4617" t="s">
        <v>377</v>
      </c>
      <c r="D4617" t="s">
        <v>1270</v>
      </c>
      <c r="E4617" s="53" t="str">
        <f t="shared" si="145"/>
        <v>2017_MSTATE</v>
      </c>
      <c r="F4617">
        <v>424100</v>
      </c>
      <c r="G4617" s="53">
        <f t="array" ref="G4617">SUM(IF(A4617=A$5:A4617,IF(C4617=C$5:C4617,1,0),0))</f>
        <v>69</v>
      </c>
    </row>
    <row r="4618" spans="1:7" x14ac:dyDescent="0.25">
      <c r="A4618">
        <v>2017</v>
      </c>
      <c r="B4618" s="53" t="str">
        <f t="shared" si="144"/>
        <v>2017_MS70</v>
      </c>
      <c r="C4618" t="s">
        <v>377</v>
      </c>
      <c r="D4618" t="s">
        <v>1271</v>
      </c>
      <c r="E4618" s="53" t="str">
        <f t="shared" si="145"/>
        <v>2017_MSTIPPAH</v>
      </c>
      <c r="F4618">
        <v>424100</v>
      </c>
      <c r="G4618" s="53">
        <f t="array" ref="G4618">SUM(IF(A4618=A$5:A4618,IF(C4618=C$5:C4618,1,0),0))</f>
        <v>70</v>
      </c>
    </row>
    <row r="4619" spans="1:7" x14ac:dyDescent="0.25">
      <c r="A4619">
        <v>2017</v>
      </c>
      <c r="B4619" s="53" t="str">
        <f t="shared" si="144"/>
        <v>2017_MS71</v>
      </c>
      <c r="C4619" t="s">
        <v>377</v>
      </c>
      <c r="D4619" t="s">
        <v>1272</v>
      </c>
      <c r="E4619" s="53" t="str">
        <f t="shared" si="145"/>
        <v>2017_MSTISHOMINGO</v>
      </c>
      <c r="F4619">
        <v>424100</v>
      </c>
      <c r="G4619" s="53">
        <f t="array" ref="G4619">SUM(IF(A4619=A$5:A4619,IF(C4619=C$5:C4619,1,0),0))</f>
        <v>71</v>
      </c>
    </row>
    <row r="4620" spans="1:7" x14ac:dyDescent="0.25">
      <c r="A4620">
        <v>2017</v>
      </c>
      <c r="B4620" s="53" t="str">
        <f t="shared" si="144"/>
        <v>2017_MS72</v>
      </c>
      <c r="C4620" t="s">
        <v>377</v>
      </c>
      <c r="D4620" t="s">
        <v>1273</v>
      </c>
      <c r="E4620" s="53" t="str">
        <f t="shared" si="145"/>
        <v>2017_MSTUNICA</v>
      </c>
      <c r="F4620">
        <v>424100</v>
      </c>
      <c r="G4620" s="53">
        <f t="array" ref="G4620">SUM(IF(A4620=A$5:A4620,IF(C4620=C$5:C4620,1,0),0))</f>
        <v>72</v>
      </c>
    </row>
    <row r="4621" spans="1:7" x14ac:dyDescent="0.25">
      <c r="A4621">
        <v>2017</v>
      </c>
      <c r="B4621" s="53" t="str">
        <f t="shared" si="144"/>
        <v>2017_MS73</v>
      </c>
      <c r="C4621" t="s">
        <v>377</v>
      </c>
      <c r="D4621" t="s">
        <v>258</v>
      </c>
      <c r="E4621" s="53" t="str">
        <f t="shared" si="145"/>
        <v>2017_MSUNION</v>
      </c>
      <c r="F4621">
        <v>424100</v>
      </c>
      <c r="G4621" s="53">
        <f t="array" ref="G4621">SUM(IF(A4621=A$5:A4621,IF(C4621=C$5:C4621,1,0),0))</f>
        <v>73</v>
      </c>
    </row>
    <row r="4622" spans="1:7" x14ac:dyDescent="0.25">
      <c r="A4622">
        <v>2017</v>
      </c>
      <c r="B4622" s="53" t="str">
        <f t="shared" si="144"/>
        <v>2017_MS74</v>
      </c>
      <c r="C4622" t="s">
        <v>377</v>
      </c>
      <c r="D4622" t="s">
        <v>1274</v>
      </c>
      <c r="E4622" s="53" t="str">
        <f t="shared" si="145"/>
        <v>2017_MSWALTHALL</v>
      </c>
      <c r="F4622">
        <v>424100</v>
      </c>
      <c r="G4622" s="53">
        <f t="array" ref="G4622">SUM(IF(A4622=A$5:A4622,IF(C4622=C$5:C4622,1,0),0))</f>
        <v>74</v>
      </c>
    </row>
    <row r="4623" spans="1:7" x14ac:dyDescent="0.25">
      <c r="A4623">
        <v>2017</v>
      </c>
      <c r="B4623" s="53" t="str">
        <f t="shared" si="144"/>
        <v>2017_MS75</v>
      </c>
      <c r="C4623" t="s">
        <v>377</v>
      </c>
      <c r="D4623" t="s">
        <v>336</v>
      </c>
      <c r="E4623" s="53" t="str">
        <f t="shared" si="145"/>
        <v>2017_MSWARREN</v>
      </c>
      <c r="F4623">
        <v>424100</v>
      </c>
      <c r="G4623" s="53">
        <f t="array" ref="G4623">SUM(IF(A4623=A$5:A4623,IF(C4623=C$5:C4623,1,0),0))</f>
        <v>75</v>
      </c>
    </row>
    <row r="4624" spans="1:7" x14ac:dyDescent="0.25">
      <c r="A4624">
        <v>2017</v>
      </c>
      <c r="B4624" s="53" t="str">
        <f t="shared" si="144"/>
        <v>2017_MS76</v>
      </c>
      <c r="C4624" t="s">
        <v>377</v>
      </c>
      <c r="D4624" t="s">
        <v>125</v>
      </c>
      <c r="E4624" s="53" t="str">
        <f t="shared" si="145"/>
        <v>2017_MSWASHINGTON</v>
      </c>
      <c r="F4624">
        <v>424100</v>
      </c>
      <c r="G4624" s="53">
        <f t="array" ref="G4624">SUM(IF(A4624=A$5:A4624,IF(C4624=C$5:C4624,1,0),0))</f>
        <v>76</v>
      </c>
    </row>
    <row r="4625" spans="1:7" x14ac:dyDescent="0.25">
      <c r="A4625">
        <v>2017</v>
      </c>
      <c r="B4625" s="53" t="str">
        <f t="shared" si="144"/>
        <v>2017_MS77</v>
      </c>
      <c r="C4625" t="s">
        <v>377</v>
      </c>
      <c r="D4625" t="s">
        <v>770</v>
      </c>
      <c r="E4625" s="53" t="str">
        <f t="shared" si="145"/>
        <v>2017_MSWAYNE</v>
      </c>
      <c r="F4625">
        <v>424100</v>
      </c>
      <c r="G4625" s="53">
        <f t="array" ref="G4625">SUM(IF(A4625=A$5:A4625,IF(C4625=C$5:C4625,1,0),0))</f>
        <v>77</v>
      </c>
    </row>
    <row r="4626" spans="1:7" x14ac:dyDescent="0.25">
      <c r="A4626">
        <v>2017</v>
      </c>
      <c r="B4626" s="53" t="str">
        <f t="shared" si="144"/>
        <v>2017_MS78</v>
      </c>
      <c r="C4626" t="s">
        <v>377</v>
      </c>
      <c r="D4626" t="s">
        <v>771</v>
      </c>
      <c r="E4626" s="53" t="str">
        <f t="shared" si="145"/>
        <v>2017_MSWEBSTER</v>
      </c>
      <c r="F4626">
        <v>424100</v>
      </c>
      <c r="G4626" s="53">
        <f t="array" ref="G4626">SUM(IF(A4626=A$5:A4626,IF(C4626=C$5:C4626,1,0),0))</f>
        <v>78</v>
      </c>
    </row>
    <row r="4627" spans="1:7" x14ac:dyDescent="0.25">
      <c r="A4627">
        <v>2017</v>
      </c>
      <c r="B4627" s="53" t="str">
        <f t="shared" si="144"/>
        <v>2017_MS79</v>
      </c>
      <c r="C4627" t="s">
        <v>377</v>
      </c>
      <c r="D4627" t="s">
        <v>775</v>
      </c>
      <c r="E4627" s="53" t="str">
        <f t="shared" si="145"/>
        <v>2017_MSWILKINSON</v>
      </c>
      <c r="F4627">
        <v>424100</v>
      </c>
      <c r="G4627" s="53">
        <f t="array" ref="G4627">SUM(IF(A4627=A$5:A4627,IF(C4627=C$5:C4627,1,0),0))</f>
        <v>79</v>
      </c>
    </row>
    <row r="4628" spans="1:7" x14ac:dyDescent="0.25">
      <c r="A4628">
        <v>2017</v>
      </c>
      <c r="B4628" s="53" t="str">
        <f t="shared" si="144"/>
        <v>2017_MS80</v>
      </c>
      <c r="C4628" t="s">
        <v>377</v>
      </c>
      <c r="D4628" t="s">
        <v>485</v>
      </c>
      <c r="E4628" s="53" t="str">
        <f t="shared" si="145"/>
        <v>2017_MSWINSTON</v>
      </c>
      <c r="F4628">
        <v>424100</v>
      </c>
      <c r="G4628" s="53">
        <f t="array" ref="G4628">SUM(IF(A4628=A$5:A4628,IF(C4628=C$5:C4628,1,0),0))</f>
        <v>80</v>
      </c>
    </row>
    <row r="4629" spans="1:7" x14ac:dyDescent="0.25">
      <c r="A4629">
        <v>2017</v>
      </c>
      <c r="B4629" s="53" t="str">
        <f t="shared" si="144"/>
        <v>2017_MS81</v>
      </c>
      <c r="C4629" t="s">
        <v>377</v>
      </c>
      <c r="D4629" t="s">
        <v>1275</v>
      </c>
      <c r="E4629" s="53" t="str">
        <f t="shared" si="145"/>
        <v>2017_MSYALOBUSHA</v>
      </c>
      <c r="F4629">
        <v>424100</v>
      </c>
      <c r="G4629" s="53">
        <f t="array" ref="G4629">SUM(IF(A4629=A$5:A4629,IF(C4629=C$5:C4629,1,0),0))</f>
        <v>81</v>
      </c>
    </row>
    <row r="4630" spans="1:7" x14ac:dyDescent="0.25">
      <c r="A4630">
        <v>2017</v>
      </c>
      <c r="B4630" s="53" t="str">
        <f t="shared" si="144"/>
        <v>2017_MS82</v>
      </c>
      <c r="C4630" t="s">
        <v>377</v>
      </c>
      <c r="D4630" t="s">
        <v>1276</v>
      </c>
      <c r="E4630" s="53" t="str">
        <f t="shared" si="145"/>
        <v>2017_MSYAZOO</v>
      </c>
      <c r="F4630">
        <v>424100</v>
      </c>
      <c r="G4630" s="53">
        <f t="array" ref="G4630">SUM(IF(A4630=A$5:A4630,IF(C4630=C$5:C4630,1,0),0))</f>
        <v>82</v>
      </c>
    </row>
    <row r="4631" spans="1:7" x14ac:dyDescent="0.25">
      <c r="A4631">
        <v>2017</v>
      </c>
      <c r="B4631" s="53" t="str">
        <f t="shared" si="144"/>
        <v>2017_MO1</v>
      </c>
      <c r="C4631" t="s">
        <v>378</v>
      </c>
      <c r="D4631" t="s">
        <v>897</v>
      </c>
      <c r="E4631" s="53" t="str">
        <f t="shared" si="145"/>
        <v>2017_MOADAIR</v>
      </c>
      <c r="F4631">
        <v>424100</v>
      </c>
      <c r="G4631" s="53">
        <f t="array" ref="G4631">SUM(IF(A4631=A$5:A4631,IF(C4631=C$5:C4631,1,0),0))</f>
        <v>1</v>
      </c>
    </row>
    <row r="4632" spans="1:7" x14ac:dyDescent="0.25">
      <c r="A4632">
        <v>2017</v>
      </c>
      <c r="B4632" s="53" t="str">
        <f t="shared" si="144"/>
        <v>2017_MO2</v>
      </c>
      <c r="C4632" t="s">
        <v>378</v>
      </c>
      <c r="D4632" t="s">
        <v>1277</v>
      </c>
      <c r="E4632" s="53" t="str">
        <f t="shared" si="145"/>
        <v>2017_MOANDREW</v>
      </c>
      <c r="F4632">
        <v>424100</v>
      </c>
      <c r="G4632" s="53">
        <f t="array" ref="G4632">SUM(IF(A4632=A$5:A4632,IF(C4632=C$5:C4632,1,0),0))</f>
        <v>2</v>
      </c>
    </row>
    <row r="4633" spans="1:7" x14ac:dyDescent="0.25">
      <c r="A4633">
        <v>2017</v>
      </c>
      <c r="B4633" s="53" t="str">
        <f t="shared" si="144"/>
        <v>2017_MO3</v>
      </c>
      <c r="C4633" t="s">
        <v>378</v>
      </c>
      <c r="D4633" t="s">
        <v>940</v>
      </c>
      <c r="E4633" s="53" t="str">
        <f t="shared" si="145"/>
        <v>2017_MOATCHISON</v>
      </c>
      <c r="F4633">
        <v>424100</v>
      </c>
      <c r="G4633" s="53">
        <f t="array" ref="G4633">SUM(IF(A4633=A$5:A4633,IF(C4633=C$5:C4633,1,0),0))</f>
        <v>3</v>
      </c>
    </row>
    <row r="4634" spans="1:7" x14ac:dyDescent="0.25">
      <c r="A4634">
        <v>2017</v>
      </c>
      <c r="B4634" s="53" t="str">
        <f t="shared" si="144"/>
        <v>2017_MO4</v>
      </c>
      <c r="C4634" t="s">
        <v>378</v>
      </c>
      <c r="D4634" t="s">
        <v>1278</v>
      </c>
      <c r="E4634" s="53" t="str">
        <f t="shared" si="145"/>
        <v>2017_MOAUDRAIN</v>
      </c>
      <c r="F4634">
        <v>424100</v>
      </c>
      <c r="G4634" s="53">
        <f t="array" ref="G4634">SUM(IF(A4634=A$5:A4634,IF(C4634=C$5:C4634,1,0),0))</f>
        <v>4</v>
      </c>
    </row>
    <row r="4635" spans="1:7" x14ac:dyDescent="0.25">
      <c r="A4635">
        <v>2017</v>
      </c>
      <c r="B4635" s="53" t="str">
        <f t="shared" si="144"/>
        <v>2017_MO5</v>
      </c>
      <c r="C4635" t="s">
        <v>378</v>
      </c>
      <c r="D4635" t="s">
        <v>1126</v>
      </c>
      <c r="E4635" s="53" t="str">
        <f t="shared" si="145"/>
        <v>2017_MOBARRY</v>
      </c>
      <c r="F4635">
        <v>424100</v>
      </c>
      <c r="G4635" s="53">
        <f t="array" ref="G4635">SUM(IF(A4635=A$5:A4635,IF(C4635=C$5:C4635,1,0),0))</f>
        <v>5</v>
      </c>
    </row>
    <row r="4636" spans="1:7" x14ac:dyDescent="0.25">
      <c r="A4636">
        <v>2017</v>
      </c>
      <c r="B4636" s="53" t="str">
        <f t="shared" si="144"/>
        <v>2017_MO6</v>
      </c>
      <c r="C4636" t="s">
        <v>378</v>
      </c>
      <c r="D4636" t="s">
        <v>942</v>
      </c>
      <c r="E4636" s="53" t="str">
        <f t="shared" si="145"/>
        <v>2017_MOBARTON</v>
      </c>
      <c r="F4636">
        <v>424100</v>
      </c>
      <c r="G4636" s="53">
        <f t="array" ref="G4636">SUM(IF(A4636=A$5:A4636,IF(C4636=C$5:C4636,1,0),0))</f>
        <v>6</v>
      </c>
    </row>
    <row r="4637" spans="1:7" x14ac:dyDescent="0.25">
      <c r="A4637">
        <v>2017</v>
      </c>
      <c r="B4637" s="53" t="str">
        <f t="shared" si="144"/>
        <v>2017_MO7</v>
      </c>
      <c r="C4637" t="s">
        <v>378</v>
      </c>
      <c r="D4637" t="s">
        <v>1279</v>
      </c>
      <c r="E4637" s="53" t="str">
        <f t="shared" si="145"/>
        <v>2017_MOBATES</v>
      </c>
      <c r="F4637">
        <v>424100</v>
      </c>
      <c r="G4637" s="53">
        <f t="array" ref="G4637">SUM(IF(A4637=A$5:A4637,IF(C4637=C$5:C4637,1,0),0))</f>
        <v>7</v>
      </c>
    </row>
    <row r="4638" spans="1:7" x14ac:dyDescent="0.25">
      <c r="A4638">
        <v>2017</v>
      </c>
      <c r="B4638" s="53" t="str">
        <f t="shared" si="144"/>
        <v>2017_MO8</v>
      </c>
      <c r="C4638" t="s">
        <v>378</v>
      </c>
      <c r="D4638" t="s">
        <v>503</v>
      </c>
      <c r="E4638" s="53" t="str">
        <f t="shared" si="145"/>
        <v>2017_MOBENTON</v>
      </c>
      <c r="F4638">
        <v>424100</v>
      </c>
      <c r="G4638" s="53">
        <f t="array" ref="G4638">SUM(IF(A4638=A$5:A4638,IF(C4638=C$5:C4638,1,0),0))</f>
        <v>8</v>
      </c>
    </row>
    <row r="4639" spans="1:7" x14ac:dyDescent="0.25">
      <c r="A4639">
        <v>2017</v>
      </c>
      <c r="B4639" s="53" t="str">
        <f t="shared" si="144"/>
        <v>2017_MO9</v>
      </c>
      <c r="C4639" t="s">
        <v>378</v>
      </c>
      <c r="D4639" t="s">
        <v>1280</v>
      </c>
      <c r="E4639" s="53" t="str">
        <f t="shared" si="145"/>
        <v>2017_MOBOLLINGER</v>
      </c>
      <c r="F4639">
        <v>424100</v>
      </c>
      <c r="G4639" s="53">
        <f t="array" ref="G4639">SUM(IF(A4639=A$5:A4639,IF(C4639=C$5:C4639,1,0),0))</f>
        <v>9</v>
      </c>
    </row>
    <row r="4640" spans="1:7" x14ac:dyDescent="0.25">
      <c r="A4640">
        <v>2017</v>
      </c>
      <c r="B4640" s="53" t="str">
        <f t="shared" si="144"/>
        <v>2017_MO10</v>
      </c>
      <c r="C4640" t="s">
        <v>378</v>
      </c>
      <c r="D4640" t="s">
        <v>504</v>
      </c>
      <c r="E4640" s="53" t="str">
        <f t="shared" si="145"/>
        <v>2017_MOBOONE</v>
      </c>
      <c r="F4640">
        <v>424100</v>
      </c>
      <c r="G4640" s="53">
        <f t="array" ref="G4640">SUM(IF(A4640=A$5:A4640,IF(C4640=C$5:C4640,1,0),0))</f>
        <v>10</v>
      </c>
    </row>
    <row r="4641" spans="1:7" x14ac:dyDescent="0.25">
      <c r="A4641">
        <v>2017</v>
      </c>
      <c r="B4641" s="53" t="str">
        <f t="shared" si="144"/>
        <v>2017_MO11</v>
      </c>
      <c r="C4641" t="s">
        <v>378</v>
      </c>
      <c r="D4641" t="s">
        <v>903</v>
      </c>
      <c r="E4641" s="53" t="str">
        <f t="shared" si="145"/>
        <v>2017_MOBUCHANAN</v>
      </c>
      <c r="F4641">
        <v>424100</v>
      </c>
      <c r="G4641" s="53">
        <f t="array" ref="G4641">SUM(IF(A4641=A$5:A4641,IF(C4641=C$5:C4641,1,0),0))</f>
        <v>11</v>
      </c>
    </row>
    <row r="4642" spans="1:7" x14ac:dyDescent="0.25">
      <c r="A4642">
        <v>2017</v>
      </c>
      <c r="B4642" s="53" t="str">
        <f t="shared" si="144"/>
        <v>2017_MO12</v>
      </c>
      <c r="C4642" t="s">
        <v>378</v>
      </c>
      <c r="D4642" t="s">
        <v>433</v>
      </c>
      <c r="E4642" s="53" t="str">
        <f t="shared" si="145"/>
        <v>2017_MOBUTLER</v>
      </c>
      <c r="F4642">
        <v>424100</v>
      </c>
      <c r="G4642" s="53">
        <f t="array" ref="G4642">SUM(IF(A4642=A$5:A4642,IF(C4642=C$5:C4642,1,0),0))</f>
        <v>12</v>
      </c>
    </row>
    <row r="4643" spans="1:7" x14ac:dyDescent="0.25">
      <c r="A4643">
        <v>2017</v>
      </c>
      <c r="B4643" s="53" t="str">
        <f t="shared" si="144"/>
        <v>2017_MO13</v>
      </c>
      <c r="C4643" t="s">
        <v>378</v>
      </c>
      <c r="D4643" t="s">
        <v>1011</v>
      </c>
      <c r="E4643" s="53" t="str">
        <f t="shared" si="145"/>
        <v>2017_MOCALDWELL</v>
      </c>
      <c r="F4643">
        <v>424100</v>
      </c>
      <c r="G4643" s="53">
        <f t="array" ref="G4643">SUM(IF(A4643=A$5:A4643,IF(C4643=C$5:C4643,1,0),0))</f>
        <v>13</v>
      </c>
    </row>
    <row r="4644" spans="1:7" x14ac:dyDescent="0.25">
      <c r="A4644">
        <v>2017</v>
      </c>
      <c r="B4644" s="53" t="str">
        <f t="shared" si="144"/>
        <v>2017_MO14</v>
      </c>
      <c r="C4644" t="s">
        <v>378</v>
      </c>
      <c r="D4644" t="s">
        <v>1281</v>
      </c>
      <c r="E4644" s="53" t="str">
        <f t="shared" si="145"/>
        <v>2017_MOCALLAWAY</v>
      </c>
      <c r="F4644">
        <v>424100</v>
      </c>
      <c r="G4644" s="53">
        <f t="array" ref="G4644">SUM(IF(A4644=A$5:A4644,IF(C4644=C$5:C4644,1,0),0))</f>
        <v>14</v>
      </c>
    </row>
    <row r="4645" spans="1:7" x14ac:dyDescent="0.25">
      <c r="A4645">
        <v>2017</v>
      </c>
      <c r="B4645" s="53" t="str">
        <f t="shared" si="144"/>
        <v>2017_MO15</v>
      </c>
      <c r="C4645" t="s">
        <v>378</v>
      </c>
      <c r="D4645" t="s">
        <v>270</v>
      </c>
      <c r="E4645" s="53" t="str">
        <f t="shared" si="145"/>
        <v>2017_MOCAMDEN</v>
      </c>
      <c r="F4645">
        <v>424100</v>
      </c>
      <c r="G4645" s="53">
        <f t="array" ref="G4645">SUM(IF(A4645=A$5:A4645,IF(C4645=C$5:C4645,1,0),0))</f>
        <v>15</v>
      </c>
    </row>
    <row r="4646" spans="1:7" x14ac:dyDescent="0.25">
      <c r="A4646">
        <v>2017</v>
      </c>
      <c r="B4646" s="53" t="str">
        <f t="shared" si="144"/>
        <v>2017_MO16</v>
      </c>
      <c r="C4646" t="s">
        <v>378</v>
      </c>
      <c r="D4646" t="s">
        <v>1282</v>
      </c>
      <c r="E4646" s="53" t="str">
        <f t="shared" si="145"/>
        <v>2017_MOCAPE GIRARDEAU</v>
      </c>
      <c r="F4646">
        <v>424100</v>
      </c>
      <c r="G4646" s="53">
        <f t="array" ref="G4646">SUM(IF(A4646=A$5:A4646,IF(C4646=C$5:C4646,1,0),0))</f>
        <v>16</v>
      </c>
    </row>
    <row r="4647" spans="1:7" x14ac:dyDescent="0.25">
      <c r="A4647">
        <v>2017</v>
      </c>
      <c r="B4647" s="53" t="str">
        <f t="shared" si="144"/>
        <v>2017_MO17</v>
      </c>
      <c r="C4647" t="s">
        <v>378</v>
      </c>
      <c r="D4647" t="s">
        <v>227</v>
      </c>
      <c r="E4647" s="53" t="str">
        <f t="shared" si="145"/>
        <v>2017_MOCARROLL</v>
      </c>
      <c r="F4647">
        <v>424100</v>
      </c>
      <c r="G4647" s="53">
        <f t="array" ref="G4647">SUM(IF(A4647=A$5:A4647,IF(C4647=C$5:C4647,1,0),0))</f>
        <v>17</v>
      </c>
    </row>
    <row r="4648" spans="1:7" x14ac:dyDescent="0.25">
      <c r="A4648">
        <v>2017</v>
      </c>
      <c r="B4648" s="53" t="str">
        <f t="shared" si="144"/>
        <v>2017_MO18</v>
      </c>
      <c r="C4648" t="s">
        <v>378</v>
      </c>
      <c r="D4648" t="s">
        <v>1015</v>
      </c>
      <c r="E4648" s="53" t="str">
        <f t="shared" si="145"/>
        <v>2017_MOCARTER</v>
      </c>
      <c r="F4648">
        <v>424100</v>
      </c>
      <c r="G4648" s="53">
        <f t="array" ref="G4648">SUM(IF(A4648=A$5:A4648,IF(C4648=C$5:C4648,1,0),0))</f>
        <v>18</v>
      </c>
    </row>
    <row r="4649" spans="1:7" x14ac:dyDescent="0.25">
      <c r="A4649">
        <v>2017</v>
      </c>
      <c r="B4649" s="53" t="str">
        <f t="shared" si="144"/>
        <v>2017_MO19</v>
      </c>
      <c r="C4649" t="s">
        <v>378</v>
      </c>
      <c r="D4649" t="s">
        <v>810</v>
      </c>
      <c r="E4649" s="53" t="str">
        <f t="shared" si="145"/>
        <v>2017_MOCASS</v>
      </c>
      <c r="F4649">
        <v>424100</v>
      </c>
      <c r="G4649" s="53">
        <f t="array" ref="G4649">SUM(IF(A4649=A$5:A4649,IF(C4649=C$5:C4649,1,0),0))</f>
        <v>19</v>
      </c>
    </row>
    <row r="4650" spans="1:7" x14ac:dyDescent="0.25">
      <c r="A4650">
        <v>2017</v>
      </c>
      <c r="B4650" s="53" t="str">
        <f t="shared" si="144"/>
        <v>2017_MO20</v>
      </c>
      <c r="C4650" t="s">
        <v>378</v>
      </c>
      <c r="D4650" t="s">
        <v>905</v>
      </c>
      <c r="E4650" s="53" t="str">
        <f t="shared" si="145"/>
        <v>2017_MOCEDAR</v>
      </c>
      <c r="F4650">
        <v>424100</v>
      </c>
      <c r="G4650" s="53">
        <f t="array" ref="G4650">SUM(IF(A4650=A$5:A4650,IF(C4650=C$5:C4650,1,0),0))</f>
        <v>20</v>
      </c>
    </row>
    <row r="4651" spans="1:7" x14ac:dyDescent="0.25">
      <c r="A4651">
        <v>2017</v>
      </c>
      <c r="B4651" s="53" t="str">
        <f t="shared" si="144"/>
        <v>2017_MO21</v>
      </c>
      <c r="C4651" t="s">
        <v>378</v>
      </c>
      <c r="D4651" t="s">
        <v>1283</v>
      </c>
      <c r="E4651" s="53" t="str">
        <f t="shared" si="145"/>
        <v>2017_MOCHARITON</v>
      </c>
      <c r="F4651">
        <v>424100</v>
      </c>
      <c r="G4651" s="53">
        <f t="array" ref="G4651">SUM(IF(A4651=A$5:A4651,IF(C4651=C$5:C4651,1,0),0))</f>
        <v>21</v>
      </c>
    </row>
    <row r="4652" spans="1:7" x14ac:dyDescent="0.25">
      <c r="A4652">
        <v>2017</v>
      </c>
      <c r="B4652" s="53" t="str">
        <f t="shared" si="144"/>
        <v>2017_MO22</v>
      </c>
      <c r="C4652" t="s">
        <v>378</v>
      </c>
      <c r="D4652" t="s">
        <v>812</v>
      </c>
      <c r="E4652" s="53" t="str">
        <f t="shared" si="145"/>
        <v>2017_MOCHRISTIAN</v>
      </c>
      <c r="F4652">
        <v>424100</v>
      </c>
      <c r="G4652" s="53">
        <f t="array" ref="G4652">SUM(IF(A4652=A$5:A4652,IF(C4652=C$5:C4652,1,0),0))</f>
        <v>22</v>
      </c>
    </row>
    <row r="4653" spans="1:7" x14ac:dyDescent="0.25">
      <c r="A4653">
        <v>2017</v>
      </c>
      <c r="B4653" s="53" t="str">
        <f t="shared" si="144"/>
        <v>2017_MO23</v>
      </c>
      <c r="C4653" t="s">
        <v>378</v>
      </c>
      <c r="D4653" t="s">
        <v>507</v>
      </c>
      <c r="E4653" s="53" t="str">
        <f t="shared" si="145"/>
        <v>2017_MOCLARK</v>
      </c>
      <c r="F4653">
        <v>424100</v>
      </c>
      <c r="G4653" s="53">
        <f t="array" ref="G4653">SUM(IF(A4653=A$5:A4653,IF(C4653=C$5:C4653,1,0),0))</f>
        <v>23</v>
      </c>
    </row>
    <row r="4654" spans="1:7" x14ac:dyDescent="0.25">
      <c r="A4654">
        <v>2017</v>
      </c>
      <c r="B4654" s="53" t="str">
        <f t="shared" si="144"/>
        <v>2017_MO24</v>
      </c>
      <c r="C4654" t="s">
        <v>378</v>
      </c>
      <c r="D4654" t="s">
        <v>439</v>
      </c>
      <c r="E4654" s="53" t="str">
        <f t="shared" si="145"/>
        <v>2017_MOCLAY</v>
      </c>
      <c r="F4654">
        <v>424100</v>
      </c>
      <c r="G4654" s="53">
        <f t="array" ref="G4654">SUM(IF(A4654=A$5:A4654,IF(C4654=C$5:C4654,1,0),0))</f>
        <v>24</v>
      </c>
    </row>
    <row r="4655" spans="1:7" x14ac:dyDescent="0.25">
      <c r="A4655">
        <v>2017</v>
      </c>
      <c r="B4655" s="53" t="str">
        <f t="shared" si="144"/>
        <v>2017_MO25</v>
      </c>
      <c r="C4655" t="s">
        <v>378</v>
      </c>
      <c r="D4655" t="s">
        <v>813</v>
      </c>
      <c r="E4655" s="53" t="str">
        <f t="shared" si="145"/>
        <v>2017_MOCLINTON</v>
      </c>
      <c r="F4655">
        <v>424100</v>
      </c>
      <c r="G4655" s="53">
        <f t="array" ref="G4655">SUM(IF(A4655=A$5:A4655,IF(C4655=C$5:C4655,1,0),0))</f>
        <v>25</v>
      </c>
    </row>
    <row r="4656" spans="1:7" x14ac:dyDescent="0.25">
      <c r="A4656">
        <v>2017</v>
      </c>
      <c r="B4656" s="53" t="str">
        <f t="shared" si="144"/>
        <v>2017_MO26</v>
      </c>
      <c r="C4656" t="s">
        <v>378</v>
      </c>
      <c r="D4656" t="s">
        <v>1284</v>
      </c>
      <c r="E4656" s="53" t="str">
        <f t="shared" si="145"/>
        <v>2017_MOCOLE</v>
      </c>
      <c r="F4656">
        <v>424100</v>
      </c>
      <c r="G4656" s="53">
        <f t="array" ref="G4656">SUM(IF(A4656=A$5:A4656,IF(C4656=C$5:C4656,1,0),0))</f>
        <v>26</v>
      </c>
    </row>
    <row r="4657" spans="1:7" x14ac:dyDescent="0.25">
      <c r="A4657">
        <v>2017</v>
      </c>
      <c r="B4657" s="53" t="str">
        <f t="shared" si="144"/>
        <v>2017_MO27</v>
      </c>
      <c r="C4657" t="s">
        <v>378</v>
      </c>
      <c r="D4657" t="s">
        <v>1285</v>
      </c>
      <c r="E4657" s="53" t="str">
        <f t="shared" si="145"/>
        <v>2017_MOCOOPER</v>
      </c>
      <c r="F4657">
        <v>424100</v>
      </c>
      <c r="G4657" s="53">
        <f t="array" ref="G4657">SUM(IF(A4657=A$5:A4657,IF(C4657=C$5:C4657,1,0),0))</f>
        <v>27</v>
      </c>
    </row>
    <row r="4658" spans="1:7" x14ac:dyDescent="0.25">
      <c r="A4658">
        <v>2017</v>
      </c>
      <c r="B4658" s="53" t="str">
        <f t="shared" si="144"/>
        <v>2017_MO28</v>
      </c>
      <c r="C4658" t="s">
        <v>378</v>
      </c>
      <c r="D4658" t="s">
        <v>512</v>
      </c>
      <c r="E4658" s="53" t="str">
        <f t="shared" si="145"/>
        <v>2017_MOCRAWFORD</v>
      </c>
      <c r="F4658">
        <v>424100</v>
      </c>
      <c r="G4658" s="53">
        <f t="array" ref="G4658">SUM(IF(A4658=A$5:A4658,IF(C4658=C$5:C4658,1,0),0))</f>
        <v>28</v>
      </c>
    </row>
    <row r="4659" spans="1:7" x14ac:dyDescent="0.25">
      <c r="A4659">
        <v>2017</v>
      </c>
      <c r="B4659" s="53" t="str">
        <f t="shared" si="144"/>
        <v>2017_MO29</v>
      </c>
      <c r="C4659" t="s">
        <v>378</v>
      </c>
      <c r="D4659" t="s">
        <v>700</v>
      </c>
      <c r="E4659" s="53" t="str">
        <f t="shared" si="145"/>
        <v>2017_MODADE</v>
      </c>
      <c r="F4659">
        <v>424100</v>
      </c>
      <c r="G4659" s="53">
        <f t="array" ref="G4659">SUM(IF(A4659=A$5:A4659,IF(C4659=C$5:C4659,1,0),0))</f>
        <v>29</v>
      </c>
    </row>
    <row r="4660" spans="1:7" x14ac:dyDescent="0.25">
      <c r="A4660">
        <v>2017</v>
      </c>
      <c r="B4660" s="53" t="str">
        <f t="shared" si="144"/>
        <v>2017_MO30</v>
      </c>
      <c r="C4660" t="s">
        <v>378</v>
      </c>
      <c r="D4660" t="s">
        <v>449</v>
      </c>
      <c r="E4660" s="53" t="str">
        <f t="shared" si="145"/>
        <v>2017_MODALLAS</v>
      </c>
      <c r="F4660">
        <v>424100</v>
      </c>
      <c r="G4660" s="53">
        <f t="array" ref="G4660">SUM(IF(A4660=A$5:A4660,IF(C4660=C$5:C4660,1,0),0))</f>
        <v>30</v>
      </c>
    </row>
    <row r="4661" spans="1:7" x14ac:dyDescent="0.25">
      <c r="A4661">
        <v>2017</v>
      </c>
      <c r="B4661" s="53" t="str">
        <f t="shared" si="144"/>
        <v>2017_MO31</v>
      </c>
      <c r="C4661" t="s">
        <v>378</v>
      </c>
      <c r="D4661" t="s">
        <v>861</v>
      </c>
      <c r="E4661" s="53" t="str">
        <f t="shared" si="145"/>
        <v>2017_MODAVIESS</v>
      </c>
      <c r="F4661">
        <v>424100</v>
      </c>
      <c r="G4661" s="53">
        <f t="array" ref="G4661">SUM(IF(A4661=A$5:A4661,IF(C4661=C$5:C4661,1,0),0))</f>
        <v>31</v>
      </c>
    </row>
    <row r="4662" spans="1:7" x14ac:dyDescent="0.25">
      <c r="A4662">
        <v>2017</v>
      </c>
      <c r="B4662" s="53" t="str">
        <f t="shared" si="144"/>
        <v>2017_MO32</v>
      </c>
      <c r="C4662" t="s">
        <v>378</v>
      </c>
      <c r="D4662" t="s">
        <v>450</v>
      </c>
      <c r="E4662" s="53" t="str">
        <f t="shared" si="145"/>
        <v>2017_MODE KALB</v>
      </c>
      <c r="F4662">
        <v>424100</v>
      </c>
      <c r="G4662" s="53">
        <f t="array" ref="G4662">SUM(IF(A4662=A$5:A4662,IF(C4662=C$5:C4662,1,0),0))</f>
        <v>32</v>
      </c>
    </row>
    <row r="4663" spans="1:7" x14ac:dyDescent="0.25">
      <c r="A4663">
        <v>2017</v>
      </c>
      <c r="B4663" s="53" t="str">
        <f t="shared" si="144"/>
        <v>2017_MO33</v>
      </c>
      <c r="C4663" t="s">
        <v>378</v>
      </c>
      <c r="D4663" t="s">
        <v>1286</v>
      </c>
      <c r="E4663" s="53" t="str">
        <f t="shared" si="145"/>
        <v>2017_MODENT</v>
      </c>
      <c r="F4663">
        <v>424100</v>
      </c>
      <c r="G4663" s="53">
        <f t="array" ref="G4663">SUM(IF(A4663=A$5:A4663,IF(C4663=C$5:C4663,1,0),0))</f>
        <v>33</v>
      </c>
    </row>
    <row r="4664" spans="1:7" x14ac:dyDescent="0.25">
      <c r="A4664">
        <v>2017</v>
      </c>
      <c r="B4664" s="53" t="str">
        <f t="shared" si="144"/>
        <v>2017_MO34</v>
      </c>
      <c r="C4664" t="s">
        <v>378</v>
      </c>
      <c r="D4664" t="s">
        <v>190</v>
      </c>
      <c r="E4664" s="53" t="str">
        <f t="shared" si="145"/>
        <v>2017_MODOUGLAS</v>
      </c>
      <c r="F4664">
        <v>424100</v>
      </c>
      <c r="G4664" s="53">
        <f t="array" ref="G4664">SUM(IF(A4664=A$5:A4664,IF(C4664=C$5:C4664,1,0),0))</f>
        <v>34</v>
      </c>
    </row>
    <row r="4665" spans="1:7" x14ac:dyDescent="0.25">
      <c r="A4665">
        <v>2017</v>
      </c>
      <c r="B4665" s="53" t="str">
        <f t="shared" si="144"/>
        <v>2017_MO35</v>
      </c>
      <c r="C4665" t="s">
        <v>378</v>
      </c>
      <c r="D4665" t="s">
        <v>1287</v>
      </c>
      <c r="E4665" s="53" t="str">
        <f t="shared" si="145"/>
        <v>2017_MODUNKLIN</v>
      </c>
      <c r="F4665">
        <v>424100</v>
      </c>
      <c r="G4665" s="53">
        <f t="array" ref="G4665">SUM(IF(A4665=A$5:A4665,IF(C4665=C$5:C4665,1,0),0))</f>
        <v>35</v>
      </c>
    </row>
    <row r="4666" spans="1:7" x14ac:dyDescent="0.25">
      <c r="A4666">
        <v>2017</v>
      </c>
      <c r="B4666" s="53" t="str">
        <f t="shared" si="144"/>
        <v>2017_MO36</v>
      </c>
      <c r="C4666" t="s">
        <v>378</v>
      </c>
      <c r="D4666" t="s">
        <v>455</v>
      </c>
      <c r="E4666" s="53" t="str">
        <f t="shared" si="145"/>
        <v>2017_MOFRANKLIN</v>
      </c>
      <c r="F4666">
        <v>424100</v>
      </c>
      <c r="G4666" s="53">
        <f t="array" ref="G4666">SUM(IF(A4666=A$5:A4666,IF(C4666=C$5:C4666,1,0),0))</f>
        <v>36</v>
      </c>
    </row>
    <row r="4667" spans="1:7" x14ac:dyDescent="0.25">
      <c r="A4667">
        <v>2017</v>
      </c>
      <c r="B4667" s="53" t="str">
        <f t="shared" si="144"/>
        <v>2017_MO37</v>
      </c>
      <c r="C4667" t="s">
        <v>378</v>
      </c>
      <c r="D4667" t="s">
        <v>1288</v>
      </c>
      <c r="E4667" s="53" t="str">
        <f t="shared" si="145"/>
        <v>2017_MOGASCONADE</v>
      </c>
      <c r="F4667">
        <v>424100</v>
      </c>
      <c r="G4667" s="53">
        <f t="array" ref="G4667">SUM(IF(A4667=A$5:A4667,IF(C4667=C$5:C4667,1,0),0))</f>
        <v>37</v>
      </c>
    </row>
    <row r="4668" spans="1:7" x14ac:dyDescent="0.25">
      <c r="A4668">
        <v>2017</v>
      </c>
      <c r="B4668" s="53" t="str">
        <f t="shared" si="144"/>
        <v>2017_MO38</v>
      </c>
      <c r="C4668" t="s">
        <v>378</v>
      </c>
      <c r="D4668" t="s">
        <v>1289</v>
      </c>
      <c r="E4668" s="53" t="str">
        <f t="shared" si="145"/>
        <v>2017_MOGENTRY</v>
      </c>
      <c r="F4668">
        <v>424100</v>
      </c>
      <c r="G4668" s="53">
        <f t="array" ref="G4668">SUM(IF(A4668=A$5:A4668,IF(C4668=C$5:C4668,1,0),0))</f>
        <v>38</v>
      </c>
    </row>
    <row r="4669" spans="1:7" x14ac:dyDescent="0.25">
      <c r="A4669">
        <v>2017</v>
      </c>
      <c r="B4669" s="53" t="str">
        <f t="shared" si="144"/>
        <v>2017_MO39</v>
      </c>
      <c r="C4669" t="s">
        <v>378</v>
      </c>
      <c r="D4669" t="s">
        <v>212</v>
      </c>
      <c r="E4669" s="53" t="str">
        <f t="shared" si="145"/>
        <v>2017_MOGREENE</v>
      </c>
      <c r="F4669">
        <v>424100</v>
      </c>
      <c r="G4669" s="53">
        <f t="array" ref="G4669">SUM(IF(A4669=A$5:A4669,IF(C4669=C$5:C4669,1,0),0))</f>
        <v>39</v>
      </c>
    </row>
    <row r="4670" spans="1:7" x14ac:dyDescent="0.25">
      <c r="A4670">
        <v>2017</v>
      </c>
      <c r="B4670" s="53" t="str">
        <f t="shared" si="144"/>
        <v>2017_MO40</v>
      </c>
      <c r="C4670" t="s">
        <v>378</v>
      </c>
      <c r="D4670" t="s">
        <v>821</v>
      </c>
      <c r="E4670" s="53" t="str">
        <f t="shared" si="145"/>
        <v>2017_MOGRUNDY</v>
      </c>
      <c r="F4670">
        <v>424100</v>
      </c>
      <c r="G4670" s="53">
        <f t="array" ref="G4670">SUM(IF(A4670=A$5:A4670,IF(C4670=C$5:C4670,1,0),0))</f>
        <v>40</v>
      </c>
    </row>
    <row r="4671" spans="1:7" x14ac:dyDescent="0.25">
      <c r="A4671">
        <v>2017</v>
      </c>
      <c r="B4671" s="53" t="str">
        <f t="shared" si="144"/>
        <v>2017_MO41</v>
      </c>
      <c r="C4671" t="s">
        <v>378</v>
      </c>
      <c r="D4671" t="s">
        <v>867</v>
      </c>
      <c r="E4671" s="53" t="str">
        <f t="shared" si="145"/>
        <v>2017_MOHARRISON</v>
      </c>
      <c r="F4671">
        <v>424100</v>
      </c>
      <c r="G4671" s="53">
        <f t="array" ref="G4671">SUM(IF(A4671=A$5:A4671,IF(C4671=C$5:C4671,1,0),0))</f>
        <v>41</v>
      </c>
    </row>
    <row r="4672" spans="1:7" x14ac:dyDescent="0.25">
      <c r="A4672">
        <v>2017</v>
      </c>
      <c r="B4672" s="53" t="str">
        <f t="shared" si="144"/>
        <v>2017_MO42</v>
      </c>
      <c r="C4672" t="s">
        <v>378</v>
      </c>
      <c r="D4672" t="s">
        <v>458</v>
      </c>
      <c r="E4672" s="53" t="str">
        <f t="shared" si="145"/>
        <v>2017_MOHENRY</v>
      </c>
      <c r="F4672">
        <v>424100</v>
      </c>
      <c r="G4672" s="53">
        <f t="array" ref="G4672">SUM(IF(A4672=A$5:A4672,IF(C4672=C$5:C4672,1,0),0))</f>
        <v>42</v>
      </c>
    </row>
    <row r="4673" spans="1:7" x14ac:dyDescent="0.25">
      <c r="A4673">
        <v>2017</v>
      </c>
      <c r="B4673" s="53" t="str">
        <f t="shared" si="144"/>
        <v>2017_MO43</v>
      </c>
      <c r="C4673" t="s">
        <v>378</v>
      </c>
      <c r="D4673" t="s">
        <v>1290</v>
      </c>
      <c r="E4673" s="53" t="str">
        <f t="shared" si="145"/>
        <v>2017_MOHICKORY</v>
      </c>
      <c r="F4673">
        <v>424100</v>
      </c>
      <c r="G4673" s="53">
        <f t="array" ref="G4673">SUM(IF(A4673=A$5:A4673,IF(C4673=C$5:C4673,1,0),0))</f>
        <v>43</v>
      </c>
    </row>
    <row r="4674" spans="1:7" x14ac:dyDescent="0.25">
      <c r="A4674">
        <v>2017</v>
      </c>
      <c r="B4674" s="53" t="str">
        <f t="shared" si="144"/>
        <v>2017_MO44</v>
      </c>
      <c r="C4674" t="s">
        <v>378</v>
      </c>
      <c r="D4674" t="s">
        <v>1291</v>
      </c>
      <c r="E4674" s="53" t="str">
        <f t="shared" si="145"/>
        <v>2017_MOHOLT</v>
      </c>
      <c r="F4674">
        <v>424100</v>
      </c>
      <c r="G4674" s="53">
        <f t="array" ref="G4674">SUM(IF(A4674=A$5:A4674,IF(C4674=C$5:C4674,1,0),0))</f>
        <v>44</v>
      </c>
    </row>
    <row r="4675" spans="1:7" x14ac:dyDescent="0.25">
      <c r="A4675">
        <v>2017</v>
      </c>
      <c r="B4675" s="53" t="str">
        <f t="shared" si="144"/>
        <v>2017_MO45</v>
      </c>
      <c r="C4675" t="s">
        <v>378</v>
      </c>
      <c r="D4675" t="s">
        <v>231</v>
      </c>
      <c r="E4675" s="53" t="str">
        <f t="shared" si="145"/>
        <v>2017_MOHOWARD</v>
      </c>
      <c r="F4675">
        <v>424100</v>
      </c>
      <c r="G4675" s="53">
        <f t="array" ref="G4675">SUM(IF(A4675=A$5:A4675,IF(C4675=C$5:C4675,1,0),0))</f>
        <v>45</v>
      </c>
    </row>
    <row r="4676" spans="1:7" x14ac:dyDescent="0.25">
      <c r="A4676">
        <v>2017</v>
      </c>
      <c r="B4676" s="53" t="str">
        <f t="shared" si="144"/>
        <v>2017_MO46</v>
      </c>
      <c r="C4676" t="s">
        <v>378</v>
      </c>
      <c r="D4676" t="s">
        <v>1292</v>
      </c>
      <c r="E4676" s="53" t="str">
        <f t="shared" si="145"/>
        <v>2017_MOHOWELL</v>
      </c>
      <c r="F4676">
        <v>424100</v>
      </c>
      <c r="G4676" s="53">
        <f t="array" ref="G4676">SUM(IF(A4676=A$5:A4676,IF(C4676=C$5:C4676,1,0),0))</f>
        <v>46</v>
      </c>
    </row>
    <row r="4677" spans="1:7" x14ac:dyDescent="0.25">
      <c r="A4677">
        <v>2017</v>
      </c>
      <c r="B4677" s="53" t="str">
        <f t="shared" si="144"/>
        <v>2017_MO47</v>
      </c>
      <c r="C4677" t="s">
        <v>378</v>
      </c>
      <c r="D4677" t="s">
        <v>1145</v>
      </c>
      <c r="E4677" s="53" t="str">
        <f t="shared" si="145"/>
        <v>2017_MOIRON</v>
      </c>
      <c r="F4677">
        <v>424100</v>
      </c>
      <c r="G4677" s="53">
        <f t="array" ref="G4677">SUM(IF(A4677=A$5:A4677,IF(C4677=C$5:C4677,1,0),0))</f>
        <v>47</v>
      </c>
    </row>
    <row r="4678" spans="1:7" x14ac:dyDescent="0.25">
      <c r="A4678">
        <v>2017</v>
      </c>
      <c r="B4678" s="53" t="str">
        <f t="shared" ref="B4678:B4741" si="146">A4678&amp;"_"&amp;C4678&amp;G4678</f>
        <v>2017_MO48</v>
      </c>
      <c r="C4678" t="s">
        <v>378</v>
      </c>
      <c r="D4678" t="s">
        <v>460</v>
      </c>
      <c r="E4678" s="53" t="str">
        <f t="shared" ref="E4678:E4741" si="147">A4678&amp;"_"&amp;C4678&amp;D4678</f>
        <v>2017_MOJACKSON</v>
      </c>
      <c r="F4678">
        <v>424100</v>
      </c>
      <c r="G4678" s="53">
        <f t="array" ref="G4678">SUM(IF(A4678=A$5:A4678,IF(C4678=C$5:C4678,1,0),0))</f>
        <v>48</v>
      </c>
    </row>
    <row r="4679" spans="1:7" x14ac:dyDescent="0.25">
      <c r="A4679">
        <v>2017</v>
      </c>
      <c r="B4679" s="53" t="str">
        <f t="shared" si="146"/>
        <v>2017_MO49</v>
      </c>
      <c r="C4679" t="s">
        <v>378</v>
      </c>
      <c r="D4679" t="s">
        <v>729</v>
      </c>
      <c r="E4679" s="53" t="str">
        <f t="shared" si="147"/>
        <v>2017_MOJASPER</v>
      </c>
      <c r="F4679">
        <v>424100</v>
      </c>
      <c r="G4679" s="53">
        <f t="array" ref="G4679">SUM(IF(A4679=A$5:A4679,IF(C4679=C$5:C4679,1,0),0))</f>
        <v>49</v>
      </c>
    </row>
    <row r="4680" spans="1:7" x14ac:dyDescent="0.25">
      <c r="A4680">
        <v>2017</v>
      </c>
      <c r="B4680" s="53" t="str">
        <f t="shared" si="146"/>
        <v>2017_MO50</v>
      </c>
      <c r="C4680" t="s">
        <v>378</v>
      </c>
      <c r="D4680" t="s">
        <v>196</v>
      </c>
      <c r="E4680" s="53" t="str">
        <f t="shared" si="147"/>
        <v>2017_MOJEFFERSON</v>
      </c>
      <c r="F4680">
        <v>424100</v>
      </c>
      <c r="G4680" s="53">
        <f t="array" ref="G4680">SUM(IF(A4680=A$5:A4680,IF(C4680=C$5:C4680,1,0),0))</f>
        <v>50</v>
      </c>
    </row>
    <row r="4681" spans="1:7" x14ac:dyDescent="0.25">
      <c r="A4681">
        <v>2017</v>
      </c>
      <c r="B4681" s="53" t="str">
        <f t="shared" si="146"/>
        <v>2017_MO51</v>
      </c>
      <c r="C4681" t="s">
        <v>378</v>
      </c>
      <c r="D4681" t="s">
        <v>525</v>
      </c>
      <c r="E4681" s="53" t="str">
        <f t="shared" si="147"/>
        <v>2017_MOJOHNSON</v>
      </c>
      <c r="F4681">
        <v>424100</v>
      </c>
      <c r="G4681" s="53">
        <f t="array" ref="G4681">SUM(IF(A4681=A$5:A4681,IF(C4681=C$5:C4681,1,0),0))</f>
        <v>51</v>
      </c>
    </row>
    <row r="4682" spans="1:7" x14ac:dyDescent="0.25">
      <c r="A4682">
        <v>2017</v>
      </c>
      <c r="B4682" s="53" t="str">
        <f t="shared" si="146"/>
        <v>2017_MO52</v>
      </c>
      <c r="C4682" t="s">
        <v>378</v>
      </c>
      <c r="D4682" t="s">
        <v>830</v>
      </c>
      <c r="E4682" s="53" t="str">
        <f t="shared" si="147"/>
        <v>2017_MOKNOX</v>
      </c>
      <c r="F4682">
        <v>424100</v>
      </c>
      <c r="G4682" s="53">
        <f t="array" ref="G4682">SUM(IF(A4682=A$5:A4682,IF(C4682=C$5:C4682,1,0),0))</f>
        <v>52</v>
      </c>
    </row>
    <row r="4683" spans="1:7" x14ac:dyDescent="0.25">
      <c r="A4683">
        <v>2017</v>
      </c>
      <c r="B4683" s="53" t="str">
        <f t="shared" si="146"/>
        <v>2017_MO53</v>
      </c>
      <c r="C4683" t="s">
        <v>378</v>
      </c>
      <c r="D4683" t="s">
        <v>1293</v>
      </c>
      <c r="E4683" s="53" t="str">
        <f t="shared" si="147"/>
        <v>2017_MOLACLEDE</v>
      </c>
      <c r="F4683">
        <v>424100</v>
      </c>
      <c r="G4683" s="53">
        <f t="array" ref="G4683">SUM(IF(A4683=A$5:A4683,IF(C4683=C$5:C4683,1,0),0))</f>
        <v>53</v>
      </c>
    </row>
    <row r="4684" spans="1:7" x14ac:dyDescent="0.25">
      <c r="A4684">
        <v>2017</v>
      </c>
      <c r="B4684" s="53" t="str">
        <f t="shared" si="146"/>
        <v>2017_MO54</v>
      </c>
      <c r="C4684" t="s">
        <v>378</v>
      </c>
      <c r="D4684" t="s">
        <v>526</v>
      </c>
      <c r="E4684" s="53" t="str">
        <f t="shared" si="147"/>
        <v>2017_MOLAFAYETTE</v>
      </c>
      <c r="F4684">
        <v>424100</v>
      </c>
      <c r="G4684" s="53">
        <f t="array" ref="G4684">SUM(IF(A4684=A$5:A4684,IF(C4684=C$5:C4684,1,0),0))</f>
        <v>54</v>
      </c>
    </row>
    <row r="4685" spans="1:7" x14ac:dyDescent="0.25">
      <c r="A4685">
        <v>2017</v>
      </c>
      <c r="B4685" s="53" t="str">
        <f t="shared" si="146"/>
        <v>2017_MO55</v>
      </c>
      <c r="C4685" t="s">
        <v>378</v>
      </c>
      <c r="D4685" t="s">
        <v>463</v>
      </c>
      <c r="E4685" s="53" t="str">
        <f t="shared" si="147"/>
        <v>2017_MOLAWRENCE</v>
      </c>
      <c r="F4685">
        <v>424100</v>
      </c>
      <c r="G4685" s="53">
        <f t="array" ref="G4685">SUM(IF(A4685=A$5:A4685,IF(C4685=C$5:C4685,1,0),0))</f>
        <v>55</v>
      </c>
    </row>
    <row r="4686" spans="1:7" x14ac:dyDescent="0.25">
      <c r="A4686">
        <v>2017</v>
      </c>
      <c r="B4686" s="53" t="str">
        <f t="shared" si="146"/>
        <v>2017_MO56</v>
      </c>
      <c r="C4686" t="s">
        <v>378</v>
      </c>
      <c r="D4686" t="s">
        <v>796</v>
      </c>
      <c r="E4686" s="53" t="str">
        <f t="shared" si="147"/>
        <v>2017_MOLEWIS</v>
      </c>
      <c r="F4686">
        <v>424100</v>
      </c>
      <c r="G4686" s="53">
        <f t="array" ref="G4686">SUM(IF(A4686=A$5:A4686,IF(C4686=C$5:C4686,1,0),0))</f>
        <v>56</v>
      </c>
    </row>
    <row r="4687" spans="1:7" x14ac:dyDescent="0.25">
      <c r="A4687">
        <v>2017</v>
      </c>
      <c r="B4687" s="53" t="str">
        <f t="shared" si="146"/>
        <v>2017_MO57</v>
      </c>
      <c r="C4687" t="s">
        <v>378</v>
      </c>
      <c r="D4687" t="s">
        <v>221</v>
      </c>
      <c r="E4687" s="53" t="str">
        <f t="shared" si="147"/>
        <v>2017_MOLINCOLN</v>
      </c>
      <c r="F4687">
        <v>424100</v>
      </c>
      <c r="G4687" s="53">
        <f t="array" ref="G4687">SUM(IF(A4687=A$5:A4687,IF(C4687=C$5:C4687,1,0),0))</f>
        <v>57</v>
      </c>
    </row>
    <row r="4688" spans="1:7" x14ac:dyDescent="0.25">
      <c r="A4688">
        <v>2017</v>
      </c>
      <c r="B4688" s="53" t="str">
        <f t="shared" si="146"/>
        <v>2017_MO58</v>
      </c>
      <c r="C4688" t="s">
        <v>378</v>
      </c>
      <c r="D4688" t="s">
        <v>917</v>
      </c>
      <c r="E4688" s="53" t="str">
        <f t="shared" si="147"/>
        <v>2017_MOLINN</v>
      </c>
      <c r="F4688">
        <v>424100</v>
      </c>
      <c r="G4688" s="53">
        <f t="array" ref="G4688">SUM(IF(A4688=A$5:A4688,IF(C4688=C$5:C4688,1,0),0))</f>
        <v>58</v>
      </c>
    </row>
    <row r="4689" spans="1:7" x14ac:dyDescent="0.25">
      <c r="A4689">
        <v>2017</v>
      </c>
      <c r="B4689" s="53" t="str">
        <f t="shared" si="146"/>
        <v>2017_MO59</v>
      </c>
      <c r="C4689" t="s">
        <v>378</v>
      </c>
      <c r="D4689" t="s">
        <v>832</v>
      </c>
      <c r="E4689" s="53" t="str">
        <f t="shared" si="147"/>
        <v>2017_MOLIVINGSTON</v>
      </c>
      <c r="F4689">
        <v>424100</v>
      </c>
      <c r="G4689" s="53">
        <f t="array" ref="G4689">SUM(IF(A4689=A$5:A4689,IF(C4689=C$5:C4689,1,0),0))</f>
        <v>59</v>
      </c>
    </row>
    <row r="4690" spans="1:7" x14ac:dyDescent="0.25">
      <c r="A4690">
        <v>2017</v>
      </c>
      <c r="B4690" s="53" t="str">
        <f t="shared" si="146"/>
        <v>2017_MO60</v>
      </c>
      <c r="C4690" t="s">
        <v>378</v>
      </c>
      <c r="D4690" t="s">
        <v>1294</v>
      </c>
      <c r="E4690" s="53" t="str">
        <f t="shared" si="147"/>
        <v>2017_MOMCDONALD</v>
      </c>
      <c r="F4690">
        <v>424100</v>
      </c>
      <c r="G4690" s="53">
        <f t="array" ref="G4690">SUM(IF(A4690=A$5:A4690,IF(C4690=C$5:C4690,1,0),0))</f>
        <v>60</v>
      </c>
    </row>
    <row r="4691" spans="1:7" x14ac:dyDescent="0.25">
      <c r="A4691">
        <v>2017</v>
      </c>
      <c r="B4691" s="53" t="str">
        <f t="shared" si="146"/>
        <v>2017_MO61</v>
      </c>
      <c r="C4691" t="s">
        <v>378</v>
      </c>
      <c r="D4691" t="s">
        <v>288</v>
      </c>
      <c r="E4691" s="53" t="str">
        <f t="shared" si="147"/>
        <v>2017_MOMACON</v>
      </c>
      <c r="F4691">
        <v>424100</v>
      </c>
      <c r="G4691" s="53">
        <f t="array" ref="G4691">SUM(IF(A4691=A$5:A4691,IF(C4691=C$5:C4691,1,0),0))</f>
        <v>61</v>
      </c>
    </row>
    <row r="4692" spans="1:7" x14ac:dyDescent="0.25">
      <c r="A4692">
        <v>2017</v>
      </c>
      <c r="B4692" s="53" t="str">
        <f t="shared" si="146"/>
        <v>2017_MO62</v>
      </c>
      <c r="C4692" t="s">
        <v>378</v>
      </c>
      <c r="D4692" t="s">
        <v>467</v>
      </c>
      <c r="E4692" s="53" t="str">
        <f t="shared" si="147"/>
        <v>2017_MOMADISON</v>
      </c>
      <c r="F4692">
        <v>424100</v>
      </c>
      <c r="G4692" s="53">
        <f t="array" ref="G4692">SUM(IF(A4692=A$5:A4692,IF(C4692=C$5:C4692,1,0),0))</f>
        <v>62</v>
      </c>
    </row>
    <row r="4693" spans="1:7" x14ac:dyDescent="0.25">
      <c r="A4693">
        <v>2017</v>
      </c>
      <c r="B4693" s="53" t="str">
        <f t="shared" si="146"/>
        <v>2017_MO63</v>
      </c>
      <c r="C4693" t="s">
        <v>378</v>
      </c>
      <c r="D4693" t="s">
        <v>1295</v>
      </c>
      <c r="E4693" s="53" t="str">
        <f t="shared" si="147"/>
        <v>2017_MOMARIES</v>
      </c>
      <c r="F4693">
        <v>424100</v>
      </c>
      <c r="G4693" s="53">
        <f t="array" ref="G4693">SUM(IF(A4693=A$5:A4693,IF(C4693=C$5:C4693,1,0),0))</f>
        <v>63</v>
      </c>
    </row>
    <row r="4694" spans="1:7" x14ac:dyDescent="0.25">
      <c r="A4694">
        <v>2017</v>
      </c>
      <c r="B4694" s="53" t="str">
        <f t="shared" si="146"/>
        <v>2017_MO64</v>
      </c>
      <c r="C4694" t="s">
        <v>378</v>
      </c>
      <c r="D4694" t="s">
        <v>469</v>
      </c>
      <c r="E4694" s="53" t="str">
        <f t="shared" si="147"/>
        <v>2017_MOMARION</v>
      </c>
      <c r="F4694">
        <v>424100</v>
      </c>
      <c r="G4694" s="53">
        <f t="array" ref="G4694">SUM(IF(A4694=A$5:A4694,IF(C4694=C$5:C4694,1,0),0))</f>
        <v>64</v>
      </c>
    </row>
    <row r="4695" spans="1:7" x14ac:dyDescent="0.25">
      <c r="A4695">
        <v>2017</v>
      </c>
      <c r="B4695" s="53" t="str">
        <f t="shared" si="146"/>
        <v>2017_MO65</v>
      </c>
      <c r="C4695" t="s">
        <v>378</v>
      </c>
      <c r="D4695" t="s">
        <v>840</v>
      </c>
      <c r="E4695" s="53" t="str">
        <f t="shared" si="147"/>
        <v>2017_MOMERCER</v>
      </c>
      <c r="F4695">
        <v>424100</v>
      </c>
      <c r="G4695" s="53">
        <f t="array" ref="G4695">SUM(IF(A4695=A$5:A4695,IF(C4695=C$5:C4695,1,0),0))</f>
        <v>65</v>
      </c>
    </row>
    <row r="4696" spans="1:7" x14ac:dyDescent="0.25">
      <c r="A4696">
        <v>2017</v>
      </c>
      <c r="B4696" s="53" t="str">
        <f t="shared" si="146"/>
        <v>2017_MO66</v>
      </c>
      <c r="C4696" t="s">
        <v>378</v>
      </c>
      <c r="D4696" t="s">
        <v>530</v>
      </c>
      <c r="E4696" s="53" t="str">
        <f t="shared" si="147"/>
        <v>2017_MOMILLER</v>
      </c>
      <c r="F4696">
        <v>424100</v>
      </c>
      <c r="G4696" s="53">
        <f t="array" ref="G4696">SUM(IF(A4696=A$5:A4696,IF(C4696=C$5:C4696,1,0),0))</f>
        <v>66</v>
      </c>
    </row>
    <row r="4697" spans="1:7" x14ac:dyDescent="0.25">
      <c r="A4697">
        <v>2017</v>
      </c>
      <c r="B4697" s="53" t="str">
        <f t="shared" si="146"/>
        <v>2017_MO67</v>
      </c>
      <c r="C4697" t="s">
        <v>378</v>
      </c>
      <c r="D4697" t="s">
        <v>102</v>
      </c>
      <c r="E4697" s="53" t="str">
        <f t="shared" si="147"/>
        <v>2017_MOMISSISSIPPI</v>
      </c>
      <c r="F4697">
        <v>424100</v>
      </c>
      <c r="G4697" s="53">
        <f t="array" ref="G4697">SUM(IF(A4697=A$5:A4697,IF(C4697=C$5:C4697,1,0),0))</f>
        <v>67</v>
      </c>
    </row>
    <row r="4698" spans="1:7" x14ac:dyDescent="0.25">
      <c r="A4698">
        <v>2017</v>
      </c>
      <c r="B4698" s="53" t="str">
        <f t="shared" si="146"/>
        <v>2017_MO68</v>
      </c>
      <c r="C4698" t="s">
        <v>378</v>
      </c>
      <c r="D4698" t="s">
        <v>1296</v>
      </c>
      <c r="E4698" s="53" t="str">
        <f t="shared" si="147"/>
        <v>2017_MOMONITEAU</v>
      </c>
      <c r="F4698">
        <v>424100</v>
      </c>
      <c r="G4698" s="53">
        <f t="array" ref="G4698">SUM(IF(A4698=A$5:A4698,IF(C4698=C$5:C4698,1,0),0))</f>
        <v>68</v>
      </c>
    </row>
    <row r="4699" spans="1:7" x14ac:dyDescent="0.25">
      <c r="A4699">
        <v>2017</v>
      </c>
      <c r="B4699" s="53" t="str">
        <f t="shared" si="146"/>
        <v>2017_MO69</v>
      </c>
      <c r="C4699" t="s">
        <v>378</v>
      </c>
      <c r="D4699" t="s">
        <v>210</v>
      </c>
      <c r="E4699" s="53" t="str">
        <f t="shared" si="147"/>
        <v>2017_MOMONROE</v>
      </c>
      <c r="F4699">
        <v>424100</v>
      </c>
      <c r="G4699" s="53">
        <f t="array" ref="G4699">SUM(IF(A4699=A$5:A4699,IF(C4699=C$5:C4699,1,0),0))</f>
        <v>69</v>
      </c>
    </row>
    <row r="4700" spans="1:7" x14ac:dyDescent="0.25">
      <c r="A4700">
        <v>2017</v>
      </c>
      <c r="B4700" s="53" t="str">
        <f t="shared" si="146"/>
        <v>2017_MO70</v>
      </c>
      <c r="C4700" t="s">
        <v>378</v>
      </c>
      <c r="D4700" t="s">
        <v>232</v>
      </c>
      <c r="E4700" s="53" t="str">
        <f t="shared" si="147"/>
        <v>2017_MOMONTGOMERY</v>
      </c>
      <c r="F4700">
        <v>424100</v>
      </c>
      <c r="G4700" s="53">
        <f t="array" ref="G4700">SUM(IF(A4700=A$5:A4700,IF(C4700=C$5:C4700,1,0),0))</f>
        <v>70</v>
      </c>
    </row>
    <row r="4701" spans="1:7" x14ac:dyDescent="0.25">
      <c r="A4701">
        <v>2017</v>
      </c>
      <c r="B4701" s="53" t="str">
        <f t="shared" si="146"/>
        <v>2017_MO71</v>
      </c>
      <c r="C4701" t="s">
        <v>378</v>
      </c>
      <c r="D4701" t="s">
        <v>472</v>
      </c>
      <c r="E4701" s="53" t="str">
        <f t="shared" si="147"/>
        <v>2017_MOMORGAN</v>
      </c>
      <c r="F4701">
        <v>424100</v>
      </c>
      <c r="G4701" s="53">
        <f t="array" ref="G4701">SUM(IF(A4701=A$5:A4701,IF(C4701=C$5:C4701,1,0),0))</f>
        <v>71</v>
      </c>
    </row>
    <row r="4702" spans="1:7" x14ac:dyDescent="0.25">
      <c r="A4702">
        <v>2017</v>
      </c>
      <c r="B4702" s="53" t="str">
        <f t="shared" si="146"/>
        <v>2017_MO72</v>
      </c>
      <c r="C4702" t="s">
        <v>378</v>
      </c>
      <c r="D4702" t="s">
        <v>1297</v>
      </c>
      <c r="E4702" s="53" t="str">
        <f t="shared" si="147"/>
        <v>2017_MONEW MADRID</v>
      </c>
      <c r="F4702">
        <v>424100</v>
      </c>
      <c r="G4702" s="53">
        <f t="array" ref="G4702">SUM(IF(A4702=A$5:A4702,IF(C4702=C$5:C4702,1,0),0))</f>
        <v>72</v>
      </c>
    </row>
    <row r="4703" spans="1:7" x14ac:dyDescent="0.25">
      <c r="A4703">
        <v>2017</v>
      </c>
      <c r="B4703" s="53" t="str">
        <f t="shared" si="146"/>
        <v>2017_MO73</v>
      </c>
      <c r="C4703" t="s">
        <v>378</v>
      </c>
      <c r="D4703" t="s">
        <v>531</v>
      </c>
      <c r="E4703" s="53" t="str">
        <f t="shared" si="147"/>
        <v>2017_MONEWTON</v>
      </c>
      <c r="F4703">
        <v>424100</v>
      </c>
      <c r="G4703" s="53">
        <f t="array" ref="G4703">SUM(IF(A4703=A$5:A4703,IF(C4703=C$5:C4703,1,0),0))</f>
        <v>73</v>
      </c>
    </row>
    <row r="4704" spans="1:7" x14ac:dyDescent="0.25">
      <c r="A4704">
        <v>2017</v>
      </c>
      <c r="B4704" s="53" t="str">
        <f t="shared" si="146"/>
        <v>2017_MO74</v>
      </c>
      <c r="C4704" t="s">
        <v>378</v>
      </c>
      <c r="D4704" t="s">
        <v>1298</v>
      </c>
      <c r="E4704" s="53" t="str">
        <f t="shared" si="147"/>
        <v>2017_MONODAWAY</v>
      </c>
      <c r="F4704">
        <v>424100</v>
      </c>
      <c r="G4704" s="53">
        <f t="array" ref="G4704">SUM(IF(A4704=A$5:A4704,IF(C4704=C$5:C4704,1,0),0))</f>
        <v>74</v>
      </c>
    </row>
    <row r="4705" spans="1:7" x14ac:dyDescent="0.25">
      <c r="A4705">
        <v>2017</v>
      </c>
      <c r="B4705" s="53" t="str">
        <f t="shared" si="146"/>
        <v>2017_MO75</v>
      </c>
      <c r="C4705" t="s">
        <v>378</v>
      </c>
      <c r="D4705" t="s">
        <v>115</v>
      </c>
      <c r="E4705" s="53" t="str">
        <f t="shared" si="147"/>
        <v>2017_MOOREGON</v>
      </c>
      <c r="F4705">
        <v>424100</v>
      </c>
      <c r="G4705" s="53">
        <f t="array" ref="G4705">SUM(IF(A4705=A$5:A4705,IF(C4705=C$5:C4705,1,0),0))</f>
        <v>75</v>
      </c>
    </row>
    <row r="4706" spans="1:7" x14ac:dyDescent="0.25">
      <c r="A4706">
        <v>2017</v>
      </c>
      <c r="B4706" s="53" t="str">
        <f t="shared" si="146"/>
        <v>2017_MO76</v>
      </c>
      <c r="C4706" t="s">
        <v>378</v>
      </c>
      <c r="D4706" t="s">
        <v>977</v>
      </c>
      <c r="E4706" s="53" t="str">
        <f t="shared" si="147"/>
        <v>2017_MOOSAGE</v>
      </c>
      <c r="F4706">
        <v>424100</v>
      </c>
      <c r="G4706" s="53">
        <f t="array" ref="G4706">SUM(IF(A4706=A$5:A4706,IF(C4706=C$5:C4706,1,0),0))</f>
        <v>76</v>
      </c>
    </row>
    <row r="4707" spans="1:7" x14ac:dyDescent="0.25">
      <c r="A4707">
        <v>2017</v>
      </c>
      <c r="B4707" s="53" t="str">
        <f t="shared" si="146"/>
        <v>2017_MO77</v>
      </c>
      <c r="C4707" t="s">
        <v>378</v>
      </c>
      <c r="D4707" t="s">
        <v>1299</v>
      </c>
      <c r="E4707" s="53" t="str">
        <f t="shared" si="147"/>
        <v>2017_MOOZARK</v>
      </c>
      <c r="F4707">
        <v>424100</v>
      </c>
      <c r="G4707" s="53">
        <f t="array" ref="G4707">SUM(IF(A4707=A$5:A4707,IF(C4707=C$5:C4707,1,0),0))</f>
        <v>77</v>
      </c>
    </row>
    <row r="4708" spans="1:7" x14ac:dyDescent="0.25">
      <c r="A4708">
        <v>2017</v>
      </c>
      <c r="B4708" s="53" t="str">
        <f t="shared" si="146"/>
        <v>2017_MO78</v>
      </c>
      <c r="C4708" t="s">
        <v>378</v>
      </c>
      <c r="D4708" t="s">
        <v>1300</v>
      </c>
      <c r="E4708" s="53" t="str">
        <f t="shared" si="147"/>
        <v>2017_MOPEMISCOT</v>
      </c>
      <c r="F4708">
        <v>424100</v>
      </c>
      <c r="G4708" s="53">
        <f t="array" ref="G4708">SUM(IF(A4708=A$5:A4708,IF(C4708=C$5:C4708,1,0),0))</f>
        <v>78</v>
      </c>
    </row>
    <row r="4709" spans="1:7" x14ac:dyDescent="0.25">
      <c r="A4709">
        <v>2017</v>
      </c>
      <c r="B4709" s="53" t="str">
        <f t="shared" si="146"/>
        <v>2017_MO79</v>
      </c>
      <c r="C4709" t="s">
        <v>378</v>
      </c>
      <c r="D4709" t="s">
        <v>473</v>
      </c>
      <c r="E4709" s="53" t="str">
        <f t="shared" si="147"/>
        <v>2017_MOPERRY</v>
      </c>
      <c r="F4709">
        <v>424100</v>
      </c>
      <c r="G4709" s="53">
        <f t="array" ref="G4709">SUM(IF(A4709=A$5:A4709,IF(C4709=C$5:C4709,1,0),0))</f>
        <v>79</v>
      </c>
    </row>
    <row r="4710" spans="1:7" x14ac:dyDescent="0.25">
      <c r="A4710">
        <v>2017</v>
      </c>
      <c r="B4710" s="53" t="str">
        <f t="shared" si="146"/>
        <v>2017_MO80</v>
      </c>
      <c r="C4710" t="s">
        <v>378</v>
      </c>
      <c r="D4710" t="s">
        <v>1301</v>
      </c>
      <c r="E4710" s="53" t="str">
        <f t="shared" si="147"/>
        <v>2017_MOPETTIS</v>
      </c>
      <c r="F4710">
        <v>424100</v>
      </c>
      <c r="G4710" s="53">
        <f t="array" ref="G4710">SUM(IF(A4710=A$5:A4710,IF(C4710=C$5:C4710,1,0),0))</f>
        <v>80</v>
      </c>
    </row>
    <row r="4711" spans="1:7" x14ac:dyDescent="0.25">
      <c r="A4711">
        <v>2017</v>
      </c>
      <c r="B4711" s="53" t="str">
        <f t="shared" si="146"/>
        <v>2017_MO81</v>
      </c>
      <c r="C4711" t="s">
        <v>378</v>
      </c>
      <c r="D4711" t="s">
        <v>1302</v>
      </c>
      <c r="E4711" s="53" t="str">
        <f t="shared" si="147"/>
        <v>2017_MOPHELPS</v>
      </c>
      <c r="F4711">
        <v>424100</v>
      </c>
      <c r="G4711" s="53">
        <f t="array" ref="G4711">SUM(IF(A4711=A$5:A4711,IF(C4711=C$5:C4711,1,0),0))</f>
        <v>81</v>
      </c>
    </row>
    <row r="4712" spans="1:7" x14ac:dyDescent="0.25">
      <c r="A4712">
        <v>2017</v>
      </c>
      <c r="B4712" s="53" t="str">
        <f t="shared" si="146"/>
        <v>2017_MO82</v>
      </c>
      <c r="C4712" t="s">
        <v>378</v>
      </c>
      <c r="D4712" t="s">
        <v>277</v>
      </c>
      <c r="E4712" s="53" t="str">
        <f t="shared" si="147"/>
        <v>2017_MOPIKE</v>
      </c>
      <c r="F4712">
        <v>424100</v>
      </c>
      <c r="G4712" s="53">
        <f t="array" ref="G4712">SUM(IF(A4712=A$5:A4712,IF(C4712=C$5:C4712,1,0),0))</f>
        <v>82</v>
      </c>
    </row>
    <row r="4713" spans="1:7" x14ac:dyDescent="0.25">
      <c r="A4713">
        <v>2017</v>
      </c>
      <c r="B4713" s="53" t="str">
        <f t="shared" si="146"/>
        <v>2017_MO83</v>
      </c>
      <c r="C4713" t="s">
        <v>378</v>
      </c>
      <c r="D4713" t="s">
        <v>1303</v>
      </c>
      <c r="E4713" s="53" t="str">
        <f t="shared" si="147"/>
        <v>2017_MOPLATTE</v>
      </c>
      <c r="F4713">
        <v>424100</v>
      </c>
      <c r="G4713" s="53">
        <f t="array" ref="G4713">SUM(IF(A4713=A$5:A4713,IF(C4713=C$5:C4713,1,0),0))</f>
        <v>83</v>
      </c>
    </row>
    <row r="4714" spans="1:7" x14ac:dyDescent="0.25">
      <c r="A4714">
        <v>2017</v>
      </c>
      <c r="B4714" s="53" t="str">
        <f t="shared" si="146"/>
        <v>2017_MO84</v>
      </c>
      <c r="C4714" t="s">
        <v>378</v>
      </c>
      <c r="D4714" t="s">
        <v>535</v>
      </c>
      <c r="E4714" s="53" t="str">
        <f t="shared" si="147"/>
        <v>2017_MOPOLK</v>
      </c>
      <c r="F4714">
        <v>424100</v>
      </c>
      <c r="G4714" s="53">
        <f t="array" ref="G4714">SUM(IF(A4714=A$5:A4714,IF(C4714=C$5:C4714,1,0),0))</f>
        <v>84</v>
      </c>
    </row>
    <row r="4715" spans="1:7" x14ac:dyDescent="0.25">
      <c r="A4715">
        <v>2017</v>
      </c>
      <c r="B4715" s="53" t="str">
        <f t="shared" si="146"/>
        <v>2017_MO85</v>
      </c>
      <c r="C4715" t="s">
        <v>378</v>
      </c>
      <c r="D4715" t="s">
        <v>538</v>
      </c>
      <c r="E4715" s="53" t="str">
        <f t="shared" si="147"/>
        <v>2017_MOPULASKI</v>
      </c>
      <c r="F4715">
        <v>424100</v>
      </c>
      <c r="G4715" s="53">
        <f t="array" ref="G4715">SUM(IF(A4715=A$5:A4715,IF(C4715=C$5:C4715,1,0),0))</f>
        <v>85</v>
      </c>
    </row>
    <row r="4716" spans="1:7" x14ac:dyDescent="0.25">
      <c r="A4716">
        <v>2017</v>
      </c>
      <c r="B4716" s="53" t="str">
        <f t="shared" si="146"/>
        <v>2017_MO86</v>
      </c>
      <c r="C4716" t="s">
        <v>378</v>
      </c>
      <c r="D4716" t="s">
        <v>264</v>
      </c>
      <c r="E4716" s="53" t="str">
        <f t="shared" si="147"/>
        <v>2017_MOPUTNAM</v>
      </c>
      <c r="F4716">
        <v>424100</v>
      </c>
      <c r="G4716" s="53">
        <f t="array" ref="G4716">SUM(IF(A4716=A$5:A4716,IF(C4716=C$5:C4716,1,0),0))</f>
        <v>86</v>
      </c>
    </row>
    <row r="4717" spans="1:7" x14ac:dyDescent="0.25">
      <c r="A4717">
        <v>2017</v>
      </c>
      <c r="B4717" s="53" t="str">
        <f t="shared" si="146"/>
        <v>2017_MO87</v>
      </c>
      <c r="C4717" t="s">
        <v>378</v>
      </c>
      <c r="D4717" t="s">
        <v>1304</v>
      </c>
      <c r="E4717" s="53" t="str">
        <f t="shared" si="147"/>
        <v>2017_MORALLS</v>
      </c>
      <c r="F4717">
        <v>424100</v>
      </c>
      <c r="G4717" s="53">
        <f t="array" ref="G4717">SUM(IF(A4717=A$5:A4717,IF(C4717=C$5:C4717,1,0),0))</f>
        <v>87</v>
      </c>
    </row>
    <row r="4718" spans="1:7" x14ac:dyDescent="0.25">
      <c r="A4718">
        <v>2017</v>
      </c>
      <c r="B4718" s="53" t="str">
        <f t="shared" si="146"/>
        <v>2017_MO88</v>
      </c>
      <c r="C4718" t="s">
        <v>378</v>
      </c>
      <c r="D4718" t="s">
        <v>475</v>
      </c>
      <c r="E4718" s="53" t="str">
        <f t="shared" si="147"/>
        <v>2017_MORANDOLPH</v>
      </c>
      <c r="F4718">
        <v>424100</v>
      </c>
      <c r="G4718" s="53">
        <f t="array" ref="G4718">SUM(IF(A4718=A$5:A4718,IF(C4718=C$5:C4718,1,0),0))</f>
        <v>88</v>
      </c>
    </row>
    <row r="4719" spans="1:7" x14ac:dyDescent="0.25">
      <c r="A4719">
        <v>2017</v>
      </c>
      <c r="B4719" s="53" t="str">
        <f t="shared" si="146"/>
        <v>2017_MO89</v>
      </c>
      <c r="C4719" t="s">
        <v>378</v>
      </c>
      <c r="D4719" t="s">
        <v>1305</v>
      </c>
      <c r="E4719" s="53" t="str">
        <f t="shared" si="147"/>
        <v>2017_MORAY</v>
      </c>
      <c r="F4719">
        <v>424100</v>
      </c>
      <c r="G4719" s="53">
        <f t="array" ref="G4719">SUM(IF(A4719=A$5:A4719,IF(C4719=C$5:C4719,1,0),0))</f>
        <v>89</v>
      </c>
    </row>
    <row r="4720" spans="1:7" x14ac:dyDescent="0.25">
      <c r="A4720">
        <v>2017</v>
      </c>
      <c r="B4720" s="53" t="str">
        <f t="shared" si="146"/>
        <v>2017_MO90</v>
      </c>
      <c r="C4720" t="s">
        <v>378</v>
      </c>
      <c r="D4720" t="s">
        <v>1306</v>
      </c>
      <c r="E4720" s="53" t="str">
        <f t="shared" si="147"/>
        <v>2017_MOREYNOLDS</v>
      </c>
      <c r="F4720">
        <v>424100</v>
      </c>
      <c r="G4720" s="53">
        <f t="array" ref="G4720">SUM(IF(A4720=A$5:A4720,IF(C4720=C$5:C4720,1,0),0))</f>
        <v>90</v>
      </c>
    </row>
    <row r="4721" spans="1:7" x14ac:dyDescent="0.25">
      <c r="A4721">
        <v>2017</v>
      </c>
      <c r="B4721" s="53" t="str">
        <f t="shared" si="146"/>
        <v>2017_MO91</v>
      </c>
      <c r="C4721" t="s">
        <v>378</v>
      </c>
      <c r="D4721" t="s">
        <v>881</v>
      </c>
      <c r="E4721" s="53" t="str">
        <f t="shared" si="147"/>
        <v>2017_MORIPLEY</v>
      </c>
      <c r="F4721">
        <v>424100</v>
      </c>
      <c r="G4721" s="53">
        <f t="array" ref="G4721">SUM(IF(A4721=A$5:A4721,IF(C4721=C$5:C4721,1,0),0))</f>
        <v>91</v>
      </c>
    </row>
    <row r="4722" spans="1:7" x14ac:dyDescent="0.25">
      <c r="A4722">
        <v>2017</v>
      </c>
      <c r="B4722" s="53" t="str">
        <f t="shared" si="146"/>
        <v>2017_MO92</v>
      </c>
      <c r="C4722" t="s">
        <v>378</v>
      </c>
      <c r="D4722" t="s">
        <v>1084</v>
      </c>
      <c r="E4722" s="53" t="str">
        <f t="shared" si="147"/>
        <v>2017_MOST. CHARLES</v>
      </c>
      <c r="F4722">
        <v>424100</v>
      </c>
      <c r="G4722" s="53">
        <f t="array" ref="G4722">SUM(IF(A4722=A$5:A4722,IF(C4722=C$5:C4722,1,0),0))</f>
        <v>92</v>
      </c>
    </row>
    <row r="4723" spans="1:7" x14ac:dyDescent="0.25">
      <c r="A4723">
        <v>2017</v>
      </c>
      <c r="B4723" s="53" t="str">
        <f t="shared" si="146"/>
        <v>2017_MO93</v>
      </c>
      <c r="C4723" t="s">
        <v>378</v>
      </c>
      <c r="D4723" t="s">
        <v>477</v>
      </c>
      <c r="E4723" s="53" t="str">
        <f t="shared" si="147"/>
        <v>2017_MOST. CLAIR</v>
      </c>
      <c r="F4723">
        <v>424100</v>
      </c>
      <c r="G4723" s="53">
        <f t="array" ref="G4723">SUM(IF(A4723=A$5:A4723,IF(C4723=C$5:C4723,1,0),0))</f>
        <v>93</v>
      </c>
    </row>
    <row r="4724" spans="1:7" x14ac:dyDescent="0.25">
      <c r="A4724">
        <v>2017</v>
      </c>
      <c r="B4724" s="53" t="str">
        <f t="shared" si="146"/>
        <v>2017_MO94</v>
      </c>
      <c r="C4724" t="s">
        <v>378</v>
      </c>
      <c r="D4724" t="s">
        <v>1307</v>
      </c>
      <c r="E4724" s="53" t="str">
        <f t="shared" si="147"/>
        <v>2017_MOSTE. GENEVIEVE</v>
      </c>
      <c r="F4724">
        <v>424100</v>
      </c>
      <c r="G4724" s="53">
        <f t="array" ref="G4724">SUM(IF(A4724=A$5:A4724,IF(C4724=C$5:C4724,1,0),0))</f>
        <v>94</v>
      </c>
    </row>
    <row r="4725" spans="1:7" x14ac:dyDescent="0.25">
      <c r="A4725">
        <v>2017</v>
      </c>
      <c r="B4725" s="53" t="str">
        <f t="shared" si="146"/>
        <v>2017_MO95</v>
      </c>
      <c r="C4725" t="s">
        <v>378</v>
      </c>
      <c r="D4725" t="s">
        <v>1308</v>
      </c>
      <c r="E4725" s="53" t="str">
        <f t="shared" si="147"/>
        <v>2017_MOST. FRANCOIS</v>
      </c>
      <c r="F4725">
        <v>424100</v>
      </c>
      <c r="G4725" s="53">
        <f t="array" ref="G4725">SUM(IF(A4725=A$5:A4725,IF(C4725=C$5:C4725,1,0),0))</f>
        <v>95</v>
      </c>
    </row>
    <row r="4726" spans="1:7" x14ac:dyDescent="0.25">
      <c r="A4726">
        <v>2017</v>
      </c>
      <c r="B4726" s="53" t="str">
        <f t="shared" si="146"/>
        <v>2017_MO96</v>
      </c>
      <c r="C4726" t="s">
        <v>378</v>
      </c>
      <c r="D4726" t="s">
        <v>1228</v>
      </c>
      <c r="E4726" s="53" t="str">
        <f t="shared" si="147"/>
        <v>2017_MOST. LOUIS</v>
      </c>
      <c r="F4726">
        <v>424100</v>
      </c>
      <c r="G4726" s="53">
        <f t="array" ref="G4726">SUM(IF(A4726=A$5:A4726,IF(C4726=C$5:C4726,1,0),0))</f>
        <v>96</v>
      </c>
    </row>
    <row r="4727" spans="1:7" x14ac:dyDescent="0.25">
      <c r="A4727">
        <v>2017</v>
      </c>
      <c r="B4727" s="53" t="str">
        <f t="shared" si="146"/>
        <v>2017_MO97</v>
      </c>
      <c r="C4727" t="s">
        <v>378</v>
      </c>
      <c r="D4727" t="s">
        <v>540</v>
      </c>
      <c r="E4727" s="53" t="str">
        <f t="shared" si="147"/>
        <v>2017_MOSALINE</v>
      </c>
      <c r="F4727">
        <v>424100</v>
      </c>
      <c r="G4727" s="53">
        <f t="array" ref="G4727">SUM(IF(A4727=A$5:A4727,IF(C4727=C$5:C4727,1,0),0))</f>
        <v>97</v>
      </c>
    </row>
    <row r="4728" spans="1:7" x14ac:dyDescent="0.25">
      <c r="A4728">
        <v>2017</v>
      </c>
      <c r="B4728" s="53" t="str">
        <f t="shared" si="146"/>
        <v>2017_MO98</v>
      </c>
      <c r="C4728" t="s">
        <v>378</v>
      </c>
      <c r="D4728" t="s">
        <v>848</v>
      </c>
      <c r="E4728" s="53" t="str">
        <f t="shared" si="147"/>
        <v>2017_MOSCHUYLER</v>
      </c>
      <c r="F4728">
        <v>424100</v>
      </c>
      <c r="G4728" s="53">
        <f t="array" ref="G4728">SUM(IF(A4728=A$5:A4728,IF(C4728=C$5:C4728,1,0),0))</f>
        <v>98</v>
      </c>
    </row>
    <row r="4729" spans="1:7" x14ac:dyDescent="0.25">
      <c r="A4729">
        <v>2017</v>
      </c>
      <c r="B4729" s="53" t="str">
        <f t="shared" si="146"/>
        <v>2017_MO99</v>
      </c>
      <c r="C4729" t="s">
        <v>378</v>
      </c>
      <c r="D4729" t="s">
        <v>1309</v>
      </c>
      <c r="E4729" s="53" t="str">
        <f t="shared" si="147"/>
        <v>2017_MOSCOTLAND</v>
      </c>
      <c r="F4729">
        <v>424100</v>
      </c>
      <c r="G4729" s="53">
        <f t="array" ref="G4729">SUM(IF(A4729=A$5:A4729,IF(C4729=C$5:C4729,1,0),0))</f>
        <v>99</v>
      </c>
    </row>
    <row r="4730" spans="1:7" x14ac:dyDescent="0.25">
      <c r="A4730">
        <v>2017</v>
      </c>
      <c r="B4730" s="53" t="str">
        <f t="shared" si="146"/>
        <v>2017_MO100</v>
      </c>
      <c r="C4730" t="s">
        <v>378</v>
      </c>
      <c r="D4730" t="s">
        <v>541</v>
      </c>
      <c r="E4730" s="53" t="str">
        <f t="shared" si="147"/>
        <v>2017_MOSCOTT</v>
      </c>
      <c r="F4730">
        <v>424100</v>
      </c>
      <c r="G4730" s="53">
        <f t="array" ref="G4730">SUM(IF(A4730=A$5:A4730,IF(C4730=C$5:C4730,1,0),0))</f>
        <v>100</v>
      </c>
    </row>
    <row r="4731" spans="1:7" x14ac:dyDescent="0.25">
      <c r="A4731">
        <v>2017</v>
      </c>
      <c r="B4731" s="53" t="str">
        <f t="shared" si="146"/>
        <v>2017_MO101</v>
      </c>
      <c r="C4731" t="s">
        <v>378</v>
      </c>
      <c r="D4731" t="s">
        <v>1310</v>
      </c>
      <c r="E4731" s="53" t="str">
        <f t="shared" si="147"/>
        <v>2017_MOSHANNON</v>
      </c>
      <c r="F4731">
        <v>424100</v>
      </c>
      <c r="G4731" s="53">
        <f t="array" ref="G4731">SUM(IF(A4731=A$5:A4731,IF(C4731=C$5:C4731,1,0),0))</f>
        <v>101</v>
      </c>
    </row>
    <row r="4732" spans="1:7" x14ac:dyDescent="0.25">
      <c r="A4732">
        <v>2017</v>
      </c>
      <c r="B4732" s="53" t="str">
        <f t="shared" si="146"/>
        <v>2017_MO102</v>
      </c>
      <c r="C4732" t="s">
        <v>378</v>
      </c>
      <c r="D4732" t="s">
        <v>478</v>
      </c>
      <c r="E4732" s="53" t="str">
        <f t="shared" si="147"/>
        <v>2017_MOSHELBY</v>
      </c>
      <c r="F4732">
        <v>424100</v>
      </c>
      <c r="G4732" s="53">
        <f t="array" ref="G4732">SUM(IF(A4732=A$5:A4732,IF(C4732=C$5:C4732,1,0),0))</f>
        <v>102</v>
      </c>
    </row>
    <row r="4733" spans="1:7" x14ac:dyDescent="0.25">
      <c r="A4733">
        <v>2017</v>
      </c>
      <c r="B4733" s="53" t="str">
        <f t="shared" si="146"/>
        <v>2017_MO103</v>
      </c>
      <c r="C4733" t="s">
        <v>378</v>
      </c>
      <c r="D4733" t="s">
        <v>1311</v>
      </c>
      <c r="E4733" s="53" t="str">
        <f t="shared" si="147"/>
        <v>2017_MOSTODDARD</v>
      </c>
      <c r="F4733">
        <v>424100</v>
      </c>
      <c r="G4733" s="53">
        <f t="array" ref="G4733">SUM(IF(A4733=A$5:A4733,IF(C4733=C$5:C4733,1,0),0))</f>
        <v>103</v>
      </c>
    </row>
    <row r="4734" spans="1:7" x14ac:dyDescent="0.25">
      <c r="A4734">
        <v>2017</v>
      </c>
      <c r="B4734" s="53" t="str">
        <f t="shared" si="146"/>
        <v>2017_MO104</v>
      </c>
      <c r="C4734" t="s">
        <v>378</v>
      </c>
      <c r="D4734" t="s">
        <v>546</v>
      </c>
      <c r="E4734" s="53" t="str">
        <f t="shared" si="147"/>
        <v>2017_MOSTONE</v>
      </c>
      <c r="F4734">
        <v>424100</v>
      </c>
      <c r="G4734" s="53">
        <f t="array" ref="G4734">SUM(IF(A4734=A$5:A4734,IF(C4734=C$5:C4734,1,0),0))</f>
        <v>104</v>
      </c>
    </row>
    <row r="4735" spans="1:7" x14ac:dyDescent="0.25">
      <c r="A4735">
        <v>2017</v>
      </c>
      <c r="B4735" s="53" t="str">
        <f t="shared" si="146"/>
        <v>2017_MO105</v>
      </c>
      <c r="C4735" t="s">
        <v>378</v>
      </c>
      <c r="D4735" t="s">
        <v>887</v>
      </c>
      <c r="E4735" s="53" t="str">
        <f t="shared" si="147"/>
        <v>2017_MOSULLIVAN</v>
      </c>
      <c r="F4735">
        <v>424100</v>
      </c>
      <c r="G4735" s="53">
        <f t="array" ref="G4735">SUM(IF(A4735=A$5:A4735,IF(C4735=C$5:C4735,1,0),0))</f>
        <v>105</v>
      </c>
    </row>
    <row r="4736" spans="1:7" x14ac:dyDescent="0.25">
      <c r="A4736">
        <v>2017</v>
      </c>
      <c r="B4736" s="53" t="str">
        <f t="shared" si="146"/>
        <v>2017_MO106</v>
      </c>
      <c r="C4736" t="s">
        <v>378</v>
      </c>
      <c r="D4736" t="s">
        <v>1312</v>
      </c>
      <c r="E4736" s="53" t="str">
        <f t="shared" si="147"/>
        <v>2017_MOTANEY</v>
      </c>
      <c r="F4736">
        <v>424100</v>
      </c>
      <c r="G4736" s="53">
        <f t="array" ref="G4736">SUM(IF(A4736=A$5:A4736,IF(C4736=C$5:C4736,1,0),0))</f>
        <v>106</v>
      </c>
    </row>
    <row r="4737" spans="1:7" x14ac:dyDescent="0.25">
      <c r="A4737">
        <v>2017</v>
      </c>
      <c r="B4737" s="53" t="str">
        <f t="shared" si="146"/>
        <v>2017_MO107</v>
      </c>
      <c r="C4737" t="s">
        <v>378</v>
      </c>
      <c r="D4737" t="s">
        <v>121</v>
      </c>
      <c r="E4737" s="53" t="str">
        <f t="shared" si="147"/>
        <v>2017_MOTEXAS</v>
      </c>
      <c r="F4737">
        <v>424100</v>
      </c>
      <c r="G4737" s="53">
        <f t="array" ref="G4737">SUM(IF(A4737=A$5:A4737,IF(C4737=C$5:C4737,1,0),0))</f>
        <v>107</v>
      </c>
    </row>
    <row r="4738" spans="1:7" x14ac:dyDescent="0.25">
      <c r="A4738">
        <v>2017</v>
      </c>
      <c r="B4738" s="53" t="str">
        <f t="shared" si="146"/>
        <v>2017_MO108</v>
      </c>
      <c r="C4738" t="s">
        <v>378</v>
      </c>
      <c r="D4738" t="s">
        <v>1095</v>
      </c>
      <c r="E4738" s="53" t="str">
        <f t="shared" si="147"/>
        <v>2017_MOVERNON</v>
      </c>
      <c r="F4738">
        <v>424100</v>
      </c>
      <c r="G4738" s="53">
        <f t="array" ref="G4738">SUM(IF(A4738=A$5:A4738,IF(C4738=C$5:C4738,1,0),0))</f>
        <v>108</v>
      </c>
    </row>
    <row r="4739" spans="1:7" x14ac:dyDescent="0.25">
      <c r="A4739">
        <v>2017</v>
      </c>
      <c r="B4739" s="53" t="str">
        <f t="shared" si="146"/>
        <v>2017_MO109</v>
      </c>
      <c r="C4739" t="s">
        <v>378</v>
      </c>
      <c r="D4739" t="s">
        <v>336</v>
      </c>
      <c r="E4739" s="53" t="str">
        <f t="shared" si="147"/>
        <v>2017_MOWARREN</v>
      </c>
      <c r="F4739">
        <v>424100</v>
      </c>
      <c r="G4739" s="53">
        <f t="array" ref="G4739">SUM(IF(A4739=A$5:A4739,IF(C4739=C$5:C4739,1,0),0))</f>
        <v>109</v>
      </c>
    </row>
    <row r="4740" spans="1:7" x14ac:dyDescent="0.25">
      <c r="A4740">
        <v>2017</v>
      </c>
      <c r="B4740" s="53" t="str">
        <f t="shared" si="146"/>
        <v>2017_MO110</v>
      </c>
      <c r="C4740" t="s">
        <v>378</v>
      </c>
      <c r="D4740" t="s">
        <v>125</v>
      </c>
      <c r="E4740" s="53" t="str">
        <f t="shared" si="147"/>
        <v>2017_MOWASHINGTON</v>
      </c>
      <c r="F4740">
        <v>424100</v>
      </c>
      <c r="G4740" s="53">
        <f t="array" ref="G4740">SUM(IF(A4740=A$5:A4740,IF(C4740=C$5:C4740,1,0),0))</f>
        <v>110</v>
      </c>
    </row>
    <row r="4741" spans="1:7" x14ac:dyDescent="0.25">
      <c r="A4741">
        <v>2017</v>
      </c>
      <c r="B4741" s="53" t="str">
        <f t="shared" si="146"/>
        <v>2017_MO111</v>
      </c>
      <c r="C4741" t="s">
        <v>378</v>
      </c>
      <c r="D4741" t="s">
        <v>770</v>
      </c>
      <c r="E4741" s="53" t="str">
        <f t="shared" si="147"/>
        <v>2017_MOWAYNE</v>
      </c>
      <c r="F4741">
        <v>424100</v>
      </c>
      <c r="G4741" s="53">
        <f t="array" ref="G4741">SUM(IF(A4741=A$5:A4741,IF(C4741=C$5:C4741,1,0),0))</f>
        <v>111</v>
      </c>
    </row>
    <row r="4742" spans="1:7" x14ac:dyDescent="0.25">
      <c r="A4742">
        <v>2017</v>
      </c>
      <c r="B4742" s="53" t="str">
        <f t="shared" ref="B4742:B4805" si="148">A4742&amp;"_"&amp;C4742&amp;G4742</f>
        <v>2017_MO112</v>
      </c>
      <c r="C4742" t="s">
        <v>378</v>
      </c>
      <c r="D4742" t="s">
        <v>771</v>
      </c>
      <c r="E4742" s="53" t="str">
        <f t="shared" ref="E4742:E4805" si="149">A4742&amp;"_"&amp;C4742&amp;D4742</f>
        <v>2017_MOWEBSTER</v>
      </c>
      <c r="F4742">
        <v>424100</v>
      </c>
      <c r="G4742" s="53">
        <f t="array" ref="G4742">SUM(IF(A4742=A$5:A4742,IF(C4742=C$5:C4742,1,0),0))</f>
        <v>112</v>
      </c>
    </row>
    <row r="4743" spans="1:7" x14ac:dyDescent="0.25">
      <c r="A4743">
        <v>2017</v>
      </c>
      <c r="B4743" s="53" t="str">
        <f t="shared" si="148"/>
        <v>2017_MO113</v>
      </c>
      <c r="C4743" t="s">
        <v>378</v>
      </c>
      <c r="D4743" t="s">
        <v>776</v>
      </c>
      <c r="E4743" s="53" t="str">
        <f t="shared" si="149"/>
        <v>2017_MOWORTH</v>
      </c>
      <c r="F4743">
        <v>424100</v>
      </c>
      <c r="G4743" s="53">
        <f t="array" ref="G4743">SUM(IF(A4743=A$5:A4743,IF(C4743=C$5:C4743,1,0),0))</f>
        <v>113</v>
      </c>
    </row>
    <row r="4744" spans="1:7" x14ac:dyDescent="0.25">
      <c r="A4744">
        <v>2017</v>
      </c>
      <c r="B4744" s="53" t="str">
        <f t="shared" si="148"/>
        <v>2017_MO114</v>
      </c>
      <c r="C4744" t="s">
        <v>378</v>
      </c>
      <c r="D4744" t="s">
        <v>938</v>
      </c>
      <c r="E4744" s="53" t="str">
        <f t="shared" si="149"/>
        <v>2017_MOWRIGHT</v>
      </c>
      <c r="F4744">
        <v>424100</v>
      </c>
      <c r="G4744" s="53">
        <f t="array" ref="G4744">SUM(IF(A4744=A$5:A4744,IF(C4744=C$5:C4744,1,0),0))</f>
        <v>114</v>
      </c>
    </row>
    <row r="4745" spans="1:7" x14ac:dyDescent="0.25">
      <c r="A4745">
        <v>2017</v>
      </c>
      <c r="B4745" s="53" t="str">
        <f t="shared" si="148"/>
        <v>2017_MO115</v>
      </c>
      <c r="C4745" t="s">
        <v>378</v>
      </c>
      <c r="D4745" t="s">
        <v>1313</v>
      </c>
      <c r="E4745" s="53" t="str">
        <f t="shared" si="149"/>
        <v>2017_MOST. LOUIS CITY</v>
      </c>
      <c r="F4745">
        <v>424100</v>
      </c>
      <c r="G4745" s="53">
        <f t="array" ref="G4745">SUM(IF(A4745=A$5:A4745,IF(C4745=C$5:C4745,1,0),0))</f>
        <v>115</v>
      </c>
    </row>
    <row r="4746" spans="1:7" x14ac:dyDescent="0.25">
      <c r="A4746">
        <v>2017</v>
      </c>
      <c r="B4746" s="53" t="str">
        <f t="shared" si="148"/>
        <v>2017_MT1</v>
      </c>
      <c r="C4746" t="s">
        <v>379</v>
      </c>
      <c r="D4746" t="s">
        <v>1314</v>
      </c>
      <c r="E4746" s="53" t="str">
        <f t="shared" si="149"/>
        <v>2017_MTBEAVERHEAD</v>
      </c>
      <c r="F4746">
        <v>424100</v>
      </c>
      <c r="G4746" s="53">
        <f t="array" ref="G4746">SUM(IF(A4746=A$5:A4746,IF(C4746=C$5:C4746,1,0),0))</f>
        <v>1</v>
      </c>
    </row>
    <row r="4747" spans="1:7" x14ac:dyDescent="0.25">
      <c r="A4747">
        <v>2017</v>
      </c>
      <c r="B4747" s="53" t="str">
        <f t="shared" si="148"/>
        <v>2017_MT2</v>
      </c>
      <c r="C4747" t="s">
        <v>379</v>
      </c>
      <c r="D4747" t="s">
        <v>1315</v>
      </c>
      <c r="E4747" s="53" t="str">
        <f t="shared" si="149"/>
        <v>2017_MTBIG HORN</v>
      </c>
      <c r="F4747">
        <v>424100</v>
      </c>
      <c r="G4747" s="53">
        <f t="array" ref="G4747">SUM(IF(A4747=A$5:A4747,IF(C4747=C$5:C4747,1,0),0))</f>
        <v>2</v>
      </c>
    </row>
    <row r="4748" spans="1:7" x14ac:dyDescent="0.25">
      <c r="A4748">
        <v>2017</v>
      </c>
      <c r="B4748" s="53" t="str">
        <f t="shared" si="148"/>
        <v>2017_MT3</v>
      </c>
      <c r="C4748" t="s">
        <v>379</v>
      </c>
      <c r="D4748" t="s">
        <v>219</v>
      </c>
      <c r="E4748" s="53" t="str">
        <f t="shared" si="149"/>
        <v>2017_MTBLAINE</v>
      </c>
      <c r="F4748">
        <v>424100</v>
      </c>
      <c r="G4748" s="53">
        <f t="array" ref="G4748">SUM(IF(A4748=A$5:A4748,IF(C4748=C$5:C4748,1,0),0))</f>
        <v>3</v>
      </c>
    </row>
    <row r="4749" spans="1:7" x14ac:dyDescent="0.25">
      <c r="A4749">
        <v>2017</v>
      </c>
      <c r="B4749" s="53" t="str">
        <f t="shared" si="148"/>
        <v>2017_MT4</v>
      </c>
      <c r="C4749" t="s">
        <v>379</v>
      </c>
      <c r="D4749" t="s">
        <v>1316</v>
      </c>
      <c r="E4749" s="53" t="str">
        <f t="shared" si="149"/>
        <v>2017_MTBROADWATER</v>
      </c>
      <c r="F4749">
        <v>424100</v>
      </c>
      <c r="G4749" s="53">
        <f t="array" ref="G4749">SUM(IF(A4749=A$5:A4749,IF(C4749=C$5:C4749,1,0),0))</f>
        <v>4</v>
      </c>
    </row>
    <row r="4750" spans="1:7" x14ac:dyDescent="0.25">
      <c r="A4750">
        <v>2017</v>
      </c>
      <c r="B4750" s="53" t="str">
        <f t="shared" si="148"/>
        <v>2017_MT5</v>
      </c>
      <c r="C4750" t="s">
        <v>379</v>
      </c>
      <c r="D4750" t="s">
        <v>1317</v>
      </c>
      <c r="E4750" s="53" t="str">
        <f t="shared" si="149"/>
        <v>2017_MTCARBON</v>
      </c>
      <c r="F4750">
        <v>424100</v>
      </c>
      <c r="G4750" s="53">
        <f t="array" ref="G4750">SUM(IF(A4750=A$5:A4750,IF(C4750=C$5:C4750,1,0),0))</f>
        <v>5</v>
      </c>
    </row>
    <row r="4751" spans="1:7" x14ac:dyDescent="0.25">
      <c r="A4751">
        <v>2017</v>
      </c>
      <c r="B4751" s="53" t="str">
        <f t="shared" si="148"/>
        <v>2017_MT6</v>
      </c>
      <c r="C4751" t="s">
        <v>379</v>
      </c>
      <c r="D4751" t="s">
        <v>1015</v>
      </c>
      <c r="E4751" s="53" t="str">
        <f t="shared" si="149"/>
        <v>2017_MTCARTER</v>
      </c>
      <c r="F4751">
        <v>424100</v>
      </c>
      <c r="G4751" s="53">
        <f t="array" ref="G4751">SUM(IF(A4751=A$5:A4751,IF(C4751=C$5:C4751,1,0),0))</f>
        <v>6</v>
      </c>
    </row>
    <row r="4752" spans="1:7" x14ac:dyDescent="0.25">
      <c r="A4752">
        <v>2017</v>
      </c>
      <c r="B4752" s="53" t="str">
        <f t="shared" si="148"/>
        <v>2017_MT7</v>
      </c>
      <c r="C4752" t="s">
        <v>379</v>
      </c>
      <c r="D4752" t="s">
        <v>1318</v>
      </c>
      <c r="E4752" s="53" t="str">
        <f t="shared" si="149"/>
        <v>2017_MTCASCADE</v>
      </c>
      <c r="F4752">
        <v>424100</v>
      </c>
      <c r="G4752" s="53">
        <f t="array" ref="G4752">SUM(IF(A4752=A$5:A4752,IF(C4752=C$5:C4752,1,0),0))</f>
        <v>7</v>
      </c>
    </row>
    <row r="4753" spans="1:7" x14ac:dyDescent="0.25">
      <c r="A4753">
        <v>2017</v>
      </c>
      <c r="B4753" s="53" t="str">
        <f t="shared" si="148"/>
        <v>2017_MT8</v>
      </c>
      <c r="C4753" t="s">
        <v>379</v>
      </c>
      <c r="D4753" t="s">
        <v>1319</v>
      </c>
      <c r="E4753" s="53" t="str">
        <f t="shared" si="149"/>
        <v>2017_MTCHOUTEAU</v>
      </c>
      <c r="F4753">
        <v>424100</v>
      </c>
      <c r="G4753" s="53">
        <f t="array" ref="G4753">SUM(IF(A4753=A$5:A4753,IF(C4753=C$5:C4753,1,0),0))</f>
        <v>8</v>
      </c>
    </row>
    <row r="4754" spans="1:7" x14ac:dyDescent="0.25">
      <c r="A4754">
        <v>2017</v>
      </c>
      <c r="B4754" s="53" t="str">
        <f t="shared" si="148"/>
        <v>2017_MT9</v>
      </c>
      <c r="C4754" t="s">
        <v>379</v>
      </c>
      <c r="D4754" t="s">
        <v>592</v>
      </c>
      <c r="E4754" s="53" t="str">
        <f t="shared" si="149"/>
        <v>2017_MTCUSTER</v>
      </c>
      <c r="F4754">
        <v>424100</v>
      </c>
      <c r="G4754" s="53">
        <f t="array" ref="G4754">SUM(IF(A4754=A$5:A4754,IF(C4754=C$5:C4754,1,0),0))</f>
        <v>9</v>
      </c>
    </row>
    <row r="4755" spans="1:7" x14ac:dyDescent="0.25">
      <c r="A4755">
        <v>2017</v>
      </c>
      <c r="B4755" s="53" t="str">
        <f t="shared" si="148"/>
        <v>2017_MT10</v>
      </c>
      <c r="C4755" t="s">
        <v>379</v>
      </c>
      <c r="D4755" t="s">
        <v>1320</v>
      </c>
      <c r="E4755" s="53" t="str">
        <f t="shared" si="149"/>
        <v>2017_MTDANIELS</v>
      </c>
      <c r="F4755">
        <v>424100</v>
      </c>
      <c r="G4755" s="53">
        <f t="array" ref="G4755">SUM(IF(A4755=A$5:A4755,IF(C4755=C$5:C4755,1,0),0))</f>
        <v>10</v>
      </c>
    </row>
    <row r="4756" spans="1:7" x14ac:dyDescent="0.25">
      <c r="A4756">
        <v>2017</v>
      </c>
      <c r="B4756" s="53" t="str">
        <f t="shared" si="148"/>
        <v>2017_MT11</v>
      </c>
      <c r="C4756" t="s">
        <v>379</v>
      </c>
      <c r="D4756" t="s">
        <v>701</v>
      </c>
      <c r="E4756" s="53" t="str">
        <f t="shared" si="149"/>
        <v>2017_MTDAWSON</v>
      </c>
      <c r="F4756">
        <v>424100</v>
      </c>
      <c r="G4756" s="53">
        <f t="array" ref="G4756">SUM(IF(A4756=A$5:A4756,IF(C4756=C$5:C4756,1,0),0))</f>
        <v>11</v>
      </c>
    </row>
    <row r="4757" spans="1:7" x14ac:dyDescent="0.25">
      <c r="A4757">
        <v>2017</v>
      </c>
      <c r="B4757" s="53" t="str">
        <f t="shared" si="148"/>
        <v>2017_MT12</v>
      </c>
      <c r="C4757" t="s">
        <v>379</v>
      </c>
      <c r="D4757" t="s">
        <v>1321</v>
      </c>
      <c r="E4757" s="53" t="str">
        <f t="shared" si="149"/>
        <v>2017_MTDEER LODGE</v>
      </c>
      <c r="F4757">
        <v>424100</v>
      </c>
      <c r="G4757" s="53">
        <f t="array" ref="G4757">SUM(IF(A4757=A$5:A4757,IF(C4757=C$5:C4757,1,0),0))</f>
        <v>12</v>
      </c>
    </row>
    <row r="4758" spans="1:7" x14ac:dyDescent="0.25">
      <c r="A4758">
        <v>2017</v>
      </c>
      <c r="B4758" s="53" t="str">
        <f t="shared" si="148"/>
        <v>2017_MT13</v>
      </c>
      <c r="C4758" t="s">
        <v>379</v>
      </c>
      <c r="D4758" t="s">
        <v>1322</v>
      </c>
      <c r="E4758" s="53" t="str">
        <f t="shared" si="149"/>
        <v>2017_MTFALLON</v>
      </c>
      <c r="F4758">
        <v>424100</v>
      </c>
      <c r="G4758" s="53">
        <f t="array" ref="G4758">SUM(IF(A4758=A$5:A4758,IF(C4758=C$5:C4758,1,0),0))</f>
        <v>13</v>
      </c>
    </row>
    <row r="4759" spans="1:7" x14ac:dyDescent="0.25">
      <c r="A4759">
        <v>2017</v>
      </c>
      <c r="B4759" s="53" t="str">
        <f t="shared" si="148"/>
        <v>2017_MT14</v>
      </c>
      <c r="C4759" t="s">
        <v>379</v>
      </c>
      <c r="D4759" t="s">
        <v>1323</v>
      </c>
      <c r="E4759" s="53" t="str">
        <f t="shared" si="149"/>
        <v>2017_MTFERGUS</v>
      </c>
      <c r="F4759">
        <v>424100</v>
      </c>
      <c r="G4759" s="53">
        <f t="array" ref="G4759">SUM(IF(A4759=A$5:A4759,IF(C4759=C$5:C4759,1,0),0))</f>
        <v>14</v>
      </c>
    </row>
    <row r="4760" spans="1:7" x14ac:dyDescent="0.25">
      <c r="A4760">
        <v>2017</v>
      </c>
      <c r="B4760" s="53" t="str">
        <f t="shared" si="148"/>
        <v>2017_MT15</v>
      </c>
      <c r="C4760" t="s">
        <v>379</v>
      </c>
      <c r="D4760" t="s">
        <v>1324</v>
      </c>
      <c r="E4760" s="53" t="str">
        <f t="shared" si="149"/>
        <v>2017_MTFLATHEAD</v>
      </c>
      <c r="F4760">
        <v>424100</v>
      </c>
      <c r="G4760" s="53">
        <f t="array" ref="G4760">SUM(IF(A4760=A$5:A4760,IF(C4760=C$5:C4760,1,0),0))</f>
        <v>15</v>
      </c>
    </row>
    <row r="4761" spans="1:7" x14ac:dyDescent="0.25">
      <c r="A4761">
        <v>2017</v>
      </c>
      <c r="B4761" s="53" t="str">
        <f t="shared" si="148"/>
        <v>2017_MT16</v>
      </c>
      <c r="C4761" t="s">
        <v>379</v>
      </c>
      <c r="D4761" t="s">
        <v>820</v>
      </c>
      <c r="E4761" s="53" t="str">
        <f t="shared" si="149"/>
        <v>2017_MTGALLATIN</v>
      </c>
      <c r="F4761">
        <v>424100</v>
      </c>
      <c r="G4761" s="53">
        <f t="array" ref="G4761">SUM(IF(A4761=A$5:A4761,IF(C4761=C$5:C4761,1,0),0))</f>
        <v>16</v>
      </c>
    </row>
    <row r="4762" spans="1:7" x14ac:dyDescent="0.25">
      <c r="A4762">
        <v>2017</v>
      </c>
      <c r="B4762" s="53" t="str">
        <f t="shared" si="148"/>
        <v>2017_MT17</v>
      </c>
      <c r="C4762" t="s">
        <v>379</v>
      </c>
      <c r="D4762" t="s">
        <v>193</v>
      </c>
      <c r="E4762" s="53" t="str">
        <f t="shared" si="149"/>
        <v>2017_MTGARFIELD</v>
      </c>
      <c r="F4762">
        <v>424100</v>
      </c>
      <c r="G4762" s="53">
        <f t="array" ref="G4762">SUM(IF(A4762=A$5:A4762,IF(C4762=C$5:C4762,1,0),0))</f>
        <v>17</v>
      </c>
    </row>
    <row r="4763" spans="1:7" x14ac:dyDescent="0.25">
      <c r="A4763">
        <v>2017</v>
      </c>
      <c r="B4763" s="53" t="str">
        <f t="shared" si="148"/>
        <v>2017_MT18</v>
      </c>
      <c r="C4763" t="s">
        <v>379</v>
      </c>
      <c r="D4763" t="s">
        <v>1325</v>
      </c>
      <c r="E4763" s="53" t="str">
        <f t="shared" si="149"/>
        <v>2017_MTGLACIER</v>
      </c>
      <c r="F4763">
        <v>424100</v>
      </c>
      <c r="G4763" s="53">
        <f t="array" ref="G4763">SUM(IF(A4763=A$5:A4763,IF(C4763=C$5:C4763,1,0),0))</f>
        <v>18</v>
      </c>
    </row>
    <row r="4764" spans="1:7" x14ac:dyDescent="0.25">
      <c r="A4764">
        <v>2017</v>
      </c>
      <c r="B4764" s="53" t="str">
        <f t="shared" si="148"/>
        <v>2017_MT19</v>
      </c>
      <c r="C4764" t="s">
        <v>379</v>
      </c>
      <c r="D4764" t="s">
        <v>1326</v>
      </c>
      <c r="E4764" s="53" t="str">
        <f t="shared" si="149"/>
        <v>2017_MTGOLDEN VALLEY</v>
      </c>
      <c r="F4764">
        <v>424100</v>
      </c>
      <c r="G4764" s="53">
        <f t="array" ref="G4764">SUM(IF(A4764=A$5:A4764,IF(C4764=C$5:C4764,1,0),0))</f>
        <v>19</v>
      </c>
    </row>
    <row r="4765" spans="1:7" x14ac:dyDescent="0.25">
      <c r="A4765">
        <v>2017</v>
      </c>
      <c r="B4765" s="53" t="str">
        <f t="shared" si="148"/>
        <v>2017_MT20</v>
      </c>
      <c r="C4765" t="s">
        <v>379</v>
      </c>
      <c r="D4765" t="s">
        <v>1327</v>
      </c>
      <c r="E4765" s="53" t="str">
        <f t="shared" si="149"/>
        <v>2017_MTGRANITE</v>
      </c>
      <c r="F4765">
        <v>424100</v>
      </c>
      <c r="G4765" s="53">
        <f t="array" ref="G4765">SUM(IF(A4765=A$5:A4765,IF(C4765=C$5:C4765,1,0),0))</f>
        <v>20</v>
      </c>
    </row>
    <row r="4766" spans="1:7" x14ac:dyDescent="0.25">
      <c r="A4766">
        <v>2017</v>
      </c>
      <c r="B4766" s="53" t="str">
        <f t="shared" si="148"/>
        <v>2017_MT21</v>
      </c>
      <c r="C4766" t="s">
        <v>379</v>
      </c>
      <c r="D4766" t="s">
        <v>1328</v>
      </c>
      <c r="E4766" s="53" t="str">
        <f t="shared" si="149"/>
        <v>2017_MTHILL</v>
      </c>
      <c r="F4766">
        <v>424100</v>
      </c>
      <c r="G4766" s="53">
        <f t="array" ref="G4766">SUM(IF(A4766=A$5:A4766,IF(C4766=C$5:C4766,1,0),0))</f>
        <v>21</v>
      </c>
    </row>
    <row r="4767" spans="1:7" x14ac:dyDescent="0.25">
      <c r="A4767">
        <v>2017</v>
      </c>
      <c r="B4767" s="53" t="str">
        <f t="shared" si="148"/>
        <v>2017_MT22</v>
      </c>
      <c r="C4767" t="s">
        <v>379</v>
      </c>
      <c r="D4767" t="s">
        <v>196</v>
      </c>
      <c r="E4767" s="53" t="str">
        <f t="shared" si="149"/>
        <v>2017_MTJEFFERSON</v>
      </c>
      <c r="F4767">
        <v>424100</v>
      </c>
      <c r="G4767" s="53">
        <f t="array" ref="G4767">SUM(IF(A4767=A$5:A4767,IF(C4767=C$5:C4767,1,0),0))</f>
        <v>22</v>
      </c>
    </row>
    <row r="4768" spans="1:7" x14ac:dyDescent="0.25">
      <c r="A4768">
        <v>2017</v>
      </c>
      <c r="B4768" s="53" t="str">
        <f t="shared" si="148"/>
        <v>2017_MT23</v>
      </c>
      <c r="C4768" t="s">
        <v>379</v>
      </c>
      <c r="D4768" t="s">
        <v>1329</v>
      </c>
      <c r="E4768" s="53" t="str">
        <f t="shared" si="149"/>
        <v>2017_MTJUDITH BASIN</v>
      </c>
      <c r="F4768">
        <v>424100</v>
      </c>
      <c r="G4768" s="53">
        <f t="array" ref="G4768">SUM(IF(A4768=A$5:A4768,IF(C4768=C$5:C4768,1,0),0))</f>
        <v>23</v>
      </c>
    </row>
    <row r="4769" spans="1:7" x14ac:dyDescent="0.25">
      <c r="A4769">
        <v>2017</v>
      </c>
      <c r="B4769" s="53" t="str">
        <f t="shared" si="148"/>
        <v>2017_MT24</v>
      </c>
      <c r="C4769" t="s">
        <v>379</v>
      </c>
      <c r="D4769" t="s">
        <v>197</v>
      </c>
      <c r="E4769" s="53" t="str">
        <f t="shared" si="149"/>
        <v>2017_MTLAKE</v>
      </c>
      <c r="F4769">
        <v>424100</v>
      </c>
      <c r="G4769" s="53">
        <f t="array" ref="G4769">SUM(IF(A4769=A$5:A4769,IF(C4769=C$5:C4769,1,0),0))</f>
        <v>24</v>
      </c>
    </row>
    <row r="4770" spans="1:7" x14ac:dyDescent="0.25">
      <c r="A4770">
        <v>2017</v>
      </c>
      <c r="B4770" s="53" t="str">
        <f t="shared" si="148"/>
        <v>2017_MT25</v>
      </c>
      <c r="C4770" t="s">
        <v>379</v>
      </c>
      <c r="D4770" t="s">
        <v>1330</v>
      </c>
      <c r="E4770" s="53" t="str">
        <f t="shared" si="149"/>
        <v>2017_MTLEWIS AND CLARK</v>
      </c>
      <c r="F4770">
        <v>424100</v>
      </c>
      <c r="G4770" s="53">
        <f t="array" ref="G4770">SUM(IF(A4770=A$5:A4770,IF(C4770=C$5:C4770,1,0),0))</f>
        <v>25</v>
      </c>
    </row>
    <row r="4771" spans="1:7" x14ac:dyDescent="0.25">
      <c r="A4771">
        <v>2017</v>
      </c>
      <c r="B4771" s="53" t="str">
        <f t="shared" si="148"/>
        <v>2017_MT26</v>
      </c>
      <c r="C4771" t="s">
        <v>379</v>
      </c>
      <c r="D4771" t="s">
        <v>652</v>
      </c>
      <c r="E4771" s="53" t="str">
        <f t="shared" si="149"/>
        <v>2017_MTLIBERTY</v>
      </c>
      <c r="F4771">
        <v>424100</v>
      </c>
      <c r="G4771" s="53">
        <f t="array" ref="G4771">SUM(IF(A4771=A$5:A4771,IF(C4771=C$5:C4771,1,0),0))</f>
        <v>26</v>
      </c>
    </row>
    <row r="4772" spans="1:7" x14ac:dyDescent="0.25">
      <c r="A4772">
        <v>2017</v>
      </c>
      <c r="B4772" s="53" t="str">
        <f t="shared" si="148"/>
        <v>2017_MT27</v>
      </c>
      <c r="C4772" t="s">
        <v>379</v>
      </c>
      <c r="D4772" t="s">
        <v>221</v>
      </c>
      <c r="E4772" s="53" t="str">
        <f t="shared" si="149"/>
        <v>2017_MTLINCOLN</v>
      </c>
      <c r="F4772">
        <v>424100</v>
      </c>
      <c r="G4772" s="53">
        <f t="array" ref="G4772">SUM(IF(A4772=A$5:A4772,IF(C4772=C$5:C4772,1,0),0))</f>
        <v>27</v>
      </c>
    </row>
    <row r="4773" spans="1:7" x14ac:dyDescent="0.25">
      <c r="A4773">
        <v>2017</v>
      </c>
      <c r="B4773" s="53" t="str">
        <f t="shared" si="148"/>
        <v>2017_MT28</v>
      </c>
      <c r="C4773" t="s">
        <v>379</v>
      </c>
      <c r="D4773" t="s">
        <v>1331</v>
      </c>
      <c r="E4773" s="53" t="str">
        <f t="shared" si="149"/>
        <v>2017_MTMCCONE</v>
      </c>
      <c r="F4773">
        <v>424100</v>
      </c>
      <c r="G4773" s="53">
        <f t="array" ref="G4773">SUM(IF(A4773=A$5:A4773,IF(C4773=C$5:C4773,1,0),0))</f>
        <v>28</v>
      </c>
    </row>
    <row r="4774" spans="1:7" x14ac:dyDescent="0.25">
      <c r="A4774">
        <v>2017</v>
      </c>
      <c r="B4774" s="53" t="str">
        <f t="shared" si="148"/>
        <v>2017_MT29</v>
      </c>
      <c r="C4774" t="s">
        <v>379</v>
      </c>
      <c r="D4774" t="s">
        <v>467</v>
      </c>
      <c r="E4774" s="53" t="str">
        <f t="shared" si="149"/>
        <v>2017_MTMADISON</v>
      </c>
      <c r="F4774">
        <v>424100</v>
      </c>
      <c r="G4774" s="53">
        <f t="array" ref="G4774">SUM(IF(A4774=A$5:A4774,IF(C4774=C$5:C4774,1,0),0))</f>
        <v>29</v>
      </c>
    </row>
    <row r="4775" spans="1:7" x14ac:dyDescent="0.25">
      <c r="A4775">
        <v>2017</v>
      </c>
      <c r="B4775" s="53" t="str">
        <f t="shared" si="148"/>
        <v>2017_MT30</v>
      </c>
      <c r="C4775" t="s">
        <v>379</v>
      </c>
      <c r="D4775" t="s">
        <v>1332</v>
      </c>
      <c r="E4775" s="53" t="str">
        <f t="shared" si="149"/>
        <v>2017_MTMEAGHER</v>
      </c>
      <c r="F4775">
        <v>424100</v>
      </c>
      <c r="G4775" s="53">
        <f t="array" ref="G4775">SUM(IF(A4775=A$5:A4775,IF(C4775=C$5:C4775,1,0),0))</f>
        <v>30</v>
      </c>
    </row>
    <row r="4776" spans="1:7" x14ac:dyDescent="0.25">
      <c r="A4776">
        <v>2017</v>
      </c>
      <c r="B4776" s="53" t="str">
        <f t="shared" si="148"/>
        <v>2017_MT31</v>
      </c>
      <c r="C4776" t="s">
        <v>379</v>
      </c>
      <c r="D4776" t="s">
        <v>606</v>
      </c>
      <c r="E4776" s="53" t="str">
        <f t="shared" si="149"/>
        <v>2017_MTMINERAL</v>
      </c>
      <c r="F4776">
        <v>424100</v>
      </c>
      <c r="G4776" s="53">
        <f t="array" ref="G4776">SUM(IF(A4776=A$5:A4776,IF(C4776=C$5:C4776,1,0),0))</f>
        <v>31</v>
      </c>
    </row>
    <row r="4777" spans="1:7" x14ac:dyDescent="0.25">
      <c r="A4777">
        <v>2017</v>
      </c>
      <c r="B4777" s="53" t="str">
        <f t="shared" si="148"/>
        <v>2017_MT32</v>
      </c>
      <c r="C4777" t="s">
        <v>379</v>
      </c>
      <c r="D4777" t="s">
        <v>1333</v>
      </c>
      <c r="E4777" s="53" t="str">
        <f t="shared" si="149"/>
        <v>2017_MTMISSOULA</v>
      </c>
      <c r="F4777">
        <v>424100</v>
      </c>
      <c r="G4777" s="53">
        <f t="array" ref="G4777">SUM(IF(A4777=A$5:A4777,IF(C4777=C$5:C4777,1,0),0))</f>
        <v>32</v>
      </c>
    </row>
    <row r="4778" spans="1:7" x14ac:dyDescent="0.25">
      <c r="A4778">
        <v>2017</v>
      </c>
      <c r="B4778" s="53" t="str">
        <f t="shared" si="148"/>
        <v>2017_MT33</v>
      </c>
      <c r="C4778" t="s">
        <v>379</v>
      </c>
      <c r="D4778" t="s">
        <v>1334</v>
      </c>
      <c r="E4778" s="53" t="str">
        <f t="shared" si="149"/>
        <v>2017_MTMUSSELSHELL</v>
      </c>
      <c r="F4778">
        <v>424100</v>
      </c>
      <c r="G4778" s="53">
        <f t="array" ref="G4778">SUM(IF(A4778=A$5:A4778,IF(C4778=C$5:C4778,1,0),0))</f>
        <v>33</v>
      </c>
    </row>
    <row r="4779" spans="1:7" x14ac:dyDescent="0.25">
      <c r="A4779">
        <v>2017</v>
      </c>
      <c r="B4779" s="53" t="str">
        <f t="shared" si="148"/>
        <v>2017_MT34</v>
      </c>
      <c r="C4779" t="s">
        <v>379</v>
      </c>
      <c r="D4779" t="s">
        <v>199</v>
      </c>
      <c r="E4779" s="53" t="str">
        <f t="shared" si="149"/>
        <v>2017_MTPARK</v>
      </c>
      <c r="F4779">
        <v>424100</v>
      </c>
      <c r="G4779" s="53">
        <f t="array" ref="G4779">SUM(IF(A4779=A$5:A4779,IF(C4779=C$5:C4779,1,0),0))</f>
        <v>34</v>
      </c>
    </row>
    <row r="4780" spans="1:7" x14ac:dyDescent="0.25">
      <c r="A4780">
        <v>2017</v>
      </c>
      <c r="B4780" s="53" t="str">
        <f t="shared" si="148"/>
        <v>2017_MT35</v>
      </c>
      <c r="C4780" t="s">
        <v>379</v>
      </c>
      <c r="D4780" t="s">
        <v>1335</v>
      </c>
      <c r="E4780" s="53" t="str">
        <f t="shared" si="149"/>
        <v>2017_MTPETROLEUM</v>
      </c>
      <c r="F4780">
        <v>424100</v>
      </c>
      <c r="G4780" s="53">
        <f t="array" ref="G4780">SUM(IF(A4780=A$5:A4780,IF(C4780=C$5:C4780,1,0),0))</f>
        <v>35</v>
      </c>
    </row>
    <row r="4781" spans="1:7" x14ac:dyDescent="0.25">
      <c r="A4781">
        <v>2017</v>
      </c>
      <c r="B4781" s="53" t="str">
        <f t="shared" si="148"/>
        <v>2017_MT36</v>
      </c>
      <c r="C4781" t="s">
        <v>379</v>
      </c>
      <c r="D4781" t="s">
        <v>533</v>
      </c>
      <c r="E4781" s="53" t="str">
        <f t="shared" si="149"/>
        <v>2017_MTPHILLIPS</v>
      </c>
      <c r="F4781">
        <v>424100</v>
      </c>
      <c r="G4781" s="53">
        <f t="array" ref="G4781">SUM(IF(A4781=A$5:A4781,IF(C4781=C$5:C4781,1,0),0))</f>
        <v>36</v>
      </c>
    </row>
    <row r="4782" spans="1:7" x14ac:dyDescent="0.25">
      <c r="A4782">
        <v>2017</v>
      </c>
      <c r="B4782" s="53" t="str">
        <f t="shared" si="148"/>
        <v>2017_MT37</v>
      </c>
      <c r="C4782" t="s">
        <v>379</v>
      </c>
      <c r="D4782" t="s">
        <v>1336</v>
      </c>
      <c r="E4782" s="53" t="str">
        <f t="shared" si="149"/>
        <v>2017_MTPONDERA</v>
      </c>
      <c r="F4782">
        <v>424100</v>
      </c>
      <c r="G4782" s="53">
        <f t="array" ref="G4782">SUM(IF(A4782=A$5:A4782,IF(C4782=C$5:C4782,1,0),0))</f>
        <v>37</v>
      </c>
    </row>
    <row r="4783" spans="1:7" x14ac:dyDescent="0.25">
      <c r="A4783">
        <v>2017</v>
      </c>
      <c r="B4783" s="53" t="str">
        <f t="shared" si="148"/>
        <v>2017_MT38</v>
      </c>
      <c r="C4783" t="s">
        <v>379</v>
      </c>
      <c r="D4783" t="s">
        <v>1337</v>
      </c>
      <c r="E4783" s="53" t="str">
        <f t="shared" si="149"/>
        <v>2017_MTPOWDER RIVER</v>
      </c>
      <c r="F4783">
        <v>424100</v>
      </c>
      <c r="G4783" s="53">
        <f t="array" ref="G4783">SUM(IF(A4783=A$5:A4783,IF(C4783=C$5:C4783,1,0),0))</f>
        <v>38</v>
      </c>
    </row>
    <row r="4784" spans="1:7" x14ac:dyDescent="0.25">
      <c r="A4784">
        <v>2017</v>
      </c>
      <c r="B4784" s="53" t="str">
        <f t="shared" si="148"/>
        <v>2017_MT39</v>
      </c>
      <c r="C4784" t="s">
        <v>379</v>
      </c>
      <c r="D4784" t="s">
        <v>1045</v>
      </c>
      <c r="E4784" s="53" t="str">
        <f t="shared" si="149"/>
        <v>2017_MTPOWELL</v>
      </c>
      <c r="F4784">
        <v>424100</v>
      </c>
      <c r="G4784" s="53">
        <f t="array" ref="G4784">SUM(IF(A4784=A$5:A4784,IF(C4784=C$5:C4784,1,0),0))</f>
        <v>39</v>
      </c>
    </row>
    <row r="4785" spans="1:7" x14ac:dyDescent="0.25">
      <c r="A4785">
        <v>2017</v>
      </c>
      <c r="B4785" s="53" t="str">
        <f t="shared" si="148"/>
        <v>2017_MT40</v>
      </c>
      <c r="C4785" t="s">
        <v>379</v>
      </c>
      <c r="D4785" t="s">
        <v>537</v>
      </c>
      <c r="E4785" s="53" t="str">
        <f t="shared" si="149"/>
        <v>2017_MTPRAIRIE</v>
      </c>
      <c r="F4785">
        <v>424100</v>
      </c>
      <c r="G4785" s="53">
        <f t="array" ref="G4785">SUM(IF(A4785=A$5:A4785,IF(C4785=C$5:C4785,1,0),0))</f>
        <v>40</v>
      </c>
    </row>
    <row r="4786" spans="1:7" x14ac:dyDescent="0.25">
      <c r="A4786">
        <v>2017</v>
      </c>
      <c r="B4786" s="53" t="str">
        <f t="shared" si="148"/>
        <v>2017_MT41</v>
      </c>
      <c r="C4786" t="s">
        <v>379</v>
      </c>
      <c r="D4786" t="s">
        <v>1338</v>
      </c>
      <c r="E4786" s="53" t="str">
        <f t="shared" si="149"/>
        <v>2017_MTRAVALLI</v>
      </c>
      <c r="F4786">
        <v>424100</v>
      </c>
      <c r="G4786" s="53">
        <f t="array" ref="G4786">SUM(IF(A4786=A$5:A4786,IF(C4786=C$5:C4786,1,0),0))</f>
        <v>41</v>
      </c>
    </row>
    <row r="4787" spans="1:7" x14ac:dyDescent="0.25">
      <c r="A4787">
        <v>2017</v>
      </c>
      <c r="B4787" s="53" t="str">
        <f t="shared" si="148"/>
        <v>2017_MT42</v>
      </c>
      <c r="C4787" t="s">
        <v>379</v>
      </c>
      <c r="D4787" t="s">
        <v>845</v>
      </c>
      <c r="E4787" s="53" t="str">
        <f t="shared" si="149"/>
        <v>2017_MTRICHLAND</v>
      </c>
      <c r="F4787">
        <v>424100</v>
      </c>
      <c r="G4787" s="53">
        <f t="array" ref="G4787">SUM(IF(A4787=A$5:A4787,IF(C4787=C$5:C4787,1,0),0))</f>
        <v>42</v>
      </c>
    </row>
    <row r="4788" spans="1:7" x14ac:dyDescent="0.25">
      <c r="A4788">
        <v>2017</v>
      </c>
      <c r="B4788" s="53" t="str">
        <f t="shared" si="148"/>
        <v>2017_MT43</v>
      </c>
      <c r="C4788" t="s">
        <v>379</v>
      </c>
      <c r="D4788" t="s">
        <v>1339</v>
      </c>
      <c r="E4788" s="53" t="str">
        <f t="shared" si="149"/>
        <v>2017_MTROOSEVELT</v>
      </c>
      <c r="F4788">
        <v>424100</v>
      </c>
      <c r="G4788" s="53">
        <f t="array" ref="G4788">SUM(IF(A4788=A$5:A4788,IF(C4788=C$5:C4788,1,0),0))</f>
        <v>43</v>
      </c>
    </row>
    <row r="4789" spans="1:7" x14ac:dyDescent="0.25">
      <c r="A4789">
        <v>2017</v>
      </c>
      <c r="B4789" s="53" t="str">
        <f t="shared" si="148"/>
        <v>2017_MT44</v>
      </c>
      <c r="C4789" t="s">
        <v>379</v>
      </c>
      <c r="D4789" t="s">
        <v>1340</v>
      </c>
      <c r="E4789" s="53" t="str">
        <f t="shared" si="149"/>
        <v>2017_MTROSEBUD</v>
      </c>
      <c r="F4789">
        <v>424100</v>
      </c>
      <c r="G4789" s="53">
        <f t="array" ref="G4789">SUM(IF(A4789=A$5:A4789,IF(C4789=C$5:C4789,1,0),0))</f>
        <v>44</v>
      </c>
    </row>
    <row r="4790" spans="1:7" x14ac:dyDescent="0.25">
      <c r="A4790">
        <v>2017</v>
      </c>
      <c r="B4790" s="53" t="str">
        <f t="shared" si="148"/>
        <v>2017_MT45</v>
      </c>
      <c r="C4790" t="s">
        <v>379</v>
      </c>
      <c r="D4790" t="s">
        <v>1341</v>
      </c>
      <c r="E4790" s="53" t="str">
        <f t="shared" si="149"/>
        <v>2017_MTSANDERS</v>
      </c>
      <c r="F4790">
        <v>424100</v>
      </c>
      <c r="G4790" s="53">
        <f t="array" ref="G4790">SUM(IF(A4790=A$5:A4790,IF(C4790=C$5:C4790,1,0),0))</f>
        <v>45</v>
      </c>
    </row>
    <row r="4791" spans="1:7" x14ac:dyDescent="0.25">
      <c r="A4791">
        <v>2017</v>
      </c>
      <c r="B4791" s="53" t="str">
        <f t="shared" si="148"/>
        <v>2017_MT46</v>
      </c>
      <c r="C4791" t="s">
        <v>379</v>
      </c>
      <c r="D4791" t="s">
        <v>991</v>
      </c>
      <c r="E4791" s="53" t="str">
        <f t="shared" si="149"/>
        <v>2017_MTSHERIDAN</v>
      </c>
      <c r="F4791">
        <v>424100</v>
      </c>
      <c r="G4791" s="53">
        <f t="array" ref="G4791">SUM(IF(A4791=A$5:A4791,IF(C4791=C$5:C4791,1,0),0))</f>
        <v>46</v>
      </c>
    </row>
    <row r="4792" spans="1:7" x14ac:dyDescent="0.25">
      <c r="A4792">
        <v>2017</v>
      </c>
      <c r="B4792" s="53" t="str">
        <f t="shared" si="148"/>
        <v>2017_MT47</v>
      </c>
      <c r="C4792" t="s">
        <v>379</v>
      </c>
      <c r="D4792" t="s">
        <v>1342</v>
      </c>
      <c r="E4792" s="53" t="str">
        <f t="shared" si="149"/>
        <v>2017_MTSILVER BOW</v>
      </c>
      <c r="F4792">
        <v>424100</v>
      </c>
      <c r="G4792" s="53">
        <f t="array" ref="G4792">SUM(IF(A4792=A$5:A4792,IF(C4792=C$5:C4792,1,0),0))</f>
        <v>47</v>
      </c>
    </row>
    <row r="4793" spans="1:7" x14ac:dyDescent="0.25">
      <c r="A4793">
        <v>2017</v>
      </c>
      <c r="B4793" s="53" t="str">
        <f t="shared" si="148"/>
        <v>2017_MT48</v>
      </c>
      <c r="C4793" t="s">
        <v>379</v>
      </c>
      <c r="D4793" t="s">
        <v>1343</v>
      </c>
      <c r="E4793" s="53" t="str">
        <f t="shared" si="149"/>
        <v>2017_MTSTILLWATER</v>
      </c>
      <c r="F4793">
        <v>424100</v>
      </c>
      <c r="G4793" s="53">
        <f t="array" ref="G4793">SUM(IF(A4793=A$5:A4793,IF(C4793=C$5:C4793,1,0),0))</f>
        <v>48</v>
      </c>
    </row>
    <row r="4794" spans="1:7" x14ac:dyDescent="0.25">
      <c r="A4794">
        <v>2017</v>
      </c>
      <c r="B4794" s="53" t="str">
        <f t="shared" si="148"/>
        <v>2017_MT49</v>
      </c>
      <c r="C4794" t="s">
        <v>379</v>
      </c>
      <c r="D4794" t="s">
        <v>1344</v>
      </c>
      <c r="E4794" s="53" t="str">
        <f t="shared" si="149"/>
        <v>2017_MTSWEET GRASS</v>
      </c>
      <c r="F4794">
        <v>424100</v>
      </c>
      <c r="G4794" s="53">
        <f t="array" ref="G4794">SUM(IF(A4794=A$5:A4794,IF(C4794=C$5:C4794,1,0),0))</f>
        <v>49</v>
      </c>
    </row>
    <row r="4795" spans="1:7" x14ac:dyDescent="0.25">
      <c r="A4795">
        <v>2017</v>
      </c>
      <c r="B4795" s="53" t="str">
        <f t="shared" si="148"/>
        <v>2017_MT50</v>
      </c>
      <c r="C4795" t="s">
        <v>379</v>
      </c>
      <c r="D4795" t="s">
        <v>222</v>
      </c>
      <c r="E4795" s="53" t="str">
        <f t="shared" si="149"/>
        <v>2017_MTTETON</v>
      </c>
      <c r="F4795">
        <v>424100</v>
      </c>
      <c r="G4795" s="53">
        <f t="array" ref="G4795">SUM(IF(A4795=A$5:A4795,IF(C4795=C$5:C4795,1,0),0))</f>
        <v>50</v>
      </c>
    </row>
    <row r="4796" spans="1:7" x14ac:dyDescent="0.25">
      <c r="A4796">
        <v>2017</v>
      </c>
      <c r="B4796" s="53" t="str">
        <f t="shared" si="148"/>
        <v>2017_MT51</v>
      </c>
      <c r="C4796" t="s">
        <v>379</v>
      </c>
      <c r="D4796" t="s">
        <v>1345</v>
      </c>
      <c r="E4796" s="53" t="str">
        <f t="shared" si="149"/>
        <v>2017_MTTOOLE</v>
      </c>
      <c r="F4796">
        <v>424100</v>
      </c>
      <c r="G4796" s="53">
        <f t="array" ref="G4796">SUM(IF(A4796=A$5:A4796,IF(C4796=C$5:C4796,1,0),0))</f>
        <v>51</v>
      </c>
    </row>
    <row r="4797" spans="1:7" x14ac:dyDescent="0.25">
      <c r="A4797">
        <v>2017</v>
      </c>
      <c r="B4797" s="53" t="str">
        <f t="shared" si="148"/>
        <v>2017_MT52</v>
      </c>
      <c r="C4797" t="s">
        <v>379</v>
      </c>
      <c r="D4797" t="s">
        <v>1346</v>
      </c>
      <c r="E4797" s="53" t="str">
        <f t="shared" si="149"/>
        <v>2017_MTTREASURE</v>
      </c>
      <c r="F4797">
        <v>424100</v>
      </c>
      <c r="G4797" s="53">
        <f t="array" ref="G4797">SUM(IF(A4797=A$5:A4797,IF(C4797=C$5:C4797,1,0),0))</f>
        <v>52</v>
      </c>
    </row>
    <row r="4798" spans="1:7" x14ac:dyDescent="0.25">
      <c r="A4798">
        <v>2017</v>
      </c>
      <c r="B4798" s="53" t="str">
        <f t="shared" si="148"/>
        <v>2017_MT53</v>
      </c>
      <c r="C4798" t="s">
        <v>379</v>
      </c>
      <c r="D4798" t="s">
        <v>805</v>
      </c>
      <c r="E4798" s="53" t="str">
        <f t="shared" si="149"/>
        <v>2017_MTVALLEY</v>
      </c>
      <c r="F4798">
        <v>424100</v>
      </c>
      <c r="G4798" s="53">
        <f t="array" ref="G4798">SUM(IF(A4798=A$5:A4798,IF(C4798=C$5:C4798,1,0),0))</f>
        <v>53</v>
      </c>
    </row>
    <row r="4799" spans="1:7" x14ac:dyDescent="0.25">
      <c r="A4799">
        <v>2017</v>
      </c>
      <c r="B4799" s="53" t="str">
        <f t="shared" si="148"/>
        <v>2017_MT54</v>
      </c>
      <c r="C4799" t="s">
        <v>379</v>
      </c>
      <c r="D4799" t="s">
        <v>1347</v>
      </c>
      <c r="E4799" s="53" t="str">
        <f t="shared" si="149"/>
        <v>2017_MTWHEATLAND</v>
      </c>
      <c r="F4799">
        <v>424100</v>
      </c>
      <c r="G4799" s="53">
        <f t="array" ref="G4799">SUM(IF(A4799=A$5:A4799,IF(C4799=C$5:C4799,1,0),0))</f>
        <v>54</v>
      </c>
    </row>
    <row r="4800" spans="1:7" x14ac:dyDescent="0.25">
      <c r="A4800">
        <v>2017</v>
      </c>
      <c r="B4800" s="53" t="str">
        <f t="shared" si="148"/>
        <v>2017_MT55</v>
      </c>
      <c r="C4800" t="s">
        <v>379</v>
      </c>
      <c r="D4800" t="s">
        <v>1348</v>
      </c>
      <c r="E4800" s="53" t="str">
        <f t="shared" si="149"/>
        <v>2017_MTWIBAUX</v>
      </c>
      <c r="F4800">
        <v>424100</v>
      </c>
      <c r="G4800" s="53">
        <f t="array" ref="G4800">SUM(IF(A4800=A$5:A4800,IF(C4800=C$5:C4800,1,0),0))</f>
        <v>55</v>
      </c>
    </row>
    <row r="4801" spans="1:7" x14ac:dyDescent="0.25">
      <c r="A4801">
        <v>2017</v>
      </c>
      <c r="B4801" s="53" t="str">
        <f t="shared" si="148"/>
        <v>2017_MT56</v>
      </c>
      <c r="C4801" t="s">
        <v>379</v>
      </c>
      <c r="D4801" t="s">
        <v>1349</v>
      </c>
      <c r="E4801" s="53" t="str">
        <f t="shared" si="149"/>
        <v>2017_MTYELLOWSTONE</v>
      </c>
      <c r="F4801">
        <v>424100</v>
      </c>
      <c r="G4801" s="53">
        <f t="array" ref="G4801">SUM(IF(A4801=A$5:A4801,IF(C4801=C$5:C4801,1,0),0))</f>
        <v>56</v>
      </c>
    </row>
    <row r="4802" spans="1:7" x14ac:dyDescent="0.25">
      <c r="A4802">
        <v>2017</v>
      </c>
      <c r="B4802" s="53" t="str">
        <f t="shared" si="148"/>
        <v>2017_NE1</v>
      </c>
      <c r="C4802" t="s">
        <v>380</v>
      </c>
      <c r="D4802" t="s">
        <v>184</v>
      </c>
      <c r="E4802" s="53" t="str">
        <f t="shared" si="149"/>
        <v>2017_NEADAMS</v>
      </c>
      <c r="F4802">
        <v>424100</v>
      </c>
      <c r="G4802" s="53">
        <f t="array" ref="G4802">SUM(IF(A4802=A$5:A4802,IF(C4802=C$5:C4802,1,0),0))</f>
        <v>1</v>
      </c>
    </row>
    <row r="4803" spans="1:7" x14ac:dyDescent="0.25">
      <c r="A4803">
        <v>2017</v>
      </c>
      <c r="B4803" s="53" t="str">
        <f t="shared" si="148"/>
        <v>2017_NE2</v>
      </c>
      <c r="C4803" t="s">
        <v>380</v>
      </c>
      <c r="D4803" t="s">
        <v>1350</v>
      </c>
      <c r="E4803" s="53" t="str">
        <f t="shared" si="149"/>
        <v>2017_NEANTELOPE</v>
      </c>
      <c r="F4803">
        <v>424100</v>
      </c>
      <c r="G4803" s="53">
        <f t="array" ref="G4803">SUM(IF(A4803=A$5:A4803,IF(C4803=C$5:C4803,1,0),0))</f>
        <v>2</v>
      </c>
    </row>
    <row r="4804" spans="1:7" x14ac:dyDescent="0.25">
      <c r="A4804">
        <v>2017</v>
      </c>
      <c r="B4804" s="53" t="str">
        <f t="shared" si="148"/>
        <v>2017_NE3</v>
      </c>
      <c r="C4804" t="s">
        <v>380</v>
      </c>
      <c r="D4804" t="s">
        <v>1351</v>
      </c>
      <c r="E4804" s="53" t="str">
        <f t="shared" si="149"/>
        <v>2017_NEARTHUR</v>
      </c>
      <c r="F4804">
        <v>424100</v>
      </c>
      <c r="G4804" s="53">
        <f t="array" ref="G4804">SUM(IF(A4804=A$5:A4804,IF(C4804=C$5:C4804,1,0),0))</f>
        <v>3</v>
      </c>
    </row>
    <row r="4805" spans="1:7" x14ac:dyDescent="0.25">
      <c r="A4805">
        <v>2017</v>
      </c>
      <c r="B4805" s="53" t="str">
        <f t="shared" si="148"/>
        <v>2017_NE4</v>
      </c>
      <c r="C4805" t="s">
        <v>380</v>
      </c>
      <c r="D4805" t="s">
        <v>1352</v>
      </c>
      <c r="E4805" s="53" t="str">
        <f t="shared" si="149"/>
        <v>2017_NEBANNER</v>
      </c>
      <c r="F4805">
        <v>424100</v>
      </c>
      <c r="G4805" s="53">
        <f t="array" ref="G4805">SUM(IF(A4805=A$5:A4805,IF(C4805=C$5:C4805,1,0),0))</f>
        <v>4</v>
      </c>
    </row>
    <row r="4806" spans="1:7" x14ac:dyDescent="0.25">
      <c r="A4806">
        <v>2017</v>
      </c>
      <c r="B4806" s="53" t="str">
        <f t="shared" ref="B4806:B4869" si="150">A4806&amp;"_"&amp;C4806&amp;G4806</f>
        <v>2017_NE5</v>
      </c>
      <c r="C4806" t="s">
        <v>380</v>
      </c>
      <c r="D4806" t="s">
        <v>219</v>
      </c>
      <c r="E4806" s="53" t="str">
        <f t="shared" ref="E4806:E4869" si="151">A4806&amp;"_"&amp;C4806&amp;D4806</f>
        <v>2017_NEBLAINE</v>
      </c>
      <c r="F4806">
        <v>424100</v>
      </c>
      <c r="G4806" s="53">
        <f t="array" ref="G4806">SUM(IF(A4806=A$5:A4806,IF(C4806=C$5:C4806,1,0),0))</f>
        <v>5</v>
      </c>
    </row>
    <row r="4807" spans="1:7" x14ac:dyDescent="0.25">
      <c r="A4807">
        <v>2017</v>
      </c>
      <c r="B4807" s="53" t="str">
        <f t="shared" si="150"/>
        <v>2017_NE6</v>
      </c>
      <c r="C4807" t="s">
        <v>380</v>
      </c>
      <c r="D4807" t="s">
        <v>504</v>
      </c>
      <c r="E4807" s="53" t="str">
        <f t="shared" si="151"/>
        <v>2017_NEBOONE</v>
      </c>
      <c r="F4807">
        <v>424100</v>
      </c>
      <c r="G4807" s="53">
        <f t="array" ref="G4807">SUM(IF(A4807=A$5:A4807,IF(C4807=C$5:C4807,1,0),0))</f>
        <v>6</v>
      </c>
    </row>
    <row r="4808" spans="1:7" x14ac:dyDescent="0.25">
      <c r="A4808">
        <v>2017</v>
      </c>
      <c r="B4808" s="53" t="str">
        <f t="shared" si="150"/>
        <v>2017_NE7</v>
      </c>
      <c r="C4808" t="s">
        <v>380</v>
      </c>
      <c r="D4808" t="s">
        <v>1353</v>
      </c>
      <c r="E4808" s="53" t="str">
        <f t="shared" si="151"/>
        <v>2017_NEBOX BUTTE</v>
      </c>
      <c r="F4808">
        <v>424100</v>
      </c>
      <c r="G4808" s="53">
        <f t="array" ref="G4808">SUM(IF(A4808=A$5:A4808,IF(C4808=C$5:C4808,1,0),0))</f>
        <v>7</v>
      </c>
    </row>
    <row r="4809" spans="1:7" x14ac:dyDescent="0.25">
      <c r="A4809">
        <v>2017</v>
      </c>
      <c r="B4809" s="53" t="str">
        <f t="shared" si="150"/>
        <v>2017_NE8</v>
      </c>
      <c r="C4809" t="s">
        <v>380</v>
      </c>
      <c r="D4809" t="s">
        <v>1005</v>
      </c>
      <c r="E4809" s="53" t="str">
        <f t="shared" si="151"/>
        <v>2017_NEBOYD</v>
      </c>
      <c r="F4809">
        <v>424100</v>
      </c>
      <c r="G4809" s="53">
        <f t="array" ref="G4809">SUM(IF(A4809=A$5:A4809,IF(C4809=C$5:C4809,1,0),0))</f>
        <v>8</v>
      </c>
    </row>
    <row r="4810" spans="1:7" x14ac:dyDescent="0.25">
      <c r="A4810">
        <v>2017</v>
      </c>
      <c r="B4810" s="53" t="str">
        <f t="shared" si="150"/>
        <v>2017_NE9</v>
      </c>
      <c r="C4810" t="s">
        <v>380</v>
      </c>
      <c r="D4810" t="s">
        <v>808</v>
      </c>
      <c r="E4810" s="53" t="str">
        <f t="shared" si="151"/>
        <v>2017_NEBROWN</v>
      </c>
      <c r="F4810">
        <v>424100</v>
      </c>
      <c r="G4810" s="53">
        <f t="array" ref="G4810">SUM(IF(A4810=A$5:A4810,IF(C4810=C$5:C4810,1,0),0))</f>
        <v>9</v>
      </c>
    </row>
    <row r="4811" spans="1:7" x14ac:dyDescent="0.25">
      <c r="A4811">
        <v>2017</v>
      </c>
      <c r="B4811" s="53" t="str">
        <f t="shared" si="150"/>
        <v>2017_NE10</v>
      </c>
      <c r="C4811" t="s">
        <v>380</v>
      </c>
      <c r="D4811" t="s">
        <v>1354</v>
      </c>
      <c r="E4811" s="53" t="str">
        <f t="shared" si="151"/>
        <v>2017_NEBUFFALO</v>
      </c>
      <c r="F4811">
        <v>424100</v>
      </c>
      <c r="G4811" s="53">
        <f t="array" ref="G4811">SUM(IF(A4811=A$5:A4811,IF(C4811=C$5:C4811,1,0),0))</f>
        <v>10</v>
      </c>
    </row>
    <row r="4812" spans="1:7" x14ac:dyDescent="0.25">
      <c r="A4812">
        <v>2017</v>
      </c>
      <c r="B4812" s="53" t="str">
        <f t="shared" si="150"/>
        <v>2017_NE11</v>
      </c>
      <c r="C4812" t="s">
        <v>380</v>
      </c>
      <c r="D4812" t="s">
        <v>1355</v>
      </c>
      <c r="E4812" s="53" t="str">
        <f t="shared" si="151"/>
        <v>2017_NEBURT</v>
      </c>
      <c r="F4812">
        <v>424100</v>
      </c>
      <c r="G4812" s="53">
        <f t="array" ref="G4812">SUM(IF(A4812=A$5:A4812,IF(C4812=C$5:C4812,1,0),0))</f>
        <v>11</v>
      </c>
    </row>
    <row r="4813" spans="1:7" x14ac:dyDescent="0.25">
      <c r="A4813">
        <v>2017</v>
      </c>
      <c r="B4813" s="53" t="str">
        <f t="shared" si="150"/>
        <v>2017_NE12</v>
      </c>
      <c r="C4813" t="s">
        <v>380</v>
      </c>
      <c r="D4813" t="s">
        <v>433</v>
      </c>
      <c r="E4813" s="53" t="str">
        <f t="shared" si="151"/>
        <v>2017_NEBUTLER</v>
      </c>
      <c r="F4813">
        <v>424100</v>
      </c>
      <c r="G4813" s="53">
        <f t="array" ref="G4813">SUM(IF(A4813=A$5:A4813,IF(C4813=C$5:C4813,1,0),0))</f>
        <v>12</v>
      </c>
    </row>
    <row r="4814" spans="1:7" x14ac:dyDescent="0.25">
      <c r="A4814">
        <v>2017</v>
      </c>
      <c r="B4814" s="53" t="str">
        <f t="shared" si="150"/>
        <v>2017_NE13</v>
      </c>
      <c r="C4814" t="s">
        <v>380</v>
      </c>
      <c r="D4814" t="s">
        <v>810</v>
      </c>
      <c r="E4814" s="53" t="str">
        <f t="shared" si="151"/>
        <v>2017_NECASS</v>
      </c>
      <c r="F4814">
        <v>424100</v>
      </c>
      <c r="G4814" s="53">
        <f t="array" ref="G4814">SUM(IF(A4814=A$5:A4814,IF(C4814=C$5:C4814,1,0),0))</f>
        <v>13</v>
      </c>
    </row>
    <row r="4815" spans="1:7" x14ac:dyDescent="0.25">
      <c r="A4815">
        <v>2017</v>
      </c>
      <c r="B4815" s="53" t="str">
        <f t="shared" si="150"/>
        <v>2017_NE14</v>
      </c>
      <c r="C4815" t="s">
        <v>380</v>
      </c>
      <c r="D4815" t="s">
        <v>905</v>
      </c>
      <c r="E4815" s="53" t="str">
        <f t="shared" si="151"/>
        <v>2017_NECEDAR</v>
      </c>
      <c r="F4815">
        <v>424100</v>
      </c>
      <c r="G4815" s="53">
        <f t="array" ref="G4815">SUM(IF(A4815=A$5:A4815,IF(C4815=C$5:C4815,1,0),0))</f>
        <v>14</v>
      </c>
    </row>
    <row r="4816" spans="1:7" x14ac:dyDescent="0.25">
      <c r="A4816">
        <v>2017</v>
      </c>
      <c r="B4816" s="53" t="str">
        <f t="shared" si="150"/>
        <v>2017_NE15</v>
      </c>
      <c r="C4816" t="s">
        <v>380</v>
      </c>
      <c r="D4816" t="s">
        <v>944</v>
      </c>
      <c r="E4816" s="53" t="str">
        <f t="shared" si="151"/>
        <v>2017_NECHASE</v>
      </c>
      <c r="F4816">
        <v>424100</v>
      </c>
      <c r="G4816" s="53">
        <f t="array" ref="G4816">SUM(IF(A4816=A$5:A4816,IF(C4816=C$5:C4816,1,0),0))</f>
        <v>15</v>
      </c>
    </row>
    <row r="4817" spans="1:7" x14ac:dyDescent="0.25">
      <c r="A4817">
        <v>2017</v>
      </c>
      <c r="B4817" s="53" t="str">
        <f t="shared" si="150"/>
        <v>2017_NE16</v>
      </c>
      <c r="C4817" t="s">
        <v>380</v>
      </c>
      <c r="D4817" t="s">
        <v>1356</v>
      </c>
      <c r="E4817" s="53" t="str">
        <f t="shared" si="151"/>
        <v>2017_NECHERRY</v>
      </c>
      <c r="F4817">
        <v>424100</v>
      </c>
      <c r="G4817" s="53">
        <f t="array" ref="G4817">SUM(IF(A4817=A$5:A4817,IF(C4817=C$5:C4817,1,0),0))</f>
        <v>16</v>
      </c>
    </row>
    <row r="4818" spans="1:7" x14ac:dyDescent="0.25">
      <c r="A4818">
        <v>2017</v>
      </c>
      <c r="B4818" s="53" t="str">
        <f t="shared" si="150"/>
        <v>2017_NE17</v>
      </c>
      <c r="C4818" t="s">
        <v>380</v>
      </c>
      <c r="D4818" t="s">
        <v>588</v>
      </c>
      <c r="E4818" s="53" t="str">
        <f t="shared" si="151"/>
        <v>2017_NECHEYENNE</v>
      </c>
      <c r="F4818">
        <v>424100</v>
      </c>
      <c r="G4818" s="53">
        <f t="array" ref="G4818">SUM(IF(A4818=A$5:A4818,IF(C4818=C$5:C4818,1,0),0))</f>
        <v>17</v>
      </c>
    </row>
    <row r="4819" spans="1:7" x14ac:dyDescent="0.25">
      <c r="A4819">
        <v>2017</v>
      </c>
      <c r="B4819" s="53" t="str">
        <f t="shared" si="150"/>
        <v>2017_NE18</v>
      </c>
      <c r="C4819" t="s">
        <v>380</v>
      </c>
      <c r="D4819" t="s">
        <v>439</v>
      </c>
      <c r="E4819" s="53" t="str">
        <f t="shared" si="151"/>
        <v>2017_NECLAY</v>
      </c>
      <c r="F4819">
        <v>424100</v>
      </c>
      <c r="G4819" s="53">
        <f t="array" ref="G4819">SUM(IF(A4819=A$5:A4819,IF(C4819=C$5:C4819,1,0),0))</f>
        <v>18</v>
      </c>
    </row>
    <row r="4820" spans="1:7" x14ac:dyDescent="0.25">
      <c r="A4820">
        <v>2017</v>
      </c>
      <c r="B4820" s="53" t="str">
        <f t="shared" si="150"/>
        <v>2017_NE19</v>
      </c>
      <c r="C4820" t="s">
        <v>380</v>
      </c>
      <c r="D4820" t="s">
        <v>1357</v>
      </c>
      <c r="E4820" s="53" t="str">
        <f t="shared" si="151"/>
        <v>2017_NECOLFAX</v>
      </c>
      <c r="F4820">
        <v>424100</v>
      </c>
      <c r="G4820" s="53">
        <f t="array" ref="G4820">SUM(IF(A4820=A$5:A4820,IF(C4820=C$5:C4820,1,0),0))</f>
        <v>19</v>
      </c>
    </row>
    <row r="4821" spans="1:7" x14ac:dyDescent="0.25">
      <c r="A4821">
        <v>2017</v>
      </c>
      <c r="B4821" s="53" t="str">
        <f t="shared" si="150"/>
        <v>2017_NE20</v>
      </c>
      <c r="C4821" t="s">
        <v>380</v>
      </c>
      <c r="D4821" t="s">
        <v>1358</v>
      </c>
      <c r="E4821" s="53" t="str">
        <f t="shared" si="151"/>
        <v>2017_NECUMING</v>
      </c>
      <c r="F4821">
        <v>424100</v>
      </c>
      <c r="G4821" s="53">
        <f t="array" ref="G4821">SUM(IF(A4821=A$5:A4821,IF(C4821=C$5:C4821,1,0),0))</f>
        <v>20</v>
      </c>
    </row>
    <row r="4822" spans="1:7" x14ac:dyDescent="0.25">
      <c r="A4822">
        <v>2017</v>
      </c>
      <c r="B4822" s="53" t="str">
        <f t="shared" si="150"/>
        <v>2017_NE21</v>
      </c>
      <c r="C4822" t="s">
        <v>380</v>
      </c>
      <c r="D4822" t="s">
        <v>592</v>
      </c>
      <c r="E4822" s="53" t="str">
        <f t="shared" si="151"/>
        <v>2017_NECUSTER</v>
      </c>
      <c r="F4822">
        <v>424100</v>
      </c>
      <c r="G4822" s="53">
        <f t="array" ref="G4822">SUM(IF(A4822=A$5:A4822,IF(C4822=C$5:C4822,1,0),0))</f>
        <v>21</v>
      </c>
    </row>
    <row r="4823" spans="1:7" x14ac:dyDescent="0.25">
      <c r="A4823">
        <v>2017</v>
      </c>
      <c r="B4823" s="53" t="str">
        <f t="shared" si="150"/>
        <v>2017_NE22</v>
      </c>
      <c r="C4823" t="s">
        <v>380</v>
      </c>
      <c r="D4823" t="s">
        <v>1192</v>
      </c>
      <c r="E4823" s="53" t="str">
        <f t="shared" si="151"/>
        <v>2017_NEDAKOTA</v>
      </c>
      <c r="F4823">
        <v>424100</v>
      </c>
      <c r="G4823" s="53">
        <f t="array" ref="G4823">SUM(IF(A4823=A$5:A4823,IF(C4823=C$5:C4823,1,0),0))</f>
        <v>22</v>
      </c>
    </row>
    <row r="4824" spans="1:7" x14ac:dyDescent="0.25">
      <c r="A4824">
        <v>2017</v>
      </c>
      <c r="B4824" s="53" t="str">
        <f t="shared" si="150"/>
        <v>2017_NE23</v>
      </c>
      <c r="C4824" t="s">
        <v>380</v>
      </c>
      <c r="D4824" t="s">
        <v>1359</v>
      </c>
      <c r="E4824" s="53" t="str">
        <f t="shared" si="151"/>
        <v>2017_NEDAWES</v>
      </c>
      <c r="F4824">
        <v>424100</v>
      </c>
      <c r="G4824" s="53">
        <f t="array" ref="G4824">SUM(IF(A4824=A$5:A4824,IF(C4824=C$5:C4824,1,0),0))</f>
        <v>23</v>
      </c>
    </row>
    <row r="4825" spans="1:7" x14ac:dyDescent="0.25">
      <c r="A4825">
        <v>2017</v>
      </c>
      <c r="B4825" s="53" t="str">
        <f t="shared" si="150"/>
        <v>2017_NE24</v>
      </c>
      <c r="C4825" t="s">
        <v>380</v>
      </c>
      <c r="D4825" t="s">
        <v>701</v>
      </c>
      <c r="E4825" s="53" t="str">
        <f t="shared" si="151"/>
        <v>2017_NEDAWSON</v>
      </c>
      <c r="F4825">
        <v>424100</v>
      </c>
      <c r="G4825" s="53">
        <f t="array" ref="G4825">SUM(IF(A4825=A$5:A4825,IF(C4825=C$5:C4825,1,0),0))</f>
        <v>24</v>
      </c>
    </row>
    <row r="4826" spans="1:7" x14ac:dyDescent="0.25">
      <c r="A4826">
        <v>2017</v>
      </c>
      <c r="B4826" s="53" t="str">
        <f t="shared" si="150"/>
        <v>2017_NE25</v>
      </c>
      <c r="C4826" t="s">
        <v>380</v>
      </c>
      <c r="D4826" t="s">
        <v>1360</v>
      </c>
      <c r="E4826" s="53" t="str">
        <f t="shared" si="151"/>
        <v>2017_NEDEUEL</v>
      </c>
      <c r="F4826">
        <v>424100</v>
      </c>
      <c r="G4826" s="53">
        <f t="array" ref="G4826">SUM(IF(A4826=A$5:A4826,IF(C4826=C$5:C4826,1,0),0))</f>
        <v>25</v>
      </c>
    </row>
    <row r="4827" spans="1:7" x14ac:dyDescent="0.25">
      <c r="A4827">
        <v>2017</v>
      </c>
      <c r="B4827" s="53" t="str">
        <f t="shared" si="150"/>
        <v>2017_NE26</v>
      </c>
      <c r="C4827" t="s">
        <v>380</v>
      </c>
      <c r="D4827" t="s">
        <v>1361</v>
      </c>
      <c r="E4827" s="53" t="str">
        <f t="shared" si="151"/>
        <v>2017_NEDIXON</v>
      </c>
      <c r="F4827">
        <v>424100</v>
      </c>
      <c r="G4827" s="53">
        <f t="array" ref="G4827">SUM(IF(A4827=A$5:A4827,IF(C4827=C$5:C4827,1,0),0))</f>
        <v>26</v>
      </c>
    </row>
    <row r="4828" spans="1:7" x14ac:dyDescent="0.25">
      <c r="A4828">
        <v>2017</v>
      </c>
      <c r="B4828" s="53" t="str">
        <f t="shared" si="150"/>
        <v>2017_NE27</v>
      </c>
      <c r="C4828" t="s">
        <v>380</v>
      </c>
      <c r="D4828" t="s">
        <v>704</v>
      </c>
      <c r="E4828" s="53" t="str">
        <f t="shared" si="151"/>
        <v>2017_NEDODGE</v>
      </c>
      <c r="F4828">
        <v>424100</v>
      </c>
      <c r="G4828" s="53">
        <f t="array" ref="G4828">SUM(IF(A4828=A$5:A4828,IF(C4828=C$5:C4828,1,0),0))</f>
        <v>27</v>
      </c>
    </row>
    <row r="4829" spans="1:7" x14ac:dyDescent="0.25">
      <c r="A4829">
        <v>2017</v>
      </c>
      <c r="B4829" s="53" t="str">
        <f t="shared" si="150"/>
        <v>2017_NE28</v>
      </c>
      <c r="C4829" t="s">
        <v>380</v>
      </c>
      <c r="D4829" t="s">
        <v>190</v>
      </c>
      <c r="E4829" s="53" t="str">
        <f t="shared" si="151"/>
        <v>2017_NEDOUGLAS</v>
      </c>
      <c r="F4829">
        <v>424100</v>
      </c>
      <c r="G4829" s="53">
        <f t="array" ref="G4829">SUM(IF(A4829=A$5:A4829,IF(C4829=C$5:C4829,1,0),0))</f>
        <v>28</v>
      </c>
    </row>
    <row r="4830" spans="1:7" x14ac:dyDescent="0.25">
      <c r="A4830">
        <v>2017</v>
      </c>
      <c r="B4830" s="53" t="str">
        <f t="shared" si="150"/>
        <v>2017_NE29</v>
      </c>
      <c r="C4830" t="s">
        <v>380</v>
      </c>
      <c r="D4830" t="s">
        <v>1362</v>
      </c>
      <c r="E4830" s="53" t="str">
        <f t="shared" si="151"/>
        <v>2017_NEDUNDY</v>
      </c>
      <c r="F4830">
        <v>424100</v>
      </c>
      <c r="G4830" s="53">
        <f t="array" ref="G4830">SUM(IF(A4830=A$5:A4830,IF(C4830=C$5:C4830,1,0),0))</f>
        <v>29</v>
      </c>
    </row>
    <row r="4831" spans="1:7" x14ac:dyDescent="0.25">
      <c r="A4831">
        <v>2017</v>
      </c>
      <c r="B4831" s="53" t="str">
        <f t="shared" si="150"/>
        <v>2017_NE30</v>
      </c>
      <c r="C4831" t="s">
        <v>380</v>
      </c>
      <c r="D4831" t="s">
        <v>1194</v>
      </c>
      <c r="E4831" s="53" t="str">
        <f t="shared" si="151"/>
        <v>2017_NEFILLMORE</v>
      </c>
      <c r="F4831">
        <v>424100</v>
      </c>
      <c r="G4831" s="53">
        <f t="array" ref="G4831">SUM(IF(A4831=A$5:A4831,IF(C4831=C$5:C4831,1,0),0))</f>
        <v>30</v>
      </c>
    </row>
    <row r="4832" spans="1:7" x14ac:dyDescent="0.25">
      <c r="A4832">
        <v>2017</v>
      </c>
      <c r="B4832" s="53" t="str">
        <f t="shared" si="150"/>
        <v>2017_NE31</v>
      </c>
      <c r="C4832" t="s">
        <v>380</v>
      </c>
      <c r="D4832" t="s">
        <v>455</v>
      </c>
      <c r="E4832" s="53" t="str">
        <f t="shared" si="151"/>
        <v>2017_NEFRANKLIN</v>
      </c>
      <c r="F4832">
        <v>424100</v>
      </c>
      <c r="G4832" s="53">
        <f t="array" ref="G4832">SUM(IF(A4832=A$5:A4832,IF(C4832=C$5:C4832,1,0),0))</f>
        <v>31</v>
      </c>
    </row>
    <row r="4833" spans="1:7" x14ac:dyDescent="0.25">
      <c r="A4833">
        <v>2017</v>
      </c>
      <c r="B4833" s="53" t="str">
        <f t="shared" si="150"/>
        <v>2017_NE32</v>
      </c>
      <c r="C4833" t="s">
        <v>380</v>
      </c>
      <c r="D4833" t="s">
        <v>1363</v>
      </c>
      <c r="E4833" s="53" t="str">
        <f t="shared" si="151"/>
        <v>2017_NEFRONTIER</v>
      </c>
      <c r="F4833">
        <v>424100</v>
      </c>
      <c r="G4833" s="53">
        <f t="array" ref="G4833">SUM(IF(A4833=A$5:A4833,IF(C4833=C$5:C4833,1,0),0))</f>
        <v>32</v>
      </c>
    </row>
    <row r="4834" spans="1:7" x14ac:dyDescent="0.25">
      <c r="A4834">
        <v>2017</v>
      </c>
      <c r="B4834" s="53" t="str">
        <f t="shared" si="150"/>
        <v>2017_NE33</v>
      </c>
      <c r="C4834" t="s">
        <v>380</v>
      </c>
      <c r="D4834" t="s">
        <v>1364</v>
      </c>
      <c r="E4834" s="53" t="str">
        <f t="shared" si="151"/>
        <v>2017_NEFURNAS</v>
      </c>
      <c r="F4834">
        <v>424100</v>
      </c>
      <c r="G4834" s="53">
        <f t="array" ref="G4834">SUM(IF(A4834=A$5:A4834,IF(C4834=C$5:C4834,1,0),0))</f>
        <v>33</v>
      </c>
    </row>
    <row r="4835" spans="1:7" x14ac:dyDescent="0.25">
      <c r="A4835">
        <v>2017</v>
      </c>
      <c r="B4835" s="53" t="str">
        <f t="shared" si="150"/>
        <v>2017_NE34</v>
      </c>
      <c r="C4835" t="s">
        <v>380</v>
      </c>
      <c r="D4835" t="s">
        <v>1365</v>
      </c>
      <c r="E4835" s="53" t="str">
        <f t="shared" si="151"/>
        <v>2017_NEGAGE</v>
      </c>
      <c r="F4835">
        <v>424100</v>
      </c>
      <c r="G4835" s="53">
        <f t="array" ref="G4835">SUM(IF(A4835=A$5:A4835,IF(C4835=C$5:C4835,1,0),0))</f>
        <v>34</v>
      </c>
    </row>
    <row r="4836" spans="1:7" x14ac:dyDescent="0.25">
      <c r="A4836">
        <v>2017</v>
      </c>
      <c r="B4836" s="53" t="str">
        <f t="shared" si="150"/>
        <v>2017_NE35</v>
      </c>
      <c r="C4836" t="s">
        <v>380</v>
      </c>
      <c r="D4836" t="s">
        <v>1366</v>
      </c>
      <c r="E4836" s="53" t="str">
        <f t="shared" si="151"/>
        <v>2017_NEGARDEN</v>
      </c>
      <c r="F4836">
        <v>424100</v>
      </c>
      <c r="G4836" s="53">
        <f t="array" ref="G4836">SUM(IF(A4836=A$5:A4836,IF(C4836=C$5:C4836,1,0),0))</f>
        <v>35</v>
      </c>
    </row>
    <row r="4837" spans="1:7" x14ac:dyDescent="0.25">
      <c r="A4837">
        <v>2017</v>
      </c>
      <c r="B4837" s="53" t="str">
        <f t="shared" si="150"/>
        <v>2017_NE36</v>
      </c>
      <c r="C4837" t="s">
        <v>380</v>
      </c>
      <c r="D4837" t="s">
        <v>193</v>
      </c>
      <c r="E4837" s="53" t="str">
        <f t="shared" si="151"/>
        <v>2017_NEGARFIELD</v>
      </c>
      <c r="F4837">
        <v>424100</v>
      </c>
      <c r="G4837" s="53">
        <f t="array" ref="G4837">SUM(IF(A4837=A$5:A4837,IF(C4837=C$5:C4837,1,0),0))</f>
        <v>36</v>
      </c>
    </row>
    <row r="4838" spans="1:7" x14ac:dyDescent="0.25">
      <c r="A4838">
        <v>2017</v>
      </c>
      <c r="B4838" s="53" t="str">
        <f t="shared" si="150"/>
        <v>2017_NE37</v>
      </c>
      <c r="C4838" t="s">
        <v>380</v>
      </c>
      <c r="D4838" t="s">
        <v>1367</v>
      </c>
      <c r="E4838" s="53" t="str">
        <f t="shared" si="151"/>
        <v>2017_NEGOSPER</v>
      </c>
      <c r="F4838">
        <v>424100</v>
      </c>
      <c r="G4838" s="53">
        <f t="array" ref="G4838">SUM(IF(A4838=A$5:A4838,IF(C4838=C$5:C4838,1,0),0))</f>
        <v>37</v>
      </c>
    </row>
    <row r="4839" spans="1:7" x14ac:dyDescent="0.25">
      <c r="A4839">
        <v>2017</v>
      </c>
      <c r="B4839" s="53" t="str">
        <f t="shared" si="150"/>
        <v>2017_NE38</v>
      </c>
      <c r="C4839" t="s">
        <v>380</v>
      </c>
      <c r="D4839" t="s">
        <v>520</v>
      </c>
      <c r="E4839" s="53" t="str">
        <f t="shared" si="151"/>
        <v>2017_NEGRANT</v>
      </c>
      <c r="F4839">
        <v>424100</v>
      </c>
      <c r="G4839" s="53">
        <f t="array" ref="G4839">SUM(IF(A4839=A$5:A4839,IF(C4839=C$5:C4839,1,0),0))</f>
        <v>38</v>
      </c>
    </row>
    <row r="4840" spans="1:7" x14ac:dyDescent="0.25">
      <c r="A4840">
        <v>2017</v>
      </c>
      <c r="B4840" s="53" t="str">
        <f t="shared" si="150"/>
        <v>2017_NE39</v>
      </c>
      <c r="C4840" t="s">
        <v>380</v>
      </c>
      <c r="D4840" t="s">
        <v>958</v>
      </c>
      <c r="E4840" s="53" t="str">
        <f t="shared" si="151"/>
        <v>2017_NEGREELEY</v>
      </c>
      <c r="F4840">
        <v>424100</v>
      </c>
      <c r="G4840" s="53">
        <f t="array" ref="G4840">SUM(IF(A4840=A$5:A4840,IF(C4840=C$5:C4840,1,0),0))</f>
        <v>39</v>
      </c>
    </row>
    <row r="4841" spans="1:7" x14ac:dyDescent="0.25">
      <c r="A4841">
        <v>2017</v>
      </c>
      <c r="B4841" s="53" t="str">
        <f t="shared" si="150"/>
        <v>2017_NE40</v>
      </c>
      <c r="C4841" t="s">
        <v>380</v>
      </c>
      <c r="D4841" t="s">
        <v>722</v>
      </c>
      <c r="E4841" s="53" t="str">
        <f t="shared" si="151"/>
        <v>2017_NEHALL</v>
      </c>
      <c r="F4841">
        <v>424100</v>
      </c>
      <c r="G4841" s="53">
        <f t="array" ref="G4841">SUM(IF(A4841=A$5:A4841,IF(C4841=C$5:C4841,1,0),0))</f>
        <v>40</v>
      </c>
    </row>
    <row r="4842" spans="1:7" x14ac:dyDescent="0.25">
      <c r="A4842">
        <v>2017</v>
      </c>
      <c r="B4842" s="53" t="str">
        <f t="shared" si="150"/>
        <v>2017_NE41</v>
      </c>
      <c r="C4842" t="s">
        <v>380</v>
      </c>
      <c r="D4842" t="s">
        <v>642</v>
      </c>
      <c r="E4842" s="53" t="str">
        <f t="shared" si="151"/>
        <v>2017_NEHAMILTON</v>
      </c>
      <c r="F4842">
        <v>424100</v>
      </c>
      <c r="G4842" s="53">
        <f t="array" ref="G4842">SUM(IF(A4842=A$5:A4842,IF(C4842=C$5:C4842,1,0),0))</f>
        <v>41</v>
      </c>
    </row>
    <row r="4843" spans="1:7" x14ac:dyDescent="0.25">
      <c r="A4843">
        <v>2017</v>
      </c>
      <c r="B4843" s="53" t="str">
        <f t="shared" si="150"/>
        <v>2017_NE42</v>
      </c>
      <c r="C4843" t="s">
        <v>380</v>
      </c>
      <c r="D4843" t="s">
        <v>1026</v>
      </c>
      <c r="E4843" s="53" t="str">
        <f t="shared" si="151"/>
        <v>2017_NEHARLAN</v>
      </c>
      <c r="F4843">
        <v>424100</v>
      </c>
      <c r="G4843" s="53">
        <f t="array" ref="G4843">SUM(IF(A4843=A$5:A4843,IF(C4843=C$5:C4843,1,0),0))</f>
        <v>42</v>
      </c>
    </row>
    <row r="4844" spans="1:7" x14ac:dyDescent="0.25">
      <c r="A4844">
        <v>2017</v>
      </c>
      <c r="B4844" s="53" t="str">
        <f t="shared" si="150"/>
        <v>2017_NE43</v>
      </c>
      <c r="C4844" t="s">
        <v>380</v>
      </c>
      <c r="D4844" t="s">
        <v>1368</v>
      </c>
      <c r="E4844" s="53" t="str">
        <f t="shared" si="151"/>
        <v>2017_NEHAYES</v>
      </c>
      <c r="F4844">
        <v>424100</v>
      </c>
      <c r="G4844" s="53">
        <f t="array" ref="G4844">SUM(IF(A4844=A$5:A4844,IF(C4844=C$5:C4844,1,0),0))</f>
        <v>43</v>
      </c>
    </row>
    <row r="4845" spans="1:7" x14ac:dyDescent="0.25">
      <c r="A4845">
        <v>2017</v>
      </c>
      <c r="B4845" s="53" t="str">
        <f t="shared" si="150"/>
        <v>2017_NE44</v>
      </c>
      <c r="C4845" t="s">
        <v>380</v>
      </c>
      <c r="D4845" t="s">
        <v>1369</v>
      </c>
      <c r="E4845" s="53" t="str">
        <f t="shared" si="151"/>
        <v>2017_NEHITCHCOCK</v>
      </c>
      <c r="F4845">
        <v>424100</v>
      </c>
      <c r="G4845" s="53">
        <f t="array" ref="G4845">SUM(IF(A4845=A$5:A4845,IF(C4845=C$5:C4845,1,0),0))</f>
        <v>44</v>
      </c>
    </row>
    <row r="4846" spans="1:7" x14ac:dyDescent="0.25">
      <c r="A4846">
        <v>2017</v>
      </c>
      <c r="B4846" s="53" t="str">
        <f t="shared" si="150"/>
        <v>2017_NE45</v>
      </c>
      <c r="C4846" t="s">
        <v>380</v>
      </c>
      <c r="D4846" t="s">
        <v>1291</v>
      </c>
      <c r="E4846" s="53" t="str">
        <f t="shared" si="151"/>
        <v>2017_NEHOLT</v>
      </c>
      <c r="F4846">
        <v>424100</v>
      </c>
      <c r="G4846" s="53">
        <f t="array" ref="G4846">SUM(IF(A4846=A$5:A4846,IF(C4846=C$5:C4846,1,0),0))</f>
        <v>45</v>
      </c>
    </row>
    <row r="4847" spans="1:7" x14ac:dyDescent="0.25">
      <c r="A4847">
        <v>2017</v>
      </c>
      <c r="B4847" s="53" t="str">
        <f t="shared" si="150"/>
        <v>2017_NE46</v>
      </c>
      <c r="C4847" t="s">
        <v>380</v>
      </c>
      <c r="D4847" t="s">
        <v>1370</v>
      </c>
      <c r="E4847" s="53" t="str">
        <f t="shared" si="151"/>
        <v>2017_NEHOOKER</v>
      </c>
      <c r="F4847">
        <v>424100</v>
      </c>
      <c r="G4847" s="53">
        <f t="array" ref="G4847">SUM(IF(A4847=A$5:A4847,IF(C4847=C$5:C4847,1,0),0))</f>
        <v>46</v>
      </c>
    </row>
    <row r="4848" spans="1:7" x14ac:dyDescent="0.25">
      <c r="A4848">
        <v>2017</v>
      </c>
      <c r="B4848" s="53" t="str">
        <f t="shared" si="150"/>
        <v>2017_NE47</v>
      </c>
      <c r="C4848" t="s">
        <v>380</v>
      </c>
      <c r="D4848" t="s">
        <v>231</v>
      </c>
      <c r="E4848" s="53" t="str">
        <f t="shared" si="151"/>
        <v>2017_NEHOWARD</v>
      </c>
      <c r="F4848">
        <v>424100</v>
      </c>
      <c r="G4848" s="53">
        <f t="array" ref="G4848">SUM(IF(A4848=A$5:A4848,IF(C4848=C$5:C4848,1,0),0))</f>
        <v>47</v>
      </c>
    </row>
    <row r="4849" spans="1:7" x14ac:dyDescent="0.25">
      <c r="A4849">
        <v>2017</v>
      </c>
      <c r="B4849" s="53" t="str">
        <f t="shared" si="150"/>
        <v>2017_NE48</v>
      </c>
      <c r="C4849" t="s">
        <v>380</v>
      </c>
      <c r="D4849" t="s">
        <v>196</v>
      </c>
      <c r="E4849" s="53" t="str">
        <f t="shared" si="151"/>
        <v>2017_NEJEFFERSON</v>
      </c>
      <c r="F4849">
        <v>424100</v>
      </c>
      <c r="G4849" s="53">
        <f t="array" ref="G4849">SUM(IF(A4849=A$5:A4849,IF(C4849=C$5:C4849,1,0),0))</f>
        <v>48</v>
      </c>
    </row>
    <row r="4850" spans="1:7" x14ac:dyDescent="0.25">
      <c r="A4850">
        <v>2017</v>
      </c>
      <c r="B4850" s="53" t="str">
        <f t="shared" si="150"/>
        <v>2017_NE49</v>
      </c>
      <c r="C4850" t="s">
        <v>380</v>
      </c>
      <c r="D4850" t="s">
        <v>525</v>
      </c>
      <c r="E4850" s="53" t="str">
        <f t="shared" si="151"/>
        <v>2017_NEJOHNSON</v>
      </c>
      <c r="F4850">
        <v>424100</v>
      </c>
      <c r="G4850" s="53">
        <f t="array" ref="G4850">SUM(IF(A4850=A$5:A4850,IF(C4850=C$5:C4850,1,0),0))</f>
        <v>49</v>
      </c>
    </row>
    <row r="4851" spans="1:7" x14ac:dyDescent="0.25">
      <c r="A4851">
        <v>2017</v>
      </c>
      <c r="B4851" s="53" t="str">
        <f t="shared" si="150"/>
        <v>2017_NE50</v>
      </c>
      <c r="C4851" t="s">
        <v>380</v>
      </c>
      <c r="D4851" t="s">
        <v>1371</v>
      </c>
      <c r="E4851" s="53" t="str">
        <f t="shared" si="151"/>
        <v>2017_NEKEARNEY</v>
      </c>
      <c r="F4851">
        <v>424100</v>
      </c>
      <c r="G4851" s="53">
        <f t="array" ref="G4851">SUM(IF(A4851=A$5:A4851,IF(C4851=C$5:C4851,1,0),0))</f>
        <v>50</v>
      </c>
    </row>
    <row r="4852" spans="1:7" x14ac:dyDescent="0.25">
      <c r="A4852">
        <v>2017</v>
      </c>
      <c r="B4852" s="53" t="str">
        <f t="shared" si="150"/>
        <v>2017_NE51</v>
      </c>
      <c r="C4852" t="s">
        <v>380</v>
      </c>
      <c r="D4852" t="s">
        <v>1372</v>
      </c>
      <c r="E4852" s="53" t="str">
        <f t="shared" si="151"/>
        <v>2017_NEKEITH</v>
      </c>
      <c r="F4852">
        <v>424100</v>
      </c>
      <c r="G4852" s="53">
        <f t="array" ref="G4852">SUM(IF(A4852=A$5:A4852,IF(C4852=C$5:C4852,1,0),0))</f>
        <v>51</v>
      </c>
    </row>
    <row r="4853" spans="1:7" x14ac:dyDescent="0.25">
      <c r="A4853">
        <v>2017</v>
      </c>
      <c r="B4853" s="53" t="str">
        <f t="shared" si="150"/>
        <v>2017_NE52</v>
      </c>
      <c r="C4853" t="s">
        <v>380</v>
      </c>
      <c r="D4853" t="s">
        <v>1373</v>
      </c>
      <c r="E4853" s="53" t="str">
        <f t="shared" si="151"/>
        <v>2017_NEKEYA PAHA</v>
      </c>
      <c r="F4853">
        <v>424100</v>
      </c>
      <c r="G4853" s="53">
        <f t="array" ref="G4853">SUM(IF(A4853=A$5:A4853,IF(C4853=C$5:C4853,1,0),0))</f>
        <v>52</v>
      </c>
    </row>
    <row r="4854" spans="1:7" x14ac:dyDescent="0.25">
      <c r="A4854">
        <v>2017</v>
      </c>
      <c r="B4854" s="53" t="str">
        <f t="shared" si="150"/>
        <v>2017_NE53</v>
      </c>
      <c r="C4854" t="s">
        <v>380</v>
      </c>
      <c r="D4854" t="s">
        <v>1374</v>
      </c>
      <c r="E4854" s="53" t="str">
        <f t="shared" si="151"/>
        <v>2017_NEKIMBALL</v>
      </c>
      <c r="F4854">
        <v>424100</v>
      </c>
      <c r="G4854" s="53">
        <f t="array" ref="G4854">SUM(IF(A4854=A$5:A4854,IF(C4854=C$5:C4854,1,0),0))</f>
        <v>53</v>
      </c>
    </row>
    <row r="4855" spans="1:7" x14ac:dyDescent="0.25">
      <c r="A4855">
        <v>2017</v>
      </c>
      <c r="B4855" s="53" t="str">
        <f t="shared" si="150"/>
        <v>2017_NE54</v>
      </c>
      <c r="C4855" t="s">
        <v>380</v>
      </c>
      <c r="D4855" t="s">
        <v>830</v>
      </c>
      <c r="E4855" s="53" t="str">
        <f t="shared" si="151"/>
        <v>2017_NEKNOX</v>
      </c>
      <c r="F4855">
        <v>424100</v>
      </c>
      <c r="G4855" s="53">
        <f t="array" ref="G4855">SUM(IF(A4855=A$5:A4855,IF(C4855=C$5:C4855,1,0),0))</f>
        <v>54</v>
      </c>
    </row>
    <row r="4856" spans="1:7" x14ac:dyDescent="0.25">
      <c r="A4856">
        <v>2017</v>
      </c>
      <c r="B4856" s="53" t="str">
        <f t="shared" si="150"/>
        <v>2017_NE55</v>
      </c>
      <c r="C4856" t="s">
        <v>380</v>
      </c>
      <c r="D4856" t="s">
        <v>323</v>
      </c>
      <c r="E4856" s="53" t="str">
        <f t="shared" si="151"/>
        <v>2017_NELANCASTER</v>
      </c>
      <c r="F4856">
        <v>424100</v>
      </c>
      <c r="G4856" s="53">
        <f t="array" ref="G4856">SUM(IF(A4856=A$5:A4856,IF(C4856=C$5:C4856,1,0),0))</f>
        <v>55</v>
      </c>
    </row>
    <row r="4857" spans="1:7" x14ac:dyDescent="0.25">
      <c r="A4857">
        <v>2017</v>
      </c>
      <c r="B4857" s="53" t="str">
        <f t="shared" si="150"/>
        <v>2017_NE56</v>
      </c>
      <c r="C4857" t="s">
        <v>380</v>
      </c>
      <c r="D4857" t="s">
        <v>221</v>
      </c>
      <c r="E4857" s="53" t="str">
        <f t="shared" si="151"/>
        <v>2017_NELINCOLN</v>
      </c>
      <c r="F4857">
        <v>433550</v>
      </c>
      <c r="G4857" s="53">
        <f t="array" ref="G4857">SUM(IF(A4857=A$5:A4857,IF(C4857=C$5:C4857,1,0),0))</f>
        <v>56</v>
      </c>
    </row>
    <row r="4858" spans="1:7" x14ac:dyDescent="0.25">
      <c r="A4858">
        <v>2017</v>
      </c>
      <c r="B4858" s="53" t="str">
        <f t="shared" si="150"/>
        <v>2017_NE57</v>
      </c>
      <c r="C4858" t="s">
        <v>380</v>
      </c>
      <c r="D4858" t="s">
        <v>528</v>
      </c>
      <c r="E4858" s="53" t="str">
        <f t="shared" si="151"/>
        <v>2017_NELOGAN</v>
      </c>
      <c r="F4858">
        <v>433550</v>
      </c>
      <c r="G4858" s="53">
        <f t="array" ref="G4858">SUM(IF(A4858=A$5:A4858,IF(C4858=C$5:C4858,1,0),0))</f>
        <v>57</v>
      </c>
    </row>
    <row r="4859" spans="1:7" x14ac:dyDescent="0.25">
      <c r="A4859">
        <v>2017</v>
      </c>
      <c r="B4859" s="53" t="str">
        <f t="shared" si="150"/>
        <v>2017_NE58</v>
      </c>
      <c r="C4859" t="s">
        <v>380</v>
      </c>
      <c r="D4859" t="s">
        <v>1375</v>
      </c>
      <c r="E4859" s="53" t="str">
        <f t="shared" si="151"/>
        <v>2017_NELOUP</v>
      </c>
      <c r="F4859">
        <v>424100</v>
      </c>
      <c r="G4859" s="53">
        <f t="array" ref="G4859">SUM(IF(A4859=A$5:A4859,IF(C4859=C$5:C4859,1,0),0))</f>
        <v>58</v>
      </c>
    </row>
    <row r="4860" spans="1:7" x14ac:dyDescent="0.25">
      <c r="A4860">
        <v>2017</v>
      </c>
      <c r="B4860" s="53" t="str">
        <f t="shared" si="150"/>
        <v>2017_NE59</v>
      </c>
      <c r="C4860" t="s">
        <v>380</v>
      </c>
      <c r="D4860" t="s">
        <v>970</v>
      </c>
      <c r="E4860" s="53" t="str">
        <f t="shared" si="151"/>
        <v>2017_NEMCPHERSON</v>
      </c>
      <c r="F4860">
        <v>433550</v>
      </c>
      <c r="G4860" s="53">
        <f t="array" ref="G4860">SUM(IF(A4860=A$5:A4860,IF(C4860=C$5:C4860,1,0),0))</f>
        <v>59</v>
      </c>
    </row>
    <row r="4861" spans="1:7" x14ac:dyDescent="0.25">
      <c r="A4861">
        <v>2017</v>
      </c>
      <c r="B4861" s="53" t="str">
        <f t="shared" si="150"/>
        <v>2017_NE60</v>
      </c>
      <c r="C4861" t="s">
        <v>380</v>
      </c>
      <c r="D4861" t="s">
        <v>467</v>
      </c>
      <c r="E4861" s="53" t="str">
        <f t="shared" si="151"/>
        <v>2017_NEMADISON</v>
      </c>
      <c r="F4861">
        <v>424100</v>
      </c>
      <c r="G4861" s="53">
        <f t="array" ref="G4861">SUM(IF(A4861=A$5:A4861,IF(C4861=C$5:C4861,1,0),0))</f>
        <v>60</v>
      </c>
    </row>
    <row r="4862" spans="1:7" x14ac:dyDescent="0.25">
      <c r="A4862">
        <v>2017</v>
      </c>
      <c r="B4862" s="53" t="str">
        <f t="shared" si="150"/>
        <v>2017_NE61</v>
      </c>
      <c r="C4862" t="s">
        <v>380</v>
      </c>
      <c r="D4862" t="s">
        <v>1376</v>
      </c>
      <c r="E4862" s="53" t="str">
        <f t="shared" si="151"/>
        <v>2017_NEMERRICK</v>
      </c>
      <c r="F4862">
        <v>424100</v>
      </c>
      <c r="G4862" s="53">
        <f t="array" ref="G4862">SUM(IF(A4862=A$5:A4862,IF(C4862=C$5:C4862,1,0),0))</f>
        <v>61</v>
      </c>
    </row>
    <row r="4863" spans="1:7" x14ac:dyDescent="0.25">
      <c r="A4863">
        <v>2017</v>
      </c>
      <c r="B4863" s="53" t="str">
        <f t="shared" si="150"/>
        <v>2017_NE62</v>
      </c>
      <c r="C4863" t="s">
        <v>380</v>
      </c>
      <c r="D4863" t="s">
        <v>1377</v>
      </c>
      <c r="E4863" s="53" t="str">
        <f t="shared" si="151"/>
        <v>2017_NEMORRILL</v>
      </c>
      <c r="F4863">
        <v>424100</v>
      </c>
      <c r="G4863" s="53">
        <f t="array" ref="G4863">SUM(IF(A4863=A$5:A4863,IF(C4863=C$5:C4863,1,0),0))</f>
        <v>62</v>
      </c>
    </row>
    <row r="4864" spans="1:7" x14ac:dyDescent="0.25">
      <c r="A4864">
        <v>2017</v>
      </c>
      <c r="B4864" s="53" t="str">
        <f t="shared" si="150"/>
        <v>2017_NE63</v>
      </c>
      <c r="C4864" t="s">
        <v>380</v>
      </c>
      <c r="D4864" t="s">
        <v>1378</v>
      </c>
      <c r="E4864" s="53" t="str">
        <f t="shared" si="151"/>
        <v>2017_NENANCE</v>
      </c>
      <c r="F4864">
        <v>424100</v>
      </c>
      <c r="G4864" s="53">
        <f t="array" ref="G4864">SUM(IF(A4864=A$5:A4864,IF(C4864=C$5:C4864,1,0),0))</f>
        <v>63</v>
      </c>
    </row>
    <row r="4865" spans="1:7" x14ac:dyDescent="0.25">
      <c r="A4865">
        <v>2017</v>
      </c>
      <c r="B4865" s="53" t="str">
        <f t="shared" si="150"/>
        <v>2017_NE64</v>
      </c>
      <c r="C4865" t="s">
        <v>380</v>
      </c>
      <c r="D4865" t="s">
        <v>973</v>
      </c>
      <c r="E4865" s="53" t="str">
        <f t="shared" si="151"/>
        <v>2017_NENEMAHA</v>
      </c>
      <c r="F4865">
        <v>424100</v>
      </c>
      <c r="G4865" s="53">
        <f t="array" ref="G4865">SUM(IF(A4865=A$5:A4865,IF(C4865=C$5:C4865,1,0),0))</f>
        <v>64</v>
      </c>
    </row>
    <row r="4866" spans="1:7" x14ac:dyDescent="0.25">
      <c r="A4866">
        <v>2017</v>
      </c>
      <c r="B4866" s="53" t="str">
        <f t="shared" si="150"/>
        <v>2017_NE65</v>
      </c>
      <c r="C4866" t="s">
        <v>380</v>
      </c>
      <c r="D4866" t="s">
        <v>1379</v>
      </c>
      <c r="E4866" s="53" t="str">
        <f t="shared" si="151"/>
        <v>2017_NENUCKOLLS</v>
      </c>
      <c r="F4866">
        <v>424100</v>
      </c>
      <c r="G4866" s="53">
        <f t="array" ref="G4866">SUM(IF(A4866=A$5:A4866,IF(C4866=C$5:C4866,1,0),0))</f>
        <v>65</v>
      </c>
    </row>
    <row r="4867" spans="1:7" x14ac:dyDescent="0.25">
      <c r="A4867">
        <v>2017</v>
      </c>
      <c r="B4867" s="53" t="str">
        <f t="shared" si="150"/>
        <v>2017_NE66</v>
      </c>
      <c r="C4867" t="s">
        <v>380</v>
      </c>
      <c r="D4867" t="s">
        <v>1380</v>
      </c>
      <c r="E4867" s="53" t="str">
        <f t="shared" si="151"/>
        <v>2017_NEOTOE</v>
      </c>
      <c r="F4867">
        <v>424100</v>
      </c>
      <c r="G4867" s="53">
        <f t="array" ref="G4867">SUM(IF(A4867=A$5:A4867,IF(C4867=C$5:C4867,1,0),0))</f>
        <v>66</v>
      </c>
    </row>
    <row r="4868" spans="1:7" x14ac:dyDescent="0.25">
      <c r="A4868">
        <v>2017</v>
      </c>
      <c r="B4868" s="53" t="str">
        <f t="shared" si="150"/>
        <v>2017_NE67</v>
      </c>
      <c r="C4868" t="s">
        <v>380</v>
      </c>
      <c r="D4868" t="s">
        <v>980</v>
      </c>
      <c r="E4868" s="53" t="str">
        <f t="shared" si="151"/>
        <v>2017_NEPAWNEE</v>
      </c>
      <c r="F4868">
        <v>424100</v>
      </c>
      <c r="G4868" s="53">
        <f t="array" ref="G4868">SUM(IF(A4868=A$5:A4868,IF(C4868=C$5:C4868,1,0),0))</f>
        <v>67</v>
      </c>
    </row>
    <row r="4869" spans="1:7" x14ac:dyDescent="0.25">
      <c r="A4869">
        <v>2017</v>
      </c>
      <c r="B4869" s="53" t="str">
        <f t="shared" si="150"/>
        <v>2017_NE68</v>
      </c>
      <c r="C4869" t="s">
        <v>380</v>
      </c>
      <c r="D4869" t="s">
        <v>1381</v>
      </c>
      <c r="E4869" s="53" t="str">
        <f t="shared" si="151"/>
        <v>2017_NEPERKINS</v>
      </c>
      <c r="F4869">
        <v>424100</v>
      </c>
      <c r="G4869" s="53">
        <f t="array" ref="G4869">SUM(IF(A4869=A$5:A4869,IF(C4869=C$5:C4869,1,0),0))</f>
        <v>68</v>
      </c>
    </row>
    <row r="4870" spans="1:7" x14ac:dyDescent="0.25">
      <c r="A4870">
        <v>2017</v>
      </c>
      <c r="B4870" s="53" t="str">
        <f t="shared" ref="B4870:B4933" si="152">A4870&amp;"_"&amp;C4870&amp;G4870</f>
        <v>2017_NE69</v>
      </c>
      <c r="C4870" t="s">
        <v>380</v>
      </c>
      <c r="D4870" t="s">
        <v>1302</v>
      </c>
      <c r="E4870" s="53" t="str">
        <f t="shared" ref="E4870:E4933" si="153">A4870&amp;"_"&amp;C4870&amp;D4870</f>
        <v>2017_NEPHELPS</v>
      </c>
      <c r="F4870">
        <v>424100</v>
      </c>
      <c r="G4870" s="53">
        <f t="array" ref="G4870">SUM(IF(A4870=A$5:A4870,IF(C4870=C$5:C4870,1,0),0))</f>
        <v>69</v>
      </c>
    </row>
    <row r="4871" spans="1:7" x14ac:dyDescent="0.25">
      <c r="A4871">
        <v>2017</v>
      </c>
      <c r="B4871" s="53" t="str">
        <f t="shared" si="152"/>
        <v>2017_NE70</v>
      </c>
      <c r="C4871" t="s">
        <v>380</v>
      </c>
      <c r="D4871" t="s">
        <v>358</v>
      </c>
      <c r="E4871" s="53" t="str">
        <f t="shared" si="153"/>
        <v>2017_NEPIERCE</v>
      </c>
      <c r="F4871">
        <v>424100</v>
      </c>
      <c r="G4871" s="53">
        <f t="array" ref="G4871">SUM(IF(A4871=A$5:A4871,IF(C4871=C$5:C4871,1,0),0))</f>
        <v>70</v>
      </c>
    </row>
    <row r="4872" spans="1:7" x14ac:dyDescent="0.25">
      <c r="A4872">
        <v>2017</v>
      </c>
      <c r="B4872" s="53" t="str">
        <f t="shared" si="152"/>
        <v>2017_NE71</v>
      </c>
      <c r="C4872" t="s">
        <v>380</v>
      </c>
      <c r="D4872" t="s">
        <v>1303</v>
      </c>
      <c r="E4872" s="53" t="str">
        <f t="shared" si="153"/>
        <v>2017_NEPLATTE</v>
      </c>
      <c r="F4872">
        <v>424100</v>
      </c>
      <c r="G4872" s="53">
        <f t="array" ref="G4872">SUM(IF(A4872=A$5:A4872,IF(C4872=C$5:C4872,1,0),0))</f>
        <v>71</v>
      </c>
    </row>
    <row r="4873" spans="1:7" x14ac:dyDescent="0.25">
      <c r="A4873">
        <v>2017</v>
      </c>
      <c r="B4873" s="53" t="str">
        <f t="shared" si="152"/>
        <v>2017_NE72</v>
      </c>
      <c r="C4873" t="s">
        <v>380</v>
      </c>
      <c r="D4873" t="s">
        <v>535</v>
      </c>
      <c r="E4873" s="53" t="str">
        <f t="shared" si="153"/>
        <v>2017_NEPOLK</v>
      </c>
      <c r="F4873">
        <v>424100</v>
      </c>
      <c r="G4873" s="53">
        <f t="array" ref="G4873">SUM(IF(A4873=A$5:A4873,IF(C4873=C$5:C4873,1,0),0))</f>
        <v>72</v>
      </c>
    </row>
    <row r="4874" spans="1:7" x14ac:dyDescent="0.25">
      <c r="A4874">
        <v>2017</v>
      </c>
      <c r="B4874" s="53" t="str">
        <f t="shared" si="152"/>
        <v>2017_NE73</v>
      </c>
      <c r="C4874" t="s">
        <v>380</v>
      </c>
      <c r="D4874" t="s">
        <v>1382</v>
      </c>
      <c r="E4874" s="53" t="str">
        <f t="shared" si="153"/>
        <v>2017_NERED WILLOW</v>
      </c>
      <c r="F4874">
        <v>424100</v>
      </c>
      <c r="G4874" s="53">
        <f t="array" ref="G4874">SUM(IF(A4874=A$5:A4874,IF(C4874=C$5:C4874,1,0),0))</f>
        <v>73</v>
      </c>
    </row>
    <row r="4875" spans="1:7" x14ac:dyDescent="0.25">
      <c r="A4875">
        <v>2017</v>
      </c>
      <c r="B4875" s="53" t="str">
        <f t="shared" si="152"/>
        <v>2017_NE74</v>
      </c>
      <c r="C4875" t="s">
        <v>380</v>
      </c>
      <c r="D4875" t="s">
        <v>1383</v>
      </c>
      <c r="E4875" s="53" t="str">
        <f t="shared" si="153"/>
        <v>2017_NERICHARDSON</v>
      </c>
      <c r="F4875">
        <v>424100</v>
      </c>
      <c r="G4875" s="53">
        <f t="array" ref="G4875">SUM(IF(A4875=A$5:A4875,IF(C4875=C$5:C4875,1,0),0))</f>
        <v>74</v>
      </c>
    </row>
    <row r="4876" spans="1:7" x14ac:dyDescent="0.25">
      <c r="A4876">
        <v>2017</v>
      </c>
      <c r="B4876" s="53" t="str">
        <f t="shared" si="152"/>
        <v>2017_NE75</v>
      </c>
      <c r="C4876" t="s">
        <v>380</v>
      </c>
      <c r="D4876" t="s">
        <v>1226</v>
      </c>
      <c r="E4876" s="53" t="str">
        <f t="shared" si="153"/>
        <v>2017_NEROCK</v>
      </c>
      <c r="F4876">
        <v>424100</v>
      </c>
      <c r="G4876" s="53">
        <f t="array" ref="G4876">SUM(IF(A4876=A$5:A4876,IF(C4876=C$5:C4876,1,0),0))</f>
        <v>75</v>
      </c>
    </row>
    <row r="4877" spans="1:7" x14ac:dyDescent="0.25">
      <c r="A4877">
        <v>2017</v>
      </c>
      <c r="B4877" s="53" t="str">
        <f t="shared" si="152"/>
        <v>2017_NE76</v>
      </c>
      <c r="C4877" t="s">
        <v>380</v>
      </c>
      <c r="D4877" t="s">
        <v>540</v>
      </c>
      <c r="E4877" s="53" t="str">
        <f t="shared" si="153"/>
        <v>2017_NESALINE</v>
      </c>
      <c r="F4877">
        <v>424100</v>
      </c>
      <c r="G4877" s="53">
        <f t="array" ref="G4877">SUM(IF(A4877=A$5:A4877,IF(C4877=C$5:C4877,1,0),0))</f>
        <v>76</v>
      </c>
    </row>
    <row r="4878" spans="1:7" x14ac:dyDescent="0.25">
      <c r="A4878">
        <v>2017</v>
      </c>
      <c r="B4878" s="53" t="str">
        <f t="shared" si="152"/>
        <v>2017_NE77</v>
      </c>
      <c r="C4878" t="s">
        <v>380</v>
      </c>
      <c r="D4878" t="s">
        <v>1384</v>
      </c>
      <c r="E4878" s="53" t="str">
        <f t="shared" si="153"/>
        <v>2017_NESARPY</v>
      </c>
      <c r="F4878">
        <v>424100</v>
      </c>
      <c r="G4878" s="53">
        <f t="array" ref="G4878">SUM(IF(A4878=A$5:A4878,IF(C4878=C$5:C4878,1,0),0))</f>
        <v>77</v>
      </c>
    </row>
    <row r="4879" spans="1:7" x14ac:dyDescent="0.25">
      <c r="A4879">
        <v>2017</v>
      </c>
      <c r="B4879" s="53" t="str">
        <f t="shared" si="152"/>
        <v>2017_NE78</v>
      </c>
      <c r="C4879" t="s">
        <v>380</v>
      </c>
      <c r="D4879" t="s">
        <v>1385</v>
      </c>
      <c r="E4879" s="53" t="str">
        <f t="shared" si="153"/>
        <v>2017_NESAUNDERS</v>
      </c>
      <c r="F4879">
        <v>424100</v>
      </c>
      <c r="G4879" s="53">
        <f t="array" ref="G4879">SUM(IF(A4879=A$5:A4879,IF(C4879=C$5:C4879,1,0),0))</f>
        <v>78</v>
      </c>
    </row>
    <row r="4880" spans="1:7" x14ac:dyDescent="0.25">
      <c r="A4880">
        <v>2017</v>
      </c>
      <c r="B4880" s="53" t="str">
        <f t="shared" si="152"/>
        <v>2017_NE79</v>
      </c>
      <c r="C4880" t="s">
        <v>380</v>
      </c>
      <c r="D4880" t="s">
        <v>1386</v>
      </c>
      <c r="E4880" s="53" t="str">
        <f t="shared" si="153"/>
        <v>2017_NESCOTTS BLUFF</v>
      </c>
      <c r="F4880">
        <v>424100</v>
      </c>
      <c r="G4880" s="53">
        <f t="array" ref="G4880">SUM(IF(A4880=A$5:A4880,IF(C4880=C$5:C4880,1,0),0))</f>
        <v>79</v>
      </c>
    </row>
    <row r="4881" spans="1:7" x14ac:dyDescent="0.25">
      <c r="A4881">
        <v>2017</v>
      </c>
      <c r="B4881" s="53" t="str">
        <f t="shared" si="152"/>
        <v>2017_NE80</v>
      </c>
      <c r="C4881" t="s">
        <v>380</v>
      </c>
      <c r="D4881" t="s">
        <v>989</v>
      </c>
      <c r="E4881" s="53" t="str">
        <f t="shared" si="153"/>
        <v>2017_NESEWARD</v>
      </c>
      <c r="F4881">
        <v>424100</v>
      </c>
      <c r="G4881" s="53">
        <f t="array" ref="G4881">SUM(IF(A4881=A$5:A4881,IF(C4881=C$5:C4881,1,0),0))</f>
        <v>80</v>
      </c>
    </row>
    <row r="4882" spans="1:7" x14ac:dyDescent="0.25">
      <c r="A4882">
        <v>2017</v>
      </c>
      <c r="B4882" s="53" t="str">
        <f t="shared" si="152"/>
        <v>2017_NE81</v>
      </c>
      <c r="C4882" t="s">
        <v>380</v>
      </c>
      <c r="D4882" t="s">
        <v>991</v>
      </c>
      <c r="E4882" s="53" t="str">
        <f t="shared" si="153"/>
        <v>2017_NESHERIDAN</v>
      </c>
      <c r="F4882">
        <v>424100</v>
      </c>
      <c r="G4882" s="53">
        <f t="array" ref="G4882">SUM(IF(A4882=A$5:A4882,IF(C4882=C$5:C4882,1,0),0))</f>
        <v>81</v>
      </c>
    </row>
    <row r="4883" spans="1:7" x14ac:dyDescent="0.25">
      <c r="A4883">
        <v>2017</v>
      </c>
      <c r="B4883" s="53" t="str">
        <f t="shared" si="152"/>
        <v>2017_NE82</v>
      </c>
      <c r="C4883" t="s">
        <v>380</v>
      </c>
      <c r="D4883" t="s">
        <v>992</v>
      </c>
      <c r="E4883" s="53" t="str">
        <f t="shared" si="153"/>
        <v>2017_NESHERMAN</v>
      </c>
      <c r="F4883">
        <v>424100</v>
      </c>
      <c r="G4883" s="53">
        <f t="array" ref="G4883">SUM(IF(A4883=A$5:A4883,IF(C4883=C$5:C4883,1,0),0))</f>
        <v>82</v>
      </c>
    </row>
    <row r="4884" spans="1:7" x14ac:dyDescent="0.25">
      <c r="A4884">
        <v>2017</v>
      </c>
      <c r="B4884" s="53" t="str">
        <f t="shared" si="152"/>
        <v>2017_NE83</v>
      </c>
      <c r="C4884" t="s">
        <v>380</v>
      </c>
      <c r="D4884" t="s">
        <v>932</v>
      </c>
      <c r="E4884" s="53" t="str">
        <f t="shared" si="153"/>
        <v>2017_NESIOUX</v>
      </c>
      <c r="F4884">
        <v>424100</v>
      </c>
      <c r="G4884" s="53">
        <f t="array" ref="G4884">SUM(IF(A4884=A$5:A4884,IF(C4884=C$5:C4884,1,0),0))</f>
        <v>83</v>
      </c>
    </row>
    <row r="4885" spans="1:7" x14ac:dyDescent="0.25">
      <c r="A4885">
        <v>2017</v>
      </c>
      <c r="B4885" s="53" t="str">
        <f t="shared" si="152"/>
        <v>2017_NE84</v>
      </c>
      <c r="C4885" t="s">
        <v>380</v>
      </c>
      <c r="D4885" t="s">
        <v>993</v>
      </c>
      <c r="E4885" s="53" t="str">
        <f t="shared" si="153"/>
        <v>2017_NESTANTON</v>
      </c>
      <c r="F4885">
        <v>424100</v>
      </c>
      <c r="G4885" s="53">
        <f t="array" ref="G4885">SUM(IF(A4885=A$5:A4885,IF(C4885=C$5:C4885,1,0),0))</f>
        <v>84</v>
      </c>
    </row>
    <row r="4886" spans="1:7" x14ac:dyDescent="0.25">
      <c r="A4886">
        <v>2017</v>
      </c>
      <c r="B4886" s="53" t="str">
        <f t="shared" si="152"/>
        <v>2017_NE85</v>
      </c>
      <c r="C4886" t="s">
        <v>380</v>
      </c>
      <c r="D4886" t="s">
        <v>1387</v>
      </c>
      <c r="E4886" s="53" t="str">
        <f t="shared" si="153"/>
        <v>2017_NETHAYER</v>
      </c>
      <c r="F4886">
        <v>424100</v>
      </c>
      <c r="G4886" s="53">
        <f t="array" ref="G4886">SUM(IF(A4886=A$5:A4886,IF(C4886=C$5:C4886,1,0),0))</f>
        <v>85</v>
      </c>
    </row>
    <row r="4887" spans="1:7" x14ac:dyDescent="0.25">
      <c r="A4887">
        <v>2017</v>
      </c>
      <c r="B4887" s="53" t="str">
        <f t="shared" si="152"/>
        <v>2017_NE86</v>
      </c>
      <c r="C4887" t="s">
        <v>380</v>
      </c>
      <c r="D4887" t="s">
        <v>760</v>
      </c>
      <c r="E4887" s="53" t="str">
        <f t="shared" si="153"/>
        <v>2017_NETHOMAS</v>
      </c>
      <c r="F4887">
        <v>424100</v>
      </c>
      <c r="G4887" s="53">
        <f t="array" ref="G4887">SUM(IF(A4887=A$5:A4887,IF(C4887=C$5:C4887,1,0),0))</f>
        <v>86</v>
      </c>
    </row>
    <row r="4888" spans="1:7" x14ac:dyDescent="0.25">
      <c r="A4888">
        <v>2017</v>
      </c>
      <c r="B4888" s="53" t="str">
        <f t="shared" si="152"/>
        <v>2017_NE87</v>
      </c>
      <c r="C4888" t="s">
        <v>380</v>
      </c>
      <c r="D4888" t="s">
        <v>1388</v>
      </c>
      <c r="E4888" s="53" t="str">
        <f t="shared" si="153"/>
        <v>2017_NETHURSTON</v>
      </c>
      <c r="F4888">
        <v>424100</v>
      </c>
      <c r="G4888" s="53">
        <f t="array" ref="G4888">SUM(IF(A4888=A$5:A4888,IF(C4888=C$5:C4888,1,0),0))</f>
        <v>87</v>
      </c>
    </row>
    <row r="4889" spans="1:7" x14ac:dyDescent="0.25">
      <c r="A4889">
        <v>2017</v>
      </c>
      <c r="B4889" s="53" t="str">
        <f t="shared" si="152"/>
        <v>2017_NE88</v>
      </c>
      <c r="C4889" t="s">
        <v>380</v>
      </c>
      <c r="D4889" t="s">
        <v>805</v>
      </c>
      <c r="E4889" s="53" t="str">
        <f t="shared" si="153"/>
        <v>2017_NEVALLEY</v>
      </c>
      <c r="F4889">
        <v>424100</v>
      </c>
      <c r="G4889" s="53">
        <f t="array" ref="G4889">SUM(IF(A4889=A$5:A4889,IF(C4889=C$5:C4889,1,0),0))</f>
        <v>88</v>
      </c>
    </row>
    <row r="4890" spans="1:7" x14ac:dyDescent="0.25">
      <c r="A4890">
        <v>2017</v>
      </c>
      <c r="B4890" s="53" t="str">
        <f t="shared" si="152"/>
        <v>2017_NE89</v>
      </c>
      <c r="C4890" t="s">
        <v>380</v>
      </c>
      <c r="D4890" t="s">
        <v>125</v>
      </c>
      <c r="E4890" s="53" t="str">
        <f t="shared" si="153"/>
        <v>2017_NEWASHINGTON</v>
      </c>
      <c r="F4890">
        <v>424100</v>
      </c>
      <c r="G4890" s="53">
        <f t="array" ref="G4890">SUM(IF(A4890=A$5:A4890,IF(C4890=C$5:C4890,1,0),0))</f>
        <v>89</v>
      </c>
    </row>
    <row r="4891" spans="1:7" x14ac:dyDescent="0.25">
      <c r="A4891">
        <v>2017</v>
      </c>
      <c r="B4891" s="53" t="str">
        <f t="shared" si="152"/>
        <v>2017_NE90</v>
      </c>
      <c r="C4891" t="s">
        <v>380</v>
      </c>
      <c r="D4891" t="s">
        <v>770</v>
      </c>
      <c r="E4891" s="53" t="str">
        <f t="shared" si="153"/>
        <v>2017_NEWAYNE</v>
      </c>
      <c r="F4891">
        <v>424100</v>
      </c>
      <c r="G4891" s="53">
        <f t="array" ref="G4891">SUM(IF(A4891=A$5:A4891,IF(C4891=C$5:C4891,1,0),0))</f>
        <v>90</v>
      </c>
    </row>
    <row r="4892" spans="1:7" x14ac:dyDescent="0.25">
      <c r="A4892">
        <v>2017</v>
      </c>
      <c r="B4892" s="53" t="str">
        <f t="shared" si="152"/>
        <v>2017_NE91</v>
      </c>
      <c r="C4892" t="s">
        <v>380</v>
      </c>
      <c r="D4892" t="s">
        <v>771</v>
      </c>
      <c r="E4892" s="53" t="str">
        <f t="shared" si="153"/>
        <v>2017_NEWEBSTER</v>
      </c>
      <c r="F4892">
        <v>424100</v>
      </c>
      <c r="G4892" s="53">
        <f t="array" ref="G4892">SUM(IF(A4892=A$5:A4892,IF(C4892=C$5:C4892,1,0),0))</f>
        <v>91</v>
      </c>
    </row>
    <row r="4893" spans="1:7" x14ac:dyDescent="0.25">
      <c r="A4893">
        <v>2017</v>
      </c>
      <c r="B4893" s="53" t="str">
        <f t="shared" si="152"/>
        <v>2017_NE92</v>
      </c>
      <c r="C4893" t="s">
        <v>380</v>
      </c>
      <c r="D4893" t="s">
        <v>772</v>
      </c>
      <c r="E4893" s="53" t="str">
        <f t="shared" si="153"/>
        <v>2017_NEWHEELER</v>
      </c>
      <c r="F4893">
        <v>424100</v>
      </c>
      <c r="G4893" s="53">
        <f t="array" ref="G4893">SUM(IF(A4893=A$5:A4893,IF(C4893=C$5:C4893,1,0),0))</f>
        <v>92</v>
      </c>
    </row>
    <row r="4894" spans="1:7" x14ac:dyDescent="0.25">
      <c r="A4894">
        <v>2017</v>
      </c>
      <c r="B4894" s="53" t="str">
        <f t="shared" si="152"/>
        <v>2017_NE93</v>
      </c>
      <c r="C4894" t="s">
        <v>380</v>
      </c>
      <c r="D4894" t="s">
        <v>337</v>
      </c>
      <c r="E4894" s="53" t="str">
        <f t="shared" si="153"/>
        <v>2017_NEYORK</v>
      </c>
      <c r="F4894">
        <v>424100</v>
      </c>
      <c r="G4894" s="53">
        <f t="array" ref="G4894">SUM(IF(A4894=A$5:A4894,IF(C4894=C$5:C4894,1,0),0))</f>
        <v>93</v>
      </c>
    </row>
    <row r="4895" spans="1:7" x14ac:dyDescent="0.25">
      <c r="A4895">
        <v>2017</v>
      </c>
      <c r="B4895" s="53" t="str">
        <f t="shared" si="152"/>
        <v>2017_NV1</v>
      </c>
      <c r="C4895" t="s">
        <v>381</v>
      </c>
      <c r="D4895" t="s">
        <v>1389</v>
      </c>
      <c r="E4895" s="53" t="str">
        <f t="shared" si="153"/>
        <v>2017_NVCHURCHILL</v>
      </c>
      <c r="F4895">
        <v>424100</v>
      </c>
      <c r="G4895" s="53">
        <f t="array" ref="G4895">SUM(IF(A4895=A$5:A4895,IF(C4895=C$5:C4895,1,0),0))</f>
        <v>1</v>
      </c>
    </row>
    <row r="4896" spans="1:7" x14ac:dyDescent="0.25">
      <c r="A4896">
        <v>2017</v>
      </c>
      <c r="B4896" s="53" t="str">
        <f t="shared" si="152"/>
        <v>2017_NV2</v>
      </c>
      <c r="C4896" t="s">
        <v>381</v>
      </c>
      <c r="D4896" t="s">
        <v>507</v>
      </c>
      <c r="E4896" s="53" t="str">
        <f t="shared" si="153"/>
        <v>2017_NVCLARK</v>
      </c>
      <c r="F4896">
        <v>424100</v>
      </c>
      <c r="G4896" s="53">
        <f t="array" ref="G4896">SUM(IF(A4896=A$5:A4896,IF(C4896=C$5:C4896,1,0),0))</f>
        <v>2</v>
      </c>
    </row>
    <row r="4897" spans="1:7" x14ac:dyDescent="0.25">
      <c r="A4897">
        <v>2017</v>
      </c>
      <c r="B4897" s="53" t="str">
        <f t="shared" si="152"/>
        <v>2017_NV3</v>
      </c>
      <c r="C4897" t="s">
        <v>381</v>
      </c>
      <c r="D4897" t="s">
        <v>190</v>
      </c>
      <c r="E4897" s="53" t="str">
        <f t="shared" si="153"/>
        <v>2017_NVDOUGLAS</v>
      </c>
      <c r="F4897">
        <v>424100</v>
      </c>
      <c r="G4897" s="53">
        <f t="array" ref="G4897">SUM(IF(A4897=A$5:A4897,IF(C4897=C$5:C4897,1,0),0))</f>
        <v>3</v>
      </c>
    </row>
    <row r="4898" spans="1:7" x14ac:dyDescent="0.25">
      <c r="A4898">
        <v>2017</v>
      </c>
      <c r="B4898" s="53" t="str">
        <f t="shared" si="152"/>
        <v>2017_NV4</v>
      </c>
      <c r="C4898" t="s">
        <v>381</v>
      </c>
      <c r="D4898" t="s">
        <v>1390</v>
      </c>
      <c r="E4898" s="53" t="str">
        <f t="shared" si="153"/>
        <v>2017_NVELKO</v>
      </c>
      <c r="F4898">
        <v>424100</v>
      </c>
      <c r="G4898" s="53">
        <f t="array" ref="G4898">SUM(IF(A4898=A$5:A4898,IF(C4898=C$5:C4898,1,0),0))</f>
        <v>4</v>
      </c>
    </row>
    <row r="4899" spans="1:7" x14ac:dyDescent="0.25">
      <c r="A4899">
        <v>2017</v>
      </c>
      <c r="B4899" s="53" t="str">
        <f t="shared" si="152"/>
        <v>2017_NV5</v>
      </c>
      <c r="C4899" t="s">
        <v>381</v>
      </c>
      <c r="D4899" t="s">
        <v>1391</v>
      </c>
      <c r="E4899" s="53" t="str">
        <f t="shared" si="153"/>
        <v>2017_NVESMERALDA</v>
      </c>
      <c r="F4899">
        <v>424100</v>
      </c>
      <c r="G4899" s="53">
        <f t="array" ref="G4899">SUM(IF(A4899=A$5:A4899,IF(C4899=C$5:C4899,1,0),0))</f>
        <v>5</v>
      </c>
    </row>
    <row r="4900" spans="1:7" x14ac:dyDescent="0.25">
      <c r="A4900">
        <v>2017</v>
      </c>
      <c r="B4900" s="53" t="str">
        <f t="shared" si="152"/>
        <v>2017_NV6</v>
      </c>
      <c r="C4900" t="s">
        <v>381</v>
      </c>
      <c r="D4900" t="s">
        <v>1392</v>
      </c>
      <c r="E4900" s="53" t="str">
        <f t="shared" si="153"/>
        <v>2017_NVEUREKA</v>
      </c>
      <c r="F4900">
        <v>424100</v>
      </c>
      <c r="G4900" s="53">
        <f t="array" ref="G4900">SUM(IF(A4900=A$5:A4900,IF(C4900=C$5:C4900,1,0),0))</f>
        <v>6</v>
      </c>
    </row>
    <row r="4901" spans="1:7" x14ac:dyDescent="0.25">
      <c r="A4901">
        <v>2017</v>
      </c>
      <c r="B4901" s="53" t="str">
        <f t="shared" si="152"/>
        <v>2017_NV7</v>
      </c>
      <c r="C4901" t="s">
        <v>381</v>
      </c>
      <c r="D4901" t="s">
        <v>558</v>
      </c>
      <c r="E4901" s="53" t="str">
        <f t="shared" si="153"/>
        <v>2017_NVHUMBOLDT</v>
      </c>
      <c r="F4901">
        <v>424100</v>
      </c>
      <c r="G4901" s="53">
        <f t="array" ref="G4901">SUM(IF(A4901=A$5:A4901,IF(C4901=C$5:C4901,1,0),0))</f>
        <v>7</v>
      </c>
    </row>
    <row r="4902" spans="1:7" x14ac:dyDescent="0.25">
      <c r="A4902">
        <v>2017</v>
      </c>
      <c r="B4902" s="53" t="str">
        <f t="shared" si="152"/>
        <v>2017_NV8</v>
      </c>
      <c r="C4902" t="s">
        <v>381</v>
      </c>
      <c r="D4902" t="s">
        <v>1393</v>
      </c>
      <c r="E4902" s="53" t="str">
        <f t="shared" si="153"/>
        <v>2017_NVLANDER</v>
      </c>
      <c r="F4902">
        <v>424100</v>
      </c>
      <c r="G4902" s="53">
        <f t="array" ref="G4902">SUM(IF(A4902=A$5:A4902,IF(C4902=C$5:C4902,1,0),0))</f>
        <v>8</v>
      </c>
    </row>
    <row r="4903" spans="1:7" x14ac:dyDescent="0.25">
      <c r="A4903">
        <v>2017</v>
      </c>
      <c r="B4903" s="53" t="str">
        <f t="shared" si="152"/>
        <v>2017_NV9</v>
      </c>
      <c r="C4903" t="s">
        <v>381</v>
      </c>
      <c r="D4903" t="s">
        <v>221</v>
      </c>
      <c r="E4903" s="53" t="str">
        <f t="shared" si="153"/>
        <v>2017_NVLINCOLN</v>
      </c>
      <c r="F4903">
        <v>424100</v>
      </c>
      <c r="G4903" s="53">
        <f t="array" ref="G4903">SUM(IF(A4903=A$5:A4903,IF(C4903=C$5:C4903,1,0),0))</f>
        <v>9</v>
      </c>
    </row>
    <row r="4904" spans="1:7" x14ac:dyDescent="0.25">
      <c r="A4904">
        <v>2017</v>
      </c>
      <c r="B4904" s="53" t="str">
        <f t="shared" si="152"/>
        <v>2017_NV10</v>
      </c>
      <c r="C4904" t="s">
        <v>381</v>
      </c>
      <c r="D4904" t="s">
        <v>919</v>
      </c>
      <c r="E4904" s="53" t="str">
        <f t="shared" si="153"/>
        <v>2017_NVLYON</v>
      </c>
      <c r="F4904">
        <v>424100</v>
      </c>
      <c r="G4904" s="53">
        <f t="array" ref="G4904">SUM(IF(A4904=A$5:A4904,IF(C4904=C$5:C4904,1,0),0))</f>
        <v>10</v>
      </c>
    </row>
    <row r="4905" spans="1:7" x14ac:dyDescent="0.25">
      <c r="A4905">
        <v>2017</v>
      </c>
      <c r="B4905" s="53" t="str">
        <f t="shared" si="152"/>
        <v>2017_NV11</v>
      </c>
      <c r="C4905" t="s">
        <v>381</v>
      </c>
      <c r="D4905" t="s">
        <v>606</v>
      </c>
      <c r="E4905" s="53" t="str">
        <f t="shared" si="153"/>
        <v>2017_NVMINERAL</v>
      </c>
      <c r="F4905">
        <v>424100</v>
      </c>
      <c r="G4905" s="53">
        <f t="array" ref="G4905">SUM(IF(A4905=A$5:A4905,IF(C4905=C$5:C4905,1,0),0))</f>
        <v>11</v>
      </c>
    </row>
    <row r="4906" spans="1:7" x14ac:dyDescent="0.25">
      <c r="A4906">
        <v>2017</v>
      </c>
      <c r="B4906" s="53" t="str">
        <f t="shared" si="152"/>
        <v>2017_NV12</v>
      </c>
      <c r="C4906" t="s">
        <v>381</v>
      </c>
      <c r="D4906" t="s">
        <v>1394</v>
      </c>
      <c r="E4906" s="53" t="str">
        <f t="shared" si="153"/>
        <v>2017_NVNYE</v>
      </c>
      <c r="F4906">
        <v>424100</v>
      </c>
      <c r="G4906" s="53">
        <f t="array" ref="G4906">SUM(IF(A4906=A$5:A4906,IF(C4906=C$5:C4906,1,0),0))</f>
        <v>12</v>
      </c>
    </row>
    <row r="4907" spans="1:7" x14ac:dyDescent="0.25">
      <c r="A4907">
        <v>2017</v>
      </c>
      <c r="B4907" s="53" t="str">
        <f t="shared" si="152"/>
        <v>2017_NV13</v>
      </c>
      <c r="C4907" t="s">
        <v>381</v>
      </c>
      <c r="D4907" t="s">
        <v>1395</v>
      </c>
      <c r="E4907" s="53" t="str">
        <f t="shared" si="153"/>
        <v>2017_NVPERSHING</v>
      </c>
      <c r="F4907">
        <v>424100</v>
      </c>
      <c r="G4907" s="53">
        <f t="array" ref="G4907">SUM(IF(A4907=A$5:A4907,IF(C4907=C$5:C4907,1,0),0))</f>
        <v>13</v>
      </c>
    </row>
    <row r="4908" spans="1:7" x14ac:dyDescent="0.25">
      <c r="A4908">
        <v>2017</v>
      </c>
      <c r="B4908" s="53" t="str">
        <f t="shared" si="152"/>
        <v>2017_NV14</v>
      </c>
      <c r="C4908" t="s">
        <v>381</v>
      </c>
      <c r="D4908" t="s">
        <v>1396</v>
      </c>
      <c r="E4908" s="53" t="str">
        <f t="shared" si="153"/>
        <v>2017_NVSTOREY</v>
      </c>
      <c r="F4908">
        <v>424100</v>
      </c>
      <c r="G4908" s="53">
        <f t="array" ref="G4908">SUM(IF(A4908=A$5:A4908,IF(C4908=C$5:C4908,1,0),0))</f>
        <v>14</v>
      </c>
    </row>
    <row r="4909" spans="1:7" x14ac:dyDescent="0.25">
      <c r="A4909">
        <v>2017</v>
      </c>
      <c r="B4909" s="53" t="str">
        <f t="shared" si="152"/>
        <v>2017_NV15</v>
      </c>
      <c r="C4909" t="s">
        <v>381</v>
      </c>
      <c r="D4909" t="s">
        <v>1397</v>
      </c>
      <c r="E4909" s="53" t="str">
        <f t="shared" si="153"/>
        <v>2017_NVWASHOE</v>
      </c>
      <c r="F4909">
        <v>424100</v>
      </c>
      <c r="G4909" s="53">
        <f t="array" ref="G4909">SUM(IF(A4909=A$5:A4909,IF(C4909=C$5:C4909,1,0),0))</f>
        <v>15</v>
      </c>
    </row>
    <row r="4910" spans="1:7" x14ac:dyDescent="0.25">
      <c r="A4910">
        <v>2017</v>
      </c>
      <c r="B4910" s="53" t="str">
        <f t="shared" si="152"/>
        <v>2017_NV16</v>
      </c>
      <c r="C4910" t="s">
        <v>381</v>
      </c>
      <c r="D4910" t="s">
        <v>1398</v>
      </c>
      <c r="E4910" s="53" t="str">
        <f t="shared" si="153"/>
        <v>2017_NVWHITE PINE</v>
      </c>
      <c r="F4910">
        <v>424100</v>
      </c>
      <c r="G4910" s="53">
        <f t="array" ref="G4910">SUM(IF(A4910=A$5:A4910,IF(C4910=C$5:C4910,1,0),0))</f>
        <v>16</v>
      </c>
    </row>
    <row r="4911" spans="1:7" x14ac:dyDescent="0.25">
      <c r="A4911">
        <v>2017</v>
      </c>
      <c r="B4911" s="53" t="str">
        <f t="shared" si="152"/>
        <v>2017_NV17</v>
      </c>
      <c r="C4911" t="s">
        <v>381</v>
      </c>
      <c r="D4911" t="s">
        <v>1399</v>
      </c>
      <c r="E4911" s="53" t="str">
        <f t="shared" si="153"/>
        <v>2017_NVCARSON CITY</v>
      </c>
      <c r="F4911">
        <v>424100</v>
      </c>
      <c r="G4911" s="53">
        <f t="array" ref="G4911">SUM(IF(A4911=A$5:A4911,IF(C4911=C$5:C4911,1,0),0))</f>
        <v>17</v>
      </c>
    </row>
    <row r="4912" spans="1:7" x14ac:dyDescent="0.25">
      <c r="A4912">
        <v>2017</v>
      </c>
      <c r="B4912" s="53" t="str">
        <f t="shared" si="152"/>
        <v>2017_NH1</v>
      </c>
      <c r="C4912" t="s">
        <v>245</v>
      </c>
      <c r="D4912" t="s">
        <v>1400</v>
      </c>
      <c r="E4912" s="53" t="str">
        <f t="shared" si="153"/>
        <v>2017_NHBELKNAP</v>
      </c>
      <c r="F4912">
        <v>424100</v>
      </c>
      <c r="G4912" s="53">
        <f t="array" ref="G4912">SUM(IF(A4912=A$5:A4912,IF(C4912=C$5:C4912,1,0),0))</f>
        <v>1</v>
      </c>
    </row>
    <row r="4913" spans="1:7" x14ac:dyDescent="0.25">
      <c r="A4913">
        <v>2017</v>
      </c>
      <c r="B4913" s="53" t="str">
        <f t="shared" si="152"/>
        <v>2017_NH2</v>
      </c>
      <c r="C4913" t="s">
        <v>245</v>
      </c>
      <c r="D4913" t="s">
        <v>227</v>
      </c>
      <c r="E4913" s="53" t="str">
        <f t="shared" si="153"/>
        <v>2017_NHCARROLL</v>
      </c>
      <c r="F4913">
        <v>424100</v>
      </c>
      <c r="G4913" s="53">
        <f t="array" ref="G4913">SUM(IF(A4913=A$5:A4913,IF(C4913=C$5:C4913,1,0),0))</f>
        <v>2</v>
      </c>
    </row>
    <row r="4914" spans="1:7" x14ac:dyDescent="0.25">
      <c r="A4914">
        <v>2017</v>
      </c>
      <c r="B4914" s="53" t="str">
        <f t="shared" si="152"/>
        <v>2017_NH3</v>
      </c>
      <c r="C4914" t="s">
        <v>245</v>
      </c>
      <c r="D4914" t="s">
        <v>1401</v>
      </c>
      <c r="E4914" s="53" t="str">
        <f t="shared" si="153"/>
        <v>2017_NHCHESHIRE</v>
      </c>
      <c r="F4914">
        <v>424100</v>
      </c>
      <c r="G4914" s="53">
        <f t="array" ref="G4914">SUM(IF(A4914=A$5:A4914,IF(C4914=C$5:C4914,1,0),0))</f>
        <v>3</v>
      </c>
    </row>
    <row r="4915" spans="1:7" x14ac:dyDescent="0.25">
      <c r="A4915">
        <v>2017</v>
      </c>
      <c r="B4915" s="53" t="str">
        <f t="shared" si="152"/>
        <v>2017_NH4</v>
      </c>
      <c r="C4915" t="s">
        <v>245</v>
      </c>
      <c r="D4915" t="s">
        <v>1402</v>
      </c>
      <c r="E4915" s="53" t="str">
        <f t="shared" si="153"/>
        <v>2017_NHCOOS</v>
      </c>
      <c r="F4915">
        <v>424100</v>
      </c>
      <c r="G4915" s="53">
        <f t="array" ref="G4915">SUM(IF(A4915=A$5:A4915,IF(C4915=C$5:C4915,1,0),0))</f>
        <v>4</v>
      </c>
    </row>
    <row r="4916" spans="1:7" x14ac:dyDescent="0.25">
      <c r="A4916">
        <v>2017</v>
      </c>
      <c r="B4916" s="53" t="str">
        <f t="shared" si="152"/>
        <v>2017_NH5</v>
      </c>
      <c r="C4916" t="s">
        <v>245</v>
      </c>
      <c r="D4916" t="s">
        <v>1403</v>
      </c>
      <c r="E4916" s="53" t="str">
        <f t="shared" si="153"/>
        <v>2017_NHGRAFTON</v>
      </c>
      <c r="F4916">
        <v>424100</v>
      </c>
      <c r="G4916" s="53">
        <f t="array" ref="G4916">SUM(IF(A4916=A$5:A4916,IF(C4916=C$5:C4916,1,0),0))</f>
        <v>5</v>
      </c>
    </row>
    <row r="4917" spans="1:7" x14ac:dyDescent="0.25">
      <c r="A4917">
        <v>2017</v>
      </c>
      <c r="B4917" s="53" t="str">
        <f t="shared" si="152"/>
        <v>2017_NH6</v>
      </c>
      <c r="C4917" t="s">
        <v>245</v>
      </c>
      <c r="D4917" t="s">
        <v>647</v>
      </c>
      <c r="E4917" s="53" t="str">
        <f t="shared" si="153"/>
        <v>2017_NHHILLSBOROUGH</v>
      </c>
      <c r="F4917">
        <v>424100</v>
      </c>
      <c r="G4917" s="53">
        <f t="array" ref="G4917">SUM(IF(A4917=A$5:A4917,IF(C4917=C$5:C4917,1,0),0))</f>
        <v>6</v>
      </c>
    </row>
    <row r="4918" spans="1:7" x14ac:dyDescent="0.25">
      <c r="A4918">
        <v>2017</v>
      </c>
      <c r="B4918" s="53" t="str">
        <f t="shared" si="152"/>
        <v>2017_NH7</v>
      </c>
      <c r="C4918" t="s">
        <v>245</v>
      </c>
      <c r="D4918" t="s">
        <v>1404</v>
      </c>
      <c r="E4918" s="53" t="str">
        <f t="shared" si="153"/>
        <v>2017_NHMERRIMACK</v>
      </c>
      <c r="F4918">
        <v>424100</v>
      </c>
      <c r="G4918" s="53">
        <f t="array" ref="G4918">SUM(IF(A4918=A$5:A4918,IF(C4918=C$5:C4918,1,0),0))</f>
        <v>7</v>
      </c>
    </row>
    <row r="4919" spans="1:7" x14ac:dyDescent="0.25">
      <c r="A4919">
        <v>2017</v>
      </c>
      <c r="B4919" s="53" t="str">
        <f t="shared" si="152"/>
        <v>2017_NH8</v>
      </c>
      <c r="C4919" t="s">
        <v>245</v>
      </c>
      <c r="D4919" t="s">
        <v>246</v>
      </c>
      <c r="E4919" s="53" t="str">
        <f t="shared" si="153"/>
        <v>2017_NHROCKINGHAM</v>
      </c>
      <c r="F4919">
        <v>598000</v>
      </c>
      <c r="G4919" s="53">
        <f t="array" ref="G4919">SUM(IF(A4919=A$5:A4919,IF(C4919=C$5:C4919,1,0),0))</f>
        <v>8</v>
      </c>
    </row>
    <row r="4920" spans="1:7" x14ac:dyDescent="0.25">
      <c r="A4920">
        <v>2017</v>
      </c>
      <c r="B4920" s="53" t="str">
        <f t="shared" si="152"/>
        <v>2017_NH9</v>
      </c>
      <c r="C4920" t="s">
        <v>245</v>
      </c>
      <c r="D4920" t="s">
        <v>247</v>
      </c>
      <c r="E4920" s="53" t="str">
        <f t="shared" si="153"/>
        <v>2017_NHSTRAFFORD</v>
      </c>
      <c r="F4920">
        <v>598000</v>
      </c>
      <c r="G4920" s="53">
        <f t="array" ref="G4920">SUM(IF(A4920=A$5:A4920,IF(C4920=C$5:C4920,1,0),0))</f>
        <v>9</v>
      </c>
    </row>
    <row r="4921" spans="1:7" x14ac:dyDescent="0.25">
      <c r="A4921">
        <v>2017</v>
      </c>
      <c r="B4921" s="53" t="str">
        <f t="shared" si="152"/>
        <v>2017_NH10</v>
      </c>
      <c r="C4921" t="s">
        <v>245</v>
      </c>
      <c r="D4921" t="s">
        <v>887</v>
      </c>
      <c r="E4921" s="53" t="str">
        <f t="shared" si="153"/>
        <v>2017_NHSULLIVAN</v>
      </c>
      <c r="F4921">
        <v>424100</v>
      </c>
      <c r="G4921" s="53">
        <f t="array" ref="G4921">SUM(IF(A4921=A$5:A4921,IF(C4921=C$5:C4921,1,0),0))</f>
        <v>10</v>
      </c>
    </row>
    <row r="4922" spans="1:7" x14ac:dyDescent="0.25">
      <c r="A4922">
        <v>2017</v>
      </c>
      <c r="B4922" s="53" t="str">
        <f t="shared" si="152"/>
        <v>2017_NJ1</v>
      </c>
      <c r="C4922" t="s">
        <v>248</v>
      </c>
      <c r="D4922" t="s">
        <v>1405</v>
      </c>
      <c r="E4922" s="53" t="str">
        <f t="shared" si="153"/>
        <v>2017_NJATLANTIC</v>
      </c>
      <c r="F4922">
        <v>424100</v>
      </c>
      <c r="G4922" s="53">
        <f t="array" ref="G4922">SUM(IF(A4922=A$5:A4922,IF(C4922=C$5:C4922,1,0),0))</f>
        <v>1</v>
      </c>
    </row>
    <row r="4923" spans="1:7" x14ac:dyDescent="0.25">
      <c r="A4923">
        <v>2017</v>
      </c>
      <c r="B4923" s="53" t="str">
        <f t="shared" si="152"/>
        <v>2017_NJ2</v>
      </c>
      <c r="C4923" t="s">
        <v>248</v>
      </c>
      <c r="D4923" t="s">
        <v>249</v>
      </c>
      <c r="E4923" s="53" t="str">
        <f t="shared" si="153"/>
        <v>2017_NJBERGEN</v>
      </c>
      <c r="F4923">
        <v>636150</v>
      </c>
      <c r="G4923" s="53">
        <f t="array" ref="G4923">SUM(IF(A4923=A$5:A4923,IF(C4923=C$5:C4923,1,0),0))</f>
        <v>2</v>
      </c>
    </row>
    <row r="4924" spans="1:7" x14ac:dyDescent="0.25">
      <c r="A4924">
        <v>2017</v>
      </c>
      <c r="B4924" s="53" t="str">
        <f t="shared" si="152"/>
        <v>2017_NJ3</v>
      </c>
      <c r="C4924" t="s">
        <v>248</v>
      </c>
      <c r="D4924" t="s">
        <v>1406</v>
      </c>
      <c r="E4924" s="53" t="str">
        <f t="shared" si="153"/>
        <v>2017_NJBURLINGTON</v>
      </c>
      <c r="F4924">
        <v>424100</v>
      </c>
      <c r="G4924" s="53">
        <f t="array" ref="G4924">SUM(IF(A4924=A$5:A4924,IF(C4924=C$5:C4924,1,0),0))</f>
        <v>3</v>
      </c>
    </row>
    <row r="4925" spans="1:7" x14ac:dyDescent="0.25">
      <c r="A4925">
        <v>2017</v>
      </c>
      <c r="B4925" s="53" t="str">
        <f t="shared" si="152"/>
        <v>2017_NJ4</v>
      </c>
      <c r="C4925" t="s">
        <v>248</v>
      </c>
      <c r="D4925" t="s">
        <v>270</v>
      </c>
      <c r="E4925" s="53" t="str">
        <f t="shared" si="153"/>
        <v>2017_NJCAMDEN</v>
      </c>
      <c r="F4925">
        <v>424100</v>
      </c>
      <c r="G4925" s="53">
        <f t="array" ref="G4925">SUM(IF(A4925=A$5:A4925,IF(C4925=C$5:C4925,1,0),0))</f>
        <v>4</v>
      </c>
    </row>
    <row r="4926" spans="1:7" x14ac:dyDescent="0.25">
      <c r="A4926">
        <v>2017</v>
      </c>
      <c r="B4926" s="53" t="str">
        <f t="shared" si="152"/>
        <v>2017_NJ5</v>
      </c>
      <c r="C4926" t="s">
        <v>248</v>
      </c>
      <c r="D4926" t="s">
        <v>1407</v>
      </c>
      <c r="E4926" s="53" t="str">
        <f t="shared" si="153"/>
        <v>2017_NJCAPE MAY</v>
      </c>
      <c r="F4926">
        <v>424100</v>
      </c>
      <c r="G4926" s="53">
        <f t="array" ref="G4926">SUM(IF(A4926=A$5:A4926,IF(C4926=C$5:C4926,1,0),0))</f>
        <v>5</v>
      </c>
    </row>
    <row r="4927" spans="1:7" x14ac:dyDescent="0.25">
      <c r="A4927">
        <v>2017</v>
      </c>
      <c r="B4927" s="53" t="str">
        <f t="shared" si="152"/>
        <v>2017_NJ6</v>
      </c>
      <c r="C4927" t="s">
        <v>248</v>
      </c>
      <c r="D4927" t="s">
        <v>310</v>
      </c>
      <c r="E4927" s="53" t="str">
        <f t="shared" si="153"/>
        <v>2017_NJCUMBERLAND</v>
      </c>
      <c r="F4927">
        <v>424100</v>
      </c>
      <c r="G4927" s="53">
        <f t="array" ref="G4927">SUM(IF(A4927=A$5:A4927,IF(C4927=C$5:C4927,1,0),0))</f>
        <v>6</v>
      </c>
    </row>
    <row r="4928" spans="1:7" x14ac:dyDescent="0.25">
      <c r="A4928">
        <v>2017</v>
      </c>
      <c r="B4928" s="53" t="str">
        <f t="shared" si="152"/>
        <v>2017_NJ7</v>
      </c>
      <c r="C4928" t="s">
        <v>248</v>
      </c>
      <c r="D4928" t="s">
        <v>239</v>
      </c>
      <c r="E4928" s="53" t="str">
        <f t="shared" si="153"/>
        <v>2017_NJESSEX</v>
      </c>
      <c r="F4928">
        <v>636150</v>
      </c>
      <c r="G4928" s="53">
        <f t="array" ref="G4928">SUM(IF(A4928=A$5:A4928,IF(C4928=C$5:C4928,1,0),0))</f>
        <v>7</v>
      </c>
    </row>
    <row r="4929" spans="1:7" x14ac:dyDescent="0.25">
      <c r="A4929">
        <v>2017</v>
      </c>
      <c r="B4929" s="53" t="str">
        <f t="shared" si="152"/>
        <v>2017_NJ8</v>
      </c>
      <c r="C4929" t="s">
        <v>248</v>
      </c>
      <c r="D4929" t="s">
        <v>315</v>
      </c>
      <c r="E4929" s="53" t="str">
        <f t="shared" si="153"/>
        <v>2017_NJGLOUCESTER</v>
      </c>
      <c r="F4929">
        <v>424100</v>
      </c>
      <c r="G4929" s="53">
        <f t="array" ref="G4929">SUM(IF(A4929=A$5:A4929,IF(C4929=C$5:C4929,1,0),0))</f>
        <v>8</v>
      </c>
    </row>
    <row r="4930" spans="1:7" x14ac:dyDescent="0.25">
      <c r="A4930">
        <v>2017</v>
      </c>
      <c r="B4930" s="53" t="str">
        <f t="shared" si="152"/>
        <v>2017_NJ9</v>
      </c>
      <c r="C4930" t="s">
        <v>248</v>
      </c>
      <c r="D4930" t="s">
        <v>250</v>
      </c>
      <c r="E4930" s="53" t="str">
        <f t="shared" si="153"/>
        <v>2017_NJHUDSON</v>
      </c>
      <c r="F4930">
        <v>636150</v>
      </c>
      <c r="G4930" s="53">
        <f t="array" ref="G4930">SUM(IF(A4930=A$5:A4930,IF(C4930=C$5:C4930,1,0),0))</f>
        <v>9</v>
      </c>
    </row>
    <row r="4931" spans="1:7" x14ac:dyDescent="0.25">
      <c r="A4931">
        <v>2017</v>
      </c>
      <c r="B4931" s="53" t="str">
        <f t="shared" si="152"/>
        <v>2017_NJ10</v>
      </c>
      <c r="C4931" t="s">
        <v>248</v>
      </c>
      <c r="D4931" t="s">
        <v>251</v>
      </c>
      <c r="E4931" s="53" t="str">
        <f t="shared" si="153"/>
        <v>2017_NJHUNTERDON</v>
      </c>
      <c r="F4931">
        <v>636150</v>
      </c>
      <c r="G4931" s="53">
        <f t="array" ref="G4931">SUM(IF(A4931=A$5:A4931,IF(C4931=C$5:C4931,1,0),0))</f>
        <v>10</v>
      </c>
    </row>
    <row r="4932" spans="1:7" x14ac:dyDescent="0.25">
      <c r="A4932">
        <v>2017</v>
      </c>
      <c r="B4932" s="53" t="str">
        <f t="shared" si="152"/>
        <v>2017_NJ11</v>
      </c>
      <c r="C4932" t="s">
        <v>248</v>
      </c>
      <c r="D4932" t="s">
        <v>840</v>
      </c>
      <c r="E4932" s="53" t="str">
        <f t="shared" si="153"/>
        <v>2017_NJMERCER</v>
      </c>
      <c r="F4932">
        <v>424100</v>
      </c>
      <c r="G4932" s="53">
        <f t="array" ref="G4932">SUM(IF(A4932=A$5:A4932,IF(C4932=C$5:C4932,1,0),0))</f>
        <v>11</v>
      </c>
    </row>
    <row r="4933" spans="1:7" x14ac:dyDescent="0.25">
      <c r="A4933">
        <v>2017</v>
      </c>
      <c r="B4933" s="53" t="str">
        <f t="shared" si="152"/>
        <v>2017_NJ12</v>
      </c>
      <c r="C4933" t="s">
        <v>248</v>
      </c>
      <c r="D4933" t="s">
        <v>240</v>
      </c>
      <c r="E4933" s="53" t="str">
        <f t="shared" si="153"/>
        <v>2017_NJMIDDLESEX</v>
      </c>
      <c r="F4933">
        <v>636150</v>
      </c>
      <c r="G4933" s="53">
        <f t="array" ref="G4933">SUM(IF(A4933=A$5:A4933,IF(C4933=C$5:C4933,1,0),0))</f>
        <v>12</v>
      </c>
    </row>
    <row r="4934" spans="1:7" x14ac:dyDescent="0.25">
      <c r="A4934">
        <v>2017</v>
      </c>
      <c r="B4934" s="53" t="str">
        <f t="shared" ref="B4934:B4997" si="154">A4934&amp;"_"&amp;C4934&amp;G4934</f>
        <v>2017_NJ13</v>
      </c>
      <c r="C4934" t="s">
        <v>248</v>
      </c>
      <c r="D4934" t="s">
        <v>252</v>
      </c>
      <c r="E4934" s="53" t="str">
        <f t="shared" ref="E4934:E4997" si="155">A4934&amp;"_"&amp;C4934&amp;D4934</f>
        <v>2017_NJMONMOUTH</v>
      </c>
      <c r="F4934">
        <v>636150</v>
      </c>
      <c r="G4934" s="53">
        <f t="array" ref="G4934">SUM(IF(A4934=A$5:A4934,IF(C4934=C$5:C4934,1,0),0))</f>
        <v>13</v>
      </c>
    </row>
    <row r="4935" spans="1:7" x14ac:dyDescent="0.25">
      <c r="A4935">
        <v>2017</v>
      </c>
      <c r="B4935" s="53" t="str">
        <f t="shared" si="154"/>
        <v>2017_NJ14</v>
      </c>
      <c r="C4935" t="s">
        <v>248</v>
      </c>
      <c r="D4935" t="s">
        <v>253</v>
      </c>
      <c r="E4935" s="53" t="str">
        <f t="shared" si="155"/>
        <v>2017_NJMORRIS</v>
      </c>
      <c r="F4935">
        <v>636150</v>
      </c>
      <c r="G4935" s="53">
        <f t="array" ref="G4935">SUM(IF(A4935=A$5:A4935,IF(C4935=C$5:C4935,1,0),0))</f>
        <v>14</v>
      </c>
    </row>
    <row r="4936" spans="1:7" x14ac:dyDescent="0.25">
      <c r="A4936">
        <v>2017</v>
      </c>
      <c r="B4936" s="53" t="str">
        <f t="shared" si="154"/>
        <v>2017_NJ15</v>
      </c>
      <c r="C4936" t="s">
        <v>248</v>
      </c>
      <c r="D4936" t="s">
        <v>254</v>
      </c>
      <c r="E4936" s="53" t="str">
        <f t="shared" si="155"/>
        <v>2017_NJOCEAN</v>
      </c>
      <c r="F4936">
        <v>636150</v>
      </c>
      <c r="G4936" s="53">
        <f t="array" ref="G4936">SUM(IF(A4936=A$5:A4936,IF(C4936=C$5:C4936,1,0),0))</f>
        <v>15</v>
      </c>
    </row>
    <row r="4937" spans="1:7" x14ac:dyDescent="0.25">
      <c r="A4937">
        <v>2017</v>
      </c>
      <c r="B4937" s="53" t="str">
        <f t="shared" si="154"/>
        <v>2017_NJ16</v>
      </c>
      <c r="C4937" t="s">
        <v>248</v>
      </c>
      <c r="D4937" t="s">
        <v>255</v>
      </c>
      <c r="E4937" s="53" t="str">
        <f t="shared" si="155"/>
        <v>2017_NJPASSAIC</v>
      </c>
      <c r="F4937">
        <v>636150</v>
      </c>
      <c r="G4937" s="53">
        <f t="array" ref="G4937">SUM(IF(A4937=A$5:A4937,IF(C4937=C$5:C4937,1,0),0))</f>
        <v>16</v>
      </c>
    </row>
    <row r="4938" spans="1:7" x14ac:dyDescent="0.25">
      <c r="A4938">
        <v>2017</v>
      </c>
      <c r="B4938" s="53" t="str">
        <f t="shared" si="154"/>
        <v>2017_NJ17</v>
      </c>
      <c r="C4938" t="s">
        <v>248</v>
      </c>
      <c r="D4938" t="s">
        <v>1408</v>
      </c>
      <c r="E4938" s="53" t="str">
        <f t="shared" si="155"/>
        <v>2017_NJSALEM</v>
      </c>
      <c r="F4938">
        <v>424100</v>
      </c>
      <c r="G4938" s="53">
        <f t="array" ref="G4938">SUM(IF(A4938=A$5:A4938,IF(C4938=C$5:C4938,1,0),0))</f>
        <v>17</v>
      </c>
    </row>
    <row r="4939" spans="1:7" x14ac:dyDescent="0.25">
      <c r="A4939">
        <v>2017</v>
      </c>
      <c r="B4939" s="53" t="str">
        <f t="shared" si="154"/>
        <v>2017_NJ18</v>
      </c>
      <c r="C4939" t="s">
        <v>248</v>
      </c>
      <c r="D4939" t="s">
        <v>256</v>
      </c>
      <c r="E4939" s="53" t="str">
        <f t="shared" si="155"/>
        <v>2017_NJSOMERSET</v>
      </c>
      <c r="F4939">
        <v>636150</v>
      </c>
      <c r="G4939" s="53">
        <f t="array" ref="G4939">SUM(IF(A4939=A$5:A4939,IF(C4939=C$5:C4939,1,0),0))</f>
        <v>18</v>
      </c>
    </row>
    <row r="4940" spans="1:7" x14ac:dyDescent="0.25">
      <c r="A4940">
        <v>2017</v>
      </c>
      <c r="B4940" s="53" t="str">
        <f t="shared" si="154"/>
        <v>2017_NJ19</v>
      </c>
      <c r="C4940" t="s">
        <v>248</v>
      </c>
      <c r="D4940" t="s">
        <v>257</v>
      </c>
      <c r="E4940" s="53" t="str">
        <f t="shared" si="155"/>
        <v>2017_NJSUSSEX</v>
      </c>
      <c r="F4940">
        <v>636150</v>
      </c>
      <c r="G4940" s="53">
        <f t="array" ref="G4940">SUM(IF(A4940=A$5:A4940,IF(C4940=C$5:C4940,1,0),0))</f>
        <v>19</v>
      </c>
    </row>
    <row r="4941" spans="1:7" x14ac:dyDescent="0.25">
      <c r="A4941">
        <v>2017</v>
      </c>
      <c r="B4941" s="53" t="str">
        <f t="shared" si="154"/>
        <v>2017_NJ20</v>
      </c>
      <c r="C4941" t="s">
        <v>248</v>
      </c>
      <c r="D4941" t="s">
        <v>258</v>
      </c>
      <c r="E4941" s="53" t="str">
        <f t="shared" si="155"/>
        <v>2017_NJUNION</v>
      </c>
      <c r="F4941">
        <v>636150</v>
      </c>
      <c r="G4941" s="53">
        <f t="array" ref="G4941">SUM(IF(A4941=A$5:A4941,IF(C4941=C$5:C4941,1,0),0))</f>
        <v>20</v>
      </c>
    </row>
    <row r="4942" spans="1:7" x14ac:dyDescent="0.25">
      <c r="A4942">
        <v>2017</v>
      </c>
      <c r="B4942" s="53" t="str">
        <f t="shared" si="154"/>
        <v>2017_NJ21</v>
      </c>
      <c r="C4942" t="s">
        <v>248</v>
      </c>
      <c r="D4942" t="s">
        <v>336</v>
      </c>
      <c r="E4942" s="53" t="str">
        <f t="shared" si="155"/>
        <v>2017_NJWARREN</v>
      </c>
      <c r="F4942">
        <v>424100</v>
      </c>
      <c r="G4942" s="53">
        <f t="array" ref="G4942">SUM(IF(A4942=A$5:A4942,IF(C4942=C$5:C4942,1,0),0))</f>
        <v>21</v>
      </c>
    </row>
    <row r="4943" spans="1:7" x14ac:dyDescent="0.25">
      <c r="A4943">
        <v>2017</v>
      </c>
      <c r="B4943" s="53" t="str">
        <f t="shared" si="154"/>
        <v>2017_NM1</v>
      </c>
      <c r="C4943" t="s">
        <v>382</v>
      </c>
      <c r="D4943" t="s">
        <v>1409</v>
      </c>
      <c r="E4943" s="53" t="str">
        <f t="shared" si="155"/>
        <v>2017_NMBERNALILLO</v>
      </c>
      <c r="F4943">
        <v>424100</v>
      </c>
      <c r="G4943" s="53">
        <f t="array" ref="G4943">SUM(IF(A4943=A$5:A4943,IF(C4943=C$5:C4943,1,0),0))</f>
        <v>1</v>
      </c>
    </row>
    <row r="4944" spans="1:7" x14ac:dyDescent="0.25">
      <c r="A4944">
        <v>2017</v>
      </c>
      <c r="B4944" s="53" t="str">
        <f t="shared" si="154"/>
        <v>2017_NM2</v>
      </c>
      <c r="C4944" t="s">
        <v>382</v>
      </c>
      <c r="D4944" t="s">
        <v>1410</v>
      </c>
      <c r="E4944" s="53" t="str">
        <f t="shared" si="155"/>
        <v>2017_NMCATRON</v>
      </c>
      <c r="F4944">
        <v>424100</v>
      </c>
      <c r="G4944" s="53">
        <f t="array" ref="G4944">SUM(IF(A4944=A$5:A4944,IF(C4944=C$5:C4944,1,0),0))</f>
        <v>2</v>
      </c>
    </row>
    <row r="4945" spans="1:7" x14ac:dyDescent="0.25">
      <c r="A4945">
        <v>2017</v>
      </c>
      <c r="B4945" s="53" t="str">
        <f t="shared" si="154"/>
        <v>2017_NM3</v>
      </c>
      <c r="C4945" t="s">
        <v>382</v>
      </c>
      <c r="D4945" t="s">
        <v>1411</v>
      </c>
      <c r="E4945" s="53" t="str">
        <f t="shared" si="155"/>
        <v>2017_NMCHAVES</v>
      </c>
      <c r="F4945">
        <v>424100</v>
      </c>
      <c r="G4945" s="53">
        <f t="array" ref="G4945">SUM(IF(A4945=A$5:A4945,IF(C4945=C$5:C4945,1,0),0))</f>
        <v>3</v>
      </c>
    </row>
    <row r="4946" spans="1:7" x14ac:dyDescent="0.25">
      <c r="A4946">
        <v>2017</v>
      </c>
      <c r="B4946" s="53" t="str">
        <f t="shared" si="154"/>
        <v>2017_NM4</v>
      </c>
      <c r="C4946" t="s">
        <v>382</v>
      </c>
      <c r="D4946" t="s">
        <v>1412</v>
      </c>
      <c r="E4946" s="53" t="str">
        <f t="shared" si="155"/>
        <v>2017_NMCIBOLA</v>
      </c>
      <c r="F4946">
        <v>424100</v>
      </c>
      <c r="G4946" s="53">
        <f t="array" ref="G4946">SUM(IF(A4946=A$5:A4946,IF(C4946=C$5:C4946,1,0),0))</f>
        <v>4</v>
      </c>
    </row>
    <row r="4947" spans="1:7" x14ac:dyDescent="0.25">
      <c r="A4947">
        <v>2017</v>
      </c>
      <c r="B4947" s="53" t="str">
        <f t="shared" si="154"/>
        <v>2017_NM5</v>
      </c>
      <c r="C4947" t="s">
        <v>382</v>
      </c>
      <c r="D4947" t="s">
        <v>1357</v>
      </c>
      <c r="E4947" s="53" t="str">
        <f t="shared" si="155"/>
        <v>2017_NMCOLFAX</v>
      </c>
      <c r="F4947">
        <v>424100</v>
      </c>
      <c r="G4947" s="53">
        <f t="array" ref="G4947">SUM(IF(A4947=A$5:A4947,IF(C4947=C$5:C4947,1,0),0))</f>
        <v>5</v>
      </c>
    </row>
    <row r="4948" spans="1:7" x14ac:dyDescent="0.25">
      <c r="A4948">
        <v>2017</v>
      </c>
      <c r="B4948" s="53" t="str">
        <f t="shared" si="154"/>
        <v>2017_NM6</v>
      </c>
      <c r="C4948" t="s">
        <v>382</v>
      </c>
      <c r="D4948" t="s">
        <v>1413</v>
      </c>
      <c r="E4948" s="53" t="str">
        <f t="shared" si="155"/>
        <v>2017_NMCURRY</v>
      </c>
      <c r="F4948">
        <v>424100</v>
      </c>
      <c r="G4948" s="53">
        <f t="array" ref="G4948">SUM(IF(A4948=A$5:A4948,IF(C4948=C$5:C4948,1,0),0))</f>
        <v>6</v>
      </c>
    </row>
    <row r="4949" spans="1:7" x14ac:dyDescent="0.25">
      <c r="A4949">
        <v>2017</v>
      </c>
      <c r="B4949" s="53" t="str">
        <f t="shared" si="154"/>
        <v>2017_NM7</v>
      </c>
      <c r="C4949" t="s">
        <v>382</v>
      </c>
      <c r="D4949" t="s">
        <v>1414</v>
      </c>
      <c r="E4949" s="53" t="str">
        <f t="shared" si="155"/>
        <v>2017_NMDE BACA</v>
      </c>
      <c r="F4949">
        <v>424100</v>
      </c>
      <c r="G4949" s="53">
        <f t="array" ref="G4949">SUM(IF(A4949=A$5:A4949,IF(C4949=C$5:C4949,1,0),0))</f>
        <v>7</v>
      </c>
    </row>
    <row r="4950" spans="1:7" x14ac:dyDescent="0.25">
      <c r="A4950">
        <v>2017</v>
      </c>
      <c r="B4950" s="53" t="str">
        <f t="shared" si="154"/>
        <v>2017_NM8</v>
      </c>
      <c r="C4950" t="s">
        <v>382</v>
      </c>
      <c r="D4950" t="s">
        <v>1415</v>
      </c>
      <c r="E4950" s="53" t="str">
        <f t="shared" si="155"/>
        <v>2017_NMDONA ANA</v>
      </c>
      <c r="F4950">
        <v>424100</v>
      </c>
      <c r="G4950" s="53">
        <f t="array" ref="G4950">SUM(IF(A4950=A$5:A4950,IF(C4950=C$5:C4950,1,0),0))</f>
        <v>8</v>
      </c>
    </row>
    <row r="4951" spans="1:7" x14ac:dyDescent="0.25">
      <c r="A4951">
        <v>2017</v>
      </c>
      <c r="B4951" s="53" t="str">
        <f t="shared" si="154"/>
        <v>2017_NM9</v>
      </c>
      <c r="C4951" t="s">
        <v>382</v>
      </c>
      <c r="D4951" t="s">
        <v>1416</v>
      </c>
      <c r="E4951" s="53" t="str">
        <f t="shared" si="155"/>
        <v>2017_NMEDDY</v>
      </c>
      <c r="F4951">
        <v>424100</v>
      </c>
      <c r="G4951" s="53">
        <f t="array" ref="G4951">SUM(IF(A4951=A$5:A4951,IF(C4951=C$5:C4951,1,0),0))</f>
        <v>9</v>
      </c>
    </row>
    <row r="4952" spans="1:7" x14ac:dyDescent="0.25">
      <c r="A4952">
        <v>2017</v>
      </c>
      <c r="B4952" s="53" t="str">
        <f t="shared" si="154"/>
        <v>2017_NM10</v>
      </c>
      <c r="C4952" t="s">
        <v>382</v>
      </c>
      <c r="D4952" t="s">
        <v>520</v>
      </c>
      <c r="E4952" s="53" t="str">
        <f t="shared" si="155"/>
        <v>2017_NMGRANT</v>
      </c>
      <c r="F4952">
        <v>424100</v>
      </c>
      <c r="G4952" s="53">
        <f t="array" ref="G4952">SUM(IF(A4952=A$5:A4952,IF(C4952=C$5:C4952,1,0),0))</f>
        <v>10</v>
      </c>
    </row>
    <row r="4953" spans="1:7" x14ac:dyDescent="0.25">
      <c r="A4953">
        <v>2017</v>
      </c>
      <c r="B4953" s="53" t="str">
        <f t="shared" si="154"/>
        <v>2017_NM11</v>
      </c>
      <c r="C4953" t="s">
        <v>382</v>
      </c>
      <c r="D4953" t="s">
        <v>1417</v>
      </c>
      <c r="E4953" s="53" t="str">
        <f t="shared" si="155"/>
        <v>2017_NMGUADALUPE</v>
      </c>
      <c r="F4953">
        <v>424100</v>
      </c>
      <c r="G4953" s="53">
        <f t="array" ref="G4953">SUM(IF(A4953=A$5:A4953,IF(C4953=C$5:C4953,1,0),0))</f>
        <v>11</v>
      </c>
    </row>
    <row r="4954" spans="1:7" x14ac:dyDescent="0.25">
      <c r="A4954">
        <v>2017</v>
      </c>
      <c r="B4954" s="53" t="str">
        <f t="shared" si="154"/>
        <v>2017_NM12</v>
      </c>
      <c r="C4954" t="s">
        <v>382</v>
      </c>
      <c r="D4954" t="s">
        <v>1418</v>
      </c>
      <c r="E4954" s="53" t="str">
        <f t="shared" si="155"/>
        <v>2017_NMHARDING</v>
      </c>
      <c r="F4954">
        <v>424100</v>
      </c>
      <c r="G4954" s="53">
        <f t="array" ref="G4954">SUM(IF(A4954=A$5:A4954,IF(C4954=C$5:C4954,1,0),0))</f>
        <v>12</v>
      </c>
    </row>
    <row r="4955" spans="1:7" x14ac:dyDescent="0.25">
      <c r="A4955">
        <v>2017</v>
      </c>
      <c r="B4955" s="53" t="str">
        <f t="shared" si="154"/>
        <v>2017_NM13</v>
      </c>
      <c r="C4955" t="s">
        <v>382</v>
      </c>
      <c r="D4955" t="s">
        <v>1419</v>
      </c>
      <c r="E4955" s="53" t="str">
        <f t="shared" si="155"/>
        <v>2017_NMHIDALGO</v>
      </c>
      <c r="F4955">
        <v>424100</v>
      </c>
      <c r="G4955" s="53">
        <f t="array" ref="G4955">SUM(IF(A4955=A$5:A4955,IF(C4955=C$5:C4955,1,0),0))</f>
        <v>13</v>
      </c>
    </row>
    <row r="4956" spans="1:7" x14ac:dyDescent="0.25">
      <c r="A4956">
        <v>2017</v>
      </c>
      <c r="B4956" s="53" t="str">
        <f t="shared" si="154"/>
        <v>2017_NM14</v>
      </c>
      <c r="C4956" t="s">
        <v>382</v>
      </c>
      <c r="D4956" t="s">
        <v>1420</v>
      </c>
      <c r="E4956" s="53" t="str">
        <f t="shared" si="155"/>
        <v>2017_NMLEA</v>
      </c>
      <c r="F4956">
        <v>424100</v>
      </c>
      <c r="G4956" s="53">
        <f t="array" ref="G4956">SUM(IF(A4956=A$5:A4956,IF(C4956=C$5:C4956,1,0),0))</f>
        <v>14</v>
      </c>
    </row>
    <row r="4957" spans="1:7" x14ac:dyDescent="0.25">
      <c r="A4957">
        <v>2017</v>
      </c>
      <c r="B4957" s="53" t="str">
        <f t="shared" si="154"/>
        <v>2017_NM15</v>
      </c>
      <c r="C4957" t="s">
        <v>382</v>
      </c>
      <c r="D4957" t="s">
        <v>221</v>
      </c>
      <c r="E4957" s="53" t="str">
        <f t="shared" si="155"/>
        <v>2017_NMLINCOLN</v>
      </c>
      <c r="F4957">
        <v>424100</v>
      </c>
      <c r="G4957" s="53">
        <f t="array" ref="G4957">SUM(IF(A4957=A$5:A4957,IF(C4957=C$5:C4957,1,0),0))</f>
        <v>15</v>
      </c>
    </row>
    <row r="4958" spans="1:7" x14ac:dyDescent="0.25">
      <c r="A4958">
        <v>2017</v>
      </c>
      <c r="B4958" s="53" t="str">
        <f t="shared" si="154"/>
        <v>2017_NM16</v>
      </c>
      <c r="C4958" t="s">
        <v>382</v>
      </c>
      <c r="D4958" t="s">
        <v>1421</v>
      </c>
      <c r="E4958" s="53" t="str">
        <f t="shared" si="155"/>
        <v>2017_NMLOS ALAMOS</v>
      </c>
      <c r="F4958">
        <v>424100</v>
      </c>
      <c r="G4958" s="53">
        <f t="array" ref="G4958">SUM(IF(A4958=A$5:A4958,IF(C4958=C$5:C4958,1,0),0))</f>
        <v>16</v>
      </c>
    </row>
    <row r="4959" spans="1:7" x14ac:dyDescent="0.25">
      <c r="A4959">
        <v>2017</v>
      </c>
      <c r="B4959" s="53" t="str">
        <f t="shared" si="154"/>
        <v>2017_NM17</v>
      </c>
      <c r="C4959" t="s">
        <v>382</v>
      </c>
      <c r="D4959" t="s">
        <v>1422</v>
      </c>
      <c r="E4959" s="53" t="str">
        <f t="shared" si="155"/>
        <v>2017_NMLUNA</v>
      </c>
      <c r="F4959">
        <v>424100</v>
      </c>
      <c r="G4959" s="53">
        <f t="array" ref="G4959">SUM(IF(A4959=A$5:A4959,IF(C4959=C$5:C4959,1,0),0))</f>
        <v>17</v>
      </c>
    </row>
    <row r="4960" spans="1:7" x14ac:dyDescent="0.25">
      <c r="A4960">
        <v>2017</v>
      </c>
      <c r="B4960" s="53" t="str">
        <f t="shared" si="154"/>
        <v>2017_NM18</v>
      </c>
      <c r="C4960" t="s">
        <v>382</v>
      </c>
      <c r="D4960" t="s">
        <v>1423</v>
      </c>
      <c r="E4960" s="53" t="str">
        <f t="shared" si="155"/>
        <v>2017_NMMCKINLEY</v>
      </c>
      <c r="F4960">
        <v>424100</v>
      </c>
      <c r="G4960" s="53">
        <f t="array" ref="G4960">SUM(IF(A4960=A$5:A4960,IF(C4960=C$5:C4960,1,0),0))</f>
        <v>18</v>
      </c>
    </row>
    <row r="4961" spans="1:7" x14ac:dyDescent="0.25">
      <c r="A4961">
        <v>2017</v>
      </c>
      <c r="B4961" s="53" t="str">
        <f t="shared" si="154"/>
        <v>2017_NM19</v>
      </c>
      <c r="C4961" t="s">
        <v>382</v>
      </c>
      <c r="D4961" t="s">
        <v>1424</v>
      </c>
      <c r="E4961" s="53" t="str">
        <f t="shared" si="155"/>
        <v>2017_NMMORA</v>
      </c>
      <c r="F4961">
        <v>424100</v>
      </c>
      <c r="G4961" s="53">
        <f t="array" ref="G4961">SUM(IF(A4961=A$5:A4961,IF(C4961=C$5:C4961,1,0),0))</f>
        <v>19</v>
      </c>
    </row>
    <row r="4962" spans="1:7" x14ac:dyDescent="0.25">
      <c r="A4962">
        <v>2017</v>
      </c>
      <c r="B4962" s="53" t="str">
        <f t="shared" si="154"/>
        <v>2017_NM20</v>
      </c>
      <c r="C4962" t="s">
        <v>382</v>
      </c>
      <c r="D4962" t="s">
        <v>610</v>
      </c>
      <c r="E4962" s="53" t="str">
        <f t="shared" si="155"/>
        <v>2017_NMOTERO</v>
      </c>
      <c r="F4962">
        <v>424100</v>
      </c>
      <c r="G4962" s="53">
        <f t="array" ref="G4962">SUM(IF(A4962=A$5:A4962,IF(C4962=C$5:C4962,1,0),0))</f>
        <v>20</v>
      </c>
    </row>
    <row r="4963" spans="1:7" x14ac:dyDescent="0.25">
      <c r="A4963">
        <v>2017</v>
      </c>
      <c r="B4963" s="53" t="str">
        <f t="shared" si="154"/>
        <v>2017_NM21</v>
      </c>
      <c r="C4963" t="s">
        <v>382</v>
      </c>
      <c r="D4963" t="s">
        <v>1425</v>
      </c>
      <c r="E4963" s="53" t="str">
        <f t="shared" si="155"/>
        <v>2017_NMQUAY</v>
      </c>
      <c r="F4963">
        <v>424100</v>
      </c>
      <c r="G4963" s="53">
        <f t="array" ref="G4963">SUM(IF(A4963=A$5:A4963,IF(C4963=C$5:C4963,1,0),0))</f>
        <v>21</v>
      </c>
    </row>
    <row r="4964" spans="1:7" x14ac:dyDescent="0.25">
      <c r="A4964">
        <v>2017</v>
      </c>
      <c r="B4964" s="53" t="str">
        <f t="shared" si="154"/>
        <v>2017_NM22</v>
      </c>
      <c r="C4964" t="s">
        <v>382</v>
      </c>
      <c r="D4964" t="s">
        <v>1426</v>
      </c>
      <c r="E4964" s="53" t="str">
        <f t="shared" si="155"/>
        <v>2017_NMRIO ARRIBA</v>
      </c>
      <c r="F4964">
        <v>424100</v>
      </c>
      <c r="G4964" s="53">
        <f t="array" ref="G4964">SUM(IF(A4964=A$5:A4964,IF(C4964=C$5:C4964,1,0),0))</f>
        <v>22</v>
      </c>
    </row>
    <row r="4965" spans="1:7" x14ac:dyDescent="0.25">
      <c r="A4965">
        <v>2017</v>
      </c>
      <c r="B4965" s="53" t="str">
        <f t="shared" si="154"/>
        <v>2017_NM23</v>
      </c>
      <c r="C4965" t="s">
        <v>382</v>
      </c>
      <c r="D4965" t="s">
        <v>1339</v>
      </c>
      <c r="E4965" s="53" t="str">
        <f t="shared" si="155"/>
        <v>2017_NMROOSEVELT</v>
      </c>
      <c r="F4965">
        <v>424100</v>
      </c>
      <c r="G4965" s="53">
        <f t="array" ref="G4965">SUM(IF(A4965=A$5:A4965,IF(C4965=C$5:C4965,1,0),0))</f>
        <v>23</v>
      </c>
    </row>
    <row r="4966" spans="1:7" x14ac:dyDescent="0.25">
      <c r="A4966">
        <v>2017</v>
      </c>
      <c r="B4966" s="53" t="str">
        <f t="shared" si="154"/>
        <v>2017_NM24</v>
      </c>
      <c r="C4966" t="s">
        <v>382</v>
      </c>
      <c r="D4966" t="s">
        <v>1427</v>
      </c>
      <c r="E4966" s="53" t="str">
        <f t="shared" si="155"/>
        <v>2017_NMSANDOVAL</v>
      </c>
      <c r="F4966">
        <v>424100</v>
      </c>
      <c r="G4966" s="53">
        <f t="array" ref="G4966">SUM(IF(A4966=A$5:A4966,IF(C4966=C$5:C4966,1,0),0))</f>
        <v>24</v>
      </c>
    </row>
    <row r="4967" spans="1:7" x14ac:dyDescent="0.25">
      <c r="A4967">
        <v>2017</v>
      </c>
      <c r="B4967" s="53" t="str">
        <f t="shared" si="154"/>
        <v>2017_NM25</v>
      </c>
      <c r="C4967" t="s">
        <v>382</v>
      </c>
      <c r="D4967" t="s">
        <v>359</v>
      </c>
      <c r="E4967" s="53" t="str">
        <f t="shared" si="155"/>
        <v>2017_NMSAN JUAN</v>
      </c>
      <c r="F4967">
        <v>424100</v>
      </c>
      <c r="G4967" s="53">
        <f t="array" ref="G4967">SUM(IF(A4967=A$5:A4967,IF(C4967=C$5:C4967,1,0),0))</f>
        <v>25</v>
      </c>
    </row>
    <row r="4968" spans="1:7" x14ac:dyDescent="0.25">
      <c r="A4968">
        <v>2017</v>
      </c>
      <c r="B4968" s="53" t="str">
        <f t="shared" si="154"/>
        <v>2017_NM26</v>
      </c>
      <c r="C4968" t="s">
        <v>382</v>
      </c>
      <c r="D4968" t="s">
        <v>202</v>
      </c>
      <c r="E4968" s="53" t="str">
        <f t="shared" si="155"/>
        <v>2017_NMSAN MIGUEL</v>
      </c>
      <c r="F4968">
        <v>424100</v>
      </c>
      <c r="G4968" s="53">
        <f t="array" ref="G4968">SUM(IF(A4968=A$5:A4968,IF(C4968=C$5:C4968,1,0),0))</f>
        <v>26</v>
      </c>
    </row>
    <row r="4969" spans="1:7" x14ac:dyDescent="0.25">
      <c r="A4969">
        <v>2017</v>
      </c>
      <c r="B4969" s="53" t="str">
        <f t="shared" si="154"/>
        <v>2017_NM27</v>
      </c>
      <c r="C4969" t="s">
        <v>382</v>
      </c>
      <c r="D4969" t="s">
        <v>1428</v>
      </c>
      <c r="E4969" s="53" t="str">
        <f t="shared" si="155"/>
        <v>2017_NMSANTA FE</v>
      </c>
      <c r="F4969">
        <v>424100</v>
      </c>
      <c r="G4969" s="53">
        <f t="array" ref="G4969">SUM(IF(A4969=A$5:A4969,IF(C4969=C$5:C4969,1,0),0))</f>
        <v>27</v>
      </c>
    </row>
    <row r="4970" spans="1:7" x14ac:dyDescent="0.25">
      <c r="A4970">
        <v>2017</v>
      </c>
      <c r="B4970" s="53" t="str">
        <f t="shared" si="154"/>
        <v>2017_NM28</v>
      </c>
      <c r="C4970" t="s">
        <v>382</v>
      </c>
      <c r="D4970" t="s">
        <v>573</v>
      </c>
      <c r="E4970" s="53" t="str">
        <f t="shared" si="155"/>
        <v>2017_NMSIERRA</v>
      </c>
      <c r="F4970">
        <v>424100</v>
      </c>
      <c r="G4970" s="53">
        <f t="array" ref="G4970">SUM(IF(A4970=A$5:A4970,IF(C4970=C$5:C4970,1,0),0))</f>
        <v>28</v>
      </c>
    </row>
    <row r="4971" spans="1:7" x14ac:dyDescent="0.25">
      <c r="A4971">
        <v>2017</v>
      </c>
      <c r="B4971" s="53" t="str">
        <f t="shared" si="154"/>
        <v>2017_NM29</v>
      </c>
      <c r="C4971" t="s">
        <v>382</v>
      </c>
      <c r="D4971" t="s">
        <v>1429</v>
      </c>
      <c r="E4971" s="53" t="str">
        <f t="shared" si="155"/>
        <v>2017_NMSOCORRO</v>
      </c>
      <c r="F4971">
        <v>424100</v>
      </c>
      <c r="G4971" s="53">
        <f t="array" ref="G4971">SUM(IF(A4971=A$5:A4971,IF(C4971=C$5:C4971,1,0),0))</f>
        <v>29</v>
      </c>
    </row>
    <row r="4972" spans="1:7" x14ac:dyDescent="0.25">
      <c r="A4972">
        <v>2017</v>
      </c>
      <c r="B4972" s="53" t="str">
        <f t="shared" si="154"/>
        <v>2017_NM30</v>
      </c>
      <c r="C4972" t="s">
        <v>382</v>
      </c>
      <c r="D4972" t="s">
        <v>1430</v>
      </c>
      <c r="E4972" s="53" t="str">
        <f t="shared" si="155"/>
        <v>2017_NMTAOS</v>
      </c>
      <c r="F4972">
        <v>424100</v>
      </c>
      <c r="G4972" s="53">
        <f t="array" ref="G4972">SUM(IF(A4972=A$5:A4972,IF(C4972=C$5:C4972,1,0),0))</f>
        <v>30</v>
      </c>
    </row>
    <row r="4973" spans="1:7" x14ac:dyDescent="0.25">
      <c r="A4973">
        <v>2017</v>
      </c>
      <c r="B4973" s="53" t="str">
        <f t="shared" si="154"/>
        <v>2017_NM31</v>
      </c>
      <c r="C4973" t="s">
        <v>382</v>
      </c>
      <c r="D4973" t="s">
        <v>1431</v>
      </c>
      <c r="E4973" s="53" t="str">
        <f t="shared" si="155"/>
        <v>2017_NMTORRANCE</v>
      </c>
      <c r="F4973">
        <v>424100</v>
      </c>
      <c r="G4973" s="53">
        <f t="array" ref="G4973">SUM(IF(A4973=A$5:A4973,IF(C4973=C$5:C4973,1,0),0))</f>
        <v>31</v>
      </c>
    </row>
    <row r="4974" spans="1:7" x14ac:dyDescent="0.25">
      <c r="A4974">
        <v>2017</v>
      </c>
      <c r="B4974" s="53" t="str">
        <f t="shared" si="154"/>
        <v>2017_NM32</v>
      </c>
      <c r="C4974" t="s">
        <v>382</v>
      </c>
      <c r="D4974" t="s">
        <v>258</v>
      </c>
      <c r="E4974" s="53" t="str">
        <f t="shared" si="155"/>
        <v>2017_NMUNION</v>
      </c>
      <c r="F4974">
        <v>424100</v>
      </c>
      <c r="G4974" s="53">
        <f t="array" ref="G4974">SUM(IF(A4974=A$5:A4974,IF(C4974=C$5:C4974,1,0),0))</f>
        <v>32</v>
      </c>
    </row>
    <row r="4975" spans="1:7" x14ac:dyDescent="0.25">
      <c r="A4975">
        <v>2017</v>
      </c>
      <c r="B4975" s="53" t="str">
        <f t="shared" si="154"/>
        <v>2017_NM33</v>
      </c>
      <c r="C4975" t="s">
        <v>382</v>
      </c>
      <c r="D4975" t="s">
        <v>1432</v>
      </c>
      <c r="E4975" s="53" t="str">
        <f t="shared" si="155"/>
        <v>2017_NMVALENCIA</v>
      </c>
      <c r="F4975">
        <v>424100</v>
      </c>
      <c r="G4975" s="53">
        <f t="array" ref="G4975">SUM(IF(A4975=A$5:A4975,IF(C4975=C$5:C4975,1,0),0))</f>
        <v>33</v>
      </c>
    </row>
    <row r="4976" spans="1:7" x14ac:dyDescent="0.25">
      <c r="A4976">
        <v>2017</v>
      </c>
      <c r="B4976" s="53" t="str">
        <f t="shared" si="154"/>
        <v>2017_NY1</v>
      </c>
      <c r="C4976" t="s">
        <v>259</v>
      </c>
      <c r="D4976" t="s">
        <v>1433</v>
      </c>
      <c r="E4976" s="53" t="str">
        <f t="shared" si="155"/>
        <v>2017_NYALBANY</v>
      </c>
      <c r="F4976">
        <v>424100</v>
      </c>
      <c r="G4976" s="53">
        <f t="array" ref="G4976">SUM(IF(A4976=A$5:A4976,IF(C4976=C$5:C4976,1,0),0))</f>
        <v>1</v>
      </c>
    </row>
    <row r="4977" spans="1:7" x14ac:dyDescent="0.25">
      <c r="A4977">
        <v>2017</v>
      </c>
      <c r="B4977" s="53" t="str">
        <f t="shared" si="154"/>
        <v>2017_NY2</v>
      </c>
      <c r="C4977" t="s">
        <v>259</v>
      </c>
      <c r="D4977" t="s">
        <v>1108</v>
      </c>
      <c r="E4977" s="53" t="str">
        <f t="shared" si="155"/>
        <v>2017_NYALLEGANY</v>
      </c>
      <c r="F4977">
        <v>424100</v>
      </c>
      <c r="G4977" s="53">
        <f t="array" ref="G4977">SUM(IF(A4977=A$5:A4977,IF(C4977=C$5:C4977,1,0),0))</f>
        <v>2</v>
      </c>
    </row>
    <row r="4978" spans="1:7" x14ac:dyDescent="0.25">
      <c r="A4978">
        <v>2017</v>
      </c>
      <c r="B4978" s="53" t="str">
        <f t="shared" si="154"/>
        <v>2017_NY3</v>
      </c>
      <c r="C4978" t="s">
        <v>259</v>
      </c>
      <c r="D4978" t="s">
        <v>260</v>
      </c>
      <c r="E4978" s="53" t="str">
        <f t="shared" si="155"/>
        <v>2017_NYBRONX</v>
      </c>
      <c r="F4978">
        <v>636150</v>
      </c>
      <c r="G4978" s="53">
        <f t="array" ref="G4978">SUM(IF(A4978=A$5:A4978,IF(C4978=C$5:C4978,1,0),0))</f>
        <v>3</v>
      </c>
    </row>
    <row r="4979" spans="1:7" x14ac:dyDescent="0.25">
      <c r="A4979">
        <v>2017</v>
      </c>
      <c r="B4979" s="53" t="str">
        <f t="shared" si="154"/>
        <v>2017_NY4</v>
      </c>
      <c r="C4979" t="s">
        <v>259</v>
      </c>
      <c r="D4979" t="s">
        <v>1434</v>
      </c>
      <c r="E4979" s="53" t="str">
        <f t="shared" si="155"/>
        <v>2017_NYBROOME</v>
      </c>
      <c r="F4979">
        <v>424100</v>
      </c>
      <c r="G4979" s="53">
        <f t="array" ref="G4979">SUM(IF(A4979=A$5:A4979,IF(C4979=C$5:C4979,1,0),0))</f>
        <v>4</v>
      </c>
    </row>
    <row r="4980" spans="1:7" x14ac:dyDescent="0.25">
      <c r="A4980">
        <v>2017</v>
      </c>
      <c r="B4980" s="53" t="str">
        <f t="shared" si="154"/>
        <v>2017_NY5</v>
      </c>
      <c r="C4980" t="s">
        <v>259</v>
      </c>
      <c r="D4980" t="s">
        <v>1435</v>
      </c>
      <c r="E4980" s="53" t="str">
        <f t="shared" si="155"/>
        <v>2017_NYCATTARAUGUS</v>
      </c>
      <c r="F4980">
        <v>424100</v>
      </c>
      <c r="G4980" s="53">
        <f t="array" ref="G4980">SUM(IF(A4980=A$5:A4980,IF(C4980=C$5:C4980,1,0),0))</f>
        <v>5</v>
      </c>
    </row>
    <row r="4981" spans="1:7" x14ac:dyDescent="0.25">
      <c r="A4981">
        <v>2017</v>
      </c>
      <c r="B4981" s="53" t="str">
        <f t="shared" si="154"/>
        <v>2017_NY6</v>
      </c>
      <c r="C4981" t="s">
        <v>259</v>
      </c>
      <c r="D4981" t="s">
        <v>1436</v>
      </c>
      <c r="E4981" s="53" t="str">
        <f t="shared" si="155"/>
        <v>2017_NYCAYUGA</v>
      </c>
      <c r="F4981">
        <v>424100</v>
      </c>
      <c r="G4981" s="53">
        <f t="array" ref="G4981">SUM(IF(A4981=A$5:A4981,IF(C4981=C$5:C4981,1,0),0))</f>
        <v>6</v>
      </c>
    </row>
    <row r="4982" spans="1:7" x14ac:dyDescent="0.25">
      <c r="A4982">
        <v>2017</v>
      </c>
      <c r="B4982" s="53" t="str">
        <f t="shared" si="154"/>
        <v>2017_NY7</v>
      </c>
      <c r="C4982" t="s">
        <v>259</v>
      </c>
      <c r="D4982" t="s">
        <v>945</v>
      </c>
      <c r="E4982" s="53" t="str">
        <f t="shared" si="155"/>
        <v>2017_NYCHAUTAUQUA</v>
      </c>
      <c r="F4982">
        <v>424100</v>
      </c>
      <c r="G4982" s="53">
        <f t="array" ref="G4982">SUM(IF(A4982=A$5:A4982,IF(C4982=C$5:C4982,1,0),0))</f>
        <v>7</v>
      </c>
    </row>
    <row r="4983" spans="1:7" x14ac:dyDescent="0.25">
      <c r="A4983">
        <v>2017</v>
      </c>
      <c r="B4983" s="53" t="str">
        <f t="shared" si="154"/>
        <v>2017_NY8</v>
      </c>
      <c r="C4983" t="s">
        <v>259</v>
      </c>
      <c r="D4983" t="s">
        <v>1437</v>
      </c>
      <c r="E4983" s="53" t="str">
        <f t="shared" si="155"/>
        <v>2017_NYCHEMUNG</v>
      </c>
      <c r="F4983">
        <v>424100</v>
      </c>
      <c r="G4983" s="53">
        <f t="array" ref="G4983">SUM(IF(A4983=A$5:A4983,IF(C4983=C$5:C4983,1,0),0))</f>
        <v>8</v>
      </c>
    </row>
    <row r="4984" spans="1:7" x14ac:dyDescent="0.25">
      <c r="A4984">
        <v>2017</v>
      </c>
      <c r="B4984" s="53" t="str">
        <f t="shared" si="154"/>
        <v>2017_NY9</v>
      </c>
      <c r="C4984" t="s">
        <v>259</v>
      </c>
      <c r="D4984" t="s">
        <v>1438</v>
      </c>
      <c r="E4984" s="53" t="str">
        <f t="shared" si="155"/>
        <v>2017_NYCHENANGO</v>
      </c>
      <c r="F4984">
        <v>424100</v>
      </c>
      <c r="G4984" s="53">
        <f t="array" ref="G4984">SUM(IF(A4984=A$5:A4984,IF(C4984=C$5:C4984,1,0),0))</f>
        <v>9</v>
      </c>
    </row>
    <row r="4985" spans="1:7" x14ac:dyDescent="0.25">
      <c r="A4985">
        <v>2017</v>
      </c>
      <c r="B4985" s="53" t="str">
        <f t="shared" si="154"/>
        <v>2017_NY10</v>
      </c>
      <c r="C4985" t="s">
        <v>259</v>
      </c>
      <c r="D4985" t="s">
        <v>813</v>
      </c>
      <c r="E4985" s="53" t="str">
        <f t="shared" si="155"/>
        <v>2017_NYCLINTON</v>
      </c>
      <c r="F4985">
        <v>424100</v>
      </c>
      <c r="G4985" s="53">
        <f t="array" ref="G4985">SUM(IF(A4985=A$5:A4985,IF(C4985=C$5:C4985,1,0),0))</f>
        <v>10</v>
      </c>
    </row>
    <row r="4986" spans="1:7" x14ac:dyDescent="0.25">
      <c r="A4986">
        <v>2017</v>
      </c>
      <c r="B4986" s="53" t="str">
        <f t="shared" si="154"/>
        <v>2017_NY11</v>
      </c>
      <c r="C4986" t="s">
        <v>259</v>
      </c>
      <c r="D4986" t="s">
        <v>509</v>
      </c>
      <c r="E4986" s="53" t="str">
        <f t="shared" si="155"/>
        <v>2017_NYCOLUMBIA</v>
      </c>
      <c r="F4986">
        <v>424100</v>
      </c>
      <c r="G4986" s="53">
        <f t="array" ref="G4986">SUM(IF(A4986=A$5:A4986,IF(C4986=C$5:C4986,1,0),0))</f>
        <v>11</v>
      </c>
    </row>
    <row r="4987" spans="1:7" x14ac:dyDescent="0.25">
      <c r="A4987">
        <v>2017</v>
      </c>
      <c r="B4987" s="53" t="str">
        <f t="shared" si="154"/>
        <v>2017_NY12</v>
      </c>
      <c r="C4987" t="s">
        <v>259</v>
      </c>
      <c r="D4987" t="s">
        <v>1439</v>
      </c>
      <c r="E4987" s="53" t="str">
        <f t="shared" si="155"/>
        <v>2017_NYCORTLAND</v>
      </c>
      <c r="F4987">
        <v>424100</v>
      </c>
      <c r="G4987" s="53">
        <f t="array" ref="G4987">SUM(IF(A4987=A$5:A4987,IF(C4987=C$5:C4987,1,0),0))</f>
        <v>12</v>
      </c>
    </row>
    <row r="4988" spans="1:7" x14ac:dyDescent="0.25">
      <c r="A4988">
        <v>2017</v>
      </c>
      <c r="B4988" s="53" t="str">
        <f t="shared" si="154"/>
        <v>2017_NY13</v>
      </c>
      <c r="C4988" t="s">
        <v>259</v>
      </c>
      <c r="D4988" t="s">
        <v>85</v>
      </c>
      <c r="E4988" s="53" t="str">
        <f t="shared" si="155"/>
        <v>2017_NYDELAWARE</v>
      </c>
      <c r="F4988">
        <v>424100</v>
      </c>
      <c r="G4988" s="53">
        <f t="array" ref="G4988">SUM(IF(A4988=A$5:A4988,IF(C4988=C$5:C4988,1,0),0))</f>
        <v>13</v>
      </c>
    </row>
    <row r="4989" spans="1:7" x14ac:dyDescent="0.25">
      <c r="A4989">
        <v>2017</v>
      </c>
      <c r="B4989" s="53" t="str">
        <f t="shared" si="154"/>
        <v>2017_NY14</v>
      </c>
      <c r="C4989" t="s">
        <v>259</v>
      </c>
      <c r="D4989" t="s">
        <v>261</v>
      </c>
      <c r="E4989" s="53" t="str">
        <f t="shared" si="155"/>
        <v>2017_NYDUTCHESS</v>
      </c>
      <c r="F4989">
        <v>636150</v>
      </c>
      <c r="G4989" s="53">
        <f t="array" ref="G4989">SUM(IF(A4989=A$5:A4989,IF(C4989=C$5:C4989,1,0),0))</f>
        <v>14</v>
      </c>
    </row>
    <row r="4990" spans="1:7" x14ac:dyDescent="0.25">
      <c r="A4990">
        <v>2017</v>
      </c>
      <c r="B4990" s="53" t="str">
        <f t="shared" si="154"/>
        <v>2017_NY15</v>
      </c>
      <c r="C4990" t="s">
        <v>259</v>
      </c>
      <c r="D4990" t="s">
        <v>1440</v>
      </c>
      <c r="E4990" s="53" t="str">
        <f t="shared" si="155"/>
        <v>2017_NYERIE</v>
      </c>
      <c r="F4990">
        <v>424100</v>
      </c>
      <c r="G4990" s="53">
        <f t="array" ref="G4990">SUM(IF(A4990=A$5:A4990,IF(C4990=C$5:C4990,1,0),0))</f>
        <v>15</v>
      </c>
    </row>
    <row r="4991" spans="1:7" x14ac:dyDescent="0.25">
      <c r="A4991">
        <v>2017</v>
      </c>
      <c r="B4991" s="53" t="str">
        <f t="shared" si="154"/>
        <v>2017_NY16</v>
      </c>
      <c r="C4991" t="s">
        <v>259</v>
      </c>
      <c r="D4991" t="s">
        <v>239</v>
      </c>
      <c r="E4991" s="53" t="str">
        <f t="shared" si="155"/>
        <v>2017_NYESSEX</v>
      </c>
      <c r="F4991">
        <v>424100</v>
      </c>
      <c r="G4991" s="53">
        <f t="array" ref="G4991">SUM(IF(A4991=A$5:A4991,IF(C4991=C$5:C4991,1,0),0))</f>
        <v>16</v>
      </c>
    </row>
    <row r="4992" spans="1:7" x14ac:dyDescent="0.25">
      <c r="A4992">
        <v>2017</v>
      </c>
      <c r="B4992" s="53" t="str">
        <f t="shared" si="154"/>
        <v>2017_NY17</v>
      </c>
      <c r="C4992" t="s">
        <v>259</v>
      </c>
      <c r="D4992" t="s">
        <v>455</v>
      </c>
      <c r="E4992" s="53" t="str">
        <f t="shared" si="155"/>
        <v>2017_NYFRANKLIN</v>
      </c>
      <c r="F4992">
        <v>424100</v>
      </c>
      <c r="G4992" s="53">
        <f t="array" ref="G4992">SUM(IF(A4992=A$5:A4992,IF(C4992=C$5:C4992,1,0),0))</f>
        <v>17</v>
      </c>
    </row>
    <row r="4993" spans="1:7" x14ac:dyDescent="0.25">
      <c r="A4993">
        <v>2017</v>
      </c>
      <c r="B4993" s="53" t="str">
        <f t="shared" si="154"/>
        <v>2017_NY18</v>
      </c>
      <c r="C4993" t="s">
        <v>259</v>
      </c>
      <c r="D4993" t="s">
        <v>518</v>
      </c>
      <c r="E4993" s="53" t="str">
        <f t="shared" si="155"/>
        <v>2017_NYFULTON</v>
      </c>
      <c r="F4993">
        <v>424100</v>
      </c>
      <c r="G4993" s="53">
        <f t="array" ref="G4993">SUM(IF(A4993=A$5:A4993,IF(C4993=C$5:C4993,1,0),0))</f>
        <v>18</v>
      </c>
    </row>
    <row r="4994" spans="1:7" x14ac:dyDescent="0.25">
      <c r="A4994">
        <v>2017</v>
      </c>
      <c r="B4994" s="53" t="str">
        <f t="shared" si="154"/>
        <v>2017_NY19</v>
      </c>
      <c r="C4994" t="s">
        <v>259</v>
      </c>
      <c r="D4994" t="s">
        <v>1134</v>
      </c>
      <c r="E4994" s="53" t="str">
        <f t="shared" si="155"/>
        <v>2017_NYGENESEE</v>
      </c>
      <c r="F4994">
        <v>424100</v>
      </c>
      <c r="G4994" s="53">
        <f t="array" ref="G4994">SUM(IF(A4994=A$5:A4994,IF(C4994=C$5:C4994,1,0),0))</f>
        <v>19</v>
      </c>
    </row>
    <row r="4995" spans="1:7" x14ac:dyDescent="0.25">
      <c r="A4995">
        <v>2017</v>
      </c>
      <c r="B4995" s="53" t="str">
        <f t="shared" si="154"/>
        <v>2017_NY20</v>
      </c>
      <c r="C4995" t="s">
        <v>259</v>
      </c>
      <c r="D4995" t="s">
        <v>212</v>
      </c>
      <c r="E4995" s="53" t="str">
        <f t="shared" si="155"/>
        <v>2017_NYGREENE</v>
      </c>
      <c r="F4995">
        <v>424100</v>
      </c>
      <c r="G4995" s="53">
        <f t="array" ref="G4995">SUM(IF(A4995=A$5:A4995,IF(C4995=C$5:C4995,1,0),0))</f>
        <v>20</v>
      </c>
    </row>
    <row r="4996" spans="1:7" x14ac:dyDescent="0.25">
      <c r="A4996">
        <v>2017</v>
      </c>
      <c r="B4996" s="53" t="str">
        <f t="shared" si="154"/>
        <v>2017_NY21</v>
      </c>
      <c r="C4996" t="s">
        <v>259</v>
      </c>
      <c r="D4996" t="s">
        <v>642</v>
      </c>
      <c r="E4996" s="53" t="str">
        <f t="shared" si="155"/>
        <v>2017_NYHAMILTON</v>
      </c>
      <c r="F4996">
        <v>424100</v>
      </c>
      <c r="G4996" s="53">
        <f t="array" ref="G4996">SUM(IF(A4996=A$5:A4996,IF(C4996=C$5:C4996,1,0),0))</f>
        <v>21</v>
      </c>
    </row>
    <row r="4997" spans="1:7" x14ac:dyDescent="0.25">
      <c r="A4997">
        <v>2017</v>
      </c>
      <c r="B4997" s="53" t="str">
        <f t="shared" si="154"/>
        <v>2017_NY22</v>
      </c>
      <c r="C4997" t="s">
        <v>259</v>
      </c>
      <c r="D4997" t="s">
        <v>1441</v>
      </c>
      <c r="E4997" s="53" t="str">
        <f t="shared" si="155"/>
        <v>2017_NYHERKIMER</v>
      </c>
      <c r="F4997">
        <v>424100</v>
      </c>
      <c r="G4997" s="53">
        <f t="array" ref="G4997">SUM(IF(A4997=A$5:A4997,IF(C4997=C$5:C4997,1,0),0))</f>
        <v>22</v>
      </c>
    </row>
    <row r="4998" spans="1:7" x14ac:dyDescent="0.25">
      <c r="A4998">
        <v>2017</v>
      </c>
      <c r="B4998" s="53" t="str">
        <f t="shared" ref="B4998:B5061" si="156">A4998&amp;"_"&amp;C4998&amp;G4998</f>
        <v>2017_NY23</v>
      </c>
      <c r="C4998" t="s">
        <v>259</v>
      </c>
      <c r="D4998" t="s">
        <v>196</v>
      </c>
      <c r="E4998" s="53" t="str">
        <f t="shared" ref="E4998:E5061" si="157">A4998&amp;"_"&amp;C4998&amp;D4998</f>
        <v>2017_NYJEFFERSON</v>
      </c>
      <c r="F4998">
        <v>424100</v>
      </c>
      <c r="G4998" s="53">
        <f t="array" ref="G4998">SUM(IF(A4998=A$5:A4998,IF(C4998=C$5:C4998,1,0),0))</f>
        <v>23</v>
      </c>
    </row>
    <row r="4999" spans="1:7" x14ac:dyDescent="0.25">
      <c r="A4999">
        <v>2017</v>
      </c>
      <c r="B4999" s="53" t="str">
        <f t="shared" si="156"/>
        <v>2017_NY24</v>
      </c>
      <c r="C4999" t="s">
        <v>259</v>
      </c>
      <c r="D4999" t="s">
        <v>262</v>
      </c>
      <c r="E4999" s="53" t="str">
        <f t="shared" si="157"/>
        <v>2017_NYKINGS</v>
      </c>
      <c r="F4999">
        <v>636150</v>
      </c>
      <c r="G4999" s="53">
        <f t="array" ref="G4999">SUM(IF(A4999=A$5:A4999,IF(C4999=C$5:C4999,1,0),0))</f>
        <v>24</v>
      </c>
    </row>
    <row r="5000" spans="1:7" x14ac:dyDescent="0.25">
      <c r="A5000">
        <v>2017</v>
      </c>
      <c r="B5000" s="53" t="str">
        <f t="shared" si="156"/>
        <v>2017_NY25</v>
      </c>
      <c r="C5000" t="s">
        <v>259</v>
      </c>
      <c r="D5000" t="s">
        <v>796</v>
      </c>
      <c r="E5000" s="53" t="str">
        <f t="shared" si="157"/>
        <v>2017_NYLEWIS</v>
      </c>
      <c r="F5000">
        <v>424100</v>
      </c>
      <c r="G5000" s="53">
        <f t="array" ref="G5000">SUM(IF(A5000=A$5:A5000,IF(C5000=C$5:C5000,1,0),0))</f>
        <v>25</v>
      </c>
    </row>
    <row r="5001" spans="1:7" x14ac:dyDescent="0.25">
      <c r="A5001">
        <v>2017</v>
      </c>
      <c r="B5001" s="53" t="str">
        <f t="shared" si="156"/>
        <v>2017_NY26</v>
      </c>
      <c r="C5001" t="s">
        <v>259</v>
      </c>
      <c r="D5001" t="s">
        <v>832</v>
      </c>
      <c r="E5001" s="53" t="str">
        <f t="shared" si="157"/>
        <v>2017_NYLIVINGSTON</v>
      </c>
      <c r="F5001">
        <v>424100</v>
      </c>
      <c r="G5001" s="53">
        <f t="array" ref="G5001">SUM(IF(A5001=A$5:A5001,IF(C5001=C$5:C5001,1,0),0))</f>
        <v>26</v>
      </c>
    </row>
    <row r="5002" spans="1:7" x14ac:dyDescent="0.25">
      <c r="A5002">
        <v>2017</v>
      </c>
      <c r="B5002" s="53" t="str">
        <f t="shared" si="156"/>
        <v>2017_NY27</v>
      </c>
      <c r="C5002" t="s">
        <v>259</v>
      </c>
      <c r="D5002" t="s">
        <v>467</v>
      </c>
      <c r="E5002" s="53" t="str">
        <f t="shared" si="157"/>
        <v>2017_NYMADISON</v>
      </c>
      <c r="F5002">
        <v>424100</v>
      </c>
      <c r="G5002" s="53">
        <f t="array" ref="G5002">SUM(IF(A5002=A$5:A5002,IF(C5002=C$5:C5002,1,0),0))</f>
        <v>27</v>
      </c>
    </row>
    <row r="5003" spans="1:7" x14ac:dyDescent="0.25">
      <c r="A5003">
        <v>2017</v>
      </c>
      <c r="B5003" s="53" t="str">
        <f t="shared" si="156"/>
        <v>2017_NY28</v>
      </c>
      <c r="C5003" t="s">
        <v>259</v>
      </c>
      <c r="D5003" t="s">
        <v>210</v>
      </c>
      <c r="E5003" s="53" t="str">
        <f t="shared" si="157"/>
        <v>2017_NYMONROE</v>
      </c>
      <c r="F5003">
        <v>424100</v>
      </c>
      <c r="G5003" s="53">
        <f t="array" ref="G5003">SUM(IF(A5003=A$5:A5003,IF(C5003=C$5:C5003,1,0),0))</f>
        <v>28</v>
      </c>
    </row>
    <row r="5004" spans="1:7" x14ac:dyDescent="0.25">
      <c r="A5004">
        <v>2017</v>
      </c>
      <c r="B5004" s="53" t="str">
        <f t="shared" si="156"/>
        <v>2017_NY29</v>
      </c>
      <c r="C5004" t="s">
        <v>259</v>
      </c>
      <c r="D5004" t="s">
        <v>232</v>
      </c>
      <c r="E5004" s="53" t="str">
        <f t="shared" si="157"/>
        <v>2017_NYMONTGOMERY</v>
      </c>
      <c r="F5004">
        <v>424100</v>
      </c>
      <c r="G5004" s="53">
        <f t="array" ref="G5004">SUM(IF(A5004=A$5:A5004,IF(C5004=C$5:C5004,1,0),0))</f>
        <v>29</v>
      </c>
    </row>
    <row r="5005" spans="1:7" x14ac:dyDescent="0.25">
      <c r="A5005">
        <v>2017</v>
      </c>
      <c r="B5005" s="53" t="str">
        <f t="shared" si="156"/>
        <v>2017_NY30</v>
      </c>
      <c r="C5005" t="s">
        <v>259</v>
      </c>
      <c r="D5005" t="s">
        <v>263</v>
      </c>
      <c r="E5005" s="53" t="str">
        <f t="shared" si="157"/>
        <v>2017_NYNASSAU</v>
      </c>
      <c r="F5005">
        <v>636150</v>
      </c>
      <c r="G5005" s="53">
        <f t="array" ref="G5005">SUM(IF(A5005=A$5:A5005,IF(C5005=C$5:C5005,1,0),0))</f>
        <v>30</v>
      </c>
    </row>
    <row r="5006" spans="1:7" x14ac:dyDescent="0.25">
      <c r="A5006">
        <v>2017</v>
      </c>
      <c r="B5006" s="53" t="str">
        <f t="shared" si="156"/>
        <v>2017_NY31</v>
      </c>
      <c r="C5006" t="s">
        <v>259</v>
      </c>
      <c r="D5006" t="s">
        <v>110</v>
      </c>
      <c r="E5006" s="53" t="str">
        <f t="shared" si="157"/>
        <v>2017_NYNEW YORK</v>
      </c>
      <c r="F5006">
        <v>636150</v>
      </c>
      <c r="G5006" s="53">
        <f t="array" ref="G5006">SUM(IF(A5006=A$5:A5006,IF(C5006=C$5:C5006,1,0),0))</f>
        <v>31</v>
      </c>
    </row>
    <row r="5007" spans="1:7" x14ac:dyDescent="0.25">
      <c r="A5007">
        <v>2017</v>
      </c>
      <c r="B5007" s="53" t="str">
        <f t="shared" si="156"/>
        <v>2017_NY32</v>
      </c>
      <c r="C5007" t="s">
        <v>259</v>
      </c>
      <c r="D5007" t="s">
        <v>1442</v>
      </c>
      <c r="E5007" s="53" t="str">
        <f t="shared" si="157"/>
        <v>2017_NYNIAGARA</v>
      </c>
      <c r="F5007">
        <v>424100</v>
      </c>
      <c r="G5007" s="53">
        <f t="array" ref="G5007">SUM(IF(A5007=A$5:A5007,IF(C5007=C$5:C5007,1,0),0))</f>
        <v>32</v>
      </c>
    </row>
    <row r="5008" spans="1:7" x14ac:dyDescent="0.25">
      <c r="A5008">
        <v>2017</v>
      </c>
      <c r="B5008" s="53" t="str">
        <f t="shared" si="156"/>
        <v>2017_NY33</v>
      </c>
      <c r="C5008" t="s">
        <v>259</v>
      </c>
      <c r="D5008" t="s">
        <v>799</v>
      </c>
      <c r="E5008" s="53" t="str">
        <f t="shared" si="157"/>
        <v>2017_NYONEIDA</v>
      </c>
      <c r="F5008">
        <v>424100</v>
      </c>
      <c r="G5008" s="53">
        <f t="array" ref="G5008">SUM(IF(A5008=A$5:A5008,IF(C5008=C$5:C5008,1,0),0))</f>
        <v>33</v>
      </c>
    </row>
    <row r="5009" spans="1:7" x14ac:dyDescent="0.25">
      <c r="A5009">
        <v>2017</v>
      </c>
      <c r="B5009" s="53" t="str">
        <f t="shared" si="156"/>
        <v>2017_NY34</v>
      </c>
      <c r="C5009" t="s">
        <v>259</v>
      </c>
      <c r="D5009" t="s">
        <v>1443</v>
      </c>
      <c r="E5009" s="53" t="str">
        <f t="shared" si="157"/>
        <v>2017_NYONONDAGA</v>
      </c>
      <c r="F5009">
        <v>424100</v>
      </c>
      <c r="G5009" s="53">
        <f t="array" ref="G5009">SUM(IF(A5009=A$5:A5009,IF(C5009=C$5:C5009,1,0),0))</f>
        <v>34</v>
      </c>
    </row>
    <row r="5010" spans="1:7" x14ac:dyDescent="0.25">
      <c r="A5010">
        <v>2017</v>
      </c>
      <c r="B5010" s="53" t="str">
        <f t="shared" si="156"/>
        <v>2017_NY35</v>
      </c>
      <c r="C5010" t="s">
        <v>259</v>
      </c>
      <c r="D5010" t="s">
        <v>1444</v>
      </c>
      <c r="E5010" s="53" t="str">
        <f t="shared" si="157"/>
        <v>2017_NYONTARIO</v>
      </c>
      <c r="F5010">
        <v>424100</v>
      </c>
      <c r="G5010" s="53">
        <f t="array" ref="G5010">SUM(IF(A5010=A$5:A5010,IF(C5010=C$5:C5010,1,0),0))</f>
        <v>35</v>
      </c>
    </row>
    <row r="5011" spans="1:7" x14ac:dyDescent="0.25">
      <c r="A5011">
        <v>2017</v>
      </c>
      <c r="B5011" s="53" t="str">
        <f t="shared" si="156"/>
        <v>2017_NY36</v>
      </c>
      <c r="C5011" t="s">
        <v>259</v>
      </c>
      <c r="D5011" t="s">
        <v>169</v>
      </c>
      <c r="E5011" s="53" t="str">
        <f t="shared" si="157"/>
        <v>2017_NYORANGE</v>
      </c>
      <c r="F5011">
        <v>636150</v>
      </c>
      <c r="G5011" s="53">
        <f t="array" ref="G5011">SUM(IF(A5011=A$5:A5011,IF(C5011=C$5:C5011,1,0),0))</f>
        <v>36</v>
      </c>
    </row>
    <row r="5012" spans="1:7" x14ac:dyDescent="0.25">
      <c r="A5012">
        <v>2017</v>
      </c>
      <c r="B5012" s="53" t="str">
        <f t="shared" si="156"/>
        <v>2017_NY37</v>
      </c>
      <c r="C5012" t="s">
        <v>259</v>
      </c>
      <c r="D5012" t="s">
        <v>1077</v>
      </c>
      <c r="E5012" s="53" t="str">
        <f t="shared" si="157"/>
        <v>2017_NYORLEANS</v>
      </c>
      <c r="F5012">
        <v>424100</v>
      </c>
      <c r="G5012" s="53">
        <f t="array" ref="G5012">SUM(IF(A5012=A$5:A5012,IF(C5012=C$5:C5012,1,0),0))</f>
        <v>37</v>
      </c>
    </row>
    <row r="5013" spans="1:7" x14ac:dyDescent="0.25">
      <c r="A5013">
        <v>2017</v>
      </c>
      <c r="B5013" s="53" t="str">
        <f t="shared" si="156"/>
        <v>2017_NY38</v>
      </c>
      <c r="C5013" t="s">
        <v>259</v>
      </c>
      <c r="D5013" t="s">
        <v>1445</v>
      </c>
      <c r="E5013" s="53" t="str">
        <f t="shared" si="157"/>
        <v>2017_NYOSWEGO</v>
      </c>
      <c r="F5013">
        <v>424100</v>
      </c>
      <c r="G5013" s="53">
        <f t="array" ref="G5013">SUM(IF(A5013=A$5:A5013,IF(C5013=C$5:C5013,1,0),0))</f>
        <v>38</v>
      </c>
    </row>
    <row r="5014" spans="1:7" x14ac:dyDescent="0.25">
      <c r="A5014">
        <v>2017</v>
      </c>
      <c r="B5014" s="53" t="str">
        <f t="shared" si="156"/>
        <v>2017_NY39</v>
      </c>
      <c r="C5014" t="s">
        <v>259</v>
      </c>
      <c r="D5014" t="s">
        <v>1171</v>
      </c>
      <c r="E5014" s="53" t="str">
        <f t="shared" si="157"/>
        <v>2017_NYOTSEGO</v>
      </c>
      <c r="F5014">
        <v>424100</v>
      </c>
      <c r="G5014" s="53">
        <f t="array" ref="G5014">SUM(IF(A5014=A$5:A5014,IF(C5014=C$5:C5014,1,0),0))</f>
        <v>39</v>
      </c>
    </row>
    <row r="5015" spans="1:7" x14ac:dyDescent="0.25">
      <c r="A5015">
        <v>2017</v>
      </c>
      <c r="B5015" s="53" t="str">
        <f t="shared" si="156"/>
        <v>2017_NY40</v>
      </c>
      <c r="C5015" t="s">
        <v>259</v>
      </c>
      <c r="D5015" t="s">
        <v>264</v>
      </c>
      <c r="E5015" s="53" t="str">
        <f t="shared" si="157"/>
        <v>2017_NYPUTNAM</v>
      </c>
      <c r="F5015">
        <v>636150</v>
      </c>
      <c r="G5015" s="53">
        <f t="array" ref="G5015">SUM(IF(A5015=A$5:A5015,IF(C5015=C$5:C5015,1,0),0))</f>
        <v>40</v>
      </c>
    </row>
    <row r="5016" spans="1:7" x14ac:dyDescent="0.25">
      <c r="A5016">
        <v>2017</v>
      </c>
      <c r="B5016" s="53" t="str">
        <f t="shared" si="156"/>
        <v>2017_NY41</v>
      </c>
      <c r="C5016" t="s">
        <v>259</v>
      </c>
      <c r="D5016" t="s">
        <v>265</v>
      </c>
      <c r="E5016" s="53" t="str">
        <f t="shared" si="157"/>
        <v>2017_NYQUEENS</v>
      </c>
      <c r="F5016">
        <v>636150</v>
      </c>
      <c r="G5016" s="53">
        <f t="array" ref="G5016">SUM(IF(A5016=A$5:A5016,IF(C5016=C$5:C5016,1,0),0))</f>
        <v>41</v>
      </c>
    </row>
    <row r="5017" spans="1:7" x14ac:dyDescent="0.25">
      <c r="A5017">
        <v>2017</v>
      </c>
      <c r="B5017" s="53" t="str">
        <f t="shared" si="156"/>
        <v>2017_NY42</v>
      </c>
      <c r="C5017" t="s">
        <v>259</v>
      </c>
      <c r="D5017" t="s">
        <v>1446</v>
      </c>
      <c r="E5017" s="53" t="str">
        <f t="shared" si="157"/>
        <v>2017_NYRENSSELAER</v>
      </c>
      <c r="F5017">
        <v>424100</v>
      </c>
      <c r="G5017" s="53">
        <f t="array" ref="G5017">SUM(IF(A5017=A$5:A5017,IF(C5017=C$5:C5017,1,0),0))</f>
        <v>42</v>
      </c>
    </row>
    <row r="5018" spans="1:7" x14ac:dyDescent="0.25">
      <c r="A5018">
        <v>2017</v>
      </c>
      <c r="B5018" s="53" t="str">
        <f t="shared" si="156"/>
        <v>2017_NY43</v>
      </c>
      <c r="C5018" t="s">
        <v>259</v>
      </c>
      <c r="D5018" t="s">
        <v>266</v>
      </c>
      <c r="E5018" s="53" t="str">
        <f t="shared" si="157"/>
        <v>2017_NYRICHMOND</v>
      </c>
      <c r="F5018">
        <v>636150</v>
      </c>
      <c r="G5018" s="53">
        <f t="array" ref="G5018">SUM(IF(A5018=A$5:A5018,IF(C5018=C$5:C5018,1,0),0))</f>
        <v>43</v>
      </c>
    </row>
    <row r="5019" spans="1:7" x14ac:dyDescent="0.25">
      <c r="A5019">
        <v>2017</v>
      </c>
      <c r="B5019" s="53" t="str">
        <f t="shared" si="156"/>
        <v>2017_NY44</v>
      </c>
      <c r="C5019" t="s">
        <v>259</v>
      </c>
      <c r="D5019" t="s">
        <v>267</v>
      </c>
      <c r="E5019" s="53" t="str">
        <f t="shared" si="157"/>
        <v>2017_NYROCKLAND</v>
      </c>
      <c r="F5019">
        <v>636150</v>
      </c>
      <c r="G5019" s="53">
        <f t="array" ref="G5019">SUM(IF(A5019=A$5:A5019,IF(C5019=C$5:C5019,1,0),0))</f>
        <v>44</v>
      </c>
    </row>
    <row r="5020" spans="1:7" x14ac:dyDescent="0.25">
      <c r="A5020">
        <v>2017</v>
      </c>
      <c r="B5020" s="53" t="str">
        <f t="shared" si="156"/>
        <v>2017_NY45</v>
      </c>
      <c r="C5020" t="s">
        <v>259</v>
      </c>
      <c r="D5020" t="s">
        <v>1447</v>
      </c>
      <c r="E5020" s="53" t="str">
        <f t="shared" si="157"/>
        <v>2017_NYST. LAWRENCE</v>
      </c>
      <c r="F5020">
        <v>424100</v>
      </c>
      <c r="G5020" s="53">
        <f t="array" ref="G5020">SUM(IF(A5020=A$5:A5020,IF(C5020=C$5:C5020,1,0),0))</f>
        <v>45</v>
      </c>
    </row>
    <row r="5021" spans="1:7" x14ac:dyDescent="0.25">
      <c r="A5021">
        <v>2017</v>
      </c>
      <c r="B5021" s="53" t="str">
        <f t="shared" si="156"/>
        <v>2017_NY46</v>
      </c>
      <c r="C5021" t="s">
        <v>259</v>
      </c>
      <c r="D5021" t="s">
        <v>1448</v>
      </c>
      <c r="E5021" s="53" t="str">
        <f t="shared" si="157"/>
        <v>2017_NYSARATOGA</v>
      </c>
      <c r="F5021">
        <v>424100</v>
      </c>
      <c r="G5021" s="53">
        <f t="array" ref="G5021">SUM(IF(A5021=A$5:A5021,IF(C5021=C$5:C5021,1,0),0))</f>
        <v>46</v>
      </c>
    </row>
    <row r="5022" spans="1:7" x14ac:dyDescent="0.25">
      <c r="A5022">
        <v>2017</v>
      </c>
      <c r="B5022" s="53" t="str">
        <f t="shared" si="156"/>
        <v>2017_NY47</v>
      </c>
      <c r="C5022" t="s">
        <v>259</v>
      </c>
      <c r="D5022" t="s">
        <v>1449</v>
      </c>
      <c r="E5022" s="53" t="str">
        <f t="shared" si="157"/>
        <v>2017_NYSCHENECTADY</v>
      </c>
      <c r="F5022">
        <v>424100</v>
      </c>
      <c r="G5022" s="53">
        <f t="array" ref="G5022">SUM(IF(A5022=A$5:A5022,IF(C5022=C$5:C5022,1,0),0))</f>
        <v>47</v>
      </c>
    </row>
    <row r="5023" spans="1:7" x14ac:dyDescent="0.25">
      <c r="A5023">
        <v>2017</v>
      </c>
      <c r="B5023" s="53" t="str">
        <f t="shared" si="156"/>
        <v>2017_NY48</v>
      </c>
      <c r="C5023" t="s">
        <v>259</v>
      </c>
      <c r="D5023" t="s">
        <v>1450</v>
      </c>
      <c r="E5023" s="53" t="str">
        <f t="shared" si="157"/>
        <v>2017_NYSCHOHARIE</v>
      </c>
      <c r="F5023">
        <v>424100</v>
      </c>
      <c r="G5023" s="53">
        <f t="array" ref="G5023">SUM(IF(A5023=A$5:A5023,IF(C5023=C$5:C5023,1,0),0))</f>
        <v>48</v>
      </c>
    </row>
    <row r="5024" spans="1:7" x14ac:dyDescent="0.25">
      <c r="A5024">
        <v>2017</v>
      </c>
      <c r="B5024" s="53" t="str">
        <f t="shared" si="156"/>
        <v>2017_NY49</v>
      </c>
      <c r="C5024" t="s">
        <v>259</v>
      </c>
      <c r="D5024" t="s">
        <v>848</v>
      </c>
      <c r="E5024" s="53" t="str">
        <f t="shared" si="157"/>
        <v>2017_NYSCHUYLER</v>
      </c>
      <c r="F5024">
        <v>424100</v>
      </c>
      <c r="G5024" s="53">
        <f t="array" ref="G5024">SUM(IF(A5024=A$5:A5024,IF(C5024=C$5:C5024,1,0),0))</f>
        <v>49</v>
      </c>
    </row>
    <row r="5025" spans="1:7" x14ac:dyDescent="0.25">
      <c r="A5025">
        <v>2017</v>
      </c>
      <c r="B5025" s="53" t="str">
        <f t="shared" si="156"/>
        <v>2017_NY50</v>
      </c>
      <c r="C5025" t="s">
        <v>259</v>
      </c>
      <c r="D5025" t="s">
        <v>1451</v>
      </c>
      <c r="E5025" s="53" t="str">
        <f t="shared" si="157"/>
        <v>2017_NYSENECA</v>
      </c>
      <c r="F5025">
        <v>424100</v>
      </c>
      <c r="G5025" s="53">
        <f t="array" ref="G5025">SUM(IF(A5025=A$5:A5025,IF(C5025=C$5:C5025,1,0),0))</f>
        <v>50</v>
      </c>
    </row>
    <row r="5026" spans="1:7" x14ac:dyDescent="0.25">
      <c r="A5026">
        <v>2017</v>
      </c>
      <c r="B5026" s="53" t="str">
        <f t="shared" si="156"/>
        <v>2017_NY51</v>
      </c>
      <c r="C5026" t="s">
        <v>259</v>
      </c>
      <c r="D5026" t="s">
        <v>886</v>
      </c>
      <c r="E5026" s="53" t="str">
        <f t="shared" si="157"/>
        <v>2017_NYSTEUBEN</v>
      </c>
      <c r="F5026">
        <v>424100</v>
      </c>
      <c r="G5026" s="53">
        <f t="array" ref="G5026">SUM(IF(A5026=A$5:A5026,IF(C5026=C$5:C5026,1,0),0))</f>
        <v>51</v>
      </c>
    </row>
    <row r="5027" spans="1:7" x14ac:dyDescent="0.25">
      <c r="A5027">
        <v>2017</v>
      </c>
      <c r="B5027" s="53" t="str">
        <f t="shared" si="156"/>
        <v>2017_NY52</v>
      </c>
      <c r="C5027" t="s">
        <v>259</v>
      </c>
      <c r="D5027" t="s">
        <v>244</v>
      </c>
      <c r="E5027" s="53" t="str">
        <f t="shared" si="157"/>
        <v>2017_NYSUFFOLK</v>
      </c>
      <c r="F5027">
        <v>636150</v>
      </c>
      <c r="G5027" s="53">
        <f t="array" ref="G5027">SUM(IF(A5027=A$5:A5027,IF(C5027=C$5:C5027,1,0),0))</f>
        <v>52</v>
      </c>
    </row>
    <row r="5028" spans="1:7" x14ac:dyDescent="0.25">
      <c r="A5028">
        <v>2017</v>
      </c>
      <c r="B5028" s="53" t="str">
        <f t="shared" si="156"/>
        <v>2017_NY53</v>
      </c>
      <c r="C5028" t="s">
        <v>259</v>
      </c>
      <c r="D5028" t="s">
        <v>887</v>
      </c>
      <c r="E5028" s="53" t="str">
        <f t="shared" si="157"/>
        <v>2017_NYSULLIVAN</v>
      </c>
      <c r="F5028">
        <v>424100</v>
      </c>
      <c r="G5028" s="53">
        <f t="array" ref="G5028">SUM(IF(A5028=A$5:A5028,IF(C5028=C$5:C5028,1,0),0))</f>
        <v>53</v>
      </c>
    </row>
    <row r="5029" spans="1:7" x14ac:dyDescent="0.25">
      <c r="A5029">
        <v>2017</v>
      </c>
      <c r="B5029" s="53" t="str">
        <f t="shared" si="156"/>
        <v>2017_NY54</v>
      </c>
      <c r="C5029" t="s">
        <v>259</v>
      </c>
      <c r="D5029" t="s">
        <v>1452</v>
      </c>
      <c r="E5029" s="53" t="str">
        <f t="shared" si="157"/>
        <v>2017_NYTIOGA</v>
      </c>
      <c r="F5029">
        <v>424100</v>
      </c>
      <c r="G5029" s="53">
        <f t="array" ref="G5029">SUM(IF(A5029=A$5:A5029,IF(C5029=C$5:C5029,1,0),0))</f>
        <v>54</v>
      </c>
    </row>
    <row r="5030" spans="1:7" x14ac:dyDescent="0.25">
      <c r="A5030">
        <v>2017</v>
      </c>
      <c r="B5030" s="53" t="str">
        <f t="shared" si="156"/>
        <v>2017_NY55</v>
      </c>
      <c r="C5030" t="s">
        <v>259</v>
      </c>
      <c r="D5030" t="s">
        <v>1453</v>
      </c>
      <c r="E5030" s="53" t="str">
        <f t="shared" si="157"/>
        <v>2017_NYTOMPKINS</v>
      </c>
      <c r="F5030">
        <v>424100</v>
      </c>
      <c r="G5030" s="53">
        <f t="array" ref="G5030">SUM(IF(A5030=A$5:A5030,IF(C5030=C$5:C5030,1,0),0))</f>
        <v>55</v>
      </c>
    </row>
    <row r="5031" spans="1:7" x14ac:dyDescent="0.25">
      <c r="A5031">
        <v>2017</v>
      </c>
      <c r="B5031" s="53" t="str">
        <f t="shared" si="156"/>
        <v>2017_NY56</v>
      </c>
      <c r="C5031" t="s">
        <v>259</v>
      </c>
      <c r="D5031" t="s">
        <v>1454</v>
      </c>
      <c r="E5031" s="53" t="str">
        <f t="shared" si="157"/>
        <v>2017_NYULSTER</v>
      </c>
      <c r="F5031">
        <v>424100</v>
      </c>
      <c r="G5031" s="53">
        <f t="array" ref="G5031">SUM(IF(A5031=A$5:A5031,IF(C5031=C$5:C5031,1,0),0))</f>
        <v>56</v>
      </c>
    </row>
    <row r="5032" spans="1:7" x14ac:dyDescent="0.25">
      <c r="A5032">
        <v>2017</v>
      </c>
      <c r="B5032" s="53" t="str">
        <f t="shared" si="156"/>
        <v>2017_NY57</v>
      </c>
      <c r="C5032" t="s">
        <v>259</v>
      </c>
      <c r="D5032" t="s">
        <v>336</v>
      </c>
      <c r="E5032" s="53" t="str">
        <f t="shared" si="157"/>
        <v>2017_NYWARREN</v>
      </c>
      <c r="F5032">
        <v>424100</v>
      </c>
      <c r="G5032" s="53">
        <f t="array" ref="G5032">SUM(IF(A5032=A$5:A5032,IF(C5032=C$5:C5032,1,0),0))</f>
        <v>57</v>
      </c>
    </row>
    <row r="5033" spans="1:7" x14ac:dyDescent="0.25">
      <c r="A5033">
        <v>2017</v>
      </c>
      <c r="B5033" s="53" t="str">
        <f t="shared" si="156"/>
        <v>2017_NY58</v>
      </c>
      <c r="C5033" t="s">
        <v>259</v>
      </c>
      <c r="D5033" t="s">
        <v>125</v>
      </c>
      <c r="E5033" s="53" t="str">
        <f t="shared" si="157"/>
        <v>2017_NYWASHINGTON</v>
      </c>
      <c r="F5033">
        <v>424100</v>
      </c>
      <c r="G5033" s="53">
        <f t="array" ref="G5033">SUM(IF(A5033=A$5:A5033,IF(C5033=C$5:C5033,1,0),0))</f>
        <v>58</v>
      </c>
    </row>
    <row r="5034" spans="1:7" x14ac:dyDescent="0.25">
      <c r="A5034">
        <v>2017</v>
      </c>
      <c r="B5034" s="53" t="str">
        <f t="shared" si="156"/>
        <v>2017_NY59</v>
      </c>
      <c r="C5034" t="s">
        <v>259</v>
      </c>
      <c r="D5034" t="s">
        <v>770</v>
      </c>
      <c r="E5034" s="53" t="str">
        <f t="shared" si="157"/>
        <v>2017_NYWAYNE</v>
      </c>
      <c r="F5034">
        <v>424100</v>
      </c>
      <c r="G5034" s="53">
        <f t="array" ref="G5034">SUM(IF(A5034=A$5:A5034,IF(C5034=C$5:C5034,1,0),0))</f>
        <v>59</v>
      </c>
    </row>
    <row r="5035" spans="1:7" x14ac:dyDescent="0.25">
      <c r="A5035">
        <v>2017</v>
      </c>
      <c r="B5035" s="53" t="str">
        <f t="shared" si="156"/>
        <v>2017_NY60</v>
      </c>
      <c r="C5035" t="s">
        <v>259</v>
      </c>
      <c r="D5035" t="s">
        <v>268</v>
      </c>
      <c r="E5035" s="53" t="str">
        <f t="shared" si="157"/>
        <v>2017_NYWESTCHESTER</v>
      </c>
      <c r="F5035">
        <v>636150</v>
      </c>
      <c r="G5035" s="53">
        <f t="array" ref="G5035">SUM(IF(A5035=A$5:A5035,IF(C5035=C$5:C5035,1,0),0))</f>
        <v>60</v>
      </c>
    </row>
    <row r="5036" spans="1:7" x14ac:dyDescent="0.25">
      <c r="A5036">
        <v>2017</v>
      </c>
      <c r="B5036" s="53" t="str">
        <f t="shared" si="156"/>
        <v>2017_NY61</v>
      </c>
      <c r="C5036" t="s">
        <v>259</v>
      </c>
      <c r="D5036" t="s">
        <v>128</v>
      </c>
      <c r="E5036" s="53" t="str">
        <f t="shared" si="157"/>
        <v>2017_NYWYOMING</v>
      </c>
      <c r="F5036">
        <v>424100</v>
      </c>
      <c r="G5036" s="53">
        <f t="array" ref="G5036">SUM(IF(A5036=A$5:A5036,IF(C5036=C$5:C5036,1,0),0))</f>
        <v>61</v>
      </c>
    </row>
    <row r="5037" spans="1:7" x14ac:dyDescent="0.25">
      <c r="A5037">
        <v>2017</v>
      </c>
      <c r="B5037" s="53" t="str">
        <f t="shared" si="156"/>
        <v>2017_NY62</v>
      </c>
      <c r="C5037" t="s">
        <v>259</v>
      </c>
      <c r="D5037" t="s">
        <v>1455</v>
      </c>
      <c r="E5037" s="53" t="str">
        <f t="shared" si="157"/>
        <v>2017_NYYATES</v>
      </c>
      <c r="F5037">
        <v>424100</v>
      </c>
      <c r="G5037" s="53">
        <f t="array" ref="G5037">SUM(IF(A5037=A$5:A5037,IF(C5037=C$5:C5037,1,0),0))</f>
        <v>62</v>
      </c>
    </row>
    <row r="5038" spans="1:7" x14ac:dyDescent="0.25">
      <c r="A5038">
        <v>2017</v>
      </c>
      <c r="B5038" s="53" t="str">
        <f t="shared" si="156"/>
        <v>2017_NC1</v>
      </c>
      <c r="C5038" t="s">
        <v>269</v>
      </c>
      <c r="D5038" t="s">
        <v>1456</v>
      </c>
      <c r="E5038" s="53" t="str">
        <f t="shared" si="157"/>
        <v>2017_NCALAMANCE</v>
      </c>
      <c r="F5038">
        <v>424100</v>
      </c>
      <c r="G5038" s="53">
        <f t="array" ref="G5038">SUM(IF(A5038=A$5:A5038,IF(C5038=C$5:C5038,1,0),0))</f>
        <v>1</v>
      </c>
    </row>
    <row r="5039" spans="1:7" x14ac:dyDescent="0.25">
      <c r="A5039">
        <v>2017</v>
      </c>
      <c r="B5039" s="53" t="str">
        <f t="shared" si="156"/>
        <v>2017_NC2</v>
      </c>
      <c r="C5039" t="s">
        <v>269</v>
      </c>
      <c r="D5039" t="s">
        <v>806</v>
      </c>
      <c r="E5039" s="53" t="str">
        <f t="shared" si="157"/>
        <v>2017_NCALEXANDER</v>
      </c>
      <c r="F5039">
        <v>424100</v>
      </c>
      <c r="G5039" s="53">
        <f t="array" ref="G5039">SUM(IF(A5039=A$5:A5039,IF(C5039=C$5:C5039,1,0),0))</f>
        <v>2</v>
      </c>
    </row>
    <row r="5040" spans="1:7" x14ac:dyDescent="0.25">
      <c r="A5040">
        <v>2017</v>
      </c>
      <c r="B5040" s="53" t="str">
        <f t="shared" si="156"/>
        <v>2017_NC3</v>
      </c>
      <c r="C5040" t="s">
        <v>269</v>
      </c>
      <c r="D5040" t="s">
        <v>1457</v>
      </c>
      <c r="E5040" s="53" t="str">
        <f t="shared" si="157"/>
        <v>2017_NCALLEGHANY</v>
      </c>
      <c r="F5040">
        <v>424100</v>
      </c>
      <c r="G5040" s="53">
        <f t="array" ref="G5040">SUM(IF(A5040=A$5:A5040,IF(C5040=C$5:C5040,1,0),0))</f>
        <v>3</v>
      </c>
    </row>
    <row r="5041" spans="1:7" x14ac:dyDescent="0.25">
      <c r="A5041">
        <v>2017</v>
      </c>
      <c r="B5041" s="53" t="str">
        <f t="shared" si="156"/>
        <v>2017_NC4</v>
      </c>
      <c r="C5041" t="s">
        <v>269</v>
      </c>
      <c r="D5041" t="s">
        <v>1458</v>
      </c>
      <c r="E5041" s="53" t="str">
        <f t="shared" si="157"/>
        <v>2017_NCANSON</v>
      </c>
      <c r="F5041">
        <v>424100</v>
      </c>
      <c r="G5041" s="53">
        <f t="array" ref="G5041">SUM(IF(A5041=A$5:A5041,IF(C5041=C$5:C5041,1,0),0))</f>
        <v>4</v>
      </c>
    </row>
    <row r="5042" spans="1:7" x14ac:dyDescent="0.25">
      <c r="A5042">
        <v>2017</v>
      </c>
      <c r="B5042" s="53" t="str">
        <f t="shared" si="156"/>
        <v>2017_NC5</v>
      </c>
      <c r="C5042" t="s">
        <v>269</v>
      </c>
      <c r="D5042" t="s">
        <v>1459</v>
      </c>
      <c r="E5042" s="53" t="str">
        <f t="shared" si="157"/>
        <v>2017_NCASHE</v>
      </c>
      <c r="F5042">
        <v>424100</v>
      </c>
      <c r="G5042" s="53">
        <f t="array" ref="G5042">SUM(IF(A5042=A$5:A5042,IF(C5042=C$5:C5042,1,0),0))</f>
        <v>5</v>
      </c>
    </row>
    <row r="5043" spans="1:7" x14ac:dyDescent="0.25">
      <c r="A5043">
        <v>2017</v>
      </c>
      <c r="B5043" s="53" t="str">
        <f t="shared" si="156"/>
        <v>2017_NC6</v>
      </c>
      <c r="C5043" t="s">
        <v>269</v>
      </c>
      <c r="D5043" t="s">
        <v>1460</v>
      </c>
      <c r="E5043" s="53" t="str">
        <f t="shared" si="157"/>
        <v>2017_NCAVERY</v>
      </c>
      <c r="F5043">
        <v>424100</v>
      </c>
      <c r="G5043" s="53">
        <f t="array" ref="G5043">SUM(IF(A5043=A$5:A5043,IF(C5043=C$5:C5043,1,0),0))</f>
        <v>6</v>
      </c>
    </row>
    <row r="5044" spans="1:7" x14ac:dyDescent="0.25">
      <c r="A5044">
        <v>2017</v>
      </c>
      <c r="B5044" s="53" t="str">
        <f t="shared" si="156"/>
        <v>2017_NC7</v>
      </c>
      <c r="C5044" t="s">
        <v>269</v>
      </c>
      <c r="D5044" t="s">
        <v>1461</v>
      </c>
      <c r="E5044" s="53" t="str">
        <f t="shared" si="157"/>
        <v>2017_NCBEAUFORT</v>
      </c>
      <c r="F5044">
        <v>424100</v>
      </c>
      <c r="G5044" s="53">
        <f t="array" ref="G5044">SUM(IF(A5044=A$5:A5044,IF(C5044=C$5:C5044,1,0),0))</f>
        <v>7</v>
      </c>
    </row>
    <row r="5045" spans="1:7" x14ac:dyDescent="0.25">
      <c r="A5045">
        <v>2017</v>
      </c>
      <c r="B5045" s="53" t="str">
        <f t="shared" si="156"/>
        <v>2017_NC8</v>
      </c>
      <c r="C5045" t="s">
        <v>269</v>
      </c>
      <c r="D5045" t="s">
        <v>1462</v>
      </c>
      <c r="E5045" s="53" t="str">
        <f t="shared" si="157"/>
        <v>2017_NCBERTIE</v>
      </c>
      <c r="F5045">
        <v>424100</v>
      </c>
      <c r="G5045" s="53">
        <f t="array" ref="G5045">SUM(IF(A5045=A$5:A5045,IF(C5045=C$5:C5045,1,0),0))</f>
        <v>8</v>
      </c>
    </row>
    <row r="5046" spans="1:7" x14ac:dyDescent="0.25">
      <c r="A5046">
        <v>2017</v>
      </c>
      <c r="B5046" s="53" t="str">
        <f t="shared" si="156"/>
        <v>2017_NC9</v>
      </c>
      <c r="C5046" t="s">
        <v>269</v>
      </c>
      <c r="D5046" t="s">
        <v>1463</v>
      </c>
      <c r="E5046" s="53" t="str">
        <f t="shared" si="157"/>
        <v>2017_NCBLADEN</v>
      </c>
      <c r="F5046">
        <v>424100</v>
      </c>
      <c r="G5046" s="53">
        <f t="array" ref="G5046">SUM(IF(A5046=A$5:A5046,IF(C5046=C$5:C5046,1,0),0))</f>
        <v>9</v>
      </c>
    </row>
    <row r="5047" spans="1:7" x14ac:dyDescent="0.25">
      <c r="A5047">
        <v>2017</v>
      </c>
      <c r="B5047" s="53" t="str">
        <f t="shared" si="156"/>
        <v>2017_NC10</v>
      </c>
      <c r="C5047" t="s">
        <v>269</v>
      </c>
      <c r="D5047" t="s">
        <v>1464</v>
      </c>
      <c r="E5047" s="53" t="str">
        <f t="shared" si="157"/>
        <v>2017_NCBRUNSWICK</v>
      </c>
      <c r="F5047">
        <v>424100</v>
      </c>
      <c r="G5047" s="53">
        <f t="array" ref="G5047">SUM(IF(A5047=A$5:A5047,IF(C5047=C$5:C5047,1,0),0))</f>
        <v>10</v>
      </c>
    </row>
    <row r="5048" spans="1:7" x14ac:dyDescent="0.25">
      <c r="A5048">
        <v>2017</v>
      </c>
      <c r="B5048" s="53" t="str">
        <f t="shared" si="156"/>
        <v>2017_NC11</v>
      </c>
      <c r="C5048" t="s">
        <v>269</v>
      </c>
      <c r="D5048" t="s">
        <v>1465</v>
      </c>
      <c r="E5048" s="53" t="str">
        <f t="shared" si="157"/>
        <v>2017_NCBUNCOMBE</v>
      </c>
      <c r="F5048">
        <v>424100</v>
      </c>
      <c r="G5048" s="53">
        <f t="array" ref="G5048">SUM(IF(A5048=A$5:A5048,IF(C5048=C$5:C5048,1,0),0))</f>
        <v>11</v>
      </c>
    </row>
    <row r="5049" spans="1:7" x14ac:dyDescent="0.25">
      <c r="A5049">
        <v>2017</v>
      </c>
      <c r="B5049" s="53" t="str">
        <f t="shared" si="156"/>
        <v>2017_NC12</v>
      </c>
      <c r="C5049" t="s">
        <v>269</v>
      </c>
      <c r="D5049" t="s">
        <v>685</v>
      </c>
      <c r="E5049" s="53" t="str">
        <f t="shared" si="157"/>
        <v>2017_NCBURKE</v>
      </c>
      <c r="F5049">
        <v>424100</v>
      </c>
      <c r="G5049" s="53">
        <f t="array" ref="G5049">SUM(IF(A5049=A$5:A5049,IF(C5049=C$5:C5049,1,0),0))</f>
        <v>12</v>
      </c>
    </row>
    <row r="5050" spans="1:7" x14ac:dyDescent="0.25">
      <c r="A5050">
        <v>2017</v>
      </c>
      <c r="B5050" s="53" t="str">
        <f t="shared" si="156"/>
        <v>2017_NC13</v>
      </c>
      <c r="C5050" t="s">
        <v>269</v>
      </c>
      <c r="D5050" t="s">
        <v>1466</v>
      </c>
      <c r="E5050" s="53" t="str">
        <f t="shared" si="157"/>
        <v>2017_NCCABARRUS</v>
      </c>
      <c r="F5050">
        <v>424100</v>
      </c>
      <c r="G5050" s="53">
        <f t="array" ref="G5050">SUM(IF(A5050=A$5:A5050,IF(C5050=C$5:C5050,1,0),0))</f>
        <v>13</v>
      </c>
    </row>
    <row r="5051" spans="1:7" x14ac:dyDescent="0.25">
      <c r="A5051">
        <v>2017</v>
      </c>
      <c r="B5051" s="53" t="str">
        <f t="shared" si="156"/>
        <v>2017_NC14</v>
      </c>
      <c r="C5051" t="s">
        <v>269</v>
      </c>
      <c r="D5051" t="s">
        <v>1011</v>
      </c>
      <c r="E5051" s="53" t="str">
        <f t="shared" si="157"/>
        <v>2017_NCCALDWELL</v>
      </c>
      <c r="F5051">
        <v>424100</v>
      </c>
      <c r="G5051" s="53">
        <f t="array" ref="G5051">SUM(IF(A5051=A$5:A5051,IF(C5051=C$5:C5051,1,0),0))</f>
        <v>14</v>
      </c>
    </row>
    <row r="5052" spans="1:7" x14ac:dyDescent="0.25">
      <c r="A5052">
        <v>2017</v>
      </c>
      <c r="B5052" s="53" t="str">
        <f t="shared" si="156"/>
        <v>2017_NC15</v>
      </c>
      <c r="C5052" t="s">
        <v>269</v>
      </c>
      <c r="D5052" t="s">
        <v>270</v>
      </c>
      <c r="E5052" s="53" t="str">
        <f t="shared" si="157"/>
        <v>2017_NCCAMDEN</v>
      </c>
      <c r="F5052">
        <v>625500</v>
      </c>
      <c r="G5052" s="53">
        <f t="array" ref="G5052">SUM(IF(A5052=A$5:A5052,IF(C5052=C$5:C5052,1,0),0))</f>
        <v>15</v>
      </c>
    </row>
    <row r="5053" spans="1:7" x14ac:dyDescent="0.25">
      <c r="A5053">
        <v>2017</v>
      </c>
      <c r="B5053" s="53" t="str">
        <f t="shared" si="156"/>
        <v>2017_NC16</v>
      </c>
      <c r="C5053" t="s">
        <v>269</v>
      </c>
      <c r="D5053" t="s">
        <v>1467</v>
      </c>
      <c r="E5053" s="53" t="str">
        <f t="shared" si="157"/>
        <v>2017_NCCARTERET</v>
      </c>
      <c r="F5053">
        <v>424100</v>
      </c>
      <c r="G5053" s="53">
        <f t="array" ref="G5053">SUM(IF(A5053=A$5:A5053,IF(C5053=C$5:C5053,1,0),0))</f>
        <v>16</v>
      </c>
    </row>
    <row r="5054" spans="1:7" x14ac:dyDescent="0.25">
      <c r="A5054">
        <v>2017</v>
      </c>
      <c r="B5054" s="53" t="str">
        <f t="shared" si="156"/>
        <v>2017_NC17</v>
      </c>
      <c r="C5054" t="s">
        <v>269</v>
      </c>
      <c r="D5054" t="s">
        <v>1468</v>
      </c>
      <c r="E5054" s="53" t="str">
        <f t="shared" si="157"/>
        <v>2017_NCCASWELL</v>
      </c>
      <c r="F5054">
        <v>424100</v>
      </c>
      <c r="G5054" s="53">
        <f t="array" ref="G5054">SUM(IF(A5054=A$5:A5054,IF(C5054=C$5:C5054,1,0),0))</f>
        <v>17</v>
      </c>
    </row>
    <row r="5055" spans="1:7" x14ac:dyDescent="0.25">
      <c r="A5055">
        <v>2017</v>
      </c>
      <c r="B5055" s="53" t="str">
        <f t="shared" si="156"/>
        <v>2017_NC18</v>
      </c>
      <c r="C5055" t="s">
        <v>269</v>
      </c>
      <c r="D5055" t="s">
        <v>1469</v>
      </c>
      <c r="E5055" s="53" t="str">
        <f t="shared" si="157"/>
        <v>2017_NCCATAWBA</v>
      </c>
      <c r="F5055">
        <v>424100</v>
      </c>
      <c r="G5055" s="53">
        <f t="array" ref="G5055">SUM(IF(A5055=A$5:A5055,IF(C5055=C$5:C5055,1,0),0))</f>
        <v>18</v>
      </c>
    </row>
    <row r="5056" spans="1:7" x14ac:dyDescent="0.25">
      <c r="A5056">
        <v>2017</v>
      </c>
      <c r="B5056" s="53" t="str">
        <f t="shared" si="156"/>
        <v>2017_NC19</v>
      </c>
      <c r="C5056" t="s">
        <v>269</v>
      </c>
      <c r="D5056" t="s">
        <v>690</v>
      </c>
      <c r="E5056" s="53" t="str">
        <f t="shared" si="157"/>
        <v>2017_NCCHATHAM</v>
      </c>
      <c r="F5056">
        <v>424100</v>
      </c>
      <c r="G5056" s="53">
        <f t="array" ref="G5056">SUM(IF(A5056=A$5:A5056,IF(C5056=C$5:C5056,1,0),0))</f>
        <v>19</v>
      </c>
    </row>
    <row r="5057" spans="1:7" x14ac:dyDescent="0.25">
      <c r="A5057">
        <v>2017</v>
      </c>
      <c r="B5057" s="53" t="str">
        <f t="shared" si="156"/>
        <v>2017_NC20</v>
      </c>
      <c r="C5057" t="s">
        <v>269</v>
      </c>
      <c r="D5057" t="s">
        <v>436</v>
      </c>
      <c r="E5057" s="53" t="str">
        <f t="shared" si="157"/>
        <v>2017_NCCHEROKEE</v>
      </c>
      <c r="F5057">
        <v>424100</v>
      </c>
      <c r="G5057" s="53">
        <f t="array" ref="G5057">SUM(IF(A5057=A$5:A5057,IF(C5057=C$5:C5057,1,0),0))</f>
        <v>20</v>
      </c>
    </row>
    <row r="5058" spans="1:7" x14ac:dyDescent="0.25">
      <c r="A5058">
        <v>2017</v>
      </c>
      <c r="B5058" s="53" t="str">
        <f t="shared" si="156"/>
        <v>2017_NC21</v>
      </c>
      <c r="C5058" t="s">
        <v>269</v>
      </c>
      <c r="D5058" t="s">
        <v>1470</v>
      </c>
      <c r="E5058" s="53" t="str">
        <f t="shared" si="157"/>
        <v>2017_NCCHOWAN</v>
      </c>
      <c r="F5058">
        <v>424100</v>
      </c>
      <c r="G5058" s="53">
        <f t="array" ref="G5058">SUM(IF(A5058=A$5:A5058,IF(C5058=C$5:C5058,1,0),0))</f>
        <v>21</v>
      </c>
    </row>
    <row r="5059" spans="1:7" x14ac:dyDescent="0.25">
      <c r="A5059">
        <v>2017</v>
      </c>
      <c r="B5059" s="53" t="str">
        <f t="shared" si="156"/>
        <v>2017_NC22</v>
      </c>
      <c r="C5059" t="s">
        <v>269</v>
      </c>
      <c r="D5059" t="s">
        <v>439</v>
      </c>
      <c r="E5059" s="53" t="str">
        <f t="shared" si="157"/>
        <v>2017_NCCLAY</v>
      </c>
      <c r="F5059">
        <v>424100</v>
      </c>
      <c r="G5059" s="53">
        <f t="array" ref="G5059">SUM(IF(A5059=A$5:A5059,IF(C5059=C$5:C5059,1,0),0))</f>
        <v>22</v>
      </c>
    </row>
    <row r="5060" spans="1:7" x14ac:dyDescent="0.25">
      <c r="A5060">
        <v>2017</v>
      </c>
      <c r="B5060" s="53" t="str">
        <f t="shared" si="156"/>
        <v>2017_NC23</v>
      </c>
      <c r="C5060" t="s">
        <v>269</v>
      </c>
      <c r="D5060" t="s">
        <v>508</v>
      </c>
      <c r="E5060" s="53" t="str">
        <f t="shared" si="157"/>
        <v>2017_NCCLEVELAND</v>
      </c>
      <c r="F5060">
        <v>424100</v>
      </c>
      <c r="G5060" s="53">
        <f t="array" ref="G5060">SUM(IF(A5060=A$5:A5060,IF(C5060=C$5:C5060,1,0),0))</f>
        <v>23</v>
      </c>
    </row>
    <row r="5061" spans="1:7" x14ac:dyDescent="0.25">
      <c r="A5061">
        <v>2017</v>
      </c>
      <c r="B5061" s="53" t="str">
        <f t="shared" si="156"/>
        <v>2017_NC24</v>
      </c>
      <c r="C5061" t="s">
        <v>269</v>
      </c>
      <c r="D5061" t="s">
        <v>1471</v>
      </c>
      <c r="E5061" s="53" t="str">
        <f t="shared" si="157"/>
        <v>2017_NCCOLUMBUS</v>
      </c>
      <c r="F5061">
        <v>424100</v>
      </c>
      <c r="G5061" s="53">
        <f t="array" ref="G5061">SUM(IF(A5061=A$5:A5061,IF(C5061=C$5:C5061,1,0),0))</f>
        <v>24</v>
      </c>
    </row>
    <row r="5062" spans="1:7" x14ac:dyDescent="0.25">
      <c r="A5062">
        <v>2017</v>
      </c>
      <c r="B5062" s="53" t="str">
        <f t="shared" ref="B5062:B5125" si="158">A5062&amp;"_"&amp;C5062&amp;G5062</f>
        <v>2017_NC25</v>
      </c>
      <c r="C5062" t="s">
        <v>269</v>
      </c>
      <c r="D5062" t="s">
        <v>1472</v>
      </c>
      <c r="E5062" s="53" t="str">
        <f t="shared" ref="E5062:E5125" si="159">A5062&amp;"_"&amp;C5062&amp;D5062</f>
        <v>2017_NCCRAVEN</v>
      </c>
      <c r="F5062">
        <v>424100</v>
      </c>
      <c r="G5062" s="53">
        <f t="array" ref="G5062">SUM(IF(A5062=A$5:A5062,IF(C5062=C$5:C5062,1,0),0))</f>
        <v>25</v>
      </c>
    </row>
    <row r="5063" spans="1:7" x14ac:dyDescent="0.25">
      <c r="A5063">
        <v>2017</v>
      </c>
      <c r="B5063" s="53" t="str">
        <f t="shared" si="158"/>
        <v>2017_NC26</v>
      </c>
      <c r="C5063" t="s">
        <v>269</v>
      </c>
      <c r="D5063" t="s">
        <v>310</v>
      </c>
      <c r="E5063" s="53" t="str">
        <f t="shared" si="159"/>
        <v>2017_NCCUMBERLAND</v>
      </c>
      <c r="F5063">
        <v>424100</v>
      </c>
      <c r="G5063" s="53">
        <f t="array" ref="G5063">SUM(IF(A5063=A$5:A5063,IF(C5063=C$5:C5063,1,0),0))</f>
        <v>26</v>
      </c>
    </row>
    <row r="5064" spans="1:7" x14ac:dyDescent="0.25">
      <c r="A5064">
        <v>2017</v>
      </c>
      <c r="B5064" s="53" t="str">
        <f t="shared" si="158"/>
        <v>2017_NC27</v>
      </c>
      <c r="C5064" t="s">
        <v>269</v>
      </c>
      <c r="D5064" t="s">
        <v>271</v>
      </c>
      <c r="E5064" s="53" t="str">
        <f t="shared" si="159"/>
        <v>2017_NCCURRITUCK</v>
      </c>
      <c r="F5064">
        <v>458850</v>
      </c>
      <c r="G5064" s="53">
        <f t="array" ref="G5064">SUM(IF(A5064=A$5:A5064,IF(C5064=C$5:C5064,1,0),0))</f>
        <v>27</v>
      </c>
    </row>
    <row r="5065" spans="1:7" x14ac:dyDescent="0.25">
      <c r="A5065">
        <v>2017</v>
      </c>
      <c r="B5065" s="53" t="str">
        <f t="shared" si="158"/>
        <v>2017_NC28</v>
      </c>
      <c r="C5065" t="s">
        <v>269</v>
      </c>
      <c r="D5065" t="s">
        <v>1473</v>
      </c>
      <c r="E5065" s="53" t="str">
        <f t="shared" si="159"/>
        <v>2017_NCDARE</v>
      </c>
      <c r="F5065">
        <v>424100</v>
      </c>
      <c r="G5065" s="53">
        <f t="array" ref="G5065">SUM(IF(A5065=A$5:A5065,IF(C5065=C$5:C5065,1,0),0))</f>
        <v>28</v>
      </c>
    </row>
    <row r="5066" spans="1:7" x14ac:dyDescent="0.25">
      <c r="A5066">
        <v>2017</v>
      </c>
      <c r="B5066" s="53" t="str">
        <f t="shared" si="158"/>
        <v>2017_NC29</v>
      </c>
      <c r="C5066" t="s">
        <v>269</v>
      </c>
      <c r="D5066" t="s">
        <v>285</v>
      </c>
      <c r="E5066" s="53" t="str">
        <f t="shared" si="159"/>
        <v>2017_NCDAVIDSON</v>
      </c>
      <c r="F5066">
        <v>424100</v>
      </c>
      <c r="G5066" s="53">
        <f t="array" ref="G5066">SUM(IF(A5066=A$5:A5066,IF(C5066=C$5:C5066,1,0),0))</f>
        <v>29</v>
      </c>
    </row>
    <row r="5067" spans="1:7" x14ac:dyDescent="0.25">
      <c r="A5067">
        <v>2017</v>
      </c>
      <c r="B5067" s="53" t="str">
        <f t="shared" si="158"/>
        <v>2017_NC30</v>
      </c>
      <c r="C5067" t="s">
        <v>269</v>
      </c>
      <c r="D5067" t="s">
        <v>1474</v>
      </c>
      <c r="E5067" s="53" t="str">
        <f t="shared" si="159"/>
        <v>2017_NCDAVIE</v>
      </c>
      <c r="F5067">
        <v>424100</v>
      </c>
      <c r="G5067" s="53">
        <f t="array" ref="G5067">SUM(IF(A5067=A$5:A5067,IF(C5067=C$5:C5067,1,0),0))</f>
        <v>30</v>
      </c>
    </row>
    <row r="5068" spans="1:7" x14ac:dyDescent="0.25">
      <c r="A5068">
        <v>2017</v>
      </c>
      <c r="B5068" s="53" t="str">
        <f t="shared" si="158"/>
        <v>2017_NC31</v>
      </c>
      <c r="C5068" t="s">
        <v>269</v>
      </c>
      <c r="D5068" t="s">
        <v>1475</v>
      </c>
      <c r="E5068" s="53" t="str">
        <f t="shared" si="159"/>
        <v>2017_NCDUPLIN</v>
      </c>
      <c r="F5068">
        <v>424100</v>
      </c>
      <c r="G5068" s="53">
        <f t="array" ref="G5068">SUM(IF(A5068=A$5:A5068,IF(C5068=C$5:C5068,1,0),0))</f>
        <v>31</v>
      </c>
    </row>
    <row r="5069" spans="1:7" x14ac:dyDescent="0.25">
      <c r="A5069">
        <v>2017</v>
      </c>
      <c r="B5069" s="53" t="str">
        <f t="shared" si="158"/>
        <v>2017_NC32</v>
      </c>
      <c r="C5069" t="s">
        <v>269</v>
      </c>
      <c r="D5069" t="s">
        <v>1476</v>
      </c>
      <c r="E5069" s="53" t="str">
        <f t="shared" si="159"/>
        <v>2017_NCDURHAM</v>
      </c>
      <c r="F5069">
        <v>424100</v>
      </c>
      <c r="G5069" s="53">
        <f t="array" ref="G5069">SUM(IF(A5069=A$5:A5069,IF(C5069=C$5:C5069,1,0),0))</f>
        <v>32</v>
      </c>
    </row>
    <row r="5070" spans="1:7" x14ac:dyDescent="0.25">
      <c r="A5070">
        <v>2017</v>
      </c>
      <c r="B5070" s="53" t="str">
        <f t="shared" si="158"/>
        <v>2017_NC33</v>
      </c>
      <c r="C5070" t="s">
        <v>269</v>
      </c>
      <c r="D5070" t="s">
        <v>1477</v>
      </c>
      <c r="E5070" s="53" t="str">
        <f t="shared" si="159"/>
        <v>2017_NCEDGECOMBE</v>
      </c>
      <c r="F5070">
        <v>424100</v>
      </c>
      <c r="G5070" s="53">
        <f t="array" ref="G5070">SUM(IF(A5070=A$5:A5070,IF(C5070=C$5:C5070,1,0),0))</f>
        <v>33</v>
      </c>
    </row>
    <row r="5071" spans="1:7" x14ac:dyDescent="0.25">
      <c r="A5071">
        <v>2017</v>
      </c>
      <c r="B5071" s="53" t="str">
        <f t="shared" si="158"/>
        <v>2017_NC34</v>
      </c>
      <c r="C5071" t="s">
        <v>269</v>
      </c>
      <c r="D5071" t="s">
        <v>714</v>
      </c>
      <c r="E5071" s="53" t="str">
        <f t="shared" si="159"/>
        <v>2017_NCFORSYTH</v>
      </c>
      <c r="F5071">
        <v>424100</v>
      </c>
      <c r="G5071" s="53">
        <f t="array" ref="G5071">SUM(IF(A5071=A$5:A5071,IF(C5071=C$5:C5071,1,0),0))</f>
        <v>34</v>
      </c>
    </row>
    <row r="5072" spans="1:7" x14ac:dyDescent="0.25">
      <c r="A5072">
        <v>2017</v>
      </c>
      <c r="B5072" s="53" t="str">
        <f t="shared" si="158"/>
        <v>2017_NC35</v>
      </c>
      <c r="C5072" t="s">
        <v>269</v>
      </c>
      <c r="D5072" t="s">
        <v>455</v>
      </c>
      <c r="E5072" s="53" t="str">
        <f t="shared" si="159"/>
        <v>2017_NCFRANKLIN</v>
      </c>
      <c r="F5072">
        <v>424100</v>
      </c>
      <c r="G5072" s="53">
        <f t="array" ref="G5072">SUM(IF(A5072=A$5:A5072,IF(C5072=C$5:C5072,1,0),0))</f>
        <v>35</v>
      </c>
    </row>
    <row r="5073" spans="1:7" x14ac:dyDescent="0.25">
      <c r="A5073">
        <v>2017</v>
      </c>
      <c r="B5073" s="53" t="str">
        <f t="shared" si="158"/>
        <v>2017_NC36</v>
      </c>
      <c r="C5073" t="s">
        <v>269</v>
      </c>
      <c r="D5073" t="s">
        <v>1478</v>
      </c>
      <c r="E5073" s="53" t="str">
        <f t="shared" si="159"/>
        <v>2017_NCGASTON</v>
      </c>
      <c r="F5073">
        <v>424100</v>
      </c>
      <c r="G5073" s="53">
        <f t="array" ref="G5073">SUM(IF(A5073=A$5:A5073,IF(C5073=C$5:C5073,1,0),0))</f>
        <v>36</v>
      </c>
    </row>
    <row r="5074" spans="1:7" x14ac:dyDescent="0.25">
      <c r="A5074">
        <v>2017</v>
      </c>
      <c r="B5074" s="53" t="str">
        <f t="shared" si="158"/>
        <v>2017_NC37</v>
      </c>
      <c r="C5074" t="s">
        <v>269</v>
      </c>
      <c r="D5074" t="s">
        <v>272</v>
      </c>
      <c r="E5074" s="53" t="str">
        <f t="shared" si="159"/>
        <v>2017_NCGATES</v>
      </c>
      <c r="F5074">
        <v>458850</v>
      </c>
      <c r="G5074" s="53">
        <f t="array" ref="G5074">SUM(IF(A5074=A$5:A5074,IF(C5074=C$5:C5074,1,0),0))</f>
        <v>37</v>
      </c>
    </row>
    <row r="5075" spans="1:7" x14ac:dyDescent="0.25">
      <c r="A5075">
        <v>2017</v>
      </c>
      <c r="B5075" s="53" t="str">
        <f t="shared" si="158"/>
        <v>2017_NC38</v>
      </c>
      <c r="C5075" t="s">
        <v>269</v>
      </c>
      <c r="D5075" t="s">
        <v>491</v>
      </c>
      <c r="E5075" s="53" t="str">
        <f t="shared" si="159"/>
        <v>2017_NCGRAHAM</v>
      </c>
      <c r="F5075">
        <v>424100</v>
      </c>
      <c r="G5075" s="53">
        <f t="array" ref="G5075">SUM(IF(A5075=A$5:A5075,IF(C5075=C$5:C5075,1,0),0))</f>
        <v>38</v>
      </c>
    </row>
    <row r="5076" spans="1:7" x14ac:dyDescent="0.25">
      <c r="A5076">
        <v>2017</v>
      </c>
      <c r="B5076" s="53" t="str">
        <f t="shared" si="158"/>
        <v>2017_NC39</v>
      </c>
      <c r="C5076" t="s">
        <v>269</v>
      </c>
      <c r="D5076" t="s">
        <v>1479</v>
      </c>
      <c r="E5076" s="53" t="str">
        <f t="shared" si="159"/>
        <v>2017_NCGRANVILLE</v>
      </c>
      <c r="F5076">
        <v>424100</v>
      </c>
      <c r="G5076" s="53">
        <f t="array" ref="G5076">SUM(IF(A5076=A$5:A5076,IF(C5076=C$5:C5076,1,0),0))</f>
        <v>39</v>
      </c>
    </row>
    <row r="5077" spans="1:7" x14ac:dyDescent="0.25">
      <c r="A5077">
        <v>2017</v>
      </c>
      <c r="B5077" s="53" t="str">
        <f t="shared" si="158"/>
        <v>2017_NC40</v>
      </c>
      <c r="C5077" t="s">
        <v>269</v>
      </c>
      <c r="D5077" t="s">
        <v>212</v>
      </c>
      <c r="E5077" s="53" t="str">
        <f t="shared" si="159"/>
        <v>2017_NCGREENE</v>
      </c>
      <c r="F5077">
        <v>424100</v>
      </c>
      <c r="G5077" s="53">
        <f t="array" ref="G5077">SUM(IF(A5077=A$5:A5077,IF(C5077=C$5:C5077,1,0),0))</f>
        <v>40</v>
      </c>
    </row>
    <row r="5078" spans="1:7" x14ac:dyDescent="0.25">
      <c r="A5078">
        <v>2017</v>
      </c>
      <c r="B5078" s="53" t="str">
        <f t="shared" si="158"/>
        <v>2017_NC41</v>
      </c>
      <c r="C5078" t="s">
        <v>269</v>
      </c>
      <c r="D5078" t="s">
        <v>1480</v>
      </c>
      <c r="E5078" s="53" t="str">
        <f t="shared" si="159"/>
        <v>2017_NCGUILFORD</v>
      </c>
      <c r="F5078">
        <v>424100</v>
      </c>
      <c r="G5078" s="53">
        <f t="array" ref="G5078">SUM(IF(A5078=A$5:A5078,IF(C5078=C$5:C5078,1,0),0))</f>
        <v>41</v>
      </c>
    </row>
    <row r="5079" spans="1:7" x14ac:dyDescent="0.25">
      <c r="A5079">
        <v>2017</v>
      </c>
      <c r="B5079" s="53" t="str">
        <f t="shared" si="158"/>
        <v>2017_NC42</v>
      </c>
      <c r="C5079" t="s">
        <v>269</v>
      </c>
      <c r="D5079" t="s">
        <v>1481</v>
      </c>
      <c r="E5079" s="53" t="str">
        <f t="shared" si="159"/>
        <v>2017_NCHALIFAX</v>
      </c>
      <c r="F5079">
        <v>424100</v>
      </c>
      <c r="G5079" s="53">
        <f t="array" ref="G5079">SUM(IF(A5079=A$5:A5079,IF(C5079=C$5:C5079,1,0),0))</f>
        <v>42</v>
      </c>
    </row>
    <row r="5080" spans="1:7" x14ac:dyDescent="0.25">
      <c r="A5080">
        <v>2017</v>
      </c>
      <c r="B5080" s="53" t="str">
        <f t="shared" si="158"/>
        <v>2017_NC43</v>
      </c>
      <c r="C5080" t="s">
        <v>269</v>
      </c>
      <c r="D5080" t="s">
        <v>1482</v>
      </c>
      <c r="E5080" s="53" t="str">
        <f t="shared" si="159"/>
        <v>2017_NCHARNETT</v>
      </c>
      <c r="F5080">
        <v>424100</v>
      </c>
      <c r="G5080" s="53">
        <f t="array" ref="G5080">SUM(IF(A5080=A$5:A5080,IF(C5080=C$5:C5080,1,0),0))</f>
        <v>43</v>
      </c>
    </row>
    <row r="5081" spans="1:7" x14ac:dyDescent="0.25">
      <c r="A5081">
        <v>2017</v>
      </c>
      <c r="B5081" s="53" t="str">
        <f t="shared" si="158"/>
        <v>2017_NC44</v>
      </c>
      <c r="C5081" t="s">
        <v>269</v>
      </c>
      <c r="D5081" t="s">
        <v>1483</v>
      </c>
      <c r="E5081" s="53" t="str">
        <f t="shared" si="159"/>
        <v>2017_NCHAYWOOD</v>
      </c>
      <c r="F5081">
        <v>424100</v>
      </c>
      <c r="G5081" s="53">
        <f t="array" ref="G5081">SUM(IF(A5081=A$5:A5081,IF(C5081=C$5:C5081,1,0),0))</f>
        <v>44</v>
      </c>
    </row>
    <row r="5082" spans="1:7" x14ac:dyDescent="0.25">
      <c r="A5082">
        <v>2017</v>
      </c>
      <c r="B5082" s="53" t="str">
        <f t="shared" si="158"/>
        <v>2017_NC45</v>
      </c>
      <c r="C5082" t="s">
        <v>269</v>
      </c>
      <c r="D5082" t="s">
        <v>823</v>
      </c>
      <c r="E5082" s="53" t="str">
        <f t="shared" si="159"/>
        <v>2017_NCHENDERSON</v>
      </c>
      <c r="F5082">
        <v>424100</v>
      </c>
      <c r="G5082" s="53">
        <f t="array" ref="G5082">SUM(IF(A5082=A$5:A5082,IF(C5082=C$5:C5082,1,0),0))</f>
        <v>45</v>
      </c>
    </row>
    <row r="5083" spans="1:7" x14ac:dyDescent="0.25">
      <c r="A5083">
        <v>2017</v>
      </c>
      <c r="B5083" s="53" t="str">
        <f t="shared" si="158"/>
        <v>2017_NC46</v>
      </c>
      <c r="C5083" t="s">
        <v>269</v>
      </c>
      <c r="D5083" t="s">
        <v>1484</v>
      </c>
      <c r="E5083" s="53" t="str">
        <f t="shared" si="159"/>
        <v>2017_NCHERTFORD</v>
      </c>
      <c r="F5083">
        <v>424100</v>
      </c>
      <c r="G5083" s="53">
        <f t="array" ref="G5083">SUM(IF(A5083=A$5:A5083,IF(C5083=C$5:C5083,1,0),0))</f>
        <v>46</v>
      </c>
    </row>
    <row r="5084" spans="1:7" x14ac:dyDescent="0.25">
      <c r="A5084">
        <v>2017</v>
      </c>
      <c r="B5084" s="53" t="str">
        <f t="shared" si="158"/>
        <v>2017_NC47</v>
      </c>
      <c r="C5084" t="s">
        <v>269</v>
      </c>
      <c r="D5084" t="s">
        <v>1485</v>
      </c>
      <c r="E5084" s="53" t="str">
        <f t="shared" si="159"/>
        <v>2017_NCHOKE</v>
      </c>
      <c r="F5084">
        <v>424100</v>
      </c>
      <c r="G5084" s="53">
        <f t="array" ref="G5084">SUM(IF(A5084=A$5:A5084,IF(C5084=C$5:C5084,1,0),0))</f>
        <v>47</v>
      </c>
    </row>
    <row r="5085" spans="1:7" x14ac:dyDescent="0.25">
      <c r="A5085">
        <v>2017</v>
      </c>
      <c r="B5085" s="53" t="str">
        <f t="shared" si="158"/>
        <v>2017_NC48</v>
      </c>
      <c r="C5085" t="s">
        <v>269</v>
      </c>
      <c r="D5085" t="s">
        <v>273</v>
      </c>
      <c r="E5085" s="53" t="str">
        <f t="shared" si="159"/>
        <v>2017_NCHYDE</v>
      </c>
      <c r="F5085">
        <v>483000</v>
      </c>
      <c r="G5085" s="53">
        <f t="array" ref="G5085">SUM(IF(A5085=A$5:A5085,IF(C5085=C$5:C5085,1,0),0))</f>
        <v>48</v>
      </c>
    </row>
    <row r="5086" spans="1:7" x14ac:dyDescent="0.25">
      <c r="A5086">
        <v>2017</v>
      </c>
      <c r="B5086" s="53" t="str">
        <f t="shared" si="158"/>
        <v>2017_NC49</v>
      </c>
      <c r="C5086" t="s">
        <v>269</v>
      </c>
      <c r="D5086" t="s">
        <v>1486</v>
      </c>
      <c r="E5086" s="53" t="str">
        <f t="shared" si="159"/>
        <v>2017_NCIREDELL</v>
      </c>
      <c r="F5086">
        <v>424100</v>
      </c>
      <c r="G5086" s="53">
        <f t="array" ref="G5086">SUM(IF(A5086=A$5:A5086,IF(C5086=C$5:C5086,1,0),0))</f>
        <v>49</v>
      </c>
    </row>
    <row r="5087" spans="1:7" x14ac:dyDescent="0.25">
      <c r="A5087">
        <v>2017</v>
      </c>
      <c r="B5087" s="53" t="str">
        <f t="shared" si="158"/>
        <v>2017_NC50</v>
      </c>
      <c r="C5087" t="s">
        <v>269</v>
      </c>
      <c r="D5087" t="s">
        <v>460</v>
      </c>
      <c r="E5087" s="53" t="str">
        <f t="shared" si="159"/>
        <v>2017_NCJACKSON</v>
      </c>
      <c r="F5087">
        <v>424100</v>
      </c>
      <c r="G5087" s="53">
        <f t="array" ref="G5087">SUM(IF(A5087=A$5:A5087,IF(C5087=C$5:C5087,1,0),0))</f>
        <v>50</v>
      </c>
    </row>
    <row r="5088" spans="1:7" x14ac:dyDescent="0.25">
      <c r="A5088">
        <v>2017</v>
      </c>
      <c r="B5088" s="53" t="str">
        <f t="shared" si="158"/>
        <v>2017_NC51</v>
      </c>
      <c r="C5088" t="s">
        <v>269</v>
      </c>
      <c r="D5088" t="s">
        <v>1487</v>
      </c>
      <c r="E5088" s="53" t="str">
        <f t="shared" si="159"/>
        <v>2017_NCJOHNSTON</v>
      </c>
      <c r="F5088">
        <v>424100</v>
      </c>
      <c r="G5088" s="53">
        <f t="array" ref="G5088">SUM(IF(A5088=A$5:A5088,IF(C5088=C$5:C5088,1,0),0))</f>
        <v>51</v>
      </c>
    </row>
    <row r="5089" spans="1:7" x14ac:dyDescent="0.25">
      <c r="A5089">
        <v>2017</v>
      </c>
      <c r="B5089" s="53" t="str">
        <f t="shared" si="158"/>
        <v>2017_NC52</v>
      </c>
      <c r="C5089" t="s">
        <v>269</v>
      </c>
      <c r="D5089" t="s">
        <v>732</v>
      </c>
      <c r="E5089" s="53" t="str">
        <f t="shared" si="159"/>
        <v>2017_NCJONES</v>
      </c>
      <c r="F5089">
        <v>424100</v>
      </c>
      <c r="G5089" s="53">
        <f t="array" ref="G5089">SUM(IF(A5089=A$5:A5089,IF(C5089=C$5:C5089,1,0),0))</f>
        <v>52</v>
      </c>
    </row>
    <row r="5090" spans="1:7" x14ac:dyDescent="0.25">
      <c r="A5090">
        <v>2017</v>
      </c>
      <c r="B5090" s="53" t="str">
        <f t="shared" si="158"/>
        <v>2017_NC53</v>
      </c>
      <c r="C5090" t="s">
        <v>269</v>
      </c>
      <c r="D5090" t="s">
        <v>464</v>
      </c>
      <c r="E5090" s="53" t="str">
        <f t="shared" si="159"/>
        <v>2017_NCLEE</v>
      </c>
      <c r="F5090">
        <v>424100</v>
      </c>
      <c r="G5090" s="53">
        <f t="array" ref="G5090">SUM(IF(A5090=A$5:A5090,IF(C5090=C$5:C5090,1,0),0))</f>
        <v>53</v>
      </c>
    </row>
    <row r="5091" spans="1:7" x14ac:dyDescent="0.25">
      <c r="A5091">
        <v>2017</v>
      </c>
      <c r="B5091" s="53" t="str">
        <f t="shared" si="158"/>
        <v>2017_NC54</v>
      </c>
      <c r="C5091" t="s">
        <v>269</v>
      </c>
      <c r="D5091" t="s">
        <v>1488</v>
      </c>
      <c r="E5091" s="53" t="str">
        <f t="shared" si="159"/>
        <v>2017_NCLENOIR</v>
      </c>
      <c r="F5091">
        <v>424100</v>
      </c>
      <c r="G5091" s="53">
        <f t="array" ref="G5091">SUM(IF(A5091=A$5:A5091,IF(C5091=C$5:C5091,1,0),0))</f>
        <v>54</v>
      </c>
    </row>
    <row r="5092" spans="1:7" x14ac:dyDescent="0.25">
      <c r="A5092">
        <v>2017</v>
      </c>
      <c r="B5092" s="53" t="str">
        <f t="shared" si="158"/>
        <v>2017_NC55</v>
      </c>
      <c r="C5092" t="s">
        <v>269</v>
      </c>
      <c r="D5092" t="s">
        <v>221</v>
      </c>
      <c r="E5092" s="53" t="str">
        <f t="shared" si="159"/>
        <v>2017_NCLINCOLN</v>
      </c>
      <c r="F5092">
        <v>424100</v>
      </c>
      <c r="G5092" s="53">
        <f t="array" ref="G5092">SUM(IF(A5092=A$5:A5092,IF(C5092=C$5:C5092,1,0),0))</f>
        <v>55</v>
      </c>
    </row>
    <row r="5093" spans="1:7" x14ac:dyDescent="0.25">
      <c r="A5093">
        <v>2017</v>
      </c>
      <c r="B5093" s="53" t="str">
        <f t="shared" si="158"/>
        <v>2017_NC56</v>
      </c>
      <c r="C5093" t="s">
        <v>269</v>
      </c>
      <c r="D5093" t="s">
        <v>1489</v>
      </c>
      <c r="E5093" s="53" t="str">
        <f t="shared" si="159"/>
        <v>2017_NCMCDOWELL</v>
      </c>
      <c r="F5093">
        <v>424100</v>
      </c>
      <c r="G5093" s="53">
        <f t="array" ref="G5093">SUM(IF(A5093=A$5:A5093,IF(C5093=C$5:C5093,1,0),0))</f>
        <v>56</v>
      </c>
    </row>
    <row r="5094" spans="1:7" x14ac:dyDescent="0.25">
      <c r="A5094">
        <v>2017</v>
      </c>
      <c r="B5094" s="53" t="str">
        <f t="shared" si="158"/>
        <v>2017_NC57</v>
      </c>
      <c r="C5094" t="s">
        <v>269</v>
      </c>
      <c r="D5094" t="s">
        <v>288</v>
      </c>
      <c r="E5094" s="53" t="str">
        <f t="shared" si="159"/>
        <v>2017_NCMACON</v>
      </c>
      <c r="F5094">
        <v>424100</v>
      </c>
      <c r="G5094" s="53">
        <f t="array" ref="G5094">SUM(IF(A5094=A$5:A5094,IF(C5094=C$5:C5094,1,0),0))</f>
        <v>57</v>
      </c>
    </row>
    <row r="5095" spans="1:7" x14ac:dyDescent="0.25">
      <c r="A5095">
        <v>2017</v>
      </c>
      <c r="B5095" s="53" t="str">
        <f t="shared" si="158"/>
        <v>2017_NC58</v>
      </c>
      <c r="C5095" t="s">
        <v>269</v>
      </c>
      <c r="D5095" t="s">
        <v>467</v>
      </c>
      <c r="E5095" s="53" t="str">
        <f t="shared" si="159"/>
        <v>2017_NCMADISON</v>
      </c>
      <c r="F5095">
        <v>424100</v>
      </c>
      <c r="G5095" s="53">
        <f t="array" ref="G5095">SUM(IF(A5095=A$5:A5095,IF(C5095=C$5:C5095,1,0),0))</f>
        <v>58</v>
      </c>
    </row>
    <row r="5096" spans="1:7" x14ac:dyDescent="0.25">
      <c r="A5096">
        <v>2017</v>
      </c>
      <c r="B5096" s="53" t="str">
        <f t="shared" si="158"/>
        <v>2017_NC59</v>
      </c>
      <c r="C5096" t="s">
        <v>269</v>
      </c>
      <c r="D5096" t="s">
        <v>654</v>
      </c>
      <c r="E5096" s="53" t="str">
        <f t="shared" si="159"/>
        <v>2017_NCMARTIN</v>
      </c>
      <c r="F5096">
        <v>424100</v>
      </c>
      <c r="G5096" s="53">
        <f t="array" ref="G5096">SUM(IF(A5096=A$5:A5096,IF(C5096=C$5:C5096,1,0),0))</f>
        <v>59</v>
      </c>
    </row>
    <row r="5097" spans="1:7" x14ac:dyDescent="0.25">
      <c r="A5097">
        <v>2017</v>
      </c>
      <c r="B5097" s="53" t="str">
        <f t="shared" si="158"/>
        <v>2017_NC60</v>
      </c>
      <c r="C5097" t="s">
        <v>269</v>
      </c>
      <c r="D5097" t="s">
        <v>1490</v>
      </c>
      <c r="E5097" s="53" t="str">
        <f t="shared" si="159"/>
        <v>2017_NCMECKLENBURG</v>
      </c>
      <c r="F5097">
        <v>424100</v>
      </c>
      <c r="G5097" s="53">
        <f t="array" ref="G5097">SUM(IF(A5097=A$5:A5097,IF(C5097=C$5:C5097,1,0),0))</f>
        <v>60</v>
      </c>
    </row>
    <row r="5098" spans="1:7" x14ac:dyDescent="0.25">
      <c r="A5098">
        <v>2017</v>
      </c>
      <c r="B5098" s="53" t="str">
        <f t="shared" si="158"/>
        <v>2017_NC61</v>
      </c>
      <c r="C5098" t="s">
        <v>269</v>
      </c>
      <c r="D5098" t="s">
        <v>740</v>
      </c>
      <c r="E5098" s="53" t="str">
        <f t="shared" si="159"/>
        <v>2017_NCMITCHELL</v>
      </c>
      <c r="F5098">
        <v>424100</v>
      </c>
      <c r="G5098" s="53">
        <f t="array" ref="G5098">SUM(IF(A5098=A$5:A5098,IF(C5098=C$5:C5098,1,0),0))</f>
        <v>61</v>
      </c>
    </row>
    <row r="5099" spans="1:7" x14ac:dyDescent="0.25">
      <c r="A5099">
        <v>2017</v>
      </c>
      <c r="B5099" s="53" t="str">
        <f t="shared" si="158"/>
        <v>2017_NC62</v>
      </c>
      <c r="C5099" t="s">
        <v>269</v>
      </c>
      <c r="D5099" t="s">
        <v>232</v>
      </c>
      <c r="E5099" s="53" t="str">
        <f t="shared" si="159"/>
        <v>2017_NCMONTGOMERY</v>
      </c>
      <c r="F5099">
        <v>424100</v>
      </c>
      <c r="G5099" s="53">
        <f t="array" ref="G5099">SUM(IF(A5099=A$5:A5099,IF(C5099=C$5:C5099,1,0),0))</f>
        <v>62</v>
      </c>
    </row>
    <row r="5100" spans="1:7" x14ac:dyDescent="0.25">
      <c r="A5100">
        <v>2017</v>
      </c>
      <c r="B5100" s="53" t="str">
        <f t="shared" si="158"/>
        <v>2017_NC63</v>
      </c>
      <c r="C5100" t="s">
        <v>269</v>
      </c>
      <c r="D5100" t="s">
        <v>1491</v>
      </c>
      <c r="E5100" s="53" t="str">
        <f t="shared" si="159"/>
        <v>2017_NCMOORE</v>
      </c>
      <c r="F5100">
        <v>424100</v>
      </c>
      <c r="G5100" s="53">
        <f t="array" ref="G5100">SUM(IF(A5100=A$5:A5100,IF(C5100=C$5:C5100,1,0),0))</f>
        <v>63</v>
      </c>
    </row>
    <row r="5101" spans="1:7" x14ac:dyDescent="0.25">
      <c r="A5101">
        <v>2017</v>
      </c>
      <c r="B5101" s="53" t="str">
        <f t="shared" si="158"/>
        <v>2017_NC64</v>
      </c>
      <c r="C5101" t="s">
        <v>269</v>
      </c>
      <c r="D5101" t="s">
        <v>1492</v>
      </c>
      <c r="E5101" s="53" t="str">
        <f t="shared" si="159"/>
        <v>2017_NCNASH</v>
      </c>
      <c r="F5101">
        <v>424100</v>
      </c>
      <c r="G5101" s="53">
        <f t="array" ref="G5101">SUM(IF(A5101=A$5:A5101,IF(C5101=C$5:C5101,1,0),0))</f>
        <v>64</v>
      </c>
    </row>
    <row r="5102" spans="1:7" x14ac:dyDescent="0.25">
      <c r="A5102">
        <v>2017</v>
      </c>
      <c r="B5102" s="53" t="str">
        <f t="shared" si="158"/>
        <v>2017_NC65</v>
      </c>
      <c r="C5102" t="s">
        <v>269</v>
      </c>
      <c r="D5102" t="s">
        <v>1493</v>
      </c>
      <c r="E5102" s="53" t="str">
        <f t="shared" si="159"/>
        <v>2017_NCNEW HANOVER</v>
      </c>
      <c r="F5102">
        <v>424100</v>
      </c>
      <c r="G5102" s="53">
        <f t="array" ref="G5102">SUM(IF(A5102=A$5:A5102,IF(C5102=C$5:C5102,1,0),0))</f>
        <v>65</v>
      </c>
    </row>
    <row r="5103" spans="1:7" x14ac:dyDescent="0.25">
      <c r="A5103">
        <v>2017</v>
      </c>
      <c r="B5103" s="53" t="str">
        <f t="shared" si="158"/>
        <v>2017_NC66</v>
      </c>
      <c r="C5103" t="s">
        <v>269</v>
      </c>
      <c r="D5103" t="s">
        <v>1494</v>
      </c>
      <c r="E5103" s="53" t="str">
        <f t="shared" si="159"/>
        <v>2017_NCNORTHAMPTON</v>
      </c>
      <c r="F5103">
        <v>424100</v>
      </c>
      <c r="G5103" s="53">
        <f t="array" ref="G5103">SUM(IF(A5103=A$5:A5103,IF(C5103=C$5:C5103,1,0),0))</f>
        <v>66</v>
      </c>
    </row>
    <row r="5104" spans="1:7" x14ac:dyDescent="0.25">
      <c r="A5104">
        <v>2017</v>
      </c>
      <c r="B5104" s="53" t="str">
        <f t="shared" si="158"/>
        <v>2017_NC67</v>
      </c>
      <c r="C5104" t="s">
        <v>269</v>
      </c>
      <c r="D5104" t="s">
        <v>1495</v>
      </c>
      <c r="E5104" s="53" t="str">
        <f t="shared" si="159"/>
        <v>2017_NCONSLOW</v>
      </c>
      <c r="F5104">
        <v>424100</v>
      </c>
      <c r="G5104" s="53">
        <f t="array" ref="G5104">SUM(IF(A5104=A$5:A5104,IF(C5104=C$5:C5104,1,0),0))</f>
        <v>67</v>
      </c>
    </row>
    <row r="5105" spans="1:7" x14ac:dyDescent="0.25">
      <c r="A5105">
        <v>2017</v>
      </c>
      <c r="B5105" s="53" t="str">
        <f t="shared" si="158"/>
        <v>2017_NC68</v>
      </c>
      <c r="C5105" t="s">
        <v>269</v>
      </c>
      <c r="D5105" t="s">
        <v>169</v>
      </c>
      <c r="E5105" s="53" t="str">
        <f t="shared" si="159"/>
        <v>2017_NCORANGE</v>
      </c>
      <c r="F5105">
        <v>424100</v>
      </c>
      <c r="G5105" s="53">
        <f t="array" ref="G5105">SUM(IF(A5105=A$5:A5105,IF(C5105=C$5:C5105,1,0),0))</f>
        <v>68</v>
      </c>
    </row>
    <row r="5106" spans="1:7" x14ac:dyDescent="0.25">
      <c r="A5106">
        <v>2017</v>
      </c>
      <c r="B5106" s="53" t="str">
        <f t="shared" si="158"/>
        <v>2017_NC69</v>
      </c>
      <c r="C5106" t="s">
        <v>269</v>
      </c>
      <c r="D5106" t="s">
        <v>1496</v>
      </c>
      <c r="E5106" s="53" t="str">
        <f t="shared" si="159"/>
        <v>2017_NCPAMLICO</v>
      </c>
      <c r="F5106">
        <v>424100</v>
      </c>
      <c r="G5106" s="53">
        <f t="array" ref="G5106">SUM(IF(A5106=A$5:A5106,IF(C5106=C$5:C5106,1,0),0))</f>
        <v>69</v>
      </c>
    </row>
    <row r="5107" spans="1:7" x14ac:dyDescent="0.25">
      <c r="A5107">
        <v>2017</v>
      </c>
      <c r="B5107" s="53" t="str">
        <f t="shared" si="158"/>
        <v>2017_NC70</v>
      </c>
      <c r="C5107" t="s">
        <v>269</v>
      </c>
      <c r="D5107" t="s">
        <v>274</v>
      </c>
      <c r="E5107" s="53" t="str">
        <f t="shared" si="159"/>
        <v>2017_NCPASQUOTANK</v>
      </c>
      <c r="F5107">
        <v>625500</v>
      </c>
      <c r="G5107" s="53">
        <f t="array" ref="G5107">SUM(IF(A5107=A$5:A5107,IF(C5107=C$5:C5107,1,0),0))</f>
        <v>70</v>
      </c>
    </row>
    <row r="5108" spans="1:7" x14ac:dyDescent="0.25">
      <c r="A5108">
        <v>2017</v>
      </c>
      <c r="B5108" s="53" t="str">
        <f t="shared" si="158"/>
        <v>2017_NC71</v>
      </c>
      <c r="C5108" t="s">
        <v>269</v>
      </c>
      <c r="D5108" t="s">
        <v>1497</v>
      </c>
      <c r="E5108" s="53" t="str">
        <f t="shared" si="159"/>
        <v>2017_NCPENDER</v>
      </c>
      <c r="F5108">
        <v>424100</v>
      </c>
      <c r="G5108" s="53">
        <f t="array" ref="G5108">SUM(IF(A5108=A$5:A5108,IF(C5108=C$5:C5108,1,0),0))</f>
        <v>71</v>
      </c>
    </row>
    <row r="5109" spans="1:7" x14ac:dyDescent="0.25">
      <c r="A5109">
        <v>2017</v>
      </c>
      <c r="B5109" s="53" t="str">
        <f t="shared" si="158"/>
        <v>2017_NC72</v>
      </c>
      <c r="C5109" t="s">
        <v>269</v>
      </c>
      <c r="D5109" t="s">
        <v>275</v>
      </c>
      <c r="E5109" s="53" t="str">
        <f t="shared" si="159"/>
        <v>2017_NCPERQUIMANS</v>
      </c>
      <c r="F5109">
        <v>625500</v>
      </c>
      <c r="G5109" s="53">
        <f t="array" ref="G5109">SUM(IF(A5109=A$5:A5109,IF(C5109=C$5:C5109,1,0),0))</f>
        <v>72</v>
      </c>
    </row>
    <row r="5110" spans="1:7" x14ac:dyDescent="0.25">
      <c r="A5110">
        <v>2017</v>
      </c>
      <c r="B5110" s="53" t="str">
        <f t="shared" si="158"/>
        <v>2017_NC73</v>
      </c>
      <c r="C5110" t="s">
        <v>269</v>
      </c>
      <c r="D5110" t="s">
        <v>1498</v>
      </c>
      <c r="E5110" s="53" t="str">
        <f t="shared" si="159"/>
        <v>2017_NCPERSON</v>
      </c>
      <c r="F5110">
        <v>424100</v>
      </c>
      <c r="G5110" s="53">
        <f t="array" ref="G5110">SUM(IF(A5110=A$5:A5110,IF(C5110=C$5:C5110,1,0),0))</f>
        <v>73</v>
      </c>
    </row>
    <row r="5111" spans="1:7" x14ac:dyDescent="0.25">
      <c r="A5111">
        <v>2017</v>
      </c>
      <c r="B5111" s="53" t="str">
        <f t="shared" si="158"/>
        <v>2017_NC74</v>
      </c>
      <c r="C5111" t="s">
        <v>269</v>
      </c>
      <c r="D5111" t="s">
        <v>1499</v>
      </c>
      <c r="E5111" s="53" t="str">
        <f t="shared" si="159"/>
        <v>2017_NCPITT</v>
      </c>
      <c r="F5111">
        <v>424100</v>
      </c>
      <c r="G5111" s="53">
        <f t="array" ref="G5111">SUM(IF(A5111=A$5:A5111,IF(C5111=C$5:C5111,1,0),0))</f>
        <v>74</v>
      </c>
    </row>
    <row r="5112" spans="1:7" x14ac:dyDescent="0.25">
      <c r="A5112">
        <v>2017</v>
      </c>
      <c r="B5112" s="53" t="str">
        <f t="shared" si="158"/>
        <v>2017_NC75</v>
      </c>
      <c r="C5112" t="s">
        <v>269</v>
      </c>
      <c r="D5112" t="s">
        <v>535</v>
      </c>
      <c r="E5112" s="53" t="str">
        <f t="shared" si="159"/>
        <v>2017_NCPOLK</v>
      </c>
      <c r="F5112">
        <v>424100</v>
      </c>
      <c r="G5112" s="53">
        <f t="array" ref="G5112">SUM(IF(A5112=A$5:A5112,IF(C5112=C$5:C5112,1,0),0))</f>
        <v>75</v>
      </c>
    </row>
    <row r="5113" spans="1:7" x14ac:dyDescent="0.25">
      <c r="A5113">
        <v>2017</v>
      </c>
      <c r="B5113" s="53" t="str">
        <f t="shared" si="158"/>
        <v>2017_NC76</v>
      </c>
      <c r="C5113" t="s">
        <v>269</v>
      </c>
      <c r="D5113" t="s">
        <v>475</v>
      </c>
      <c r="E5113" s="53" t="str">
        <f t="shared" si="159"/>
        <v>2017_NCRANDOLPH</v>
      </c>
      <c r="F5113">
        <v>424100</v>
      </c>
      <c r="G5113" s="53">
        <f t="array" ref="G5113">SUM(IF(A5113=A$5:A5113,IF(C5113=C$5:C5113,1,0),0))</f>
        <v>76</v>
      </c>
    </row>
    <row r="5114" spans="1:7" x14ac:dyDescent="0.25">
      <c r="A5114">
        <v>2017</v>
      </c>
      <c r="B5114" s="53" t="str">
        <f t="shared" si="158"/>
        <v>2017_NC77</v>
      </c>
      <c r="C5114" t="s">
        <v>269</v>
      </c>
      <c r="D5114" t="s">
        <v>266</v>
      </c>
      <c r="E5114" s="53" t="str">
        <f t="shared" si="159"/>
        <v>2017_NCRICHMOND</v>
      </c>
      <c r="F5114">
        <v>424100</v>
      </c>
      <c r="G5114" s="53">
        <f t="array" ref="G5114">SUM(IF(A5114=A$5:A5114,IF(C5114=C$5:C5114,1,0),0))</f>
        <v>77</v>
      </c>
    </row>
    <row r="5115" spans="1:7" x14ac:dyDescent="0.25">
      <c r="A5115">
        <v>2017</v>
      </c>
      <c r="B5115" s="53" t="str">
        <f t="shared" si="158"/>
        <v>2017_NC78</v>
      </c>
      <c r="C5115" t="s">
        <v>269</v>
      </c>
      <c r="D5115" t="s">
        <v>1500</v>
      </c>
      <c r="E5115" s="53" t="str">
        <f t="shared" si="159"/>
        <v>2017_NCROBESON</v>
      </c>
      <c r="F5115">
        <v>424100</v>
      </c>
      <c r="G5115" s="53">
        <f t="array" ref="G5115">SUM(IF(A5115=A$5:A5115,IF(C5115=C$5:C5115,1,0),0))</f>
        <v>78</v>
      </c>
    </row>
    <row r="5116" spans="1:7" x14ac:dyDescent="0.25">
      <c r="A5116">
        <v>2017</v>
      </c>
      <c r="B5116" s="53" t="str">
        <f t="shared" si="158"/>
        <v>2017_NC79</v>
      </c>
      <c r="C5116" t="s">
        <v>269</v>
      </c>
      <c r="D5116" t="s">
        <v>246</v>
      </c>
      <c r="E5116" s="53" t="str">
        <f t="shared" si="159"/>
        <v>2017_NCROCKINGHAM</v>
      </c>
      <c r="F5116">
        <v>424100</v>
      </c>
      <c r="G5116" s="53">
        <f t="array" ref="G5116">SUM(IF(A5116=A$5:A5116,IF(C5116=C$5:C5116,1,0),0))</f>
        <v>79</v>
      </c>
    </row>
    <row r="5117" spans="1:7" x14ac:dyDescent="0.25">
      <c r="A5117">
        <v>2017</v>
      </c>
      <c r="B5117" s="53" t="str">
        <f t="shared" si="158"/>
        <v>2017_NC80</v>
      </c>
      <c r="C5117" t="s">
        <v>269</v>
      </c>
      <c r="D5117" t="s">
        <v>1047</v>
      </c>
      <c r="E5117" s="53" t="str">
        <f t="shared" si="159"/>
        <v>2017_NCROWAN</v>
      </c>
      <c r="F5117">
        <v>424100</v>
      </c>
      <c r="G5117" s="53">
        <f t="array" ref="G5117">SUM(IF(A5117=A$5:A5117,IF(C5117=C$5:C5117,1,0),0))</f>
        <v>80</v>
      </c>
    </row>
    <row r="5118" spans="1:7" x14ac:dyDescent="0.25">
      <c r="A5118">
        <v>2017</v>
      </c>
      <c r="B5118" s="53" t="str">
        <f t="shared" si="158"/>
        <v>2017_NC81</v>
      </c>
      <c r="C5118" t="s">
        <v>269</v>
      </c>
      <c r="D5118" t="s">
        <v>291</v>
      </c>
      <c r="E5118" s="53" t="str">
        <f t="shared" si="159"/>
        <v>2017_NCRUTHERFORD</v>
      </c>
      <c r="F5118">
        <v>424100</v>
      </c>
      <c r="G5118" s="53">
        <f t="array" ref="G5118">SUM(IF(A5118=A$5:A5118,IF(C5118=C$5:C5118,1,0),0))</f>
        <v>81</v>
      </c>
    </row>
    <row r="5119" spans="1:7" x14ac:dyDescent="0.25">
      <c r="A5119">
        <v>2017</v>
      </c>
      <c r="B5119" s="53" t="str">
        <f t="shared" si="158"/>
        <v>2017_NC82</v>
      </c>
      <c r="C5119" t="s">
        <v>269</v>
      </c>
      <c r="D5119" t="s">
        <v>1501</v>
      </c>
      <c r="E5119" s="53" t="str">
        <f t="shared" si="159"/>
        <v>2017_NCSAMPSON</v>
      </c>
      <c r="F5119">
        <v>424100</v>
      </c>
      <c r="G5119" s="53">
        <f t="array" ref="G5119">SUM(IF(A5119=A$5:A5119,IF(C5119=C$5:C5119,1,0),0))</f>
        <v>82</v>
      </c>
    </row>
    <row r="5120" spans="1:7" x14ac:dyDescent="0.25">
      <c r="A5120">
        <v>2017</v>
      </c>
      <c r="B5120" s="53" t="str">
        <f t="shared" si="158"/>
        <v>2017_NC83</v>
      </c>
      <c r="C5120" t="s">
        <v>269</v>
      </c>
      <c r="D5120" t="s">
        <v>1309</v>
      </c>
      <c r="E5120" s="53" t="str">
        <f t="shared" si="159"/>
        <v>2017_NCSCOTLAND</v>
      </c>
      <c r="F5120">
        <v>424100</v>
      </c>
      <c r="G5120" s="53">
        <f t="array" ref="G5120">SUM(IF(A5120=A$5:A5120,IF(C5120=C$5:C5120,1,0),0))</f>
        <v>83</v>
      </c>
    </row>
    <row r="5121" spans="1:7" x14ac:dyDescent="0.25">
      <c r="A5121">
        <v>2017</v>
      </c>
      <c r="B5121" s="53" t="str">
        <f t="shared" si="158"/>
        <v>2017_NC84</v>
      </c>
      <c r="C5121" t="s">
        <v>269</v>
      </c>
      <c r="D5121" t="s">
        <v>1502</v>
      </c>
      <c r="E5121" s="53" t="str">
        <f t="shared" si="159"/>
        <v>2017_NCSTANLY</v>
      </c>
      <c r="F5121">
        <v>424100</v>
      </c>
      <c r="G5121" s="53">
        <f t="array" ref="G5121">SUM(IF(A5121=A$5:A5121,IF(C5121=C$5:C5121,1,0),0))</f>
        <v>84</v>
      </c>
    </row>
    <row r="5122" spans="1:7" x14ac:dyDescent="0.25">
      <c r="A5122">
        <v>2017</v>
      </c>
      <c r="B5122" s="53" t="str">
        <f t="shared" si="158"/>
        <v>2017_NC85</v>
      </c>
      <c r="C5122" t="s">
        <v>269</v>
      </c>
      <c r="D5122" t="s">
        <v>1503</v>
      </c>
      <c r="E5122" s="53" t="str">
        <f t="shared" si="159"/>
        <v>2017_NCSTOKES</v>
      </c>
      <c r="F5122">
        <v>424100</v>
      </c>
      <c r="G5122" s="53">
        <f t="array" ref="G5122">SUM(IF(A5122=A$5:A5122,IF(C5122=C$5:C5122,1,0),0))</f>
        <v>85</v>
      </c>
    </row>
    <row r="5123" spans="1:7" x14ac:dyDescent="0.25">
      <c r="A5123">
        <v>2017</v>
      </c>
      <c r="B5123" s="53" t="str">
        <f t="shared" si="158"/>
        <v>2017_NC86</v>
      </c>
      <c r="C5123" t="s">
        <v>269</v>
      </c>
      <c r="D5123" t="s">
        <v>335</v>
      </c>
      <c r="E5123" s="53" t="str">
        <f t="shared" si="159"/>
        <v>2017_NCSURRY</v>
      </c>
      <c r="F5123">
        <v>424100</v>
      </c>
      <c r="G5123" s="53">
        <f t="array" ref="G5123">SUM(IF(A5123=A$5:A5123,IF(C5123=C$5:C5123,1,0),0))</f>
        <v>86</v>
      </c>
    </row>
    <row r="5124" spans="1:7" x14ac:dyDescent="0.25">
      <c r="A5124">
        <v>2017</v>
      </c>
      <c r="B5124" s="53" t="str">
        <f t="shared" si="158"/>
        <v>2017_NC87</v>
      </c>
      <c r="C5124" t="s">
        <v>269</v>
      </c>
      <c r="D5124" t="s">
        <v>1504</v>
      </c>
      <c r="E5124" s="53" t="str">
        <f t="shared" si="159"/>
        <v>2017_NCSWAIN</v>
      </c>
      <c r="F5124">
        <v>424100</v>
      </c>
      <c r="G5124" s="53">
        <f t="array" ref="G5124">SUM(IF(A5124=A$5:A5124,IF(C5124=C$5:C5124,1,0),0))</f>
        <v>87</v>
      </c>
    </row>
    <row r="5125" spans="1:7" x14ac:dyDescent="0.25">
      <c r="A5125">
        <v>2017</v>
      </c>
      <c r="B5125" s="53" t="str">
        <f t="shared" si="158"/>
        <v>2017_NC88</v>
      </c>
      <c r="C5125" t="s">
        <v>269</v>
      </c>
      <c r="D5125" t="s">
        <v>1505</v>
      </c>
      <c r="E5125" s="53" t="str">
        <f t="shared" si="159"/>
        <v>2017_NCTRANSYLVANIA</v>
      </c>
      <c r="F5125">
        <v>424100</v>
      </c>
      <c r="G5125" s="53">
        <f t="array" ref="G5125">SUM(IF(A5125=A$5:A5125,IF(C5125=C$5:C5125,1,0),0))</f>
        <v>88</v>
      </c>
    </row>
    <row r="5126" spans="1:7" x14ac:dyDescent="0.25">
      <c r="A5126">
        <v>2017</v>
      </c>
      <c r="B5126" s="53" t="str">
        <f t="shared" ref="B5126:B5189" si="160">A5126&amp;"_"&amp;C5126&amp;G5126</f>
        <v>2017_NC89</v>
      </c>
      <c r="C5126" t="s">
        <v>269</v>
      </c>
      <c r="D5126" t="s">
        <v>1506</v>
      </c>
      <c r="E5126" s="53" t="str">
        <f t="shared" ref="E5126:E5189" si="161">A5126&amp;"_"&amp;C5126&amp;D5126</f>
        <v>2017_NCTYRRELL</v>
      </c>
      <c r="F5126">
        <v>424100</v>
      </c>
      <c r="G5126" s="53">
        <f t="array" ref="G5126">SUM(IF(A5126=A$5:A5126,IF(C5126=C$5:C5126,1,0),0))</f>
        <v>89</v>
      </c>
    </row>
    <row r="5127" spans="1:7" x14ac:dyDescent="0.25">
      <c r="A5127">
        <v>2017</v>
      </c>
      <c r="B5127" s="53" t="str">
        <f t="shared" si="160"/>
        <v>2017_NC90</v>
      </c>
      <c r="C5127" t="s">
        <v>269</v>
      </c>
      <c r="D5127" t="s">
        <v>258</v>
      </c>
      <c r="E5127" s="53" t="str">
        <f t="shared" si="161"/>
        <v>2017_NCUNION</v>
      </c>
      <c r="F5127">
        <v>424100</v>
      </c>
      <c r="G5127" s="53">
        <f t="array" ref="G5127">SUM(IF(A5127=A$5:A5127,IF(C5127=C$5:C5127,1,0),0))</f>
        <v>90</v>
      </c>
    </row>
    <row r="5128" spans="1:7" x14ac:dyDescent="0.25">
      <c r="A5128">
        <v>2017</v>
      </c>
      <c r="B5128" s="53" t="str">
        <f t="shared" si="160"/>
        <v>2017_NC91</v>
      </c>
      <c r="C5128" t="s">
        <v>269</v>
      </c>
      <c r="D5128" t="s">
        <v>1507</v>
      </c>
      <c r="E5128" s="53" t="str">
        <f t="shared" si="161"/>
        <v>2017_NCVANCE</v>
      </c>
      <c r="F5128">
        <v>424100</v>
      </c>
      <c r="G5128" s="53">
        <f t="array" ref="G5128">SUM(IF(A5128=A$5:A5128,IF(C5128=C$5:C5128,1,0),0))</f>
        <v>91</v>
      </c>
    </row>
    <row r="5129" spans="1:7" x14ac:dyDescent="0.25">
      <c r="A5129">
        <v>2017</v>
      </c>
      <c r="B5129" s="53" t="str">
        <f t="shared" si="160"/>
        <v>2017_NC92</v>
      </c>
      <c r="C5129" t="s">
        <v>269</v>
      </c>
      <c r="D5129" t="s">
        <v>1508</v>
      </c>
      <c r="E5129" s="53" t="str">
        <f t="shared" si="161"/>
        <v>2017_NCWAKE</v>
      </c>
      <c r="F5129">
        <v>424100</v>
      </c>
      <c r="G5129" s="53">
        <f t="array" ref="G5129">SUM(IF(A5129=A$5:A5129,IF(C5129=C$5:C5129,1,0),0))</f>
        <v>92</v>
      </c>
    </row>
    <row r="5130" spans="1:7" x14ac:dyDescent="0.25">
      <c r="A5130">
        <v>2017</v>
      </c>
      <c r="B5130" s="53" t="str">
        <f t="shared" si="160"/>
        <v>2017_NC93</v>
      </c>
      <c r="C5130" t="s">
        <v>269</v>
      </c>
      <c r="D5130" t="s">
        <v>336</v>
      </c>
      <c r="E5130" s="53" t="str">
        <f t="shared" si="161"/>
        <v>2017_NCWARREN</v>
      </c>
      <c r="F5130">
        <v>424100</v>
      </c>
      <c r="G5130" s="53">
        <f t="array" ref="G5130">SUM(IF(A5130=A$5:A5130,IF(C5130=C$5:C5130,1,0),0))</f>
        <v>93</v>
      </c>
    </row>
    <row r="5131" spans="1:7" x14ac:dyDescent="0.25">
      <c r="A5131">
        <v>2017</v>
      </c>
      <c r="B5131" s="53" t="str">
        <f t="shared" si="160"/>
        <v>2017_NC94</v>
      </c>
      <c r="C5131" t="s">
        <v>269</v>
      </c>
      <c r="D5131" t="s">
        <v>125</v>
      </c>
      <c r="E5131" s="53" t="str">
        <f t="shared" si="161"/>
        <v>2017_NCWASHINGTON</v>
      </c>
      <c r="F5131">
        <v>424100</v>
      </c>
      <c r="G5131" s="53">
        <f t="array" ref="G5131">SUM(IF(A5131=A$5:A5131,IF(C5131=C$5:C5131,1,0),0))</f>
        <v>94</v>
      </c>
    </row>
    <row r="5132" spans="1:7" x14ac:dyDescent="0.25">
      <c r="A5132">
        <v>2017</v>
      </c>
      <c r="B5132" s="53" t="str">
        <f t="shared" si="160"/>
        <v>2017_NC95</v>
      </c>
      <c r="C5132" t="s">
        <v>269</v>
      </c>
      <c r="D5132" t="s">
        <v>1509</v>
      </c>
      <c r="E5132" s="53" t="str">
        <f t="shared" si="161"/>
        <v>2017_NCWATAUGA</v>
      </c>
      <c r="F5132">
        <v>424100</v>
      </c>
      <c r="G5132" s="53">
        <f t="array" ref="G5132">SUM(IF(A5132=A$5:A5132,IF(C5132=C$5:C5132,1,0),0))</f>
        <v>95</v>
      </c>
    </row>
    <row r="5133" spans="1:7" x14ac:dyDescent="0.25">
      <c r="A5133">
        <v>2017</v>
      </c>
      <c r="B5133" s="53" t="str">
        <f t="shared" si="160"/>
        <v>2017_NC96</v>
      </c>
      <c r="C5133" t="s">
        <v>269</v>
      </c>
      <c r="D5133" t="s">
        <v>770</v>
      </c>
      <c r="E5133" s="53" t="str">
        <f t="shared" si="161"/>
        <v>2017_NCWAYNE</v>
      </c>
      <c r="F5133">
        <v>424100</v>
      </c>
      <c r="G5133" s="53">
        <f t="array" ref="G5133">SUM(IF(A5133=A$5:A5133,IF(C5133=C$5:C5133,1,0),0))</f>
        <v>96</v>
      </c>
    </row>
    <row r="5134" spans="1:7" x14ac:dyDescent="0.25">
      <c r="A5134">
        <v>2017</v>
      </c>
      <c r="B5134" s="53" t="str">
        <f t="shared" si="160"/>
        <v>2017_NC97</v>
      </c>
      <c r="C5134" t="s">
        <v>269</v>
      </c>
      <c r="D5134" t="s">
        <v>774</v>
      </c>
      <c r="E5134" s="53" t="str">
        <f t="shared" si="161"/>
        <v>2017_NCWILKES</v>
      </c>
      <c r="F5134">
        <v>424100</v>
      </c>
      <c r="G5134" s="53">
        <f t="array" ref="G5134">SUM(IF(A5134=A$5:A5134,IF(C5134=C$5:C5134,1,0),0))</f>
        <v>97</v>
      </c>
    </row>
    <row r="5135" spans="1:7" x14ac:dyDescent="0.25">
      <c r="A5135">
        <v>2017</v>
      </c>
      <c r="B5135" s="53" t="str">
        <f t="shared" si="160"/>
        <v>2017_NC98</v>
      </c>
      <c r="C5135" t="s">
        <v>269</v>
      </c>
      <c r="D5135" t="s">
        <v>296</v>
      </c>
      <c r="E5135" s="53" t="str">
        <f t="shared" si="161"/>
        <v>2017_NCWILSON</v>
      </c>
      <c r="F5135">
        <v>424100</v>
      </c>
      <c r="G5135" s="53">
        <f t="array" ref="G5135">SUM(IF(A5135=A$5:A5135,IF(C5135=C$5:C5135,1,0),0))</f>
        <v>98</v>
      </c>
    </row>
    <row r="5136" spans="1:7" x14ac:dyDescent="0.25">
      <c r="A5136">
        <v>2017</v>
      </c>
      <c r="B5136" s="53" t="str">
        <f t="shared" si="160"/>
        <v>2017_NC99</v>
      </c>
      <c r="C5136" t="s">
        <v>269</v>
      </c>
      <c r="D5136" t="s">
        <v>1510</v>
      </c>
      <c r="E5136" s="53" t="str">
        <f t="shared" si="161"/>
        <v>2017_NCYADKIN</v>
      </c>
      <c r="F5136">
        <v>424100</v>
      </c>
      <c r="G5136" s="53">
        <f t="array" ref="G5136">SUM(IF(A5136=A$5:A5136,IF(C5136=C$5:C5136,1,0),0))</f>
        <v>99</v>
      </c>
    </row>
    <row r="5137" spans="1:7" x14ac:dyDescent="0.25">
      <c r="A5137">
        <v>2017</v>
      </c>
      <c r="B5137" s="53" t="str">
        <f t="shared" si="160"/>
        <v>2017_NC100</v>
      </c>
      <c r="C5137" t="s">
        <v>269</v>
      </c>
      <c r="D5137" t="s">
        <v>1511</v>
      </c>
      <c r="E5137" s="53" t="str">
        <f t="shared" si="161"/>
        <v>2017_NCYANCEY</v>
      </c>
      <c r="F5137">
        <v>424100</v>
      </c>
      <c r="G5137" s="53">
        <f t="array" ref="G5137">SUM(IF(A5137=A$5:A5137,IF(C5137=C$5:C5137,1,0),0))</f>
        <v>100</v>
      </c>
    </row>
    <row r="5138" spans="1:7" x14ac:dyDescent="0.25">
      <c r="A5138">
        <v>2017</v>
      </c>
      <c r="B5138" s="53" t="str">
        <f t="shared" si="160"/>
        <v>2017_ND1</v>
      </c>
      <c r="C5138" t="s">
        <v>383</v>
      </c>
      <c r="D5138" t="s">
        <v>184</v>
      </c>
      <c r="E5138" s="53" t="str">
        <f t="shared" si="161"/>
        <v>2017_NDADAMS</v>
      </c>
      <c r="F5138">
        <v>424100</v>
      </c>
      <c r="G5138" s="53">
        <f t="array" ref="G5138">SUM(IF(A5138=A$5:A5138,IF(C5138=C$5:C5138,1,0),0))</f>
        <v>1</v>
      </c>
    </row>
    <row r="5139" spans="1:7" x14ac:dyDescent="0.25">
      <c r="A5139">
        <v>2017</v>
      </c>
      <c r="B5139" s="53" t="str">
        <f t="shared" si="160"/>
        <v>2017_ND2</v>
      </c>
      <c r="C5139" t="s">
        <v>383</v>
      </c>
      <c r="D5139" t="s">
        <v>1512</v>
      </c>
      <c r="E5139" s="53" t="str">
        <f t="shared" si="161"/>
        <v>2017_NDBARNES</v>
      </c>
      <c r="F5139">
        <v>424100</v>
      </c>
      <c r="G5139" s="53">
        <f t="array" ref="G5139">SUM(IF(A5139=A$5:A5139,IF(C5139=C$5:C5139,1,0),0))</f>
        <v>2</v>
      </c>
    </row>
    <row r="5140" spans="1:7" x14ac:dyDescent="0.25">
      <c r="A5140">
        <v>2017</v>
      </c>
      <c r="B5140" s="53" t="str">
        <f t="shared" si="160"/>
        <v>2017_ND3</v>
      </c>
      <c r="C5140" t="s">
        <v>383</v>
      </c>
      <c r="D5140" t="s">
        <v>1513</v>
      </c>
      <c r="E5140" s="53" t="str">
        <f t="shared" si="161"/>
        <v>2017_NDBENSON</v>
      </c>
      <c r="F5140">
        <v>424100</v>
      </c>
      <c r="G5140" s="53">
        <f t="array" ref="G5140">SUM(IF(A5140=A$5:A5140,IF(C5140=C$5:C5140,1,0),0))</f>
        <v>3</v>
      </c>
    </row>
    <row r="5141" spans="1:7" x14ac:dyDescent="0.25">
      <c r="A5141">
        <v>2017</v>
      </c>
      <c r="B5141" s="53" t="str">
        <f t="shared" si="160"/>
        <v>2017_ND4</v>
      </c>
      <c r="C5141" t="s">
        <v>383</v>
      </c>
      <c r="D5141" t="s">
        <v>1514</v>
      </c>
      <c r="E5141" s="53" t="str">
        <f t="shared" si="161"/>
        <v>2017_NDBILLINGS</v>
      </c>
      <c r="F5141">
        <v>424100</v>
      </c>
      <c r="G5141" s="53">
        <f t="array" ref="G5141">SUM(IF(A5141=A$5:A5141,IF(C5141=C$5:C5141,1,0),0))</f>
        <v>4</v>
      </c>
    </row>
    <row r="5142" spans="1:7" x14ac:dyDescent="0.25">
      <c r="A5142">
        <v>2017</v>
      </c>
      <c r="B5142" s="53" t="str">
        <f t="shared" si="160"/>
        <v>2017_ND5</v>
      </c>
      <c r="C5142" t="s">
        <v>383</v>
      </c>
      <c r="D5142" t="s">
        <v>1515</v>
      </c>
      <c r="E5142" s="53" t="str">
        <f t="shared" si="161"/>
        <v>2017_NDBOTTINEAU</v>
      </c>
      <c r="F5142">
        <v>424100</v>
      </c>
      <c r="G5142" s="53">
        <f t="array" ref="G5142">SUM(IF(A5142=A$5:A5142,IF(C5142=C$5:C5142,1,0),0))</f>
        <v>5</v>
      </c>
    </row>
    <row r="5143" spans="1:7" x14ac:dyDescent="0.25">
      <c r="A5143">
        <v>2017</v>
      </c>
      <c r="B5143" s="53" t="str">
        <f t="shared" si="160"/>
        <v>2017_ND6</v>
      </c>
      <c r="C5143" t="s">
        <v>383</v>
      </c>
      <c r="D5143" t="s">
        <v>1516</v>
      </c>
      <c r="E5143" s="53" t="str">
        <f t="shared" si="161"/>
        <v>2017_NDBOWMAN</v>
      </c>
      <c r="F5143">
        <v>424100</v>
      </c>
      <c r="G5143" s="53">
        <f t="array" ref="G5143">SUM(IF(A5143=A$5:A5143,IF(C5143=C$5:C5143,1,0),0))</f>
        <v>6</v>
      </c>
    </row>
    <row r="5144" spans="1:7" x14ac:dyDescent="0.25">
      <c r="A5144">
        <v>2017</v>
      </c>
      <c r="B5144" s="53" t="str">
        <f t="shared" si="160"/>
        <v>2017_ND7</v>
      </c>
      <c r="C5144" t="s">
        <v>383</v>
      </c>
      <c r="D5144" t="s">
        <v>685</v>
      </c>
      <c r="E5144" s="53" t="str">
        <f t="shared" si="161"/>
        <v>2017_NDBURKE</v>
      </c>
      <c r="F5144">
        <v>424100</v>
      </c>
      <c r="G5144" s="53">
        <f t="array" ref="G5144">SUM(IF(A5144=A$5:A5144,IF(C5144=C$5:C5144,1,0),0))</f>
        <v>7</v>
      </c>
    </row>
    <row r="5145" spans="1:7" x14ac:dyDescent="0.25">
      <c r="A5145">
        <v>2017</v>
      </c>
      <c r="B5145" s="53" t="str">
        <f t="shared" si="160"/>
        <v>2017_ND8</v>
      </c>
      <c r="C5145" t="s">
        <v>383</v>
      </c>
      <c r="D5145" t="s">
        <v>1517</v>
      </c>
      <c r="E5145" s="53" t="str">
        <f t="shared" si="161"/>
        <v>2017_NDBURLEIGH</v>
      </c>
      <c r="F5145">
        <v>424100</v>
      </c>
      <c r="G5145" s="53">
        <f t="array" ref="G5145">SUM(IF(A5145=A$5:A5145,IF(C5145=C$5:C5145,1,0),0))</f>
        <v>8</v>
      </c>
    </row>
    <row r="5146" spans="1:7" x14ac:dyDescent="0.25">
      <c r="A5146">
        <v>2017</v>
      </c>
      <c r="B5146" s="53" t="str">
        <f t="shared" si="160"/>
        <v>2017_ND9</v>
      </c>
      <c r="C5146" t="s">
        <v>383</v>
      </c>
      <c r="D5146" t="s">
        <v>810</v>
      </c>
      <c r="E5146" s="53" t="str">
        <f t="shared" si="161"/>
        <v>2017_NDCASS</v>
      </c>
      <c r="F5146">
        <v>424100</v>
      </c>
      <c r="G5146" s="53">
        <f t="array" ref="G5146">SUM(IF(A5146=A$5:A5146,IF(C5146=C$5:C5146,1,0),0))</f>
        <v>9</v>
      </c>
    </row>
    <row r="5147" spans="1:7" x14ac:dyDescent="0.25">
      <c r="A5147">
        <v>2017</v>
      </c>
      <c r="B5147" s="53" t="str">
        <f t="shared" si="160"/>
        <v>2017_ND10</v>
      </c>
      <c r="C5147" t="s">
        <v>383</v>
      </c>
      <c r="D5147" t="s">
        <v>1518</v>
      </c>
      <c r="E5147" s="53" t="str">
        <f t="shared" si="161"/>
        <v>2017_NDCAVALIER</v>
      </c>
      <c r="F5147">
        <v>424100</v>
      </c>
      <c r="G5147" s="53">
        <f t="array" ref="G5147">SUM(IF(A5147=A$5:A5147,IF(C5147=C$5:C5147,1,0),0))</f>
        <v>10</v>
      </c>
    </row>
    <row r="5148" spans="1:7" x14ac:dyDescent="0.25">
      <c r="A5148">
        <v>2017</v>
      </c>
      <c r="B5148" s="53" t="str">
        <f t="shared" si="160"/>
        <v>2017_ND11</v>
      </c>
      <c r="C5148" t="s">
        <v>383</v>
      </c>
      <c r="D5148" t="s">
        <v>1519</v>
      </c>
      <c r="E5148" s="53" t="str">
        <f t="shared" si="161"/>
        <v>2017_NDDICKEY</v>
      </c>
      <c r="F5148">
        <v>424100</v>
      </c>
      <c r="G5148" s="53">
        <f t="array" ref="G5148">SUM(IF(A5148=A$5:A5148,IF(C5148=C$5:C5148,1,0),0))</f>
        <v>11</v>
      </c>
    </row>
    <row r="5149" spans="1:7" x14ac:dyDescent="0.25">
      <c r="A5149">
        <v>2017</v>
      </c>
      <c r="B5149" s="53" t="str">
        <f t="shared" si="160"/>
        <v>2017_ND12</v>
      </c>
      <c r="C5149" t="s">
        <v>383</v>
      </c>
      <c r="D5149" t="s">
        <v>1520</v>
      </c>
      <c r="E5149" s="53" t="str">
        <f t="shared" si="161"/>
        <v>2017_NDDIVIDE</v>
      </c>
      <c r="F5149">
        <v>424100</v>
      </c>
      <c r="G5149" s="53">
        <f t="array" ref="G5149">SUM(IF(A5149=A$5:A5149,IF(C5149=C$5:C5149,1,0),0))</f>
        <v>12</v>
      </c>
    </row>
    <row r="5150" spans="1:7" x14ac:dyDescent="0.25">
      <c r="A5150">
        <v>2017</v>
      </c>
      <c r="B5150" s="53" t="str">
        <f t="shared" si="160"/>
        <v>2017_ND13</v>
      </c>
      <c r="C5150" t="s">
        <v>383</v>
      </c>
      <c r="D5150" t="s">
        <v>1521</v>
      </c>
      <c r="E5150" s="53" t="str">
        <f t="shared" si="161"/>
        <v>2017_NDDUNN</v>
      </c>
      <c r="F5150">
        <v>424100</v>
      </c>
      <c r="G5150" s="53">
        <f t="array" ref="G5150">SUM(IF(A5150=A$5:A5150,IF(C5150=C$5:C5150,1,0),0))</f>
        <v>13</v>
      </c>
    </row>
    <row r="5151" spans="1:7" x14ac:dyDescent="0.25">
      <c r="A5151">
        <v>2017</v>
      </c>
      <c r="B5151" s="53" t="str">
        <f t="shared" si="160"/>
        <v>2017_ND14</v>
      </c>
      <c r="C5151" t="s">
        <v>383</v>
      </c>
      <c r="D5151" t="s">
        <v>1416</v>
      </c>
      <c r="E5151" s="53" t="str">
        <f t="shared" si="161"/>
        <v>2017_NDEDDY</v>
      </c>
      <c r="F5151">
        <v>424100</v>
      </c>
      <c r="G5151" s="53">
        <f t="array" ref="G5151">SUM(IF(A5151=A$5:A5151,IF(C5151=C$5:C5151,1,0),0))</f>
        <v>14</v>
      </c>
    </row>
    <row r="5152" spans="1:7" x14ac:dyDescent="0.25">
      <c r="A5152">
        <v>2017</v>
      </c>
      <c r="B5152" s="53" t="str">
        <f t="shared" si="160"/>
        <v>2017_ND15</v>
      </c>
      <c r="C5152" t="s">
        <v>383</v>
      </c>
      <c r="D5152" t="s">
        <v>1522</v>
      </c>
      <c r="E5152" s="53" t="str">
        <f t="shared" si="161"/>
        <v>2017_NDEMMONS</v>
      </c>
      <c r="F5152">
        <v>424100</v>
      </c>
      <c r="G5152" s="53">
        <f t="array" ref="G5152">SUM(IF(A5152=A$5:A5152,IF(C5152=C$5:C5152,1,0),0))</f>
        <v>15</v>
      </c>
    </row>
    <row r="5153" spans="1:7" x14ac:dyDescent="0.25">
      <c r="A5153">
        <v>2017</v>
      </c>
      <c r="B5153" s="53" t="str">
        <f t="shared" si="160"/>
        <v>2017_ND16</v>
      </c>
      <c r="C5153" t="s">
        <v>383</v>
      </c>
      <c r="D5153" t="s">
        <v>1523</v>
      </c>
      <c r="E5153" s="53" t="str">
        <f t="shared" si="161"/>
        <v>2017_NDFOSTER</v>
      </c>
      <c r="F5153">
        <v>424100</v>
      </c>
      <c r="G5153" s="53">
        <f t="array" ref="G5153">SUM(IF(A5153=A$5:A5153,IF(C5153=C$5:C5153,1,0),0))</f>
        <v>16</v>
      </c>
    </row>
    <row r="5154" spans="1:7" x14ac:dyDescent="0.25">
      <c r="A5154">
        <v>2017</v>
      </c>
      <c r="B5154" s="53" t="str">
        <f t="shared" si="160"/>
        <v>2017_ND17</v>
      </c>
      <c r="C5154" t="s">
        <v>383</v>
      </c>
      <c r="D5154" t="s">
        <v>1326</v>
      </c>
      <c r="E5154" s="53" t="str">
        <f t="shared" si="161"/>
        <v>2017_NDGOLDEN VALLEY</v>
      </c>
      <c r="F5154">
        <v>424100</v>
      </c>
      <c r="G5154" s="53">
        <f t="array" ref="G5154">SUM(IF(A5154=A$5:A5154,IF(C5154=C$5:C5154,1,0),0))</f>
        <v>17</v>
      </c>
    </row>
    <row r="5155" spans="1:7" x14ac:dyDescent="0.25">
      <c r="A5155">
        <v>2017</v>
      </c>
      <c r="B5155" s="53" t="str">
        <f t="shared" si="160"/>
        <v>2017_ND18</v>
      </c>
      <c r="C5155" t="s">
        <v>383</v>
      </c>
      <c r="D5155" t="s">
        <v>1524</v>
      </c>
      <c r="E5155" s="53" t="str">
        <f t="shared" si="161"/>
        <v>2017_NDGRAND FORKS</v>
      </c>
      <c r="F5155">
        <v>424100</v>
      </c>
      <c r="G5155" s="53">
        <f t="array" ref="G5155">SUM(IF(A5155=A$5:A5155,IF(C5155=C$5:C5155,1,0),0))</f>
        <v>18</v>
      </c>
    </row>
    <row r="5156" spans="1:7" x14ac:dyDescent="0.25">
      <c r="A5156">
        <v>2017</v>
      </c>
      <c r="B5156" s="53" t="str">
        <f t="shared" si="160"/>
        <v>2017_ND19</v>
      </c>
      <c r="C5156" t="s">
        <v>383</v>
      </c>
      <c r="D5156" t="s">
        <v>520</v>
      </c>
      <c r="E5156" s="53" t="str">
        <f t="shared" si="161"/>
        <v>2017_NDGRANT</v>
      </c>
      <c r="F5156">
        <v>424100</v>
      </c>
      <c r="G5156" s="53">
        <f t="array" ref="G5156">SUM(IF(A5156=A$5:A5156,IF(C5156=C$5:C5156,1,0),0))</f>
        <v>19</v>
      </c>
    </row>
    <row r="5157" spans="1:7" x14ac:dyDescent="0.25">
      <c r="A5157">
        <v>2017</v>
      </c>
      <c r="B5157" s="53" t="str">
        <f t="shared" si="160"/>
        <v>2017_ND20</v>
      </c>
      <c r="C5157" t="s">
        <v>383</v>
      </c>
      <c r="D5157" t="s">
        <v>1525</v>
      </c>
      <c r="E5157" s="53" t="str">
        <f t="shared" si="161"/>
        <v>2017_NDGRIGGS</v>
      </c>
      <c r="F5157">
        <v>424100</v>
      </c>
      <c r="G5157" s="53">
        <f t="array" ref="G5157">SUM(IF(A5157=A$5:A5157,IF(C5157=C$5:C5157,1,0),0))</f>
        <v>20</v>
      </c>
    </row>
    <row r="5158" spans="1:7" x14ac:dyDescent="0.25">
      <c r="A5158">
        <v>2017</v>
      </c>
      <c r="B5158" s="53" t="str">
        <f t="shared" si="160"/>
        <v>2017_ND21</v>
      </c>
      <c r="C5158" t="s">
        <v>383</v>
      </c>
      <c r="D5158" t="s">
        <v>1526</v>
      </c>
      <c r="E5158" s="53" t="str">
        <f t="shared" si="161"/>
        <v>2017_NDHETTINGER</v>
      </c>
      <c r="F5158">
        <v>424100</v>
      </c>
      <c r="G5158" s="53">
        <f t="array" ref="G5158">SUM(IF(A5158=A$5:A5158,IF(C5158=C$5:C5158,1,0),0))</f>
        <v>21</v>
      </c>
    </row>
    <row r="5159" spans="1:7" x14ac:dyDescent="0.25">
      <c r="A5159">
        <v>2017</v>
      </c>
      <c r="B5159" s="53" t="str">
        <f t="shared" si="160"/>
        <v>2017_ND22</v>
      </c>
      <c r="C5159" t="s">
        <v>383</v>
      </c>
      <c r="D5159" t="s">
        <v>1527</v>
      </c>
      <c r="E5159" s="53" t="str">
        <f t="shared" si="161"/>
        <v>2017_NDKIDDER</v>
      </c>
      <c r="F5159">
        <v>424100</v>
      </c>
      <c r="G5159" s="53">
        <f t="array" ref="G5159">SUM(IF(A5159=A$5:A5159,IF(C5159=C$5:C5159,1,0),0))</f>
        <v>22</v>
      </c>
    </row>
    <row r="5160" spans="1:7" x14ac:dyDescent="0.25">
      <c r="A5160">
        <v>2017</v>
      </c>
      <c r="B5160" s="53" t="str">
        <f t="shared" si="160"/>
        <v>2017_ND23</v>
      </c>
      <c r="C5160" t="s">
        <v>383</v>
      </c>
      <c r="D5160" t="s">
        <v>1528</v>
      </c>
      <c r="E5160" s="53" t="str">
        <f t="shared" si="161"/>
        <v>2017_NDLA MOURE</v>
      </c>
      <c r="F5160">
        <v>424100</v>
      </c>
      <c r="G5160" s="53">
        <f t="array" ref="G5160">SUM(IF(A5160=A$5:A5160,IF(C5160=C$5:C5160,1,0),0))</f>
        <v>23</v>
      </c>
    </row>
    <row r="5161" spans="1:7" x14ac:dyDescent="0.25">
      <c r="A5161">
        <v>2017</v>
      </c>
      <c r="B5161" s="53" t="str">
        <f t="shared" si="160"/>
        <v>2017_ND24</v>
      </c>
      <c r="C5161" t="s">
        <v>383</v>
      </c>
      <c r="D5161" t="s">
        <v>528</v>
      </c>
      <c r="E5161" s="53" t="str">
        <f t="shared" si="161"/>
        <v>2017_NDLOGAN</v>
      </c>
      <c r="F5161">
        <v>424100</v>
      </c>
      <c r="G5161" s="53">
        <f t="array" ref="G5161">SUM(IF(A5161=A$5:A5161,IF(C5161=C$5:C5161,1,0),0))</f>
        <v>24</v>
      </c>
    </row>
    <row r="5162" spans="1:7" x14ac:dyDescent="0.25">
      <c r="A5162">
        <v>2017</v>
      </c>
      <c r="B5162" s="53" t="str">
        <f t="shared" si="160"/>
        <v>2017_ND25</v>
      </c>
      <c r="C5162" t="s">
        <v>383</v>
      </c>
      <c r="D5162" t="s">
        <v>834</v>
      </c>
      <c r="E5162" s="53" t="str">
        <f t="shared" si="161"/>
        <v>2017_NDMCHENRY</v>
      </c>
      <c r="F5162">
        <v>424100</v>
      </c>
      <c r="G5162" s="53">
        <f t="array" ref="G5162">SUM(IF(A5162=A$5:A5162,IF(C5162=C$5:C5162,1,0),0))</f>
        <v>25</v>
      </c>
    </row>
    <row r="5163" spans="1:7" x14ac:dyDescent="0.25">
      <c r="A5163">
        <v>2017</v>
      </c>
      <c r="B5163" s="53" t="str">
        <f t="shared" si="160"/>
        <v>2017_ND26</v>
      </c>
      <c r="C5163" t="s">
        <v>383</v>
      </c>
      <c r="D5163" t="s">
        <v>738</v>
      </c>
      <c r="E5163" s="53" t="str">
        <f t="shared" si="161"/>
        <v>2017_NDMCINTOSH</v>
      </c>
      <c r="F5163">
        <v>424100</v>
      </c>
      <c r="G5163" s="53">
        <f t="array" ref="G5163">SUM(IF(A5163=A$5:A5163,IF(C5163=C$5:C5163,1,0),0))</f>
        <v>26</v>
      </c>
    </row>
    <row r="5164" spans="1:7" x14ac:dyDescent="0.25">
      <c r="A5164">
        <v>2017</v>
      </c>
      <c r="B5164" s="53" t="str">
        <f t="shared" si="160"/>
        <v>2017_ND27</v>
      </c>
      <c r="C5164" t="s">
        <v>383</v>
      </c>
      <c r="D5164" t="s">
        <v>1529</v>
      </c>
      <c r="E5164" s="53" t="str">
        <f t="shared" si="161"/>
        <v>2017_NDMCKENZIE</v>
      </c>
      <c r="F5164">
        <v>424100</v>
      </c>
      <c r="G5164" s="53">
        <f t="array" ref="G5164">SUM(IF(A5164=A$5:A5164,IF(C5164=C$5:C5164,1,0),0))</f>
        <v>27</v>
      </c>
    </row>
    <row r="5165" spans="1:7" x14ac:dyDescent="0.25">
      <c r="A5165">
        <v>2017</v>
      </c>
      <c r="B5165" s="53" t="str">
        <f t="shared" si="160"/>
        <v>2017_ND28</v>
      </c>
      <c r="C5165" t="s">
        <v>383</v>
      </c>
      <c r="D5165" t="s">
        <v>835</v>
      </c>
      <c r="E5165" s="53" t="str">
        <f t="shared" si="161"/>
        <v>2017_NDMCLEAN</v>
      </c>
      <c r="F5165">
        <v>424100</v>
      </c>
      <c r="G5165" s="53">
        <f t="array" ref="G5165">SUM(IF(A5165=A$5:A5165,IF(C5165=C$5:C5165,1,0),0))</f>
        <v>28</v>
      </c>
    </row>
    <row r="5166" spans="1:7" x14ac:dyDescent="0.25">
      <c r="A5166">
        <v>2017</v>
      </c>
      <c r="B5166" s="53" t="str">
        <f t="shared" si="160"/>
        <v>2017_ND29</v>
      </c>
      <c r="C5166" t="s">
        <v>383</v>
      </c>
      <c r="D5166" t="s">
        <v>840</v>
      </c>
      <c r="E5166" s="53" t="str">
        <f t="shared" si="161"/>
        <v>2017_NDMERCER</v>
      </c>
      <c r="F5166">
        <v>424100</v>
      </c>
      <c r="G5166" s="53">
        <f t="array" ref="G5166">SUM(IF(A5166=A$5:A5166,IF(C5166=C$5:C5166,1,0),0))</f>
        <v>29</v>
      </c>
    </row>
    <row r="5167" spans="1:7" x14ac:dyDescent="0.25">
      <c r="A5167">
        <v>2017</v>
      </c>
      <c r="B5167" s="53" t="str">
        <f t="shared" si="160"/>
        <v>2017_ND30</v>
      </c>
      <c r="C5167" t="s">
        <v>383</v>
      </c>
      <c r="D5167" t="s">
        <v>972</v>
      </c>
      <c r="E5167" s="53" t="str">
        <f t="shared" si="161"/>
        <v>2017_NDMORTON</v>
      </c>
      <c r="F5167">
        <v>424100</v>
      </c>
      <c r="G5167" s="53">
        <f t="array" ref="G5167">SUM(IF(A5167=A$5:A5167,IF(C5167=C$5:C5167,1,0),0))</f>
        <v>30</v>
      </c>
    </row>
    <row r="5168" spans="1:7" x14ac:dyDescent="0.25">
      <c r="A5168">
        <v>2017</v>
      </c>
      <c r="B5168" s="53" t="str">
        <f t="shared" si="160"/>
        <v>2017_ND31</v>
      </c>
      <c r="C5168" t="s">
        <v>383</v>
      </c>
      <c r="D5168" t="s">
        <v>1530</v>
      </c>
      <c r="E5168" s="53" t="str">
        <f t="shared" si="161"/>
        <v>2017_NDMOUNTRAIL</v>
      </c>
      <c r="F5168">
        <v>424100</v>
      </c>
      <c r="G5168" s="53">
        <f t="array" ref="G5168">SUM(IF(A5168=A$5:A5168,IF(C5168=C$5:C5168,1,0),0))</f>
        <v>31</v>
      </c>
    </row>
    <row r="5169" spans="1:7" x14ac:dyDescent="0.25">
      <c r="A5169">
        <v>2017</v>
      </c>
      <c r="B5169" s="53" t="str">
        <f t="shared" si="160"/>
        <v>2017_ND32</v>
      </c>
      <c r="C5169" t="s">
        <v>383</v>
      </c>
      <c r="D5169" t="s">
        <v>327</v>
      </c>
      <c r="E5169" s="53" t="str">
        <f t="shared" si="161"/>
        <v>2017_NDNELSON</v>
      </c>
      <c r="F5169">
        <v>424100</v>
      </c>
      <c r="G5169" s="53">
        <f t="array" ref="G5169">SUM(IF(A5169=A$5:A5169,IF(C5169=C$5:C5169,1,0),0))</f>
        <v>32</v>
      </c>
    </row>
    <row r="5170" spans="1:7" x14ac:dyDescent="0.25">
      <c r="A5170">
        <v>2017</v>
      </c>
      <c r="B5170" s="53" t="str">
        <f t="shared" si="160"/>
        <v>2017_ND33</v>
      </c>
      <c r="C5170" t="s">
        <v>383</v>
      </c>
      <c r="D5170" t="s">
        <v>1531</v>
      </c>
      <c r="E5170" s="53" t="str">
        <f t="shared" si="161"/>
        <v>2017_NDOLIVER</v>
      </c>
      <c r="F5170">
        <v>424100</v>
      </c>
      <c r="G5170" s="53">
        <f t="array" ref="G5170">SUM(IF(A5170=A$5:A5170,IF(C5170=C$5:C5170,1,0),0))</f>
        <v>33</v>
      </c>
    </row>
    <row r="5171" spans="1:7" x14ac:dyDescent="0.25">
      <c r="A5171">
        <v>2017</v>
      </c>
      <c r="B5171" s="53" t="str">
        <f t="shared" si="160"/>
        <v>2017_ND34</v>
      </c>
      <c r="C5171" t="s">
        <v>383</v>
      </c>
      <c r="D5171" t="s">
        <v>1532</v>
      </c>
      <c r="E5171" s="53" t="str">
        <f t="shared" si="161"/>
        <v>2017_NDPEMBINA</v>
      </c>
      <c r="F5171">
        <v>424100</v>
      </c>
      <c r="G5171" s="53">
        <f t="array" ref="G5171">SUM(IF(A5171=A$5:A5171,IF(C5171=C$5:C5171,1,0),0))</f>
        <v>34</v>
      </c>
    </row>
    <row r="5172" spans="1:7" x14ac:dyDescent="0.25">
      <c r="A5172">
        <v>2017</v>
      </c>
      <c r="B5172" s="53" t="str">
        <f t="shared" si="160"/>
        <v>2017_ND35</v>
      </c>
      <c r="C5172" t="s">
        <v>383</v>
      </c>
      <c r="D5172" t="s">
        <v>358</v>
      </c>
      <c r="E5172" s="53" t="str">
        <f t="shared" si="161"/>
        <v>2017_NDPIERCE</v>
      </c>
      <c r="F5172">
        <v>424100</v>
      </c>
      <c r="G5172" s="53">
        <f t="array" ref="G5172">SUM(IF(A5172=A$5:A5172,IF(C5172=C$5:C5172,1,0),0))</f>
        <v>35</v>
      </c>
    </row>
    <row r="5173" spans="1:7" x14ac:dyDescent="0.25">
      <c r="A5173">
        <v>2017</v>
      </c>
      <c r="B5173" s="53" t="str">
        <f t="shared" si="160"/>
        <v>2017_ND36</v>
      </c>
      <c r="C5173" t="s">
        <v>383</v>
      </c>
      <c r="D5173" t="s">
        <v>1222</v>
      </c>
      <c r="E5173" s="53" t="str">
        <f t="shared" si="161"/>
        <v>2017_NDRAMSEY</v>
      </c>
      <c r="F5173">
        <v>424100</v>
      </c>
      <c r="G5173" s="53">
        <f t="array" ref="G5173">SUM(IF(A5173=A$5:A5173,IF(C5173=C$5:C5173,1,0),0))</f>
        <v>36</v>
      </c>
    </row>
    <row r="5174" spans="1:7" x14ac:dyDescent="0.25">
      <c r="A5174">
        <v>2017</v>
      </c>
      <c r="B5174" s="53" t="str">
        <f t="shared" si="160"/>
        <v>2017_ND37</v>
      </c>
      <c r="C5174" t="s">
        <v>383</v>
      </c>
      <c r="D5174" t="s">
        <v>1533</v>
      </c>
      <c r="E5174" s="53" t="str">
        <f t="shared" si="161"/>
        <v>2017_NDRANSOM</v>
      </c>
      <c r="F5174">
        <v>424100</v>
      </c>
      <c r="G5174" s="53">
        <f t="array" ref="G5174">SUM(IF(A5174=A$5:A5174,IF(C5174=C$5:C5174,1,0),0))</f>
        <v>37</v>
      </c>
    </row>
    <row r="5175" spans="1:7" x14ac:dyDescent="0.25">
      <c r="A5175">
        <v>2017</v>
      </c>
      <c r="B5175" s="53" t="str">
        <f t="shared" si="160"/>
        <v>2017_ND38</v>
      </c>
      <c r="C5175" t="s">
        <v>383</v>
      </c>
      <c r="D5175" t="s">
        <v>1225</v>
      </c>
      <c r="E5175" s="53" t="str">
        <f t="shared" si="161"/>
        <v>2017_NDRENVILLE</v>
      </c>
      <c r="F5175">
        <v>424100</v>
      </c>
      <c r="G5175" s="53">
        <f t="array" ref="G5175">SUM(IF(A5175=A$5:A5175,IF(C5175=C$5:C5175,1,0),0))</f>
        <v>38</v>
      </c>
    </row>
    <row r="5176" spans="1:7" x14ac:dyDescent="0.25">
      <c r="A5176">
        <v>2017</v>
      </c>
      <c r="B5176" s="53" t="str">
        <f t="shared" si="160"/>
        <v>2017_ND39</v>
      </c>
      <c r="C5176" t="s">
        <v>383</v>
      </c>
      <c r="D5176" t="s">
        <v>845</v>
      </c>
      <c r="E5176" s="53" t="str">
        <f t="shared" si="161"/>
        <v>2017_NDRICHLAND</v>
      </c>
      <c r="F5176">
        <v>424100</v>
      </c>
      <c r="G5176" s="53">
        <f t="array" ref="G5176">SUM(IF(A5176=A$5:A5176,IF(C5176=C$5:C5176,1,0),0))</f>
        <v>39</v>
      </c>
    </row>
    <row r="5177" spans="1:7" x14ac:dyDescent="0.25">
      <c r="A5177">
        <v>2017</v>
      </c>
      <c r="B5177" s="53" t="str">
        <f t="shared" si="160"/>
        <v>2017_ND40</v>
      </c>
      <c r="C5177" t="s">
        <v>383</v>
      </c>
      <c r="D5177" t="s">
        <v>1534</v>
      </c>
      <c r="E5177" s="53" t="str">
        <f t="shared" si="161"/>
        <v>2017_NDROLETTE</v>
      </c>
      <c r="F5177">
        <v>424100</v>
      </c>
      <c r="G5177" s="53">
        <f t="array" ref="G5177">SUM(IF(A5177=A$5:A5177,IF(C5177=C$5:C5177,1,0),0))</f>
        <v>40</v>
      </c>
    </row>
    <row r="5178" spans="1:7" x14ac:dyDescent="0.25">
      <c r="A5178">
        <v>2017</v>
      </c>
      <c r="B5178" s="53" t="str">
        <f t="shared" si="160"/>
        <v>2017_ND41</v>
      </c>
      <c r="C5178" t="s">
        <v>383</v>
      </c>
      <c r="D5178" t="s">
        <v>1535</v>
      </c>
      <c r="E5178" s="53" t="str">
        <f t="shared" si="161"/>
        <v>2017_NDSARGENT</v>
      </c>
      <c r="F5178">
        <v>424100</v>
      </c>
      <c r="G5178" s="53">
        <f t="array" ref="G5178">SUM(IF(A5178=A$5:A5178,IF(C5178=C$5:C5178,1,0),0))</f>
        <v>41</v>
      </c>
    </row>
    <row r="5179" spans="1:7" x14ac:dyDescent="0.25">
      <c r="A5179">
        <v>2017</v>
      </c>
      <c r="B5179" s="53" t="str">
        <f t="shared" si="160"/>
        <v>2017_ND42</v>
      </c>
      <c r="C5179" t="s">
        <v>383</v>
      </c>
      <c r="D5179" t="s">
        <v>991</v>
      </c>
      <c r="E5179" s="53" t="str">
        <f t="shared" si="161"/>
        <v>2017_NDSHERIDAN</v>
      </c>
      <c r="F5179">
        <v>424100</v>
      </c>
      <c r="G5179" s="53">
        <f t="array" ref="G5179">SUM(IF(A5179=A$5:A5179,IF(C5179=C$5:C5179,1,0),0))</f>
        <v>42</v>
      </c>
    </row>
    <row r="5180" spans="1:7" x14ac:dyDescent="0.25">
      <c r="A5180">
        <v>2017</v>
      </c>
      <c r="B5180" s="53" t="str">
        <f t="shared" si="160"/>
        <v>2017_ND43</v>
      </c>
      <c r="C5180" t="s">
        <v>383</v>
      </c>
      <c r="D5180" t="s">
        <v>932</v>
      </c>
      <c r="E5180" s="53" t="str">
        <f t="shared" si="161"/>
        <v>2017_NDSIOUX</v>
      </c>
      <c r="F5180">
        <v>424100</v>
      </c>
      <c r="G5180" s="53">
        <f t="array" ref="G5180">SUM(IF(A5180=A$5:A5180,IF(C5180=C$5:C5180,1,0),0))</f>
        <v>43</v>
      </c>
    </row>
    <row r="5181" spans="1:7" x14ac:dyDescent="0.25">
      <c r="A5181">
        <v>2017</v>
      </c>
      <c r="B5181" s="53" t="str">
        <f t="shared" si="160"/>
        <v>2017_ND44</v>
      </c>
      <c r="C5181" t="s">
        <v>383</v>
      </c>
      <c r="D5181" t="s">
        <v>1536</v>
      </c>
      <c r="E5181" s="53" t="str">
        <f t="shared" si="161"/>
        <v>2017_NDSLOPE</v>
      </c>
      <c r="F5181">
        <v>424100</v>
      </c>
      <c r="G5181" s="53">
        <f t="array" ref="G5181">SUM(IF(A5181=A$5:A5181,IF(C5181=C$5:C5181,1,0),0))</f>
        <v>44</v>
      </c>
    </row>
    <row r="5182" spans="1:7" x14ac:dyDescent="0.25">
      <c r="A5182">
        <v>2017</v>
      </c>
      <c r="B5182" s="53" t="str">
        <f t="shared" si="160"/>
        <v>2017_ND45</v>
      </c>
      <c r="C5182" t="s">
        <v>383</v>
      </c>
      <c r="D5182" t="s">
        <v>849</v>
      </c>
      <c r="E5182" s="53" t="str">
        <f t="shared" si="161"/>
        <v>2017_NDSTARK</v>
      </c>
      <c r="F5182">
        <v>424100</v>
      </c>
      <c r="G5182" s="53">
        <f t="array" ref="G5182">SUM(IF(A5182=A$5:A5182,IF(C5182=C$5:C5182,1,0),0))</f>
        <v>45</v>
      </c>
    </row>
    <row r="5183" spans="1:7" x14ac:dyDescent="0.25">
      <c r="A5183">
        <v>2017</v>
      </c>
      <c r="B5183" s="53" t="str">
        <f t="shared" si="160"/>
        <v>2017_ND46</v>
      </c>
      <c r="C5183" t="s">
        <v>383</v>
      </c>
      <c r="D5183" t="s">
        <v>1232</v>
      </c>
      <c r="E5183" s="53" t="str">
        <f t="shared" si="161"/>
        <v>2017_NDSTEELE</v>
      </c>
      <c r="F5183">
        <v>424100</v>
      </c>
      <c r="G5183" s="53">
        <f t="array" ref="G5183">SUM(IF(A5183=A$5:A5183,IF(C5183=C$5:C5183,1,0),0))</f>
        <v>46</v>
      </c>
    </row>
    <row r="5184" spans="1:7" x14ac:dyDescent="0.25">
      <c r="A5184">
        <v>2017</v>
      </c>
      <c r="B5184" s="53" t="str">
        <f t="shared" si="160"/>
        <v>2017_ND47</v>
      </c>
      <c r="C5184" t="s">
        <v>383</v>
      </c>
      <c r="D5184" t="s">
        <v>1537</v>
      </c>
      <c r="E5184" s="53" t="str">
        <f t="shared" si="161"/>
        <v>2017_NDSTUTSMAN</v>
      </c>
      <c r="F5184">
        <v>424100</v>
      </c>
      <c r="G5184" s="53">
        <f t="array" ref="G5184">SUM(IF(A5184=A$5:A5184,IF(C5184=C$5:C5184,1,0),0))</f>
        <v>47</v>
      </c>
    </row>
    <row r="5185" spans="1:7" x14ac:dyDescent="0.25">
      <c r="A5185">
        <v>2017</v>
      </c>
      <c r="B5185" s="53" t="str">
        <f t="shared" si="160"/>
        <v>2017_ND48</v>
      </c>
      <c r="C5185" t="s">
        <v>383</v>
      </c>
      <c r="D5185" t="s">
        <v>1538</v>
      </c>
      <c r="E5185" s="53" t="str">
        <f t="shared" si="161"/>
        <v>2017_NDTOWNER</v>
      </c>
      <c r="F5185">
        <v>424100</v>
      </c>
      <c r="G5185" s="53">
        <f t="array" ref="G5185">SUM(IF(A5185=A$5:A5185,IF(C5185=C$5:C5185,1,0),0))</f>
        <v>48</v>
      </c>
    </row>
    <row r="5186" spans="1:7" x14ac:dyDescent="0.25">
      <c r="A5186">
        <v>2017</v>
      </c>
      <c r="B5186" s="53" t="str">
        <f t="shared" si="160"/>
        <v>2017_ND49</v>
      </c>
      <c r="C5186" t="s">
        <v>383</v>
      </c>
      <c r="D5186" t="s">
        <v>1539</v>
      </c>
      <c r="E5186" s="53" t="str">
        <f t="shared" si="161"/>
        <v>2017_NDTRAILL</v>
      </c>
      <c r="F5186">
        <v>424100</v>
      </c>
      <c r="G5186" s="53">
        <f t="array" ref="G5186">SUM(IF(A5186=A$5:A5186,IF(C5186=C$5:C5186,1,0),0))</f>
        <v>49</v>
      </c>
    </row>
    <row r="5187" spans="1:7" x14ac:dyDescent="0.25">
      <c r="A5187">
        <v>2017</v>
      </c>
      <c r="B5187" s="53" t="str">
        <f t="shared" si="160"/>
        <v>2017_ND50</v>
      </c>
      <c r="C5187" t="s">
        <v>383</v>
      </c>
      <c r="D5187" t="s">
        <v>1540</v>
      </c>
      <c r="E5187" s="53" t="str">
        <f t="shared" si="161"/>
        <v>2017_NDWALSH</v>
      </c>
      <c r="F5187">
        <v>424100</v>
      </c>
      <c r="G5187" s="53">
        <f t="array" ref="G5187">SUM(IF(A5187=A$5:A5187,IF(C5187=C$5:C5187,1,0),0))</f>
        <v>50</v>
      </c>
    </row>
    <row r="5188" spans="1:7" x14ac:dyDescent="0.25">
      <c r="A5188">
        <v>2017</v>
      </c>
      <c r="B5188" s="53" t="str">
        <f t="shared" si="160"/>
        <v>2017_ND51</v>
      </c>
      <c r="C5188" t="s">
        <v>383</v>
      </c>
      <c r="D5188" t="s">
        <v>1541</v>
      </c>
      <c r="E5188" s="53" t="str">
        <f t="shared" si="161"/>
        <v>2017_NDWARD</v>
      </c>
      <c r="F5188">
        <v>424100</v>
      </c>
      <c r="G5188" s="53">
        <f t="array" ref="G5188">SUM(IF(A5188=A$5:A5188,IF(C5188=C$5:C5188,1,0),0))</f>
        <v>51</v>
      </c>
    </row>
    <row r="5189" spans="1:7" x14ac:dyDescent="0.25">
      <c r="A5189">
        <v>2017</v>
      </c>
      <c r="B5189" s="53" t="str">
        <f t="shared" si="160"/>
        <v>2017_ND52</v>
      </c>
      <c r="C5189" t="s">
        <v>383</v>
      </c>
      <c r="D5189" t="s">
        <v>895</v>
      </c>
      <c r="E5189" s="53" t="str">
        <f t="shared" si="161"/>
        <v>2017_NDWELLS</v>
      </c>
      <c r="F5189">
        <v>424100</v>
      </c>
      <c r="G5189" s="53">
        <f t="array" ref="G5189">SUM(IF(A5189=A$5:A5189,IF(C5189=C$5:C5189,1,0),0))</f>
        <v>52</v>
      </c>
    </row>
    <row r="5190" spans="1:7" x14ac:dyDescent="0.25">
      <c r="A5190">
        <v>2017</v>
      </c>
      <c r="B5190" s="53" t="str">
        <f t="shared" ref="B5190:B5253" si="162">A5190&amp;"_"&amp;C5190&amp;G5190</f>
        <v>2017_ND53</v>
      </c>
      <c r="C5190" t="s">
        <v>383</v>
      </c>
      <c r="D5190" t="s">
        <v>1542</v>
      </c>
      <c r="E5190" s="53" t="str">
        <f t="shared" ref="E5190:E5253" si="163">A5190&amp;"_"&amp;C5190&amp;D5190</f>
        <v>2017_NDWILLIAMS</v>
      </c>
      <c r="F5190">
        <v>424100</v>
      </c>
      <c r="G5190" s="53">
        <f t="array" ref="G5190">SUM(IF(A5190=A$5:A5190,IF(C5190=C$5:C5190,1,0),0))</f>
        <v>53</v>
      </c>
    </row>
    <row r="5191" spans="1:7" x14ac:dyDescent="0.25">
      <c r="A5191">
        <v>2017</v>
      </c>
      <c r="B5191" s="53" t="str">
        <f t="shared" si="162"/>
        <v>2017_OH1</v>
      </c>
      <c r="C5191" t="s">
        <v>384</v>
      </c>
      <c r="D5191" t="s">
        <v>184</v>
      </c>
      <c r="E5191" s="53" t="str">
        <f t="shared" si="163"/>
        <v>2017_OHADAMS</v>
      </c>
      <c r="F5191">
        <v>424100</v>
      </c>
      <c r="G5191" s="53">
        <f t="array" ref="G5191">SUM(IF(A5191=A$5:A5191,IF(C5191=C$5:C5191,1,0),0))</f>
        <v>1</v>
      </c>
    </row>
    <row r="5192" spans="1:7" x14ac:dyDescent="0.25">
      <c r="A5192">
        <v>2017</v>
      </c>
      <c r="B5192" s="53" t="str">
        <f t="shared" si="162"/>
        <v>2017_OH2</v>
      </c>
      <c r="C5192" t="s">
        <v>384</v>
      </c>
      <c r="D5192" t="s">
        <v>858</v>
      </c>
      <c r="E5192" s="53" t="str">
        <f t="shared" si="163"/>
        <v>2017_OHALLEN</v>
      </c>
      <c r="F5192">
        <v>424100</v>
      </c>
      <c r="G5192" s="53">
        <f t="array" ref="G5192">SUM(IF(A5192=A$5:A5192,IF(C5192=C$5:C5192,1,0),0))</f>
        <v>2</v>
      </c>
    </row>
    <row r="5193" spans="1:7" x14ac:dyDescent="0.25">
      <c r="A5193">
        <v>2017</v>
      </c>
      <c r="B5193" s="53" t="str">
        <f t="shared" si="162"/>
        <v>2017_OH3</v>
      </c>
      <c r="C5193" t="s">
        <v>384</v>
      </c>
      <c r="D5193" t="s">
        <v>1543</v>
      </c>
      <c r="E5193" s="53" t="str">
        <f t="shared" si="163"/>
        <v>2017_OHASHLAND</v>
      </c>
      <c r="F5193">
        <v>424100</v>
      </c>
      <c r="G5193" s="53">
        <f t="array" ref="G5193">SUM(IF(A5193=A$5:A5193,IF(C5193=C$5:C5193,1,0),0))</f>
        <v>3</v>
      </c>
    </row>
    <row r="5194" spans="1:7" x14ac:dyDescent="0.25">
      <c r="A5194">
        <v>2017</v>
      </c>
      <c r="B5194" s="53" t="str">
        <f t="shared" si="162"/>
        <v>2017_OH4</v>
      </c>
      <c r="C5194" t="s">
        <v>384</v>
      </c>
      <c r="D5194" t="s">
        <v>1544</v>
      </c>
      <c r="E5194" s="53" t="str">
        <f t="shared" si="163"/>
        <v>2017_OHASHTABULA</v>
      </c>
      <c r="F5194">
        <v>424100</v>
      </c>
      <c r="G5194" s="53">
        <f t="array" ref="G5194">SUM(IF(A5194=A$5:A5194,IF(C5194=C$5:C5194,1,0),0))</f>
        <v>4</v>
      </c>
    </row>
    <row r="5195" spans="1:7" x14ac:dyDescent="0.25">
      <c r="A5195">
        <v>2017</v>
      </c>
      <c r="B5195" s="53" t="str">
        <f t="shared" si="162"/>
        <v>2017_OH5</v>
      </c>
      <c r="C5195" t="s">
        <v>384</v>
      </c>
      <c r="D5195" t="s">
        <v>1545</v>
      </c>
      <c r="E5195" s="53" t="str">
        <f t="shared" si="163"/>
        <v>2017_OHATHENS</v>
      </c>
      <c r="F5195">
        <v>424100</v>
      </c>
      <c r="G5195" s="53">
        <f t="array" ref="G5195">SUM(IF(A5195=A$5:A5195,IF(C5195=C$5:C5195,1,0),0))</f>
        <v>5</v>
      </c>
    </row>
    <row r="5196" spans="1:7" x14ac:dyDescent="0.25">
      <c r="A5196">
        <v>2017</v>
      </c>
      <c r="B5196" s="53" t="str">
        <f t="shared" si="162"/>
        <v>2017_OH6</v>
      </c>
      <c r="C5196" t="s">
        <v>384</v>
      </c>
      <c r="D5196" t="s">
        <v>1546</v>
      </c>
      <c r="E5196" s="53" t="str">
        <f t="shared" si="163"/>
        <v>2017_OHAUGLAIZE</v>
      </c>
      <c r="F5196">
        <v>424100</v>
      </c>
      <c r="G5196" s="53">
        <f t="array" ref="G5196">SUM(IF(A5196=A$5:A5196,IF(C5196=C$5:C5196,1,0),0))</f>
        <v>6</v>
      </c>
    </row>
    <row r="5197" spans="1:7" x14ac:dyDescent="0.25">
      <c r="A5197">
        <v>2017</v>
      </c>
      <c r="B5197" s="53" t="str">
        <f t="shared" si="162"/>
        <v>2017_OH7</v>
      </c>
      <c r="C5197" t="s">
        <v>384</v>
      </c>
      <c r="D5197" t="s">
        <v>1547</v>
      </c>
      <c r="E5197" s="53" t="str">
        <f t="shared" si="163"/>
        <v>2017_OHBELMONT</v>
      </c>
      <c r="F5197">
        <v>424100</v>
      </c>
      <c r="G5197" s="53">
        <f t="array" ref="G5197">SUM(IF(A5197=A$5:A5197,IF(C5197=C$5:C5197,1,0),0))</f>
        <v>7</v>
      </c>
    </row>
    <row r="5198" spans="1:7" x14ac:dyDescent="0.25">
      <c r="A5198">
        <v>2017</v>
      </c>
      <c r="B5198" s="53" t="str">
        <f t="shared" si="162"/>
        <v>2017_OH8</v>
      </c>
      <c r="C5198" t="s">
        <v>384</v>
      </c>
      <c r="D5198" t="s">
        <v>808</v>
      </c>
      <c r="E5198" s="53" t="str">
        <f t="shared" si="163"/>
        <v>2017_OHBROWN</v>
      </c>
      <c r="F5198">
        <v>424100</v>
      </c>
      <c r="G5198" s="53">
        <f t="array" ref="G5198">SUM(IF(A5198=A$5:A5198,IF(C5198=C$5:C5198,1,0),0))</f>
        <v>8</v>
      </c>
    </row>
    <row r="5199" spans="1:7" x14ac:dyDescent="0.25">
      <c r="A5199">
        <v>2017</v>
      </c>
      <c r="B5199" s="53" t="str">
        <f t="shared" si="162"/>
        <v>2017_OH9</v>
      </c>
      <c r="C5199" t="s">
        <v>384</v>
      </c>
      <c r="D5199" t="s">
        <v>433</v>
      </c>
      <c r="E5199" s="53" t="str">
        <f t="shared" si="163"/>
        <v>2017_OHBUTLER</v>
      </c>
      <c r="F5199">
        <v>424100</v>
      </c>
      <c r="G5199" s="53">
        <f t="array" ref="G5199">SUM(IF(A5199=A$5:A5199,IF(C5199=C$5:C5199,1,0),0))</f>
        <v>9</v>
      </c>
    </row>
    <row r="5200" spans="1:7" x14ac:dyDescent="0.25">
      <c r="A5200">
        <v>2017</v>
      </c>
      <c r="B5200" s="53" t="str">
        <f t="shared" si="162"/>
        <v>2017_OH10</v>
      </c>
      <c r="C5200" t="s">
        <v>384</v>
      </c>
      <c r="D5200" t="s">
        <v>227</v>
      </c>
      <c r="E5200" s="53" t="str">
        <f t="shared" si="163"/>
        <v>2017_OHCARROLL</v>
      </c>
      <c r="F5200">
        <v>424100</v>
      </c>
      <c r="G5200" s="53">
        <f t="array" ref="G5200">SUM(IF(A5200=A$5:A5200,IF(C5200=C$5:C5200,1,0),0))</f>
        <v>10</v>
      </c>
    </row>
    <row r="5201" spans="1:7" x14ac:dyDescent="0.25">
      <c r="A5201">
        <v>2017</v>
      </c>
      <c r="B5201" s="53" t="str">
        <f t="shared" si="162"/>
        <v>2017_OH11</v>
      </c>
      <c r="C5201" t="s">
        <v>384</v>
      </c>
      <c r="D5201" t="s">
        <v>811</v>
      </c>
      <c r="E5201" s="53" t="str">
        <f t="shared" si="163"/>
        <v>2017_OHCHAMPAIGN</v>
      </c>
      <c r="F5201">
        <v>424100</v>
      </c>
      <c r="G5201" s="53">
        <f t="array" ref="G5201">SUM(IF(A5201=A$5:A5201,IF(C5201=C$5:C5201,1,0),0))</f>
        <v>11</v>
      </c>
    </row>
    <row r="5202" spans="1:7" x14ac:dyDescent="0.25">
      <c r="A5202">
        <v>2017</v>
      </c>
      <c r="B5202" s="53" t="str">
        <f t="shared" si="162"/>
        <v>2017_OH12</v>
      </c>
      <c r="C5202" t="s">
        <v>384</v>
      </c>
      <c r="D5202" t="s">
        <v>507</v>
      </c>
      <c r="E5202" s="53" t="str">
        <f t="shared" si="163"/>
        <v>2017_OHCLARK</v>
      </c>
      <c r="F5202">
        <v>424100</v>
      </c>
      <c r="G5202" s="53">
        <f t="array" ref="G5202">SUM(IF(A5202=A$5:A5202,IF(C5202=C$5:C5202,1,0),0))</f>
        <v>12</v>
      </c>
    </row>
    <row r="5203" spans="1:7" x14ac:dyDescent="0.25">
      <c r="A5203">
        <v>2017</v>
      </c>
      <c r="B5203" s="53" t="str">
        <f t="shared" si="162"/>
        <v>2017_OH13</v>
      </c>
      <c r="C5203" t="s">
        <v>384</v>
      </c>
      <c r="D5203" t="s">
        <v>1548</v>
      </c>
      <c r="E5203" s="53" t="str">
        <f t="shared" si="163"/>
        <v>2017_OHCLERMONT</v>
      </c>
      <c r="F5203">
        <v>424100</v>
      </c>
      <c r="G5203" s="53">
        <f t="array" ref="G5203">SUM(IF(A5203=A$5:A5203,IF(C5203=C$5:C5203,1,0),0))</f>
        <v>13</v>
      </c>
    </row>
    <row r="5204" spans="1:7" x14ac:dyDescent="0.25">
      <c r="A5204">
        <v>2017</v>
      </c>
      <c r="B5204" s="53" t="str">
        <f t="shared" si="162"/>
        <v>2017_OH14</v>
      </c>
      <c r="C5204" t="s">
        <v>384</v>
      </c>
      <c r="D5204" t="s">
        <v>813</v>
      </c>
      <c r="E5204" s="53" t="str">
        <f t="shared" si="163"/>
        <v>2017_OHCLINTON</v>
      </c>
      <c r="F5204">
        <v>424100</v>
      </c>
      <c r="G5204" s="53">
        <f t="array" ref="G5204">SUM(IF(A5204=A$5:A5204,IF(C5204=C$5:C5204,1,0),0))</f>
        <v>14</v>
      </c>
    </row>
    <row r="5205" spans="1:7" x14ac:dyDescent="0.25">
      <c r="A5205">
        <v>2017</v>
      </c>
      <c r="B5205" s="53" t="str">
        <f t="shared" si="162"/>
        <v>2017_OH15</v>
      </c>
      <c r="C5205" t="s">
        <v>384</v>
      </c>
      <c r="D5205" t="s">
        <v>1549</v>
      </c>
      <c r="E5205" s="53" t="str">
        <f t="shared" si="163"/>
        <v>2017_OHCOLUMBIANA</v>
      </c>
      <c r="F5205">
        <v>424100</v>
      </c>
      <c r="G5205" s="53">
        <f t="array" ref="G5205">SUM(IF(A5205=A$5:A5205,IF(C5205=C$5:C5205,1,0),0))</f>
        <v>15</v>
      </c>
    </row>
    <row r="5206" spans="1:7" x14ac:dyDescent="0.25">
      <c r="A5206">
        <v>2017</v>
      </c>
      <c r="B5206" s="53" t="str">
        <f t="shared" si="162"/>
        <v>2017_OH16</v>
      </c>
      <c r="C5206" t="s">
        <v>384</v>
      </c>
      <c r="D5206" t="s">
        <v>1550</v>
      </c>
      <c r="E5206" s="53" t="str">
        <f t="shared" si="163"/>
        <v>2017_OHCOSHOCTON</v>
      </c>
      <c r="F5206">
        <v>424100</v>
      </c>
      <c r="G5206" s="53">
        <f t="array" ref="G5206">SUM(IF(A5206=A$5:A5206,IF(C5206=C$5:C5206,1,0),0))</f>
        <v>16</v>
      </c>
    </row>
    <row r="5207" spans="1:7" x14ac:dyDescent="0.25">
      <c r="A5207">
        <v>2017</v>
      </c>
      <c r="B5207" s="53" t="str">
        <f t="shared" si="162"/>
        <v>2017_OH17</v>
      </c>
      <c r="C5207" t="s">
        <v>384</v>
      </c>
      <c r="D5207" t="s">
        <v>512</v>
      </c>
      <c r="E5207" s="53" t="str">
        <f t="shared" si="163"/>
        <v>2017_OHCRAWFORD</v>
      </c>
      <c r="F5207">
        <v>424100</v>
      </c>
      <c r="G5207" s="53">
        <f t="array" ref="G5207">SUM(IF(A5207=A$5:A5207,IF(C5207=C$5:C5207,1,0),0))</f>
        <v>17</v>
      </c>
    </row>
    <row r="5208" spans="1:7" x14ac:dyDescent="0.25">
      <c r="A5208">
        <v>2017</v>
      </c>
      <c r="B5208" s="53" t="str">
        <f t="shared" si="162"/>
        <v>2017_OH18</v>
      </c>
      <c r="C5208" t="s">
        <v>384</v>
      </c>
      <c r="D5208" t="s">
        <v>1551</v>
      </c>
      <c r="E5208" s="53" t="str">
        <f t="shared" si="163"/>
        <v>2017_OHCUYAHOGA</v>
      </c>
      <c r="F5208">
        <v>424100</v>
      </c>
      <c r="G5208" s="53">
        <f t="array" ref="G5208">SUM(IF(A5208=A$5:A5208,IF(C5208=C$5:C5208,1,0),0))</f>
        <v>18</v>
      </c>
    </row>
    <row r="5209" spans="1:7" x14ac:dyDescent="0.25">
      <c r="A5209">
        <v>2017</v>
      </c>
      <c r="B5209" s="53" t="str">
        <f t="shared" si="162"/>
        <v>2017_OH19</v>
      </c>
      <c r="C5209" t="s">
        <v>384</v>
      </c>
      <c r="D5209" t="s">
        <v>1552</v>
      </c>
      <c r="E5209" s="53" t="str">
        <f t="shared" si="163"/>
        <v>2017_OHDARKE</v>
      </c>
      <c r="F5209">
        <v>424100</v>
      </c>
      <c r="G5209" s="53">
        <f t="array" ref="G5209">SUM(IF(A5209=A$5:A5209,IF(C5209=C$5:C5209,1,0),0))</f>
        <v>19</v>
      </c>
    </row>
    <row r="5210" spans="1:7" x14ac:dyDescent="0.25">
      <c r="A5210">
        <v>2017</v>
      </c>
      <c r="B5210" s="53" t="str">
        <f t="shared" si="162"/>
        <v>2017_OH20</v>
      </c>
      <c r="C5210" t="s">
        <v>384</v>
      </c>
      <c r="D5210" t="s">
        <v>1553</v>
      </c>
      <c r="E5210" s="53" t="str">
        <f t="shared" si="163"/>
        <v>2017_OHDEFIANCE</v>
      </c>
      <c r="F5210">
        <v>424100</v>
      </c>
      <c r="G5210" s="53">
        <f t="array" ref="G5210">SUM(IF(A5210=A$5:A5210,IF(C5210=C$5:C5210,1,0),0))</f>
        <v>20</v>
      </c>
    </row>
    <row r="5211" spans="1:7" x14ac:dyDescent="0.25">
      <c r="A5211">
        <v>2017</v>
      </c>
      <c r="B5211" s="53" t="str">
        <f t="shared" si="162"/>
        <v>2017_OH21</v>
      </c>
      <c r="C5211" t="s">
        <v>384</v>
      </c>
      <c r="D5211" t="s">
        <v>85</v>
      </c>
      <c r="E5211" s="53" t="str">
        <f t="shared" si="163"/>
        <v>2017_OHDELAWARE</v>
      </c>
      <c r="F5211">
        <v>424100</v>
      </c>
      <c r="G5211" s="53">
        <f t="array" ref="G5211">SUM(IF(A5211=A$5:A5211,IF(C5211=C$5:C5211,1,0),0))</f>
        <v>21</v>
      </c>
    </row>
    <row r="5212" spans="1:7" x14ac:dyDescent="0.25">
      <c r="A5212">
        <v>2017</v>
      </c>
      <c r="B5212" s="53" t="str">
        <f t="shared" si="162"/>
        <v>2017_OH22</v>
      </c>
      <c r="C5212" t="s">
        <v>384</v>
      </c>
      <c r="D5212" t="s">
        <v>1440</v>
      </c>
      <c r="E5212" s="53" t="str">
        <f t="shared" si="163"/>
        <v>2017_OHERIE</v>
      </c>
      <c r="F5212">
        <v>424100</v>
      </c>
      <c r="G5212" s="53">
        <f t="array" ref="G5212">SUM(IF(A5212=A$5:A5212,IF(C5212=C$5:C5212,1,0),0))</f>
        <v>22</v>
      </c>
    </row>
    <row r="5213" spans="1:7" x14ac:dyDescent="0.25">
      <c r="A5213">
        <v>2017</v>
      </c>
      <c r="B5213" s="53" t="str">
        <f t="shared" si="162"/>
        <v>2017_OH23</v>
      </c>
      <c r="C5213" t="s">
        <v>384</v>
      </c>
      <c r="D5213" t="s">
        <v>205</v>
      </c>
      <c r="E5213" s="53" t="str">
        <f t="shared" si="163"/>
        <v>2017_OHFAIRFIELD</v>
      </c>
      <c r="F5213">
        <v>424100</v>
      </c>
      <c r="G5213" s="53">
        <f t="array" ref="G5213">SUM(IF(A5213=A$5:A5213,IF(C5213=C$5:C5213,1,0),0))</f>
        <v>23</v>
      </c>
    </row>
    <row r="5214" spans="1:7" x14ac:dyDescent="0.25">
      <c r="A5214">
        <v>2017</v>
      </c>
      <c r="B5214" s="53" t="str">
        <f t="shared" si="162"/>
        <v>2017_OH24</v>
      </c>
      <c r="C5214" t="s">
        <v>384</v>
      </c>
      <c r="D5214" t="s">
        <v>454</v>
      </c>
      <c r="E5214" s="53" t="str">
        <f t="shared" si="163"/>
        <v>2017_OHFAYETTE</v>
      </c>
      <c r="F5214">
        <v>424100</v>
      </c>
      <c r="G5214" s="53">
        <f t="array" ref="G5214">SUM(IF(A5214=A$5:A5214,IF(C5214=C$5:C5214,1,0),0))</f>
        <v>24</v>
      </c>
    </row>
    <row r="5215" spans="1:7" x14ac:dyDescent="0.25">
      <c r="A5215">
        <v>2017</v>
      </c>
      <c r="B5215" s="53" t="str">
        <f t="shared" si="162"/>
        <v>2017_OH25</v>
      </c>
      <c r="C5215" t="s">
        <v>384</v>
      </c>
      <c r="D5215" t="s">
        <v>455</v>
      </c>
      <c r="E5215" s="53" t="str">
        <f t="shared" si="163"/>
        <v>2017_OHFRANKLIN</v>
      </c>
      <c r="F5215">
        <v>424100</v>
      </c>
      <c r="G5215" s="53">
        <f t="array" ref="G5215">SUM(IF(A5215=A$5:A5215,IF(C5215=C$5:C5215,1,0),0))</f>
        <v>25</v>
      </c>
    </row>
    <row r="5216" spans="1:7" x14ac:dyDescent="0.25">
      <c r="A5216">
        <v>2017</v>
      </c>
      <c r="B5216" s="53" t="str">
        <f t="shared" si="162"/>
        <v>2017_OH26</v>
      </c>
      <c r="C5216" t="s">
        <v>384</v>
      </c>
      <c r="D5216" t="s">
        <v>518</v>
      </c>
      <c r="E5216" s="53" t="str">
        <f t="shared" si="163"/>
        <v>2017_OHFULTON</v>
      </c>
      <c r="F5216">
        <v>424100</v>
      </c>
      <c r="G5216" s="53">
        <f t="array" ref="G5216">SUM(IF(A5216=A$5:A5216,IF(C5216=C$5:C5216,1,0),0))</f>
        <v>26</v>
      </c>
    </row>
    <row r="5217" spans="1:7" x14ac:dyDescent="0.25">
      <c r="A5217">
        <v>2017</v>
      </c>
      <c r="B5217" s="53" t="str">
        <f t="shared" si="162"/>
        <v>2017_OH27</v>
      </c>
      <c r="C5217" t="s">
        <v>384</v>
      </c>
      <c r="D5217" t="s">
        <v>1554</v>
      </c>
      <c r="E5217" s="53" t="str">
        <f t="shared" si="163"/>
        <v>2017_OHGALLIA</v>
      </c>
      <c r="F5217">
        <v>424100</v>
      </c>
      <c r="G5217" s="53">
        <f t="array" ref="G5217">SUM(IF(A5217=A$5:A5217,IF(C5217=C$5:C5217,1,0),0))</f>
        <v>27</v>
      </c>
    </row>
    <row r="5218" spans="1:7" x14ac:dyDescent="0.25">
      <c r="A5218">
        <v>2017</v>
      </c>
      <c r="B5218" s="53" t="str">
        <f t="shared" si="162"/>
        <v>2017_OH28</v>
      </c>
      <c r="C5218" t="s">
        <v>384</v>
      </c>
      <c r="D5218" t="s">
        <v>1555</v>
      </c>
      <c r="E5218" s="53" t="str">
        <f t="shared" si="163"/>
        <v>2017_OHGEAUGA</v>
      </c>
      <c r="F5218">
        <v>424100</v>
      </c>
      <c r="G5218" s="53">
        <f t="array" ref="G5218">SUM(IF(A5218=A$5:A5218,IF(C5218=C$5:C5218,1,0),0))</f>
        <v>28</v>
      </c>
    </row>
    <row r="5219" spans="1:7" x14ac:dyDescent="0.25">
      <c r="A5219">
        <v>2017</v>
      </c>
      <c r="B5219" s="53" t="str">
        <f t="shared" si="162"/>
        <v>2017_OH29</v>
      </c>
      <c r="C5219" t="s">
        <v>384</v>
      </c>
      <c r="D5219" t="s">
        <v>212</v>
      </c>
      <c r="E5219" s="53" t="str">
        <f t="shared" si="163"/>
        <v>2017_OHGREENE</v>
      </c>
      <c r="F5219">
        <v>424100</v>
      </c>
      <c r="G5219" s="53">
        <f t="array" ref="G5219">SUM(IF(A5219=A$5:A5219,IF(C5219=C$5:C5219,1,0),0))</f>
        <v>29</v>
      </c>
    </row>
    <row r="5220" spans="1:7" x14ac:dyDescent="0.25">
      <c r="A5220">
        <v>2017</v>
      </c>
      <c r="B5220" s="53" t="str">
        <f t="shared" si="162"/>
        <v>2017_OH30</v>
      </c>
      <c r="C5220" t="s">
        <v>384</v>
      </c>
      <c r="D5220" t="s">
        <v>1556</v>
      </c>
      <c r="E5220" s="53" t="str">
        <f t="shared" si="163"/>
        <v>2017_OHGUERNSEY</v>
      </c>
      <c r="F5220">
        <v>424100</v>
      </c>
      <c r="G5220" s="53">
        <f t="array" ref="G5220">SUM(IF(A5220=A$5:A5220,IF(C5220=C$5:C5220,1,0),0))</f>
        <v>30</v>
      </c>
    </row>
    <row r="5221" spans="1:7" x14ac:dyDescent="0.25">
      <c r="A5221">
        <v>2017</v>
      </c>
      <c r="B5221" s="53" t="str">
        <f t="shared" si="162"/>
        <v>2017_OH31</v>
      </c>
      <c r="C5221" t="s">
        <v>384</v>
      </c>
      <c r="D5221" t="s">
        <v>642</v>
      </c>
      <c r="E5221" s="53" t="str">
        <f t="shared" si="163"/>
        <v>2017_OHHAMILTON</v>
      </c>
      <c r="F5221">
        <v>424100</v>
      </c>
      <c r="G5221" s="53">
        <f t="array" ref="G5221">SUM(IF(A5221=A$5:A5221,IF(C5221=C$5:C5221,1,0),0))</f>
        <v>31</v>
      </c>
    </row>
    <row r="5222" spans="1:7" x14ac:dyDescent="0.25">
      <c r="A5222">
        <v>2017</v>
      </c>
      <c r="B5222" s="53" t="str">
        <f t="shared" si="162"/>
        <v>2017_OH32</v>
      </c>
      <c r="C5222" t="s">
        <v>384</v>
      </c>
      <c r="D5222" t="s">
        <v>723</v>
      </c>
      <c r="E5222" s="53" t="str">
        <f t="shared" si="163"/>
        <v>2017_OHHANCOCK</v>
      </c>
      <c r="F5222">
        <v>424100</v>
      </c>
      <c r="G5222" s="53">
        <f t="array" ref="G5222">SUM(IF(A5222=A$5:A5222,IF(C5222=C$5:C5222,1,0),0))</f>
        <v>32</v>
      </c>
    </row>
    <row r="5223" spans="1:7" x14ac:dyDescent="0.25">
      <c r="A5223">
        <v>2017</v>
      </c>
      <c r="B5223" s="53" t="str">
        <f t="shared" si="162"/>
        <v>2017_OH33</v>
      </c>
      <c r="C5223" t="s">
        <v>384</v>
      </c>
      <c r="D5223" t="s">
        <v>822</v>
      </c>
      <c r="E5223" s="53" t="str">
        <f t="shared" si="163"/>
        <v>2017_OHHARDIN</v>
      </c>
      <c r="F5223">
        <v>424100</v>
      </c>
      <c r="G5223" s="53">
        <f t="array" ref="G5223">SUM(IF(A5223=A$5:A5223,IF(C5223=C$5:C5223,1,0),0))</f>
        <v>33</v>
      </c>
    </row>
    <row r="5224" spans="1:7" x14ac:dyDescent="0.25">
      <c r="A5224">
        <v>2017</v>
      </c>
      <c r="B5224" s="53" t="str">
        <f t="shared" si="162"/>
        <v>2017_OH34</v>
      </c>
      <c r="C5224" t="s">
        <v>384</v>
      </c>
      <c r="D5224" t="s">
        <v>867</v>
      </c>
      <c r="E5224" s="53" t="str">
        <f t="shared" si="163"/>
        <v>2017_OHHARRISON</v>
      </c>
      <c r="F5224">
        <v>424100</v>
      </c>
      <c r="G5224" s="53">
        <f t="array" ref="G5224">SUM(IF(A5224=A$5:A5224,IF(C5224=C$5:C5224,1,0),0))</f>
        <v>34</v>
      </c>
    </row>
    <row r="5225" spans="1:7" x14ac:dyDescent="0.25">
      <c r="A5225">
        <v>2017</v>
      </c>
      <c r="B5225" s="53" t="str">
        <f t="shared" si="162"/>
        <v>2017_OH35</v>
      </c>
      <c r="C5225" t="s">
        <v>384</v>
      </c>
      <c r="D5225" t="s">
        <v>458</v>
      </c>
      <c r="E5225" s="53" t="str">
        <f t="shared" si="163"/>
        <v>2017_OHHENRY</v>
      </c>
      <c r="F5225">
        <v>424100</v>
      </c>
      <c r="G5225" s="53">
        <f t="array" ref="G5225">SUM(IF(A5225=A$5:A5225,IF(C5225=C$5:C5225,1,0),0))</f>
        <v>35</v>
      </c>
    </row>
    <row r="5226" spans="1:7" x14ac:dyDescent="0.25">
      <c r="A5226">
        <v>2017</v>
      </c>
      <c r="B5226" s="53" t="str">
        <f t="shared" si="162"/>
        <v>2017_OH36</v>
      </c>
      <c r="C5226" t="s">
        <v>384</v>
      </c>
      <c r="D5226" t="s">
        <v>1557</v>
      </c>
      <c r="E5226" s="53" t="str">
        <f t="shared" si="163"/>
        <v>2017_OHHIGHLAND</v>
      </c>
      <c r="F5226">
        <v>424100</v>
      </c>
      <c r="G5226" s="53">
        <f t="array" ref="G5226">SUM(IF(A5226=A$5:A5226,IF(C5226=C$5:C5226,1,0),0))</f>
        <v>36</v>
      </c>
    </row>
    <row r="5227" spans="1:7" x14ac:dyDescent="0.25">
      <c r="A5227">
        <v>2017</v>
      </c>
      <c r="B5227" s="53" t="str">
        <f t="shared" si="162"/>
        <v>2017_OH37</v>
      </c>
      <c r="C5227" t="s">
        <v>384</v>
      </c>
      <c r="D5227" t="s">
        <v>1558</v>
      </c>
      <c r="E5227" s="53" t="str">
        <f t="shared" si="163"/>
        <v>2017_OHHOCKING</v>
      </c>
      <c r="F5227">
        <v>424100</v>
      </c>
      <c r="G5227" s="53">
        <f t="array" ref="G5227">SUM(IF(A5227=A$5:A5227,IF(C5227=C$5:C5227,1,0),0))</f>
        <v>37</v>
      </c>
    </row>
    <row r="5228" spans="1:7" x14ac:dyDescent="0.25">
      <c r="A5228">
        <v>2017</v>
      </c>
      <c r="B5228" s="53" t="str">
        <f t="shared" si="162"/>
        <v>2017_OH38</v>
      </c>
      <c r="C5228" t="s">
        <v>384</v>
      </c>
      <c r="D5228" t="s">
        <v>648</v>
      </c>
      <c r="E5228" s="53" t="str">
        <f t="shared" si="163"/>
        <v>2017_OHHOLMES</v>
      </c>
      <c r="F5228">
        <v>424100</v>
      </c>
      <c r="G5228" s="53">
        <f t="array" ref="G5228">SUM(IF(A5228=A$5:A5228,IF(C5228=C$5:C5228,1,0),0))</f>
        <v>38</v>
      </c>
    </row>
    <row r="5229" spans="1:7" x14ac:dyDescent="0.25">
      <c r="A5229">
        <v>2017</v>
      </c>
      <c r="B5229" s="53" t="str">
        <f t="shared" si="162"/>
        <v>2017_OH39</v>
      </c>
      <c r="C5229" t="s">
        <v>384</v>
      </c>
      <c r="D5229" t="s">
        <v>1141</v>
      </c>
      <c r="E5229" s="53" t="str">
        <f t="shared" si="163"/>
        <v>2017_OHHURON</v>
      </c>
      <c r="F5229">
        <v>424100</v>
      </c>
      <c r="G5229" s="53">
        <f t="array" ref="G5229">SUM(IF(A5229=A$5:A5229,IF(C5229=C$5:C5229,1,0),0))</f>
        <v>39</v>
      </c>
    </row>
    <row r="5230" spans="1:7" x14ac:dyDescent="0.25">
      <c r="A5230">
        <v>2017</v>
      </c>
      <c r="B5230" s="53" t="str">
        <f t="shared" si="162"/>
        <v>2017_OH40</v>
      </c>
      <c r="C5230" t="s">
        <v>384</v>
      </c>
      <c r="D5230" t="s">
        <v>460</v>
      </c>
      <c r="E5230" s="53" t="str">
        <f t="shared" si="163"/>
        <v>2017_OHJACKSON</v>
      </c>
      <c r="F5230">
        <v>424100</v>
      </c>
      <c r="G5230" s="53">
        <f t="array" ref="G5230">SUM(IF(A5230=A$5:A5230,IF(C5230=C$5:C5230,1,0),0))</f>
        <v>40</v>
      </c>
    </row>
    <row r="5231" spans="1:7" x14ac:dyDescent="0.25">
      <c r="A5231">
        <v>2017</v>
      </c>
      <c r="B5231" s="53" t="str">
        <f t="shared" si="162"/>
        <v>2017_OH41</v>
      </c>
      <c r="C5231" t="s">
        <v>384</v>
      </c>
      <c r="D5231" t="s">
        <v>196</v>
      </c>
      <c r="E5231" s="53" t="str">
        <f t="shared" si="163"/>
        <v>2017_OHJEFFERSON</v>
      </c>
      <c r="F5231">
        <v>424100</v>
      </c>
      <c r="G5231" s="53">
        <f t="array" ref="G5231">SUM(IF(A5231=A$5:A5231,IF(C5231=C$5:C5231,1,0),0))</f>
        <v>41</v>
      </c>
    </row>
    <row r="5232" spans="1:7" x14ac:dyDescent="0.25">
      <c r="A5232">
        <v>2017</v>
      </c>
      <c r="B5232" s="53" t="str">
        <f t="shared" si="162"/>
        <v>2017_OH42</v>
      </c>
      <c r="C5232" t="s">
        <v>384</v>
      </c>
      <c r="D5232" t="s">
        <v>830</v>
      </c>
      <c r="E5232" s="53" t="str">
        <f t="shared" si="163"/>
        <v>2017_OHKNOX</v>
      </c>
      <c r="F5232">
        <v>424100</v>
      </c>
      <c r="G5232" s="53">
        <f t="array" ref="G5232">SUM(IF(A5232=A$5:A5232,IF(C5232=C$5:C5232,1,0),0))</f>
        <v>42</v>
      </c>
    </row>
    <row r="5233" spans="1:7" x14ac:dyDescent="0.25">
      <c r="A5233">
        <v>2017</v>
      </c>
      <c r="B5233" s="53" t="str">
        <f t="shared" si="162"/>
        <v>2017_OH43</v>
      </c>
      <c r="C5233" t="s">
        <v>384</v>
      </c>
      <c r="D5233" t="s">
        <v>197</v>
      </c>
      <c r="E5233" s="53" t="str">
        <f t="shared" si="163"/>
        <v>2017_OHLAKE</v>
      </c>
      <c r="F5233">
        <v>424100</v>
      </c>
      <c r="G5233" s="53">
        <f t="array" ref="G5233">SUM(IF(A5233=A$5:A5233,IF(C5233=C$5:C5233,1,0),0))</f>
        <v>43</v>
      </c>
    </row>
    <row r="5234" spans="1:7" x14ac:dyDescent="0.25">
      <c r="A5234">
        <v>2017</v>
      </c>
      <c r="B5234" s="53" t="str">
        <f t="shared" si="162"/>
        <v>2017_OH44</v>
      </c>
      <c r="C5234" t="s">
        <v>384</v>
      </c>
      <c r="D5234" t="s">
        <v>463</v>
      </c>
      <c r="E5234" s="53" t="str">
        <f t="shared" si="163"/>
        <v>2017_OHLAWRENCE</v>
      </c>
      <c r="F5234">
        <v>424100</v>
      </c>
      <c r="G5234" s="53">
        <f t="array" ref="G5234">SUM(IF(A5234=A$5:A5234,IF(C5234=C$5:C5234,1,0),0))</f>
        <v>44</v>
      </c>
    </row>
    <row r="5235" spans="1:7" x14ac:dyDescent="0.25">
      <c r="A5235">
        <v>2017</v>
      </c>
      <c r="B5235" s="53" t="str">
        <f t="shared" si="162"/>
        <v>2017_OH45</v>
      </c>
      <c r="C5235" t="s">
        <v>384</v>
      </c>
      <c r="D5235" t="s">
        <v>1559</v>
      </c>
      <c r="E5235" s="53" t="str">
        <f t="shared" si="163"/>
        <v>2017_OHLICKING</v>
      </c>
      <c r="F5235">
        <v>424100</v>
      </c>
      <c r="G5235" s="53">
        <f t="array" ref="G5235">SUM(IF(A5235=A$5:A5235,IF(C5235=C$5:C5235,1,0),0))</f>
        <v>45</v>
      </c>
    </row>
    <row r="5236" spans="1:7" x14ac:dyDescent="0.25">
      <c r="A5236">
        <v>2017</v>
      </c>
      <c r="B5236" s="53" t="str">
        <f t="shared" si="162"/>
        <v>2017_OH46</v>
      </c>
      <c r="C5236" t="s">
        <v>384</v>
      </c>
      <c r="D5236" t="s">
        <v>528</v>
      </c>
      <c r="E5236" s="53" t="str">
        <f t="shared" si="163"/>
        <v>2017_OHLOGAN</v>
      </c>
      <c r="F5236">
        <v>424100</v>
      </c>
      <c r="G5236" s="53">
        <f t="array" ref="G5236">SUM(IF(A5236=A$5:A5236,IF(C5236=C$5:C5236,1,0),0))</f>
        <v>46</v>
      </c>
    </row>
    <row r="5237" spans="1:7" x14ac:dyDescent="0.25">
      <c r="A5237">
        <v>2017</v>
      </c>
      <c r="B5237" s="53" t="str">
        <f t="shared" si="162"/>
        <v>2017_OH47</v>
      </c>
      <c r="C5237" t="s">
        <v>384</v>
      </c>
      <c r="D5237" t="s">
        <v>1560</v>
      </c>
      <c r="E5237" s="53" t="str">
        <f t="shared" si="163"/>
        <v>2017_OHLORAIN</v>
      </c>
      <c r="F5237">
        <v>424100</v>
      </c>
      <c r="G5237" s="53">
        <f t="array" ref="G5237">SUM(IF(A5237=A$5:A5237,IF(C5237=C$5:C5237,1,0),0))</f>
        <v>47</v>
      </c>
    </row>
    <row r="5238" spans="1:7" x14ac:dyDescent="0.25">
      <c r="A5238">
        <v>2017</v>
      </c>
      <c r="B5238" s="53" t="str">
        <f t="shared" si="162"/>
        <v>2017_OH48</v>
      </c>
      <c r="C5238" t="s">
        <v>384</v>
      </c>
      <c r="D5238" t="s">
        <v>918</v>
      </c>
      <c r="E5238" s="53" t="str">
        <f t="shared" si="163"/>
        <v>2017_OHLUCAS</v>
      </c>
      <c r="F5238">
        <v>424100</v>
      </c>
      <c r="G5238" s="53">
        <f t="array" ref="G5238">SUM(IF(A5238=A$5:A5238,IF(C5238=C$5:C5238,1,0),0))</f>
        <v>48</v>
      </c>
    </row>
    <row r="5239" spans="1:7" x14ac:dyDescent="0.25">
      <c r="A5239">
        <v>2017</v>
      </c>
      <c r="B5239" s="53" t="str">
        <f t="shared" si="162"/>
        <v>2017_OH49</v>
      </c>
      <c r="C5239" t="s">
        <v>384</v>
      </c>
      <c r="D5239" t="s">
        <v>467</v>
      </c>
      <c r="E5239" s="53" t="str">
        <f t="shared" si="163"/>
        <v>2017_OHMADISON</v>
      </c>
      <c r="F5239">
        <v>424100</v>
      </c>
      <c r="G5239" s="53">
        <f t="array" ref="G5239">SUM(IF(A5239=A$5:A5239,IF(C5239=C$5:C5239,1,0),0))</f>
        <v>49</v>
      </c>
    </row>
    <row r="5240" spans="1:7" x14ac:dyDescent="0.25">
      <c r="A5240">
        <v>2017</v>
      </c>
      <c r="B5240" s="53" t="str">
        <f t="shared" si="162"/>
        <v>2017_OH50</v>
      </c>
      <c r="C5240" t="s">
        <v>384</v>
      </c>
      <c r="D5240" t="s">
        <v>1561</v>
      </c>
      <c r="E5240" s="53" t="str">
        <f t="shared" si="163"/>
        <v>2017_OHMAHONING</v>
      </c>
      <c r="F5240">
        <v>424100</v>
      </c>
      <c r="G5240" s="53">
        <f t="array" ref="G5240">SUM(IF(A5240=A$5:A5240,IF(C5240=C$5:C5240,1,0),0))</f>
        <v>50</v>
      </c>
    </row>
    <row r="5241" spans="1:7" x14ac:dyDescent="0.25">
      <c r="A5241">
        <v>2017</v>
      </c>
      <c r="B5241" s="53" t="str">
        <f t="shared" si="162"/>
        <v>2017_OH51</v>
      </c>
      <c r="C5241" t="s">
        <v>384</v>
      </c>
      <c r="D5241" t="s">
        <v>469</v>
      </c>
      <c r="E5241" s="53" t="str">
        <f t="shared" si="163"/>
        <v>2017_OHMARION</v>
      </c>
      <c r="F5241">
        <v>424100</v>
      </c>
      <c r="G5241" s="53">
        <f t="array" ref="G5241">SUM(IF(A5241=A$5:A5241,IF(C5241=C$5:C5241,1,0),0))</f>
        <v>51</v>
      </c>
    </row>
    <row r="5242" spans="1:7" x14ac:dyDescent="0.25">
      <c r="A5242">
        <v>2017</v>
      </c>
      <c r="B5242" s="53" t="str">
        <f t="shared" si="162"/>
        <v>2017_OH52</v>
      </c>
      <c r="C5242" t="s">
        <v>384</v>
      </c>
      <c r="D5242" t="s">
        <v>1562</v>
      </c>
      <c r="E5242" s="53" t="str">
        <f t="shared" si="163"/>
        <v>2017_OHMEDINA</v>
      </c>
      <c r="F5242">
        <v>424100</v>
      </c>
      <c r="G5242" s="53">
        <f t="array" ref="G5242">SUM(IF(A5242=A$5:A5242,IF(C5242=C$5:C5242,1,0),0))</f>
        <v>52</v>
      </c>
    </row>
    <row r="5243" spans="1:7" x14ac:dyDescent="0.25">
      <c r="A5243">
        <v>2017</v>
      </c>
      <c r="B5243" s="53" t="str">
        <f t="shared" si="162"/>
        <v>2017_OH53</v>
      </c>
      <c r="C5243" t="s">
        <v>384</v>
      </c>
      <c r="D5243" t="s">
        <v>1563</v>
      </c>
      <c r="E5243" s="53" t="str">
        <f t="shared" si="163"/>
        <v>2017_OHMEIGS</v>
      </c>
      <c r="F5243">
        <v>424100</v>
      </c>
      <c r="G5243" s="53">
        <f t="array" ref="G5243">SUM(IF(A5243=A$5:A5243,IF(C5243=C$5:C5243,1,0),0))</f>
        <v>53</v>
      </c>
    </row>
    <row r="5244" spans="1:7" x14ac:dyDescent="0.25">
      <c r="A5244">
        <v>2017</v>
      </c>
      <c r="B5244" s="53" t="str">
        <f t="shared" si="162"/>
        <v>2017_OH54</v>
      </c>
      <c r="C5244" t="s">
        <v>384</v>
      </c>
      <c r="D5244" t="s">
        <v>840</v>
      </c>
      <c r="E5244" s="53" t="str">
        <f t="shared" si="163"/>
        <v>2017_OHMERCER</v>
      </c>
      <c r="F5244">
        <v>424100</v>
      </c>
      <c r="G5244" s="53">
        <f t="array" ref="G5244">SUM(IF(A5244=A$5:A5244,IF(C5244=C$5:C5244,1,0),0))</f>
        <v>54</v>
      </c>
    </row>
    <row r="5245" spans="1:7" x14ac:dyDescent="0.25">
      <c r="A5245">
        <v>2017</v>
      </c>
      <c r="B5245" s="53" t="str">
        <f t="shared" si="162"/>
        <v>2017_OH55</v>
      </c>
      <c r="C5245" t="s">
        <v>384</v>
      </c>
      <c r="D5245" t="s">
        <v>875</v>
      </c>
      <c r="E5245" s="53" t="str">
        <f t="shared" si="163"/>
        <v>2017_OHMIAMI</v>
      </c>
      <c r="F5245">
        <v>424100</v>
      </c>
      <c r="G5245" s="53">
        <f t="array" ref="G5245">SUM(IF(A5245=A$5:A5245,IF(C5245=C$5:C5245,1,0),0))</f>
        <v>55</v>
      </c>
    </row>
    <row r="5246" spans="1:7" x14ac:dyDescent="0.25">
      <c r="A5246">
        <v>2017</v>
      </c>
      <c r="B5246" s="53" t="str">
        <f t="shared" si="162"/>
        <v>2017_OH56</v>
      </c>
      <c r="C5246" t="s">
        <v>384</v>
      </c>
      <c r="D5246" t="s">
        <v>210</v>
      </c>
      <c r="E5246" s="53" t="str">
        <f t="shared" si="163"/>
        <v>2017_OHMONROE</v>
      </c>
      <c r="F5246">
        <v>424100</v>
      </c>
      <c r="G5246" s="53">
        <f t="array" ref="G5246">SUM(IF(A5246=A$5:A5246,IF(C5246=C$5:C5246,1,0),0))</f>
        <v>56</v>
      </c>
    </row>
    <row r="5247" spans="1:7" x14ac:dyDescent="0.25">
      <c r="A5247">
        <v>2017</v>
      </c>
      <c r="B5247" s="53" t="str">
        <f t="shared" si="162"/>
        <v>2017_OH57</v>
      </c>
      <c r="C5247" t="s">
        <v>384</v>
      </c>
      <c r="D5247" t="s">
        <v>232</v>
      </c>
      <c r="E5247" s="53" t="str">
        <f t="shared" si="163"/>
        <v>2017_OHMONTGOMERY</v>
      </c>
      <c r="F5247">
        <v>424100</v>
      </c>
      <c r="G5247" s="53">
        <f t="array" ref="G5247">SUM(IF(A5247=A$5:A5247,IF(C5247=C$5:C5247,1,0),0))</f>
        <v>57</v>
      </c>
    </row>
    <row r="5248" spans="1:7" x14ac:dyDescent="0.25">
      <c r="A5248">
        <v>2017</v>
      </c>
      <c r="B5248" s="53" t="str">
        <f t="shared" si="162"/>
        <v>2017_OH58</v>
      </c>
      <c r="C5248" t="s">
        <v>384</v>
      </c>
      <c r="D5248" t="s">
        <v>472</v>
      </c>
      <c r="E5248" s="53" t="str">
        <f t="shared" si="163"/>
        <v>2017_OHMORGAN</v>
      </c>
      <c r="F5248">
        <v>424100</v>
      </c>
      <c r="G5248" s="53">
        <f t="array" ref="G5248">SUM(IF(A5248=A$5:A5248,IF(C5248=C$5:C5248,1,0),0))</f>
        <v>58</v>
      </c>
    </row>
    <row r="5249" spans="1:7" x14ac:dyDescent="0.25">
      <c r="A5249">
        <v>2017</v>
      </c>
      <c r="B5249" s="53" t="str">
        <f t="shared" si="162"/>
        <v>2017_OH59</v>
      </c>
      <c r="C5249" t="s">
        <v>384</v>
      </c>
      <c r="D5249" t="s">
        <v>1564</v>
      </c>
      <c r="E5249" s="53" t="str">
        <f t="shared" si="163"/>
        <v>2017_OHMORROW</v>
      </c>
      <c r="F5249">
        <v>424100</v>
      </c>
      <c r="G5249" s="53">
        <f t="array" ref="G5249">SUM(IF(A5249=A$5:A5249,IF(C5249=C$5:C5249,1,0),0))</f>
        <v>59</v>
      </c>
    </row>
    <row r="5250" spans="1:7" x14ac:dyDescent="0.25">
      <c r="A5250">
        <v>2017</v>
      </c>
      <c r="B5250" s="53" t="str">
        <f t="shared" si="162"/>
        <v>2017_OH60</v>
      </c>
      <c r="C5250" t="s">
        <v>384</v>
      </c>
      <c r="D5250" t="s">
        <v>1565</v>
      </c>
      <c r="E5250" s="53" t="str">
        <f t="shared" si="163"/>
        <v>2017_OHMUSKINGUM</v>
      </c>
      <c r="F5250">
        <v>424100</v>
      </c>
      <c r="G5250" s="53">
        <f t="array" ref="G5250">SUM(IF(A5250=A$5:A5250,IF(C5250=C$5:C5250,1,0),0))</f>
        <v>60</v>
      </c>
    </row>
    <row r="5251" spans="1:7" x14ac:dyDescent="0.25">
      <c r="A5251">
        <v>2017</v>
      </c>
      <c r="B5251" s="53" t="str">
        <f t="shared" si="162"/>
        <v>2017_OH61</v>
      </c>
      <c r="C5251" t="s">
        <v>384</v>
      </c>
      <c r="D5251" t="s">
        <v>876</v>
      </c>
      <c r="E5251" s="53" t="str">
        <f t="shared" si="163"/>
        <v>2017_OHNOBLE</v>
      </c>
      <c r="F5251">
        <v>424100</v>
      </c>
      <c r="G5251" s="53">
        <f t="array" ref="G5251">SUM(IF(A5251=A$5:A5251,IF(C5251=C$5:C5251,1,0),0))</f>
        <v>61</v>
      </c>
    </row>
    <row r="5252" spans="1:7" x14ac:dyDescent="0.25">
      <c r="A5252">
        <v>2017</v>
      </c>
      <c r="B5252" s="53" t="str">
        <f t="shared" si="162"/>
        <v>2017_OH62</v>
      </c>
      <c r="C5252" t="s">
        <v>384</v>
      </c>
      <c r="D5252" t="s">
        <v>979</v>
      </c>
      <c r="E5252" s="53" t="str">
        <f t="shared" si="163"/>
        <v>2017_OHOTTAWA</v>
      </c>
      <c r="F5252">
        <v>424100</v>
      </c>
      <c r="G5252" s="53">
        <f t="array" ref="G5252">SUM(IF(A5252=A$5:A5252,IF(C5252=C$5:C5252,1,0),0))</f>
        <v>62</v>
      </c>
    </row>
    <row r="5253" spans="1:7" x14ac:dyDescent="0.25">
      <c r="A5253">
        <v>2017</v>
      </c>
      <c r="B5253" s="53" t="str">
        <f t="shared" si="162"/>
        <v>2017_OH63</v>
      </c>
      <c r="C5253" t="s">
        <v>384</v>
      </c>
      <c r="D5253" t="s">
        <v>745</v>
      </c>
      <c r="E5253" s="53" t="str">
        <f t="shared" si="163"/>
        <v>2017_OHPAULDING</v>
      </c>
      <c r="F5253">
        <v>424100</v>
      </c>
      <c r="G5253" s="53">
        <f t="array" ref="G5253">SUM(IF(A5253=A$5:A5253,IF(C5253=C$5:C5253,1,0),0))</f>
        <v>63</v>
      </c>
    </row>
    <row r="5254" spans="1:7" x14ac:dyDescent="0.25">
      <c r="A5254">
        <v>2017</v>
      </c>
      <c r="B5254" s="53" t="str">
        <f t="shared" ref="B5254:B5317" si="164">A5254&amp;"_"&amp;C5254&amp;G5254</f>
        <v>2017_OH64</v>
      </c>
      <c r="C5254" t="s">
        <v>384</v>
      </c>
      <c r="D5254" t="s">
        <v>473</v>
      </c>
      <c r="E5254" s="53" t="str">
        <f t="shared" ref="E5254:E5317" si="165">A5254&amp;"_"&amp;C5254&amp;D5254</f>
        <v>2017_OHPERRY</v>
      </c>
      <c r="F5254">
        <v>424100</v>
      </c>
      <c r="G5254" s="53">
        <f t="array" ref="G5254">SUM(IF(A5254=A$5:A5254,IF(C5254=C$5:C5254,1,0),0))</f>
        <v>64</v>
      </c>
    </row>
    <row r="5255" spans="1:7" x14ac:dyDescent="0.25">
      <c r="A5255">
        <v>2017</v>
      </c>
      <c r="B5255" s="53" t="str">
        <f t="shared" si="164"/>
        <v>2017_OH65</v>
      </c>
      <c r="C5255" t="s">
        <v>384</v>
      </c>
      <c r="D5255" t="s">
        <v>1566</v>
      </c>
      <c r="E5255" s="53" t="str">
        <f t="shared" si="165"/>
        <v>2017_OHPICKAWAY</v>
      </c>
      <c r="F5255">
        <v>424100</v>
      </c>
      <c r="G5255" s="53">
        <f t="array" ref="G5255">SUM(IF(A5255=A$5:A5255,IF(C5255=C$5:C5255,1,0),0))</f>
        <v>65</v>
      </c>
    </row>
    <row r="5256" spans="1:7" x14ac:dyDescent="0.25">
      <c r="A5256">
        <v>2017</v>
      </c>
      <c r="B5256" s="53" t="str">
        <f t="shared" si="164"/>
        <v>2017_OH66</v>
      </c>
      <c r="C5256" t="s">
        <v>384</v>
      </c>
      <c r="D5256" t="s">
        <v>277</v>
      </c>
      <c r="E5256" s="53" t="str">
        <f t="shared" si="165"/>
        <v>2017_OHPIKE</v>
      </c>
      <c r="F5256">
        <v>424100</v>
      </c>
      <c r="G5256" s="53">
        <f t="array" ref="G5256">SUM(IF(A5256=A$5:A5256,IF(C5256=C$5:C5256,1,0),0))</f>
        <v>66</v>
      </c>
    </row>
    <row r="5257" spans="1:7" x14ac:dyDescent="0.25">
      <c r="A5257">
        <v>2017</v>
      </c>
      <c r="B5257" s="53" t="str">
        <f t="shared" si="164"/>
        <v>2017_OH67</v>
      </c>
      <c r="C5257" t="s">
        <v>384</v>
      </c>
      <c r="D5257" t="s">
        <v>1567</v>
      </c>
      <c r="E5257" s="53" t="str">
        <f t="shared" si="165"/>
        <v>2017_OHPORTAGE</v>
      </c>
      <c r="F5257">
        <v>424100</v>
      </c>
      <c r="G5257" s="53">
        <f t="array" ref="G5257">SUM(IF(A5257=A$5:A5257,IF(C5257=C$5:C5257,1,0),0))</f>
        <v>67</v>
      </c>
    </row>
    <row r="5258" spans="1:7" x14ac:dyDescent="0.25">
      <c r="A5258">
        <v>2017</v>
      </c>
      <c r="B5258" s="53" t="str">
        <f t="shared" si="164"/>
        <v>2017_OH68</v>
      </c>
      <c r="C5258" t="s">
        <v>384</v>
      </c>
      <c r="D5258" t="s">
        <v>1568</v>
      </c>
      <c r="E5258" s="53" t="str">
        <f t="shared" si="165"/>
        <v>2017_OHPREBLE</v>
      </c>
      <c r="F5258">
        <v>424100</v>
      </c>
      <c r="G5258" s="53">
        <f t="array" ref="G5258">SUM(IF(A5258=A$5:A5258,IF(C5258=C$5:C5258,1,0),0))</f>
        <v>68</v>
      </c>
    </row>
    <row r="5259" spans="1:7" x14ac:dyDescent="0.25">
      <c r="A5259">
        <v>2017</v>
      </c>
      <c r="B5259" s="53" t="str">
        <f t="shared" si="164"/>
        <v>2017_OH69</v>
      </c>
      <c r="C5259" t="s">
        <v>384</v>
      </c>
      <c r="D5259" t="s">
        <v>264</v>
      </c>
      <c r="E5259" s="53" t="str">
        <f t="shared" si="165"/>
        <v>2017_OHPUTNAM</v>
      </c>
      <c r="F5259">
        <v>424100</v>
      </c>
      <c r="G5259" s="53">
        <f t="array" ref="G5259">SUM(IF(A5259=A$5:A5259,IF(C5259=C$5:C5259,1,0),0))</f>
        <v>69</v>
      </c>
    </row>
    <row r="5260" spans="1:7" x14ac:dyDescent="0.25">
      <c r="A5260">
        <v>2017</v>
      </c>
      <c r="B5260" s="53" t="str">
        <f t="shared" si="164"/>
        <v>2017_OH70</v>
      </c>
      <c r="C5260" t="s">
        <v>384</v>
      </c>
      <c r="D5260" t="s">
        <v>845</v>
      </c>
      <c r="E5260" s="53" t="str">
        <f t="shared" si="165"/>
        <v>2017_OHRICHLAND</v>
      </c>
      <c r="F5260">
        <v>424100</v>
      </c>
      <c r="G5260" s="53">
        <f t="array" ref="G5260">SUM(IF(A5260=A$5:A5260,IF(C5260=C$5:C5260,1,0),0))</f>
        <v>70</v>
      </c>
    </row>
    <row r="5261" spans="1:7" x14ac:dyDescent="0.25">
      <c r="A5261">
        <v>2017</v>
      </c>
      <c r="B5261" s="53" t="str">
        <f t="shared" si="164"/>
        <v>2017_OH71</v>
      </c>
      <c r="C5261" t="s">
        <v>384</v>
      </c>
      <c r="D5261" t="s">
        <v>1569</v>
      </c>
      <c r="E5261" s="53" t="str">
        <f t="shared" si="165"/>
        <v>2017_OHROSS</v>
      </c>
      <c r="F5261">
        <v>424100</v>
      </c>
      <c r="G5261" s="53">
        <f t="array" ref="G5261">SUM(IF(A5261=A$5:A5261,IF(C5261=C$5:C5261,1,0),0))</f>
        <v>71</v>
      </c>
    </row>
    <row r="5262" spans="1:7" x14ac:dyDescent="0.25">
      <c r="A5262">
        <v>2017</v>
      </c>
      <c r="B5262" s="53" t="str">
        <f t="shared" si="164"/>
        <v>2017_OH72</v>
      </c>
      <c r="C5262" t="s">
        <v>384</v>
      </c>
      <c r="D5262" t="s">
        <v>1570</v>
      </c>
      <c r="E5262" s="53" t="str">
        <f t="shared" si="165"/>
        <v>2017_OHSANDUSKY</v>
      </c>
      <c r="F5262">
        <v>424100</v>
      </c>
      <c r="G5262" s="53">
        <f t="array" ref="G5262">SUM(IF(A5262=A$5:A5262,IF(C5262=C$5:C5262,1,0),0))</f>
        <v>72</v>
      </c>
    </row>
    <row r="5263" spans="1:7" x14ac:dyDescent="0.25">
      <c r="A5263">
        <v>2017</v>
      </c>
      <c r="B5263" s="53" t="str">
        <f t="shared" si="164"/>
        <v>2017_OH73</v>
      </c>
      <c r="C5263" t="s">
        <v>384</v>
      </c>
      <c r="D5263" t="s">
        <v>1571</v>
      </c>
      <c r="E5263" s="53" t="str">
        <f t="shared" si="165"/>
        <v>2017_OHSCIOTO</v>
      </c>
      <c r="F5263">
        <v>424100</v>
      </c>
      <c r="G5263" s="53">
        <f t="array" ref="G5263">SUM(IF(A5263=A$5:A5263,IF(C5263=C$5:C5263,1,0),0))</f>
        <v>73</v>
      </c>
    </row>
    <row r="5264" spans="1:7" x14ac:dyDescent="0.25">
      <c r="A5264">
        <v>2017</v>
      </c>
      <c r="B5264" s="53" t="str">
        <f t="shared" si="164"/>
        <v>2017_OH74</v>
      </c>
      <c r="C5264" t="s">
        <v>384</v>
      </c>
      <c r="D5264" t="s">
        <v>1451</v>
      </c>
      <c r="E5264" s="53" t="str">
        <f t="shared" si="165"/>
        <v>2017_OHSENECA</v>
      </c>
      <c r="F5264">
        <v>424100</v>
      </c>
      <c r="G5264" s="53">
        <f t="array" ref="G5264">SUM(IF(A5264=A$5:A5264,IF(C5264=C$5:C5264,1,0),0))</f>
        <v>74</v>
      </c>
    </row>
    <row r="5265" spans="1:7" x14ac:dyDescent="0.25">
      <c r="A5265">
        <v>2017</v>
      </c>
      <c r="B5265" s="53" t="str">
        <f t="shared" si="164"/>
        <v>2017_OH75</v>
      </c>
      <c r="C5265" t="s">
        <v>384</v>
      </c>
      <c r="D5265" t="s">
        <v>478</v>
      </c>
      <c r="E5265" s="53" t="str">
        <f t="shared" si="165"/>
        <v>2017_OHSHELBY</v>
      </c>
      <c r="F5265">
        <v>424100</v>
      </c>
      <c r="G5265" s="53">
        <f t="array" ref="G5265">SUM(IF(A5265=A$5:A5265,IF(C5265=C$5:C5265,1,0),0))</f>
        <v>75</v>
      </c>
    </row>
    <row r="5266" spans="1:7" x14ac:dyDescent="0.25">
      <c r="A5266">
        <v>2017</v>
      </c>
      <c r="B5266" s="53" t="str">
        <f t="shared" si="164"/>
        <v>2017_OH76</v>
      </c>
      <c r="C5266" t="s">
        <v>384</v>
      </c>
      <c r="D5266" t="s">
        <v>849</v>
      </c>
      <c r="E5266" s="53" t="str">
        <f t="shared" si="165"/>
        <v>2017_OHSTARK</v>
      </c>
      <c r="F5266">
        <v>424100</v>
      </c>
      <c r="G5266" s="53">
        <f t="array" ref="G5266">SUM(IF(A5266=A$5:A5266,IF(C5266=C$5:C5266,1,0),0))</f>
        <v>76</v>
      </c>
    </row>
    <row r="5267" spans="1:7" x14ac:dyDescent="0.25">
      <c r="A5267">
        <v>2017</v>
      </c>
      <c r="B5267" s="53" t="str">
        <f t="shared" si="164"/>
        <v>2017_OH77</v>
      </c>
      <c r="C5267" t="s">
        <v>384</v>
      </c>
      <c r="D5267" t="s">
        <v>203</v>
      </c>
      <c r="E5267" s="53" t="str">
        <f t="shared" si="165"/>
        <v>2017_OHSUMMIT</v>
      </c>
      <c r="F5267">
        <v>424100</v>
      </c>
      <c r="G5267" s="53">
        <f t="array" ref="G5267">SUM(IF(A5267=A$5:A5267,IF(C5267=C$5:C5267,1,0),0))</f>
        <v>77</v>
      </c>
    </row>
    <row r="5268" spans="1:7" x14ac:dyDescent="0.25">
      <c r="A5268">
        <v>2017</v>
      </c>
      <c r="B5268" s="53" t="str">
        <f t="shared" si="164"/>
        <v>2017_OH78</v>
      </c>
      <c r="C5268" t="s">
        <v>384</v>
      </c>
      <c r="D5268" t="s">
        <v>1572</v>
      </c>
      <c r="E5268" s="53" t="str">
        <f t="shared" si="165"/>
        <v>2017_OHTRUMBULL</v>
      </c>
      <c r="F5268">
        <v>424100</v>
      </c>
      <c r="G5268" s="53">
        <f t="array" ref="G5268">SUM(IF(A5268=A$5:A5268,IF(C5268=C$5:C5268,1,0),0))</f>
        <v>78</v>
      </c>
    </row>
    <row r="5269" spans="1:7" x14ac:dyDescent="0.25">
      <c r="A5269">
        <v>2017</v>
      </c>
      <c r="B5269" s="53" t="str">
        <f t="shared" si="164"/>
        <v>2017_OH79</v>
      </c>
      <c r="C5269" t="s">
        <v>384</v>
      </c>
      <c r="D5269" t="s">
        <v>1573</v>
      </c>
      <c r="E5269" s="53" t="str">
        <f t="shared" si="165"/>
        <v>2017_OHTUSCARAWAS</v>
      </c>
      <c r="F5269">
        <v>424100</v>
      </c>
      <c r="G5269" s="53">
        <f t="array" ref="G5269">SUM(IF(A5269=A$5:A5269,IF(C5269=C$5:C5269,1,0),0))</f>
        <v>79</v>
      </c>
    </row>
    <row r="5270" spans="1:7" x14ac:dyDescent="0.25">
      <c r="A5270">
        <v>2017</v>
      </c>
      <c r="B5270" s="53" t="str">
        <f t="shared" si="164"/>
        <v>2017_OH80</v>
      </c>
      <c r="C5270" t="s">
        <v>384</v>
      </c>
      <c r="D5270" t="s">
        <v>258</v>
      </c>
      <c r="E5270" s="53" t="str">
        <f t="shared" si="165"/>
        <v>2017_OHUNION</v>
      </c>
      <c r="F5270">
        <v>424100</v>
      </c>
      <c r="G5270" s="53">
        <f t="array" ref="G5270">SUM(IF(A5270=A$5:A5270,IF(C5270=C$5:C5270,1,0),0))</f>
        <v>80</v>
      </c>
    </row>
    <row r="5271" spans="1:7" x14ac:dyDescent="0.25">
      <c r="A5271">
        <v>2017</v>
      </c>
      <c r="B5271" s="53" t="str">
        <f t="shared" si="164"/>
        <v>2017_OH81</v>
      </c>
      <c r="C5271" t="s">
        <v>384</v>
      </c>
      <c r="D5271" t="s">
        <v>1574</v>
      </c>
      <c r="E5271" s="53" t="str">
        <f t="shared" si="165"/>
        <v>2017_OHVAN WERT</v>
      </c>
      <c r="F5271">
        <v>424100</v>
      </c>
      <c r="G5271" s="53">
        <f t="array" ref="G5271">SUM(IF(A5271=A$5:A5271,IF(C5271=C$5:C5271,1,0),0))</f>
        <v>81</v>
      </c>
    </row>
    <row r="5272" spans="1:7" x14ac:dyDescent="0.25">
      <c r="A5272">
        <v>2017</v>
      </c>
      <c r="B5272" s="53" t="str">
        <f t="shared" si="164"/>
        <v>2017_OH82</v>
      </c>
      <c r="C5272" t="s">
        <v>384</v>
      </c>
      <c r="D5272" t="s">
        <v>1575</v>
      </c>
      <c r="E5272" s="53" t="str">
        <f t="shared" si="165"/>
        <v>2017_OHVINTON</v>
      </c>
      <c r="F5272">
        <v>424100</v>
      </c>
      <c r="G5272" s="53">
        <f t="array" ref="G5272">SUM(IF(A5272=A$5:A5272,IF(C5272=C$5:C5272,1,0),0))</f>
        <v>82</v>
      </c>
    </row>
    <row r="5273" spans="1:7" x14ac:dyDescent="0.25">
      <c r="A5273">
        <v>2017</v>
      </c>
      <c r="B5273" s="53" t="str">
        <f t="shared" si="164"/>
        <v>2017_OH83</v>
      </c>
      <c r="C5273" t="s">
        <v>384</v>
      </c>
      <c r="D5273" t="s">
        <v>336</v>
      </c>
      <c r="E5273" s="53" t="str">
        <f t="shared" si="165"/>
        <v>2017_OHWARREN</v>
      </c>
      <c r="F5273">
        <v>424100</v>
      </c>
      <c r="G5273" s="53">
        <f t="array" ref="G5273">SUM(IF(A5273=A$5:A5273,IF(C5273=C$5:C5273,1,0),0))</f>
        <v>83</v>
      </c>
    </row>
    <row r="5274" spans="1:7" x14ac:dyDescent="0.25">
      <c r="A5274">
        <v>2017</v>
      </c>
      <c r="B5274" s="53" t="str">
        <f t="shared" si="164"/>
        <v>2017_OH84</v>
      </c>
      <c r="C5274" t="s">
        <v>384</v>
      </c>
      <c r="D5274" t="s">
        <v>125</v>
      </c>
      <c r="E5274" s="53" t="str">
        <f t="shared" si="165"/>
        <v>2017_OHWASHINGTON</v>
      </c>
      <c r="F5274">
        <v>424100</v>
      </c>
      <c r="G5274" s="53">
        <f t="array" ref="G5274">SUM(IF(A5274=A$5:A5274,IF(C5274=C$5:C5274,1,0),0))</f>
        <v>84</v>
      </c>
    </row>
    <row r="5275" spans="1:7" x14ac:dyDescent="0.25">
      <c r="A5275">
        <v>2017</v>
      </c>
      <c r="B5275" s="53" t="str">
        <f t="shared" si="164"/>
        <v>2017_OH85</v>
      </c>
      <c r="C5275" t="s">
        <v>384</v>
      </c>
      <c r="D5275" t="s">
        <v>770</v>
      </c>
      <c r="E5275" s="53" t="str">
        <f t="shared" si="165"/>
        <v>2017_OHWAYNE</v>
      </c>
      <c r="F5275">
        <v>424100</v>
      </c>
      <c r="G5275" s="53">
        <f t="array" ref="G5275">SUM(IF(A5275=A$5:A5275,IF(C5275=C$5:C5275,1,0),0))</f>
        <v>85</v>
      </c>
    </row>
    <row r="5276" spans="1:7" x14ac:dyDescent="0.25">
      <c r="A5276">
        <v>2017</v>
      </c>
      <c r="B5276" s="53" t="str">
        <f t="shared" si="164"/>
        <v>2017_OH86</v>
      </c>
      <c r="C5276" t="s">
        <v>384</v>
      </c>
      <c r="D5276" t="s">
        <v>1542</v>
      </c>
      <c r="E5276" s="53" t="str">
        <f t="shared" si="165"/>
        <v>2017_OHWILLIAMS</v>
      </c>
      <c r="F5276">
        <v>424100</v>
      </c>
      <c r="G5276" s="53">
        <f t="array" ref="G5276">SUM(IF(A5276=A$5:A5276,IF(C5276=C$5:C5276,1,0),0))</f>
        <v>86</v>
      </c>
    </row>
    <row r="5277" spans="1:7" x14ac:dyDescent="0.25">
      <c r="A5277">
        <v>2017</v>
      </c>
      <c r="B5277" s="53" t="str">
        <f t="shared" si="164"/>
        <v>2017_OH87</v>
      </c>
      <c r="C5277" t="s">
        <v>384</v>
      </c>
      <c r="D5277" t="s">
        <v>1576</v>
      </c>
      <c r="E5277" s="53" t="str">
        <f t="shared" si="165"/>
        <v>2017_OHWOOD</v>
      </c>
      <c r="F5277">
        <v>424100</v>
      </c>
      <c r="G5277" s="53">
        <f t="array" ref="G5277">SUM(IF(A5277=A$5:A5277,IF(C5277=C$5:C5277,1,0),0))</f>
        <v>87</v>
      </c>
    </row>
    <row r="5278" spans="1:7" x14ac:dyDescent="0.25">
      <c r="A5278">
        <v>2017</v>
      </c>
      <c r="B5278" s="53" t="str">
        <f t="shared" si="164"/>
        <v>2017_OH88</v>
      </c>
      <c r="C5278" t="s">
        <v>384</v>
      </c>
      <c r="D5278" t="s">
        <v>1577</v>
      </c>
      <c r="E5278" s="53" t="str">
        <f t="shared" si="165"/>
        <v>2017_OHWYANDOT</v>
      </c>
      <c r="F5278">
        <v>424100</v>
      </c>
      <c r="G5278" s="53">
        <f t="array" ref="G5278">SUM(IF(A5278=A$5:A5278,IF(C5278=C$5:C5278,1,0),0))</f>
        <v>88</v>
      </c>
    </row>
    <row r="5279" spans="1:7" x14ac:dyDescent="0.25">
      <c r="A5279">
        <v>2017</v>
      </c>
      <c r="B5279" s="53" t="str">
        <f t="shared" si="164"/>
        <v>2017_OK1</v>
      </c>
      <c r="C5279" t="s">
        <v>385</v>
      </c>
      <c r="D5279" t="s">
        <v>897</v>
      </c>
      <c r="E5279" s="53" t="str">
        <f t="shared" si="165"/>
        <v>2017_OKADAIR</v>
      </c>
      <c r="F5279">
        <v>424100</v>
      </c>
      <c r="G5279" s="53">
        <f t="array" ref="G5279">SUM(IF(A5279=A$5:A5279,IF(C5279=C$5:C5279,1,0),0))</f>
        <v>1</v>
      </c>
    </row>
    <row r="5280" spans="1:7" x14ac:dyDescent="0.25">
      <c r="A5280">
        <v>2017</v>
      </c>
      <c r="B5280" s="53" t="str">
        <f t="shared" si="164"/>
        <v>2017_OK2</v>
      </c>
      <c r="C5280" t="s">
        <v>385</v>
      </c>
      <c r="D5280" t="s">
        <v>1578</v>
      </c>
      <c r="E5280" s="53" t="str">
        <f t="shared" si="165"/>
        <v>2017_OKALFALFA</v>
      </c>
      <c r="F5280">
        <v>424100</v>
      </c>
      <c r="G5280" s="53">
        <f t="array" ref="G5280">SUM(IF(A5280=A$5:A5280,IF(C5280=C$5:C5280,1,0),0))</f>
        <v>2</v>
      </c>
    </row>
    <row r="5281" spans="1:7" x14ac:dyDescent="0.25">
      <c r="A5281">
        <v>2017</v>
      </c>
      <c r="B5281" s="53" t="str">
        <f t="shared" si="164"/>
        <v>2017_OK3</v>
      </c>
      <c r="C5281" t="s">
        <v>385</v>
      </c>
      <c r="D5281" t="s">
        <v>1579</v>
      </c>
      <c r="E5281" s="53" t="str">
        <f t="shared" si="165"/>
        <v>2017_OKATOKA</v>
      </c>
      <c r="F5281">
        <v>424100</v>
      </c>
      <c r="G5281" s="53">
        <f t="array" ref="G5281">SUM(IF(A5281=A$5:A5281,IF(C5281=C$5:C5281,1,0),0))</f>
        <v>3</v>
      </c>
    </row>
    <row r="5282" spans="1:7" x14ac:dyDescent="0.25">
      <c r="A5282">
        <v>2017</v>
      </c>
      <c r="B5282" s="53" t="str">
        <f t="shared" si="164"/>
        <v>2017_OK4</v>
      </c>
      <c r="C5282" t="s">
        <v>385</v>
      </c>
      <c r="D5282" t="s">
        <v>1580</v>
      </c>
      <c r="E5282" s="53" t="str">
        <f t="shared" si="165"/>
        <v>2017_OKBEAVER</v>
      </c>
      <c r="F5282">
        <v>424100</v>
      </c>
      <c r="G5282" s="53">
        <f t="array" ref="G5282">SUM(IF(A5282=A$5:A5282,IF(C5282=C$5:C5282,1,0),0))</f>
        <v>4</v>
      </c>
    </row>
    <row r="5283" spans="1:7" x14ac:dyDescent="0.25">
      <c r="A5283">
        <v>2017</v>
      </c>
      <c r="B5283" s="53" t="str">
        <f t="shared" si="164"/>
        <v>2017_OK5</v>
      </c>
      <c r="C5283" t="s">
        <v>385</v>
      </c>
      <c r="D5283" t="s">
        <v>1581</v>
      </c>
      <c r="E5283" s="53" t="str">
        <f t="shared" si="165"/>
        <v>2017_OKBECKHAM</v>
      </c>
      <c r="F5283">
        <v>424100</v>
      </c>
      <c r="G5283" s="53">
        <f t="array" ref="G5283">SUM(IF(A5283=A$5:A5283,IF(C5283=C$5:C5283,1,0),0))</f>
        <v>5</v>
      </c>
    </row>
    <row r="5284" spans="1:7" x14ac:dyDescent="0.25">
      <c r="A5284">
        <v>2017</v>
      </c>
      <c r="B5284" s="53" t="str">
        <f t="shared" si="164"/>
        <v>2017_OK6</v>
      </c>
      <c r="C5284" t="s">
        <v>385</v>
      </c>
      <c r="D5284" t="s">
        <v>219</v>
      </c>
      <c r="E5284" s="53" t="str">
        <f t="shared" si="165"/>
        <v>2017_OKBLAINE</v>
      </c>
      <c r="F5284">
        <v>424100</v>
      </c>
      <c r="G5284" s="53">
        <f t="array" ref="G5284">SUM(IF(A5284=A$5:A5284,IF(C5284=C$5:C5284,1,0),0))</f>
        <v>6</v>
      </c>
    </row>
    <row r="5285" spans="1:7" x14ac:dyDescent="0.25">
      <c r="A5285">
        <v>2017</v>
      </c>
      <c r="B5285" s="53" t="str">
        <f t="shared" si="164"/>
        <v>2017_OK7</v>
      </c>
      <c r="C5285" t="s">
        <v>385</v>
      </c>
      <c r="D5285" t="s">
        <v>683</v>
      </c>
      <c r="E5285" s="53" t="str">
        <f t="shared" si="165"/>
        <v>2017_OKBRYAN</v>
      </c>
      <c r="F5285">
        <v>424100</v>
      </c>
      <c r="G5285" s="53">
        <f t="array" ref="G5285">SUM(IF(A5285=A$5:A5285,IF(C5285=C$5:C5285,1,0),0))</f>
        <v>7</v>
      </c>
    </row>
    <row r="5286" spans="1:7" x14ac:dyDescent="0.25">
      <c r="A5286">
        <v>2017</v>
      </c>
      <c r="B5286" s="53" t="str">
        <f t="shared" si="164"/>
        <v>2017_OK8</v>
      </c>
      <c r="C5286" t="s">
        <v>385</v>
      </c>
      <c r="D5286" t="s">
        <v>1060</v>
      </c>
      <c r="E5286" s="53" t="str">
        <f t="shared" si="165"/>
        <v>2017_OKCADDO</v>
      </c>
      <c r="F5286">
        <v>424100</v>
      </c>
      <c r="G5286" s="53">
        <f t="array" ref="G5286">SUM(IF(A5286=A$5:A5286,IF(C5286=C$5:C5286,1,0),0))</f>
        <v>8</v>
      </c>
    </row>
    <row r="5287" spans="1:7" x14ac:dyDescent="0.25">
      <c r="A5287">
        <v>2017</v>
      </c>
      <c r="B5287" s="53" t="str">
        <f t="shared" si="164"/>
        <v>2017_OK9</v>
      </c>
      <c r="C5287" t="s">
        <v>385</v>
      </c>
      <c r="D5287" t="s">
        <v>1582</v>
      </c>
      <c r="E5287" s="53" t="str">
        <f t="shared" si="165"/>
        <v>2017_OKCANADIAN</v>
      </c>
      <c r="F5287">
        <v>424100</v>
      </c>
      <c r="G5287" s="53">
        <f t="array" ref="G5287">SUM(IF(A5287=A$5:A5287,IF(C5287=C$5:C5287,1,0),0))</f>
        <v>9</v>
      </c>
    </row>
    <row r="5288" spans="1:7" x14ac:dyDescent="0.25">
      <c r="A5288">
        <v>2017</v>
      </c>
      <c r="B5288" s="53" t="str">
        <f t="shared" si="164"/>
        <v>2017_OK10</v>
      </c>
      <c r="C5288" t="s">
        <v>385</v>
      </c>
      <c r="D5288" t="s">
        <v>1015</v>
      </c>
      <c r="E5288" s="53" t="str">
        <f t="shared" si="165"/>
        <v>2017_OKCARTER</v>
      </c>
      <c r="F5288">
        <v>424100</v>
      </c>
      <c r="G5288" s="53">
        <f t="array" ref="G5288">SUM(IF(A5288=A$5:A5288,IF(C5288=C$5:C5288,1,0),0))</f>
        <v>10</v>
      </c>
    </row>
    <row r="5289" spans="1:7" x14ac:dyDescent="0.25">
      <c r="A5289">
        <v>2017</v>
      </c>
      <c r="B5289" s="53" t="str">
        <f t="shared" si="164"/>
        <v>2017_OK11</v>
      </c>
      <c r="C5289" t="s">
        <v>385</v>
      </c>
      <c r="D5289" t="s">
        <v>436</v>
      </c>
      <c r="E5289" s="53" t="str">
        <f t="shared" si="165"/>
        <v>2017_OKCHEROKEE</v>
      </c>
      <c r="F5289">
        <v>424100</v>
      </c>
      <c r="G5289" s="53">
        <f t="array" ref="G5289">SUM(IF(A5289=A$5:A5289,IF(C5289=C$5:C5289,1,0),0))</f>
        <v>11</v>
      </c>
    </row>
    <row r="5290" spans="1:7" x14ac:dyDescent="0.25">
      <c r="A5290">
        <v>2017</v>
      </c>
      <c r="B5290" s="53" t="str">
        <f t="shared" si="164"/>
        <v>2017_OK12</v>
      </c>
      <c r="C5290" t="s">
        <v>385</v>
      </c>
      <c r="D5290" t="s">
        <v>438</v>
      </c>
      <c r="E5290" s="53" t="str">
        <f t="shared" si="165"/>
        <v>2017_OKCHOCTAW</v>
      </c>
      <c r="F5290">
        <v>424100</v>
      </c>
      <c r="G5290" s="53">
        <f t="array" ref="G5290">SUM(IF(A5290=A$5:A5290,IF(C5290=C$5:C5290,1,0),0))</f>
        <v>12</v>
      </c>
    </row>
    <row r="5291" spans="1:7" x14ac:dyDescent="0.25">
      <c r="A5291">
        <v>2017</v>
      </c>
      <c r="B5291" s="53" t="str">
        <f t="shared" si="164"/>
        <v>2017_OK13</v>
      </c>
      <c r="C5291" t="s">
        <v>385</v>
      </c>
      <c r="D5291" t="s">
        <v>1583</v>
      </c>
      <c r="E5291" s="53" t="str">
        <f t="shared" si="165"/>
        <v>2017_OKCIMARRON</v>
      </c>
      <c r="F5291">
        <v>424100</v>
      </c>
      <c r="G5291" s="53">
        <f t="array" ref="G5291">SUM(IF(A5291=A$5:A5291,IF(C5291=C$5:C5291,1,0),0))</f>
        <v>13</v>
      </c>
    </row>
    <row r="5292" spans="1:7" x14ac:dyDescent="0.25">
      <c r="A5292">
        <v>2017</v>
      </c>
      <c r="B5292" s="53" t="str">
        <f t="shared" si="164"/>
        <v>2017_OK14</v>
      </c>
      <c r="C5292" t="s">
        <v>385</v>
      </c>
      <c r="D5292" t="s">
        <v>508</v>
      </c>
      <c r="E5292" s="53" t="str">
        <f t="shared" si="165"/>
        <v>2017_OKCLEVELAND</v>
      </c>
      <c r="F5292">
        <v>424100</v>
      </c>
      <c r="G5292" s="53">
        <f t="array" ref="G5292">SUM(IF(A5292=A$5:A5292,IF(C5292=C$5:C5292,1,0),0))</f>
        <v>14</v>
      </c>
    </row>
    <row r="5293" spans="1:7" x14ac:dyDescent="0.25">
      <c r="A5293">
        <v>2017</v>
      </c>
      <c r="B5293" s="53" t="str">
        <f t="shared" si="164"/>
        <v>2017_OK15</v>
      </c>
      <c r="C5293" t="s">
        <v>385</v>
      </c>
      <c r="D5293" t="s">
        <v>1584</v>
      </c>
      <c r="E5293" s="53" t="str">
        <f t="shared" si="165"/>
        <v>2017_OKCOAL</v>
      </c>
      <c r="F5293">
        <v>424100</v>
      </c>
      <c r="G5293" s="53">
        <f t="array" ref="G5293">SUM(IF(A5293=A$5:A5293,IF(C5293=C$5:C5293,1,0),0))</f>
        <v>15</v>
      </c>
    </row>
    <row r="5294" spans="1:7" x14ac:dyDescent="0.25">
      <c r="A5294">
        <v>2017</v>
      </c>
      <c r="B5294" s="53" t="str">
        <f t="shared" si="164"/>
        <v>2017_OK16</v>
      </c>
      <c r="C5294" t="s">
        <v>385</v>
      </c>
      <c r="D5294" t="s">
        <v>948</v>
      </c>
      <c r="E5294" s="53" t="str">
        <f t="shared" si="165"/>
        <v>2017_OKCOMANCHE</v>
      </c>
      <c r="F5294">
        <v>424100</v>
      </c>
      <c r="G5294" s="53">
        <f t="array" ref="G5294">SUM(IF(A5294=A$5:A5294,IF(C5294=C$5:C5294,1,0),0))</f>
        <v>16</v>
      </c>
    </row>
    <row r="5295" spans="1:7" x14ac:dyDescent="0.25">
      <c r="A5295">
        <v>2017</v>
      </c>
      <c r="B5295" s="53" t="str">
        <f t="shared" si="164"/>
        <v>2017_OK17</v>
      </c>
      <c r="C5295" t="s">
        <v>385</v>
      </c>
      <c r="D5295" t="s">
        <v>1585</v>
      </c>
      <c r="E5295" s="53" t="str">
        <f t="shared" si="165"/>
        <v>2017_OKCOTTON</v>
      </c>
      <c r="F5295">
        <v>424100</v>
      </c>
      <c r="G5295" s="53">
        <f t="array" ref="G5295">SUM(IF(A5295=A$5:A5295,IF(C5295=C$5:C5295,1,0),0))</f>
        <v>17</v>
      </c>
    </row>
    <row r="5296" spans="1:7" x14ac:dyDescent="0.25">
      <c r="A5296">
        <v>2017</v>
      </c>
      <c r="B5296" s="53" t="str">
        <f t="shared" si="164"/>
        <v>2017_OK18</v>
      </c>
      <c r="C5296" t="s">
        <v>385</v>
      </c>
      <c r="D5296" t="s">
        <v>1586</v>
      </c>
      <c r="E5296" s="53" t="str">
        <f t="shared" si="165"/>
        <v>2017_OKCRAIG</v>
      </c>
      <c r="F5296">
        <v>424100</v>
      </c>
      <c r="G5296" s="53">
        <f t="array" ref="G5296">SUM(IF(A5296=A$5:A5296,IF(C5296=C$5:C5296,1,0),0))</f>
        <v>18</v>
      </c>
    </row>
    <row r="5297" spans="1:7" x14ac:dyDescent="0.25">
      <c r="A5297">
        <v>2017</v>
      </c>
      <c r="B5297" s="53" t="str">
        <f t="shared" si="164"/>
        <v>2017_OK19</v>
      </c>
      <c r="C5297" t="s">
        <v>385</v>
      </c>
      <c r="D5297" t="s">
        <v>1587</v>
      </c>
      <c r="E5297" s="53" t="str">
        <f t="shared" si="165"/>
        <v>2017_OKCREEK</v>
      </c>
      <c r="F5297">
        <v>424100</v>
      </c>
      <c r="G5297" s="53">
        <f t="array" ref="G5297">SUM(IF(A5297=A$5:A5297,IF(C5297=C$5:C5297,1,0),0))</f>
        <v>19</v>
      </c>
    </row>
    <row r="5298" spans="1:7" x14ac:dyDescent="0.25">
      <c r="A5298">
        <v>2017</v>
      </c>
      <c r="B5298" s="53" t="str">
        <f t="shared" si="164"/>
        <v>2017_OK20</v>
      </c>
      <c r="C5298" t="s">
        <v>385</v>
      </c>
      <c r="D5298" t="s">
        <v>592</v>
      </c>
      <c r="E5298" s="53" t="str">
        <f t="shared" si="165"/>
        <v>2017_OKCUSTER</v>
      </c>
      <c r="F5298">
        <v>424100</v>
      </c>
      <c r="G5298" s="53">
        <f t="array" ref="G5298">SUM(IF(A5298=A$5:A5298,IF(C5298=C$5:C5298,1,0),0))</f>
        <v>20</v>
      </c>
    </row>
    <row r="5299" spans="1:7" x14ac:dyDescent="0.25">
      <c r="A5299">
        <v>2017</v>
      </c>
      <c r="B5299" s="53" t="str">
        <f t="shared" si="164"/>
        <v>2017_OK21</v>
      </c>
      <c r="C5299" t="s">
        <v>385</v>
      </c>
      <c r="D5299" t="s">
        <v>85</v>
      </c>
      <c r="E5299" s="53" t="str">
        <f t="shared" si="165"/>
        <v>2017_OKDELAWARE</v>
      </c>
      <c r="F5299">
        <v>424100</v>
      </c>
      <c r="G5299" s="53">
        <f t="array" ref="G5299">SUM(IF(A5299=A$5:A5299,IF(C5299=C$5:C5299,1,0),0))</f>
        <v>21</v>
      </c>
    </row>
    <row r="5300" spans="1:7" x14ac:dyDescent="0.25">
      <c r="A5300">
        <v>2017</v>
      </c>
      <c r="B5300" s="53" t="str">
        <f t="shared" si="164"/>
        <v>2017_OK22</v>
      </c>
      <c r="C5300" t="s">
        <v>385</v>
      </c>
      <c r="D5300" t="s">
        <v>1588</v>
      </c>
      <c r="E5300" s="53" t="str">
        <f t="shared" si="165"/>
        <v>2017_OKDEWEY</v>
      </c>
      <c r="F5300">
        <v>424100</v>
      </c>
      <c r="G5300" s="53">
        <f t="array" ref="G5300">SUM(IF(A5300=A$5:A5300,IF(C5300=C$5:C5300,1,0),0))</f>
        <v>22</v>
      </c>
    </row>
    <row r="5301" spans="1:7" x14ac:dyDescent="0.25">
      <c r="A5301">
        <v>2017</v>
      </c>
      <c r="B5301" s="53" t="str">
        <f t="shared" si="164"/>
        <v>2017_OK23</v>
      </c>
      <c r="C5301" t="s">
        <v>385</v>
      </c>
      <c r="D5301" t="s">
        <v>952</v>
      </c>
      <c r="E5301" s="53" t="str">
        <f t="shared" si="165"/>
        <v>2017_OKELLIS</v>
      </c>
      <c r="F5301">
        <v>424100</v>
      </c>
      <c r="G5301" s="53">
        <f t="array" ref="G5301">SUM(IF(A5301=A$5:A5301,IF(C5301=C$5:C5301,1,0),0))</f>
        <v>23</v>
      </c>
    </row>
    <row r="5302" spans="1:7" x14ac:dyDescent="0.25">
      <c r="A5302">
        <v>2017</v>
      </c>
      <c r="B5302" s="53" t="str">
        <f t="shared" si="164"/>
        <v>2017_OK24</v>
      </c>
      <c r="C5302" t="s">
        <v>385</v>
      </c>
      <c r="D5302" t="s">
        <v>193</v>
      </c>
      <c r="E5302" s="53" t="str">
        <f t="shared" si="165"/>
        <v>2017_OKGARFIELD</v>
      </c>
      <c r="F5302">
        <v>424100</v>
      </c>
      <c r="G5302" s="53">
        <f t="array" ref="G5302">SUM(IF(A5302=A$5:A5302,IF(C5302=C$5:C5302,1,0),0))</f>
        <v>24</v>
      </c>
    </row>
    <row r="5303" spans="1:7" x14ac:dyDescent="0.25">
      <c r="A5303">
        <v>2017</v>
      </c>
      <c r="B5303" s="53" t="str">
        <f t="shared" si="164"/>
        <v>2017_OK25</v>
      </c>
      <c r="C5303" t="s">
        <v>385</v>
      </c>
      <c r="D5303" t="s">
        <v>1589</v>
      </c>
      <c r="E5303" s="53" t="str">
        <f t="shared" si="165"/>
        <v>2017_OKGARVIN</v>
      </c>
      <c r="F5303">
        <v>424100</v>
      </c>
      <c r="G5303" s="53">
        <f t="array" ref="G5303">SUM(IF(A5303=A$5:A5303,IF(C5303=C$5:C5303,1,0),0))</f>
        <v>25</v>
      </c>
    </row>
    <row r="5304" spans="1:7" x14ac:dyDescent="0.25">
      <c r="A5304">
        <v>2017</v>
      </c>
      <c r="B5304" s="53" t="str">
        <f t="shared" si="164"/>
        <v>2017_OK26</v>
      </c>
      <c r="C5304" t="s">
        <v>385</v>
      </c>
      <c r="D5304" t="s">
        <v>719</v>
      </c>
      <c r="E5304" s="53" t="str">
        <f t="shared" si="165"/>
        <v>2017_OKGRADY</v>
      </c>
      <c r="F5304">
        <v>424100</v>
      </c>
      <c r="G5304" s="53">
        <f t="array" ref="G5304">SUM(IF(A5304=A$5:A5304,IF(C5304=C$5:C5304,1,0),0))</f>
        <v>26</v>
      </c>
    </row>
    <row r="5305" spans="1:7" x14ac:dyDescent="0.25">
      <c r="A5305">
        <v>2017</v>
      </c>
      <c r="B5305" s="53" t="str">
        <f t="shared" si="164"/>
        <v>2017_OK27</v>
      </c>
      <c r="C5305" t="s">
        <v>385</v>
      </c>
      <c r="D5305" t="s">
        <v>520</v>
      </c>
      <c r="E5305" s="53" t="str">
        <f t="shared" si="165"/>
        <v>2017_OKGRANT</v>
      </c>
      <c r="F5305">
        <v>424100</v>
      </c>
      <c r="G5305" s="53">
        <f t="array" ref="G5305">SUM(IF(A5305=A$5:A5305,IF(C5305=C$5:C5305,1,0),0))</f>
        <v>27</v>
      </c>
    </row>
    <row r="5306" spans="1:7" x14ac:dyDescent="0.25">
      <c r="A5306">
        <v>2017</v>
      </c>
      <c r="B5306" s="53" t="str">
        <f t="shared" si="164"/>
        <v>2017_OK28</v>
      </c>
      <c r="C5306" t="s">
        <v>385</v>
      </c>
      <c r="D5306" t="s">
        <v>1590</v>
      </c>
      <c r="E5306" s="53" t="str">
        <f t="shared" si="165"/>
        <v>2017_OKGREER</v>
      </c>
      <c r="F5306">
        <v>424100</v>
      </c>
      <c r="G5306" s="53">
        <f t="array" ref="G5306">SUM(IF(A5306=A$5:A5306,IF(C5306=C$5:C5306,1,0),0))</f>
        <v>28</v>
      </c>
    </row>
    <row r="5307" spans="1:7" x14ac:dyDescent="0.25">
      <c r="A5307">
        <v>2017</v>
      </c>
      <c r="B5307" s="53" t="str">
        <f t="shared" si="164"/>
        <v>2017_OK29</v>
      </c>
      <c r="C5307" t="s">
        <v>385</v>
      </c>
      <c r="D5307" t="s">
        <v>1591</v>
      </c>
      <c r="E5307" s="53" t="str">
        <f t="shared" si="165"/>
        <v>2017_OKHARMON</v>
      </c>
      <c r="F5307">
        <v>424100</v>
      </c>
      <c r="G5307" s="53">
        <f t="array" ref="G5307">SUM(IF(A5307=A$5:A5307,IF(C5307=C$5:C5307,1,0),0))</f>
        <v>29</v>
      </c>
    </row>
    <row r="5308" spans="1:7" x14ac:dyDescent="0.25">
      <c r="A5308">
        <v>2017</v>
      </c>
      <c r="B5308" s="53" t="str">
        <f t="shared" si="164"/>
        <v>2017_OK30</v>
      </c>
      <c r="C5308" t="s">
        <v>385</v>
      </c>
      <c r="D5308" t="s">
        <v>960</v>
      </c>
      <c r="E5308" s="53" t="str">
        <f t="shared" si="165"/>
        <v>2017_OKHARPER</v>
      </c>
      <c r="F5308">
        <v>424100</v>
      </c>
      <c r="G5308" s="53">
        <f t="array" ref="G5308">SUM(IF(A5308=A$5:A5308,IF(C5308=C$5:C5308,1,0),0))</f>
        <v>30</v>
      </c>
    </row>
    <row r="5309" spans="1:7" x14ac:dyDescent="0.25">
      <c r="A5309">
        <v>2017</v>
      </c>
      <c r="B5309" s="53" t="str">
        <f t="shared" si="164"/>
        <v>2017_OK31</v>
      </c>
      <c r="C5309" t="s">
        <v>385</v>
      </c>
      <c r="D5309" t="s">
        <v>962</v>
      </c>
      <c r="E5309" s="53" t="str">
        <f t="shared" si="165"/>
        <v>2017_OKHASKELL</v>
      </c>
      <c r="F5309">
        <v>424100</v>
      </c>
      <c r="G5309" s="53">
        <f t="array" ref="G5309">SUM(IF(A5309=A$5:A5309,IF(C5309=C$5:C5309,1,0),0))</f>
        <v>31</v>
      </c>
    </row>
    <row r="5310" spans="1:7" x14ac:dyDescent="0.25">
      <c r="A5310">
        <v>2017</v>
      </c>
      <c r="B5310" s="53" t="str">
        <f t="shared" si="164"/>
        <v>2017_OK32</v>
      </c>
      <c r="C5310" t="s">
        <v>385</v>
      </c>
      <c r="D5310" t="s">
        <v>1592</v>
      </c>
      <c r="E5310" s="53" t="str">
        <f t="shared" si="165"/>
        <v>2017_OKHUGHES</v>
      </c>
      <c r="F5310">
        <v>424100</v>
      </c>
      <c r="G5310" s="53">
        <f t="array" ref="G5310">SUM(IF(A5310=A$5:A5310,IF(C5310=C$5:C5310,1,0),0))</f>
        <v>32</v>
      </c>
    </row>
    <row r="5311" spans="1:7" x14ac:dyDescent="0.25">
      <c r="A5311">
        <v>2017</v>
      </c>
      <c r="B5311" s="53" t="str">
        <f t="shared" si="164"/>
        <v>2017_OK33</v>
      </c>
      <c r="C5311" t="s">
        <v>385</v>
      </c>
      <c r="D5311" t="s">
        <v>460</v>
      </c>
      <c r="E5311" s="53" t="str">
        <f t="shared" si="165"/>
        <v>2017_OKJACKSON</v>
      </c>
      <c r="F5311">
        <v>424100</v>
      </c>
      <c r="G5311" s="53">
        <f t="array" ref="G5311">SUM(IF(A5311=A$5:A5311,IF(C5311=C$5:C5311,1,0),0))</f>
        <v>33</v>
      </c>
    </row>
    <row r="5312" spans="1:7" x14ac:dyDescent="0.25">
      <c r="A5312">
        <v>2017</v>
      </c>
      <c r="B5312" s="53" t="str">
        <f t="shared" si="164"/>
        <v>2017_OK34</v>
      </c>
      <c r="C5312" t="s">
        <v>385</v>
      </c>
      <c r="D5312" t="s">
        <v>196</v>
      </c>
      <c r="E5312" s="53" t="str">
        <f t="shared" si="165"/>
        <v>2017_OKJEFFERSON</v>
      </c>
      <c r="F5312">
        <v>424100</v>
      </c>
      <c r="G5312" s="53">
        <f t="array" ref="G5312">SUM(IF(A5312=A$5:A5312,IF(C5312=C$5:C5312,1,0),0))</f>
        <v>34</v>
      </c>
    </row>
    <row r="5313" spans="1:7" x14ac:dyDescent="0.25">
      <c r="A5313">
        <v>2017</v>
      </c>
      <c r="B5313" s="53" t="str">
        <f t="shared" si="164"/>
        <v>2017_OK35</v>
      </c>
      <c r="C5313" t="s">
        <v>385</v>
      </c>
      <c r="D5313" t="s">
        <v>1487</v>
      </c>
      <c r="E5313" s="53" t="str">
        <f t="shared" si="165"/>
        <v>2017_OKJOHNSTON</v>
      </c>
      <c r="F5313">
        <v>424100</v>
      </c>
      <c r="G5313" s="53">
        <f t="array" ref="G5313">SUM(IF(A5313=A$5:A5313,IF(C5313=C$5:C5313,1,0),0))</f>
        <v>35</v>
      </c>
    </row>
    <row r="5314" spans="1:7" x14ac:dyDescent="0.25">
      <c r="A5314">
        <v>2017</v>
      </c>
      <c r="B5314" s="53" t="str">
        <f t="shared" si="164"/>
        <v>2017_OK36</v>
      </c>
      <c r="C5314" t="s">
        <v>385</v>
      </c>
      <c r="D5314" t="s">
        <v>1593</v>
      </c>
      <c r="E5314" s="53" t="str">
        <f t="shared" si="165"/>
        <v>2017_OKKAY</v>
      </c>
      <c r="F5314">
        <v>424100</v>
      </c>
      <c r="G5314" s="53">
        <f t="array" ref="G5314">SUM(IF(A5314=A$5:A5314,IF(C5314=C$5:C5314,1,0),0))</f>
        <v>36</v>
      </c>
    </row>
    <row r="5315" spans="1:7" x14ac:dyDescent="0.25">
      <c r="A5315">
        <v>2017</v>
      </c>
      <c r="B5315" s="53" t="str">
        <f t="shared" si="164"/>
        <v>2017_OK37</v>
      </c>
      <c r="C5315" t="s">
        <v>385</v>
      </c>
      <c r="D5315" t="s">
        <v>1594</v>
      </c>
      <c r="E5315" s="53" t="str">
        <f t="shared" si="165"/>
        <v>2017_OKKINGFISHER</v>
      </c>
      <c r="F5315">
        <v>424100</v>
      </c>
      <c r="G5315" s="53">
        <f t="array" ref="G5315">SUM(IF(A5315=A$5:A5315,IF(C5315=C$5:C5315,1,0),0))</f>
        <v>37</v>
      </c>
    </row>
    <row r="5316" spans="1:7" x14ac:dyDescent="0.25">
      <c r="A5316">
        <v>2017</v>
      </c>
      <c r="B5316" s="53" t="str">
        <f t="shared" si="164"/>
        <v>2017_OK38</v>
      </c>
      <c r="C5316" t="s">
        <v>385</v>
      </c>
      <c r="D5316" t="s">
        <v>600</v>
      </c>
      <c r="E5316" s="53" t="str">
        <f t="shared" si="165"/>
        <v>2017_OKKIOWA</v>
      </c>
      <c r="F5316">
        <v>424100</v>
      </c>
      <c r="G5316" s="53">
        <f t="array" ref="G5316">SUM(IF(A5316=A$5:A5316,IF(C5316=C$5:C5316,1,0),0))</f>
        <v>38</v>
      </c>
    </row>
    <row r="5317" spans="1:7" x14ac:dyDescent="0.25">
      <c r="A5317">
        <v>2017</v>
      </c>
      <c r="B5317" s="53" t="str">
        <f t="shared" si="164"/>
        <v>2017_OK39</v>
      </c>
      <c r="C5317" t="s">
        <v>385</v>
      </c>
      <c r="D5317" t="s">
        <v>1595</v>
      </c>
      <c r="E5317" s="53" t="str">
        <f t="shared" si="165"/>
        <v>2017_OKLATIMER</v>
      </c>
      <c r="F5317">
        <v>424100</v>
      </c>
      <c r="G5317" s="53">
        <f t="array" ref="G5317">SUM(IF(A5317=A$5:A5317,IF(C5317=C$5:C5317,1,0),0))</f>
        <v>39</v>
      </c>
    </row>
    <row r="5318" spans="1:7" x14ac:dyDescent="0.25">
      <c r="A5318">
        <v>2017</v>
      </c>
      <c r="B5318" s="53" t="str">
        <f t="shared" ref="B5318:B5381" si="166">A5318&amp;"_"&amp;C5318&amp;G5318</f>
        <v>2017_OK40</v>
      </c>
      <c r="C5318" t="s">
        <v>385</v>
      </c>
      <c r="D5318" t="s">
        <v>1596</v>
      </c>
      <c r="E5318" s="53" t="str">
        <f t="shared" ref="E5318:E5381" si="167">A5318&amp;"_"&amp;C5318&amp;D5318</f>
        <v>2017_OKLE FLORE</v>
      </c>
      <c r="F5318">
        <v>424100</v>
      </c>
      <c r="G5318" s="53">
        <f t="array" ref="G5318">SUM(IF(A5318=A$5:A5318,IF(C5318=C$5:C5318,1,0),0))</f>
        <v>40</v>
      </c>
    </row>
    <row r="5319" spans="1:7" x14ac:dyDescent="0.25">
      <c r="A5319">
        <v>2017</v>
      </c>
      <c r="B5319" s="53" t="str">
        <f t="shared" si="166"/>
        <v>2017_OK41</v>
      </c>
      <c r="C5319" t="s">
        <v>385</v>
      </c>
      <c r="D5319" t="s">
        <v>221</v>
      </c>
      <c r="E5319" s="53" t="str">
        <f t="shared" si="167"/>
        <v>2017_OKLINCOLN</v>
      </c>
      <c r="F5319">
        <v>424100</v>
      </c>
      <c r="G5319" s="53">
        <f t="array" ref="G5319">SUM(IF(A5319=A$5:A5319,IF(C5319=C$5:C5319,1,0),0))</f>
        <v>41</v>
      </c>
    </row>
    <row r="5320" spans="1:7" x14ac:dyDescent="0.25">
      <c r="A5320">
        <v>2017</v>
      </c>
      <c r="B5320" s="53" t="str">
        <f t="shared" si="166"/>
        <v>2017_OK42</v>
      </c>
      <c r="C5320" t="s">
        <v>385</v>
      </c>
      <c r="D5320" t="s">
        <v>528</v>
      </c>
      <c r="E5320" s="53" t="str">
        <f t="shared" si="167"/>
        <v>2017_OKLOGAN</v>
      </c>
      <c r="F5320">
        <v>424100</v>
      </c>
      <c r="G5320" s="53">
        <f t="array" ref="G5320">SUM(IF(A5320=A$5:A5320,IF(C5320=C$5:C5320,1,0),0))</f>
        <v>42</v>
      </c>
    </row>
    <row r="5321" spans="1:7" x14ac:dyDescent="0.25">
      <c r="A5321">
        <v>2017</v>
      </c>
      <c r="B5321" s="53" t="str">
        <f t="shared" si="166"/>
        <v>2017_OK43</v>
      </c>
      <c r="C5321" t="s">
        <v>385</v>
      </c>
      <c r="D5321" t="s">
        <v>1597</v>
      </c>
      <c r="E5321" s="53" t="str">
        <f t="shared" si="167"/>
        <v>2017_OKLOVE</v>
      </c>
      <c r="F5321">
        <v>424100</v>
      </c>
      <c r="G5321" s="53">
        <f t="array" ref="G5321">SUM(IF(A5321=A$5:A5321,IF(C5321=C$5:C5321,1,0),0))</f>
        <v>43</v>
      </c>
    </row>
    <row r="5322" spans="1:7" x14ac:dyDescent="0.25">
      <c r="A5322">
        <v>2017</v>
      </c>
      <c r="B5322" s="53" t="str">
        <f t="shared" si="166"/>
        <v>2017_OK44</v>
      </c>
      <c r="C5322" t="s">
        <v>385</v>
      </c>
      <c r="D5322" t="s">
        <v>1598</v>
      </c>
      <c r="E5322" s="53" t="str">
        <f t="shared" si="167"/>
        <v>2017_OKMCCLAIN</v>
      </c>
      <c r="F5322">
        <v>424100</v>
      </c>
      <c r="G5322" s="53">
        <f t="array" ref="G5322">SUM(IF(A5322=A$5:A5322,IF(C5322=C$5:C5322,1,0),0))</f>
        <v>44</v>
      </c>
    </row>
    <row r="5323" spans="1:7" x14ac:dyDescent="0.25">
      <c r="A5323">
        <v>2017</v>
      </c>
      <c r="B5323" s="53" t="str">
        <f t="shared" si="166"/>
        <v>2017_OK45</v>
      </c>
      <c r="C5323" t="s">
        <v>385</v>
      </c>
      <c r="D5323" t="s">
        <v>1599</v>
      </c>
      <c r="E5323" s="53" t="str">
        <f t="shared" si="167"/>
        <v>2017_OKMCCURTAIN</v>
      </c>
      <c r="F5323">
        <v>424100</v>
      </c>
      <c r="G5323" s="53">
        <f t="array" ref="G5323">SUM(IF(A5323=A$5:A5323,IF(C5323=C$5:C5323,1,0),0))</f>
        <v>45</v>
      </c>
    </row>
    <row r="5324" spans="1:7" x14ac:dyDescent="0.25">
      <c r="A5324">
        <v>2017</v>
      </c>
      <c r="B5324" s="53" t="str">
        <f t="shared" si="166"/>
        <v>2017_OK46</v>
      </c>
      <c r="C5324" t="s">
        <v>385</v>
      </c>
      <c r="D5324" t="s">
        <v>738</v>
      </c>
      <c r="E5324" s="53" t="str">
        <f t="shared" si="167"/>
        <v>2017_OKMCINTOSH</v>
      </c>
      <c r="F5324">
        <v>424100</v>
      </c>
      <c r="G5324" s="53">
        <f t="array" ref="G5324">SUM(IF(A5324=A$5:A5324,IF(C5324=C$5:C5324,1,0),0))</f>
        <v>46</v>
      </c>
    </row>
    <row r="5325" spans="1:7" x14ac:dyDescent="0.25">
      <c r="A5325">
        <v>2017</v>
      </c>
      <c r="B5325" s="53" t="str">
        <f t="shared" si="166"/>
        <v>2017_OK47</v>
      </c>
      <c r="C5325" t="s">
        <v>385</v>
      </c>
      <c r="D5325" t="s">
        <v>1600</v>
      </c>
      <c r="E5325" s="53" t="str">
        <f t="shared" si="167"/>
        <v>2017_OKMAJOR</v>
      </c>
      <c r="F5325">
        <v>424100</v>
      </c>
      <c r="G5325" s="53">
        <f t="array" ref="G5325">SUM(IF(A5325=A$5:A5325,IF(C5325=C$5:C5325,1,0),0))</f>
        <v>47</v>
      </c>
    </row>
    <row r="5326" spans="1:7" x14ac:dyDescent="0.25">
      <c r="A5326">
        <v>2017</v>
      </c>
      <c r="B5326" s="53" t="str">
        <f t="shared" si="166"/>
        <v>2017_OK48</v>
      </c>
      <c r="C5326" t="s">
        <v>385</v>
      </c>
      <c r="D5326" t="s">
        <v>470</v>
      </c>
      <c r="E5326" s="53" t="str">
        <f t="shared" si="167"/>
        <v>2017_OKMARSHALL</v>
      </c>
      <c r="F5326">
        <v>424100</v>
      </c>
      <c r="G5326" s="53">
        <f t="array" ref="G5326">SUM(IF(A5326=A$5:A5326,IF(C5326=C$5:C5326,1,0),0))</f>
        <v>48</v>
      </c>
    </row>
    <row r="5327" spans="1:7" x14ac:dyDescent="0.25">
      <c r="A5327">
        <v>2017</v>
      </c>
      <c r="B5327" s="53" t="str">
        <f t="shared" si="166"/>
        <v>2017_OK49</v>
      </c>
      <c r="C5327" t="s">
        <v>385</v>
      </c>
      <c r="D5327" t="s">
        <v>1601</v>
      </c>
      <c r="E5327" s="53" t="str">
        <f t="shared" si="167"/>
        <v>2017_OKMAYES</v>
      </c>
      <c r="F5327">
        <v>424100</v>
      </c>
      <c r="G5327" s="53">
        <f t="array" ref="G5327">SUM(IF(A5327=A$5:A5327,IF(C5327=C$5:C5327,1,0),0))</f>
        <v>49</v>
      </c>
    </row>
    <row r="5328" spans="1:7" x14ac:dyDescent="0.25">
      <c r="A5328">
        <v>2017</v>
      </c>
      <c r="B5328" s="53" t="str">
        <f t="shared" si="166"/>
        <v>2017_OK50</v>
      </c>
      <c r="C5328" t="s">
        <v>385</v>
      </c>
      <c r="D5328" t="s">
        <v>741</v>
      </c>
      <c r="E5328" s="53" t="str">
        <f t="shared" si="167"/>
        <v>2017_OKMURRAY</v>
      </c>
      <c r="F5328">
        <v>424100</v>
      </c>
      <c r="G5328" s="53">
        <f t="array" ref="G5328">SUM(IF(A5328=A$5:A5328,IF(C5328=C$5:C5328,1,0),0))</f>
        <v>50</v>
      </c>
    </row>
    <row r="5329" spans="1:7" x14ac:dyDescent="0.25">
      <c r="A5329">
        <v>2017</v>
      </c>
      <c r="B5329" s="53" t="str">
        <f t="shared" si="166"/>
        <v>2017_OK51</v>
      </c>
      <c r="C5329" t="s">
        <v>385</v>
      </c>
      <c r="D5329" t="s">
        <v>1602</v>
      </c>
      <c r="E5329" s="53" t="str">
        <f t="shared" si="167"/>
        <v>2017_OKMUSKOGEE</v>
      </c>
      <c r="F5329">
        <v>424100</v>
      </c>
      <c r="G5329" s="53">
        <f t="array" ref="G5329">SUM(IF(A5329=A$5:A5329,IF(C5329=C$5:C5329,1,0),0))</f>
        <v>51</v>
      </c>
    </row>
    <row r="5330" spans="1:7" x14ac:dyDescent="0.25">
      <c r="A5330">
        <v>2017</v>
      </c>
      <c r="B5330" s="53" t="str">
        <f t="shared" si="166"/>
        <v>2017_OK52</v>
      </c>
      <c r="C5330" t="s">
        <v>385</v>
      </c>
      <c r="D5330" t="s">
        <v>876</v>
      </c>
      <c r="E5330" s="53" t="str">
        <f t="shared" si="167"/>
        <v>2017_OKNOBLE</v>
      </c>
      <c r="F5330">
        <v>424100</v>
      </c>
      <c r="G5330" s="53">
        <f t="array" ref="G5330">SUM(IF(A5330=A$5:A5330,IF(C5330=C$5:C5330,1,0),0))</f>
        <v>52</v>
      </c>
    </row>
    <row r="5331" spans="1:7" x14ac:dyDescent="0.25">
      <c r="A5331">
        <v>2017</v>
      </c>
      <c r="B5331" s="53" t="str">
        <f t="shared" si="166"/>
        <v>2017_OK53</v>
      </c>
      <c r="C5331" t="s">
        <v>385</v>
      </c>
      <c r="D5331" t="s">
        <v>1603</v>
      </c>
      <c r="E5331" s="53" t="str">
        <f t="shared" si="167"/>
        <v>2017_OKNOWATA</v>
      </c>
      <c r="F5331">
        <v>424100</v>
      </c>
      <c r="G5331" s="53">
        <f t="array" ref="G5331">SUM(IF(A5331=A$5:A5331,IF(C5331=C$5:C5331,1,0),0))</f>
        <v>53</v>
      </c>
    </row>
    <row r="5332" spans="1:7" x14ac:dyDescent="0.25">
      <c r="A5332">
        <v>2017</v>
      </c>
      <c r="B5332" s="53" t="str">
        <f t="shared" si="166"/>
        <v>2017_OK54</v>
      </c>
      <c r="C5332" t="s">
        <v>385</v>
      </c>
      <c r="D5332" t="s">
        <v>1604</v>
      </c>
      <c r="E5332" s="53" t="str">
        <f t="shared" si="167"/>
        <v>2017_OKOKFUSKEE</v>
      </c>
      <c r="F5332">
        <v>424100</v>
      </c>
      <c r="G5332" s="53">
        <f t="array" ref="G5332">SUM(IF(A5332=A$5:A5332,IF(C5332=C$5:C5332,1,0),0))</f>
        <v>54</v>
      </c>
    </row>
    <row r="5333" spans="1:7" x14ac:dyDescent="0.25">
      <c r="A5333">
        <v>2017</v>
      </c>
      <c r="B5333" s="53" t="str">
        <f t="shared" si="166"/>
        <v>2017_OK55</v>
      </c>
      <c r="C5333" t="s">
        <v>385</v>
      </c>
      <c r="D5333" t="s">
        <v>114</v>
      </c>
      <c r="E5333" s="53" t="str">
        <f t="shared" si="167"/>
        <v>2017_OKOKLAHOMA</v>
      </c>
      <c r="F5333">
        <v>424100</v>
      </c>
      <c r="G5333" s="53">
        <f t="array" ref="G5333">SUM(IF(A5333=A$5:A5333,IF(C5333=C$5:C5333,1,0),0))</f>
        <v>55</v>
      </c>
    </row>
    <row r="5334" spans="1:7" x14ac:dyDescent="0.25">
      <c r="A5334">
        <v>2017</v>
      </c>
      <c r="B5334" s="53" t="str">
        <f t="shared" si="166"/>
        <v>2017_OK56</v>
      </c>
      <c r="C5334" t="s">
        <v>385</v>
      </c>
      <c r="D5334" t="s">
        <v>1605</v>
      </c>
      <c r="E5334" s="53" t="str">
        <f t="shared" si="167"/>
        <v>2017_OKOKMULGEE</v>
      </c>
      <c r="F5334">
        <v>424100</v>
      </c>
      <c r="G5334" s="53">
        <f t="array" ref="G5334">SUM(IF(A5334=A$5:A5334,IF(C5334=C$5:C5334,1,0),0))</f>
        <v>56</v>
      </c>
    </row>
    <row r="5335" spans="1:7" x14ac:dyDescent="0.25">
      <c r="A5335">
        <v>2017</v>
      </c>
      <c r="B5335" s="53" t="str">
        <f t="shared" si="166"/>
        <v>2017_OK57</v>
      </c>
      <c r="C5335" t="s">
        <v>385</v>
      </c>
      <c r="D5335" t="s">
        <v>977</v>
      </c>
      <c r="E5335" s="53" t="str">
        <f t="shared" si="167"/>
        <v>2017_OKOSAGE</v>
      </c>
      <c r="F5335">
        <v>424100</v>
      </c>
      <c r="G5335" s="53">
        <f t="array" ref="G5335">SUM(IF(A5335=A$5:A5335,IF(C5335=C$5:C5335,1,0),0))</f>
        <v>57</v>
      </c>
    </row>
    <row r="5336" spans="1:7" x14ac:dyDescent="0.25">
      <c r="A5336">
        <v>2017</v>
      </c>
      <c r="B5336" s="53" t="str">
        <f t="shared" si="166"/>
        <v>2017_OK58</v>
      </c>
      <c r="C5336" t="s">
        <v>385</v>
      </c>
      <c r="D5336" t="s">
        <v>979</v>
      </c>
      <c r="E5336" s="53" t="str">
        <f t="shared" si="167"/>
        <v>2017_OKOTTAWA</v>
      </c>
      <c r="F5336">
        <v>424100</v>
      </c>
      <c r="G5336" s="53">
        <f t="array" ref="G5336">SUM(IF(A5336=A$5:A5336,IF(C5336=C$5:C5336,1,0),0))</f>
        <v>58</v>
      </c>
    </row>
    <row r="5337" spans="1:7" x14ac:dyDescent="0.25">
      <c r="A5337">
        <v>2017</v>
      </c>
      <c r="B5337" s="53" t="str">
        <f t="shared" si="166"/>
        <v>2017_OK59</v>
      </c>
      <c r="C5337" t="s">
        <v>385</v>
      </c>
      <c r="D5337" t="s">
        <v>980</v>
      </c>
      <c r="E5337" s="53" t="str">
        <f t="shared" si="167"/>
        <v>2017_OKPAWNEE</v>
      </c>
      <c r="F5337">
        <v>424100</v>
      </c>
      <c r="G5337" s="53">
        <f t="array" ref="G5337">SUM(IF(A5337=A$5:A5337,IF(C5337=C$5:C5337,1,0),0))</f>
        <v>59</v>
      </c>
    </row>
    <row r="5338" spans="1:7" x14ac:dyDescent="0.25">
      <c r="A5338">
        <v>2017</v>
      </c>
      <c r="B5338" s="53" t="str">
        <f t="shared" si="166"/>
        <v>2017_OK60</v>
      </c>
      <c r="C5338" t="s">
        <v>385</v>
      </c>
      <c r="D5338" t="s">
        <v>1606</v>
      </c>
      <c r="E5338" s="53" t="str">
        <f t="shared" si="167"/>
        <v>2017_OKPAYNE</v>
      </c>
      <c r="F5338">
        <v>424100</v>
      </c>
      <c r="G5338" s="53">
        <f t="array" ref="G5338">SUM(IF(A5338=A$5:A5338,IF(C5338=C$5:C5338,1,0),0))</f>
        <v>60</v>
      </c>
    </row>
    <row r="5339" spans="1:7" x14ac:dyDescent="0.25">
      <c r="A5339">
        <v>2017</v>
      </c>
      <c r="B5339" s="53" t="str">
        <f t="shared" si="166"/>
        <v>2017_OK61</v>
      </c>
      <c r="C5339" t="s">
        <v>385</v>
      </c>
      <c r="D5339" t="s">
        <v>1607</v>
      </c>
      <c r="E5339" s="53" t="str">
        <f t="shared" si="167"/>
        <v>2017_OKPITTSBURG</v>
      </c>
      <c r="F5339">
        <v>424100</v>
      </c>
      <c r="G5339" s="53">
        <f t="array" ref="G5339">SUM(IF(A5339=A$5:A5339,IF(C5339=C$5:C5339,1,0),0))</f>
        <v>61</v>
      </c>
    </row>
    <row r="5340" spans="1:7" x14ac:dyDescent="0.25">
      <c r="A5340">
        <v>2017</v>
      </c>
      <c r="B5340" s="53" t="str">
        <f t="shared" si="166"/>
        <v>2017_OK62</v>
      </c>
      <c r="C5340" t="s">
        <v>385</v>
      </c>
      <c r="D5340" t="s">
        <v>1264</v>
      </c>
      <c r="E5340" s="53" t="str">
        <f t="shared" si="167"/>
        <v>2017_OKPONTOTOC</v>
      </c>
      <c r="F5340">
        <v>424100</v>
      </c>
      <c r="G5340" s="53">
        <f t="array" ref="G5340">SUM(IF(A5340=A$5:A5340,IF(C5340=C$5:C5340,1,0),0))</f>
        <v>62</v>
      </c>
    </row>
    <row r="5341" spans="1:7" x14ac:dyDescent="0.25">
      <c r="A5341">
        <v>2017</v>
      </c>
      <c r="B5341" s="53" t="str">
        <f t="shared" si="166"/>
        <v>2017_OK63</v>
      </c>
      <c r="C5341" t="s">
        <v>385</v>
      </c>
      <c r="D5341" t="s">
        <v>981</v>
      </c>
      <c r="E5341" s="53" t="str">
        <f t="shared" si="167"/>
        <v>2017_OKPOTTAWATOMIE</v>
      </c>
      <c r="F5341">
        <v>424100</v>
      </c>
      <c r="G5341" s="53">
        <f t="array" ref="G5341">SUM(IF(A5341=A$5:A5341,IF(C5341=C$5:C5341,1,0),0))</f>
        <v>63</v>
      </c>
    </row>
    <row r="5342" spans="1:7" x14ac:dyDescent="0.25">
      <c r="A5342">
        <v>2017</v>
      </c>
      <c r="B5342" s="53" t="str">
        <f t="shared" si="166"/>
        <v>2017_OK64</v>
      </c>
      <c r="C5342" t="s">
        <v>385</v>
      </c>
      <c r="D5342" t="s">
        <v>1608</v>
      </c>
      <c r="E5342" s="53" t="str">
        <f t="shared" si="167"/>
        <v>2017_OKPUSHMATAHA</v>
      </c>
      <c r="F5342">
        <v>424100</v>
      </c>
      <c r="G5342" s="53">
        <f t="array" ref="G5342">SUM(IF(A5342=A$5:A5342,IF(C5342=C$5:C5342,1,0),0))</f>
        <v>64</v>
      </c>
    </row>
    <row r="5343" spans="1:7" x14ac:dyDescent="0.25">
      <c r="A5343">
        <v>2017</v>
      </c>
      <c r="B5343" s="53" t="str">
        <f t="shared" si="166"/>
        <v>2017_OK65</v>
      </c>
      <c r="C5343" t="s">
        <v>385</v>
      </c>
      <c r="D5343" t="s">
        <v>1609</v>
      </c>
      <c r="E5343" s="53" t="str">
        <f t="shared" si="167"/>
        <v>2017_OKROGER MILLS</v>
      </c>
      <c r="F5343">
        <v>424100</v>
      </c>
      <c r="G5343" s="53">
        <f t="array" ref="G5343">SUM(IF(A5343=A$5:A5343,IF(C5343=C$5:C5343,1,0),0))</f>
        <v>65</v>
      </c>
    </row>
    <row r="5344" spans="1:7" x14ac:dyDescent="0.25">
      <c r="A5344">
        <v>2017</v>
      </c>
      <c r="B5344" s="53" t="str">
        <f t="shared" si="166"/>
        <v>2017_OK66</v>
      </c>
      <c r="C5344" t="s">
        <v>385</v>
      </c>
      <c r="D5344" t="s">
        <v>1610</v>
      </c>
      <c r="E5344" s="53" t="str">
        <f t="shared" si="167"/>
        <v>2017_OKROGERS</v>
      </c>
      <c r="F5344">
        <v>424100</v>
      </c>
      <c r="G5344" s="53">
        <f t="array" ref="G5344">SUM(IF(A5344=A$5:A5344,IF(C5344=C$5:C5344,1,0),0))</f>
        <v>66</v>
      </c>
    </row>
    <row r="5345" spans="1:7" x14ac:dyDescent="0.25">
      <c r="A5345">
        <v>2017</v>
      </c>
      <c r="B5345" s="53" t="str">
        <f t="shared" si="166"/>
        <v>2017_OK67</v>
      </c>
      <c r="C5345" t="s">
        <v>385</v>
      </c>
      <c r="D5345" t="s">
        <v>666</v>
      </c>
      <c r="E5345" s="53" t="str">
        <f t="shared" si="167"/>
        <v>2017_OKSEMINOLE</v>
      </c>
      <c r="F5345">
        <v>424100</v>
      </c>
      <c r="G5345" s="53">
        <f t="array" ref="G5345">SUM(IF(A5345=A$5:A5345,IF(C5345=C$5:C5345,1,0),0))</f>
        <v>67</v>
      </c>
    </row>
    <row r="5346" spans="1:7" x14ac:dyDescent="0.25">
      <c r="A5346">
        <v>2017</v>
      </c>
      <c r="B5346" s="53" t="str">
        <f t="shared" si="166"/>
        <v>2017_OK68</v>
      </c>
      <c r="C5346" t="s">
        <v>385</v>
      </c>
      <c r="D5346" t="s">
        <v>1611</v>
      </c>
      <c r="E5346" s="53" t="str">
        <f t="shared" si="167"/>
        <v>2017_OKSEQUOYAH</v>
      </c>
      <c r="F5346">
        <v>424100</v>
      </c>
      <c r="G5346" s="53">
        <f t="array" ref="G5346">SUM(IF(A5346=A$5:A5346,IF(C5346=C$5:C5346,1,0),0))</f>
        <v>68</v>
      </c>
    </row>
    <row r="5347" spans="1:7" x14ac:dyDescent="0.25">
      <c r="A5347">
        <v>2017</v>
      </c>
      <c r="B5347" s="53" t="str">
        <f t="shared" si="166"/>
        <v>2017_OK69</v>
      </c>
      <c r="C5347" t="s">
        <v>385</v>
      </c>
      <c r="D5347" t="s">
        <v>753</v>
      </c>
      <c r="E5347" s="53" t="str">
        <f t="shared" si="167"/>
        <v>2017_OKSTEPHENS</v>
      </c>
      <c r="F5347">
        <v>424100</v>
      </c>
      <c r="G5347" s="53">
        <f t="array" ref="G5347">SUM(IF(A5347=A$5:A5347,IF(C5347=C$5:C5347,1,0),0))</f>
        <v>69</v>
      </c>
    </row>
    <row r="5348" spans="1:7" x14ac:dyDescent="0.25">
      <c r="A5348">
        <v>2017</v>
      </c>
      <c r="B5348" s="53" t="str">
        <f t="shared" si="166"/>
        <v>2017_OK70</v>
      </c>
      <c r="C5348" t="s">
        <v>385</v>
      </c>
      <c r="D5348" t="s">
        <v>121</v>
      </c>
      <c r="E5348" s="53" t="str">
        <f t="shared" si="167"/>
        <v>2017_OKTEXAS</v>
      </c>
      <c r="F5348">
        <v>424100</v>
      </c>
      <c r="G5348" s="53">
        <f t="array" ref="G5348">SUM(IF(A5348=A$5:A5348,IF(C5348=C$5:C5348,1,0),0))</f>
        <v>70</v>
      </c>
    </row>
    <row r="5349" spans="1:7" x14ac:dyDescent="0.25">
      <c r="A5349">
        <v>2017</v>
      </c>
      <c r="B5349" s="53" t="str">
        <f t="shared" si="166"/>
        <v>2017_OK71</v>
      </c>
      <c r="C5349" t="s">
        <v>385</v>
      </c>
      <c r="D5349" t="s">
        <v>1612</v>
      </c>
      <c r="E5349" s="53" t="str">
        <f t="shared" si="167"/>
        <v>2017_OKTILLMAN</v>
      </c>
      <c r="F5349">
        <v>424100</v>
      </c>
      <c r="G5349" s="53">
        <f t="array" ref="G5349">SUM(IF(A5349=A$5:A5349,IF(C5349=C$5:C5349,1,0),0))</f>
        <v>71</v>
      </c>
    </row>
    <row r="5350" spans="1:7" x14ac:dyDescent="0.25">
      <c r="A5350">
        <v>2017</v>
      </c>
      <c r="B5350" s="53" t="str">
        <f t="shared" si="166"/>
        <v>2017_OK72</v>
      </c>
      <c r="C5350" t="s">
        <v>385</v>
      </c>
      <c r="D5350" t="s">
        <v>1613</v>
      </c>
      <c r="E5350" s="53" t="str">
        <f t="shared" si="167"/>
        <v>2017_OKTULSA</v>
      </c>
      <c r="F5350">
        <v>424100</v>
      </c>
      <c r="G5350" s="53">
        <f t="array" ref="G5350">SUM(IF(A5350=A$5:A5350,IF(C5350=C$5:C5350,1,0),0))</f>
        <v>72</v>
      </c>
    </row>
    <row r="5351" spans="1:7" x14ac:dyDescent="0.25">
      <c r="A5351">
        <v>2017</v>
      </c>
      <c r="B5351" s="53" t="str">
        <f t="shared" si="166"/>
        <v>2017_OK73</v>
      </c>
      <c r="C5351" t="s">
        <v>385</v>
      </c>
      <c r="D5351" t="s">
        <v>1614</v>
      </c>
      <c r="E5351" s="53" t="str">
        <f t="shared" si="167"/>
        <v>2017_OKWAGONER</v>
      </c>
      <c r="F5351">
        <v>424100</v>
      </c>
      <c r="G5351" s="53">
        <f t="array" ref="G5351">SUM(IF(A5351=A$5:A5351,IF(C5351=C$5:C5351,1,0),0))</f>
        <v>73</v>
      </c>
    </row>
    <row r="5352" spans="1:7" x14ac:dyDescent="0.25">
      <c r="A5352">
        <v>2017</v>
      </c>
      <c r="B5352" s="53" t="str">
        <f t="shared" si="166"/>
        <v>2017_OK74</v>
      </c>
      <c r="C5352" t="s">
        <v>385</v>
      </c>
      <c r="D5352" t="s">
        <v>125</v>
      </c>
      <c r="E5352" s="53" t="str">
        <f t="shared" si="167"/>
        <v>2017_OKWASHINGTON</v>
      </c>
      <c r="F5352">
        <v>424100</v>
      </c>
      <c r="G5352" s="53">
        <f t="array" ref="G5352">SUM(IF(A5352=A$5:A5352,IF(C5352=C$5:C5352,1,0),0))</f>
        <v>74</v>
      </c>
    </row>
    <row r="5353" spans="1:7" x14ac:dyDescent="0.25">
      <c r="A5353">
        <v>2017</v>
      </c>
      <c r="B5353" s="53" t="str">
        <f t="shared" si="166"/>
        <v>2017_OK75</v>
      </c>
      <c r="C5353" t="s">
        <v>385</v>
      </c>
      <c r="D5353" t="s">
        <v>1615</v>
      </c>
      <c r="E5353" s="53" t="str">
        <f t="shared" si="167"/>
        <v>2017_OKWASHITA</v>
      </c>
      <c r="F5353">
        <v>424100</v>
      </c>
      <c r="G5353" s="53">
        <f t="array" ref="G5353">SUM(IF(A5353=A$5:A5353,IF(C5353=C$5:C5353,1,0),0))</f>
        <v>75</v>
      </c>
    </row>
    <row r="5354" spans="1:7" x14ac:dyDescent="0.25">
      <c r="A5354">
        <v>2017</v>
      </c>
      <c r="B5354" s="53" t="str">
        <f t="shared" si="166"/>
        <v>2017_OK76</v>
      </c>
      <c r="C5354" t="s">
        <v>385</v>
      </c>
      <c r="D5354" t="s">
        <v>1616</v>
      </c>
      <c r="E5354" s="53" t="str">
        <f t="shared" si="167"/>
        <v>2017_OKWOODS</v>
      </c>
      <c r="F5354">
        <v>424100</v>
      </c>
      <c r="G5354" s="53">
        <f t="array" ref="G5354">SUM(IF(A5354=A$5:A5354,IF(C5354=C$5:C5354,1,0),0))</f>
        <v>76</v>
      </c>
    </row>
    <row r="5355" spans="1:7" x14ac:dyDescent="0.25">
      <c r="A5355">
        <v>2017</v>
      </c>
      <c r="B5355" s="53" t="str">
        <f t="shared" si="166"/>
        <v>2017_OK77</v>
      </c>
      <c r="C5355" t="s">
        <v>385</v>
      </c>
      <c r="D5355" t="s">
        <v>1617</v>
      </c>
      <c r="E5355" s="53" t="str">
        <f t="shared" si="167"/>
        <v>2017_OKWOODWARD</v>
      </c>
      <c r="F5355">
        <v>424100</v>
      </c>
      <c r="G5355" s="53">
        <f t="array" ref="G5355">SUM(IF(A5355=A$5:A5355,IF(C5355=C$5:C5355,1,0),0))</f>
        <v>77</v>
      </c>
    </row>
    <row r="5356" spans="1:7" x14ac:dyDescent="0.25">
      <c r="A5356">
        <v>2017</v>
      </c>
      <c r="B5356" s="53" t="str">
        <f t="shared" si="166"/>
        <v>2017_OR1</v>
      </c>
      <c r="C5356" t="s">
        <v>386</v>
      </c>
      <c r="D5356" t="s">
        <v>627</v>
      </c>
      <c r="E5356" s="53" t="str">
        <f t="shared" si="167"/>
        <v>2017_ORBAKER</v>
      </c>
      <c r="F5356">
        <v>424100</v>
      </c>
      <c r="G5356" s="53">
        <f t="array" ref="G5356">SUM(IF(A5356=A$5:A5356,IF(C5356=C$5:C5356,1,0),0))</f>
        <v>1</v>
      </c>
    </row>
    <row r="5357" spans="1:7" x14ac:dyDescent="0.25">
      <c r="A5357">
        <v>2017</v>
      </c>
      <c r="B5357" s="53" t="str">
        <f t="shared" si="166"/>
        <v>2017_OR2</v>
      </c>
      <c r="C5357" t="s">
        <v>386</v>
      </c>
      <c r="D5357" t="s">
        <v>503</v>
      </c>
      <c r="E5357" s="53" t="str">
        <f t="shared" si="167"/>
        <v>2017_ORBENTON</v>
      </c>
      <c r="F5357">
        <v>424100</v>
      </c>
      <c r="G5357" s="53">
        <f t="array" ref="G5357">SUM(IF(A5357=A$5:A5357,IF(C5357=C$5:C5357,1,0),0))</f>
        <v>2</v>
      </c>
    </row>
    <row r="5358" spans="1:7" x14ac:dyDescent="0.25">
      <c r="A5358">
        <v>2017</v>
      </c>
      <c r="B5358" s="53" t="str">
        <f t="shared" si="166"/>
        <v>2017_OR3</v>
      </c>
      <c r="C5358" t="s">
        <v>386</v>
      </c>
      <c r="D5358" t="s">
        <v>1618</v>
      </c>
      <c r="E5358" s="53" t="str">
        <f t="shared" si="167"/>
        <v>2017_ORCLACKAMAS</v>
      </c>
      <c r="F5358">
        <v>424100</v>
      </c>
      <c r="G5358" s="53">
        <f t="array" ref="G5358">SUM(IF(A5358=A$5:A5358,IF(C5358=C$5:C5358,1,0),0))</f>
        <v>3</v>
      </c>
    </row>
    <row r="5359" spans="1:7" x14ac:dyDescent="0.25">
      <c r="A5359">
        <v>2017</v>
      </c>
      <c r="B5359" s="53" t="str">
        <f t="shared" si="166"/>
        <v>2017_OR4</v>
      </c>
      <c r="C5359" t="s">
        <v>386</v>
      </c>
      <c r="D5359" t="s">
        <v>1619</v>
      </c>
      <c r="E5359" s="53" t="str">
        <f t="shared" si="167"/>
        <v>2017_ORCLATSOP</v>
      </c>
      <c r="F5359">
        <v>424100</v>
      </c>
      <c r="G5359" s="53">
        <f t="array" ref="G5359">SUM(IF(A5359=A$5:A5359,IF(C5359=C$5:C5359,1,0),0))</f>
        <v>4</v>
      </c>
    </row>
    <row r="5360" spans="1:7" x14ac:dyDescent="0.25">
      <c r="A5360">
        <v>2017</v>
      </c>
      <c r="B5360" s="53" t="str">
        <f t="shared" si="166"/>
        <v>2017_OR5</v>
      </c>
      <c r="C5360" t="s">
        <v>386</v>
      </c>
      <c r="D5360" t="s">
        <v>509</v>
      </c>
      <c r="E5360" s="53" t="str">
        <f t="shared" si="167"/>
        <v>2017_ORCOLUMBIA</v>
      </c>
      <c r="F5360">
        <v>424100</v>
      </c>
      <c r="G5360" s="53">
        <f t="array" ref="G5360">SUM(IF(A5360=A$5:A5360,IF(C5360=C$5:C5360,1,0),0))</f>
        <v>5</v>
      </c>
    </row>
    <row r="5361" spans="1:7" x14ac:dyDescent="0.25">
      <c r="A5361">
        <v>2017</v>
      </c>
      <c r="B5361" s="53" t="str">
        <f t="shared" si="166"/>
        <v>2017_OR6</v>
      </c>
      <c r="C5361" t="s">
        <v>386</v>
      </c>
      <c r="D5361" t="s">
        <v>1402</v>
      </c>
      <c r="E5361" s="53" t="str">
        <f t="shared" si="167"/>
        <v>2017_ORCOOS</v>
      </c>
      <c r="F5361">
        <v>424100</v>
      </c>
      <c r="G5361" s="53">
        <f t="array" ref="G5361">SUM(IF(A5361=A$5:A5361,IF(C5361=C$5:C5361,1,0),0))</f>
        <v>6</v>
      </c>
    </row>
    <row r="5362" spans="1:7" x14ac:dyDescent="0.25">
      <c r="A5362">
        <v>2017</v>
      </c>
      <c r="B5362" s="53" t="str">
        <f t="shared" si="166"/>
        <v>2017_OR7</v>
      </c>
      <c r="C5362" t="s">
        <v>386</v>
      </c>
      <c r="D5362" t="s">
        <v>1620</v>
      </c>
      <c r="E5362" s="53" t="str">
        <f t="shared" si="167"/>
        <v>2017_ORCROOK</v>
      </c>
      <c r="F5362">
        <v>424100</v>
      </c>
      <c r="G5362" s="53">
        <f t="array" ref="G5362">SUM(IF(A5362=A$5:A5362,IF(C5362=C$5:C5362,1,0),0))</f>
        <v>7</v>
      </c>
    </row>
    <row r="5363" spans="1:7" x14ac:dyDescent="0.25">
      <c r="A5363">
        <v>2017</v>
      </c>
      <c r="B5363" s="53" t="str">
        <f t="shared" si="166"/>
        <v>2017_OR8</v>
      </c>
      <c r="C5363" t="s">
        <v>386</v>
      </c>
      <c r="D5363" t="s">
        <v>1413</v>
      </c>
      <c r="E5363" s="53" t="str">
        <f t="shared" si="167"/>
        <v>2017_ORCURRY</v>
      </c>
      <c r="F5363">
        <v>424100</v>
      </c>
      <c r="G5363" s="53">
        <f t="array" ref="G5363">SUM(IF(A5363=A$5:A5363,IF(C5363=C$5:C5363,1,0),0))</f>
        <v>8</v>
      </c>
    </row>
    <row r="5364" spans="1:7" x14ac:dyDescent="0.25">
      <c r="A5364">
        <v>2017</v>
      </c>
      <c r="B5364" s="53" t="str">
        <f t="shared" si="166"/>
        <v>2017_OR9</v>
      </c>
      <c r="C5364" t="s">
        <v>386</v>
      </c>
      <c r="D5364" t="s">
        <v>1621</v>
      </c>
      <c r="E5364" s="53" t="str">
        <f t="shared" si="167"/>
        <v>2017_ORDESCHUTES</v>
      </c>
      <c r="F5364">
        <v>424100</v>
      </c>
      <c r="G5364" s="53">
        <f t="array" ref="G5364">SUM(IF(A5364=A$5:A5364,IF(C5364=C$5:C5364,1,0),0))</f>
        <v>9</v>
      </c>
    </row>
    <row r="5365" spans="1:7" x14ac:dyDescent="0.25">
      <c r="A5365">
        <v>2017</v>
      </c>
      <c r="B5365" s="53" t="str">
        <f t="shared" si="166"/>
        <v>2017_OR10</v>
      </c>
      <c r="C5365" t="s">
        <v>386</v>
      </c>
      <c r="D5365" t="s">
        <v>190</v>
      </c>
      <c r="E5365" s="53" t="str">
        <f t="shared" si="167"/>
        <v>2017_ORDOUGLAS</v>
      </c>
      <c r="F5365">
        <v>424100</v>
      </c>
      <c r="G5365" s="53">
        <f t="array" ref="G5365">SUM(IF(A5365=A$5:A5365,IF(C5365=C$5:C5365,1,0),0))</f>
        <v>10</v>
      </c>
    </row>
    <row r="5366" spans="1:7" x14ac:dyDescent="0.25">
      <c r="A5366">
        <v>2017</v>
      </c>
      <c r="B5366" s="53" t="str">
        <f t="shared" si="166"/>
        <v>2017_OR11</v>
      </c>
      <c r="C5366" t="s">
        <v>386</v>
      </c>
      <c r="D5366" t="s">
        <v>1622</v>
      </c>
      <c r="E5366" s="53" t="str">
        <f t="shared" si="167"/>
        <v>2017_ORGILLIAM</v>
      </c>
      <c r="F5366">
        <v>424100</v>
      </c>
      <c r="G5366" s="53">
        <f t="array" ref="G5366">SUM(IF(A5366=A$5:A5366,IF(C5366=C$5:C5366,1,0),0))</f>
        <v>11</v>
      </c>
    </row>
    <row r="5367" spans="1:7" x14ac:dyDescent="0.25">
      <c r="A5367">
        <v>2017</v>
      </c>
      <c r="B5367" s="53" t="str">
        <f t="shared" si="166"/>
        <v>2017_OR12</v>
      </c>
      <c r="C5367" t="s">
        <v>386</v>
      </c>
      <c r="D5367" t="s">
        <v>520</v>
      </c>
      <c r="E5367" s="53" t="str">
        <f t="shared" si="167"/>
        <v>2017_ORGRANT</v>
      </c>
      <c r="F5367">
        <v>424100</v>
      </c>
      <c r="G5367" s="53">
        <f t="array" ref="G5367">SUM(IF(A5367=A$5:A5367,IF(C5367=C$5:C5367,1,0),0))</f>
        <v>12</v>
      </c>
    </row>
    <row r="5368" spans="1:7" x14ac:dyDescent="0.25">
      <c r="A5368">
        <v>2017</v>
      </c>
      <c r="B5368" s="53" t="str">
        <f t="shared" si="166"/>
        <v>2017_OR13</v>
      </c>
      <c r="C5368" t="s">
        <v>386</v>
      </c>
      <c r="D5368" t="s">
        <v>1623</v>
      </c>
      <c r="E5368" s="53" t="str">
        <f t="shared" si="167"/>
        <v>2017_ORHARNEY</v>
      </c>
      <c r="F5368">
        <v>424100</v>
      </c>
      <c r="G5368" s="53">
        <f t="array" ref="G5368">SUM(IF(A5368=A$5:A5368,IF(C5368=C$5:C5368,1,0),0))</f>
        <v>13</v>
      </c>
    </row>
    <row r="5369" spans="1:7" x14ac:dyDescent="0.25">
      <c r="A5369">
        <v>2017</v>
      </c>
      <c r="B5369" s="53" t="str">
        <f t="shared" si="166"/>
        <v>2017_OR14</v>
      </c>
      <c r="C5369" t="s">
        <v>386</v>
      </c>
      <c r="D5369" t="s">
        <v>1624</v>
      </c>
      <c r="E5369" s="53" t="str">
        <f t="shared" si="167"/>
        <v>2017_ORHOOD RIVER</v>
      </c>
      <c r="F5369">
        <v>424100</v>
      </c>
      <c r="G5369" s="53">
        <f t="array" ref="G5369">SUM(IF(A5369=A$5:A5369,IF(C5369=C$5:C5369,1,0),0))</f>
        <v>14</v>
      </c>
    </row>
    <row r="5370" spans="1:7" x14ac:dyDescent="0.25">
      <c r="A5370">
        <v>2017</v>
      </c>
      <c r="B5370" s="53" t="str">
        <f t="shared" si="166"/>
        <v>2017_OR15</v>
      </c>
      <c r="C5370" t="s">
        <v>386</v>
      </c>
      <c r="D5370" t="s">
        <v>460</v>
      </c>
      <c r="E5370" s="53" t="str">
        <f t="shared" si="167"/>
        <v>2017_ORJACKSON</v>
      </c>
      <c r="F5370">
        <v>424100</v>
      </c>
      <c r="G5370" s="53">
        <f t="array" ref="G5370">SUM(IF(A5370=A$5:A5370,IF(C5370=C$5:C5370,1,0),0))</f>
        <v>15</v>
      </c>
    </row>
    <row r="5371" spans="1:7" x14ac:dyDescent="0.25">
      <c r="A5371">
        <v>2017</v>
      </c>
      <c r="B5371" s="53" t="str">
        <f t="shared" si="166"/>
        <v>2017_OR16</v>
      </c>
      <c r="C5371" t="s">
        <v>386</v>
      </c>
      <c r="D5371" t="s">
        <v>196</v>
      </c>
      <c r="E5371" s="53" t="str">
        <f t="shared" si="167"/>
        <v>2017_ORJEFFERSON</v>
      </c>
      <c r="F5371">
        <v>424100</v>
      </c>
      <c r="G5371" s="53">
        <f t="array" ref="G5371">SUM(IF(A5371=A$5:A5371,IF(C5371=C$5:C5371,1,0),0))</f>
        <v>16</v>
      </c>
    </row>
    <row r="5372" spans="1:7" x14ac:dyDescent="0.25">
      <c r="A5372">
        <v>2017</v>
      </c>
      <c r="B5372" s="53" t="str">
        <f t="shared" si="166"/>
        <v>2017_OR17</v>
      </c>
      <c r="C5372" t="s">
        <v>386</v>
      </c>
      <c r="D5372" t="s">
        <v>1625</v>
      </c>
      <c r="E5372" s="53" t="str">
        <f t="shared" si="167"/>
        <v>2017_ORJOSEPHINE</v>
      </c>
      <c r="F5372">
        <v>424100</v>
      </c>
      <c r="G5372" s="53">
        <f t="array" ref="G5372">SUM(IF(A5372=A$5:A5372,IF(C5372=C$5:C5372,1,0),0))</f>
        <v>17</v>
      </c>
    </row>
    <row r="5373" spans="1:7" x14ac:dyDescent="0.25">
      <c r="A5373">
        <v>2017</v>
      </c>
      <c r="B5373" s="53" t="str">
        <f t="shared" si="166"/>
        <v>2017_OR18</v>
      </c>
      <c r="C5373" t="s">
        <v>386</v>
      </c>
      <c r="D5373" t="s">
        <v>1626</v>
      </c>
      <c r="E5373" s="53" t="str">
        <f t="shared" si="167"/>
        <v>2017_ORKLAMATH</v>
      </c>
      <c r="F5373">
        <v>424100</v>
      </c>
      <c r="G5373" s="53">
        <f t="array" ref="G5373">SUM(IF(A5373=A$5:A5373,IF(C5373=C$5:C5373,1,0),0))</f>
        <v>18</v>
      </c>
    </row>
    <row r="5374" spans="1:7" x14ac:dyDescent="0.25">
      <c r="A5374">
        <v>2017</v>
      </c>
      <c r="B5374" s="53" t="str">
        <f t="shared" si="166"/>
        <v>2017_OR19</v>
      </c>
      <c r="C5374" t="s">
        <v>386</v>
      </c>
      <c r="D5374" t="s">
        <v>197</v>
      </c>
      <c r="E5374" s="53" t="str">
        <f t="shared" si="167"/>
        <v>2017_ORLAKE</v>
      </c>
      <c r="F5374">
        <v>424100</v>
      </c>
      <c r="G5374" s="53">
        <f t="array" ref="G5374">SUM(IF(A5374=A$5:A5374,IF(C5374=C$5:C5374,1,0),0))</f>
        <v>19</v>
      </c>
    </row>
    <row r="5375" spans="1:7" x14ac:dyDescent="0.25">
      <c r="A5375">
        <v>2017</v>
      </c>
      <c r="B5375" s="53" t="str">
        <f t="shared" si="166"/>
        <v>2017_OR20</v>
      </c>
      <c r="C5375" t="s">
        <v>386</v>
      </c>
      <c r="D5375" t="s">
        <v>968</v>
      </c>
      <c r="E5375" s="53" t="str">
        <f t="shared" si="167"/>
        <v>2017_ORLANE</v>
      </c>
      <c r="F5375">
        <v>424100</v>
      </c>
      <c r="G5375" s="53">
        <f t="array" ref="G5375">SUM(IF(A5375=A$5:A5375,IF(C5375=C$5:C5375,1,0),0))</f>
        <v>20</v>
      </c>
    </row>
    <row r="5376" spans="1:7" x14ac:dyDescent="0.25">
      <c r="A5376">
        <v>2017</v>
      </c>
      <c r="B5376" s="53" t="str">
        <f t="shared" si="166"/>
        <v>2017_OR21</v>
      </c>
      <c r="C5376" t="s">
        <v>386</v>
      </c>
      <c r="D5376" t="s">
        <v>221</v>
      </c>
      <c r="E5376" s="53" t="str">
        <f t="shared" si="167"/>
        <v>2017_ORLINCOLN</v>
      </c>
      <c r="F5376">
        <v>424100</v>
      </c>
      <c r="G5376" s="53">
        <f t="array" ref="G5376">SUM(IF(A5376=A$5:A5376,IF(C5376=C$5:C5376,1,0),0))</f>
        <v>21</v>
      </c>
    </row>
    <row r="5377" spans="1:7" x14ac:dyDescent="0.25">
      <c r="A5377">
        <v>2017</v>
      </c>
      <c r="B5377" s="53" t="str">
        <f t="shared" si="166"/>
        <v>2017_OR22</v>
      </c>
      <c r="C5377" t="s">
        <v>386</v>
      </c>
      <c r="D5377" t="s">
        <v>917</v>
      </c>
      <c r="E5377" s="53" t="str">
        <f t="shared" si="167"/>
        <v>2017_ORLINN</v>
      </c>
      <c r="F5377">
        <v>424100</v>
      </c>
      <c r="G5377" s="53">
        <f t="array" ref="G5377">SUM(IF(A5377=A$5:A5377,IF(C5377=C$5:C5377,1,0),0))</f>
        <v>22</v>
      </c>
    </row>
    <row r="5378" spans="1:7" x14ac:dyDescent="0.25">
      <c r="A5378">
        <v>2017</v>
      </c>
      <c r="B5378" s="53" t="str">
        <f t="shared" si="166"/>
        <v>2017_OR23</v>
      </c>
      <c r="C5378" t="s">
        <v>386</v>
      </c>
      <c r="D5378" t="s">
        <v>1627</v>
      </c>
      <c r="E5378" s="53" t="str">
        <f t="shared" si="167"/>
        <v>2017_ORMALHEUR</v>
      </c>
      <c r="F5378">
        <v>424100</v>
      </c>
      <c r="G5378" s="53">
        <f t="array" ref="G5378">SUM(IF(A5378=A$5:A5378,IF(C5378=C$5:C5378,1,0),0))</f>
        <v>23</v>
      </c>
    </row>
    <row r="5379" spans="1:7" x14ac:dyDescent="0.25">
      <c r="A5379">
        <v>2017</v>
      </c>
      <c r="B5379" s="53" t="str">
        <f t="shared" si="166"/>
        <v>2017_OR24</v>
      </c>
      <c r="C5379" t="s">
        <v>386</v>
      </c>
      <c r="D5379" t="s">
        <v>469</v>
      </c>
      <c r="E5379" s="53" t="str">
        <f t="shared" si="167"/>
        <v>2017_ORMARION</v>
      </c>
      <c r="F5379">
        <v>424100</v>
      </c>
      <c r="G5379" s="53">
        <f t="array" ref="G5379">SUM(IF(A5379=A$5:A5379,IF(C5379=C$5:C5379,1,0),0))</f>
        <v>24</v>
      </c>
    </row>
    <row r="5380" spans="1:7" x14ac:dyDescent="0.25">
      <c r="A5380">
        <v>2017</v>
      </c>
      <c r="B5380" s="53" t="str">
        <f t="shared" si="166"/>
        <v>2017_OR25</v>
      </c>
      <c r="C5380" t="s">
        <v>386</v>
      </c>
      <c r="D5380" t="s">
        <v>1564</v>
      </c>
      <c r="E5380" s="53" t="str">
        <f t="shared" si="167"/>
        <v>2017_ORMORROW</v>
      </c>
      <c r="F5380">
        <v>424100</v>
      </c>
      <c r="G5380" s="53">
        <f t="array" ref="G5380">SUM(IF(A5380=A$5:A5380,IF(C5380=C$5:C5380,1,0),0))</f>
        <v>25</v>
      </c>
    </row>
    <row r="5381" spans="1:7" x14ac:dyDescent="0.25">
      <c r="A5381">
        <v>2017</v>
      </c>
      <c r="B5381" s="53" t="str">
        <f t="shared" si="166"/>
        <v>2017_OR26</v>
      </c>
      <c r="C5381" t="s">
        <v>386</v>
      </c>
      <c r="D5381" t="s">
        <v>1628</v>
      </c>
      <c r="E5381" s="53" t="str">
        <f t="shared" si="167"/>
        <v>2017_ORMULTNOMAH</v>
      </c>
      <c r="F5381">
        <v>424100</v>
      </c>
      <c r="G5381" s="53">
        <f t="array" ref="G5381">SUM(IF(A5381=A$5:A5381,IF(C5381=C$5:C5381,1,0),0))</f>
        <v>26</v>
      </c>
    </row>
    <row r="5382" spans="1:7" x14ac:dyDescent="0.25">
      <c r="A5382">
        <v>2017</v>
      </c>
      <c r="B5382" s="53" t="str">
        <f t="shared" ref="B5382:B5445" si="168">A5382&amp;"_"&amp;C5382&amp;G5382</f>
        <v>2017_OR27</v>
      </c>
      <c r="C5382" t="s">
        <v>386</v>
      </c>
      <c r="D5382" t="s">
        <v>535</v>
      </c>
      <c r="E5382" s="53" t="str">
        <f t="shared" ref="E5382:E5445" si="169">A5382&amp;"_"&amp;C5382&amp;D5382</f>
        <v>2017_ORPOLK</v>
      </c>
      <c r="F5382">
        <v>424100</v>
      </c>
      <c r="G5382" s="53">
        <f t="array" ref="G5382">SUM(IF(A5382=A$5:A5382,IF(C5382=C$5:C5382,1,0),0))</f>
        <v>27</v>
      </c>
    </row>
    <row r="5383" spans="1:7" x14ac:dyDescent="0.25">
      <c r="A5383">
        <v>2017</v>
      </c>
      <c r="B5383" s="53" t="str">
        <f t="shared" si="168"/>
        <v>2017_OR28</v>
      </c>
      <c r="C5383" t="s">
        <v>386</v>
      </c>
      <c r="D5383" t="s">
        <v>992</v>
      </c>
      <c r="E5383" s="53" t="str">
        <f t="shared" si="169"/>
        <v>2017_ORSHERMAN</v>
      </c>
      <c r="F5383">
        <v>424100</v>
      </c>
      <c r="G5383" s="53">
        <f t="array" ref="G5383">SUM(IF(A5383=A$5:A5383,IF(C5383=C$5:C5383,1,0),0))</f>
        <v>28</v>
      </c>
    </row>
    <row r="5384" spans="1:7" x14ac:dyDescent="0.25">
      <c r="A5384">
        <v>2017</v>
      </c>
      <c r="B5384" s="53" t="str">
        <f t="shared" si="168"/>
        <v>2017_OR29</v>
      </c>
      <c r="C5384" t="s">
        <v>386</v>
      </c>
      <c r="D5384" t="s">
        <v>1629</v>
      </c>
      <c r="E5384" s="53" t="str">
        <f t="shared" si="169"/>
        <v>2017_ORTILLAMOOK</v>
      </c>
      <c r="F5384">
        <v>424100</v>
      </c>
      <c r="G5384" s="53">
        <f t="array" ref="G5384">SUM(IF(A5384=A$5:A5384,IF(C5384=C$5:C5384,1,0),0))</f>
        <v>29</v>
      </c>
    </row>
    <row r="5385" spans="1:7" x14ac:dyDescent="0.25">
      <c r="A5385">
        <v>2017</v>
      </c>
      <c r="B5385" s="53" t="str">
        <f t="shared" si="168"/>
        <v>2017_OR30</v>
      </c>
      <c r="C5385" t="s">
        <v>386</v>
      </c>
      <c r="D5385" t="s">
        <v>1630</v>
      </c>
      <c r="E5385" s="53" t="str">
        <f t="shared" si="169"/>
        <v>2017_ORUMATILLA</v>
      </c>
      <c r="F5385">
        <v>424100</v>
      </c>
      <c r="G5385" s="53">
        <f t="array" ref="G5385">SUM(IF(A5385=A$5:A5385,IF(C5385=C$5:C5385,1,0),0))</f>
        <v>30</v>
      </c>
    </row>
    <row r="5386" spans="1:7" x14ac:dyDescent="0.25">
      <c r="A5386">
        <v>2017</v>
      </c>
      <c r="B5386" s="53" t="str">
        <f t="shared" si="168"/>
        <v>2017_OR31</v>
      </c>
      <c r="C5386" t="s">
        <v>386</v>
      </c>
      <c r="D5386" t="s">
        <v>258</v>
      </c>
      <c r="E5386" s="53" t="str">
        <f t="shared" si="169"/>
        <v>2017_ORUNION</v>
      </c>
      <c r="F5386">
        <v>424100</v>
      </c>
      <c r="G5386" s="53">
        <f t="array" ref="G5386">SUM(IF(A5386=A$5:A5386,IF(C5386=C$5:C5386,1,0),0))</f>
        <v>31</v>
      </c>
    </row>
    <row r="5387" spans="1:7" x14ac:dyDescent="0.25">
      <c r="A5387">
        <v>2017</v>
      </c>
      <c r="B5387" s="53" t="str">
        <f t="shared" si="168"/>
        <v>2017_OR32</v>
      </c>
      <c r="C5387" t="s">
        <v>386</v>
      </c>
      <c r="D5387" t="s">
        <v>1631</v>
      </c>
      <c r="E5387" s="53" t="str">
        <f t="shared" si="169"/>
        <v>2017_ORWALLOWA</v>
      </c>
      <c r="F5387">
        <v>424100</v>
      </c>
      <c r="G5387" s="53">
        <f t="array" ref="G5387">SUM(IF(A5387=A$5:A5387,IF(C5387=C$5:C5387,1,0),0))</f>
        <v>32</v>
      </c>
    </row>
    <row r="5388" spans="1:7" x14ac:dyDescent="0.25">
      <c r="A5388">
        <v>2017</v>
      </c>
      <c r="B5388" s="53" t="str">
        <f t="shared" si="168"/>
        <v>2017_OR33</v>
      </c>
      <c r="C5388" t="s">
        <v>386</v>
      </c>
      <c r="D5388" t="s">
        <v>1632</v>
      </c>
      <c r="E5388" s="53" t="str">
        <f t="shared" si="169"/>
        <v>2017_ORWASCO</v>
      </c>
      <c r="F5388">
        <v>424100</v>
      </c>
      <c r="G5388" s="53">
        <f t="array" ref="G5388">SUM(IF(A5388=A$5:A5388,IF(C5388=C$5:C5388,1,0),0))</f>
        <v>33</v>
      </c>
    </row>
    <row r="5389" spans="1:7" x14ac:dyDescent="0.25">
      <c r="A5389">
        <v>2017</v>
      </c>
      <c r="B5389" s="53" t="str">
        <f t="shared" si="168"/>
        <v>2017_OR34</v>
      </c>
      <c r="C5389" t="s">
        <v>386</v>
      </c>
      <c r="D5389" t="s">
        <v>125</v>
      </c>
      <c r="E5389" s="53" t="str">
        <f t="shared" si="169"/>
        <v>2017_ORWASHINGTON</v>
      </c>
      <c r="F5389">
        <v>424100</v>
      </c>
      <c r="G5389" s="53">
        <f t="array" ref="G5389">SUM(IF(A5389=A$5:A5389,IF(C5389=C$5:C5389,1,0),0))</f>
        <v>34</v>
      </c>
    </row>
    <row r="5390" spans="1:7" x14ac:dyDescent="0.25">
      <c r="A5390">
        <v>2017</v>
      </c>
      <c r="B5390" s="53" t="str">
        <f t="shared" si="168"/>
        <v>2017_OR35</v>
      </c>
      <c r="C5390" t="s">
        <v>386</v>
      </c>
      <c r="D5390" t="s">
        <v>772</v>
      </c>
      <c r="E5390" s="53" t="str">
        <f t="shared" si="169"/>
        <v>2017_ORWHEELER</v>
      </c>
      <c r="F5390">
        <v>424100</v>
      </c>
      <c r="G5390" s="53">
        <f t="array" ref="G5390">SUM(IF(A5390=A$5:A5390,IF(C5390=C$5:C5390,1,0),0))</f>
        <v>35</v>
      </c>
    </row>
    <row r="5391" spans="1:7" x14ac:dyDescent="0.25">
      <c r="A5391">
        <v>2017</v>
      </c>
      <c r="B5391" s="53" t="str">
        <f t="shared" si="168"/>
        <v>2017_OR36</v>
      </c>
      <c r="C5391" t="s">
        <v>386</v>
      </c>
      <c r="D5391" t="s">
        <v>1633</v>
      </c>
      <c r="E5391" s="53" t="str">
        <f t="shared" si="169"/>
        <v>2017_ORYAMHILL</v>
      </c>
      <c r="F5391">
        <v>424100</v>
      </c>
      <c r="G5391" s="53">
        <f t="array" ref="G5391">SUM(IF(A5391=A$5:A5391,IF(C5391=C$5:C5391,1,0),0))</f>
        <v>36</v>
      </c>
    </row>
    <row r="5392" spans="1:7" x14ac:dyDescent="0.25">
      <c r="A5392">
        <v>2017</v>
      </c>
      <c r="B5392" s="53" t="str">
        <f t="shared" si="168"/>
        <v>2017_PA1</v>
      </c>
      <c r="C5392" t="s">
        <v>276</v>
      </c>
      <c r="D5392" t="s">
        <v>184</v>
      </c>
      <c r="E5392" s="53" t="str">
        <f t="shared" si="169"/>
        <v>2017_PAADAMS</v>
      </c>
      <c r="F5392">
        <v>424100</v>
      </c>
      <c r="G5392" s="53">
        <f t="array" ref="G5392">SUM(IF(A5392=A$5:A5392,IF(C5392=C$5:C5392,1,0),0))</f>
        <v>1</v>
      </c>
    </row>
    <row r="5393" spans="1:7" x14ac:dyDescent="0.25">
      <c r="A5393">
        <v>2017</v>
      </c>
      <c r="B5393" s="53" t="str">
        <f t="shared" si="168"/>
        <v>2017_PA2</v>
      </c>
      <c r="C5393" t="s">
        <v>276</v>
      </c>
      <c r="D5393" t="s">
        <v>1634</v>
      </c>
      <c r="E5393" s="53" t="str">
        <f t="shared" si="169"/>
        <v>2017_PAALLEGHENY</v>
      </c>
      <c r="F5393">
        <v>424100</v>
      </c>
      <c r="G5393" s="53">
        <f t="array" ref="G5393">SUM(IF(A5393=A$5:A5393,IF(C5393=C$5:C5393,1,0),0))</f>
        <v>2</v>
      </c>
    </row>
    <row r="5394" spans="1:7" x14ac:dyDescent="0.25">
      <c r="A5394">
        <v>2017</v>
      </c>
      <c r="B5394" s="53" t="str">
        <f t="shared" si="168"/>
        <v>2017_PA3</v>
      </c>
      <c r="C5394" t="s">
        <v>276</v>
      </c>
      <c r="D5394" t="s">
        <v>1635</v>
      </c>
      <c r="E5394" s="53" t="str">
        <f t="shared" si="169"/>
        <v>2017_PAARMSTRONG</v>
      </c>
      <c r="F5394">
        <v>424100</v>
      </c>
      <c r="G5394" s="53">
        <f t="array" ref="G5394">SUM(IF(A5394=A$5:A5394,IF(C5394=C$5:C5394,1,0),0))</f>
        <v>3</v>
      </c>
    </row>
    <row r="5395" spans="1:7" x14ac:dyDescent="0.25">
      <c r="A5395">
        <v>2017</v>
      </c>
      <c r="B5395" s="53" t="str">
        <f t="shared" si="168"/>
        <v>2017_PA4</v>
      </c>
      <c r="C5395" t="s">
        <v>276</v>
      </c>
      <c r="D5395" t="s">
        <v>1580</v>
      </c>
      <c r="E5395" s="53" t="str">
        <f t="shared" si="169"/>
        <v>2017_PABEAVER</v>
      </c>
      <c r="F5395">
        <v>424100</v>
      </c>
      <c r="G5395" s="53">
        <f t="array" ref="G5395">SUM(IF(A5395=A$5:A5395,IF(C5395=C$5:C5395,1,0),0))</f>
        <v>4</v>
      </c>
    </row>
    <row r="5396" spans="1:7" x14ac:dyDescent="0.25">
      <c r="A5396">
        <v>2017</v>
      </c>
      <c r="B5396" s="53" t="str">
        <f t="shared" si="168"/>
        <v>2017_PA5</v>
      </c>
      <c r="C5396" t="s">
        <v>276</v>
      </c>
      <c r="D5396" t="s">
        <v>1636</v>
      </c>
      <c r="E5396" s="53" t="str">
        <f t="shared" si="169"/>
        <v>2017_PABEDFORD</v>
      </c>
      <c r="F5396">
        <v>424100</v>
      </c>
      <c r="G5396" s="53">
        <f t="array" ref="G5396">SUM(IF(A5396=A$5:A5396,IF(C5396=C$5:C5396,1,0),0))</f>
        <v>5</v>
      </c>
    </row>
    <row r="5397" spans="1:7" x14ac:dyDescent="0.25">
      <c r="A5397">
        <v>2017</v>
      </c>
      <c r="B5397" s="53" t="str">
        <f t="shared" si="168"/>
        <v>2017_PA6</v>
      </c>
      <c r="C5397" t="s">
        <v>276</v>
      </c>
      <c r="D5397" t="s">
        <v>1637</v>
      </c>
      <c r="E5397" s="53" t="str">
        <f t="shared" si="169"/>
        <v>2017_PABERKS</v>
      </c>
      <c r="F5397">
        <v>424100</v>
      </c>
      <c r="G5397" s="53">
        <f t="array" ref="G5397">SUM(IF(A5397=A$5:A5397,IF(C5397=C$5:C5397,1,0),0))</f>
        <v>6</v>
      </c>
    </row>
    <row r="5398" spans="1:7" x14ac:dyDescent="0.25">
      <c r="A5398">
        <v>2017</v>
      </c>
      <c r="B5398" s="53" t="str">
        <f t="shared" si="168"/>
        <v>2017_PA7</v>
      </c>
      <c r="C5398" t="s">
        <v>276</v>
      </c>
      <c r="D5398" t="s">
        <v>1638</v>
      </c>
      <c r="E5398" s="53" t="str">
        <f t="shared" si="169"/>
        <v>2017_PABLAIR</v>
      </c>
      <c r="F5398">
        <v>424100</v>
      </c>
      <c r="G5398" s="53">
        <f t="array" ref="G5398">SUM(IF(A5398=A$5:A5398,IF(C5398=C$5:C5398,1,0),0))</f>
        <v>7</v>
      </c>
    </row>
    <row r="5399" spans="1:7" x14ac:dyDescent="0.25">
      <c r="A5399">
        <v>2017</v>
      </c>
      <c r="B5399" s="53" t="str">
        <f t="shared" si="168"/>
        <v>2017_PA8</v>
      </c>
      <c r="C5399" t="s">
        <v>276</v>
      </c>
      <c r="D5399" t="s">
        <v>629</v>
      </c>
      <c r="E5399" s="53" t="str">
        <f t="shared" si="169"/>
        <v>2017_PABRADFORD</v>
      </c>
      <c r="F5399">
        <v>424100</v>
      </c>
      <c r="G5399" s="53">
        <f t="array" ref="G5399">SUM(IF(A5399=A$5:A5399,IF(C5399=C$5:C5399,1,0),0))</f>
        <v>8</v>
      </c>
    </row>
    <row r="5400" spans="1:7" x14ac:dyDescent="0.25">
      <c r="A5400">
        <v>2017</v>
      </c>
      <c r="B5400" s="53" t="str">
        <f t="shared" si="168"/>
        <v>2017_PA9</v>
      </c>
      <c r="C5400" t="s">
        <v>276</v>
      </c>
      <c r="D5400" t="s">
        <v>1639</v>
      </c>
      <c r="E5400" s="53" t="str">
        <f t="shared" si="169"/>
        <v>2017_PABUCKS</v>
      </c>
      <c r="F5400">
        <v>424100</v>
      </c>
      <c r="G5400" s="53">
        <f t="array" ref="G5400">SUM(IF(A5400=A$5:A5400,IF(C5400=C$5:C5400,1,0),0))</f>
        <v>9</v>
      </c>
    </row>
    <row r="5401" spans="1:7" x14ac:dyDescent="0.25">
      <c r="A5401">
        <v>2017</v>
      </c>
      <c r="B5401" s="53" t="str">
        <f t="shared" si="168"/>
        <v>2017_PA10</v>
      </c>
      <c r="C5401" t="s">
        <v>276</v>
      </c>
      <c r="D5401" t="s">
        <v>433</v>
      </c>
      <c r="E5401" s="53" t="str">
        <f t="shared" si="169"/>
        <v>2017_PABUTLER</v>
      </c>
      <c r="F5401">
        <v>424100</v>
      </c>
      <c r="G5401" s="53">
        <f t="array" ref="G5401">SUM(IF(A5401=A$5:A5401,IF(C5401=C$5:C5401,1,0),0))</f>
        <v>10</v>
      </c>
    </row>
    <row r="5402" spans="1:7" x14ac:dyDescent="0.25">
      <c r="A5402">
        <v>2017</v>
      </c>
      <c r="B5402" s="53" t="str">
        <f t="shared" si="168"/>
        <v>2017_PA11</v>
      </c>
      <c r="C5402" t="s">
        <v>276</v>
      </c>
      <c r="D5402" t="s">
        <v>1640</v>
      </c>
      <c r="E5402" s="53" t="str">
        <f t="shared" si="169"/>
        <v>2017_PACAMBRIA</v>
      </c>
      <c r="F5402">
        <v>424100</v>
      </c>
      <c r="G5402" s="53">
        <f t="array" ref="G5402">SUM(IF(A5402=A$5:A5402,IF(C5402=C$5:C5402,1,0),0))</f>
        <v>11</v>
      </c>
    </row>
    <row r="5403" spans="1:7" x14ac:dyDescent="0.25">
      <c r="A5403">
        <v>2017</v>
      </c>
      <c r="B5403" s="53" t="str">
        <f t="shared" si="168"/>
        <v>2017_PA12</v>
      </c>
      <c r="C5403" t="s">
        <v>276</v>
      </c>
      <c r="D5403" t="s">
        <v>1062</v>
      </c>
      <c r="E5403" s="53" t="str">
        <f t="shared" si="169"/>
        <v>2017_PACAMERON</v>
      </c>
      <c r="F5403">
        <v>424100</v>
      </c>
      <c r="G5403" s="53">
        <f t="array" ref="G5403">SUM(IF(A5403=A$5:A5403,IF(C5403=C$5:C5403,1,0),0))</f>
        <v>12</v>
      </c>
    </row>
    <row r="5404" spans="1:7" x14ac:dyDescent="0.25">
      <c r="A5404">
        <v>2017</v>
      </c>
      <c r="B5404" s="53" t="str">
        <f t="shared" si="168"/>
        <v>2017_PA13</v>
      </c>
      <c r="C5404" t="s">
        <v>276</v>
      </c>
      <c r="D5404" t="s">
        <v>1317</v>
      </c>
      <c r="E5404" s="53" t="str">
        <f t="shared" si="169"/>
        <v>2017_PACARBON</v>
      </c>
      <c r="F5404">
        <v>424100</v>
      </c>
      <c r="G5404" s="53">
        <f t="array" ref="G5404">SUM(IF(A5404=A$5:A5404,IF(C5404=C$5:C5404,1,0),0))</f>
        <v>13</v>
      </c>
    </row>
    <row r="5405" spans="1:7" x14ac:dyDescent="0.25">
      <c r="A5405">
        <v>2017</v>
      </c>
      <c r="B5405" s="53" t="str">
        <f t="shared" si="168"/>
        <v>2017_PA14</v>
      </c>
      <c r="C5405" t="s">
        <v>276</v>
      </c>
      <c r="D5405" t="s">
        <v>1641</v>
      </c>
      <c r="E5405" s="53" t="str">
        <f t="shared" si="169"/>
        <v>2017_PACENTRE</v>
      </c>
      <c r="F5405">
        <v>424100</v>
      </c>
      <c r="G5405" s="53">
        <f t="array" ref="G5405">SUM(IF(A5405=A$5:A5405,IF(C5405=C$5:C5405,1,0),0))</f>
        <v>14</v>
      </c>
    </row>
    <row r="5406" spans="1:7" x14ac:dyDescent="0.25">
      <c r="A5406">
        <v>2017</v>
      </c>
      <c r="B5406" s="53" t="str">
        <f t="shared" si="168"/>
        <v>2017_PA15</v>
      </c>
      <c r="C5406" t="s">
        <v>276</v>
      </c>
      <c r="D5406" t="s">
        <v>1642</v>
      </c>
      <c r="E5406" s="53" t="str">
        <f t="shared" si="169"/>
        <v>2017_PACHESTER</v>
      </c>
      <c r="F5406">
        <v>424100</v>
      </c>
      <c r="G5406" s="53">
        <f t="array" ref="G5406">SUM(IF(A5406=A$5:A5406,IF(C5406=C$5:C5406,1,0),0))</f>
        <v>15</v>
      </c>
    </row>
    <row r="5407" spans="1:7" x14ac:dyDescent="0.25">
      <c r="A5407">
        <v>2017</v>
      </c>
      <c r="B5407" s="53" t="str">
        <f t="shared" si="168"/>
        <v>2017_PA16</v>
      </c>
      <c r="C5407" t="s">
        <v>276</v>
      </c>
      <c r="D5407" t="s">
        <v>1643</v>
      </c>
      <c r="E5407" s="53" t="str">
        <f t="shared" si="169"/>
        <v>2017_PACLARION</v>
      </c>
      <c r="F5407">
        <v>424100</v>
      </c>
      <c r="G5407" s="53">
        <f t="array" ref="G5407">SUM(IF(A5407=A$5:A5407,IF(C5407=C$5:C5407,1,0),0))</f>
        <v>16</v>
      </c>
    </row>
    <row r="5408" spans="1:7" x14ac:dyDescent="0.25">
      <c r="A5408">
        <v>2017</v>
      </c>
      <c r="B5408" s="53" t="str">
        <f t="shared" si="168"/>
        <v>2017_PA17</v>
      </c>
      <c r="C5408" t="s">
        <v>276</v>
      </c>
      <c r="D5408" t="s">
        <v>1644</v>
      </c>
      <c r="E5408" s="53" t="str">
        <f t="shared" si="169"/>
        <v>2017_PACLEARFIELD</v>
      </c>
      <c r="F5408">
        <v>424100</v>
      </c>
      <c r="G5408" s="53">
        <f t="array" ref="G5408">SUM(IF(A5408=A$5:A5408,IF(C5408=C$5:C5408,1,0),0))</f>
        <v>17</v>
      </c>
    </row>
    <row r="5409" spans="1:7" x14ac:dyDescent="0.25">
      <c r="A5409">
        <v>2017</v>
      </c>
      <c r="B5409" s="53" t="str">
        <f t="shared" si="168"/>
        <v>2017_PA18</v>
      </c>
      <c r="C5409" t="s">
        <v>276</v>
      </c>
      <c r="D5409" t="s">
        <v>813</v>
      </c>
      <c r="E5409" s="53" t="str">
        <f t="shared" si="169"/>
        <v>2017_PACLINTON</v>
      </c>
      <c r="F5409">
        <v>424100</v>
      </c>
      <c r="G5409" s="53">
        <f t="array" ref="G5409">SUM(IF(A5409=A$5:A5409,IF(C5409=C$5:C5409,1,0),0))</f>
        <v>18</v>
      </c>
    </row>
    <row r="5410" spans="1:7" x14ac:dyDescent="0.25">
      <c r="A5410">
        <v>2017</v>
      </c>
      <c r="B5410" s="53" t="str">
        <f t="shared" si="168"/>
        <v>2017_PA19</v>
      </c>
      <c r="C5410" t="s">
        <v>276</v>
      </c>
      <c r="D5410" t="s">
        <v>509</v>
      </c>
      <c r="E5410" s="53" t="str">
        <f t="shared" si="169"/>
        <v>2017_PACOLUMBIA</v>
      </c>
      <c r="F5410">
        <v>424100</v>
      </c>
      <c r="G5410" s="53">
        <f t="array" ref="G5410">SUM(IF(A5410=A$5:A5410,IF(C5410=C$5:C5410,1,0),0))</f>
        <v>19</v>
      </c>
    </row>
    <row r="5411" spans="1:7" x14ac:dyDescent="0.25">
      <c r="A5411">
        <v>2017</v>
      </c>
      <c r="B5411" s="53" t="str">
        <f t="shared" si="168"/>
        <v>2017_PA20</v>
      </c>
      <c r="C5411" t="s">
        <v>276</v>
      </c>
      <c r="D5411" t="s">
        <v>512</v>
      </c>
      <c r="E5411" s="53" t="str">
        <f t="shared" si="169"/>
        <v>2017_PACRAWFORD</v>
      </c>
      <c r="F5411">
        <v>424100</v>
      </c>
      <c r="G5411" s="53">
        <f t="array" ref="G5411">SUM(IF(A5411=A$5:A5411,IF(C5411=C$5:C5411,1,0),0))</f>
        <v>20</v>
      </c>
    </row>
    <row r="5412" spans="1:7" x14ac:dyDescent="0.25">
      <c r="A5412">
        <v>2017</v>
      </c>
      <c r="B5412" s="53" t="str">
        <f t="shared" si="168"/>
        <v>2017_PA21</v>
      </c>
      <c r="C5412" t="s">
        <v>276</v>
      </c>
      <c r="D5412" t="s">
        <v>310</v>
      </c>
      <c r="E5412" s="53" t="str">
        <f t="shared" si="169"/>
        <v>2017_PACUMBERLAND</v>
      </c>
      <c r="F5412">
        <v>424100</v>
      </c>
      <c r="G5412" s="53">
        <f t="array" ref="G5412">SUM(IF(A5412=A$5:A5412,IF(C5412=C$5:C5412,1,0),0))</f>
        <v>21</v>
      </c>
    </row>
    <row r="5413" spans="1:7" x14ac:dyDescent="0.25">
      <c r="A5413">
        <v>2017</v>
      </c>
      <c r="B5413" s="53" t="str">
        <f t="shared" si="168"/>
        <v>2017_PA22</v>
      </c>
      <c r="C5413" t="s">
        <v>276</v>
      </c>
      <c r="D5413" t="s">
        <v>1645</v>
      </c>
      <c r="E5413" s="53" t="str">
        <f t="shared" si="169"/>
        <v>2017_PADAUPHIN</v>
      </c>
      <c r="F5413">
        <v>424100</v>
      </c>
      <c r="G5413" s="53">
        <f t="array" ref="G5413">SUM(IF(A5413=A$5:A5413,IF(C5413=C$5:C5413,1,0),0))</f>
        <v>22</v>
      </c>
    </row>
    <row r="5414" spans="1:7" x14ac:dyDescent="0.25">
      <c r="A5414">
        <v>2017</v>
      </c>
      <c r="B5414" s="53" t="str">
        <f t="shared" si="168"/>
        <v>2017_PA23</v>
      </c>
      <c r="C5414" t="s">
        <v>276</v>
      </c>
      <c r="D5414" t="s">
        <v>85</v>
      </c>
      <c r="E5414" s="53" t="str">
        <f t="shared" si="169"/>
        <v>2017_PADELAWARE</v>
      </c>
      <c r="F5414">
        <v>424100</v>
      </c>
      <c r="G5414" s="53">
        <f t="array" ref="G5414">SUM(IF(A5414=A$5:A5414,IF(C5414=C$5:C5414,1,0),0))</f>
        <v>23</v>
      </c>
    </row>
    <row r="5415" spans="1:7" x14ac:dyDescent="0.25">
      <c r="A5415">
        <v>2017</v>
      </c>
      <c r="B5415" s="53" t="str">
        <f t="shared" si="168"/>
        <v>2017_PA24</v>
      </c>
      <c r="C5415" t="s">
        <v>276</v>
      </c>
      <c r="D5415" t="s">
        <v>951</v>
      </c>
      <c r="E5415" s="53" t="str">
        <f t="shared" si="169"/>
        <v>2017_PAELK</v>
      </c>
      <c r="F5415">
        <v>424100</v>
      </c>
      <c r="G5415" s="53">
        <f t="array" ref="G5415">SUM(IF(A5415=A$5:A5415,IF(C5415=C$5:C5415,1,0),0))</f>
        <v>24</v>
      </c>
    </row>
    <row r="5416" spans="1:7" x14ac:dyDescent="0.25">
      <c r="A5416">
        <v>2017</v>
      </c>
      <c r="B5416" s="53" t="str">
        <f t="shared" si="168"/>
        <v>2017_PA25</v>
      </c>
      <c r="C5416" t="s">
        <v>276</v>
      </c>
      <c r="D5416" t="s">
        <v>1440</v>
      </c>
      <c r="E5416" s="53" t="str">
        <f t="shared" si="169"/>
        <v>2017_PAERIE</v>
      </c>
      <c r="F5416">
        <v>424100</v>
      </c>
      <c r="G5416" s="53">
        <f t="array" ref="G5416">SUM(IF(A5416=A$5:A5416,IF(C5416=C$5:C5416,1,0),0))</f>
        <v>25</v>
      </c>
    </row>
    <row r="5417" spans="1:7" x14ac:dyDescent="0.25">
      <c r="A5417">
        <v>2017</v>
      </c>
      <c r="B5417" s="53" t="str">
        <f t="shared" si="168"/>
        <v>2017_PA26</v>
      </c>
      <c r="C5417" t="s">
        <v>276</v>
      </c>
      <c r="D5417" t="s">
        <v>454</v>
      </c>
      <c r="E5417" s="53" t="str">
        <f t="shared" si="169"/>
        <v>2017_PAFAYETTE</v>
      </c>
      <c r="F5417">
        <v>424100</v>
      </c>
      <c r="G5417" s="53">
        <f t="array" ref="G5417">SUM(IF(A5417=A$5:A5417,IF(C5417=C$5:C5417,1,0),0))</f>
        <v>26</v>
      </c>
    </row>
    <row r="5418" spans="1:7" x14ac:dyDescent="0.25">
      <c r="A5418">
        <v>2017</v>
      </c>
      <c r="B5418" s="53" t="str">
        <f t="shared" si="168"/>
        <v>2017_PA27</v>
      </c>
      <c r="C5418" t="s">
        <v>276</v>
      </c>
      <c r="D5418" t="s">
        <v>1646</v>
      </c>
      <c r="E5418" s="53" t="str">
        <f t="shared" si="169"/>
        <v>2017_PAFOREST</v>
      </c>
      <c r="F5418">
        <v>424100</v>
      </c>
      <c r="G5418" s="53">
        <f t="array" ref="G5418">SUM(IF(A5418=A$5:A5418,IF(C5418=C$5:C5418,1,0),0))</f>
        <v>27</v>
      </c>
    </row>
    <row r="5419" spans="1:7" x14ac:dyDescent="0.25">
      <c r="A5419">
        <v>2017</v>
      </c>
      <c r="B5419" s="53" t="str">
        <f t="shared" si="168"/>
        <v>2017_PA28</v>
      </c>
      <c r="C5419" t="s">
        <v>276</v>
      </c>
      <c r="D5419" t="s">
        <v>455</v>
      </c>
      <c r="E5419" s="53" t="str">
        <f t="shared" si="169"/>
        <v>2017_PAFRANKLIN</v>
      </c>
      <c r="F5419">
        <v>424100</v>
      </c>
      <c r="G5419" s="53">
        <f t="array" ref="G5419">SUM(IF(A5419=A$5:A5419,IF(C5419=C$5:C5419,1,0),0))</f>
        <v>28</v>
      </c>
    </row>
    <row r="5420" spans="1:7" x14ac:dyDescent="0.25">
      <c r="A5420">
        <v>2017</v>
      </c>
      <c r="B5420" s="53" t="str">
        <f t="shared" si="168"/>
        <v>2017_PA29</v>
      </c>
      <c r="C5420" t="s">
        <v>276</v>
      </c>
      <c r="D5420" t="s">
        <v>518</v>
      </c>
      <c r="E5420" s="53" t="str">
        <f t="shared" si="169"/>
        <v>2017_PAFULTON</v>
      </c>
      <c r="F5420">
        <v>424100</v>
      </c>
      <c r="G5420" s="53">
        <f t="array" ref="G5420">SUM(IF(A5420=A$5:A5420,IF(C5420=C$5:C5420,1,0),0))</f>
        <v>29</v>
      </c>
    </row>
    <row r="5421" spans="1:7" x14ac:dyDescent="0.25">
      <c r="A5421">
        <v>2017</v>
      </c>
      <c r="B5421" s="53" t="str">
        <f t="shared" si="168"/>
        <v>2017_PA30</v>
      </c>
      <c r="C5421" t="s">
        <v>276</v>
      </c>
      <c r="D5421" t="s">
        <v>212</v>
      </c>
      <c r="E5421" s="53" t="str">
        <f t="shared" si="169"/>
        <v>2017_PAGREENE</v>
      </c>
      <c r="F5421">
        <v>424100</v>
      </c>
      <c r="G5421" s="53">
        <f t="array" ref="G5421">SUM(IF(A5421=A$5:A5421,IF(C5421=C$5:C5421,1,0),0))</f>
        <v>30</v>
      </c>
    </row>
    <row r="5422" spans="1:7" x14ac:dyDescent="0.25">
      <c r="A5422">
        <v>2017</v>
      </c>
      <c r="B5422" s="53" t="str">
        <f t="shared" si="168"/>
        <v>2017_PA31</v>
      </c>
      <c r="C5422" t="s">
        <v>276</v>
      </c>
      <c r="D5422" t="s">
        <v>1647</v>
      </c>
      <c r="E5422" s="53" t="str">
        <f t="shared" si="169"/>
        <v>2017_PAHUNTINGDON</v>
      </c>
      <c r="F5422">
        <v>424100</v>
      </c>
      <c r="G5422" s="53">
        <f t="array" ref="G5422">SUM(IF(A5422=A$5:A5422,IF(C5422=C$5:C5422,1,0),0))</f>
        <v>31</v>
      </c>
    </row>
    <row r="5423" spans="1:7" x14ac:dyDescent="0.25">
      <c r="A5423">
        <v>2017</v>
      </c>
      <c r="B5423" s="53" t="str">
        <f t="shared" si="168"/>
        <v>2017_PA32</v>
      </c>
      <c r="C5423" t="s">
        <v>276</v>
      </c>
      <c r="D5423" t="s">
        <v>92</v>
      </c>
      <c r="E5423" s="53" t="str">
        <f t="shared" si="169"/>
        <v>2017_PAINDIANA</v>
      </c>
      <c r="F5423">
        <v>424100</v>
      </c>
      <c r="G5423" s="53">
        <f t="array" ref="G5423">SUM(IF(A5423=A$5:A5423,IF(C5423=C$5:C5423,1,0),0))</f>
        <v>32</v>
      </c>
    </row>
    <row r="5424" spans="1:7" x14ac:dyDescent="0.25">
      <c r="A5424">
        <v>2017</v>
      </c>
      <c r="B5424" s="53" t="str">
        <f t="shared" si="168"/>
        <v>2017_PA33</v>
      </c>
      <c r="C5424" t="s">
        <v>276</v>
      </c>
      <c r="D5424" t="s">
        <v>196</v>
      </c>
      <c r="E5424" s="53" t="str">
        <f t="shared" si="169"/>
        <v>2017_PAJEFFERSON</v>
      </c>
      <c r="F5424">
        <v>424100</v>
      </c>
      <c r="G5424" s="53">
        <f t="array" ref="G5424">SUM(IF(A5424=A$5:A5424,IF(C5424=C$5:C5424,1,0),0))</f>
        <v>33</v>
      </c>
    </row>
    <row r="5425" spans="1:7" x14ac:dyDescent="0.25">
      <c r="A5425">
        <v>2017</v>
      </c>
      <c r="B5425" s="53" t="str">
        <f t="shared" si="168"/>
        <v>2017_PA34</v>
      </c>
      <c r="C5425" t="s">
        <v>276</v>
      </c>
      <c r="D5425" t="s">
        <v>1648</v>
      </c>
      <c r="E5425" s="53" t="str">
        <f t="shared" si="169"/>
        <v>2017_PAJUNIATA</v>
      </c>
      <c r="F5425">
        <v>424100</v>
      </c>
      <c r="G5425" s="53">
        <f t="array" ref="G5425">SUM(IF(A5425=A$5:A5425,IF(C5425=C$5:C5425,1,0),0))</f>
        <v>34</v>
      </c>
    </row>
    <row r="5426" spans="1:7" x14ac:dyDescent="0.25">
      <c r="A5426">
        <v>2017</v>
      </c>
      <c r="B5426" s="53" t="str">
        <f t="shared" si="168"/>
        <v>2017_PA35</v>
      </c>
      <c r="C5426" t="s">
        <v>276</v>
      </c>
      <c r="D5426" t="s">
        <v>1649</v>
      </c>
      <c r="E5426" s="53" t="str">
        <f t="shared" si="169"/>
        <v>2017_PALACKAWANNA</v>
      </c>
      <c r="F5426">
        <v>424100</v>
      </c>
      <c r="G5426" s="53">
        <f t="array" ref="G5426">SUM(IF(A5426=A$5:A5426,IF(C5426=C$5:C5426,1,0),0))</f>
        <v>35</v>
      </c>
    </row>
    <row r="5427" spans="1:7" x14ac:dyDescent="0.25">
      <c r="A5427">
        <v>2017</v>
      </c>
      <c r="B5427" s="53" t="str">
        <f t="shared" si="168"/>
        <v>2017_PA36</v>
      </c>
      <c r="C5427" t="s">
        <v>276</v>
      </c>
      <c r="D5427" t="s">
        <v>323</v>
      </c>
      <c r="E5427" s="53" t="str">
        <f t="shared" si="169"/>
        <v>2017_PALANCASTER</v>
      </c>
      <c r="F5427">
        <v>424100</v>
      </c>
      <c r="G5427" s="53">
        <f t="array" ref="G5427">SUM(IF(A5427=A$5:A5427,IF(C5427=C$5:C5427,1,0),0))</f>
        <v>36</v>
      </c>
    </row>
    <row r="5428" spans="1:7" x14ac:dyDescent="0.25">
      <c r="A5428">
        <v>2017</v>
      </c>
      <c r="B5428" s="53" t="str">
        <f t="shared" si="168"/>
        <v>2017_PA37</v>
      </c>
      <c r="C5428" t="s">
        <v>276</v>
      </c>
      <c r="D5428" t="s">
        <v>463</v>
      </c>
      <c r="E5428" s="53" t="str">
        <f t="shared" si="169"/>
        <v>2017_PALAWRENCE</v>
      </c>
      <c r="F5428">
        <v>424100</v>
      </c>
      <c r="G5428" s="53">
        <f t="array" ref="G5428">SUM(IF(A5428=A$5:A5428,IF(C5428=C$5:C5428,1,0),0))</f>
        <v>37</v>
      </c>
    </row>
    <row r="5429" spans="1:7" x14ac:dyDescent="0.25">
      <c r="A5429">
        <v>2017</v>
      </c>
      <c r="B5429" s="53" t="str">
        <f t="shared" si="168"/>
        <v>2017_PA38</v>
      </c>
      <c r="C5429" t="s">
        <v>276</v>
      </c>
      <c r="D5429" t="s">
        <v>1650</v>
      </c>
      <c r="E5429" s="53" t="str">
        <f t="shared" si="169"/>
        <v>2017_PALEBANON</v>
      </c>
      <c r="F5429">
        <v>424100</v>
      </c>
      <c r="G5429" s="53">
        <f t="array" ref="G5429">SUM(IF(A5429=A$5:A5429,IF(C5429=C$5:C5429,1,0),0))</f>
        <v>38</v>
      </c>
    </row>
    <row r="5430" spans="1:7" x14ac:dyDescent="0.25">
      <c r="A5430">
        <v>2017</v>
      </c>
      <c r="B5430" s="53" t="str">
        <f t="shared" si="168"/>
        <v>2017_PA39</v>
      </c>
      <c r="C5430" t="s">
        <v>276</v>
      </c>
      <c r="D5430" t="s">
        <v>1651</v>
      </c>
      <c r="E5430" s="53" t="str">
        <f t="shared" si="169"/>
        <v>2017_PALEHIGH</v>
      </c>
      <c r="F5430">
        <v>424100</v>
      </c>
      <c r="G5430" s="53">
        <f t="array" ref="G5430">SUM(IF(A5430=A$5:A5430,IF(C5430=C$5:C5430,1,0),0))</f>
        <v>39</v>
      </c>
    </row>
    <row r="5431" spans="1:7" x14ac:dyDescent="0.25">
      <c r="A5431">
        <v>2017</v>
      </c>
      <c r="B5431" s="53" t="str">
        <f t="shared" si="168"/>
        <v>2017_PA40</v>
      </c>
      <c r="C5431" t="s">
        <v>276</v>
      </c>
      <c r="D5431" t="s">
        <v>1652</v>
      </c>
      <c r="E5431" s="53" t="str">
        <f t="shared" si="169"/>
        <v>2017_PALUZERNE</v>
      </c>
      <c r="F5431">
        <v>424100</v>
      </c>
      <c r="G5431" s="53">
        <f t="array" ref="G5431">SUM(IF(A5431=A$5:A5431,IF(C5431=C$5:C5431,1,0),0))</f>
        <v>40</v>
      </c>
    </row>
    <row r="5432" spans="1:7" x14ac:dyDescent="0.25">
      <c r="A5432">
        <v>2017</v>
      </c>
      <c r="B5432" s="53" t="str">
        <f t="shared" si="168"/>
        <v>2017_PA41</v>
      </c>
      <c r="C5432" t="s">
        <v>276</v>
      </c>
      <c r="D5432" t="s">
        <v>1653</v>
      </c>
      <c r="E5432" s="53" t="str">
        <f t="shared" si="169"/>
        <v>2017_PALYCOMING</v>
      </c>
      <c r="F5432">
        <v>424100</v>
      </c>
      <c r="G5432" s="53">
        <f t="array" ref="G5432">SUM(IF(A5432=A$5:A5432,IF(C5432=C$5:C5432,1,0),0))</f>
        <v>41</v>
      </c>
    </row>
    <row r="5433" spans="1:7" x14ac:dyDescent="0.25">
      <c r="A5433">
        <v>2017</v>
      </c>
      <c r="B5433" s="53" t="str">
        <f t="shared" si="168"/>
        <v>2017_PA42</v>
      </c>
      <c r="C5433" t="s">
        <v>276</v>
      </c>
      <c r="D5433" t="s">
        <v>1654</v>
      </c>
      <c r="E5433" s="53" t="str">
        <f t="shared" si="169"/>
        <v>2017_PAMCKEAN</v>
      </c>
      <c r="F5433">
        <v>424100</v>
      </c>
      <c r="G5433" s="53">
        <f t="array" ref="G5433">SUM(IF(A5433=A$5:A5433,IF(C5433=C$5:C5433,1,0),0))</f>
        <v>42</v>
      </c>
    </row>
    <row r="5434" spans="1:7" x14ac:dyDescent="0.25">
      <c r="A5434">
        <v>2017</v>
      </c>
      <c r="B5434" s="53" t="str">
        <f t="shared" si="168"/>
        <v>2017_PA43</v>
      </c>
      <c r="C5434" t="s">
        <v>276</v>
      </c>
      <c r="D5434" t="s">
        <v>840</v>
      </c>
      <c r="E5434" s="53" t="str">
        <f t="shared" si="169"/>
        <v>2017_PAMERCER</v>
      </c>
      <c r="F5434">
        <v>424100</v>
      </c>
      <c r="G5434" s="53">
        <f t="array" ref="G5434">SUM(IF(A5434=A$5:A5434,IF(C5434=C$5:C5434,1,0),0))</f>
        <v>43</v>
      </c>
    </row>
    <row r="5435" spans="1:7" x14ac:dyDescent="0.25">
      <c r="A5435">
        <v>2017</v>
      </c>
      <c r="B5435" s="53" t="str">
        <f t="shared" si="168"/>
        <v>2017_PA44</v>
      </c>
      <c r="C5435" t="s">
        <v>276</v>
      </c>
      <c r="D5435" t="s">
        <v>1655</v>
      </c>
      <c r="E5435" s="53" t="str">
        <f t="shared" si="169"/>
        <v>2017_PAMIFFLIN</v>
      </c>
      <c r="F5435">
        <v>424100</v>
      </c>
      <c r="G5435" s="53">
        <f t="array" ref="G5435">SUM(IF(A5435=A$5:A5435,IF(C5435=C$5:C5435,1,0),0))</f>
        <v>44</v>
      </c>
    </row>
    <row r="5436" spans="1:7" x14ac:dyDescent="0.25">
      <c r="A5436">
        <v>2017</v>
      </c>
      <c r="B5436" s="53" t="str">
        <f t="shared" si="168"/>
        <v>2017_PA45</v>
      </c>
      <c r="C5436" t="s">
        <v>276</v>
      </c>
      <c r="D5436" t="s">
        <v>210</v>
      </c>
      <c r="E5436" s="53" t="str">
        <f t="shared" si="169"/>
        <v>2017_PAMONROE</v>
      </c>
      <c r="F5436">
        <v>424100</v>
      </c>
      <c r="G5436" s="53">
        <f t="array" ref="G5436">SUM(IF(A5436=A$5:A5436,IF(C5436=C$5:C5436,1,0),0))</f>
        <v>45</v>
      </c>
    </row>
    <row r="5437" spans="1:7" x14ac:dyDescent="0.25">
      <c r="A5437">
        <v>2017</v>
      </c>
      <c r="B5437" s="53" t="str">
        <f t="shared" si="168"/>
        <v>2017_PA46</v>
      </c>
      <c r="C5437" t="s">
        <v>276</v>
      </c>
      <c r="D5437" t="s">
        <v>232</v>
      </c>
      <c r="E5437" s="53" t="str">
        <f t="shared" si="169"/>
        <v>2017_PAMONTGOMERY</v>
      </c>
      <c r="F5437">
        <v>424100</v>
      </c>
      <c r="G5437" s="53">
        <f t="array" ref="G5437">SUM(IF(A5437=A$5:A5437,IF(C5437=C$5:C5437,1,0),0))</f>
        <v>46</v>
      </c>
    </row>
    <row r="5438" spans="1:7" x14ac:dyDescent="0.25">
      <c r="A5438">
        <v>2017</v>
      </c>
      <c r="B5438" s="53" t="str">
        <f t="shared" si="168"/>
        <v>2017_PA47</v>
      </c>
      <c r="C5438" t="s">
        <v>276</v>
      </c>
      <c r="D5438" t="s">
        <v>1656</v>
      </c>
      <c r="E5438" s="53" t="str">
        <f t="shared" si="169"/>
        <v>2017_PAMONTOUR</v>
      </c>
      <c r="F5438">
        <v>424100</v>
      </c>
      <c r="G5438" s="53">
        <f t="array" ref="G5438">SUM(IF(A5438=A$5:A5438,IF(C5438=C$5:C5438,1,0),0))</f>
        <v>47</v>
      </c>
    </row>
    <row r="5439" spans="1:7" x14ac:dyDescent="0.25">
      <c r="A5439">
        <v>2017</v>
      </c>
      <c r="B5439" s="53" t="str">
        <f t="shared" si="168"/>
        <v>2017_PA48</v>
      </c>
      <c r="C5439" t="s">
        <v>276</v>
      </c>
      <c r="D5439" t="s">
        <v>1494</v>
      </c>
      <c r="E5439" s="53" t="str">
        <f t="shared" si="169"/>
        <v>2017_PANORTHAMPTON</v>
      </c>
      <c r="F5439">
        <v>424100</v>
      </c>
      <c r="G5439" s="53">
        <f t="array" ref="G5439">SUM(IF(A5439=A$5:A5439,IF(C5439=C$5:C5439,1,0),0))</f>
        <v>48</v>
      </c>
    </row>
    <row r="5440" spans="1:7" x14ac:dyDescent="0.25">
      <c r="A5440">
        <v>2017</v>
      </c>
      <c r="B5440" s="53" t="str">
        <f t="shared" si="168"/>
        <v>2017_PA49</v>
      </c>
      <c r="C5440" t="s">
        <v>276</v>
      </c>
      <c r="D5440" t="s">
        <v>1657</v>
      </c>
      <c r="E5440" s="53" t="str">
        <f t="shared" si="169"/>
        <v>2017_PANORTHUMBERLAND</v>
      </c>
      <c r="F5440">
        <v>424100</v>
      </c>
      <c r="G5440" s="53">
        <f t="array" ref="G5440">SUM(IF(A5440=A$5:A5440,IF(C5440=C$5:C5440,1,0),0))</f>
        <v>49</v>
      </c>
    </row>
    <row r="5441" spans="1:7" x14ac:dyDescent="0.25">
      <c r="A5441">
        <v>2017</v>
      </c>
      <c r="B5441" s="53" t="str">
        <f t="shared" si="168"/>
        <v>2017_PA50</v>
      </c>
      <c r="C5441" t="s">
        <v>276</v>
      </c>
      <c r="D5441" t="s">
        <v>473</v>
      </c>
      <c r="E5441" s="53" t="str">
        <f t="shared" si="169"/>
        <v>2017_PAPERRY</v>
      </c>
      <c r="F5441">
        <v>424100</v>
      </c>
      <c r="G5441" s="53">
        <f t="array" ref="G5441">SUM(IF(A5441=A$5:A5441,IF(C5441=C$5:C5441,1,0),0))</f>
        <v>50</v>
      </c>
    </row>
    <row r="5442" spans="1:7" x14ac:dyDescent="0.25">
      <c r="A5442">
        <v>2017</v>
      </c>
      <c r="B5442" s="53" t="str">
        <f t="shared" si="168"/>
        <v>2017_PA51</v>
      </c>
      <c r="C5442" t="s">
        <v>276</v>
      </c>
      <c r="D5442" t="s">
        <v>1658</v>
      </c>
      <c r="E5442" s="53" t="str">
        <f t="shared" si="169"/>
        <v>2017_PAPHILADELPHIA</v>
      </c>
      <c r="F5442">
        <v>424100</v>
      </c>
      <c r="G5442" s="53">
        <f t="array" ref="G5442">SUM(IF(A5442=A$5:A5442,IF(C5442=C$5:C5442,1,0),0))</f>
        <v>51</v>
      </c>
    </row>
    <row r="5443" spans="1:7" x14ac:dyDescent="0.25">
      <c r="A5443">
        <v>2017</v>
      </c>
      <c r="B5443" s="53" t="str">
        <f t="shared" si="168"/>
        <v>2017_PA52</v>
      </c>
      <c r="C5443" t="s">
        <v>276</v>
      </c>
      <c r="D5443" t="s">
        <v>277</v>
      </c>
      <c r="E5443" s="53" t="str">
        <f t="shared" si="169"/>
        <v>2017_PAPIKE</v>
      </c>
      <c r="F5443">
        <v>636150</v>
      </c>
      <c r="G5443" s="53">
        <f t="array" ref="G5443">SUM(IF(A5443=A$5:A5443,IF(C5443=C$5:C5443,1,0),0))</f>
        <v>52</v>
      </c>
    </row>
    <row r="5444" spans="1:7" x14ac:dyDescent="0.25">
      <c r="A5444">
        <v>2017</v>
      </c>
      <c r="B5444" s="53" t="str">
        <f t="shared" si="168"/>
        <v>2017_PA53</v>
      </c>
      <c r="C5444" t="s">
        <v>276</v>
      </c>
      <c r="D5444" t="s">
        <v>1659</v>
      </c>
      <c r="E5444" s="53" t="str">
        <f t="shared" si="169"/>
        <v>2017_PAPOTTER</v>
      </c>
      <c r="F5444">
        <v>424100</v>
      </c>
      <c r="G5444" s="53">
        <f t="array" ref="G5444">SUM(IF(A5444=A$5:A5444,IF(C5444=C$5:C5444,1,0),0))</f>
        <v>53</v>
      </c>
    </row>
    <row r="5445" spans="1:7" x14ac:dyDescent="0.25">
      <c r="A5445">
        <v>2017</v>
      </c>
      <c r="B5445" s="53" t="str">
        <f t="shared" si="168"/>
        <v>2017_PA54</v>
      </c>
      <c r="C5445" t="s">
        <v>276</v>
      </c>
      <c r="D5445" t="s">
        <v>1660</v>
      </c>
      <c r="E5445" s="53" t="str">
        <f t="shared" si="169"/>
        <v>2017_PASCHUYLKILL</v>
      </c>
      <c r="F5445">
        <v>424100</v>
      </c>
      <c r="G5445" s="53">
        <f t="array" ref="G5445">SUM(IF(A5445=A$5:A5445,IF(C5445=C$5:C5445,1,0),0))</f>
        <v>54</v>
      </c>
    </row>
    <row r="5446" spans="1:7" x14ac:dyDescent="0.25">
      <c r="A5446">
        <v>2017</v>
      </c>
      <c r="B5446" s="53" t="str">
        <f t="shared" ref="B5446:B5509" si="170">A5446&amp;"_"&amp;C5446&amp;G5446</f>
        <v>2017_PA55</v>
      </c>
      <c r="C5446" t="s">
        <v>276</v>
      </c>
      <c r="D5446" t="s">
        <v>1661</v>
      </c>
      <c r="E5446" s="53" t="str">
        <f t="shared" ref="E5446:E5509" si="171">A5446&amp;"_"&amp;C5446&amp;D5446</f>
        <v>2017_PASNYDER</v>
      </c>
      <c r="F5446">
        <v>424100</v>
      </c>
      <c r="G5446" s="53">
        <f t="array" ref="G5446">SUM(IF(A5446=A$5:A5446,IF(C5446=C$5:C5446,1,0),0))</f>
        <v>55</v>
      </c>
    </row>
    <row r="5447" spans="1:7" x14ac:dyDescent="0.25">
      <c r="A5447">
        <v>2017</v>
      </c>
      <c r="B5447" s="53" t="str">
        <f t="shared" si="170"/>
        <v>2017_PA56</v>
      </c>
      <c r="C5447" t="s">
        <v>276</v>
      </c>
      <c r="D5447" t="s">
        <v>256</v>
      </c>
      <c r="E5447" s="53" t="str">
        <f t="shared" si="171"/>
        <v>2017_PASOMERSET</v>
      </c>
      <c r="F5447">
        <v>424100</v>
      </c>
      <c r="G5447" s="53">
        <f t="array" ref="G5447">SUM(IF(A5447=A$5:A5447,IF(C5447=C$5:C5447,1,0),0))</f>
        <v>56</v>
      </c>
    </row>
    <row r="5448" spans="1:7" x14ac:dyDescent="0.25">
      <c r="A5448">
        <v>2017</v>
      </c>
      <c r="B5448" s="53" t="str">
        <f t="shared" si="170"/>
        <v>2017_PA57</v>
      </c>
      <c r="C5448" t="s">
        <v>276</v>
      </c>
      <c r="D5448" t="s">
        <v>887</v>
      </c>
      <c r="E5448" s="53" t="str">
        <f t="shared" si="171"/>
        <v>2017_PASULLIVAN</v>
      </c>
      <c r="F5448">
        <v>424100</v>
      </c>
      <c r="G5448" s="53">
        <f t="array" ref="G5448">SUM(IF(A5448=A$5:A5448,IF(C5448=C$5:C5448,1,0),0))</f>
        <v>57</v>
      </c>
    </row>
    <row r="5449" spans="1:7" x14ac:dyDescent="0.25">
      <c r="A5449">
        <v>2017</v>
      </c>
      <c r="B5449" s="53" t="str">
        <f t="shared" si="170"/>
        <v>2017_PA58</v>
      </c>
      <c r="C5449" t="s">
        <v>276</v>
      </c>
      <c r="D5449" t="s">
        <v>1662</v>
      </c>
      <c r="E5449" s="53" t="str">
        <f t="shared" si="171"/>
        <v>2017_PASUSQUEHANNA</v>
      </c>
      <c r="F5449">
        <v>424100</v>
      </c>
      <c r="G5449" s="53">
        <f t="array" ref="G5449">SUM(IF(A5449=A$5:A5449,IF(C5449=C$5:C5449,1,0),0))</f>
        <v>58</v>
      </c>
    </row>
    <row r="5450" spans="1:7" x14ac:dyDescent="0.25">
      <c r="A5450">
        <v>2017</v>
      </c>
      <c r="B5450" s="53" t="str">
        <f t="shared" si="170"/>
        <v>2017_PA59</v>
      </c>
      <c r="C5450" t="s">
        <v>276</v>
      </c>
      <c r="D5450" t="s">
        <v>1452</v>
      </c>
      <c r="E5450" s="53" t="str">
        <f t="shared" si="171"/>
        <v>2017_PATIOGA</v>
      </c>
      <c r="F5450">
        <v>424100</v>
      </c>
      <c r="G5450" s="53">
        <f t="array" ref="G5450">SUM(IF(A5450=A$5:A5450,IF(C5450=C$5:C5450,1,0),0))</f>
        <v>59</v>
      </c>
    </row>
    <row r="5451" spans="1:7" x14ac:dyDescent="0.25">
      <c r="A5451">
        <v>2017</v>
      </c>
      <c r="B5451" s="53" t="str">
        <f t="shared" si="170"/>
        <v>2017_PA60</v>
      </c>
      <c r="C5451" t="s">
        <v>276</v>
      </c>
      <c r="D5451" t="s">
        <v>258</v>
      </c>
      <c r="E5451" s="53" t="str">
        <f t="shared" si="171"/>
        <v>2017_PAUNION</v>
      </c>
      <c r="F5451">
        <v>424100</v>
      </c>
      <c r="G5451" s="53">
        <f t="array" ref="G5451">SUM(IF(A5451=A$5:A5451,IF(C5451=C$5:C5451,1,0),0))</f>
        <v>60</v>
      </c>
    </row>
    <row r="5452" spans="1:7" x14ac:dyDescent="0.25">
      <c r="A5452">
        <v>2017</v>
      </c>
      <c r="B5452" s="53" t="str">
        <f t="shared" si="170"/>
        <v>2017_PA61</v>
      </c>
      <c r="C5452" t="s">
        <v>276</v>
      </c>
      <c r="D5452" t="s">
        <v>1663</v>
      </c>
      <c r="E5452" s="53" t="str">
        <f t="shared" si="171"/>
        <v>2017_PAVENANGO</v>
      </c>
      <c r="F5452">
        <v>424100</v>
      </c>
      <c r="G5452" s="53">
        <f t="array" ref="G5452">SUM(IF(A5452=A$5:A5452,IF(C5452=C$5:C5452,1,0),0))</f>
        <v>61</v>
      </c>
    </row>
    <row r="5453" spans="1:7" x14ac:dyDescent="0.25">
      <c r="A5453">
        <v>2017</v>
      </c>
      <c r="B5453" s="53" t="str">
        <f t="shared" si="170"/>
        <v>2017_PA62</v>
      </c>
      <c r="C5453" t="s">
        <v>276</v>
      </c>
      <c r="D5453" t="s">
        <v>336</v>
      </c>
      <c r="E5453" s="53" t="str">
        <f t="shared" si="171"/>
        <v>2017_PAWARREN</v>
      </c>
      <c r="F5453">
        <v>424100</v>
      </c>
      <c r="G5453" s="53">
        <f t="array" ref="G5453">SUM(IF(A5453=A$5:A5453,IF(C5453=C$5:C5453,1,0),0))</f>
        <v>62</v>
      </c>
    </row>
    <row r="5454" spans="1:7" x14ac:dyDescent="0.25">
      <c r="A5454">
        <v>2017</v>
      </c>
      <c r="B5454" s="53" t="str">
        <f t="shared" si="170"/>
        <v>2017_PA63</v>
      </c>
      <c r="C5454" t="s">
        <v>276</v>
      </c>
      <c r="D5454" t="s">
        <v>125</v>
      </c>
      <c r="E5454" s="53" t="str">
        <f t="shared" si="171"/>
        <v>2017_PAWASHINGTON</v>
      </c>
      <c r="F5454">
        <v>424100</v>
      </c>
      <c r="G5454" s="53">
        <f t="array" ref="G5454">SUM(IF(A5454=A$5:A5454,IF(C5454=C$5:C5454,1,0),0))</f>
        <v>63</v>
      </c>
    </row>
    <row r="5455" spans="1:7" x14ac:dyDescent="0.25">
      <c r="A5455">
        <v>2017</v>
      </c>
      <c r="B5455" s="53" t="str">
        <f t="shared" si="170"/>
        <v>2017_PA64</v>
      </c>
      <c r="C5455" t="s">
        <v>276</v>
      </c>
      <c r="D5455" t="s">
        <v>770</v>
      </c>
      <c r="E5455" s="53" t="str">
        <f t="shared" si="171"/>
        <v>2017_PAWAYNE</v>
      </c>
      <c r="F5455">
        <v>424100</v>
      </c>
      <c r="G5455" s="53">
        <f t="array" ref="G5455">SUM(IF(A5455=A$5:A5455,IF(C5455=C$5:C5455,1,0),0))</f>
        <v>64</v>
      </c>
    </row>
    <row r="5456" spans="1:7" x14ac:dyDescent="0.25">
      <c r="A5456">
        <v>2017</v>
      </c>
      <c r="B5456" s="53" t="str">
        <f t="shared" si="170"/>
        <v>2017_PA65</v>
      </c>
      <c r="C5456" t="s">
        <v>276</v>
      </c>
      <c r="D5456" t="s">
        <v>1664</v>
      </c>
      <c r="E5456" s="53" t="str">
        <f t="shared" si="171"/>
        <v>2017_PAWESTMORELAND</v>
      </c>
      <c r="F5456">
        <v>424100</v>
      </c>
      <c r="G5456" s="53">
        <f t="array" ref="G5456">SUM(IF(A5456=A$5:A5456,IF(C5456=C$5:C5456,1,0),0))</f>
        <v>65</v>
      </c>
    </row>
    <row r="5457" spans="1:7" x14ac:dyDescent="0.25">
      <c r="A5457">
        <v>2017</v>
      </c>
      <c r="B5457" s="53" t="str">
        <f t="shared" si="170"/>
        <v>2017_PA66</v>
      </c>
      <c r="C5457" t="s">
        <v>276</v>
      </c>
      <c r="D5457" t="s">
        <v>128</v>
      </c>
      <c r="E5457" s="53" t="str">
        <f t="shared" si="171"/>
        <v>2017_PAWYOMING</v>
      </c>
      <c r="F5457">
        <v>424100</v>
      </c>
      <c r="G5457" s="53">
        <f t="array" ref="G5457">SUM(IF(A5457=A$5:A5457,IF(C5457=C$5:C5457,1,0),0))</f>
        <v>66</v>
      </c>
    </row>
    <row r="5458" spans="1:7" x14ac:dyDescent="0.25">
      <c r="A5458">
        <v>2017</v>
      </c>
      <c r="B5458" s="53" t="str">
        <f t="shared" si="170"/>
        <v>2017_PA67</v>
      </c>
      <c r="C5458" t="s">
        <v>276</v>
      </c>
      <c r="D5458" t="s">
        <v>337</v>
      </c>
      <c r="E5458" s="53" t="str">
        <f t="shared" si="171"/>
        <v>2017_PAYORK</v>
      </c>
      <c r="F5458">
        <v>424100</v>
      </c>
      <c r="G5458" s="53">
        <f t="array" ref="G5458">SUM(IF(A5458=A$5:A5458,IF(C5458=C$5:C5458,1,0),0))</f>
        <v>67</v>
      </c>
    </row>
    <row r="5459" spans="1:7" x14ac:dyDescent="0.25">
      <c r="A5459">
        <v>2017</v>
      </c>
      <c r="B5459" s="53" t="str">
        <f t="shared" si="170"/>
        <v>2017_RI1</v>
      </c>
      <c r="C5459" t="s">
        <v>278</v>
      </c>
      <c r="D5459" t="s">
        <v>237</v>
      </c>
      <c r="E5459" s="53" t="str">
        <f t="shared" si="171"/>
        <v>2017_RIBRISTOL</v>
      </c>
      <c r="F5459">
        <v>426650</v>
      </c>
      <c r="G5459" s="53">
        <f t="array" ref="G5459">SUM(IF(A5459=A$5:A5459,IF(C5459=C$5:C5459,1,0),0))</f>
        <v>1</v>
      </c>
    </row>
    <row r="5460" spans="1:7" x14ac:dyDescent="0.25">
      <c r="A5460">
        <v>2017</v>
      </c>
      <c r="B5460" s="53" t="str">
        <f t="shared" si="170"/>
        <v>2017_RI2</v>
      </c>
      <c r="C5460" t="s">
        <v>278</v>
      </c>
      <c r="D5460" t="s">
        <v>279</v>
      </c>
      <c r="E5460" s="53" t="str">
        <f t="shared" si="171"/>
        <v>2017_RIKENT</v>
      </c>
      <c r="F5460">
        <v>426650</v>
      </c>
      <c r="G5460" s="53">
        <f t="array" ref="G5460">SUM(IF(A5460=A$5:A5460,IF(C5460=C$5:C5460,1,0),0))</f>
        <v>2</v>
      </c>
    </row>
    <row r="5461" spans="1:7" x14ac:dyDescent="0.25">
      <c r="A5461">
        <v>2017</v>
      </c>
      <c r="B5461" s="53" t="str">
        <f t="shared" si="170"/>
        <v>2017_RI3</v>
      </c>
      <c r="C5461" t="s">
        <v>278</v>
      </c>
      <c r="D5461" t="s">
        <v>280</v>
      </c>
      <c r="E5461" s="53" t="str">
        <f t="shared" si="171"/>
        <v>2017_RINEWPORT</v>
      </c>
      <c r="F5461">
        <v>426650</v>
      </c>
      <c r="G5461" s="53">
        <f t="array" ref="G5461">SUM(IF(A5461=A$5:A5461,IF(C5461=C$5:C5461,1,0),0))</f>
        <v>3</v>
      </c>
    </row>
    <row r="5462" spans="1:7" x14ac:dyDescent="0.25">
      <c r="A5462">
        <v>2017</v>
      </c>
      <c r="B5462" s="53" t="str">
        <f t="shared" si="170"/>
        <v>2017_RI4</v>
      </c>
      <c r="C5462" t="s">
        <v>278</v>
      </c>
      <c r="D5462" t="s">
        <v>281</v>
      </c>
      <c r="E5462" s="53" t="str">
        <f t="shared" si="171"/>
        <v>2017_RIPROVIDENCE</v>
      </c>
      <c r="F5462">
        <v>426650</v>
      </c>
      <c r="G5462" s="53">
        <f t="array" ref="G5462">SUM(IF(A5462=A$5:A5462,IF(C5462=C$5:C5462,1,0),0))</f>
        <v>4</v>
      </c>
    </row>
    <row r="5463" spans="1:7" x14ac:dyDescent="0.25">
      <c r="A5463">
        <v>2017</v>
      </c>
      <c r="B5463" s="53" t="str">
        <f t="shared" si="170"/>
        <v>2017_RI5</v>
      </c>
      <c r="C5463" t="s">
        <v>278</v>
      </c>
      <c r="D5463" t="s">
        <v>125</v>
      </c>
      <c r="E5463" s="53" t="str">
        <f t="shared" si="171"/>
        <v>2017_RIWASHINGTON</v>
      </c>
      <c r="F5463">
        <v>426650</v>
      </c>
      <c r="G5463" s="53">
        <f t="array" ref="G5463">SUM(IF(A5463=A$5:A5463,IF(C5463=C$5:C5463,1,0),0))</f>
        <v>5</v>
      </c>
    </row>
    <row r="5464" spans="1:7" x14ac:dyDescent="0.25">
      <c r="A5464">
        <v>2017</v>
      </c>
      <c r="B5464" s="53" t="str">
        <f t="shared" si="170"/>
        <v>2017_SC1</v>
      </c>
      <c r="C5464" t="s">
        <v>387</v>
      </c>
      <c r="D5464" t="s">
        <v>1665</v>
      </c>
      <c r="E5464" s="53" t="str">
        <f t="shared" si="171"/>
        <v>2017_SCABBEVILLE</v>
      </c>
      <c r="F5464">
        <v>424100</v>
      </c>
      <c r="G5464" s="53">
        <f t="array" ref="G5464">SUM(IF(A5464=A$5:A5464,IF(C5464=C$5:C5464,1,0),0))</f>
        <v>1</v>
      </c>
    </row>
    <row r="5465" spans="1:7" x14ac:dyDescent="0.25">
      <c r="A5465">
        <v>2017</v>
      </c>
      <c r="B5465" s="53" t="str">
        <f t="shared" si="170"/>
        <v>2017_SC2</v>
      </c>
      <c r="C5465" t="s">
        <v>387</v>
      </c>
      <c r="D5465" t="s">
        <v>1666</v>
      </c>
      <c r="E5465" s="53" t="str">
        <f t="shared" si="171"/>
        <v>2017_SCAIKEN</v>
      </c>
      <c r="F5465">
        <v>424100</v>
      </c>
      <c r="G5465" s="53">
        <f t="array" ref="G5465">SUM(IF(A5465=A$5:A5465,IF(C5465=C$5:C5465,1,0),0))</f>
        <v>2</v>
      </c>
    </row>
    <row r="5466" spans="1:7" x14ac:dyDescent="0.25">
      <c r="A5466">
        <v>2017</v>
      </c>
      <c r="B5466" s="53" t="str">
        <f t="shared" si="170"/>
        <v>2017_SC3</v>
      </c>
      <c r="C5466" t="s">
        <v>387</v>
      </c>
      <c r="D5466" t="s">
        <v>1667</v>
      </c>
      <c r="E5466" s="53" t="str">
        <f t="shared" si="171"/>
        <v>2017_SCALLENDALE</v>
      </c>
      <c r="F5466">
        <v>424100</v>
      </c>
      <c r="G5466" s="53">
        <f t="array" ref="G5466">SUM(IF(A5466=A$5:A5466,IF(C5466=C$5:C5466,1,0),0))</f>
        <v>3</v>
      </c>
    </row>
    <row r="5467" spans="1:7" x14ac:dyDescent="0.25">
      <c r="A5467">
        <v>2017</v>
      </c>
      <c r="B5467" s="53" t="str">
        <f t="shared" si="170"/>
        <v>2017_SC4</v>
      </c>
      <c r="C5467" t="s">
        <v>387</v>
      </c>
      <c r="D5467" t="s">
        <v>939</v>
      </c>
      <c r="E5467" s="53" t="str">
        <f t="shared" si="171"/>
        <v>2017_SCANDERSON</v>
      </c>
      <c r="F5467">
        <v>424100</v>
      </c>
      <c r="G5467" s="53">
        <f t="array" ref="G5467">SUM(IF(A5467=A$5:A5467,IF(C5467=C$5:C5467,1,0),0))</f>
        <v>4</v>
      </c>
    </row>
    <row r="5468" spans="1:7" x14ac:dyDescent="0.25">
      <c r="A5468">
        <v>2017</v>
      </c>
      <c r="B5468" s="53" t="str">
        <f t="shared" si="170"/>
        <v>2017_SC5</v>
      </c>
      <c r="C5468" t="s">
        <v>387</v>
      </c>
      <c r="D5468" t="s">
        <v>1668</v>
      </c>
      <c r="E5468" s="53" t="str">
        <f t="shared" si="171"/>
        <v>2017_SCBAMBERG</v>
      </c>
      <c r="F5468">
        <v>424100</v>
      </c>
      <c r="G5468" s="53">
        <f t="array" ref="G5468">SUM(IF(A5468=A$5:A5468,IF(C5468=C$5:C5468,1,0),0))</f>
        <v>5</v>
      </c>
    </row>
    <row r="5469" spans="1:7" x14ac:dyDescent="0.25">
      <c r="A5469">
        <v>2017</v>
      </c>
      <c r="B5469" s="53" t="str">
        <f t="shared" si="170"/>
        <v>2017_SC6</v>
      </c>
      <c r="C5469" t="s">
        <v>387</v>
      </c>
      <c r="D5469" t="s">
        <v>1669</v>
      </c>
      <c r="E5469" s="53" t="str">
        <f t="shared" si="171"/>
        <v>2017_SCBARNWELL</v>
      </c>
      <c r="F5469">
        <v>424100</v>
      </c>
      <c r="G5469" s="53">
        <f t="array" ref="G5469">SUM(IF(A5469=A$5:A5469,IF(C5469=C$5:C5469,1,0),0))</f>
        <v>6</v>
      </c>
    </row>
    <row r="5470" spans="1:7" x14ac:dyDescent="0.25">
      <c r="A5470">
        <v>2017</v>
      </c>
      <c r="B5470" s="53" t="str">
        <f t="shared" si="170"/>
        <v>2017_SC7</v>
      </c>
      <c r="C5470" t="s">
        <v>387</v>
      </c>
      <c r="D5470" t="s">
        <v>1461</v>
      </c>
      <c r="E5470" s="53" t="str">
        <f t="shared" si="171"/>
        <v>2017_SCBEAUFORT</v>
      </c>
      <c r="F5470">
        <v>424100</v>
      </c>
      <c r="G5470" s="53">
        <f t="array" ref="G5470">SUM(IF(A5470=A$5:A5470,IF(C5470=C$5:C5470,1,0),0))</f>
        <v>7</v>
      </c>
    </row>
    <row r="5471" spans="1:7" x14ac:dyDescent="0.25">
      <c r="A5471">
        <v>2017</v>
      </c>
      <c r="B5471" s="53" t="str">
        <f t="shared" si="170"/>
        <v>2017_SC8</v>
      </c>
      <c r="C5471" t="s">
        <v>387</v>
      </c>
      <c r="D5471" t="s">
        <v>1670</v>
      </c>
      <c r="E5471" s="53" t="str">
        <f t="shared" si="171"/>
        <v>2017_SCBERKELEY</v>
      </c>
      <c r="F5471">
        <v>424100</v>
      </c>
      <c r="G5471" s="53">
        <f t="array" ref="G5471">SUM(IF(A5471=A$5:A5471,IF(C5471=C$5:C5471,1,0),0))</f>
        <v>8</v>
      </c>
    </row>
    <row r="5472" spans="1:7" x14ac:dyDescent="0.25">
      <c r="A5472">
        <v>2017</v>
      </c>
      <c r="B5472" s="53" t="str">
        <f t="shared" si="170"/>
        <v>2017_SC9</v>
      </c>
      <c r="C5472" t="s">
        <v>387</v>
      </c>
      <c r="D5472" t="s">
        <v>434</v>
      </c>
      <c r="E5472" s="53" t="str">
        <f t="shared" si="171"/>
        <v>2017_SCCALHOUN</v>
      </c>
      <c r="F5472">
        <v>424100</v>
      </c>
      <c r="G5472" s="53">
        <f t="array" ref="G5472">SUM(IF(A5472=A$5:A5472,IF(C5472=C$5:C5472,1,0),0))</f>
        <v>9</v>
      </c>
    </row>
    <row r="5473" spans="1:7" x14ac:dyDescent="0.25">
      <c r="A5473">
        <v>2017</v>
      </c>
      <c r="B5473" s="53" t="str">
        <f t="shared" si="170"/>
        <v>2017_SC10</v>
      </c>
      <c r="C5473" t="s">
        <v>387</v>
      </c>
      <c r="D5473" t="s">
        <v>1671</v>
      </c>
      <c r="E5473" s="53" t="str">
        <f t="shared" si="171"/>
        <v>2017_SCCHARLESTON</v>
      </c>
      <c r="F5473">
        <v>424100</v>
      </c>
      <c r="G5473" s="53">
        <f t="array" ref="G5473">SUM(IF(A5473=A$5:A5473,IF(C5473=C$5:C5473,1,0),0))</f>
        <v>10</v>
      </c>
    </row>
    <row r="5474" spans="1:7" x14ac:dyDescent="0.25">
      <c r="A5474">
        <v>2017</v>
      </c>
      <c r="B5474" s="53" t="str">
        <f t="shared" si="170"/>
        <v>2017_SC11</v>
      </c>
      <c r="C5474" t="s">
        <v>387</v>
      </c>
      <c r="D5474" t="s">
        <v>436</v>
      </c>
      <c r="E5474" s="53" t="str">
        <f t="shared" si="171"/>
        <v>2017_SCCHEROKEE</v>
      </c>
      <c r="F5474">
        <v>424100</v>
      </c>
      <c r="G5474" s="53">
        <f t="array" ref="G5474">SUM(IF(A5474=A$5:A5474,IF(C5474=C$5:C5474,1,0),0))</f>
        <v>11</v>
      </c>
    </row>
    <row r="5475" spans="1:7" x14ac:dyDescent="0.25">
      <c r="A5475">
        <v>2017</v>
      </c>
      <c r="B5475" s="53" t="str">
        <f t="shared" si="170"/>
        <v>2017_SC12</v>
      </c>
      <c r="C5475" t="s">
        <v>387</v>
      </c>
      <c r="D5475" t="s">
        <v>1642</v>
      </c>
      <c r="E5475" s="53" t="str">
        <f t="shared" si="171"/>
        <v>2017_SCCHESTER</v>
      </c>
      <c r="F5475">
        <v>424100</v>
      </c>
      <c r="G5475" s="53">
        <f t="array" ref="G5475">SUM(IF(A5475=A$5:A5475,IF(C5475=C$5:C5475,1,0),0))</f>
        <v>12</v>
      </c>
    </row>
    <row r="5476" spans="1:7" x14ac:dyDescent="0.25">
      <c r="A5476">
        <v>2017</v>
      </c>
      <c r="B5476" s="53" t="str">
        <f t="shared" si="170"/>
        <v>2017_SC13</v>
      </c>
      <c r="C5476" t="s">
        <v>387</v>
      </c>
      <c r="D5476" t="s">
        <v>307</v>
      </c>
      <c r="E5476" s="53" t="str">
        <f t="shared" si="171"/>
        <v>2017_SCCHESTERFIELD</v>
      </c>
      <c r="F5476">
        <v>424100</v>
      </c>
      <c r="G5476" s="53">
        <f t="array" ref="G5476">SUM(IF(A5476=A$5:A5476,IF(C5476=C$5:C5476,1,0),0))</f>
        <v>13</v>
      </c>
    </row>
    <row r="5477" spans="1:7" x14ac:dyDescent="0.25">
      <c r="A5477">
        <v>2017</v>
      </c>
      <c r="B5477" s="53" t="str">
        <f t="shared" si="170"/>
        <v>2017_SC14</v>
      </c>
      <c r="C5477" t="s">
        <v>387</v>
      </c>
      <c r="D5477" t="s">
        <v>1672</v>
      </c>
      <c r="E5477" s="53" t="str">
        <f t="shared" si="171"/>
        <v>2017_SCCLARENDON</v>
      </c>
      <c r="F5477">
        <v>424100</v>
      </c>
      <c r="G5477" s="53">
        <f t="array" ref="G5477">SUM(IF(A5477=A$5:A5477,IF(C5477=C$5:C5477,1,0),0))</f>
        <v>14</v>
      </c>
    </row>
    <row r="5478" spans="1:7" x14ac:dyDescent="0.25">
      <c r="A5478">
        <v>2017</v>
      </c>
      <c r="B5478" s="53" t="str">
        <f t="shared" si="170"/>
        <v>2017_SC15</v>
      </c>
      <c r="C5478" t="s">
        <v>387</v>
      </c>
      <c r="D5478" t="s">
        <v>1673</v>
      </c>
      <c r="E5478" s="53" t="str">
        <f t="shared" si="171"/>
        <v>2017_SCCOLLETON</v>
      </c>
      <c r="F5478">
        <v>424100</v>
      </c>
      <c r="G5478" s="53">
        <f t="array" ref="G5478">SUM(IF(A5478=A$5:A5478,IF(C5478=C$5:C5478,1,0),0))</f>
        <v>15</v>
      </c>
    </row>
    <row r="5479" spans="1:7" x14ac:dyDescent="0.25">
      <c r="A5479">
        <v>2017</v>
      </c>
      <c r="B5479" s="53" t="str">
        <f t="shared" si="170"/>
        <v>2017_SC16</v>
      </c>
      <c r="C5479" t="s">
        <v>387</v>
      </c>
      <c r="D5479" t="s">
        <v>1674</v>
      </c>
      <c r="E5479" s="53" t="str">
        <f t="shared" si="171"/>
        <v>2017_SCDARLINGTON</v>
      </c>
      <c r="F5479">
        <v>424100</v>
      </c>
      <c r="G5479" s="53">
        <f t="array" ref="G5479">SUM(IF(A5479=A$5:A5479,IF(C5479=C$5:C5479,1,0),0))</f>
        <v>16</v>
      </c>
    </row>
    <row r="5480" spans="1:7" x14ac:dyDescent="0.25">
      <c r="A5480">
        <v>2017</v>
      </c>
      <c r="B5480" s="53" t="str">
        <f t="shared" si="170"/>
        <v>2017_SC17</v>
      </c>
      <c r="C5480" t="s">
        <v>387</v>
      </c>
      <c r="D5480" t="s">
        <v>1675</v>
      </c>
      <c r="E5480" s="53" t="str">
        <f t="shared" si="171"/>
        <v>2017_SCDILLON</v>
      </c>
      <c r="F5480">
        <v>424100</v>
      </c>
      <c r="G5480" s="53">
        <f t="array" ref="G5480">SUM(IF(A5480=A$5:A5480,IF(C5480=C$5:C5480,1,0),0))</f>
        <v>17</v>
      </c>
    </row>
    <row r="5481" spans="1:7" x14ac:dyDescent="0.25">
      <c r="A5481">
        <v>2017</v>
      </c>
      <c r="B5481" s="53" t="str">
        <f t="shared" si="170"/>
        <v>2017_SC18</v>
      </c>
      <c r="C5481" t="s">
        <v>387</v>
      </c>
      <c r="D5481" t="s">
        <v>1110</v>
      </c>
      <c r="E5481" s="53" t="str">
        <f t="shared" si="171"/>
        <v>2017_SCDORCHESTER</v>
      </c>
      <c r="F5481">
        <v>424100</v>
      </c>
      <c r="G5481" s="53">
        <f t="array" ref="G5481">SUM(IF(A5481=A$5:A5481,IF(C5481=C$5:C5481,1,0),0))</f>
        <v>18</v>
      </c>
    </row>
    <row r="5482" spans="1:7" x14ac:dyDescent="0.25">
      <c r="A5482">
        <v>2017</v>
      </c>
      <c r="B5482" s="53" t="str">
        <f t="shared" si="170"/>
        <v>2017_SC19</v>
      </c>
      <c r="C5482" t="s">
        <v>387</v>
      </c>
      <c r="D5482" t="s">
        <v>1676</v>
      </c>
      <c r="E5482" s="53" t="str">
        <f t="shared" si="171"/>
        <v>2017_SCEDGEFIELD</v>
      </c>
      <c r="F5482">
        <v>424100</v>
      </c>
      <c r="G5482" s="53">
        <f t="array" ref="G5482">SUM(IF(A5482=A$5:A5482,IF(C5482=C$5:C5482,1,0),0))</f>
        <v>19</v>
      </c>
    </row>
    <row r="5483" spans="1:7" x14ac:dyDescent="0.25">
      <c r="A5483">
        <v>2017</v>
      </c>
      <c r="B5483" s="53" t="str">
        <f t="shared" si="170"/>
        <v>2017_SC20</v>
      </c>
      <c r="C5483" t="s">
        <v>387</v>
      </c>
      <c r="D5483" t="s">
        <v>205</v>
      </c>
      <c r="E5483" s="53" t="str">
        <f t="shared" si="171"/>
        <v>2017_SCFAIRFIELD</v>
      </c>
      <c r="F5483">
        <v>424100</v>
      </c>
      <c r="G5483" s="53">
        <f t="array" ref="G5483">SUM(IF(A5483=A$5:A5483,IF(C5483=C$5:C5483,1,0),0))</f>
        <v>20</v>
      </c>
    </row>
    <row r="5484" spans="1:7" x14ac:dyDescent="0.25">
      <c r="A5484">
        <v>2017</v>
      </c>
      <c r="B5484" s="53" t="str">
        <f t="shared" si="170"/>
        <v>2017_SC21</v>
      </c>
      <c r="C5484" t="s">
        <v>387</v>
      </c>
      <c r="D5484" t="s">
        <v>1677</v>
      </c>
      <c r="E5484" s="53" t="str">
        <f t="shared" si="171"/>
        <v>2017_SCFLORENCE</v>
      </c>
      <c r="F5484">
        <v>424100</v>
      </c>
      <c r="G5484" s="53">
        <f t="array" ref="G5484">SUM(IF(A5484=A$5:A5484,IF(C5484=C$5:C5484,1,0),0))</f>
        <v>21</v>
      </c>
    </row>
    <row r="5485" spans="1:7" x14ac:dyDescent="0.25">
      <c r="A5485">
        <v>2017</v>
      </c>
      <c r="B5485" s="53" t="str">
        <f t="shared" si="170"/>
        <v>2017_SC22</v>
      </c>
      <c r="C5485" t="s">
        <v>387</v>
      </c>
      <c r="D5485" t="s">
        <v>1678</v>
      </c>
      <c r="E5485" s="53" t="str">
        <f t="shared" si="171"/>
        <v>2017_SCGEORGETOWN</v>
      </c>
      <c r="F5485">
        <v>424100</v>
      </c>
      <c r="G5485" s="53">
        <f t="array" ref="G5485">SUM(IF(A5485=A$5:A5485,IF(C5485=C$5:C5485,1,0),0))</f>
        <v>22</v>
      </c>
    </row>
    <row r="5486" spans="1:7" x14ac:dyDescent="0.25">
      <c r="A5486">
        <v>2017</v>
      </c>
      <c r="B5486" s="53" t="str">
        <f t="shared" si="170"/>
        <v>2017_SC23</v>
      </c>
      <c r="C5486" t="s">
        <v>387</v>
      </c>
      <c r="D5486" t="s">
        <v>1679</v>
      </c>
      <c r="E5486" s="53" t="str">
        <f t="shared" si="171"/>
        <v>2017_SCGREENVILLE</v>
      </c>
      <c r="F5486">
        <v>424100</v>
      </c>
      <c r="G5486" s="53">
        <f t="array" ref="G5486">SUM(IF(A5486=A$5:A5486,IF(C5486=C$5:C5486,1,0),0))</f>
        <v>23</v>
      </c>
    </row>
    <row r="5487" spans="1:7" x14ac:dyDescent="0.25">
      <c r="A5487">
        <v>2017</v>
      </c>
      <c r="B5487" s="53" t="str">
        <f t="shared" si="170"/>
        <v>2017_SC24</v>
      </c>
      <c r="C5487" t="s">
        <v>387</v>
      </c>
      <c r="D5487" t="s">
        <v>959</v>
      </c>
      <c r="E5487" s="53" t="str">
        <f t="shared" si="171"/>
        <v>2017_SCGREENWOOD</v>
      </c>
      <c r="F5487">
        <v>424100</v>
      </c>
      <c r="G5487" s="53">
        <f t="array" ref="G5487">SUM(IF(A5487=A$5:A5487,IF(C5487=C$5:C5487,1,0),0))</f>
        <v>24</v>
      </c>
    </row>
    <row r="5488" spans="1:7" x14ac:dyDescent="0.25">
      <c r="A5488">
        <v>2017</v>
      </c>
      <c r="B5488" s="53" t="str">
        <f t="shared" si="170"/>
        <v>2017_SC25</v>
      </c>
      <c r="C5488" t="s">
        <v>387</v>
      </c>
      <c r="D5488" t="s">
        <v>345</v>
      </c>
      <c r="E5488" s="53" t="str">
        <f t="shared" si="171"/>
        <v>2017_SCHAMPTON</v>
      </c>
      <c r="F5488">
        <v>424100</v>
      </c>
      <c r="G5488" s="53">
        <f t="array" ref="G5488">SUM(IF(A5488=A$5:A5488,IF(C5488=C$5:C5488,1,0),0))</f>
        <v>25</v>
      </c>
    </row>
    <row r="5489" spans="1:7" x14ac:dyDescent="0.25">
      <c r="A5489">
        <v>2017</v>
      </c>
      <c r="B5489" s="53" t="str">
        <f t="shared" si="170"/>
        <v>2017_SC26</v>
      </c>
      <c r="C5489" t="s">
        <v>387</v>
      </c>
      <c r="D5489" t="s">
        <v>1680</v>
      </c>
      <c r="E5489" s="53" t="str">
        <f t="shared" si="171"/>
        <v>2017_SCHORRY</v>
      </c>
      <c r="F5489">
        <v>424100</v>
      </c>
      <c r="G5489" s="53">
        <f t="array" ref="G5489">SUM(IF(A5489=A$5:A5489,IF(C5489=C$5:C5489,1,0),0))</f>
        <v>26</v>
      </c>
    </row>
    <row r="5490" spans="1:7" x14ac:dyDescent="0.25">
      <c r="A5490">
        <v>2017</v>
      </c>
      <c r="B5490" s="53" t="str">
        <f t="shared" si="170"/>
        <v>2017_SC27</v>
      </c>
      <c r="C5490" t="s">
        <v>387</v>
      </c>
      <c r="D5490" t="s">
        <v>729</v>
      </c>
      <c r="E5490" s="53" t="str">
        <f t="shared" si="171"/>
        <v>2017_SCJASPER</v>
      </c>
      <c r="F5490">
        <v>424100</v>
      </c>
      <c r="G5490" s="53">
        <f t="array" ref="G5490">SUM(IF(A5490=A$5:A5490,IF(C5490=C$5:C5490,1,0),0))</f>
        <v>27</v>
      </c>
    </row>
    <row r="5491" spans="1:7" x14ac:dyDescent="0.25">
      <c r="A5491">
        <v>2017</v>
      </c>
      <c r="B5491" s="53" t="str">
        <f t="shared" si="170"/>
        <v>2017_SC28</v>
      </c>
      <c r="C5491" t="s">
        <v>387</v>
      </c>
      <c r="D5491" t="s">
        <v>1681</v>
      </c>
      <c r="E5491" s="53" t="str">
        <f t="shared" si="171"/>
        <v>2017_SCKERSHAW</v>
      </c>
      <c r="F5491">
        <v>424100</v>
      </c>
      <c r="G5491" s="53">
        <f t="array" ref="G5491">SUM(IF(A5491=A$5:A5491,IF(C5491=C$5:C5491,1,0),0))</f>
        <v>28</v>
      </c>
    </row>
    <row r="5492" spans="1:7" x14ac:dyDescent="0.25">
      <c r="A5492">
        <v>2017</v>
      </c>
      <c r="B5492" s="53" t="str">
        <f t="shared" si="170"/>
        <v>2017_SC29</v>
      </c>
      <c r="C5492" t="s">
        <v>387</v>
      </c>
      <c r="D5492" t="s">
        <v>323</v>
      </c>
      <c r="E5492" s="53" t="str">
        <f t="shared" si="171"/>
        <v>2017_SCLANCASTER</v>
      </c>
      <c r="F5492">
        <v>424100</v>
      </c>
      <c r="G5492" s="53">
        <f t="array" ref="G5492">SUM(IF(A5492=A$5:A5492,IF(C5492=C$5:C5492,1,0),0))</f>
        <v>29</v>
      </c>
    </row>
    <row r="5493" spans="1:7" x14ac:dyDescent="0.25">
      <c r="A5493">
        <v>2017</v>
      </c>
      <c r="B5493" s="53" t="str">
        <f t="shared" si="170"/>
        <v>2017_SC30</v>
      </c>
      <c r="C5493" t="s">
        <v>387</v>
      </c>
      <c r="D5493" t="s">
        <v>734</v>
      </c>
      <c r="E5493" s="53" t="str">
        <f t="shared" si="171"/>
        <v>2017_SCLAURENS</v>
      </c>
      <c r="F5493">
        <v>424100</v>
      </c>
      <c r="G5493" s="53">
        <f t="array" ref="G5493">SUM(IF(A5493=A$5:A5493,IF(C5493=C$5:C5493,1,0),0))</f>
        <v>30</v>
      </c>
    </row>
    <row r="5494" spans="1:7" x14ac:dyDescent="0.25">
      <c r="A5494">
        <v>2017</v>
      </c>
      <c r="B5494" s="53" t="str">
        <f t="shared" si="170"/>
        <v>2017_SC31</v>
      </c>
      <c r="C5494" t="s">
        <v>387</v>
      </c>
      <c r="D5494" t="s">
        <v>464</v>
      </c>
      <c r="E5494" s="53" t="str">
        <f t="shared" si="171"/>
        <v>2017_SCLEE</v>
      </c>
      <c r="F5494">
        <v>424100</v>
      </c>
      <c r="G5494" s="53">
        <f t="array" ref="G5494">SUM(IF(A5494=A$5:A5494,IF(C5494=C$5:C5494,1,0),0))</f>
        <v>31</v>
      </c>
    </row>
    <row r="5495" spans="1:7" x14ac:dyDescent="0.25">
      <c r="A5495">
        <v>2017</v>
      </c>
      <c r="B5495" s="53" t="str">
        <f t="shared" si="170"/>
        <v>2017_SC32</v>
      </c>
      <c r="C5495" t="s">
        <v>387</v>
      </c>
      <c r="D5495" t="s">
        <v>1682</v>
      </c>
      <c r="E5495" s="53" t="str">
        <f t="shared" si="171"/>
        <v>2017_SCLEXINGTON</v>
      </c>
      <c r="F5495">
        <v>424100</v>
      </c>
      <c r="G5495" s="53">
        <f t="array" ref="G5495">SUM(IF(A5495=A$5:A5495,IF(C5495=C$5:C5495,1,0),0))</f>
        <v>32</v>
      </c>
    </row>
    <row r="5496" spans="1:7" x14ac:dyDescent="0.25">
      <c r="A5496">
        <v>2017</v>
      </c>
      <c r="B5496" s="53" t="str">
        <f t="shared" si="170"/>
        <v>2017_SC33</v>
      </c>
      <c r="C5496" t="s">
        <v>387</v>
      </c>
      <c r="D5496" t="s">
        <v>1683</v>
      </c>
      <c r="E5496" s="53" t="str">
        <f t="shared" si="171"/>
        <v>2017_SCMCCORMICK</v>
      </c>
      <c r="F5496">
        <v>424100</v>
      </c>
      <c r="G5496" s="53">
        <f t="array" ref="G5496">SUM(IF(A5496=A$5:A5496,IF(C5496=C$5:C5496,1,0),0))</f>
        <v>33</v>
      </c>
    </row>
    <row r="5497" spans="1:7" x14ac:dyDescent="0.25">
      <c r="A5497">
        <v>2017</v>
      </c>
      <c r="B5497" s="53" t="str">
        <f t="shared" si="170"/>
        <v>2017_SC34</v>
      </c>
      <c r="C5497" t="s">
        <v>387</v>
      </c>
      <c r="D5497" t="s">
        <v>469</v>
      </c>
      <c r="E5497" s="53" t="str">
        <f t="shared" si="171"/>
        <v>2017_SCMARION</v>
      </c>
      <c r="F5497">
        <v>424100</v>
      </c>
      <c r="G5497" s="53">
        <f t="array" ref="G5497">SUM(IF(A5497=A$5:A5497,IF(C5497=C$5:C5497,1,0),0))</f>
        <v>34</v>
      </c>
    </row>
    <row r="5498" spans="1:7" x14ac:dyDescent="0.25">
      <c r="A5498">
        <v>2017</v>
      </c>
      <c r="B5498" s="53" t="str">
        <f t="shared" si="170"/>
        <v>2017_SC35</v>
      </c>
      <c r="C5498" t="s">
        <v>387</v>
      </c>
      <c r="D5498" t="s">
        <v>1684</v>
      </c>
      <c r="E5498" s="53" t="str">
        <f t="shared" si="171"/>
        <v>2017_SCMARLBORO</v>
      </c>
      <c r="F5498">
        <v>424100</v>
      </c>
      <c r="G5498" s="53">
        <f t="array" ref="G5498">SUM(IF(A5498=A$5:A5498,IF(C5498=C$5:C5498,1,0),0))</f>
        <v>35</v>
      </c>
    </row>
    <row r="5499" spans="1:7" x14ac:dyDescent="0.25">
      <c r="A5499">
        <v>2017</v>
      </c>
      <c r="B5499" s="53" t="str">
        <f t="shared" si="170"/>
        <v>2017_SC36</v>
      </c>
      <c r="C5499" t="s">
        <v>387</v>
      </c>
      <c r="D5499" t="s">
        <v>1685</v>
      </c>
      <c r="E5499" s="53" t="str">
        <f t="shared" si="171"/>
        <v>2017_SCNEWBERRY</v>
      </c>
      <c r="F5499">
        <v>424100</v>
      </c>
      <c r="G5499" s="53">
        <f t="array" ref="G5499">SUM(IF(A5499=A$5:A5499,IF(C5499=C$5:C5499,1,0),0))</f>
        <v>36</v>
      </c>
    </row>
    <row r="5500" spans="1:7" x14ac:dyDescent="0.25">
      <c r="A5500">
        <v>2017</v>
      </c>
      <c r="B5500" s="53" t="str">
        <f t="shared" si="170"/>
        <v>2017_SC37</v>
      </c>
      <c r="C5500" t="s">
        <v>387</v>
      </c>
      <c r="D5500" t="s">
        <v>743</v>
      </c>
      <c r="E5500" s="53" t="str">
        <f t="shared" si="171"/>
        <v>2017_SCOCONEE</v>
      </c>
      <c r="F5500">
        <v>424100</v>
      </c>
      <c r="G5500" s="53">
        <f t="array" ref="G5500">SUM(IF(A5500=A$5:A5500,IF(C5500=C$5:C5500,1,0),0))</f>
        <v>37</v>
      </c>
    </row>
    <row r="5501" spans="1:7" x14ac:dyDescent="0.25">
      <c r="A5501">
        <v>2017</v>
      </c>
      <c r="B5501" s="53" t="str">
        <f t="shared" si="170"/>
        <v>2017_SC38</v>
      </c>
      <c r="C5501" t="s">
        <v>387</v>
      </c>
      <c r="D5501" t="s">
        <v>1686</v>
      </c>
      <c r="E5501" s="53" t="str">
        <f t="shared" si="171"/>
        <v>2017_SCORANGEBURG</v>
      </c>
      <c r="F5501">
        <v>424100</v>
      </c>
      <c r="G5501" s="53">
        <f t="array" ref="G5501">SUM(IF(A5501=A$5:A5501,IF(C5501=C$5:C5501,1,0),0))</f>
        <v>38</v>
      </c>
    </row>
    <row r="5502" spans="1:7" x14ac:dyDescent="0.25">
      <c r="A5502">
        <v>2017</v>
      </c>
      <c r="B5502" s="53" t="str">
        <f t="shared" si="170"/>
        <v>2017_SC39</v>
      </c>
      <c r="C5502" t="s">
        <v>387</v>
      </c>
      <c r="D5502" t="s">
        <v>474</v>
      </c>
      <c r="E5502" s="53" t="str">
        <f t="shared" si="171"/>
        <v>2017_SCPICKENS</v>
      </c>
      <c r="F5502">
        <v>424100</v>
      </c>
      <c r="G5502" s="53">
        <f t="array" ref="G5502">SUM(IF(A5502=A$5:A5502,IF(C5502=C$5:C5502,1,0),0))</f>
        <v>39</v>
      </c>
    </row>
    <row r="5503" spans="1:7" x14ac:dyDescent="0.25">
      <c r="A5503">
        <v>2017</v>
      </c>
      <c r="B5503" s="53" t="str">
        <f t="shared" si="170"/>
        <v>2017_SC40</v>
      </c>
      <c r="C5503" t="s">
        <v>387</v>
      </c>
      <c r="D5503" t="s">
        <v>845</v>
      </c>
      <c r="E5503" s="53" t="str">
        <f t="shared" si="171"/>
        <v>2017_SCRICHLAND</v>
      </c>
      <c r="F5503">
        <v>424100</v>
      </c>
      <c r="G5503" s="53">
        <f t="array" ref="G5503">SUM(IF(A5503=A$5:A5503,IF(C5503=C$5:C5503,1,0),0))</f>
        <v>40</v>
      </c>
    </row>
    <row r="5504" spans="1:7" x14ac:dyDescent="0.25">
      <c r="A5504">
        <v>2017</v>
      </c>
      <c r="B5504" s="53" t="str">
        <f t="shared" si="170"/>
        <v>2017_SC41</v>
      </c>
      <c r="C5504" t="s">
        <v>387</v>
      </c>
      <c r="D5504" t="s">
        <v>1687</v>
      </c>
      <c r="E5504" s="53" t="str">
        <f t="shared" si="171"/>
        <v>2017_SCSALUDA</v>
      </c>
      <c r="F5504">
        <v>424100</v>
      </c>
      <c r="G5504" s="53">
        <f t="array" ref="G5504">SUM(IF(A5504=A$5:A5504,IF(C5504=C$5:C5504,1,0),0))</f>
        <v>41</v>
      </c>
    </row>
    <row r="5505" spans="1:7" x14ac:dyDescent="0.25">
      <c r="A5505">
        <v>2017</v>
      </c>
      <c r="B5505" s="53" t="str">
        <f t="shared" si="170"/>
        <v>2017_SC42</v>
      </c>
      <c r="C5505" t="s">
        <v>387</v>
      </c>
      <c r="D5505" t="s">
        <v>1688</v>
      </c>
      <c r="E5505" s="53" t="str">
        <f t="shared" si="171"/>
        <v>2017_SCSPARTANBURG</v>
      </c>
      <c r="F5505">
        <v>424100</v>
      </c>
      <c r="G5505" s="53">
        <f t="array" ref="G5505">SUM(IF(A5505=A$5:A5505,IF(C5505=C$5:C5505,1,0),0))</f>
        <v>42</v>
      </c>
    </row>
    <row r="5506" spans="1:7" x14ac:dyDescent="0.25">
      <c r="A5506">
        <v>2017</v>
      </c>
      <c r="B5506" s="53" t="str">
        <f t="shared" si="170"/>
        <v>2017_SC43</v>
      </c>
      <c r="C5506" t="s">
        <v>387</v>
      </c>
      <c r="D5506" t="s">
        <v>479</v>
      </c>
      <c r="E5506" s="53" t="str">
        <f t="shared" si="171"/>
        <v>2017_SCSUMTER</v>
      </c>
      <c r="F5506">
        <v>424100</v>
      </c>
      <c r="G5506" s="53">
        <f t="array" ref="G5506">SUM(IF(A5506=A$5:A5506,IF(C5506=C$5:C5506,1,0),0))</f>
        <v>43</v>
      </c>
    </row>
    <row r="5507" spans="1:7" x14ac:dyDescent="0.25">
      <c r="A5507">
        <v>2017</v>
      </c>
      <c r="B5507" s="53" t="str">
        <f t="shared" si="170"/>
        <v>2017_SC44</v>
      </c>
      <c r="C5507" t="s">
        <v>387</v>
      </c>
      <c r="D5507" t="s">
        <v>258</v>
      </c>
      <c r="E5507" s="53" t="str">
        <f t="shared" si="171"/>
        <v>2017_SCUNION</v>
      </c>
      <c r="F5507">
        <v>424100</v>
      </c>
      <c r="G5507" s="53">
        <f t="array" ref="G5507">SUM(IF(A5507=A$5:A5507,IF(C5507=C$5:C5507,1,0),0))</f>
        <v>44</v>
      </c>
    </row>
    <row r="5508" spans="1:7" x14ac:dyDescent="0.25">
      <c r="A5508">
        <v>2017</v>
      </c>
      <c r="B5508" s="53" t="str">
        <f t="shared" si="170"/>
        <v>2017_SC45</v>
      </c>
      <c r="C5508" t="s">
        <v>387</v>
      </c>
      <c r="D5508" t="s">
        <v>355</v>
      </c>
      <c r="E5508" s="53" t="str">
        <f t="shared" si="171"/>
        <v>2017_SCWILLIAMSBURG</v>
      </c>
      <c r="F5508">
        <v>424100</v>
      </c>
      <c r="G5508" s="53">
        <f t="array" ref="G5508">SUM(IF(A5508=A$5:A5508,IF(C5508=C$5:C5508,1,0),0))</f>
        <v>45</v>
      </c>
    </row>
    <row r="5509" spans="1:7" x14ac:dyDescent="0.25">
      <c r="A5509">
        <v>2017</v>
      </c>
      <c r="B5509" s="53" t="str">
        <f t="shared" si="170"/>
        <v>2017_SC46</v>
      </c>
      <c r="C5509" t="s">
        <v>387</v>
      </c>
      <c r="D5509" t="s">
        <v>337</v>
      </c>
      <c r="E5509" s="53" t="str">
        <f t="shared" si="171"/>
        <v>2017_SCYORK</v>
      </c>
      <c r="F5509">
        <v>424100</v>
      </c>
      <c r="G5509" s="53">
        <f t="array" ref="G5509">SUM(IF(A5509=A$5:A5509,IF(C5509=C$5:C5509,1,0),0))</f>
        <v>46</v>
      </c>
    </row>
    <row r="5510" spans="1:7" x14ac:dyDescent="0.25">
      <c r="A5510">
        <v>2017</v>
      </c>
      <c r="B5510" s="53" t="str">
        <f t="shared" ref="B5510:B5573" si="172">A5510&amp;"_"&amp;C5510&amp;G5510</f>
        <v>2017_SD1</v>
      </c>
      <c r="C5510" t="s">
        <v>388</v>
      </c>
      <c r="D5510" t="s">
        <v>1689</v>
      </c>
      <c r="E5510" s="53" t="str">
        <f t="shared" ref="E5510:E5573" si="173">A5510&amp;"_"&amp;C5510&amp;D5510</f>
        <v>2017_SDAURORA</v>
      </c>
      <c r="F5510">
        <v>424100</v>
      </c>
      <c r="G5510" s="53">
        <f t="array" ref="G5510">SUM(IF(A5510=A$5:A5510,IF(C5510=C$5:C5510,1,0),0))</f>
        <v>1</v>
      </c>
    </row>
    <row r="5511" spans="1:7" x14ac:dyDescent="0.25">
      <c r="A5511">
        <v>2017</v>
      </c>
      <c r="B5511" s="53" t="str">
        <f t="shared" si="172"/>
        <v>2017_SD2</v>
      </c>
      <c r="C5511" t="s">
        <v>388</v>
      </c>
      <c r="D5511" t="s">
        <v>1690</v>
      </c>
      <c r="E5511" s="53" t="str">
        <f t="shared" si="173"/>
        <v>2017_SDBEADLE</v>
      </c>
      <c r="F5511">
        <v>424100</v>
      </c>
      <c r="G5511" s="53">
        <f t="array" ref="G5511">SUM(IF(A5511=A$5:A5511,IF(C5511=C$5:C5511,1,0),0))</f>
        <v>2</v>
      </c>
    </row>
    <row r="5512" spans="1:7" x14ac:dyDescent="0.25">
      <c r="A5512">
        <v>2017</v>
      </c>
      <c r="B5512" s="53" t="str">
        <f t="shared" si="172"/>
        <v>2017_SD3</v>
      </c>
      <c r="C5512" t="s">
        <v>388</v>
      </c>
      <c r="D5512" t="s">
        <v>1691</v>
      </c>
      <c r="E5512" s="53" t="str">
        <f t="shared" si="173"/>
        <v>2017_SDBENNETT</v>
      </c>
      <c r="F5512">
        <v>424100</v>
      </c>
      <c r="G5512" s="53">
        <f t="array" ref="G5512">SUM(IF(A5512=A$5:A5512,IF(C5512=C$5:C5512,1,0),0))</f>
        <v>3</v>
      </c>
    </row>
    <row r="5513" spans="1:7" x14ac:dyDescent="0.25">
      <c r="A5513">
        <v>2017</v>
      </c>
      <c r="B5513" s="53" t="str">
        <f t="shared" si="172"/>
        <v>2017_SD4</v>
      </c>
      <c r="C5513" t="s">
        <v>388</v>
      </c>
      <c r="D5513" t="s">
        <v>1692</v>
      </c>
      <c r="E5513" s="53" t="str">
        <f t="shared" si="173"/>
        <v>2017_SDBON HOMME</v>
      </c>
      <c r="F5513">
        <v>424100</v>
      </c>
      <c r="G5513" s="53">
        <f t="array" ref="G5513">SUM(IF(A5513=A$5:A5513,IF(C5513=C$5:C5513,1,0),0))</f>
        <v>4</v>
      </c>
    </row>
    <row r="5514" spans="1:7" x14ac:dyDescent="0.25">
      <c r="A5514">
        <v>2017</v>
      </c>
      <c r="B5514" s="53" t="str">
        <f t="shared" si="172"/>
        <v>2017_SD5</v>
      </c>
      <c r="C5514" t="s">
        <v>388</v>
      </c>
      <c r="D5514" t="s">
        <v>1693</v>
      </c>
      <c r="E5514" s="53" t="str">
        <f t="shared" si="173"/>
        <v>2017_SDBROOKINGS</v>
      </c>
      <c r="F5514">
        <v>424100</v>
      </c>
      <c r="G5514" s="53">
        <f t="array" ref="G5514">SUM(IF(A5514=A$5:A5514,IF(C5514=C$5:C5514,1,0),0))</f>
        <v>5</v>
      </c>
    </row>
    <row r="5515" spans="1:7" x14ac:dyDescent="0.25">
      <c r="A5515">
        <v>2017</v>
      </c>
      <c r="B5515" s="53" t="str">
        <f t="shared" si="172"/>
        <v>2017_SD6</v>
      </c>
      <c r="C5515" t="s">
        <v>388</v>
      </c>
      <c r="D5515" t="s">
        <v>808</v>
      </c>
      <c r="E5515" s="53" t="str">
        <f t="shared" si="173"/>
        <v>2017_SDBROWN</v>
      </c>
      <c r="F5515">
        <v>424100</v>
      </c>
      <c r="G5515" s="53">
        <f t="array" ref="G5515">SUM(IF(A5515=A$5:A5515,IF(C5515=C$5:C5515,1,0),0))</f>
        <v>6</v>
      </c>
    </row>
    <row r="5516" spans="1:7" x14ac:dyDescent="0.25">
      <c r="A5516">
        <v>2017</v>
      </c>
      <c r="B5516" s="53" t="str">
        <f t="shared" si="172"/>
        <v>2017_SD7</v>
      </c>
      <c r="C5516" t="s">
        <v>388</v>
      </c>
      <c r="D5516" t="s">
        <v>1694</v>
      </c>
      <c r="E5516" s="53" t="str">
        <f t="shared" si="173"/>
        <v>2017_SDBRULE</v>
      </c>
      <c r="F5516">
        <v>424100</v>
      </c>
      <c r="G5516" s="53">
        <f t="array" ref="G5516">SUM(IF(A5516=A$5:A5516,IF(C5516=C$5:C5516,1,0),0))</f>
        <v>7</v>
      </c>
    </row>
    <row r="5517" spans="1:7" x14ac:dyDescent="0.25">
      <c r="A5517">
        <v>2017</v>
      </c>
      <c r="B5517" s="53" t="str">
        <f t="shared" si="172"/>
        <v>2017_SD8</v>
      </c>
      <c r="C5517" t="s">
        <v>388</v>
      </c>
      <c r="D5517" t="s">
        <v>1354</v>
      </c>
      <c r="E5517" s="53" t="str">
        <f t="shared" si="173"/>
        <v>2017_SDBUFFALO</v>
      </c>
      <c r="F5517">
        <v>424100</v>
      </c>
      <c r="G5517" s="53">
        <f t="array" ref="G5517">SUM(IF(A5517=A$5:A5517,IF(C5517=C$5:C5517,1,0),0))</f>
        <v>8</v>
      </c>
    </row>
    <row r="5518" spans="1:7" x14ac:dyDescent="0.25">
      <c r="A5518">
        <v>2017</v>
      </c>
      <c r="B5518" s="53" t="str">
        <f t="shared" si="172"/>
        <v>2017_SD9</v>
      </c>
      <c r="C5518" t="s">
        <v>388</v>
      </c>
      <c r="D5518" t="s">
        <v>552</v>
      </c>
      <c r="E5518" s="53" t="str">
        <f t="shared" si="173"/>
        <v>2017_SDBUTTE</v>
      </c>
      <c r="F5518">
        <v>424100</v>
      </c>
      <c r="G5518" s="53">
        <f t="array" ref="G5518">SUM(IF(A5518=A$5:A5518,IF(C5518=C$5:C5518,1,0),0))</f>
        <v>9</v>
      </c>
    </row>
    <row r="5519" spans="1:7" x14ac:dyDescent="0.25">
      <c r="A5519">
        <v>2017</v>
      </c>
      <c r="B5519" s="53" t="str">
        <f t="shared" si="172"/>
        <v>2017_SD10</v>
      </c>
      <c r="C5519" t="s">
        <v>388</v>
      </c>
      <c r="D5519" t="s">
        <v>1013</v>
      </c>
      <c r="E5519" s="53" t="str">
        <f t="shared" si="173"/>
        <v>2017_SDCAMPBELL</v>
      </c>
      <c r="F5519">
        <v>424100</v>
      </c>
      <c r="G5519" s="53">
        <f t="array" ref="G5519">SUM(IF(A5519=A$5:A5519,IF(C5519=C$5:C5519,1,0),0))</f>
        <v>10</v>
      </c>
    </row>
    <row r="5520" spans="1:7" x14ac:dyDescent="0.25">
      <c r="A5520">
        <v>2017</v>
      </c>
      <c r="B5520" s="53" t="str">
        <f t="shared" si="172"/>
        <v>2017_SD11</v>
      </c>
      <c r="C5520" t="s">
        <v>388</v>
      </c>
      <c r="D5520" t="s">
        <v>1695</v>
      </c>
      <c r="E5520" s="53" t="str">
        <f t="shared" si="173"/>
        <v>2017_SDCHARLES MIX</v>
      </c>
      <c r="F5520">
        <v>424100</v>
      </c>
      <c r="G5520" s="53">
        <f t="array" ref="G5520">SUM(IF(A5520=A$5:A5520,IF(C5520=C$5:C5520,1,0),0))</f>
        <v>11</v>
      </c>
    </row>
    <row r="5521" spans="1:7" x14ac:dyDescent="0.25">
      <c r="A5521">
        <v>2017</v>
      </c>
      <c r="B5521" s="53" t="str">
        <f t="shared" si="172"/>
        <v>2017_SD12</v>
      </c>
      <c r="C5521" t="s">
        <v>388</v>
      </c>
      <c r="D5521" t="s">
        <v>507</v>
      </c>
      <c r="E5521" s="53" t="str">
        <f t="shared" si="173"/>
        <v>2017_SDCLARK</v>
      </c>
      <c r="F5521">
        <v>424100</v>
      </c>
      <c r="G5521" s="53">
        <f t="array" ref="G5521">SUM(IF(A5521=A$5:A5521,IF(C5521=C$5:C5521,1,0),0))</f>
        <v>12</v>
      </c>
    </row>
    <row r="5522" spans="1:7" x14ac:dyDescent="0.25">
      <c r="A5522">
        <v>2017</v>
      </c>
      <c r="B5522" s="53" t="str">
        <f t="shared" si="172"/>
        <v>2017_SD13</v>
      </c>
      <c r="C5522" t="s">
        <v>388</v>
      </c>
      <c r="D5522" t="s">
        <v>439</v>
      </c>
      <c r="E5522" s="53" t="str">
        <f t="shared" si="173"/>
        <v>2017_SDCLAY</v>
      </c>
      <c r="F5522">
        <v>424100</v>
      </c>
      <c r="G5522" s="53">
        <f t="array" ref="G5522">SUM(IF(A5522=A$5:A5522,IF(C5522=C$5:C5522,1,0),0))</f>
        <v>13</v>
      </c>
    </row>
    <row r="5523" spans="1:7" x14ac:dyDescent="0.25">
      <c r="A5523">
        <v>2017</v>
      </c>
      <c r="B5523" s="53" t="str">
        <f t="shared" si="172"/>
        <v>2017_SD14</v>
      </c>
      <c r="C5523" t="s">
        <v>388</v>
      </c>
      <c r="D5523" t="s">
        <v>1696</v>
      </c>
      <c r="E5523" s="53" t="str">
        <f t="shared" si="173"/>
        <v>2017_SDCODINGTON</v>
      </c>
      <c r="F5523">
        <v>424100</v>
      </c>
      <c r="G5523" s="53">
        <f t="array" ref="G5523">SUM(IF(A5523=A$5:A5523,IF(C5523=C$5:C5523,1,0),0))</f>
        <v>14</v>
      </c>
    </row>
    <row r="5524" spans="1:7" x14ac:dyDescent="0.25">
      <c r="A5524">
        <v>2017</v>
      </c>
      <c r="B5524" s="53" t="str">
        <f t="shared" si="172"/>
        <v>2017_SD15</v>
      </c>
      <c r="C5524" t="s">
        <v>388</v>
      </c>
      <c r="D5524" t="s">
        <v>1697</v>
      </c>
      <c r="E5524" s="53" t="str">
        <f t="shared" si="173"/>
        <v>2017_SDCORSON</v>
      </c>
      <c r="F5524">
        <v>424100</v>
      </c>
      <c r="G5524" s="53">
        <f t="array" ref="G5524">SUM(IF(A5524=A$5:A5524,IF(C5524=C$5:C5524,1,0),0))</f>
        <v>15</v>
      </c>
    </row>
    <row r="5525" spans="1:7" x14ac:dyDescent="0.25">
      <c r="A5525">
        <v>2017</v>
      </c>
      <c r="B5525" s="53" t="str">
        <f t="shared" si="172"/>
        <v>2017_SD16</v>
      </c>
      <c r="C5525" t="s">
        <v>388</v>
      </c>
      <c r="D5525" t="s">
        <v>592</v>
      </c>
      <c r="E5525" s="53" t="str">
        <f t="shared" si="173"/>
        <v>2017_SDCUSTER</v>
      </c>
      <c r="F5525">
        <v>424100</v>
      </c>
      <c r="G5525" s="53">
        <f t="array" ref="G5525">SUM(IF(A5525=A$5:A5525,IF(C5525=C$5:C5525,1,0),0))</f>
        <v>16</v>
      </c>
    </row>
    <row r="5526" spans="1:7" x14ac:dyDescent="0.25">
      <c r="A5526">
        <v>2017</v>
      </c>
      <c r="B5526" s="53" t="str">
        <f t="shared" si="172"/>
        <v>2017_SD17</v>
      </c>
      <c r="C5526" t="s">
        <v>388</v>
      </c>
      <c r="D5526" t="s">
        <v>1698</v>
      </c>
      <c r="E5526" s="53" t="str">
        <f t="shared" si="173"/>
        <v>2017_SDDAVISON</v>
      </c>
      <c r="F5526">
        <v>424100</v>
      </c>
      <c r="G5526" s="53">
        <f t="array" ref="G5526">SUM(IF(A5526=A$5:A5526,IF(C5526=C$5:C5526,1,0),0))</f>
        <v>17</v>
      </c>
    </row>
    <row r="5527" spans="1:7" x14ac:dyDescent="0.25">
      <c r="A5527">
        <v>2017</v>
      </c>
      <c r="B5527" s="53" t="str">
        <f t="shared" si="172"/>
        <v>2017_SD18</v>
      </c>
      <c r="C5527" t="s">
        <v>388</v>
      </c>
      <c r="D5527" t="s">
        <v>1699</v>
      </c>
      <c r="E5527" s="53" t="str">
        <f t="shared" si="173"/>
        <v>2017_SDDAY</v>
      </c>
      <c r="F5527">
        <v>424100</v>
      </c>
      <c r="G5527" s="53">
        <f t="array" ref="G5527">SUM(IF(A5527=A$5:A5527,IF(C5527=C$5:C5527,1,0),0))</f>
        <v>18</v>
      </c>
    </row>
    <row r="5528" spans="1:7" x14ac:dyDescent="0.25">
      <c r="A5528">
        <v>2017</v>
      </c>
      <c r="B5528" s="53" t="str">
        <f t="shared" si="172"/>
        <v>2017_SD19</v>
      </c>
      <c r="C5528" t="s">
        <v>388</v>
      </c>
      <c r="D5528" t="s">
        <v>1360</v>
      </c>
      <c r="E5528" s="53" t="str">
        <f t="shared" si="173"/>
        <v>2017_SDDEUEL</v>
      </c>
      <c r="F5528">
        <v>424100</v>
      </c>
      <c r="G5528" s="53">
        <f t="array" ref="G5528">SUM(IF(A5528=A$5:A5528,IF(C5528=C$5:C5528,1,0),0))</f>
        <v>19</v>
      </c>
    </row>
    <row r="5529" spans="1:7" x14ac:dyDescent="0.25">
      <c r="A5529">
        <v>2017</v>
      </c>
      <c r="B5529" s="53" t="str">
        <f t="shared" si="172"/>
        <v>2017_SD20</v>
      </c>
      <c r="C5529" t="s">
        <v>388</v>
      </c>
      <c r="D5529" t="s">
        <v>1588</v>
      </c>
      <c r="E5529" s="53" t="str">
        <f t="shared" si="173"/>
        <v>2017_SDDEWEY</v>
      </c>
      <c r="F5529">
        <v>424100</v>
      </c>
      <c r="G5529" s="53">
        <f t="array" ref="G5529">SUM(IF(A5529=A$5:A5529,IF(C5529=C$5:C5529,1,0),0))</f>
        <v>20</v>
      </c>
    </row>
    <row r="5530" spans="1:7" x14ac:dyDescent="0.25">
      <c r="A5530">
        <v>2017</v>
      </c>
      <c r="B5530" s="53" t="str">
        <f t="shared" si="172"/>
        <v>2017_SD21</v>
      </c>
      <c r="C5530" t="s">
        <v>388</v>
      </c>
      <c r="D5530" t="s">
        <v>190</v>
      </c>
      <c r="E5530" s="53" t="str">
        <f t="shared" si="173"/>
        <v>2017_SDDOUGLAS</v>
      </c>
      <c r="F5530">
        <v>424100</v>
      </c>
      <c r="G5530" s="53">
        <f t="array" ref="G5530">SUM(IF(A5530=A$5:A5530,IF(C5530=C$5:C5530,1,0),0))</f>
        <v>21</v>
      </c>
    </row>
    <row r="5531" spans="1:7" x14ac:dyDescent="0.25">
      <c r="A5531">
        <v>2017</v>
      </c>
      <c r="B5531" s="53" t="str">
        <f t="shared" si="172"/>
        <v>2017_SD22</v>
      </c>
      <c r="C5531" t="s">
        <v>388</v>
      </c>
      <c r="D5531" t="s">
        <v>1700</v>
      </c>
      <c r="E5531" s="53" t="str">
        <f t="shared" si="173"/>
        <v>2017_SDEDMUNDS</v>
      </c>
      <c r="F5531">
        <v>424100</v>
      </c>
      <c r="G5531" s="53">
        <f t="array" ref="G5531">SUM(IF(A5531=A$5:A5531,IF(C5531=C$5:C5531,1,0),0))</f>
        <v>22</v>
      </c>
    </row>
    <row r="5532" spans="1:7" x14ac:dyDescent="0.25">
      <c r="A5532">
        <v>2017</v>
      </c>
      <c r="B5532" s="53" t="str">
        <f t="shared" si="172"/>
        <v>2017_SD23</v>
      </c>
      <c r="C5532" t="s">
        <v>388</v>
      </c>
      <c r="D5532" t="s">
        <v>1701</v>
      </c>
      <c r="E5532" s="53" t="str">
        <f t="shared" si="173"/>
        <v>2017_SDFALL RIVER</v>
      </c>
      <c r="F5532">
        <v>424100</v>
      </c>
      <c r="G5532" s="53">
        <f t="array" ref="G5532">SUM(IF(A5532=A$5:A5532,IF(C5532=C$5:C5532,1,0),0))</f>
        <v>23</v>
      </c>
    </row>
    <row r="5533" spans="1:7" x14ac:dyDescent="0.25">
      <c r="A5533">
        <v>2017</v>
      </c>
      <c r="B5533" s="53" t="str">
        <f t="shared" si="172"/>
        <v>2017_SD24</v>
      </c>
      <c r="C5533" t="s">
        <v>388</v>
      </c>
      <c r="D5533" t="s">
        <v>1702</v>
      </c>
      <c r="E5533" s="53" t="str">
        <f t="shared" si="173"/>
        <v>2017_SDFAULK</v>
      </c>
      <c r="F5533">
        <v>424100</v>
      </c>
      <c r="G5533" s="53">
        <f t="array" ref="G5533">SUM(IF(A5533=A$5:A5533,IF(C5533=C$5:C5533,1,0),0))</f>
        <v>24</v>
      </c>
    </row>
    <row r="5534" spans="1:7" x14ac:dyDescent="0.25">
      <c r="A5534">
        <v>2017</v>
      </c>
      <c r="B5534" s="53" t="str">
        <f t="shared" si="172"/>
        <v>2017_SD25</v>
      </c>
      <c r="C5534" t="s">
        <v>388</v>
      </c>
      <c r="D5534" t="s">
        <v>520</v>
      </c>
      <c r="E5534" s="53" t="str">
        <f t="shared" si="173"/>
        <v>2017_SDGRANT</v>
      </c>
      <c r="F5534">
        <v>424100</v>
      </c>
      <c r="G5534" s="53">
        <f t="array" ref="G5534">SUM(IF(A5534=A$5:A5534,IF(C5534=C$5:C5534,1,0),0))</f>
        <v>25</v>
      </c>
    </row>
    <row r="5535" spans="1:7" x14ac:dyDescent="0.25">
      <c r="A5535">
        <v>2017</v>
      </c>
      <c r="B5535" s="53" t="str">
        <f t="shared" si="172"/>
        <v>2017_SD26</v>
      </c>
      <c r="C5535" t="s">
        <v>388</v>
      </c>
      <c r="D5535" t="s">
        <v>1703</v>
      </c>
      <c r="E5535" s="53" t="str">
        <f t="shared" si="173"/>
        <v>2017_SDGREGORY</v>
      </c>
      <c r="F5535">
        <v>424100</v>
      </c>
      <c r="G5535" s="53">
        <f t="array" ref="G5535">SUM(IF(A5535=A$5:A5535,IF(C5535=C$5:C5535,1,0),0))</f>
        <v>26</v>
      </c>
    </row>
    <row r="5536" spans="1:7" x14ac:dyDescent="0.25">
      <c r="A5536">
        <v>2017</v>
      </c>
      <c r="B5536" s="53" t="str">
        <f t="shared" si="172"/>
        <v>2017_SD27</v>
      </c>
      <c r="C5536" t="s">
        <v>388</v>
      </c>
      <c r="D5536" t="s">
        <v>1704</v>
      </c>
      <c r="E5536" s="53" t="str">
        <f t="shared" si="173"/>
        <v>2017_SDHAAKON</v>
      </c>
      <c r="F5536">
        <v>424100</v>
      </c>
      <c r="G5536" s="53">
        <f t="array" ref="G5536">SUM(IF(A5536=A$5:A5536,IF(C5536=C$5:C5536,1,0),0))</f>
        <v>27</v>
      </c>
    </row>
    <row r="5537" spans="1:7" x14ac:dyDescent="0.25">
      <c r="A5537">
        <v>2017</v>
      </c>
      <c r="B5537" s="53" t="str">
        <f t="shared" si="172"/>
        <v>2017_SD28</v>
      </c>
      <c r="C5537" t="s">
        <v>388</v>
      </c>
      <c r="D5537" t="s">
        <v>1705</v>
      </c>
      <c r="E5537" s="53" t="str">
        <f t="shared" si="173"/>
        <v>2017_SDHAMLIN</v>
      </c>
      <c r="F5537">
        <v>424100</v>
      </c>
      <c r="G5537" s="53">
        <f t="array" ref="G5537">SUM(IF(A5537=A$5:A5537,IF(C5537=C$5:C5537,1,0),0))</f>
        <v>28</v>
      </c>
    </row>
    <row r="5538" spans="1:7" x14ac:dyDescent="0.25">
      <c r="A5538">
        <v>2017</v>
      </c>
      <c r="B5538" s="53" t="str">
        <f t="shared" si="172"/>
        <v>2017_SD29</v>
      </c>
      <c r="C5538" t="s">
        <v>388</v>
      </c>
      <c r="D5538" t="s">
        <v>1706</v>
      </c>
      <c r="E5538" s="53" t="str">
        <f t="shared" si="173"/>
        <v>2017_SDHAND</v>
      </c>
      <c r="F5538">
        <v>424100</v>
      </c>
      <c r="G5538" s="53">
        <f t="array" ref="G5538">SUM(IF(A5538=A$5:A5538,IF(C5538=C$5:C5538,1,0),0))</f>
        <v>29</v>
      </c>
    </row>
    <row r="5539" spans="1:7" x14ac:dyDescent="0.25">
      <c r="A5539">
        <v>2017</v>
      </c>
      <c r="B5539" s="53" t="str">
        <f t="shared" si="172"/>
        <v>2017_SD30</v>
      </c>
      <c r="C5539" t="s">
        <v>388</v>
      </c>
      <c r="D5539" t="s">
        <v>1707</v>
      </c>
      <c r="E5539" s="53" t="str">
        <f t="shared" si="173"/>
        <v>2017_SDHANSON</v>
      </c>
      <c r="F5539">
        <v>424100</v>
      </c>
      <c r="G5539" s="53">
        <f t="array" ref="G5539">SUM(IF(A5539=A$5:A5539,IF(C5539=C$5:C5539,1,0),0))</f>
        <v>30</v>
      </c>
    </row>
    <row r="5540" spans="1:7" x14ac:dyDescent="0.25">
      <c r="A5540">
        <v>2017</v>
      </c>
      <c r="B5540" s="53" t="str">
        <f t="shared" si="172"/>
        <v>2017_SD31</v>
      </c>
      <c r="C5540" t="s">
        <v>388</v>
      </c>
      <c r="D5540" t="s">
        <v>1418</v>
      </c>
      <c r="E5540" s="53" t="str">
        <f t="shared" si="173"/>
        <v>2017_SDHARDING</v>
      </c>
      <c r="F5540">
        <v>424100</v>
      </c>
      <c r="G5540" s="53">
        <f t="array" ref="G5540">SUM(IF(A5540=A$5:A5540,IF(C5540=C$5:C5540,1,0),0))</f>
        <v>31</v>
      </c>
    </row>
    <row r="5541" spans="1:7" x14ac:dyDescent="0.25">
      <c r="A5541">
        <v>2017</v>
      </c>
      <c r="B5541" s="53" t="str">
        <f t="shared" si="172"/>
        <v>2017_SD32</v>
      </c>
      <c r="C5541" t="s">
        <v>388</v>
      </c>
      <c r="D5541" t="s">
        <v>1592</v>
      </c>
      <c r="E5541" s="53" t="str">
        <f t="shared" si="173"/>
        <v>2017_SDHUGHES</v>
      </c>
      <c r="F5541">
        <v>424100</v>
      </c>
      <c r="G5541" s="53">
        <f t="array" ref="G5541">SUM(IF(A5541=A$5:A5541,IF(C5541=C$5:C5541,1,0),0))</f>
        <v>32</v>
      </c>
    </row>
    <row r="5542" spans="1:7" x14ac:dyDescent="0.25">
      <c r="A5542">
        <v>2017</v>
      </c>
      <c r="B5542" s="53" t="str">
        <f t="shared" si="172"/>
        <v>2017_SD33</v>
      </c>
      <c r="C5542" t="s">
        <v>388</v>
      </c>
      <c r="D5542" t="s">
        <v>1708</v>
      </c>
      <c r="E5542" s="53" t="str">
        <f t="shared" si="173"/>
        <v>2017_SDHUTCHINSON</v>
      </c>
      <c r="F5542">
        <v>424100</v>
      </c>
      <c r="G5542" s="53">
        <f t="array" ref="G5542">SUM(IF(A5542=A$5:A5542,IF(C5542=C$5:C5542,1,0),0))</f>
        <v>33</v>
      </c>
    </row>
    <row r="5543" spans="1:7" x14ac:dyDescent="0.25">
      <c r="A5543">
        <v>2017</v>
      </c>
      <c r="B5543" s="53" t="str">
        <f t="shared" si="172"/>
        <v>2017_SD34</v>
      </c>
      <c r="C5543" t="s">
        <v>388</v>
      </c>
      <c r="D5543" t="s">
        <v>273</v>
      </c>
      <c r="E5543" s="53" t="str">
        <f t="shared" si="173"/>
        <v>2017_SDHYDE</v>
      </c>
      <c r="F5543">
        <v>424100</v>
      </c>
      <c r="G5543" s="53">
        <f t="array" ref="G5543">SUM(IF(A5543=A$5:A5543,IF(C5543=C$5:C5543,1,0),0))</f>
        <v>34</v>
      </c>
    </row>
    <row r="5544" spans="1:7" x14ac:dyDescent="0.25">
      <c r="A5544">
        <v>2017</v>
      </c>
      <c r="B5544" s="53" t="str">
        <f t="shared" si="172"/>
        <v>2017_SD35</v>
      </c>
      <c r="C5544" t="s">
        <v>388</v>
      </c>
      <c r="D5544" t="s">
        <v>460</v>
      </c>
      <c r="E5544" s="53" t="str">
        <f t="shared" si="173"/>
        <v>2017_SDJACKSON</v>
      </c>
      <c r="F5544">
        <v>424100</v>
      </c>
      <c r="G5544" s="53">
        <f t="array" ref="G5544">SUM(IF(A5544=A$5:A5544,IF(C5544=C$5:C5544,1,0),0))</f>
        <v>35</v>
      </c>
    </row>
    <row r="5545" spans="1:7" x14ac:dyDescent="0.25">
      <c r="A5545">
        <v>2017</v>
      </c>
      <c r="B5545" s="53" t="str">
        <f t="shared" si="172"/>
        <v>2017_SD36</v>
      </c>
      <c r="C5545" t="s">
        <v>388</v>
      </c>
      <c r="D5545" t="s">
        <v>1709</v>
      </c>
      <c r="E5545" s="53" t="str">
        <f t="shared" si="173"/>
        <v>2017_SDJERAULD</v>
      </c>
      <c r="F5545">
        <v>424100</v>
      </c>
      <c r="G5545" s="53">
        <f t="array" ref="G5545">SUM(IF(A5545=A$5:A5545,IF(C5545=C$5:C5545,1,0),0))</f>
        <v>36</v>
      </c>
    </row>
    <row r="5546" spans="1:7" x14ac:dyDescent="0.25">
      <c r="A5546">
        <v>2017</v>
      </c>
      <c r="B5546" s="53" t="str">
        <f t="shared" si="172"/>
        <v>2017_SD37</v>
      </c>
      <c r="C5546" t="s">
        <v>388</v>
      </c>
      <c r="D5546" t="s">
        <v>732</v>
      </c>
      <c r="E5546" s="53" t="str">
        <f t="shared" si="173"/>
        <v>2017_SDJONES</v>
      </c>
      <c r="F5546">
        <v>424100</v>
      </c>
      <c r="G5546" s="53">
        <f t="array" ref="G5546">SUM(IF(A5546=A$5:A5546,IF(C5546=C$5:C5546,1,0),0))</f>
        <v>37</v>
      </c>
    </row>
    <row r="5547" spans="1:7" x14ac:dyDescent="0.25">
      <c r="A5547">
        <v>2017</v>
      </c>
      <c r="B5547" s="53" t="str">
        <f t="shared" si="172"/>
        <v>2017_SD38</v>
      </c>
      <c r="C5547" t="s">
        <v>388</v>
      </c>
      <c r="D5547" t="s">
        <v>1710</v>
      </c>
      <c r="E5547" s="53" t="str">
        <f t="shared" si="173"/>
        <v>2017_SDKINGSBURY</v>
      </c>
      <c r="F5547">
        <v>424100</v>
      </c>
      <c r="G5547" s="53">
        <f t="array" ref="G5547">SUM(IF(A5547=A$5:A5547,IF(C5547=C$5:C5547,1,0),0))</f>
        <v>38</v>
      </c>
    </row>
    <row r="5548" spans="1:7" x14ac:dyDescent="0.25">
      <c r="A5548">
        <v>2017</v>
      </c>
      <c r="B5548" s="53" t="str">
        <f t="shared" si="172"/>
        <v>2017_SD39</v>
      </c>
      <c r="C5548" t="s">
        <v>388</v>
      </c>
      <c r="D5548" t="s">
        <v>197</v>
      </c>
      <c r="E5548" s="53" t="str">
        <f t="shared" si="173"/>
        <v>2017_SDLAKE</v>
      </c>
      <c r="F5548">
        <v>424100</v>
      </c>
      <c r="G5548" s="53">
        <f t="array" ref="G5548">SUM(IF(A5548=A$5:A5548,IF(C5548=C$5:C5548,1,0),0))</f>
        <v>39</v>
      </c>
    </row>
    <row r="5549" spans="1:7" x14ac:dyDescent="0.25">
      <c r="A5549">
        <v>2017</v>
      </c>
      <c r="B5549" s="53" t="str">
        <f t="shared" si="172"/>
        <v>2017_SD40</v>
      </c>
      <c r="C5549" t="s">
        <v>388</v>
      </c>
      <c r="D5549" t="s">
        <v>463</v>
      </c>
      <c r="E5549" s="53" t="str">
        <f t="shared" si="173"/>
        <v>2017_SDLAWRENCE</v>
      </c>
      <c r="F5549">
        <v>424100</v>
      </c>
      <c r="G5549" s="53">
        <f t="array" ref="G5549">SUM(IF(A5549=A$5:A5549,IF(C5549=C$5:C5549,1,0),0))</f>
        <v>40</v>
      </c>
    </row>
    <row r="5550" spans="1:7" x14ac:dyDescent="0.25">
      <c r="A5550">
        <v>2017</v>
      </c>
      <c r="B5550" s="53" t="str">
        <f t="shared" si="172"/>
        <v>2017_SD41</v>
      </c>
      <c r="C5550" t="s">
        <v>388</v>
      </c>
      <c r="D5550" t="s">
        <v>221</v>
      </c>
      <c r="E5550" s="53" t="str">
        <f t="shared" si="173"/>
        <v>2017_SDLINCOLN</v>
      </c>
      <c r="F5550">
        <v>424100</v>
      </c>
      <c r="G5550" s="53">
        <f t="array" ref="G5550">SUM(IF(A5550=A$5:A5550,IF(C5550=C$5:C5550,1,0),0))</f>
        <v>41</v>
      </c>
    </row>
    <row r="5551" spans="1:7" x14ac:dyDescent="0.25">
      <c r="A5551">
        <v>2017</v>
      </c>
      <c r="B5551" s="53" t="str">
        <f t="shared" si="172"/>
        <v>2017_SD42</v>
      </c>
      <c r="C5551" t="s">
        <v>388</v>
      </c>
      <c r="D5551" t="s">
        <v>1711</v>
      </c>
      <c r="E5551" s="53" t="str">
        <f t="shared" si="173"/>
        <v>2017_SDLYMAN</v>
      </c>
      <c r="F5551">
        <v>424100</v>
      </c>
      <c r="G5551" s="53">
        <f t="array" ref="G5551">SUM(IF(A5551=A$5:A5551,IF(C5551=C$5:C5551,1,0),0))</f>
        <v>42</v>
      </c>
    </row>
    <row r="5552" spans="1:7" x14ac:dyDescent="0.25">
      <c r="A5552">
        <v>2017</v>
      </c>
      <c r="B5552" s="53" t="str">
        <f t="shared" si="172"/>
        <v>2017_SD43</v>
      </c>
      <c r="C5552" t="s">
        <v>388</v>
      </c>
      <c r="D5552" t="s">
        <v>1712</v>
      </c>
      <c r="E5552" s="53" t="str">
        <f t="shared" si="173"/>
        <v>2017_SDMCCOOK</v>
      </c>
      <c r="F5552">
        <v>424100</v>
      </c>
      <c r="G5552" s="53">
        <f t="array" ref="G5552">SUM(IF(A5552=A$5:A5552,IF(C5552=C$5:C5552,1,0),0))</f>
        <v>43</v>
      </c>
    </row>
    <row r="5553" spans="1:7" x14ac:dyDescent="0.25">
      <c r="A5553">
        <v>2017</v>
      </c>
      <c r="B5553" s="53" t="str">
        <f t="shared" si="172"/>
        <v>2017_SD44</v>
      </c>
      <c r="C5553" t="s">
        <v>388</v>
      </c>
      <c r="D5553" t="s">
        <v>970</v>
      </c>
      <c r="E5553" s="53" t="str">
        <f t="shared" si="173"/>
        <v>2017_SDMCPHERSON</v>
      </c>
      <c r="F5553">
        <v>424100</v>
      </c>
      <c r="G5553" s="53">
        <f t="array" ref="G5553">SUM(IF(A5553=A$5:A5553,IF(C5553=C$5:C5553,1,0),0))</f>
        <v>44</v>
      </c>
    </row>
    <row r="5554" spans="1:7" x14ac:dyDescent="0.25">
      <c r="A5554">
        <v>2017</v>
      </c>
      <c r="B5554" s="53" t="str">
        <f t="shared" si="172"/>
        <v>2017_SD45</v>
      </c>
      <c r="C5554" t="s">
        <v>388</v>
      </c>
      <c r="D5554" t="s">
        <v>470</v>
      </c>
      <c r="E5554" s="53" t="str">
        <f t="shared" si="173"/>
        <v>2017_SDMARSHALL</v>
      </c>
      <c r="F5554">
        <v>424100</v>
      </c>
      <c r="G5554" s="53">
        <f t="array" ref="G5554">SUM(IF(A5554=A$5:A5554,IF(C5554=C$5:C5554,1,0),0))</f>
        <v>45</v>
      </c>
    </row>
    <row r="5555" spans="1:7" x14ac:dyDescent="0.25">
      <c r="A5555">
        <v>2017</v>
      </c>
      <c r="B5555" s="53" t="str">
        <f t="shared" si="172"/>
        <v>2017_SD46</v>
      </c>
      <c r="C5555" t="s">
        <v>388</v>
      </c>
      <c r="D5555" t="s">
        <v>971</v>
      </c>
      <c r="E5555" s="53" t="str">
        <f t="shared" si="173"/>
        <v>2017_SDMEADE</v>
      </c>
      <c r="F5555">
        <v>424100</v>
      </c>
      <c r="G5555" s="53">
        <f t="array" ref="G5555">SUM(IF(A5555=A$5:A5555,IF(C5555=C$5:C5555,1,0),0))</f>
        <v>46</v>
      </c>
    </row>
    <row r="5556" spans="1:7" x14ac:dyDescent="0.25">
      <c r="A5556">
        <v>2017</v>
      </c>
      <c r="B5556" s="53" t="str">
        <f t="shared" si="172"/>
        <v>2017_SD47</v>
      </c>
      <c r="C5556" t="s">
        <v>388</v>
      </c>
      <c r="D5556" t="s">
        <v>1713</v>
      </c>
      <c r="E5556" s="53" t="str">
        <f t="shared" si="173"/>
        <v>2017_SDMELLETTE</v>
      </c>
      <c r="F5556">
        <v>424100</v>
      </c>
      <c r="G5556" s="53">
        <f t="array" ref="G5556">SUM(IF(A5556=A$5:A5556,IF(C5556=C$5:C5556,1,0),0))</f>
        <v>47</v>
      </c>
    </row>
    <row r="5557" spans="1:7" x14ac:dyDescent="0.25">
      <c r="A5557">
        <v>2017</v>
      </c>
      <c r="B5557" s="53" t="str">
        <f t="shared" si="172"/>
        <v>2017_SD48</v>
      </c>
      <c r="C5557" t="s">
        <v>388</v>
      </c>
      <c r="D5557" t="s">
        <v>1714</v>
      </c>
      <c r="E5557" s="53" t="str">
        <f t="shared" si="173"/>
        <v>2017_SDMINER</v>
      </c>
      <c r="F5557">
        <v>424100</v>
      </c>
      <c r="G5557" s="53">
        <f t="array" ref="G5557">SUM(IF(A5557=A$5:A5557,IF(C5557=C$5:C5557,1,0),0))</f>
        <v>48</v>
      </c>
    </row>
    <row r="5558" spans="1:7" x14ac:dyDescent="0.25">
      <c r="A5558">
        <v>2017</v>
      </c>
      <c r="B5558" s="53" t="str">
        <f t="shared" si="172"/>
        <v>2017_SD49</v>
      </c>
      <c r="C5558" t="s">
        <v>388</v>
      </c>
      <c r="D5558" t="s">
        <v>1715</v>
      </c>
      <c r="E5558" s="53" t="str">
        <f t="shared" si="173"/>
        <v>2017_SDMINNEHAHA</v>
      </c>
      <c r="F5558">
        <v>424100</v>
      </c>
      <c r="G5558" s="53">
        <f t="array" ref="G5558">SUM(IF(A5558=A$5:A5558,IF(C5558=C$5:C5558,1,0),0))</f>
        <v>49</v>
      </c>
    </row>
    <row r="5559" spans="1:7" x14ac:dyDescent="0.25">
      <c r="A5559">
        <v>2017</v>
      </c>
      <c r="B5559" s="53" t="str">
        <f t="shared" si="172"/>
        <v>2017_SD50</v>
      </c>
      <c r="C5559" t="s">
        <v>388</v>
      </c>
      <c r="D5559" t="s">
        <v>1716</v>
      </c>
      <c r="E5559" s="53" t="str">
        <f t="shared" si="173"/>
        <v>2017_SDMOODY</v>
      </c>
      <c r="F5559">
        <v>424100</v>
      </c>
      <c r="G5559" s="53">
        <f t="array" ref="G5559">SUM(IF(A5559=A$5:A5559,IF(C5559=C$5:C5559,1,0),0))</f>
        <v>50</v>
      </c>
    </row>
    <row r="5560" spans="1:7" x14ac:dyDescent="0.25">
      <c r="A5560">
        <v>2017</v>
      </c>
      <c r="B5560" s="53" t="str">
        <f t="shared" si="172"/>
        <v>2017_SD51</v>
      </c>
      <c r="C5560" t="s">
        <v>388</v>
      </c>
      <c r="D5560" t="s">
        <v>1717</v>
      </c>
      <c r="E5560" s="53" t="str">
        <f t="shared" si="173"/>
        <v>2017_SDOGLALA LAKOTA</v>
      </c>
      <c r="F5560">
        <v>424100</v>
      </c>
      <c r="G5560" s="53">
        <f t="array" ref="G5560">SUM(IF(A5560=A$5:A5560,IF(C5560=C$5:C5560,1,0),0))</f>
        <v>51</v>
      </c>
    </row>
    <row r="5561" spans="1:7" x14ac:dyDescent="0.25">
      <c r="A5561">
        <v>2017</v>
      </c>
      <c r="B5561" s="53" t="str">
        <f t="shared" si="172"/>
        <v>2017_SD52</v>
      </c>
      <c r="C5561" t="s">
        <v>388</v>
      </c>
      <c r="D5561" t="s">
        <v>1219</v>
      </c>
      <c r="E5561" s="53" t="str">
        <f t="shared" si="173"/>
        <v>2017_SDPENNINGTON</v>
      </c>
      <c r="F5561">
        <v>424100</v>
      </c>
      <c r="G5561" s="53">
        <f t="array" ref="G5561">SUM(IF(A5561=A$5:A5561,IF(C5561=C$5:C5561,1,0),0))</f>
        <v>52</v>
      </c>
    </row>
    <row r="5562" spans="1:7" x14ac:dyDescent="0.25">
      <c r="A5562">
        <v>2017</v>
      </c>
      <c r="B5562" s="53" t="str">
        <f t="shared" si="172"/>
        <v>2017_SD53</v>
      </c>
      <c r="C5562" t="s">
        <v>388</v>
      </c>
      <c r="D5562" t="s">
        <v>1381</v>
      </c>
      <c r="E5562" s="53" t="str">
        <f t="shared" si="173"/>
        <v>2017_SDPERKINS</v>
      </c>
      <c r="F5562">
        <v>424100</v>
      </c>
      <c r="G5562" s="53">
        <f t="array" ref="G5562">SUM(IF(A5562=A$5:A5562,IF(C5562=C$5:C5562,1,0),0))</f>
        <v>53</v>
      </c>
    </row>
    <row r="5563" spans="1:7" x14ac:dyDescent="0.25">
      <c r="A5563">
        <v>2017</v>
      </c>
      <c r="B5563" s="53" t="str">
        <f t="shared" si="172"/>
        <v>2017_SD54</v>
      </c>
      <c r="C5563" t="s">
        <v>388</v>
      </c>
      <c r="D5563" t="s">
        <v>1659</v>
      </c>
      <c r="E5563" s="53" t="str">
        <f t="shared" si="173"/>
        <v>2017_SDPOTTER</v>
      </c>
      <c r="F5563">
        <v>424100</v>
      </c>
      <c r="G5563" s="53">
        <f t="array" ref="G5563">SUM(IF(A5563=A$5:A5563,IF(C5563=C$5:C5563,1,0),0))</f>
        <v>54</v>
      </c>
    </row>
    <row r="5564" spans="1:7" x14ac:dyDescent="0.25">
      <c r="A5564">
        <v>2017</v>
      </c>
      <c r="B5564" s="53" t="str">
        <f t="shared" si="172"/>
        <v>2017_SD55</v>
      </c>
      <c r="C5564" t="s">
        <v>388</v>
      </c>
      <c r="D5564" t="s">
        <v>1718</v>
      </c>
      <c r="E5564" s="53" t="str">
        <f t="shared" si="173"/>
        <v>2017_SDROBERTS</v>
      </c>
      <c r="F5564">
        <v>424100</v>
      </c>
      <c r="G5564" s="53">
        <f t="array" ref="G5564">SUM(IF(A5564=A$5:A5564,IF(C5564=C$5:C5564,1,0),0))</f>
        <v>55</v>
      </c>
    </row>
    <row r="5565" spans="1:7" x14ac:dyDescent="0.25">
      <c r="A5565">
        <v>2017</v>
      </c>
      <c r="B5565" s="53" t="str">
        <f t="shared" si="172"/>
        <v>2017_SD56</v>
      </c>
      <c r="C5565" t="s">
        <v>388</v>
      </c>
      <c r="D5565" t="s">
        <v>1719</v>
      </c>
      <c r="E5565" s="53" t="str">
        <f t="shared" si="173"/>
        <v>2017_SDSANBORN</v>
      </c>
      <c r="F5565">
        <v>424100</v>
      </c>
      <c r="G5565" s="53">
        <f t="array" ref="G5565">SUM(IF(A5565=A$5:A5565,IF(C5565=C$5:C5565,1,0),0))</f>
        <v>56</v>
      </c>
    </row>
    <row r="5566" spans="1:7" x14ac:dyDescent="0.25">
      <c r="A5566">
        <v>2017</v>
      </c>
      <c r="B5566" s="53" t="str">
        <f t="shared" si="172"/>
        <v>2017_SD57</v>
      </c>
      <c r="C5566" t="s">
        <v>388</v>
      </c>
      <c r="D5566" t="s">
        <v>1720</v>
      </c>
      <c r="E5566" s="53" t="str">
        <f t="shared" si="173"/>
        <v>2017_SDSPINK</v>
      </c>
      <c r="F5566">
        <v>424100</v>
      </c>
      <c r="G5566" s="53">
        <f t="array" ref="G5566">SUM(IF(A5566=A$5:A5566,IF(C5566=C$5:C5566,1,0),0))</f>
        <v>57</v>
      </c>
    </row>
    <row r="5567" spans="1:7" x14ac:dyDescent="0.25">
      <c r="A5567">
        <v>2017</v>
      </c>
      <c r="B5567" s="53" t="str">
        <f t="shared" si="172"/>
        <v>2017_SD58</v>
      </c>
      <c r="C5567" t="s">
        <v>388</v>
      </c>
      <c r="D5567" t="s">
        <v>1721</v>
      </c>
      <c r="E5567" s="53" t="str">
        <f t="shared" si="173"/>
        <v>2017_SDSTANLEY</v>
      </c>
      <c r="F5567">
        <v>424100</v>
      </c>
      <c r="G5567" s="53">
        <f t="array" ref="G5567">SUM(IF(A5567=A$5:A5567,IF(C5567=C$5:C5567,1,0),0))</f>
        <v>58</v>
      </c>
    </row>
    <row r="5568" spans="1:7" x14ac:dyDescent="0.25">
      <c r="A5568">
        <v>2017</v>
      </c>
      <c r="B5568" s="53" t="str">
        <f t="shared" si="172"/>
        <v>2017_SD59</v>
      </c>
      <c r="C5568" t="s">
        <v>388</v>
      </c>
      <c r="D5568" t="s">
        <v>1722</v>
      </c>
      <c r="E5568" s="53" t="str">
        <f t="shared" si="173"/>
        <v>2017_SDSULLY</v>
      </c>
      <c r="F5568">
        <v>424100</v>
      </c>
      <c r="G5568" s="53">
        <f t="array" ref="G5568">SUM(IF(A5568=A$5:A5568,IF(C5568=C$5:C5568,1,0),0))</f>
        <v>59</v>
      </c>
    </row>
    <row r="5569" spans="1:7" x14ac:dyDescent="0.25">
      <c r="A5569">
        <v>2017</v>
      </c>
      <c r="B5569" s="53" t="str">
        <f t="shared" si="172"/>
        <v>2017_SD60</v>
      </c>
      <c r="C5569" t="s">
        <v>388</v>
      </c>
      <c r="D5569" t="s">
        <v>1049</v>
      </c>
      <c r="E5569" s="53" t="str">
        <f t="shared" si="173"/>
        <v>2017_SDTODD</v>
      </c>
      <c r="F5569">
        <v>424100</v>
      </c>
      <c r="G5569" s="53">
        <f t="array" ref="G5569">SUM(IF(A5569=A$5:A5569,IF(C5569=C$5:C5569,1,0),0))</f>
        <v>60</v>
      </c>
    </row>
    <row r="5570" spans="1:7" x14ac:dyDescent="0.25">
      <c r="A5570">
        <v>2017</v>
      </c>
      <c r="B5570" s="53" t="str">
        <f t="shared" si="172"/>
        <v>2017_SD61</v>
      </c>
      <c r="C5570" t="s">
        <v>388</v>
      </c>
      <c r="D5570" t="s">
        <v>1723</v>
      </c>
      <c r="E5570" s="53" t="str">
        <f t="shared" si="173"/>
        <v>2017_SDTRIPP</v>
      </c>
      <c r="F5570">
        <v>424100</v>
      </c>
      <c r="G5570" s="53">
        <f t="array" ref="G5570">SUM(IF(A5570=A$5:A5570,IF(C5570=C$5:C5570,1,0),0))</f>
        <v>61</v>
      </c>
    </row>
    <row r="5571" spans="1:7" x14ac:dyDescent="0.25">
      <c r="A5571">
        <v>2017</v>
      </c>
      <c r="B5571" s="53" t="str">
        <f t="shared" si="172"/>
        <v>2017_SD62</v>
      </c>
      <c r="C5571" t="s">
        <v>388</v>
      </c>
      <c r="D5571" t="s">
        <v>766</v>
      </c>
      <c r="E5571" s="53" t="str">
        <f t="shared" si="173"/>
        <v>2017_SDTURNER</v>
      </c>
      <c r="F5571">
        <v>424100</v>
      </c>
      <c r="G5571" s="53">
        <f t="array" ref="G5571">SUM(IF(A5571=A$5:A5571,IF(C5571=C$5:C5571,1,0),0))</f>
        <v>62</v>
      </c>
    </row>
    <row r="5572" spans="1:7" x14ac:dyDescent="0.25">
      <c r="A5572">
        <v>2017</v>
      </c>
      <c r="B5572" s="53" t="str">
        <f t="shared" si="172"/>
        <v>2017_SD63</v>
      </c>
      <c r="C5572" t="s">
        <v>388</v>
      </c>
      <c r="D5572" t="s">
        <v>258</v>
      </c>
      <c r="E5572" s="53" t="str">
        <f t="shared" si="173"/>
        <v>2017_SDUNION</v>
      </c>
      <c r="F5572">
        <v>424100</v>
      </c>
      <c r="G5572" s="53">
        <f t="array" ref="G5572">SUM(IF(A5572=A$5:A5572,IF(C5572=C$5:C5572,1,0),0))</f>
        <v>63</v>
      </c>
    </row>
    <row r="5573" spans="1:7" x14ac:dyDescent="0.25">
      <c r="A5573">
        <v>2017</v>
      </c>
      <c r="B5573" s="53" t="str">
        <f t="shared" si="172"/>
        <v>2017_SD64</v>
      </c>
      <c r="C5573" t="s">
        <v>388</v>
      </c>
      <c r="D5573" t="s">
        <v>1724</v>
      </c>
      <c r="E5573" s="53" t="str">
        <f t="shared" si="173"/>
        <v>2017_SDWALWORTH</v>
      </c>
      <c r="F5573">
        <v>424100</v>
      </c>
      <c r="G5573" s="53">
        <f t="array" ref="G5573">SUM(IF(A5573=A$5:A5573,IF(C5573=C$5:C5573,1,0),0))</f>
        <v>64</v>
      </c>
    </row>
    <row r="5574" spans="1:7" x14ac:dyDescent="0.25">
      <c r="A5574">
        <v>2017</v>
      </c>
      <c r="B5574" s="53" t="str">
        <f t="shared" ref="B5574:B5637" si="174">A5574&amp;"_"&amp;C5574&amp;G5574</f>
        <v>2017_SD65</v>
      </c>
      <c r="C5574" t="s">
        <v>388</v>
      </c>
      <c r="D5574" t="s">
        <v>1725</v>
      </c>
      <c r="E5574" s="53" t="str">
        <f t="shared" ref="E5574:E5637" si="175">A5574&amp;"_"&amp;C5574&amp;D5574</f>
        <v>2017_SDYANKTON</v>
      </c>
      <c r="F5574">
        <v>424100</v>
      </c>
      <c r="G5574" s="53">
        <f t="array" ref="G5574">SUM(IF(A5574=A$5:A5574,IF(C5574=C$5:C5574,1,0),0))</f>
        <v>65</v>
      </c>
    </row>
    <row r="5575" spans="1:7" x14ac:dyDescent="0.25">
      <c r="A5575">
        <v>2017</v>
      </c>
      <c r="B5575" s="53" t="str">
        <f t="shared" si="174"/>
        <v>2017_SD66</v>
      </c>
      <c r="C5575" t="s">
        <v>388</v>
      </c>
      <c r="D5575" t="s">
        <v>1726</v>
      </c>
      <c r="E5575" s="53" t="str">
        <f t="shared" si="175"/>
        <v>2017_SDZIEBACH</v>
      </c>
      <c r="F5575">
        <v>424100</v>
      </c>
      <c r="G5575" s="53">
        <f t="array" ref="G5575">SUM(IF(A5575=A$5:A5575,IF(C5575=C$5:C5575,1,0),0))</f>
        <v>66</v>
      </c>
    </row>
    <row r="5576" spans="1:7" x14ac:dyDescent="0.25">
      <c r="A5576">
        <v>2017</v>
      </c>
      <c r="B5576" s="53" t="str">
        <f t="shared" si="174"/>
        <v>2017_TN1</v>
      </c>
      <c r="C5576" t="s">
        <v>282</v>
      </c>
      <c r="D5576" t="s">
        <v>939</v>
      </c>
      <c r="E5576" s="53" t="str">
        <f t="shared" si="175"/>
        <v>2017_TNANDERSON</v>
      </c>
      <c r="F5576">
        <v>424100</v>
      </c>
      <c r="G5576" s="53">
        <f t="array" ref="G5576">SUM(IF(A5576=A$5:A5576,IF(C5576=C$5:C5576,1,0),0))</f>
        <v>1</v>
      </c>
    </row>
    <row r="5577" spans="1:7" x14ac:dyDescent="0.25">
      <c r="A5577">
        <v>2017</v>
      </c>
      <c r="B5577" s="53" t="str">
        <f t="shared" si="174"/>
        <v>2017_TN2</v>
      </c>
      <c r="C5577" t="s">
        <v>282</v>
      </c>
      <c r="D5577" t="s">
        <v>1636</v>
      </c>
      <c r="E5577" s="53" t="str">
        <f t="shared" si="175"/>
        <v>2017_TNBEDFORD</v>
      </c>
      <c r="F5577">
        <v>424100</v>
      </c>
      <c r="G5577" s="53">
        <f t="array" ref="G5577">SUM(IF(A5577=A$5:A5577,IF(C5577=C$5:C5577,1,0),0))</f>
        <v>2</v>
      </c>
    </row>
    <row r="5578" spans="1:7" x14ac:dyDescent="0.25">
      <c r="A5578">
        <v>2017</v>
      </c>
      <c r="B5578" s="53" t="str">
        <f t="shared" si="174"/>
        <v>2017_TN3</v>
      </c>
      <c r="C5578" t="s">
        <v>282</v>
      </c>
      <c r="D5578" t="s">
        <v>503</v>
      </c>
      <c r="E5578" s="53" t="str">
        <f t="shared" si="175"/>
        <v>2017_TNBENTON</v>
      </c>
      <c r="F5578">
        <v>424100</v>
      </c>
      <c r="G5578" s="53">
        <f t="array" ref="G5578">SUM(IF(A5578=A$5:A5578,IF(C5578=C$5:C5578,1,0),0))</f>
        <v>3</v>
      </c>
    </row>
    <row r="5579" spans="1:7" x14ac:dyDescent="0.25">
      <c r="A5579">
        <v>2017</v>
      </c>
      <c r="B5579" s="53" t="str">
        <f t="shared" si="174"/>
        <v>2017_TN4</v>
      </c>
      <c r="C5579" t="s">
        <v>282</v>
      </c>
      <c r="D5579" t="s">
        <v>1727</v>
      </c>
      <c r="E5579" s="53" t="str">
        <f t="shared" si="175"/>
        <v>2017_TNBLEDSOE</v>
      </c>
      <c r="F5579">
        <v>424100</v>
      </c>
      <c r="G5579" s="53">
        <f t="array" ref="G5579">SUM(IF(A5579=A$5:A5579,IF(C5579=C$5:C5579,1,0),0))</f>
        <v>4</v>
      </c>
    </row>
    <row r="5580" spans="1:7" x14ac:dyDescent="0.25">
      <c r="A5580">
        <v>2017</v>
      </c>
      <c r="B5580" s="53" t="str">
        <f t="shared" si="174"/>
        <v>2017_TN5</v>
      </c>
      <c r="C5580" t="s">
        <v>282</v>
      </c>
      <c r="D5580" t="s">
        <v>431</v>
      </c>
      <c r="E5580" s="53" t="str">
        <f t="shared" si="175"/>
        <v>2017_TNBLOUNT</v>
      </c>
      <c r="F5580">
        <v>424100</v>
      </c>
      <c r="G5580" s="53">
        <f t="array" ref="G5580">SUM(IF(A5580=A$5:A5580,IF(C5580=C$5:C5580,1,0),0))</f>
        <v>5</v>
      </c>
    </row>
    <row r="5581" spans="1:7" x14ac:dyDescent="0.25">
      <c r="A5581">
        <v>2017</v>
      </c>
      <c r="B5581" s="53" t="str">
        <f t="shared" si="174"/>
        <v>2017_TN6</v>
      </c>
      <c r="C5581" t="s">
        <v>282</v>
      </c>
      <c r="D5581" t="s">
        <v>505</v>
      </c>
      <c r="E5581" s="53" t="str">
        <f t="shared" si="175"/>
        <v>2017_TNBRADLEY</v>
      </c>
      <c r="F5581">
        <v>424100</v>
      </c>
      <c r="G5581" s="53">
        <f t="array" ref="G5581">SUM(IF(A5581=A$5:A5581,IF(C5581=C$5:C5581,1,0),0))</f>
        <v>6</v>
      </c>
    </row>
    <row r="5582" spans="1:7" x14ac:dyDescent="0.25">
      <c r="A5582">
        <v>2017</v>
      </c>
      <c r="B5582" s="53" t="str">
        <f t="shared" si="174"/>
        <v>2017_TN7</v>
      </c>
      <c r="C5582" t="s">
        <v>282</v>
      </c>
      <c r="D5582" t="s">
        <v>1013</v>
      </c>
      <c r="E5582" s="53" t="str">
        <f t="shared" si="175"/>
        <v>2017_TNCAMPBELL</v>
      </c>
      <c r="F5582">
        <v>424100</v>
      </c>
      <c r="G5582" s="53">
        <f t="array" ref="G5582">SUM(IF(A5582=A$5:A5582,IF(C5582=C$5:C5582,1,0),0))</f>
        <v>7</v>
      </c>
    </row>
    <row r="5583" spans="1:7" x14ac:dyDescent="0.25">
      <c r="A5583">
        <v>2017</v>
      </c>
      <c r="B5583" s="53" t="str">
        <f t="shared" si="174"/>
        <v>2017_TN8</v>
      </c>
      <c r="C5583" t="s">
        <v>282</v>
      </c>
      <c r="D5583" t="s">
        <v>283</v>
      </c>
      <c r="E5583" s="53" t="str">
        <f t="shared" si="175"/>
        <v>2017_TNCANNON</v>
      </c>
      <c r="F5583">
        <v>466900</v>
      </c>
      <c r="G5583" s="53">
        <f t="array" ref="G5583">SUM(IF(A5583=A$5:A5583,IF(C5583=C$5:C5583,1,0),0))</f>
        <v>8</v>
      </c>
    </row>
    <row r="5584" spans="1:7" x14ac:dyDescent="0.25">
      <c r="A5584">
        <v>2017</v>
      </c>
      <c r="B5584" s="53" t="str">
        <f t="shared" si="174"/>
        <v>2017_TN9</v>
      </c>
      <c r="C5584" t="s">
        <v>282</v>
      </c>
      <c r="D5584" t="s">
        <v>227</v>
      </c>
      <c r="E5584" s="53" t="str">
        <f t="shared" si="175"/>
        <v>2017_TNCARROLL</v>
      </c>
      <c r="F5584">
        <v>424100</v>
      </c>
      <c r="G5584" s="53">
        <f t="array" ref="G5584">SUM(IF(A5584=A$5:A5584,IF(C5584=C$5:C5584,1,0),0))</f>
        <v>9</v>
      </c>
    </row>
    <row r="5585" spans="1:7" x14ac:dyDescent="0.25">
      <c r="A5585">
        <v>2017</v>
      </c>
      <c r="B5585" s="53" t="str">
        <f t="shared" si="174"/>
        <v>2017_TN10</v>
      </c>
      <c r="C5585" t="s">
        <v>282</v>
      </c>
      <c r="D5585" t="s">
        <v>1015</v>
      </c>
      <c r="E5585" s="53" t="str">
        <f t="shared" si="175"/>
        <v>2017_TNCARTER</v>
      </c>
      <c r="F5585">
        <v>424100</v>
      </c>
      <c r="G5585" s="53">
        <f t="array" ref="G5585">SUM(IF(A5585=A$5:A5585,IF(C5585=C$5:C5585,1,0),0))</f>
        <v>10</v>
      </c>
    </row>
    <row r="5586" spans="1:7" x14ac:dyDescent="0.25">
      <c r="A5586">
        <v>2017</v>
      </c>
      <c r="B5586" s="53" t="str">
        <f t="shared" si="174"/>
        <v>2017_TN11</v>
      </c>
      <c r="C5586" t="s">
        <v>282</v>
      </c>
      <c r="D5586" t="s">
        <v>284</v>
      </c>
      <c r="E5586" s="53" t="str">
        <f t="shared" si="175"/>
        <v>2017_TNCHEATHAM</v>
      </c>
      <c r="F5586">
        <v>466900</v>
      </c>
      <c r="G5586" s="53">
        <f t="array" ref="G5586">SUM(IF(A5586=A$5:A5586,IF(C5586=C$5:C5586,1,0),0))</f>
        <v>11</v>
      </c>
    </row>
    <row r="5587" spans="1:7" x14ac:dyDescent="0.25">
      <c r="A5587">
        <v>2017</v>
      </c>
      <c r="B5587" s="53" t="str">
        <f t="shared" si="174"/>
        <v>2017_TN12</v>
      </c>
      <c r="C5587" t="s">
        <v>282</v>
      </c>
      <c r="D5587" t="s">
        <v>1642</v>
      </c>
      <c r="E5587" s="53" t="str">
        <f t="shared" si="175"/>
        <v>2017_TNCHESTER</v>
      </c>
      <c r="F5587">
        <v>424100</v>
      </c>
      <c r="G5587" s="53">
        <f t="array" ref="G5587">SUM(IF(A5587=A$5:A5587,IF(C5587=C$5:C5587,1,0),0))</f>
        <v>12</v>
      </c>
    </row>
    <row r="5588" spans="1:7" x14ac:dyDescent="0.25">
      <c r="A5588">
        <v>2017</v>
      </c>
      <c r="B5588" s="53" t="str">
        <f t="shared" si="174"/>
        <v>2017_TN13</v>
      </c>
      <c r="C5588" t="s">
        <v>282</v>
      </c>
      <c r="D5588" t="s">
        <v>1064</v>
      </c>
      <c r="E5588" s="53" t="str">
        <f t="shared" si="175"/>
        <v>2017_TNCLAIBORNE</v>
      </c>
      <c r="F5588">
        <v>424100</v>
      </c>
      <c r="G5588" s="53">
        <f t="array" ref="G5588">SUM(IF(A5588=A$5:A5588,IF(C5588=C$5:C5588,1,0),0))</f>
        <v>13</v>
      </c>
    </row>
    <row r="5589" spans="1:7" x14ac:dyDescent="0.25">
      <c r="A5589">
        <v>2017</v>
      </c>
      <c r="B5589" s="53" t="str">
        <f t="shared" si="174"/>
        <v>2017_TN14</v>
      </c>
      <c r="C5589" t="s">
        <v>282</v>
      </c>
      <c r="D5589" t="s">
        <v>439</v>
      </c>
      <c r="E5589" s="53" t="str">
        <f t="shared" si="175"/>
        <v>2017_TNCLAY</v>
      </c>
      <c r="F5589">
        <v>424100</v>
      </c>
      <c r="G5589" s="53">
        <f t="array" ref="G5589">SUM(IF(A5589=A$5:A5589,IF(C5589=C$5:C5589,1,0),0))</f>
        <v>14</v>
      </c>
    </row>
    <row r="5590" spans="1:7" x14ac:dyDescent="0.25">
      <c r="A5590">
        <v>2017</v>
      </c>
      <c r="B5590" s="53" t="str">
        <f t="shared" si="174"/>
        <v>2017_TN15</v>
      </c>
      <c r="C5590" t="s">
        <v>282</v>
      </c>
      <c r="D5590" t="s">
        <v>1728</v>
      </c>
      <c r="E5590" s="53" t="str">
        <f t="shared" si="175"/>
        <v>2017_TNCOCKE</v>
      </c>
      <c r="F5590">
        <v>424100</v>
      </c>
      <c r="G5590" s="53">
        <f t="array" ref="G5590">SUM(IF(A5590=A$5:A5590,IF(C5590=C$5:C5590,1,0),0))</f>
        <v>15</v>
      </c>
    </row>
    <row r="5591" spans="1:7" x14ac:dyDescent="0.25">
      <c r="A5591">
        <v>2017</v>
      </c>
      <c r="B5591" s="53" t="str">
        <f t="shared" si="174"/>
        <v>2017_TN16</v>
      </c>
      <c r="C5591" t="s">
        <v>282</v>
      </c>
      <c r="D5591" t="s">
        <v>441</v>
      </c>
      <c r="E5591" s="53" t="str">
        <f t="shared" si="175"/>
        <v>2017_TNCOFFEE</v>
      </c>
      <c r="F5591">
        <v>424100</v>
      </c>
      <c r="G5591" s="53">
        <f t="array" ref="G5591">SUM(IF(A5591=A$5:A5591,IF(C5591=C$5:C5591,1,0),0))</f>
        <v>16</v>
      </c>
    </row>
    <row r="5592" spans="1:7" x14ac:dyDescent="0.25">
      <c r="A5592">
        <v>2017</v>
      </c>
      <c r="B5592" s="53" t="str">
        <f t="shared" si="174"/>
        <v>2017_TN17</v>
      </c>
      <c r="C5592" t="s">
        <v>282</v>
      </c>
      <c r="D5592" t="s">
        <v>1729</v>
      </c>
      <c r="E5592" s="53" t="str">
        <f t="shared" si="175"/>
        <v>2017_TNCROCKETT</v>
      </c>
      <c r="F5592">
        <v>424100</v>
      </c>
      <c r="G5592" s="53">
        <f t="array" ref="G5592">SUM(IF(A5592=A$5:A5592,IF(C5592=C$5:C5592,1,0),0))</f>
        <v>17</v>
      </c>
    </row>
    <row r="5593" spans="1:7" x14ac:dyDescent="0.25">
      <c r="A5593">
        <v>2017</v>
      </c>
      <c r="B5593" s="53" t="str">
        <f t="shared" si="174"/>
        <v>2017_TN18</v>
      </c>
      <c r="C5593" t="s">
        <v>282</v>
      </c>
      <c r="D5593" t="s">
        <v>310</v>
      </c>
      <c r="E5593" s="53" t="str">
        <f t="shared" si="175"/>
        <v>2017_TNCUMBERLAND</v>
      </c>
      <c r="F5593">
        <v>424100</v>
      </c>
      <c r="G5593" s="53">
        <f t="array" ref="G5593">SUM(IF(A5593=A$5:A5593,IF(C5593=C$5:C5593,1,0),0))</f>
        <v>18</v>
      </c>
    </row>
    <row r="5594" spans="1:7" x14ac:dyDescent="0.25">
      <c r="A5594">
        <v>2017</v>
      </c>
      <c r="B5594" s="53" t="str">
        <f t="shared" si="174"/>
        <v>2017_TN19</v>
      </c>
      <c r="C5594" t="s">
        <v>282</v>
      </c>
      <c r="D5594" t="s">
        <v>285</v>
      </c>
      <c r="E5594" s="53" t="str">
        <f t="shared" si="175"/>
        <v>2017_TNDAVIDSON</v>
      </c>
      <c r="F5594">
        <v>466900</v>
      </c>
      <c r="G5594" s="53">
        <f t="array" ref="G5594">SUM(IF(A5594=A$5:A5594,IF(C5594=C$5:C5594,1,0),0))</f>
        <v>19</v>
      </c>
    </row>
    <row r="5595" spans="1:7" x14ac:dyDescent="0.25">
      <c r="A5595">
        <v>2017</v>
      </c>
      <c r="B5595" s="53" t="str">
        <f t="shared" si="174"/>
        <v>2017_TN20</v>
      </c>
      <c r="C5595" t="s">
        <v>282</v>
      </c>
      <c r="D5595" t="s">
        <v>702</v>
      </c>
      <c r="E5595" s="53" t="str">
        <f t="shared" si="175"/>
        <v>2017_TNDECATUR</v>
      </c>
      <c r="F5595">
        <v>424100</v>
      </c>
      <c r="G5595" s="53">
        <f t="array" ref="G5595">SUM(IF(A5595=A$5:A5595,IF(C5595=C$5:C5595,1,0),0))</f>
        <v>20</v>
      </c>
    </row>
    <row r="5596" spans="1:7" x14ac:dyDescent="0.25">
      <c r="A5596">
        <v>2017</v>
      </c>
      <c r="B5596" s="53" t="str">
        <f t="shared" si="174"/>
        <v>2017_TN21</v>
      </c>
      <c r="C5596" t="s">
        <v>282</v>
      </c>
      <c r="D5596" t="s">
        <v>703</v>
      </c>
      <c r="E5596" s="53" t="str">
        <f t="shared" si="175"/>
        <v>2017_TNDEKALB</v>
      </c>
      <c r="F5596">
        <v>424100</v>
      </c>
      <c r="G5596" s="53">
        <f t="array" ref="G5596">SUM(IF(A5596=A$5:A5596,IF(C5596=C$5:C5596,1,0),0))</f>
        <v>21</v>
      </c>
    </row>
    <row r="5597" spans="1:7" x14ac:dyDescent="0.25">
      <c r="A5597">
        <v>2017</v>
      </c>
      <c r="B5597" s="53" t="str">
        <f t="shared" si="174"/>
        <v>2017_TN22</v>
      </c>
      <c r="C5597" t="s">
        <v>282</v>
      </c>
      <c r="D5597" t="s">
        <v>286</v>
      </c>
      <c r="E5597" s="53" t="str">
        <f t="shared" si="175"/>
        <v>2017_TNDICKSON</v>
      </c>
      <c r="F5597">
        <v>466900</v>
      </c>
      <c r="G5597" s="53">
        <f t="array" ref="G5597">SUM(IF(A5597=A$5:A5597,IF(C5597=C$5:C5597,1,0),0))</f>
        <v>22</v>
      </c>
    </row>
    <row r="5598" spans="1:7" x14ac:dyDescent="0.25">
      <c r="A5598">
        <v>2017</v>
      </c>
      <c r="B5598" s="53" t="str">
        <f t="shared" si="174"/>
        <v>2017_TN23</v>
      </c>
      <c r="C5598" t="s">
        <v>282</v>
      </c>
      <c r="D5598" t="s">
        <v>1730</v>
      </c>
      <c r="E5598" s="53" t="str">
        <f t="shared" si="175"/>
        <v>2017_TNDYER</v>
      </c>
      <c r="F5598">
        <v>424100</v>
      </c>
      <c r="G5598" s="53">
        <f t="array" ref="G5598">SUM(IF(A5598=A$5:A5598,IF(C5598=C$5:C5598,1,0),0))</f>
        <v>23</v>
      </c>
    </row>
    <row r="5599" spans="1:7" x14ac:dyDescent="0.25">
      <c r="A5599">
        <v>2017</v>
      </c>
      <c r="B5599" s="53" t="str">
        <f t="shared" si="174"/>
        <v>2017_TN24</v>
      </c>
      <c r="C5599" t="s">
        <v>282</v>
      </c>
      <c r="D5599" t="s">
        <v>454</v>
      </c>
      <c r="E5599" s="53" t="str">
        <f t="shared" si="175"/>
        <v>2017_TNFAYETTE</v>
      </c>
      <c r="F5599">
        <v>424100</v>
      </c>
      <c r="G5599" s="53">
        <f t="array" ref="G5599">SUM(IF(A5599=A$5:A5599,IF(C5599=C$5:C5599,1,0),0))</f>
        <v>24</v>
      </c>
    </row>
    <row r="5600" spans="1:7" x14ac:dyDescent="0.25">
      <c r="A5600">
        <v>2017</v>
      </c>
      <c r="B5600" s="53" t="str">
        <f t="shared" si="174"/>
        <v>2017_TN25</v>
      </c>
      <c r="C5600" t="s">
        <v>282</v>
      </c>
      <c r="D5600" t="s">
        <v>1731</v>
      </c>
      <c r="E5600" s="53" t="str">
        <f t="shared" si="175"/>
        <v>2017_TNFENTRESS</v>
      </c>
      <c r="F5600">
        <v>424100</v>
      </c>
      <c r="G5600" s="53">
        <f t="array" ref="G5600">SUM(IF(A5600=A$5:A5600,IF(C5600=C$5:C5600,1,0),0))</f>
        <v>25</v>
      </c>
    </row>
    <row r="5601" spans="1:7" x14ac:dyDescent="0.25">
      <c r="A5601">
        <v>2017</v>
      </c>
      <c r="B5601" s="53" t="str">
        <f t="shared" si="174"/>
        <v>2017_TN26</v>
      </c>
      <c r="C5601" t="s">
        <v>282</v>
      </c>
      <c r="D5601" t="s">
        <v>455</v>
      </c>
      <c r="E5601" s="53" t="str">
        <f t="shared" si="175"/>
        <v>2017_TNFRANKLIN</v>
      </c>
      <c r="F5601">
        <v>424100</v>
      </c>
      <c r="G5601" s="53">
        <f t="array" ref="G5601">SUM(IF(A5601=A$5:A5601,IF(C5601=C$5:C5601,1,0),0))</f>
        <v>26</v>
      </c>
    </row>
    <row r="5602" spans="1:7" x14ac:dyDescent="0.25">
      <c r="A5602">
        <v>2017</v>
      </c>
      <c r="B5602" s="53" t="str">
        <f t="shared" si="174"/>
        <v>2017_TN27</v>
      </c>
      <c r="C5602" t="s">
        <v>282</v>
      </c>
      <c r="D5602" t="s">
        <v>866</v>
      </c>
      <c r="E5602" s="53" t="str">
        <f t="shared" si="175"/>
        <v>2017_TNGIBSON</v>
      </c>
      <c r="F5602">
        <v>424100</v>
      </c>
      <c r="G5602" s="53">
        <f t="array" ref="G5602">SUM(IF(A5602=A$5:A5602,IF(C5602=C$5:C5602,1,0),0))</f>
        <v>27</v>
      </c>
    </row>
    <row r="5603" spans="1:7" x14ac:dyDescent="0.25">
      <c r="A5603">
        <v>2017</v>
      </c>
      <c r="B5603" s="53" t="str">
        <f t="shared" si="174"/>
        <v>2017_TN28</v>
      </c>
      <c r="C5603" t="s">
        <v>282</v>
      </c>
      <c r="D5603" t="s">
        <v>1732</v>
      </c>
      <c r="E5603" s="53" t="str">
        <f t="shared" si="175"/>
        <v>2017_TNGILES</v>
      </c>
      <c r="F5603">
        <v>424100</v>
      </c>
      <c r="G5603" s="53">
        <f t="array" ref="G5603">SUM(IF(A5603=A$5:A5603,IF(C5603=C$5:C5603,1,0),0))</f>
        <v>28</v>
      </c>
    </row>
    <row r="5604" spans="1:7" x14ac:dyDescent="0.25">
      <c r="A5604">
        <v>2017</v>
      </c>
      <c r="B5604" s="53" t="str">
        <f t="shared" si="174"/>
        <v>2017_TN29</v>
      </c>
      <c r="C5604" t="s">
        <v>282</v>
      </c>
      <c r="D5604" t="s">
        <v>1733</v>
      </c>
      <c r="E5604" s="53" t="str">
        <f t="shared" si="175"/>
        <v>2017_TNGRAINGER</v>
      </c>
      <c r="F5604">
        <v>424100</v>
      </c>
      <c r="G5604" s="53">
        <f t="array" ref="G5604">SUM(IF(A5604=A$5:A5604,IF(C5604=C$5:C5604,1,0),0))</f>
        <v>29</v>
      </c>
    </row>
    <row r="5605" spans="1:7" x14ac:dyDescent="0.25">
      <c r="A5605">
        <v>2017</v>
      </c>
      <c r="B5605" s="53" t="str">
        <f t="shared" si="174"/>
        <v>2017_TN30</v>
      </c>
      <c r="C5605" t="s">
        <v>282</v>
      </c>
      <c r="D5605" t="s">
        <v>212</v>
      </c>
      <c r="E5605" s="53" t="str">
        <f t="shared" si="175"/>
        <v>2017_TNGREENE</v>
      </c>
      <c r="F5605">
        <v>424100</v>
      </c>
      <c r="G5605" s="53">
        <f t="array" ref="G5605">SUM(IF(A5605=A$5:A5605,IF(C5605=C$5:C5605,1,0),0))</f>
        <v>30</v>
      </c>
    </row>
    <row r="5606" spans="1:7" x14ac:dyDescent="0.25">
      <c r="A5606">
        <v>2017</v>
      </c>
      <c r="B5606" s="53" t="str">
        <f t="shared" si="174"/>
        <v>2017_TN31</v>
      </c>
      <c r="C5606" t="s">
        <v>282</v>
      </c>
      <c r="D5606" t="s">
        <v>821</v>
      </c>
      <c r="E5606" s="53" t="str">
        <f t="shared" si="175"/>
        <v>2017_TNGRUNDY</v>
      </c>
      <c r="F5606">
        <v>424100</v>
      </c>
      <c r="G5606" s="53">
        <f t="array" ref="G5606">SUM(IF(A5606=A$5:A5606,IF(C5606=C$5:C5606,1,0),0))</f>
        <v>31</v>
      </c>
    </row>
    <row r="5607" spans="1:7" x14ac:dyDescent="0.25">
      <c r="A5607">
        <v>2017</v>
      </c>
      <c r="B5607" s="53" t="str">
        <f t="shared" si="174"/>
        <v>2017_TN32</v>
      </c>
      <c r="C5607" t="s">
        <v>282</v>
      </c>
      <c r="D5607" t="s">
        <v>1734</v>
      </c>
      <c r="E5607" s="53" t="str">
        <f t="shared" si="175"/>
        <v>2017_TNHAMBLEN</v>
      </c>
      <c r="F5607">
        <v>424100</v>
      </c>
      <c r="G5607" s="53">
        <f t="array" ref="G5607">SUM(IF(A5607=A$5:A5607,IF(C5607=C$5:C5607,1,0),0))</f>
        <v>32</v>
      </c>
    </row>
    <row r="5608" spans="1:7" x14ac:dyDescent="0.25">
      <c r="A5608">
        <v>2017</v>
      </c>
      <c r="B5608" s="53" t="str">
        <f t="shared" si="174"/>
        <v>2017_TN33</v>
      </c>
      <c r="C5608" t="s">
        <v>282</v>
      </c>
      <c r="D5608" t="s">
        <v>642</v>
      </c>
      <c r="E5608" s="53" t="str">
        <f t="shared" si="175"/>
        <v>2017_TNHAMILTON</v>
      </c>
      <c r="F5608">
        <v>424100</v>
      </c>
      <c r="G5608" s="53">
        <f t="array" ref="G5608">SUM(IF(A5608=A$5:A5608,IF(C5608=C$5:C5608,1,0),0))</f>
        <v>33</v>
      </c>
    </row>
    <row r="5609" spans="1:7" x14ac:dyDescent="0.25">
      <c r="A5609">
        <v>2017</v>
      </c>
      <c r="B5609" s="53" t="str">
        <f t="shared" si="174"/>
        <v>2017_TN34</v>
      </c>
      <c r="C5609" t="s">
        <v>282</v>
      </c>
      <c r="D5609" t="s">
        <v>723</v>
      </c>
      <c r="E5609" s="53" t="str">
        <f t="shared" si="175"/>
        <v>2017_TNHANCOCK</v>
      </c>
      <c r="F5609">
        <v>424100</v>
      </c>
      <c r="G5609" s="53">
        <f t="array" ref="G5609">SUM(IF(A5609=A$5:A5609,IF(C5609=C$5:C5609,1,0),0))</f>
        <v>34</v>
      </c>
    </row>
    <row r="5610" spans="1:7" x14ac:dyDescent="0.25">
      <c r="A5610">
        <v>2017</v>
      </c>
      <c r="B5610" s="53" t="str">
        <f t="shared" si="174"/>
        <v>2017_TN35</v>
      </c>
      <c r="C5610" t="s">
        <v>282</v>
      </c>
      <c r="D5610" t="s">
        <v>1735</v>
      </c>
      <c r="E5610" s="53" t="str">
        <f t="shared" si="175"/>
        <v>2017_TNHARDEMAN</v>
      </c>
      <c r="F5610">
        <v>424100</v>
      </c>
      <c r="G5610" s="53">
        <f t="array" ref="G5610">SUM(IF(A5610=A$5:A5610,IF(C5610=C$5:C5610,1,0),0))</f>
        <v>35</v>
      </c>
    </row>
    <row r="5611" spans="1:7" x14ac:dyDescent="0.25">
      <c r="A5611">
        <v>2017</v>
      </c>
      <c r="B5611" s="53" t="str">
        <f t="shared" si="174"/>
        <v>2017_TN36</v>
      </c>
      <c r="C5611" t="s">
        <v>282</v>
      </c>
      <c r="D5611" t="s">
        <v>822</v>
      </c>
      <c r="E5611" s="53" t="str">
        <f t="shared" si="175"/>
        <v>2017_TNHARDIN</v>
      </c>
      <c r="F5611">
        <v>424100</v>
      </c>
      <c r="G5611" s="53">
        <f t="array" ref="G5611">SUM(IF(A5611=A$5:A5611,IF(C5611=C$5:C5611,1,0),0))</f>
        <v>36</v>
      </c>
    </row>
    <row r="5612" spans="1:7" x14ac:dyDescent="0.25">
      <c r="A5612">
        <v>2017</v>
      </c>
      <c r="B5612" s="53" t="str">
        <f t="shared" si="174"/>
        <v>2017_TN37</v>
      </c>
      <c r="C5612" t="s">
        <v>282</v>
      </c>
      <c r="D5612" t="s">
        <v>1736</v>
      </c>
      <c r="E5612" s="53" t="str">
        <f t="shared" si="175"/>
        <v>2017_TNHAWKINS</v>
      </c>
      <c r="F5612">
        <v>424100</v>
      </c>
      <c r="G5612" s="53">
        <f t="array" ref="G5612">SUM(IF(A5612=A$5:A5612,IF(C5612=C$5:C5612,1,0),0))</f>
        <v>37</v>
      </c>
    </row>
    <row r="5613" spans="1:7" x14ac:dyDescent="0.25">
      <c r="A5613">
        <v>2017</v>
      </c>
      <c r="B5613" s="53" t="str">
        <f t="shared" si="174"/>
        <v>2017_TN38</v>
      </c>
      <c r="C5613" t="s">
        <v>282</v>
      </c>
      <c r="D5613" t="s">
        <v>1483</v>
      </c>
      <c r="E5613" s="53" t="str">
        <f t="shared" si="175"/>
        <v>2017_TNHAYWOOD</v>
      </c>
      <c r="F5613">
        <v>424100</v>
      </c>
      <c r="G5613" s="53">
        <f t="array" ref="G5613">SUM(IF(A5613=A$5:A5613,IF(C5613=C$5:C5613,1,0),0))</f>
        <v>38</v>
      </c>
    </row>
    <row r="5614" spans="1:7" x14ac:dyDescent="0.25">
      <c r="A5614">
        <v>2017</v>
      </c>
      <c r="B5614" s="53" t="str">
        <f t="shared" si="174"/>
        <v>2017_TN39</v>
      </c>
      <c r="C5614" t="s">
        <v>282</v>
      </c>
      <c r="D5614" t="s">
        <v>823</v>
      </c>
      <c r="E5614" s="53" t="str">
        <f t="shared" si="175"/>
        <v>2017_TNHENDERSON</v>
      </c>
      <c r="F5614">
        <v>424100</v>
      </c>
      <c r="G5614" s="53">
        <f t="array" ref="G5614">SUM(IF(A5614=A$5:A5614,IF(C5614=C$5:C5614,1,0),0))</f>
        <v>39</v>
      </c>
    </row>
    <row r="5615" spans="1:7" x14ac:dyDescent="0.25">
      <c r="A5615">
        <v>2017</v>
      </c>
      <c r="B5615" s="53" t="str">
        <f t="shared" si="174"/>
        <v>2017_TN40</v>
      </c>
      <c r="C5615" t="s">
        <v>282</v>
      </c>
      <c r="D5615" t="s">
        <v>458</v>
      </c>
      <c r="E5615" s="53" t="str">
        <f t="shared" si="175"/>
        <v>2017_TNHENRY</v>
      </c>
      <c r="F5615">
        <v>424100</v>
      </c>
      <c r="G5615" s="53">
        <f t="array" ref="G5615">SUM(IF(A5615=A$5:A5615,IF(C5615=C$5:C5615,1,0),0))</f>
        <v>40</v>
      </c>
    </row>
    <row r="5616" spans="1:7" x14ac:dyDescent="0.25">
      <c r="A5616">
        <v>2017</v>
      </c>
      <c r="B5616" s="53" t="str">
        <f t="shared" si="174"/>
        <v>2017_TN41</v>
      </c>
      <c r="C5616" t="s">
        <v>282</v>
      </c>
      <c r="D5616" t="s">
        <v>287</v>
      </c>
      <c r="E5616" s="53" t="str">
        <f t="shared" si="175"/>
        <v>2017_TNHICKMAN</v>
      </c>
      <c r="F5616">
        <v>466900</v>
      </c>
      <c r="G5616" s="53">
        <f t="array" ref="G5616">SUM(IF(A5616=A$5:A5616,IF(C5616=C$5:C5616,1,0),0))</f>
        <v>41</v>
      </c>
    </row>
    <row r="5617" spans="1:7" x14ac:dyDescent="0.25">
      <c r="A5617">
        <v>2017</v>
      </c>
      <c r="B5617" s="53" t="str">
        <f t="shared" si="174"/>
        <v>2017_TN42</v>
      </c>
      <c r="C5617" t="s">
        <v>282</v>
      </c>
      <c r="D5617" t="s">
        <v>459</v>
      </c>
      <c r="E5617" s="53" t="str">
        <f t="shared" si="175"/>
        <v>2017_TNHOUSTON</v>
      </c>
      <c r="F5617">
        <v>424100</v>
      </c>
      <c r="G5617" s="53">
        <f t="array" ref="G5617">SUM(IF(A5617=A$5:A5617,IF(C5617=C$5:C5617,1,0),0))</f>
        <v>42</v>
      </c>
    </row>
    <row r="5618" spans="1:7" x14ac:dyDescent="0.25">
      <c r="A5618">
        <v>2017</v>
      </c>
      <c r="B5618" s="53" t="str">
        <f t="shared" si="174"/>
        <v>2017_TN43</v>
      </c>
      <c r="C5618" t="s">
        <v>282</v>
      </c>
      <c r="D5618" t="s">
        <v>1253</v>
      </c>
      <c r="E5618" s="53" t="str">
        <f t="shared" si="175"/>
        <v>2017_TNHUMPHREYS</v>
      </c>
      <c r="F5618">
        <v>424100</v>
      </c>
      <c r="G5618" s="53">
        <f t="array" ref="G5618">SUM(IF(A5618=A$5:A5618,IF(C5618=C$5:C5618,1,0),0))</f>
        <v>43</v>
      </c>
    </row>
    <row r="5619" spans="1:7" x14ac:dyDescent="0.25">
      <c r="A5619">
        <v>2017</v>
      </c>
      <c r="B5619" s="53" t="str">
        <f t="shared" si="174"/>
        <v>2017_TN44</v>
      </c>
      <c r="C5619" t="s">
        <v>282</v>
      </c>
      <c r="D5619" t="s">
        <v>460</v>
      </c>
      <c r="E5619" s="53" t="str">
        <f t="shared" si="175"/>
        <v>2017_TNJACKSON</v>
      </c>
      <c r="F5619">
        <v>424100</v>
      </c>
      <c r="G5619" s="53">
        <f t="array" ref="G5619">SUM(IF(A5619=A$5:A5619,IF(C5619=C$5:C5619,1,0),0))</f>
        <v>44</v>
      </c>
    </row>
    <row r="5620" spans="1:7" x14ac:dyDescent="0.25">
      <c r="A5620">
        <v>2017</v>
      </c>
      <c r="B5620" s="53" t="str">
        <f t="shared" si="174"/>
        <v>2017_TN45</v>
      </c>
      <c r="C5620" t="s">
        <v>282</v>
      </c>
      <c r="D5620" t="s">
        <v>196</v>
      </c>
      <c r="E5620" s="53" t="str">
        <f t="shared" si="175"/>
        <v>2017_TNJEFFERSON</v>
      </c>
      <c r="F5620">
        <v>424100</v>
      </c>
      <c r="G5620" s="53">
        <f t="array" ref="G5620">SUM(IF(A5620=A$5:A5620,IF(C5620=C$5:C5620,1,0),0))</f>
        <v>45</v>
      </c>
    </row>
    <row r="5621" spans="1:7" x14ac:dyDescent="0.25">
      <c r="A5621">
        <v>2017</v>
      </c>
      <c r="B5621" s="53" t="str">
        <f t="shared" si="174"/>
        <v>2017_TN46</v>
      </c>
      <c r="C5621" t="s">
        <v>282</v>
      </c>
      <c r="D5621" t="s">
        <v>525</v>
      </c>
      <c r="E5621" s="53" t="str">
        <f t="shared" si="175"/>
        <v>2017_TNJOHNSON</v>
      </c>
      <c r="F5621">
        <v>424100</v>
      </c>
      <c r="G5621" s="53">
        <f t="array" ref="G5621">SUM(IF(A5621=A$5:A5621,IF(C5621=C$5:C5621,1,0),0))</f>
        <v>46</v>
      </c>
    </row>
    <row r="5622" spans="1:7" x14ac:dyDescent="0.25">
      <c r="A5622">
        <v>2017</v>
      </c>
      <c r="B5622" s="53" t="str">
        <f t="shared" si="174"/>
        <v>2017_TN47</v>
      </c>
      <c r="C5622" t="s">
        <v>282</v>
      </c>
      <c r="D5622" t="s">
        <v>830</v>
      </c>
      <c r="E5622" s="53" t="str">
        <f t="shared" si="175"/>
        <v>2017_TNKNOX</v>
      </c>
      <c r="F5622">
        <v>424100</v>
      </c>
      <c r="G5622" s="53">
        <f t="array" ref="G5622">SUM(IF(A5622=A$5:A5622,IF(C5622=C$5:C5622,1,0),0))</f>
        <v>47</v>
      </c>
    </row>
    <row r="5623" spans="1:7" x14ac:dyDescent="0.25">
      <c r="A5623">
        <v>2017</v>
      </c>
      <c r="B5623" s="53" t="str">
        <f t="shared" si="174"/>
        <v>2017_TN48</v>
      </c>
      <c r="C5623" t="s">
        <v>282</v>
      </c>
      <c r="D5623" t="s">
        <v>197</v>
      </c>
      <c r="E5623" s="53" t="str">
        <f t="shared" si="175"/>
        <v>2017_TNLAKE</v>
      </c>
      <c r="F5623">
        <v>424100</v>
      </c>
      <c r="G5623" s="53">
        <f t="array" ref="G5623">SUM(IF(A5623=A$5:A5623,IF(C5623=C$5:C5623,1,0),0))</f>
        <v>48</v>
      </c>
    </row>
    <row r="5624" spans="1:7" x14ac:dyDescent="0.25">
      <c r="A5624">
        <v>2017</v>
      </c>
      <c r="B5624" s="53" t="str">
        <f t="shared" si="174"/>
        <v>2017_TN49</v>
      </c>
      <c r="C5624" t="s">
        <v>282</v>
      </c>
      <c r="D5624" t="s">
        <v>462</v>
      </c>
      <c r="E5624" s="53" t="str">
        <f t="shared" si="175"/>
        <v>2017_TNLAUDERDALE</v>
      </c>
      <c r="F5624">
        <v>424100</v>
      </c>
      <c r="G5624" s="53">
        <f t="array" ref="G5624">SUM(IF(A5624=A$5:A5624,IF(C5624=C$5:C5624,1,0),0))</f>
        <v>49</v>
      </c>
    </row>
    <row r="5625" spans="1:7" x14ac:dyDescent="0.25">
      <c r="A5625">
        <v>2017</v>
      </c>
      <c r="B5625" s="53" t="str">
        <f t="shared" si="174"/>
        <v>2017_TN50</v>
      </c>
      <c r="C5625" t="s">
        <v>282</v>
      </c>
      <c r="D5625" t="s">
        <v>463</v>
      </c>
      <c r="E5625" s="53" t="str">
        <f t="shared" si="175"/>
        <v>2017_TNLAWRENCE</v>
      </c>
      <c r="F5625">
        <v>424100</v>
      </c>
      <c r="G5625" s="53">
        <f t="array" ref="G5625">SUM(IF(A5625=A$5:A5625,IF(C5625=C$5:C5625,1,0),0))</f>
        <v>50</v>
      </c>
    </row>
    <row r="5626" spans="1:7" x14ac:dyDescent="0.25">
      <c r="A5626">
        <v>2017</v>
      </c>
      <c r="B5626" s="53" t="str">
        <f t="shared" si="174"/>
        <v>2017_TN51</v>
      </c>
      <c r="C5626" t="s">
        <v>282</v>
      </c>
      <c r="D5626" t="s">
        <v>796</v>
      </c>
      <c r="E5626" s="53" t="str">
        <f t="shared" si="175"/>
        <v>2017_TNLEWIS</v>
      </c>
      <c r="F5626">
        <v>424100</v>
      </c>
      <c r="G5626" s="53">
        <f t="array" ref="G5626">SUM(IF(A5626=A$5:A5626,IF(C5626=C$5:C5626,1,0),0))</f>
        <v>51</v>
      </c>
    </row>
    <row r="5627" spans="1:7" x14ac:dyDescent="0.25">
      <c r="A5627">
        <v>2017</v>
      </c>
      <c r="B5627" s="53" t="str">
        <f t="shared" si="174"/>
        <v>2017_TN52</v>
      </c>
      <c r="C5627" t="s">
        <v>282</v>
      </c>
      <c r="D5627" t="s">
        <v>221</v>
      </c>
      <c r="E5627" s="53" t="str">
        <f t="shared" si="175"/>
        <v>2017_TNLINCOLN</v>
      </c>
      <c r="F5627">
        <v>424100</v>
      </c>
      <c r="G5627" s="53">
        <f t="array" ref="G5627">SUM(IF(A5627=A$5:A5627,IF(C5627=C$5:C5627,1,0),0))</f>
        <v>52</v>
      </c>
    </row>
    <row r="5628" spans="1:7" x14ac:dyDescent="0.25">
      <c r="A5628">
        <v>2017</v>
      </c>
      <c r="B5628" s="53" t="str">
        <f t="shared" si="174"/>
        <v>2017_TN53</v>
      </c>
      <c r="C5628" t="s">
        <v>282</v>
      </c>
      <c r="D5628" t="s">
        <v>1737</v>
      </c>
      <c r="E5628" s="53" t="str">
        <f t="shared" si="175"/>
        <v>2017_TNLOUDON</v>
      </c>
      <c r="F5628">
        <v>424100</v>
      </c>
      <c r="G5628" s="53">
        <f t="array" ref="G5628">SUM(IF(A5628=A$5:A5628,IF(C5628=C$5:C5628,1,0),0))</f>
        <v>53</v>
      </c>
    </row>
    <row r="5629" spans="1:7" x14ac:dyDescent="0.25">
      <c r="A5629">
        <v>2017</v>
      </c>
      <c r="B5629" s="53" t="str">
        <f t="shared" si="174"/>
        <v>2017_TN54</v>
      </c>
      <c r="C5629" t="s">
        <v>282</v>
      </c>
      <c r="D5629" t="s">
        <v>1738</v>
      </c>
      <c r="E5629" s="53" t="str">
        <f t="shared" si="175"/>
        <v>2017_TNMCMINN</v>
      </c>
      <c r="F5629">
        <v>424100</v>
      </c>
      <c r="G5629" s="53">
        <f t="array" ref="G5629">SUM(IF(A5629=A$5:A5629,IF(C5629=C$5:C5629,1,0),0))</f>
        <v>54</v>
      </c>
    </row>
    <row r="5630" spans="1:7" x14ac:dyDescent="0.25">
      <c r="A5630">
        <v>2017</v>
      </c>
      <c r="B5630" s="53" t="str">
        <f t="shared" si="174"/>
        <v>2017_TN55</v>
      </c>
      <c r="C5630" t="s">
        <v>282</v>
      </c>
      <c r="D5630" t="s">
        <v>1739</v>
      </c>
      <c r="E5630" s="53" t="str">
        <f t="shared" si="175"/>
        <v>2017_TNMCNAIRY</v>
      </c>
      <c r="F5630">
        <v>424100</v>
      </c>
      <c r="G5630" s="53">
        <f t="array" ref="G5630">SUM(IF(A5630=A$5:A5630,IF(C5630=C$5:C5630,1,0),0))</f>
        <v>55</v>
      </c>
    </row>
    <row r="5631" spans="1:7" x14ac:dyDescent="0.25">
      <c r="A5631">
        <v>2017</v>
      </c>
      <c r="B5631" s="53" t="str">
        <f t="shared" si="174"/>
        <v>2017_TN56</v>
      </c>
      <c r="C5631" t="s">
        <v>282</v>
      </c>
      <c r="D5631" t="s">
        <v>288</v>
      </c>
      <c r="E5631" s="53" t="str">
        <f t="shared" si="175"/>
        <v>2017_TNMACON</v>
      </c>
      <c r="F5631">
        <v>466900</v>
      </c>
      <c r="G5631" s="53">
        <f t="array" ref="G5631">SUM(IF(A5631=A$5:A5631,IF(C5631=C$5:C5631,1,0),0))</f>
        <v>56</v>
      </c>
    </row>
    <row r="5632" spans="1:7" x14ac:dyDescent="0.25">
      <c r="A5632">
        <v>2017</v>
      </c>
      <c r="B5632" s="53" t="str">
        <f t="shared" si="174"/>
        <v>2017_TN57</v>
      </c>
      <c r="C5632" t="s">
        <v>282</v>
      </c>
      <c r="D5632" t="s">
        <v>467</v>
      </c>
      <c r="E5632" s="53" t="str">
        <f t="shared" si="175"/>
        <v>2017_TNMADISON</v>
      </c>
      <c r="F5632">
        <v>424100</v>
      </c>
      <c r="G5632" s="53">
        <f t="array" ref="G5632">SUM(IF(A5632=A$5:A5632,IF(C5632=C$5:C5632,1,0),0))</f>
        <v>57</v>
      </c>
    </row>
    <row r="5633" spans="1:7" x14ac:dyDescent="0.25">
      <c r="A5633">
        <v>2017</v>
      </c>
      <c r="B5633" s="53" t="str">
        <f t="shared" si="174"/>
        <v>2017_TN58</v>
      </c>
      <c r="C5633" t="s">
        <v>282</v>
      </c>
      <c r="D5633" t="s">
        <v>469</v>
      </c>
      <c r="E5633" s="53" t="str">
        <f t="shared" si="175"/>
        <v>2017_TNMARION</v>
      </c>
      <c r="F5633">
        <v>424100</v>
      </c>
      <c r="G5633" s="53">
        <f t="array" ref="G5633">SUM(IF(A5633=A$5:A5633,IF(C5633=C$5:C5633,1,0),0))</f>
        <v>58</v>
      </c>
    </row>
    <row r="5634" spans="1:7" x14ac:dyDescent="0.25">
      <c r="A5634">
        <v>2017</v>
      </c>
      <c r="B5634" s="53" t="str">
        <f t="shared" si="174"/>
        <v>2017_TN59</v>
      </c>
      <c r="C5634" t="s">
        <v>282</v>
      </c>
      <c r="D5634" t="s">
        <v>470</v>
      </c>
      <c r="E5634" s="53" t="str">
        <f t="shared" si="175"/>
        <v>2017_TNMARSHALL</v>
      </c>
      <c r="F5634">
        <v>424100</v>
      </c>
      <c r="G5634" s="53">
        <f t="array" ref="G5634">SUM(IF(A5634=A$5:A5634,IF(C5634=C$5:C5634,1,0),0))</f>
        <v>59</v>
      </c>
    </row>
    <row r="5635" spans="1:7" x14ac:dyDescent="0.25">
      <c r="A5635">
        <v>2017</v>
      </c>
      <c r="B5635" s="53" t="str">
        <f t="shared" si="174"/>
        <v>2017_TN60</v>
      </c>
      <c r="C5635" t="s">
        <v>282</v>
      </c>
      <c r="D5635" t="s">
        <v>289</v>
      </c>
      <c r="E5635" s="53" t="str">
        <f t="shared" si="175"/>
        <v>2017_TNMAURY</v>
      </c>
      <c r="F5635">
        <v>466900</v>
      </c>
      <c r="G5635" s="53">
        <f t="array" ref="G5635">SUM(IF(A5635=A$5:A5635,IF(C5635=C$5:C5635,1,0),0))</f>
        <v>60</v>
      </c>
    </row>
    <row r="5636" spans="1:7" x14ac:dyDescent="0.25">
      <c r="A5636">
        <v>2017</v>
      </c>
      <c r="B5636" s="53" t="str">
        <f t="shared" si="174"/>
        <v>2017_TN61</v>
      </c>
      <c r="C5636" t="s">
        <v>282</v>
      </c>
      <c r="D5636" t="s">
        <v>1563</v>
      </c>
      <c r="E5636" s="53" t="str">
        <f t="shared" si="175"/>
        <v>2017_TNMEIGS</v>
      </c>
      <c r="F5636">
        <v>424100</v>
      </c>
      <c r="G5636" s="53">
        <f t="array" ref="G5636">SUM(IF(A5636=A$5:A5636,IF(C5636=C$5:C5636,1,0),0))</f>
        <v>61</v>
      </c>
    </row>
    <row r="5637" spans="1:7" x14ac:dyDescent="0.25">
      <c r="A5637">
        <v>2017</v>
      </c>
      <c r="B5637" s="53" t="str">
        <f t="shared" si="174"/>
        <v>2017_TN62</v>
      </c>
      <c r="C5637" t="s">
        <v>282</v>
      </c>
      <c r="D5637" t="s">
        <v>210</v>
      </c>
      <c r="E5637" s="53" t="str">
        <f t="shared" si="175"/>
        <v>2017_TNMONROE</v>
      </c>
      <c r="F5637">
        <v>424100</v>
      </c>
      <c r="G5637" s="53">
        <f t="array" ref="G5637">SUM(IF(A5637=A$5:A5637,IF(C5637=C$5:C5637,1,0),0))</f>
        <v>62</v>
      </c>
    </row>
    <row r="5638" spans="1:7" x14ac:dyDescent="0.25">
      <c r="A5638">
        <v>2017</v>
      </c>
      <c r="B5638" s="53" t="str">
        <f t="shared" ref="B5638:B5701" si="176">A5638&amp;"_"&amp;C5638&amp;G5638</f>
        <v>2017_TN63</v>
      </c>
      <c r="C5638" t="s">
        <v>282</v>
      </c>
      <c r="D5638" t="s">
        <v>232</v>
      </c>
      <c r="E5638" s="53" t="str">
        <f t="shared" ref="E5638:E5701" si="177">A5638&amp;"_"&amp;C5638&amp;D5638</f>
        <v>2017_TNMONTGOMERY</v>
      </c>
      <c r="F5638">
        <v>424100</v>
      </c>
      <c r="G5638" s="53">
        <f t="array" ref="G5638">SUM(IF(A5638=A$5:A5638,IF(C5638=C$5:C5638,1,0),0))</f>
        <v>63</v>
      </c>
    </row>
    <row r="5639" spans="1:7" x14ac:dyDescent="0.25">
      <c r="A5639">
        <v>2017</v>
      </c>
      <c r="B5639" s="53" t="str">
        <f t="shared" si="176"/>
        <v>2017_TN64</v>
      </c>
      <c r="C5639" t="s">
        <v>282</v>
      </c>
      <c r="D5639" t="s">
        <v>1491</v>
      </c>
      <c r="E5639" s="53" t="str">
        <f t="shared" si="177"/>
        <v>2017_TNMOORE</v>
      </c>
      <c r="F5639">
        <v>424100</v>
      </c>
      <c r="G5639" s="53">
        <f t="array" ref="G5639">SUM(IF(A5639=A$5:A5639,IF(C5639=C$5:C5639,1,0),0))</f>
        <v>64</v>
      </c>
    </row>
    <row r="5640" spans="1:7" x14ac:dyDescent="0.25">
      <c r="A5640">
        <v>2017</v>
      </c>
      <c r="B5640" s="53" t="str">
        <f t="shared" si="176"/>
        <v>2017_TN65</v>
      </c>
      <c r="C5640" t="s">
        <v>282</v>
      </c>
      <c r="D5640" t="s">
        <v>472</v>
      </c>
      <c r="E5640" s="53" t="str">
        <f t="shared" si="177"/>
        <v>2017_TNMORGAN</v>
      </c>
      <c r="F5640">
        <v>424100</v>
      </c>
      <c r="G5640" s="53">
        <f t="array" ref="G5640">SUM(IF(A5640=A$5:A5640,IF(C5640=C$5:C5640,1,0),0))</f>
        <v>65</v>
      </c>
    </row>
    <row r="5641" spans="1:7" x14ac:dyDescent="0.25">
      <c r="A5641">
        <v>2017</v>
      </c>
      <c r="B5641" s="53" t="str">
        <f t="shared" si="176"/>
        <v>2017_TN66</v>
      </c>
      <c r="C5641" t="s">
        <v>282</v>
      </c>
      <c r="D5641" t="s">
        <v>1740</v>
      </c>
      <c r="E5641" s="53" t="str">
        <f t="shared" si="177"/>
        <v>2017_TNOBION</v>
      </c>
      <c r="F5641">
        <v>424100</v>
      </c>
      <c r="G5641" s="53">
        <f t="array" ref="G5641">SUM(IF(A5641=A$5:A5641,IF(C5641=C$5:C5641,1,0),0))</f>
        <v>66</v>
      </c>
    </row>
    <row r="5642" spans="1:7" x14ac:dyDescent="0.25">
      <c r="A5642">
        <v>2017</v>
      </c>
      <c r="B5642" s="53" t="str">
        <f t="shared" si="176"/>
        <v>2017_TN67</v>
      </c>
      <c r="C5642" t="s">
        <v>282</v>
      </c>
      <c r="D5642" t="s">
        <v>1741</v>
      </c>
      <c r="E5642" s="53" t="str">
        <f t="shared" si="177"/>
        <v>2017_TNOVERTON</v>
      </c>
      <c r="F5642">
        <v>424100</v>
      </c>
      <c r="G5642" s="53">
        <f t="array" ref="G5642">SUM(IF(A5642=A$5:A5642,IF(C5642=C$5:C5642,1,0),0))</f>
        <v>67</v>
      </c>
    </row>
    <row r="5643" spans="1:7" x14ac:dyDescent="0.25">
      <c r="A5643">
        <v>2017</v>
      </c>
      <c r="B5643" s="53" t="str">
        <f t="shared" si="176"/>
        <v>2017_TN68</v>
      </c>
      <c r="C5643" t="s">
        <v>282</v>
      </c>
      <c r="D5643" t="s">
        <v>473</v>
      </c>
      <c r="E5643" s="53" t="str">
        <f t="shared" si="177"/>
        <v>2017_TNPERRY</v>
      </c>
      <c r="F5643">
        <v>424100</v>
      </c>
      <c r="G5643" s="53">
        <f t="array" ref="G5643">SUM(IF(A5643=A$5:A5643,IF(C5643=C$5:C5643,1,0),0))</f>
        <v>68</v>
      </c>
    </row>
    <row r="5644" spans="1:7" x14ac:dyDescent="0.25">
      <c r="A5644">
        <v>2017</v>
      </c>
      <c r="B5644" s="53" t="str">
        <f t="shared" si="176"/>
        <v>2017_TN69</v>
      </c>
      <c r="C5644" t="s">
        <v>282</v>
      </c>
      <c r="D5644" t="s">
        <v>1742</v>
      </c>
      <c r="E5644" s="53" t="str">
        <f t="shared" si="177"/>
        <v>2017_TNPICKETT</v>
      </c>
      <c r="F5644">
        <v>424100</v>
      </c>
      <c r="G5644" s="53">
        <f t="array" ref="G5644">SUM(IF(A5644=A$5:A5644,IF(C5644=C$5:C5644,1,0),0))</f>
        <v>69</v>
      </c>
    </row>
    <row r="5645" spans="1:7" x14ac:dyDescent="0.25">
      <c r="A5645">
        <v>2017</v>
      </c>
      <c r="B5645" s="53" t="str">
        <f t="shared" si="176"/>
        <v>2017_TN70</v>
      </c>
      <c r="C5645" t="s">
        <v>282</v>
      </c>
      <c r="D5645" t="s">
        <v>535</v>
      </c>
      <c r="E5645" s="53" t="str">
        <f t="shared" si="177"/>
        <v>2017_TNPOLK</v>
      </c>
      <c r="F5645">
        <v>424100</v>
      </c>
      <c r="G5645" s="53">
        <f t="array" ref="G5645">SUM(IF(A5645=A$5:A5645,IF(C5645=C$5:C5645,1,0),0))</f>
        <v>70</v>
      </c>
    </row>
    <row r="5646" spans="1:7" x14ac:dyDescent="0.25">
      <c r="A5646">
        <v>2017</v>
      </c>
      <c r="B5646" s="53" t="str">
        <f t="shared" si="176"/>
        <v>2017_TN71</v>
      </c>
      <c r="C5646" t="s">
        <v>282</v>
      </c>
      <c r="D5646" t="s">
        <v>264</v>
      </c>
      <c r="E5646" s="53" t="str">
        <f t="shared" si="177"/>
        <v>2017_TNPUTNAM</v>
      </c>
      <c r="F5646">
        <v>424100</v>
      </c>
      <c r="G5646" s="53">
        <f t="array" ref="G5646">SUM(IF(A5646=A$5:A5646,IF(C5646=C$5:C5646,1,0),0))</f>
        <v>71</v>
      </c>
    </row>
    <row r="5647" spans="1:7" x14ac:dyDescent="0.25">
      <c r="A5647">
        <v>2017</v>
      </c>
      <c r="B5647" s="53" t="str">
        <f t="shared" si="176"/>
        <v>2017_TN72</v>
      </c>
      <c r="C5647" t="s">
        <v>282</v>
      </c>
      <c r="D5647" t="s">
        <v>1743</v>
      </c>
      <c r="E5647" s="53" t="str">
        <f t="shared" si="177"/>
        <v>2017_TNRHEA</v>
      </c>
      <c r="F5647">
        <v>424100</v>
      </c>
      <c r="G5647" s="53">
        <f t="array" ref="G5647">SUM(IF(A5647=A$5:A5647,IF(C5647=C$5:C5647,1,0),0))</f>
        <v>72</v>
      </c>
    </row>
    <row r="5648" spans="1:7" x14ac:dyDescent="0.25">
      <c r="A5648">
        <v>2017</v>
      </c>
      <c r="B5648" s="53" t="str">
        <f t="shared" si="176"/>
        <v>2017_TN73</v>
      </c>
      <c r="C5648" t="s">
        <v>282</v>
      </c>
      <c r="D5648" t="s">
        <v>1744</v>
      </c>
      <c r="E5648" s="53" t="str">
        <f t="shared" si="177"/>
        <v>2017_TNROANE</v>
      </c>
      <c r="F5648">
        <v>424100</v>
      </c>
      <c r="G5648" s="53">
        <f t="array" ref="G5648">SUM(IF(A5648=A$5:A5648,IF(C5648=C$5:C5648,1,0),0))</f>
        <v>73</v>
      </c>
    </row>
    <row r="5649" spans="1:7" x14ac:dyDescent="0.25">
      <c r="A5649">
        <v>2017</v>
      </c>
      <c r="B5649" s="53" t="str">
        <f t="shared" si="176"/>
        <v>2017_TN74</v>
      </c>
      <c r="C5649" t="s">
        <v>282</v>
      </c>
      <c r="D5649" t="s">
        <v>290</v>
      </c>
      <c r="E5649" s="53" t="str">
        <f t="shared" si="177"/>
        <v>2017_TNROBERTSON</v>
      </c>
      <c r="F5649">
        <v>466900</v>
      </c>
      <c r="G5649" s="53">
        <f t="array" ref="G5649">SUM(IF(A5649=A$5:A5649,IF(C5649=C$5:C5649,1,0),0))</f>
        <v>74</v>
      </c>
    </row>
    <row r="5650" spans="1:7" x14ac:dyDescent="0.25">
      <c r="A5650">
        <v>2017</v>
      </c>
      <c r="B5650" s="53" t="str">
        <f t="shared" si="176"/>
        <v>2017_TN75</v>
      </c>
      <c r="C5650" t="s">
        <v>282</v>
      </c>
      <c r="D5650" t="s">
        <v>291</v>
      </c>
      <c r="E5650" s="53" t="str">
        <f t="shared" si="177"/>
        <v>2017_TNRUTHERFORD</v>
      </c>
      <c r="F5650">
        <v>466900</v>
      </c>
      <c r="G5650" s="53">
        <f t="array" ref="G5650">SUM(IF(A5650=A$5:A5650,IF(C5650=C$5:C5650,1,0),0))</f>
        <v>75</v>
      </c>
    </row>
    <row r="5651" spans="1:7" x14ac:dyDescent="0.25">
      <c r="A5651">
        <v>2017</v>
      </c>
      <c r="B5651" s="53" t="str">
        <f t="shared" si="176"/>
        <v>2017_TN76</v>
      </c>
      <c r="C5651" t="s">
        <v>282</v>
      </c>
      <c r="D5651" t="s">
        <v>541</v>
      </c>
      <c r="E5651" s="53" t="str">
        <f t="shared" si="177"/>
        <v>2017_TNSCOTT</v>
      </c>
      <c r="F5651">
        <v>424100</v>
      </c>
      <c r="G5651" s="53">
        <f t="array" ref="G5651">SUM(IF(A5651=A$5:A5651,IF(C5651=C$5:C5651,1,0),0))</f>
        <v>76</v>
      </c>
    </row>
    <row r="5652" spans="1:7" x14ac:dyDescent="0.25">
      <c r="A5652">
        <v>2017</v>
      </c>
      <c r="B5652" s="53" t="str">
        <f t="shared" si="176"/>
        <v>2017_TN77</v>
      </c>
      <c r="C5652" t="s">
        <v>282</v>
      </c>
      <c r="D5652" t="s">
        <v>1745</v>
      </c>
      <c r="E5652" s="53" t="str">
        <f t="shared" si="177"/>
        <v>2017_TNSEQUATCHIE</v>
      </c>
      <c r="F5652">
        <v>424100</v>
      </c>
      <c r="G5652" s="53">
        <f t="array" ref="G5652">SUM(IF(A5652=A$5:A5652,IF(C5652=C$5:C5652,1,0),0))</f>
        <v>77</v>
      </c>
    </row>
    <row r="5653" spans="1:7" x14ac:dyDescent="0.25">
      <c r="A5653">
        <v>2017</v>
      </c>
      <c r="B5653" s="53" t="str">
        <f t="shared" si="176"/>
        <v>2017_TN78</v>
      </c>
      <c r="C5653" t="s">
        <v>282</v>
      </c>
      <c r="D5653" t="s">
        <v>544</v>
      </c>
      <c r="E5653" s="53" t="str">
        <f t="shared" si="177"/>
        <v>2017_TNSEVIER</v>
      </c>
      <c r="F5653">
        <v>424100</v>
      </c>
      <c r="G5653" s="53">
        <f t="array" ref="G5653">SUM(IF(A5653=A$5:A5653,IF(C5653=C$5:C5653,1,0),0))</f>
        <v>78</v>
      </c>
    </row>
    <row r="5654" spans="1:7" x14ac:dyDescent="0.25">
      <c r="A5654">
        <v>2017</v>
      </c>
      <c r="B5654" s="53" t="str">
        <f t="shared" si="176"/>
        <v>2017_TN79</v>
      </c>
      <c r="C5654" t="s">
        <v>282</v>
      </c>
      <c r="D5654" t="s">
        <v>478</v>
      </c>
      <c r="E5654" s="53" t="str">
        <f t="shared" si="177"/>
        <v>2017_TNSHELBY</v>
      </c>
      <c r="F5654">
        <v>424100</v>
      </c>
      <c r="G5654" s="53">
        <f t="array" ref="G5654">SUM(IF(A5654=A$5:A5654,IF(C5654=C$5:C5654,1,0),0))</f>
        <v>79</v>
      </c>
    </row>
    <row r="5655" spans="1:7" x14ac:dyDescent="0.25">
      <c r="A5655">
        <v>2017</v>
      </c>
      <c r="B5655" s="53" t="str">
        <f t="shared" si="176"/>
        <v>2017_TN80</v>
      </c>
      <c r="C5655" t="s">
        <v>282</v>
      </c>
      <c r="D5655" t="s">
        <v>292</v>
      </c>
      <c r="E5655" s="53" t="str">
        <f t="shared" si="177"/>
        <v>2017_TNSMITH</v>
      </c>
      <c r="F5655">
        <v>466900</v>
      </c>
      <c r="G5655" s="53">
        <f t="array" ref="G5655">SUM(IF(A5655=A$5:A5655,IF(C5655=C$5:C5655,1,0),0))</f>
        <v>80</v>
      </c>
    </row>
    <row r="5656" spans="1:7" x14ac:dyDescent="0.25">
      <c r="A5656">
        <v>2017</v>
      </c>
      <c r="B5656" s="53" t="str">
        <f t="shared" si="176"/>
        <v>2017_TN81</v>
      </c>
      <c r="C5656" t="s">
        <v>282</v>
      </c>
      <c r="D5656" t="s">
        <v>754</v>
      </c>
      <c r="E5656" s="53" t="str">
        <f t="shared" si="177"/>
        <v>2017_TNSTEWART</v>
      </c>
      <c r="F5656">
        <v>424100</v>
      </c>
      <c r="G5656" s="53">
        <f t="array" ref="G5656">SUM(IF(A5656=A$5:A5656,IF(C5656=C$5:C5656,1,0),0))</f>
        <v>81</v>
      </c>
    </row>
    <row r="5657" spans="1:7" x14ac:dyDescent="0.25">
      <c r="A5657">
        <v>2017</v>
      </c>
      <c r="B5657" s="53" t="str">
        <f t="shared" si="176"/>
        <v>2017_TN82</v>
      </c>
      <c r="C5657" t="s">
        <v>282</v>
      </c>
      <c r="D5657" t="s">
        <v>887</v>
      </c>
      <c r="E5657" s="53" t="str">
        <f t="shared" si="177"/>
        <v>2017_TNSULLIVAN</v>
      </c>
      <c r="F5657">
        <v>424100</v>
      </c>
      <c r="G5657" s="53">
        <f t="array" ref="G5657">SUM(IF(A5657=A$5:A5657,IF(C5657=C$5:C5657,1,0),0))</f>
        <v>82</v>
      </c>
    </row>
    <row r="5658" spans="1:7" x14ac:dyDescent="0.25">
      <c r="A5658">
        <v>2017</v>
      </c>
      <c r="B5658" s="53" t="str">
        <f t="shared" si="176"/>
        <v>2017_TN83</v>
      </c>
      <c r="C5658" t="s">
        <v>282</v>
      </c>
      <c r="D5658" t="s">
        <v>293</v>
      </c>
      <c r="E5658" s="53" t="str">
        <f t="shared" si="177"/>
        <v>2017_TNSUMNER</v>
      </c>
      <c r="F5658">
        <v>466900</v>
      </c>
      <c r="G5658" s="53">
        <f t="array" ref="G5658">SUM(IF(A5658=A$5:A5658,IF(C5658=C$5:C5658,1,0),0))</f>
        <v>83</v>
      </c>
    </row>
    <row r="5659" spans="1:7" x14ac:dyDescent="0.25">
      <c r="A5659">
        <v>2017</v>
      </c>
      <c r="B5659" s="53" t="str">
        <f t="shared" si="176"/>
        <v>2017_TN84</v>
      </c>
      <c r="C5659" t="s">
        <v>282</v>
      </c>
      <c r="D5659" t="s">
        <v>890</v>
      </c>
      <c r="E5659" s="53" t="str">
        <f t="shared" si="177"/>
        <v>2017_TNTIPTON</v>
      </c>
      <c r="F5659">
        <v>424100</v>
      </c>
      <c r="G5659" s="53">
        <f t="array" ref="G5659">SUM(IF(A5659=A$5:A5659,IF(C5659=C$5:C5659,1,0),0))</f>
        <v>84</v>
      </c>
    </row>
    <row r="5660" spans="1:7" x14ac:dyDescent="0.25">
      <c r="A5660">
        <v>2017</v>
      </c>
      <c r="B5660" s="53" t="str">
        <f t="shared" si="176"/>
        <v>2017_TN85</v>
      </c>
      <c r="C5660" t="s">
        <v>282</v>
      </c>
      <c r="D5660" t="s">
        <v>294</v>
      </c>
      <c r="E5660" s="53" t="str">
        <f t="shared" si="177"/>
        <v>2017_TNTROUSDALE</v>
      </c>
      <c r="F5660">
        <v>466900</v>
      </c>
      <c r="G5660" s="53">
        <f t="array" ref="G5660">SUM(IF(A5660=A$5:A5660,IF(C5660=C$5:C5660,1,0),0))</f>
        <v>85</v>
      </c>
    </row>
    <row r="5661" spans="1:7" x14ac:dyDescent="0.25">
      <c r="A5661">
        <v>2017</v>
      </c>
      <c r="B5661" s="53" t="str">
        <f t="shared" si="176"/>
        <v>2017_TN86</v>
      </c>
      <c r="C5661" t="s">
        <v>282</v>
      </c>
      <c r="D5661" t="s">
        <v>1746</v>
      </c>
      <c r="E5661" s="53" t="str">
        <f t="shared" si="177"/>
        <v>2017_TNUNICOI</v>
      </c>
      <c r="F5661">
        <v>424100</v>
      </c>
      <c r="G5661" s="53">
        <f t="array" ref="G5661">SUM(IF(A5661=A$5:A5661,IF(C5661=C$5:C5661,1,0),0))</f>
        <v>86</v>
      </c>
    </row>
    <row r="5662" spans="1:7" x14ac:dyDescent="0.25">
      <c r="A5662">
        <v>2017</v>
      </c>
      <c r="B5662" s="53" t="str">
        <f t="shared" si="176"/>
        <v>2017_TN87</v>
      </c>
      <c r="C5662" t="s">
        <v>282</v>
      </c>
      <c r="D5662" t="s">
        <v>258</v>
      </c>
      <c r="E5662" s="53" t="str">
        <f t="shared" si="177"/>
        <v>2017_TNUNION</v>
      </c>
      <c r="F5662">
        <v>424100</v>
      </c>
      <c r="G5662" s="53">
        <f t="array" ref="G5662">SUM(IF(A5662=A$5:A5662,IF(C5662=C$5:C5662,1,0),0))</f>
        <v>87</v>
      </c>
    </row>
    <row r="5663" spans="1:7" x14ac:dyDescent="0.25">
      <c r="A5663">
        <v>2017</v>
      </c>
      <c r="B5663" s="53" t="str">
        <f t="shared" si="176"/>
        <v>2017_TN88</v>
      </c>
      <c r="C5663" t="s">
        <v>282</v>
      </c>
      <c r="D5663" t="s">
        <v>547</v>
      </c>
      <c r="E5663" s="53" t="str">
        <f t="shared" si="177"/>
        <v>2017_TNVAN BUREN</v>
      </c>
      <c r="F5663">
        <v>424100</v>
      </c>
      <c r="G5663" s="53">
        <f t="array" ref="G5663">SUM(IF(A5663=A$5:A5663,IF(C5663=C$5:C5663,1,0),0))</f>
        <v>88</v>
      </c>
    </row>
    <row r="5664" spans="1:7" x14ac:dyDescent="0.25">
      <c r="A5664">
        <v>2017</v>
      </c>
      <c r="B5664" s="53" t="str">
        <f t="shared" si="176"/>
        <v>2017_TN89</v>
      </c>
      <c r="C5664" t="s">
        <v>282</v>
      </c>
      <c r="D5664" t="s">
        <v>336</v>
      </c>
      <c r="E5664" s="53" t="str">
        <f t="shared" si="177"/>
        <v>2017_TNWARREN</v>
      </c>
      <c r="F5664">
        <v>424100</v>
      </c>
      <c r="G5664" s="53">
        <f t="array" ref="G5664">SUM(IF(A5664=A$5:A5664,IF(C5664=C$5:C5664,1,0),0))</f>
        <v>89</v>
      </c>
    </row>
    <row r="5665" spans="1:7" x14ac:dyDescent="0.25">
      <c r="A5665">
        <v>2017</v>
      </c>
      <c r="B5665" s="53" t="str">
        <f t="shared" si="176"/>
        <v>2017_TN90</v>
      </c>
      <c r="C5665" t="s">
        <v>282</v>
      </c>
      <c r="D5665" t="s">
        <v>125</v>
      </c>
      <c r="E5665" s="53" t="str">
        <f t="shared" si="177"/>
        <v>2017_TNWASHINGTON</v>
      </c>
      <c r="F5665">
        <v>424100</v>
      </c>
      <c r="G5665" s="53">
        <f t="array" ref="G5665">SUM(IF(A5665=A$5:A5665,IF(C5665=C$5:C5665,1,0),0))</f>
        <v>90</v>
      </c>
    </row>
    <row r="5666" spans="1:7" x14ac:dyDescent="0.25">
      <c r="A5666">
        <v>2017</v>
      </c>
      <c r="B5666" s="53" t="str">
        <f t="shared" si="176"/>
        <v>2017_TN91</v>
      </c>
      <c r="C5666" t="s">
        <v>282</v>
      </c>
      <c r="D5666" t="s">
        <v>770</v>
      </c>
      <c r="E5666" s="53" t="str">
        <f t="shared" si="177"/>
        <v>2017_TNWAYNE</v>
      </c>
      <c r="F5666">
        <v>424100</v>
      </c>
      <c r="G5666" s="53">
        <f t="array" ref="G5666">SUM(IF(A5666=A$5:A5666,IF(C5666=C$5:C5666,1,0),0))</f>
        <v>91</v>
      </c>
    </row>
    <row r="5667" spans="1:7" x14ac:dyDescent="0.25">
      <c r="A5667">
        <v>2017</v>
      </c>
      <c r="B5667" s="53" t="str">
        <f t="shared" si="176"/>
        <v>2017_TN92</v>
      </c>
      <c r="C5667" t="s">
        <v>282</v>
      </c>
      <c r="D5667" t="s">
        <v>1747</v>
      </c>
      <c r="E5667" s="53" t="str">
        <f t="shared" si="177"/>
        <v>2017_TNWEAKLEY</v>
      </c>
      <c r="F5667">
        <v>424100</v>
      </c>
      <c r="G5667" s="53">
        <f t="array" ref="G5667">SUM(IF(A5667=A$5:A5667,IF(C5667=C$5:C5667,1,0),0))</f>
        <v>92</v>
      </c>
    </row>
    <row r="5668" spans="1:7" x14ac:dyDescent="0.25">
      <c r="A5668">
        <v>2017</v>
      </c>
      <c r="B5668" s="53" t="str">
        <f t="shared" si="176"/>
        <v>2017_TN93</v>
      </c>
      <c r="C5668" t="s">
        <v>282</v>
      </c>
      <c r="D5668" t="s">
        <v>548</v>
      </c>
      <c r="E5668" s="53" t="str">
        <f t="shared" si="177"/>
        <v>2017_TNWHITE</v>
      </c>
      <c r="F5668">
        <v>424100</v>
      </c>
      <c r="G5668" s="53">
        <f t="array" ref="G5668">SUM(IF(A5668=A$5:A5668,IF(C5668=C$5:C5668,1,0),0))</f>
        <v>93</v>
      </c>
    </row>
    <row r="5669" spans="1:7" x14ac:dyDescent="0.25">
      <c r="A5669">
        <v>2017</v>
      </c>
      <c r="B5669" s="53" t="str">
        <f t="shared" si="176"/>
        <v>2017_TN94</v>
      </c>
      <c r="C5669" t="s">
        <v>282</v>
      </c>
      <c r="D5669" t="s">
        <v>295</v>
      </c>
      <c r="E5669" s="53" t="str">
        <f t="shared" si="177"/>
        <v>2017_TNWILLIAMSON</v>
      </c>
      <c r="F5669">
        <v>466900</v>
      </c>
      <c r="G5669" s="53">
        <f t="array" ref="G5669">SUM(IF(A5669=A$5:A5669,IF(C5669=C$5:C5669,1,0),0))</f>
        <v>94</v>
      </c>
    </row>
    <row r="5670" spans="1:7" x14ac:dyDescent="0.25">
      <c r="A5670">
        <v>2017</v>
      </c>
      <c r="B5670" s="53" t="str">
        <f t="shared" si="176"/>
        <v>2017_TN95</v>
      </c>
      <c r="C5670" t="s">
        <v>282</v>
      </c>
      <c r="D5670" t="s">
        <v>296</v>
      </c>
      <c r="E5670" s="53" t="str">
        <f t="shared" si="177"/>
        <v>2017_TNWILSON</v>
      </c>
      <c r="F5670">
        <v>466900</v>
      </c>
      <c r="G5670" s="53">
        <f t="array" ref="G5670">SUM(IF(A5670=A$5:A5670,IF(C5670=C$5:C5670,1,0),0))</f>
        <v>95</v>
      </c>
    </row>
    <row r="5671" spans="1:7" x14ac:dyDescent="0.25">
      <c r="A5671">
        <v>2017</v>
      </c>
      <c r="B5671" s="53" t="str">
        <f t="shared" si="176"/>
        <v>2017_TX1</v>
      </c>
      <c r="C5671" t="s">
        <v>389</v>
      </c>
      <c r="D5671" t="s">
        <v>939</v>
      </c>
      <c r="E5671" s="53" t="str">
        <f t="shared" si="177"/>
        <v>2017_TXANDERSON</v>
      </c>
      <c r="F5671">
        <v>424100</v>
      </c>
      <c r="G5671" s="53">
        <f t="array" ref="G5671">SUM(IF(A5671=A$5:A5671,IF(C5671=C$5:C5671,1,0),0))</f>
        <v>1</v>
      </c>
    </row>
    <row r="5672" spans="1:7" x14ac:dyDescent="0.25">
      <c r="A5672">
        <v>2017</v>
      </c>
      <c r="B5672" s="53" t="str">
        <f t="shared" si="176"/>
        <v>2017_TX2</v>
      </c>
      <c r="C5672" t="s">
        <v>389</v>
      </c>
      <c r="D5672" t="s">
        <v>1748</v>
      </c>
      <c r="E5672" s="53" t="str">
        <f t="shared" si="177"/>
        <v>2017_TXANDREWS</v>
      </c>
      <c r="F5672">
        <v>424100</v>
      </c>
      <c r="G5672" s="53">
        <f t="array" ref="G5672">SUM(IF(A5672=A$5:A5672,IF(C5672=C$5:C5672,1,0),0))</f>
        <v>2</v>
      </c>
    </row>
    <row r="5673" spans="1:7" x14ac:dyDescent="0.25">
      <c r="A5673">
        <v>2017</v>
      </c>
      <c r="B5673" s="53" t="str">
        <f t="shared" si="176"/>
        <v>2017_TX3</v>
      </c>
      <c r="C5673" t="s">
        <v>389</v>
      </c>
      <c r="D5673" t="s">
        <v>1749</v>
      </c>
      <c r="E5673" s="53" t="str">
        <f t="shared" si="177"/>
        <v>2017_TXANGELINA</v>
      </c>
      <c r="F5673">
        <v>424100</v>
      </c>
      <c r="G5673" s="53">
        <f t="array" ref="G5673">SUM(IF(A5673=A$5:A5673,IF(C5673=C$5:C5673,1,0),0))</f>
        <v>3</v>
      </c>
    </row>
    <row r="5674" spans="1:7" x14ac:dyDescent="0.25">
      <c r="A5674">
        <v>2017</v>
      </c>
      <c r="B5674" s="53" t="str">
        <f t="shared" si="176"/>
        <v>2017_TX4</v>
      </c>
      <c r="C5674" t="s">
        <v>389</v>
      </c>
      <c r="D5674" t="s">
        <v>1750</v>
      </c>
      <c r="E5674" s="53" t="str">
        <f t="shared" si="177"/>
        <v>2017_TXARANSAS</v>
      </c>
      <c r="F5674">
        <v>424100</v>
      </c>
      <c r="G5674" s="53">
        <f t="array" ref="G5674">SUM(IF(A5674=A$5:A5674,IF(C5674=C$5:C5674,1,0),0))</f>
        <v>4</v>
      </c>
    </row>
    <row r="5675" spans="1:7" x14ac:dyDescent="0.25">
      <c r="A5675">
        <v>2017</v>
      </c>
      <c r="B5675" s="53" t="str">
        <f t="shared" si="176"/>
        <v>2017_TX5</v>
      </c>
      <c r="C5675" t="s">
        <v>389</v>
      </c>
      <c r="D5675" t="s">
        <v>1751</v>
      </c>
      <c r="E5675" s="53" t="str">
        <f t="shared" si="177"/>
        <v>2017_TXARCHER</v>
      </c>
      <c r="F5675">
        <v>424100</v>
      </c>
      <c r="G5675" s="53">
        <f t="array" ref="G5675">SUM(IF(A5675=A$5:A5675,IF(C5675=C$5:C5675,1,0),0))</f>
        <v>5</v>
      </c>
    </row>
    <row r="5676" spans="1:7" x14ac:dyDescent="0.25">
      <c r="A5676">
        <v>2017</v>
      </c>
      <c r="B5676" s="53" t="str">
        <f t="shared" si="176"/>
        <v>2017_TX6</v>
      </c>
      <c r="C5676" t="s">
        <v>389</v>
      </c>
      <c r="D5676" t="s">
        <v>1635</v>
      </c>
      <c r="E5676" s="53" t="str">
        <f t="shared" si="177"/>
        <v>2017_TXARMSTRONG</v>
      </c>
      <c r="F5676">
        <v>424100</v>
      </c>
      <c r="G5676" s="53">
        <f t="array" ref="G5676">SUM(IF(A5676=A$5:A5676,IF(C5676=C$5:C5676,1,0),0))</f>
        <v>6</v>
      </c>
    </row>
    <row r="5677" spans="1:7" x14ac:dyDescent="0.25">
      <c r="A5677">
        <v>2017</v>
      </c>
      <c r="B5677" s="53" t="str">
        <f t="shared" si="176"/>
        <v>2017_TX7</v>
      </c>
      <c r="C5677" t="s">
        <v>389</v>
      </c>
      <c r="D5677" t="s">
        <v>1752</v>
      </c>
      <c r="E5677" s="53" t="str">
        <f t="shared" si="177"/>
        <v>2017_TXATASCOSA</v>
      </c>
      <c r="F5677">
        <v>424100</v>
      </c>
      <c r="G5677" s="53">
        <f t="array" ref="G5677">SUM(IF(A5677=A$5:A5677,IF(C5677=C$5:C5677,1,0),0))</f>
        <v>7</v>
      </c>
    </row>
    <row r="5678" spans="1:7" x14ac:dyDescent="0.25">
      <c r="A5678">
        <v>2017</v>
      </c>
      <c r="B5678" s="53" t="str">
        <f t="shared" si="176"/>
        <v>2017_TX8</v>
      </c>
      <c r="C5678" t="s">
        <v>389</v>
      </c>
      <c r="D5678" t="s">
        <v>1753</v>
      </c>
      <c r="E5678" s="53" t="str">
        <f t="shared" si="177"/>
        <v>2017_TXAUSTIN</v>
      </c>
      <c r="F5678">
        <v>424100</v>
      </c>
      <c r="G5678" s="53">
        <f t="array" ref="G5678">SUM(IF(A5678=A$5:A5678,IF(C5678=C$5:C5678,1,0),0))</f>
        <v>8</v>
      </c>
    </row>
    <row r="5679" spans="1:7" x14ac:dyDescent="0.25">
      <c r="A5679">
        <v>2017</v>
      </c>
      <c r="B5679" s="53" t="str">
        <f t="shared" si="176"/>
        <v>2017_TX9</v>
      </c>
      <c r="C5679" t="s">
        <v>389</v>
      </c>
      <c r="D5679" t="s">
        <v>1754</v>
      </c>
      <c r="E5679" s="53" t="str">
        <f t="shared" si="177"/>
        <v>2017_TXBAILEY</v>
      </c>
      <c r="F5679">
        <v>424100</v>
      </c>
      <c r="G5679" s="53">
        <f t="array" ref="G5679">SUM(IF(A5679=A$5:A5679,IF(C5679=C$5:C5679,1,0),0))</f>
        <v>9</v>
      </c>
    </row>
    <row r="5680" spans="1:7" x14ac:dyDescent="0.25">
      <c r="A5680">
        <v>2017</v>
      </c>
      <c r="B5680" s="53" t="str">
        <f t="shared" si="176"/>
        <v>2017_TX10</v>
      </c>
      <c r="C5680" t="s">
        <v>389</v>
      </c>
      <c r="D5680" t="s">
        <v>1755</v>
      </c>
      <c r="E5680" s="53" t="str">
        <f t="shared" si="177"/>
        <v>2017_TXBANDERA</v>
      </c>
      <c r="F5680">
        <v>424100</v>
      </c>
      <c r="G5680" s="53">
        <f t="array" ref="G5680">SUM(IF(A5680=A$5:A5680,IF(C5680=C$5:C5680,1,0),0))</f>
        <v>10</v>
      </c>
    </row>
    <row r="5681" spans="1:7" x14ac:dyDescent="0.25">
      <c r="A5681">
        <v>2017</v>
      </c>
      <c r="B5681" s="53" t="str">
        <f t="shared" si="176"/>
        <v>2017_TX11</v>
      </c>
      <c r="C5681" t="s">
        <v>389</v>
      </c>
      <c r="D5681" t="s">
        <v>1756</v>
      </c>
      <c r="E5681" s="53" t="str">
        <f t="shared" si="177"/>
        <v>2017_TXBASTROP</v>
      </c>
      <c r="F5681">
        <v>424100</v>
      </c>
      <c r="G5681" s="53">
        <f t="array" ref="G5681">SUM(IF(A5681=A$5:A5681,IF(C5681=C$5:C5681,1,0),0))</f>
        <v>11</v>
      </c>
    </row>
    <row r="5682" spans="1:7" x14ac:dyDescent="0.25">
      <c r="A5682">
        <v>2017</v>
      </c>
      <c r="B5682" s="53" t="str">
        <f t="shared" si="176"/>
        <v>2017_TX12</v>
      </c>
      <c r="C5682" t="s">
        <v>389</v>
      </c>
      <c r="D5682" t="s">
        <v>1757</v>
      </c>
      <c r="E5682" s="53" t="str">
        <f t="shared" si="177"/>
        <v>2017_TXBAYLOR</v>
      </c>
      <c r="F5682">
        <v>424100</v>
      </c>
      <c r="G5682" s="53">
        <f t="array" ref="G5682">SUM(IF(A5682=A$5:A5682,IF(C5682=C$5:C5682,1,0),0))</f>
        <v>12</v>
      </c>
    </row>
    <row r="5683" spans="1:7" x14ac:dyDescent="0.25">
      <c r="A5683">
        <v>2017</v>
      </c>
      <c r="B5683" s="53" t="str">
        <f t="shared" si="176"/>
        <v>2017_TX13</v>
      </c>
      <c r="C5683" t="s">
        <v>389</v>
      </c>
      <c r="D5683" t="s">
        <v>1758</v>
      </c>
      <c r="E5683" s="53" t="str">
        <f t="shared" si="177"/>
        <v>2017_TXBEE</v>
      </c>
      <c r="F5683">
        <v>424100</v>
      </c>
      <c r="G5683" s="53">
        <f t="array" ref="G5683">SUM(IF(A5683=A$5:A5683,IF(C5683=C$5:C5683,1,0),0))</f>
        <v>13</v>
      </c>
    </row>
    <row r="5684" spans="1:7" x14ac:dyDescent="0.25">
      <c r="A5684">
        <v>2017</v>
      </c>
      <c r="B5684" s="53" t="str">
        <f t="shared" si="176"/>
        <v>2017_TX14</v>
      </c>
      <c r="C5684" t="s">
        <v>389</v>
      </c>
      <c r="D5684" t="s">
        <v>1004</v>
      </c>
      <c r="E5684" s="53" t="str">
        <f t="shared" si="177"/>
        <v>2017_TXBELL</v>
      </c>
      <c r="F5684">
        <v>424100</v>
      </c>
      <c r="G5684" s="53">
        <f t="array" ref="G5684">SUM(IF(A5684=A$5:A5684,IF(C5684=C$5:C5684,1,0),0))</f>
        <v>14</v>
      </c>
    </row>
    <row r="5685" spans="1:7" x14ac:dyDescent="0.25">
      <c r="A5685">
        <v>2017</v>
      </c>
      <c r="B5685" s="53" t="str">
        <f t="shared" si="176"/>
        <v>2017_TX15</v>
      </c>
      <c r="C5685" t="s">
        <v>389</v>
      </c>
      <c r="D5685" t="s">
        <v>1759</v>
      </c>
      <c r="E5685" s="53" t="str">
        <f t="shared" si="177"/>
        <v>2017_TXBEXAR</v>
      </c>
      <c r="F5685">
        <v>424100</v>
      </c>
      <c r="G5685" s="53">
        <f t="array" ref="G5685">SUM(IF(A5685=A$5:A5685,IF(C5685=C$5:C5685,1,0),0))</f>
        <v>15</v>
      </c>
    </row>
    <row r="5686" spans="1:7" x14ac:dyDescent="0.25">
      <c r="A5686">
        <v>2017</v>
      </c>
      <c r="B5686" s="53" t="str">
        <f t="shared" si="176"/>
        <v>2017_TX16</v>
      </c>
      <c r="C5686" t="s">
        <v>389</v>
      </c>
      <c r="D5686" t="s">
        <v>1760</v>
      </c>
      <c r="E5686" s="53" t="str">
        <f t="shared" si="177"/>
        <v>2017_TXBLANCO</v>
      </c>
      <c r="F5686">
        <v>424100</v>
      </c>
      <c r="G5686" s="53">
        <f t="array" ref="G5686">SUM(IF(A5686=A$5:A5686,IF(C5686=C$5:C5686,1,0),0))</f>
        <v>16</v>
      </c>
    </row>
    <row r="5687" spans="1:7" x14ac:dyDescent="0.25">
      <c r="A5687">
        <v>2017</v>
      </c>
      <c r="B5687" s="53" t="str">
        <f t="shared" si="176"/>
        <v>2017_TX17</v>
      </c>
      <c r="C5687" t="s">
        <v>389</v>
      </c>
      <c r="D5687" t="s">
        <v>1761</v>
      </c>
      <c r="E5687" s="53" t="str">
        <f t="shared" si="177"/>
        <v>2017_TXBORDEN</v>
      </c>
      <c r="F5687">
        <v>424100</v>
      </c>
      <c r="G5687" s="53">
        <f t="array" ref="G5687">SUM(IF(A5687=A$5:A5687,IF(C5687=C$5:C5687,1,0),0))</f>
        <v>17</v>
      </c>
    </row>
    <row r="5688" spans="1:7" x14ac:dyDescent="0.25">
      <c r="A5688">
        <v>2017</v>
      </c>
      <c r="B5688" s="53" t="str">
        <f t="shared" si="176"/>
        <v>2017_TX18</v>
      </c>
      <c r="C5688" t="s">
        <v>389</v>
      </c>
      <c r="D5688" t="s">
        <v>1762</v>
      </c>
      <c r="E5688" s="53" t="str">
        <f t="shared" si="177"/>
        <v>2017_TXBOSQUE</v>
      </c>
      <c r="F5688">
        <v>424100</v>
      </c>
      <c r="G5688" s="53">
        <f t="array" ref="G5688">SUM(IF(A5688=A$5:A5688,IF(C5688=C$5:C5688,1,0),0))</f>
        <v>18</v>
      </c>
    </row>
    <row r="5689" spans="1:7" x14ac:dyDescent="0.25">
      <c r="A5689">
        <v>2017</v>
      </c>
      <c r="B5689" s="53" t="str">
        <f t="shared" si="176"/>
        <v>2017_TX19</v>
      </c>
      <c r="C5689" t="s">
        <v>389</v>
      </c>
      <c r="D5689" t="s">
        <v>1763</v>
      </c>
      <c r="E5689" s="53" t="str">
        <f t="shared" si="177"/>
        <v>2017_TXBOWIE</v>
      </c>
      <c r="F5689">
        <v>424100</v>
      </c>
      <c r="G5689" s="53">
        <f t="array" ref="G5689">SUM(IF(A5689=A$5:A5689,IF(C5689=C$5:C5689,1,0),0))</f>
        <v>19</v>
      </c>
    </row>
    <row r="5690" spans="1:7" x14ac:dyDescent="0.25">
      <c r="A5690">
        <v>2017</v>
      </c>
      <c r="B5690" s="53" t="str">
        <f t="shared" si="176"/>
        <v>2017_TX20</v>
      </c>
      <c r="C5690" t="s">
        <v>389</v>
      </c>
      <c r="D5690" t="s">
        <v>1764</v>
      </c>
      <c r="E5690" s="53" t="str">
        <f t="shared" si="177"/>
        <v>2017_TXBRAZORIA</v>
      </c>
      <c r="F5690">
        <v>424100</v>
      </c>
      <c r="G5690" s="53">
        <f t="array" ref="G5690">SUM(IF(A5690=A$5:A5690,IF(C5690=C$5:C5690,1,0),0))</f>
        <v>20</v>
      </c>
    </row>
    <row r="5691" spans="1:7" x14ac:dyDescent="0.25">
      <c r="A5691">
        <v>2017</v>
      </c>
      <c r="B5691" s="53" t="str">
        <f t="shared" si="176"/>
        <v>2017_TX21</v>
      </c>
      <c r="C5691" t="s">
        <v>389</v>
      </c>
      <c r="D5691" t="s">
        <v>1765</v>
      </c>
      <c r="E5691" s="53" t="str">
        <f t="shared" si="177"/>
        <v>2017_TXBRAZOS</v>
      </c>
      <c r="F5691">
        <v>424100</v>
      </c>
      <c r="G5691" s="53">
        <f t="array" ref="G5691">SUM(IF(A5691=A$5:A5691,IF(C5691=C$5:C5691,1,0),0))</f>
        <v>21</v>
      </c>
    </row>
    <row r="5692" spans="1:7" x14ac:dyDescent="0.25">
      <c r="A5692">
        <v>2017</v>
      </c>
      <c r="B5692" s="53" t="str">
        <f t="shared" si="176"/>
        <v>2017_TX22</v>
      </c>
      <c r="C5692" t="s">
        <v>389</v>
      </c>
      <c r="D5692" t="s">
        <v>1766</v>
      </c>
      <c r="E5692" s="53" t="str">
        <f t="shared" si="177"/>
        <v>2017_TXBREWSTER</v>
      </c>
      <c r="F5692">
        <v>424100</v>
      </c>
      <c r="G5692" s="53">
        <f t="array" ref="G5692">SUM(IF(A5692=A$5:A5692,IF(C5692=C$5:C5692,1,0),0))</f>
        <v>22</v>
      </c>
    </row>
    <row r="5693" spans="1:7" x14ac:dyDescent="0.25">
      <c r="A5693">
        <v>2017</v>
      </c>
      <c r="B5693" s="53" t="str">
        <f t="shared" si="176"/>
        <v>2017_TX23</v>
      </c>
      <c r="C5693" t="s">
        <v>389</v>
      </c>
      <c r="D5693" t="s">
        <v>1767</v>
      </c>
      <c r="E5693" s="53" t="str">
        <f t="shared" si="177"/>
        <v>2017_TXBRISCOE</v>
      </c>
      <c r="F5693">
        <v>424100</v>
      </c>
      <c r="G5693" s="53">
        <f t="array" ref="G5693">SUM(IF(A5693=A$5:A5693,IF(C5693=C$5:C5693,1,0),0))</f>
        <v>23</v>
      </c>
    </row>
    <row r="5694" spans="1:7" x14ac:dyDescent="0.25">
      <c r="A5694">
        <v>2017</v>
      </c>
      <c r="B5694" s="53" t="str">
        <f t="shared" si="176"/>
        <v>2017_TX24</v>
      </c>
      <c r="C5694" t="s">
        <v>389</v>
      </c>
      <c r="D5694" t="s">
        <v>682</v>
      </c>
      <c r="E5694" s="53" t="str">
        <f t="shared" si="177"/>
        <v>2017_TXBROOKS</v>
      </c>
      <c r="F5694">
        <v>424100</v>
      </c>
      <c r="G5694" s="53">
        <f t="array" ref="G5694">SUM(IF(A5694=A$5:A5694,IF(C5694=C$5:C5694,1,0),0))</f>
        <v>24</v>
      </c>
    </row>
    <row r="5695" spans="1:7" x14ac:dyDescent="0.25">
      <c r="A5695">
        <v>2017</v>
      </c>
      <c r="B5695" s="53" t="str">
        <f t="shared" si="176"/>
        <v>2017_TX25</v>
      </c>
      <c r="C5695" t="s">
        <v>389</v>
      </c>
      <c r="D5695" t="s">
        <v>808</v>
      </c>
      <c r="E5695" s="53" t="str">
        <f t="shared" si="177"/>
        <v>2017_TXBROWN</v>
      </c>
      <c r="F5695">
        <v>424100</v>
      </c>
      <c r="G5695" s="53">
        <f t="array" ref="G5695">SUM(IF(A5695=A$5:A5695,IF(C5695=C$5:C5695,1,0),0))</f>
        <v>25</v>
      </c>
    </row>
    <row r="5696" spans="1:7" x14ac:dyDescent="0.25">
      <c r="A5696">
        <v>2017</v>
      </c>
      <c r="B5696" s="53" t="str">
        <f t="shared" si="176"/>
        <v>2017_TX26</v>
      </c>
      <c r="C5696" t="s">
        <v>389</v>
      </c>
      <c r="D5696" t="s">
        <v>1768</v>
      </c>
      <c r="E5696" s="53" t="str">
        <f t="shared" si="177"/>
        <v>2017_TXBURLESON</v>
      </c>
      <c r="F5696">
        <v>424100</v>
      </c>
      <c r="G5696" s="53">
        <f t="array" ref="G5696">SUM(IF(A5696=A$5:A5696,IF(C5696=C$5:C5696,1,0),0))</f>
        <v>26</v>
      </c>
    </row>
    <row r="5697" spans="1:7" x14ac:dyDescent="0.25">
      <c r="A5697">
        <v>2017</v>
      </c>
      <c r="B5697" s="53" t="str">
        <f t="shared" si="176"/>
        <v>2017_TX27</v>
      </c>
      <c r="C5697" t="s">
        <v>389</v>
      </c>
      <c r="D5697" t="s">
        <v>1769</v>
      </c>
      <c r="E5697" s="53" t="str">
        <f t="shared" si="177"/>
        <v>2017_TXBURNET</v>
      </c>
      <c r="F5697">
        <v>424100</v>
      </c>
      <c r="G5697" s="53">
        <f t="array" ref="G5697">SUM(IF(A5697=A$5:A5697,IF(C5697=C$5:C5697,1,0),0))</f>
        <v>27</v>
      </c>
    </row>
    <row r="5698" spans="1:7" x14ac:dyDescent="0.25">
      <c r="A5698">
        <v>2017</v>
      </c>
      <c r="B5698" s="53" t="str">
        <f t="shared" si="176"/>
        <v>2017_TX28</v>
      </c>
      <c r="C5698" t="s">
        <v>389</v>
      </c>
      <c r="D5698" t="s">
        <v>1011</v>
      </c>
      <c r="E5698" s="53" t="str">
        <f t="shared" si="177"/>
        <v>2017_TXCALDWELL</v>
      </c>
      <c r="F5698">
        <v>424100</v>
      </c>
      <c r="G5698" s="53">
        <f t="array" ref="G5698">SUM(IF(A5698=A$5:A5698,IF(C5698=C$5:C5698,1,0),0))</f>
        <v>28</v>
      </c>
    </row>
    <row r="5699" spans="1:7" x14ac:dyDescent="0.25">
      <c r="A5699">
        <v>2017</v>
      </c>
      <c r="B5699" s="53" t="str">
        <f t="shared" si="176"/>
        <v>2017_TX29</v>
      </c>
      <c r="C5699" t="s">
        <v>389</v>
      </c>
      <c r="D5699" t="s">
        <v>434</v>
      </c>
      <c r="E5699" s="53" t="str">
        <f t="shared" si="177"/>
        <v>2017_TXCALHOUN</v>
      </c>
      <c r="F5699">
        <v>424100</v>
      </c>
      <c r="G5699" s="53">
        <f t="array" ref="G5699">SUM(IF(A5699=A$5:A5699,IF(C5699=C$5:C5699,1,0),0))</f>
        <v>29</v>
      </c>
    </row>
    <row r="5700" spans="1:7" x14ac:dyDescent="0.25">
      <c r="A5700">
        <v>2017</v>
      </c>
      <c r="B5700" s="53" t="str">
        <f t="shared" si="176"/>
        <v>2017_TX30</v>
      </c>
      <c r="C5700" t="s">
        <v>389</v>
      </c>
      <c r="D5700" t="s">
        <v>1770</v>
      </c>
      <c r="E5700" s="53" t="str">
        <f t="shared" si="177"/>
        <v>2017_TXCALLAHAN</v>
      </c>
      <c r="F5700">
        <v>424100</v>
      </c>
      <c r="G5700" s="53">
        <f t="array" ref="G5700">SUM(IF(A5700=A$5:A5700,IF(C5700=C$5:C5700,1,0),0))</f>
        <v>30</v>
      </c>
    </row>
    <row r="5701" spans="1:7" x14ac:dyDescent="0.25">
      <c r="A5701">
        <v>2017</v>
      </c>
      <c r="B5701" s="53" t="str">
        <f t="shared" si="176"/>
        <v>2017_TX31</v>
      </c>
      <c r="C5701" t="s">
        <v>389</v>
      </c>
      <c r="D5701" t="s">
        <v>1062</v>
      </c>
      <c r="E5701" s="53" t="str">
        <f t="shared" si="177"/>
        <v>2017_TXCAMERON</v>
      </c>
      <c r="F5701">
        <v>424100</v>
      </c>
      <c r="G5701" s="53">
        <f t="array" ref="G5701">SUM(IF(A5701=A$5:A5701,IF(C5701=C$5:C5701,1,0),0))</f>
        <v>31</v>
      </c>
    </row>
    <row r="5702" spans="1:7" x14ac:dyDescent="0.25">
      <c r="A5702">
        <v>2017</v>
      </c>
      <c r="B5702" s="53" t="str">
        <f t="shared" ref="B5702:B5765" si="178">A5702&amp;"_"&amp;C5702&amp;G5702</f>
        <v>2017_TX32</v>
      </c>
      <c r="C5702" t="s">
        <v>389</v>
      </c>
      <c r="D5702" t="s">
        <v>1771</v>
      </c>
      <c r="E5702" s="53" t="str">
        <f t="shared" ref="E5702:E5765" si="179">A5702&amp;"_"&amp;C5702&amp;D5702</f>
        <v>2017_TXCAMP</v>
      </c>
      <c r="F5702">
        <v>424100</v>
      </c>
      <c r="G5702" s="53">
        <f t="array" ref="G5702">SUM(IF(A5702=A$5:A5702,IF(C5702=C$5:C5702,1,0),0))</f>
        <v>32</v>
      </c>
    </row>
    <row r="5703" spans="1:7" x14ac:dyDescent="0.25">
      <c r="A5703">
        <v>2017</v>
      </c>
      <c r="B5703" s="53" t="str">
        <f t="shared" si="178"/>
        <v>2017_TX33</v>
      </c>
      <c r="C5703" t="s">
        <v>389</v>
      </c>
      <c r="D5703" t="s">
        <v>1772</v>
      </c>
      <c r="E5703" s="53" t="str">
        <f t="shared" si="179"/>
        <v>2017_TXCARSON</v>
      </c>
      <c r="F5703">
        <v>424100</v>
      </c>
      <c r="G5703" s="53">
        <f t="array" ref="G5703">SUM(IF(A5703=A$5:A5703,IF(C5703=C$5:C5703,1,0),0))</f>
        <v>33</v>
      </c>
    </row>
    <row r="5704" spans="1:7" x14ac:dyDescent="0.25">
      <c r="A5704">
        <v>2017</v>
      </c>
      <c r="B5704" s="53" t="str">
        <f t="shared" si="178"/>
        <v>2017_TX34</v>
      </c>
      <c r="C5704" t="s">
        <v>389</v>
      </c>
      <c r="D5704" t="s">
        <v>810</v>
      </c>
      <c r="E5704" s="53" t="str">
        <f t="shared" si="179"/>
        <v>2017_TXCASS</v>
      </c>
      <c r="F5704">
        <v>424100</v>
      </c>
      <c r="G5704" s="53">
        <f t="array" ref="G5704">SUM(IF(A5704=A$5:A5704,IF(C5704=C$5:C5704,1,0),0))</f>
        <v>34</v>
      </c>
    </row>
    <row r="5705" spans="1:7" x14ac:dyDescent="0.25">
      <c r="A5705">
        <v>2017</v>
      </c>
      <c r="B5705" s="53" t="str">
        <f t="shared" si="178"/>
        <v>2017_TX35</v>
      </c>
      <c r="C5705" t="s">
        <v>389</v>
      </c>
      <c r="D5705" t="s">
        <v>1773</v>
      </c>
      <c r="E5705" s="53" t="str">
        <f t="shared" si="179"/>
        <v>2017_TXCASTRO</v>
      </c>
      <c r="F5705">
        <v>424100</v>
      </c>
      <c r="G5705" s="53">
        <f t="array" ref="G5705">SUM(IF(A5705=A$5:A5705,IF(C5705=C$5:C5705,1,0),0))</f>
        <v>35</v>
      </c>
    </row>
    <row r="5706" spans="1:7" x14ac:dyDescent="0.25">
      <c r="A5706">
        <v>2017</v>
      </c>
      <c r="B5706" s="53" t="str">
        <f t="shared" si="178"/>
        <v>2017_TX36</v>
      </c>
      <c r="C5706" t="s">
        <v>389</v>
      </c>
      <c r="D5706" t="s">
        <v>435</v>
      </c>
      <c r="E5706" s="53" t="str">
        <f t="shared" si="179"/>
        <v>2017_TXCHAMBERS</v>
      </c>
      <c r="F5706">
        <v>424100</v>
      </c>
      <c r="G5706" s="53">
        <f t="array" ref="G5706">SUM(IF(A5706=A$5:A5706,IF(C5706=C$5:C5706,1,0),0))</f>
        <v>36</v>
      </c>
    </row>
    <row r="5707" spans="1:7" x14ac:dyDescent="0.25">
      <c r="A5707">
        <v>2017</v>
      </c>
      <c r="B5707" s="53" t="str">
        <f t="shared" si="178"/>
        <v>2017_TX37</v>
      </c>
      <c r="C5707" t="s">
        <v>389</v>
      </c>
      <c r="D5707" t="s">
        <v>436</v>
      </c>
      <c r="E5707" s="53" t="str">
        <f t="shared" si="179"/>
        <v>2017_TXCHEROKEE</v>
      </c>
      <c r="F5707">
        <v>424100</v>
      </c>
      <c r="G5707" s="53">
        <f t="array" ref="G5707">SUM(IF(A5707=A$5:A5707,IF(C5707=C$5:C5707,1,0),0))</f>
        <v>37</v>
      </c>
    </row>
    <row r="5708" spans="1:7" x14ac:dyDescent="0.25">
      <c r="A5708">
        <v>2017</v>
      </c>
      <c r="B5708" s="53" t="str">
        <f t="shared" si="178"/>
        <v>2017_TX38</v>
      </c>
      <c r="C5708" t="s">
        <v>389</v>
      </c>
      <c r="D5708" t="s">
        <v>1774</v>
      </c>
      <c r="E5708" s="53" t="str">
        <f t="shared" si="179"/>
        <v>2017_TXCHILDRESS</v>
      </c>
      <c r="F5708">
        <v>424100</v>
      </c>
      <c r="G5708" s="53">
        <f t="array" ref="G5708">SUM(IF(A5708=A$5:A5708,IF(C5708=C$5:C5708,1,0),0))</f>
        <v>38</v>
      </c>
    </row>
    <row r="5709" spans="1:7" x14ac:dyDescent="0.25">
      <c r="A5709">
        <v>2017</v>
      </c>
      <c r="B5709" s="53" t="str">
        <f t="shared" si="178"/>
        <v>2017_TX39</v>
      </c>
      <c r="C5709" t="s">
        <v>389</v>
      </c>
      <c r="D5709" t="s">
        <v>439</v>
      </c>
      <c r="E5709" s="53" t="str">
        <f t="shared" si="179"/>
        <v>2017_TXCLAY</v>
      </c>
      <c r="F5709">
        <v>424100</v>
      </c>
      <c r="G5709" s="53">
        <f t="array" ref="G5709">SUM(IF(A5709=A$5:A5709,IF(C5709=C$5:C5709,1,0),0))</f>
        <v>39</v>
      </c>
    </row>
    <row r="5710" spans="1:7" x14ac:dyDescent="0.25">
      <c r="A5710">
        <v>2017</v>
      </c>
      <c r="B5710" s="53" t="str">
        <f t="shared" si="178"/>
        <v>2017_TX40</v>
      </c>
      <c r="C5710" t="s">
        <v>389</v>
      </c>
      <c r="D5710" t="s">
        <v>1775</v>
      </c>
      <c r="E5710" s="53" t="str">
        <f t="shared" si="179"/>
        <v>2017_TXCOCHRAN</v>
      </c>
      <c r="F5710">
        <v>424100</v>
      </c>
      <c r="G5710" s="53">
        <f t="array" ref="G5710">SUM(IF(A5710=A$5:A5710,IF(C5710=C$5:C5710,1,0),0))</f>
        <v>40</v>
      </c>
    </row>
    <row r="5711" spans="1:7" x14ac:dyDescent="0.25">
      <c r="A5711">
        <v>2017</v>
      </c>
      <c r="B5711" s="53" t="str">
        <f t="shared" si="178"/>
        <v>2017_TX41</v>
      </c>
      <c r="C5711" t="s">
        <v>389</v>
      </c>
      <c r="D5711" t="s">
        <v>1776</v>
      </c>
      <c r="E5711" s="53" t="str">
        <f t="shared" si="179"/>
        <v>2017_TXCOKE</v>
      </c>
      <c r="F5711">
        <v>424100</v>
      </c>
      <c r="G5711" s="53">
        <f t="array" ref="G5711">SUM(IF(A5711=A$5:A5711,IF(C5711=C$5:C5711,1,0),0))</f>
        <v>41</v>
      </c>
    </row>
    <row r="5712" spans="1:7" x14ac:dyDescent="0.25">
      <c r="A5712">
        <v>2017</v>
      </c>
      <c r="B5712" s="53" t="str">
        <f t="shared" si="178"/>
        <v>2017_TX42</v>
      </c>
      <c r="C5712" t="s">
        <v>389</v>
      </c>
      <c r="D5712" t="s">
        <v>1777</v>
      </c>
      <c r="E5712" s="53" t="str">
        <f t="shared" si="179"/>
        <v>2017_TXCOLEMAN</v>
      </c>
      <c r="F5712">
        <v>424100</v>
      </c>
      <c r="G5712" s="53">
        <f t="array" ref="G5712">SUM(IF(A5712=A$5:A5712,IF(C5712=C$5:C5712,1,0),0))</f>
        <v>42</v>
      </c>
    </row>
    <row r="5713" spans="1:7" x14ac:dyDescent="0.25">
      <c r="A5713">
        <v>2017</v>
      </c>
      <c r="B5713" s="53" t="str">
        <f t="shared" si="178"/>
        <v>2017_TX43</v>
      </c>
      <c r="C5713" t="s">
        <v>389</v>
      </c>
      <c r="D5713" t="s">
        <v>1778</v>
      </c>
      <c r="E5713" s="53" t="str">
        <f t="shared" si="179"/>
        <v>2017_TXCOLLIN</v>
      </c>
      <c r="F5713">
        <v>424100</v>
      </c>
      <c r="G5713" s="53">
        <f t="array" ref="G5713">SUM(IF(A5713=A$5:A5713,IF(C5713=C$5:C5713,1,0),0))</f>
        <v>43</v>
      </c>
    </row>
    <row r="5714" spans="1:7" x14ac:dyDescent="0.25">
      <c r="A5714">
        <v>2017</v>
      </c>
      <c r="B5714" s="53" t="str">
        <f t="shared" si="178"/>
        <v>2017_TX44</v>
      </c>
      <c r="C5714" t="s">
        <v>389</v>
      </c>
      <c r="D5714" t="s">
        <v>1779</v>
      </c>
      <c r="E5714" s="53" t="str">
        <f t="shared" si="179"/>
        <v>2017_TXCOLLINGSWORTH</v>
      </c>
      <c r="F5714">
        <v>424100</v>
      </c>
      <c r="G5714" s="53">
        <f t="array" ref="G5714">SUM(IF(A5714=A$5:A5714,IF(C5714=C$5:C5714,1,0),0))</f>
        <v>44</v>
      </c>
    </row>
    <row r="5715" spans="1:7" x14ac:dyDescent="0.25">
      <c r="A5715">
        <v>2017</v>
      </c>
      <c r="B5715" s="53" t="str">
        <f t="shared" si="178"/>
        <v>2017_TX45</v>
      </c>
      <c r="C5715" t="s">
        <v>389</v>
      </c>
      <c r="D5715" t="s">
        <v>83</v>
      </c>
      <c r="E5715" s="53" t="str">
        <f t="shared" si="179"/>
        <v>2017_TXCOLORADO</v>
      </c>
      <c r="F5715">
        <v>424100</v>
      </c>
      <c r="G5715" s="53">
        <f t="array" ref="G5715">SUM(IF(A5715=A$5:A5715,IF(C5715=C$5:C5715,1,0),0))</f>
        <v>45</v>
      </c>
    </row>
    <row r="5716" spans="1:7" x14ac:dyDescent="0.25">
      <c r="A5716">
        <v>2017</v>
      </c>
      <c r="B5716" s="53" t="str">
        <f t="shared" si="178"/>
        <v>2017_TX46</v>
      </c>
      <c r="C5716" t="s">
        <v>389</v>
      </c>
      <c r="D5716" t="s">
        <v>1780</v>
      </c>
      <c r="E5716" s="53" t="str">
        <f t="shared" si="179"/>
        <v>2017_TXCOMAL</v>
      </c>
      <c r="F5716">
        <v>424100</v>
      </c>
      <c r="G5716" s="53">
        <f t="array" ref="G5716">SUM(IF(A5716=A$5:A5716,IF(C5716=C$5:C5716,1,0),0))</f>
        <v>46</v>
      </c>
    </row>
    <row r="5717" spans="1:7" x14ac:dyDescent="0.25">
      <c r="A5717">
        <v>2017</v>
      </c>
      <c r="B5717" s="53" t="str">
        <f t="shared" si="178"/>
        <v>2017_TX47</v>
      </c>
      <c r="C5717" t="s">
        <v>389</v>
      </c>
      <c r="D5717" t="s">
        <v>948</v>
      </c>
      <c r="E5717" s="53" t="str">
        <f t="shared" si="179"/>
        <v>2017_TXCOMANCHE</v>
      </c>
      <c r="F5717">
        <v>424100</v>
      </c>
      <c r="G5717" s="53">
        <f t="array" ref="G5717">SUM(IF(A5717=A$5:A5717,IF(C5717=C$5:C5717,1,0),0))</f>
        <v>47</v>
      </c>
    </row>
    <row r="5718" spans="1:7" x14ac:dyDescent="0.25">
      <c r="A5718">
        <v>2017</v>
      </c>
      <c r="B5718" s="53" t="str">
        <f t="shared" si="178"/>
        <v>2017_TX48</v>
      </c>
      <c r="C5718" t="s">
        <v>389</v>
      </c>
      <c r="D5718" t="s">
        <v>1781</v>
      </c>
      <c r="E5718" s="53" t="str">
        <f t="shared" si="179"/>
        <v>2017_TXCONCHO</v>
      </c>
      <c r="F5718">
        <v>424100</v>
      </c>
      <c r="G5718" s="53">
        <f t="array" ref="G5718">SUM(IF(A5718=A$5:A5718,IF(C5718=C$5:C5718,1,0),0))</f>
        <v>48</v>
      </c>
    </row>
    <row r="5719" spans="1:7" x14ac:dyDescent="0.25">
      <c r="A5719">
        <v>2017</v>
      </c>
      <c r="B5719" s="53" t="str">
        <f t="shared" si="178"/>
        <v>2017_TX49</v>
      </c>
      <c r="C5719" t="s">
        <v>389</v>
      </c>
      <c r="D5719" t="s">
        <v>1782</v>
      </c>
      <c r="E5719" s="53" t="str">
        <f t="shared" si="179"/>
        <v>2017_TXCOOKE</v>
      </c>
      <c r="F5719">
        <v>424100</v>
      </c>
      <c r="G5719" s="53">
        <f t="array" ref="G5719">SUM(IF(A5719=A$5:A5719,IF(C5719=C$5:C5719,1,0),0))</f>
        <v>49</v>
      </c>
    </row>
    <row r="5720" spans="1:7" x14ac:dyDescent="0.25">
      <c r="A5720">
        <v>2017</v>
      </c>
      <c r="B5720" s="53" t="str">
        <f t="shared" si="178"/>
        <v>2017_TX50</v>
      </c>
      <c r="C5720" t="s">
        <v>389</v>
      </c>
      <c r="D5720" t="s">
        <v>1783</v>
      </c>
      <c r="E5720" s="53" t="str">
        <f t="shared" si="179"/>
        <v>2017_TXCORYELL</v>
      </c>
      <c r="F5720">
        <v>424100</v>
      </c>
      <c r="G5720" s="53">
        <f t="array" ref="G5720">SUM(IF(A5720=A$5:A5720,IF(C5720=C$5:C5720,1,0),0))</f>
        <v>50</v>
      </c>
    </row>
    <row r="5721" spans="1:7" x14ac:dyDescent="0.25">
      <c r="A5721">
        <v>2017</v>
      </c>
      <c r="B5721" s="53" t="str">
        <f t="shared" si="178"/>
        <v>2017_TX51</v>
      </c>
      <c r="C5721" t="s">
        <v>389</v>
      </c>
      <c r="D5721" t="s">
        <v>1784</v>
      </c>
      <c r="E5721" s="53" t="str">
        <f t="shared" si="179"/>
        <v>2017_TXCOTTLE</v>
      </c>
      <c r="F5721">
        <v>424100</v>
      </c>
      <c r="G5721" s="53">
        <f t="array" ref="G5721">SUM(IF(A5721=A$5:A5721,IF(C5721=C$5:C5721,1,0),0))</f>
        <v>51</v>
      </c>
    </row>
    <row r="5722" spans="1:7" x14ac:dyDescent="0.25">
      <c r="A5722">
        <v>2017</v>
      </c>
      <c r="B5722" s="53" t="str">
        <f t="shared" si="178"/>
        <v>2017_TX52</v>
      </c>
      <c r="C5722" t="s">
        <v>389</v>
      </c>
      <c r="D5722" t="s">
        <v>1785</v>
      </c>
      <c r="E5722" s="53" t="str">
        <f t="shared" si="179"/>
        <v>2017_TXCRANE</v>
      </c>
      <c r="F5722">
        <v>424100</v>
      </c>
      <c r="G5722" s="53">
        <f t="array" ref="G5722">SUM(IF(A5722=A$5:A5722,IF(C5722=C$5:C5722,1,0),0))</f>
        <v>52</v>
      </c>
    </row>
    <row r="5723" spans="1:7" x14ac:dyDescent="0.25">
      <c r="A5723">
        <v>2017</v>
      </c>
      <c r="B5723" s="53" t="str">
        <f t="shared" si="178"/>
        <v>2017_TX53</v>
      </c>
      <c r="C5723" t="s">
        <v>389</v>
      </c>
      <c r="D5723" t="s">
        <v>1729</v>
      </c>
      <c r="E5723" s="53" t="str">
        <f t="shared" si="179"/>
        <v>2017_TXCROCKETT</v>
      </c>
      <c r="F5723">
        <v>424100</v>
      </c>
      <c r="G5723" s="53">
        <f t="array" ref="G5723">SUM(IF(A5723=A$5:A5723,IF(C5723=C$5:C5723,1,0),0))</f>
        <v>53</v>
      </c>
    </row>
    <row r="5724" spans="1:7" x14ac:dyDescent="0.25">
      <c r="A5724">
        <v>2017</v>
      </c>
      <c r="B5724" s="53" t="str">
        <f t="shared" si="178"/>
        <v>2017_TX54</v>
      </c>
      <c r="C5724" t="s">
        <v>389</v>
      </c>
      <c r="D5724" t="s">
        <v>1786</v>
      </c>
      <c r="E5724" s="53" t="str">
        <f t="shared" si="179"/>
        <v>2017_TXCROSBY</v>
      </c>
      <c r="F5724">
        <v>424100</v>
      </c>
      <c r="G5724" s="53">
        <f t="array" ref="G5724">SUM(IF(A5724=A$5:A5724,IF(C5724=C$5:C5724,1,0),0))</f>
        <v>54</v>
      </c>
    </row>
    <row r="5725" spans="1:7" x14ac:dyDescent="0.25">
      <c r="A5725">
        <v>2017</v>
      </c>
      <c r="B5725" s="53" t="str">
        <f t="shared" si="178"/>
        <v>2017_TX55</v>
      </c>
      <c r="C5725" t="s">
        <v>389</v>
      </c>
      <c r="D5725" t="s">
        <v>1787</v>
      </c>
      <c r="E5725" s="53" t="str">
        <f t="shared" si="179"/>
        <v>2017_TXCULBERSON</v>
      </c>
      <c r="F5725">
        <v>424100</v>
      </c>
      <c r="G5725" s="53">
        <f t="array" ref="G5725">SUM(IF(A5725=A$5:A5725,IF(C5725=C$5:C5725,1,0),0))</f>
        <v>55</v>
      </c>
    </row>
    <row r="5726" spans="1:7" x14ac:dyDescent="0.25">
      <c r="A5726">
        <v>2017</v>
      </c>
      <c r="B5726" s="53" t="str">
        <f t="shared" si="178"/>
        <v>2017_TX56</v>
      </c>
      <c r="C5726" t="s">
        <v>389</v>
      </c>
      <c r="D5726" t="s">
        <v>1788</v>
      </c>
      <c r="E5726" s="53" t="str">
        <f t="shared" si="179"/>
        <v>2017_TXDALLAM</v>
      </c>
      <c r="F5726">
        <v>424100</v>
      </c>
      <c r="G5726" s="53">
        <f t="array" ref="G5726">SUM(IF(A5726=A$5:A5726,IF(C5726=C$5:C5726,1,0),0))</f>
        <v>56</v>
      </c>
    </row>
    <row r="5727" spans="1:7" x14ac:dyDescent="0.25">
      <c r="A5727">
        <v>2017</v>
      </c>
      <c r="B5727" s="53" t="str">
        <f t="shared" si="178"/>
        <v>2017_TX57</v>
      </c>
      <c r="C5727" t="s">
        <v>389</v>
      </c>
      <c r="D5727" t="s">
        <v>449</v>
      </c>
      <c r="E5727" s="53" t="str">
        <f t="shared" si="179"/>
        <v>2017_TXDALLAS</v>
      </c>
      <c r="F5727">
        <v>424100</v>
      </c>
      <c r="G5727" s="53">
        <f t="array" ref="G5727">SUM(IF(A5727=A$5:A5727,IF(C5727=C$5:C5727,1,0),0))</f>
        <v>57</v>
      </c>
    </row>
    <row r="5728" spans="1:7" x14ac:dyDescent="0.25">
      <c r="A5728">
        <v>2017</v>
      </c>
      <c r="B5728" s="53" t="str">
        <f t="shared" si="178"/>
        <v>2017_TX58</v>
      </c>
      <c r="C5728" t="s">
        <v>389</v>
      </c>
      <c r="D5728" t="s">
        <v>701</v>
      </c>
      <c r="E5728" s="53" t="str">
        <f t="shared" si="179"/>
        <v>2017_TXDAWSON</v>
      </c>
      <c r="F5728">
        <v>424100</v>
      </c>
      <c r="G5728" s="53">
        <f t="array" ref="G5728">SUM(IF(A5728=A$5:A5728,IF(C5728=C$5:C5728,1,0),0))</f>
        <v>58</v>
      </c>
    </row>
    <row r="5729" spans="1:7" x14ac:dyDescent="0.25">
      <c r="A5729">
        <v>2017</v>
      </c>
      <c r="B5729" s="53" t="str">
        <f t="shared" si="178"/>
        <v>2017_TX59</v>
      </c>
      <c r="C5729" t="s">
        <v>389</v>
      </c>
      <c r="D5729" t="s">
        <v>1789</v>
      </c>
      <c r="E5729" s="53" t="str">
        <f t="shared" si="179"/>
        <v>2017_TXDEAF SMITH</v>
      </c>
      <c r="F5729">
        <v>424100</v>
      </c>
      <c r="G5729" s="53">
        <f t="array" ref="G5729">SUM(IF(A5729=A$5:A5729,IF(C5729=C$5:C5729,1,0),0))</f>
        <v>59</v>
      </c>
    </row>
    <row r="5730" spans="1:7" x14ac:dyDescent="0.25">
      <c r="A5730">
        <v>2017</v>
      </c>
      <c r="B5730" s="53" t="str">
        <f t="shared" si="178"/>
        <v>2017_TX60</v>
      </c>
      <c r="C5730" t="s">
        <v>389</v>
      </c>
      <c r="D5730" t="s">
        <v>593</v>
      </c>
      <c r="E5730" s="53" t="str">
        <f t="shared" si="179"/>
        <v>2017_TXDELTA</v>
      </c>
      <c r="F5730">
        <v>424100</v>
      </c>
      <c r="G5730" s="53">
        <f t="array" ref="G5730">SUM(IF(A5730=A$5:A5730,IF(C5730=C$5:C5730,1,0),0))</f>
        <v>60</v>
      </c>
    </row>
    <row r="5731" spans="1:7" x14ac:dyDescent="0.25">
      <c r="A5731">
        <v>2017</v>
      </c>
      <c r="B5731" s="53" t="str">
        <f t="shared" si="178"/>
        <v>2017_TX61</v>
      </c>
      <c r="C5731" t="s">
        <v>389</v>
      </c>
      <c r="D5731" t="s">
        <v>1790</v>
      </c>
      <c r="E5731" s="53" t="str">
        <f t="shared" si="179"/>
        <v>2017_TXDENTON</v>
      </c>
      <c r="F5731">
        <v>424100</v>
      </c>
      <c r="G5731" s="53">
        <f t="array" ref="G5731">SUM(IF(A5731=A$5:A5731,IF(C5731=C$5:C5731,1,0),0))</f>
        <v>61</v>
      </c>
    </row>
    <row r="5732" spans="1:7" x14ac:dyDescent="0.25">
      <c r="A5732">
        <v>2017</v>
      </c>
      <c r="B5732" s="53" t="str">
        <f t="shared" si="178"/>
        <v>2017_TX62</v>
      </c>
      <c r="C5732" t="s">
        <v>389</v>
      </c>
      <c r="D5732" t="s">
        <v>815</v>
      </c>
      <c r="E5732" s="53" t="str">
        <f t="shared" si="179"/>
        <v>2017_TXDE WITT</v>
      </c>
      <c r="F5732">
        <v>424100</v>
      </c>
      <c r="G5732" s="53">
        <f t="array" ref="G5732">SUM(IF(A5732=A$5:A5732,IF(C5732=C$5:C5732,1,0),0))</f>
        <v>62</v>
      </c>
    </row>
    <row r="5733" spans="1:7" x14ac:dyDescent="0.25">
      <c r="A5733">
        <v>2017</v>
      </c>
      <c r="B5733" s="53" t="str">
        <f t="shared" si="178"/>
        <v>2017_TX63</v>
      </c>
      <c r="C5733" t="s">
        <v>389</v>
      </c>
      <c r="D5733" t="s">
        <v>1791</v>
      </c>
      <c r="E5733" s="53" t="str">
        <f t="shared" si="179"/>
        <v>2017_TXDICKENS</v>
      </c>
      <c r="F5733">
        <v>424100</v>
      </c>
      <c r="G5733" s="53">
        <f t="array" ref="G5733">SUM(IF(A5733=A$5:A5733,IF(C5733=C$5:C5733,1,0),0))</f>
        <v>63</v>
      </c>
    </row>
    <row r="5734" spans="1:7" x14ac:dyDescent="0.25">
      <c r="A5734">
        <v>2017</v>
      </c>
      <c r="B5734" s="53" t="str">
        <f t="shared" si="178"/>
        <v>2017_TX64</v>
      </c>
      <c r="C5734" t="s">
        <v>389</v>
      </c>
      <c r="D5734" t="s">
        <v>1792</v>
      </c>
      <c r="E5734" s="53" t="str">
        <f t="shared" si="179"/>
        <v>2017_TXDIMMIT</v>
      </c>
      <c r="F5734">
        <v>424100</v>
      </c>
      <c r="G5734" s="53">
        <f t="array" ref="G5734">SUM(IF(A5734=A$5:A5734,IF(C5734=C$5:C5734,1,0),0))</f>
        <v>64</v>
      </c>
    </row>
    <row r="5735" spans="1:7" x14ac:dyDescent="0.25">
      <c r="A5735">
        <v>2017</v>
      </c>
      <c r="B5735" s="53" t="str">
        <f t="shared" si="178"/>
        <v>2017_TX65</v>
      </c>
      <c r="C5735" t="s">
        <v>389</v>
      </c>
      <c r="D5735" t="s">
        <v>1793</v>
      </c>
      <c r="E5735" s="53" t="str">
        <f t="shared" si="179"/>
        <v>2017_TXDONLEY</v>
      </c>
      <c r="F5735">
        <v>424100</v>
      </c>
      <c r="G5735" s="53">
        <f t="array" ref="G5735">SUM(IF(A5735=A$5:A5735,IF(C5735=C$5:C5735,1,0),0))</f>
        <v>65</v>
      </c>
    </row>
    <row r="5736" spans="1:7" x14ac:dyDescent="0.25">
      <c r="A5736">
        <v>2017</v>
      </c>
      <c r="B5736" s="53" t="str">
        <f t="shared" si="178"/>
        <v>2017_TX66</v>
      </c>
      <c r="C5736" t="s">
        <v>389</v>
      </c>
      <c r="D5736" t="s">
        <v>636</v>
      </c>
      <c r="E5736" s="53" t="str">
        <f t="shared" si="179"/>
        <v>2017_TXDUVAL</v>
      </c>
      <c r="F5736">
        <v>424100</v>
      </c>
      <c r="G5736" s="53">
        <f t="array" ref="G5736">SUM(IF(A5736=A$5:A5736,IF(C5736=C$5:C5736,1,0),0))</f>
        <v>66</v>
      </c>
    </row>
    <row r="5737" spans="1:7" x14ac:dyDescent="0.25">
      <c r="A5737">
        <v>2017</v>
      </c>
      <c r="B5737" s="53" t="str">
        <f t="shared" si="178"/>
        <v>2017_TX67</v>
      </c>
      <c r="C5737" t="s">
        <v>389</v>
      </c>
      <c r="D5737" t="s">
        <v>1794</v>
      </c>
      <c r="E5737" s="53" t="str">
        <f t="shared" si="179"/>
        <v>2017_TXEASTLAND</v>
      </c>
      <c r="F5737">
        <v>424100</v>
      </c>
      <c r="G5737" s="53">
        <f t="array" ref="G5737">SUM(IF(A5737=A$5:A5737,IF(C5737=C$5:C5737,1,0),0))</f>
        <v>67</v>
      </c>
    </row>
    <row r="5738" spans="1:7" x14ac:dyDescent="0.25">
      <c r="A5738">
        <v>2017</v>
      </c>
      <c r="B5738" s="53" t="str">
        <f t="shared" si="178"/>
        <v>2017_TX68</v>
      </c>
      <c r="C5738" t="s">
        <v>389</v>
      </c>
      <c r="D5738" t="s">
        <v>1795</v>
      </c>
      <c r="E5738" s="53" t="str">
        <f t="shared" si="179"/>
        <v>2017_TXECTOR</v>
      </c>
      <c r="F5738">
        <v>424100</v>
      </c>
      <c r="G5738" s="53">
        <f t="array" ref="G5738">SUM(IF(A5738=A$5:A5738,IF(C5738=C$5:C5738,1,0),0))</f>
        <v>68</v>
      </c>
    </row>
    <row r="5739" spans="1:7" x14ac:dyDescent="0.25">
      <c r="A5739">
        <v>2017</v>
      </c>
      <c r="B5739" s="53" t="str">
        <f t="shared" si="178"/>
        <v>2017_TX69</v>
      </c>
      <c r="C5739" t="s">
        <v>389</v>
      </c>
      <c r="D5739" t="s">
        <v>818</v>
      </c>
      <c r="E5739" s="53" t="str">
        <f t="shared" si="179"/>
        <v>2017_TXEDWARDS</v>
      </c>
      <c r="F5739">
        <v>424100</v>
      </c>
      <c r="G5739" s="53">
        <f t="array" ref="G5739">SUM(IF(A5739=A$5:A5739,IF(C5739=C$5:C5739,1,0),0))</f>
        <v>69</v>
      </c>
    </row>
    <row r="5740" spans="1:7" x14ac:dyDescent="0.25">
      <c r="A5740">
        <v>2017</v>
      </c>
      <c r="B5740" s="53" t="str">
        <f t="shared" si="178"/>
        <v>2017_TX70</v>
      </c>
      <c r="C5740" t="s">
        <v>389</v>
      </c>
      <c r="D5740" t="s">
        <v>952</v>
      </c>
      <c r="E5740" s="53" t="str">
        <f t="shared" si="179"/>
        <v>2017_TXELLIS</v>
      </c>
      <c r="F5740">
        <v>424100</v>
      </c>
      <c r="G5740" s="53">
        <f t="array" ref="G5740">SUM(IF(A5740=A$5:A5740,IF(C5740=C$5:C5740,1,0),0))</f>
        <v>70</v>
      </c>
    </row>
    <row r="5741" spans="1:7" x14ac:dyDescent="0.25">
      <c r="A5741">
        <v>2017</v>
      </c>
      <c r="B5741" s="53" t="str">
        <f t="shared" si="178"/>
        <v>2017_TX71</v>
      </c>
      <c r="C5741" t="s">
        <v>389</v>
      </c>
      <c r="D5741" t="s">
        <v>595</v>
      </c>
      <c r="E5741" s="53" t="str">
        <f t="shared" si="179"/>
        <v>2017_TXEL PASO</v>
      </c>
      <c r="F5741">
        <v>424100</v>
      </c>
      <c r="G5741" s="53">
        <f t="array" ref="G5741">SUM(IF(A5741=A$5:A5741,IF(C5741=C$5:C5741,1,0),0))</f>
        <v>71</v>
      </c>
    </row>
    <row r="5742" spans="1:7" x14ac:dyDescent="0.25">
      <c r="A5742">
        <v>2017</v>
      </c>
      <c r="B5742" s="53" t="str">
        <f t="shared" si="178"/>
        <v>2017_TX72</v>
      </c>
      <c r="C5742" t="s">
        <v>389</v>
      </c>
      <c r="D5742" t="s">
        <v>1796</v>
      </c>
      <c r="E5742" s="53" t="str">
        <f t="shared" si="179"/>
        <v>2017_TXERATH</v>
      </c>
      <c r="F5742">
        <v>424100</v>
      </c>
      <c r="G5742" s="53">
        <f t="array" ref="G5742">SUM(IF(A5742=A$5:A5742,IF(C5742=C$5:C5742,1,0),0))</f>
        <v>72</v>
      </c>
    </row>
    <row r="5743" spans="1:7" x14ac:dyDescent="0.25">
      <c r="A5743">
        <v>2017</v>
      </c>
      <c r="B5743" s="53" t="str">
        <f t="shared" si="178"/>
        <v>2017_TX73</v>
      </c>
      <c r="C5743" t="s">
        <v>389</v>
      </c>
      <c r="D5743" t="s">
        <v>1797</v>
      </c>
      <c r="E5743" s="53" t="str">
        <f t="shared" si="179"/>
        <v>2017_TXFALLS</v>
      </c>
      <c r="F5743">
        <v>424100</v>
      </c>
      <c r="G5743" s="53">
        <f t="array" ref="G5743">SUM(IF(A5743=A$5:A5743,IF(C5743=C$5:C5743,1,0),0))</f>
        <v>73</v>
      </c>
    </row>
    <row r="5744" spans="1:7" x14ac:dyDescent="0.25">
      <c r="A5744">
        <v>2017</v>
      </c>
      <c r="B5744" s="53" t="str">
        <f t="shared" si="178"/>
        <v>2017_TX74</v>
      </c>
      <c r="C5744" t="s">
        <v>389</v>
      </c>
      <c r="D5744" t="s">
        <v>712</v>
      </c>
      <c r="E5744" s="53" t="str">
        <f t="shared" si="179"/>
        <v>2017_TXFANNIN</v>
      </c>
      <c r="F5744">
        <v>424100</v>
      </c>
      <c r="G5744" s="53">
        <f t="array" ref="G5744">SUM(IF(A5744=A$5:A5744,IF(C5744=C$5:C5744,1,0),0))</f>
        <v>74</v>
      </c>
    </row>
    <row r="5745" spans="1:7" x14ac:dyDescent="0.25">
      <c r="A5745">
        <v>2017</v>
      </c>
      <c r="B5745" s="53" t="str">
        <f t="shared" si="178"/>
        <v>2017_TX75</v>
      </c>
      <c r="C5745" t="s">
        <v>389</v>
      </c>
      <c r="D5745" t="s">
        <v>454</v>
      </c>
      <c r="E5745" s="53" t="str">
        <f t="shared" si="179"/>
        <v>2017_TXFAYETTE</v>
      </c>
      <c r="F5745">
        <v>424100</v>
      </c>
      <c r="G5745" s="53">
        <f t="array" ref="G5745">SUM(IF(A5745=A$5:A5745,IF(C5745=C$5:C5745,1,0),0))</f>
        <v>75</v>
      </c>
    </row>
    <row r="5746" spans="1:7" x14ac:dyDescent="0.25">
      <c r="A5746">
        <v>2017</v>
      </c>
      <c r="B5746" s="53" t="str">
        <f t="shared" si="178"/>
        <v>2017_TX76</v>
      </c>
      <c r="C5746" t="s">
        <v>389</v>
      </c>
      <c r="D5746" t="s">
        <v>1798</v>
      </c>
      <c r="E5746" s="53" t="str">
        <f t="shared" si="179"/>
        <v>2017_TXFISHER</v>
      </c>
      <c r="F5746">
        <v>424100</v>
      </c>
      <c r="G5746" s="53">
        <f t="array" ref="G5746">SUM(IF(A5746=A$5:A5746,IF(C5746=C$5:C5746,1,0),0))</f>
        <v>76</v>
      </c>
    </row>
    <row r="5747" spans="1:7" x14ac:dyDescent="0.25">
      <c r="A5747">
        <v>2017</v>
      </c>
      <c r="B5747" s="53" t="str">
        <f t="shared" si="178"/>
        <v>2017_TX77</v>
      </c>
      <c r="C5747" t="s">
        <v>389</v>
      </c>
      <c r="D5747" t="s">
        <v>713</v>
      </c>
      <c r="E5747" s="53" t="str">
        <f t="shared" si="179"/>
        <v>2017_TXFLOYD</v>
      </c>
      <c r="F5747">
        <v>424100</v>
      </c>
      <c r="G5747" s="53">
        <f t="array" ref="G5747">SUM(IF(A5747=A$5:A5747,IF(C5747=C$5:C5747,1,0),0))</f>
        <v>77</v>
      </c>
    </row>
    <row r="5748" spans="1:7" x14ac:dyDescent="0.25">
      <c r="A5748">
        <v>2017</v>
      </c>
      <c r="B5748" s="53" t="str">
        <f t="shared" si="178"/>
        <v>2017_TX78</v>
      </c>
      <c r="C5748" t="s">
        <v>389</v>
      </c>
      <c r="D5748" t="s">
        <v>1799</v>
      </c>
      <c r="E5748" s="53" t="str">
        <f t="shared" si="179"/>
        <v>2017_TXFOARD</v>
      </c>
      <c r="F5748">
        <v>424100</v>
      </c>
      <c r="G5748" s="53">
        <f t="array" ref="G5748">SUM(IF(A5748=A$5:A5748,IF(C5748=C$5:C5748,1,0),0))</f>
        <v>78</v>
      </c>
    </row>
    <row r="5749" spans="1:7" x14ac:dyDescent="0.25">
      <c r="A5749">
        <v>2017</v>
      </c>
      <c r="B5749" s="53" t="str">
        <f t="shared" si="178"/>
        <v>2017_TX79</v>
      </c>
      <c r="C5749" t="s">
        <v>389</v>
      </c>
      <c r="D5749" t="s">
        <v>1800</v>
      </c>
      <c r="E5749" s="53" t="str">
        <f t="shared" si="179"/>
        <v>2017_TXFORT BEND</v>
      </c>
      <c r="F5749">
        <v>424100</v>
      </c>
      <c r="G5749" s="53">
        <f t="array" ref="G5749">SUM(IF(A5749=A$5:A5749,IF(C5749=C$5:C5749,1,0),0))</f>
        <v>79</v>
      </c>
    </row>
    <row r="5750" spans="1:7" x14ac:dyDescent="0.25">
      <c r="A5750">
        <v>2017</v>
      </c>
      <c r="B5750" s="53" t="str">
        <f t="shared" si="178"/>
        <v>2017_TX80</v>
      </c>
      <c r="C5750" t="s">
        <v>389</v>
      </c>
      <c r="D5750" t="s">
        <v>455</v>
      </c>
      <c r="E5750" s="53" t="str">
        <f t="shared" si="179"/>
        <v>2017_TXFRANKLIN</v>
      </c>
      <c r="F5750">
        <v>424100</v>
      </c>
      <c r="G5750" s="53">
        <f t="array" ref="G5750">SUM(IF(A5750=A$5:A5750,IF(C5750=C$5:C5750,1,0),0))</f>
        <v>80</v>
      </c>
    </row>
    <row r="5751" spans="1:7" x14ac:dyDescent="0.25">
      <c r="A5751">
        <v>2017</v>
      </c>
      <c r="B5751" s="53" t="str">
        <f t="shared" si="178"/>
        <v>2017_TX81</v>
      </c>
      <c r="C5751" t="s">
        <v>389</v>
      </c>
      <c r="D5751" t="s">
        <v>1801</v>
      </c>
      <c r="E5751" s="53" t="str">
        <f t="shared" si="179"/>
        <v>2017_TXFREESTONE</v>
      </c>
      <c r="F5751">
        <v>424100</v>
      </c>
      <c r="G5751" s="53">
        <f t="array" ref="G5751">SUM(IF(A5751=A$5:A5751,IF(C5751=C$5:C5751,1,0),0))</f>
        <v>81</v>
      </c>
    </row>
    <row r="5752" spans="1:7" x14ac:dyDescent="0.25">
      <c r="A5752">
        <v>2017</v>
      </c>
      <c r="B5752" s="53" t="str">
        <f t="shared" si="178"/>
        <v>2017_TX82</v>
      </c>
      <c r="C5752" t="s">
        <v>389</v>
      </c>
      <c r="D5752" t="s">
        <v>1802</v>
      </c>
      <c r="E5752" s="53" t="str">
        <f t="shared" si="179"/>
        <v>2017_TXFRIO</v>
      </c>
      <c r="F5752">
        <v>424100</v>
      </c>
      <c r="G5752" s="53">
        <f t="array" ref="G5752">SUM(IF(A5752=A$5:A5752,IF(C5752=C$5:C5752,1,0),0))</f>
        <v>82</v>
      </c>
    </row>
    <row r="5753" spans="1:7" x14ac:dyDescent="0.25">
      <c r="A5753">
        <v>2017</v>
      </c>
      <c r="B5753" s="53" t="str">
        <f t="shared" si="178"/>
        <v>2017_TX83</v>
      </c>
      <c r="C5753" t="s">
        <v>389</v>
      </c>
      <c r="D5753" t="s">
        <v>1803</v>
      </c>
      <c r="E5753" s="53" t="str">
        <f t="shared" si="179"/>
        <v>2017_TXGAINES</v>
      </c>
      <c r="F5753">
        <v>424100</v>
      </c>
      <c r="G5753" s="53">
        <f t="array" ref="G5753">SUM(IF(A5753=A$5:A5753,IF(C5753=C$5:C5753,1,0),0))</f>
        <v>83</v>
      </c>
    </row>
    <row r="5754" spans="1:7" x14ac:dyDescent="0.25">
      <c r="A5754">
        <v>2017</v>
      </c>
      <c r="B5754" s="53" t="str">
        <f t="shared" si="178"/>
        <v>2017_TX84</v>
      </c>
      <c r="C5754" t="s">
        <v>389</v>
      </c>
      <c r="D5754" t="s">
        <v>1804</v>
      </c>
      <c r="E5754" s="53" t="str">
        <f t="shared" si="179"/>
        <v>2017_TXGALVESTON</v>
      </c>
      <c r="F5754">
        <v>424100</v>
      </c>
      <c r="G5754" s="53">
        <f t="array" ref="G5754">SUM(IF(A5754=A$5:A5754,IF(C5754=C$5:C5754,1,0),0))</f>
        <v>84</v>
      </c>
    </row>
    <row r="5755" spans="1:7" x14ac:dyDescent="0.25">
      <c r="A5755">
        <v>2017</v>
      </c>
      <c r="B5755" s="53" t="str">
        <f t="shared" si="178"/>
        <v>2017_TX85</v>
      </c>
      <c r="C5755" t="s">
        <v>389</v>
      </c>
      <c r="D5755" t="s">
        <v>1805</v>
      </c>
      <c r="E5755" s="53" t="str">
        <f t="shared" si="179"/>
        <v>2017_TXGARZA</v>
      </c>
      <c r="F5755">
        <v>424100</v>
      </c>
      <c r="G5755" s="53">
        <f t="array" ref="G5755">SUM(IF(A5755=A$5:A5755,IF(C5755=C$5:C5755,1,0),0))</f>
        <v>85</v>
      </c>
    </row>
    <row r="5756" spans="1:7" x14ac:dyDescent="0.25">
      <c r="A5756">
        <v>2017</v>
      </c>
      <c r="B5756" s="53" t="str">
        <f t="shared" si="178"/>
        <v>2017_TX86</v>
      </c>
      <c r="C5756" t="s">
        <v>389</v>
      </c>
      <c r="D5756" t="s">
        <v>1806</v>
      </c>
      <c r="E5756" s="53" t="str">
        <f t="shared" si="179"/>
        <v>2017_TXGILLESPIE</v>
      </c>
      <c r="F5756">
        <v>424100</v>
      </c>
      <c r="G5756" s="53">
        <f t="array" ref="G5756">SUM(IF(A5756=A$5:A5756,IF(C5756=C$5:C5756,1,0),0))</f>
        <v>86</v>
      </c>
    </row>
    <row r="5757" spans="1:7" x14ac:dyDescent="0.25">
      <c r="A5757">
        <v>2017</v>
      </c>
      <c r="B5757" s="53" t="str">
        <f t="shared" si="178"/>
        <v>2017_TX87</v>
      </c>
      <c r="C5757" t="s">
        <v>389</v>
      </c>
      <c r="D5757" t="s">
        <v>1807</v>
      </c>
      <c r="E5757" s="53" t="str">
        <f t="shared" si="179"/>
        <v>2017_TXGLASSCOCK</v>
      </c>
      <c r="F5757">
        <v>424100</v>
      </c>
      <c r="G5757" s="53">
        <f t="array" ref="G5757">SUM(IF(A5757=A$5:A5757,IF(C5757=C$5:C5757,1,0),0))</f>
        <v>87</v>
      </c>
    </row>
    <row r="5758" spans="1:7" x14ac:dyDescent="0.25">
      <c r="A5758">
        <v>2017</v>
      </c>
      <c r="B5758" s="53" t="str">
        <f t="shared" si="178"/>
        <v>2017_TX88</v>
      </c>
      <c r="C5758" t="s">
        <v>389</v>
      </c>
      <c r="D5758" t="s">
        <v>1808</v>
      </c>
      <c r="E5758" s="53" t="str">
        <f t="shared" si="179"/>
        <v>2017_TXGOLIAD</v>
      </c>
      <c r="F5758">
        <v>424100</v>
      </c>
      <c r="G5758" s="53">
        <f t="array" ref="G5758">SUM(IF(A5758=A$5:A5758,IF(C5758=C$5:C5758,1,0),0))</f>
        <v>88</v>
      </c>
    </row>
    <row r="5759" spans="1:7" x14ac:dyDescent="0.25">
      <c r="A5759">
        <v>2017</v>
      </c>
      <c r="B5759" s="53" t="str">
        <f t="shared" si="178"/>
        <v>2017_TX89</v>
      </c>
      <c r="C5759" t="s">
        <v>389</v>
      </c>
      <c r="D5759" t="s">
        <v>1809</v>
      </c>
      <c r="E5759" s="53" t="str">
        <f t="shared" si="179"/>
        <v>2017_TXGONZALES</v>
      </c>
      <c r="F5759">
        <v>424100</v>
      </c>
      <c r="G5759" s="53">
        <f t="array" ref="G5759">SUM(IF(A5759=A$5:A5759,IF(C5759=C$5:C5759,1,0),0))</f>
        <v>89</v>
      </c>
    </row>
    <row r="5760" spans="1:7" x14ac:dyDescent="0.25">
      <c r="A5760">
        <v>2017</v>
      </c>
      <c r="B5760" s="53" t="str">
        <f t="shared" si="178"/>
        <v>2017_TX90</v>
      </c>
      <c r="C5760" t="s">
        <v>389</v>
      </c>
      <c r="D5760" t="s">
        <v>957</v>
      </c>
      <c r="E5760" s="53" t="str">
        <f t="shared" si="179"/>
        <v>2017_TXGRAY</v>
      </c>
      <c r="F5760">
        <v>424100</v>
      </c>
      <c r="G5760" s="53">
        <f t="array" ref="G5760">SUM(IF(A5760=A$5:A5760,IF(C5760=C$5:C5760,1,0),0))</f>
        <v>90</v>
      </c>
    </row>
    <row r="5761" spans="1:7" x14ac:dyDescent="0.25">
      <c r="A5761">
        <v>2017</v>
      </c>
      <c r="B5761" s="53" t="str">
        <f t="shared" si="178"/>
        <v>2017_TX91</v>
      </c>
      <c r="C5761" t="s">
        <v>389</v>
      </c>
      <c r="D5761" t="s">
        <v>1023</v>
      </c>
      <c r="E5761" s="53" t="str">
        <f t="shared" si="179"/>
        <v>2017_TXGRAYSON</v>
      </c>
      <c r="F5761">
        <v>424100</v>
      </c>
      <c r="G5761" s="53">
        <f t="array" ref="G5761">SUM(IF(A5761=A$5:A5761,IF(C5761=C$5:C5761,1,0),0))</f>
        <v>91</v>
      </c>
    </row>
    <row r="5762" spans="1:7" x14ac:dyDescent="0.25">
      <c r="A5762">
        <v>2017</v>
      </c>
      <c r="B5762" s="53" t="str">
        <f t="shared" si="178"/>
        <v>2017_TX92</v>
      </c>
      <c r="C5762" t="s">
        <v>389</v>
      </c>
      <c r="D5762" t="s">
        <v>1810</v>
      </c>
      <c r="E5762" s="53" t="str">
        <f t="shared" si="179"/>
        <v>2017_TXGREGG</v>
      </c>
      <c r="F5762">
        <v>424100</v>
      </c>
      <c r="G5762" s="53">
        <f t="array" ref="G5762">SUM(IF(A5762=A$5:A5762,IF(C5762=C$5:C5762,1,0),0))</f>
        <v>92</v>
      </c>
    </row>
    <row r="5763" spans="1:7" x14ac:dyDescent="0.25">
      <c r="A5763">
        <v>2017</v>
      </c>
      <c r="B5763" s="53" t="str">
        <f t="shared" si="178"/>
        <v>2017_TX93</v>
      </c>
      <c r="C5763" t="s">
        <v>389</v>
      </c>
      <c r="D5763" t="s">
        <v>1811</v>
      </c>
      <c r="E5763" s="53" t="str">
        <f t="shared" si="179"/>
        <v>2017_TXGRIMES</v>
      </c>
      <c r="F5763">
        <v>424100</v>
      </c>
      <c r="G5763" s="53">
        <f t="array" ref="G5763">SUM(IF(A5763=A$5:A5763,IF(C5763=C$5:C5763,1,0),0))</f>
        <v>93</v>
      </c>
    </row>
    <row r="5764" spans="1:7" x14ac:dyDescent="0.25">
      <c r="A5764">
        <v>2017</v>
      </c>
      <c r="B5764" s="53" t="str">
        <f t="shared" si="178"/>
        <v>2017_TX94</v>
      </c>
      <c r="C5764" t="s">
        <v>389</v>
      </c>
      <c r="D5764" t="s">
        <v>1417</v>
      </c>
      <c r="E5764" s="53" t="str">
        <f t="shared" si="179"/>
        <v>2017_TXGUADALUPE</v>
      </c>
      <c r="F5764">
        <v>424100</v>
      </c>
      <c r="G5764" s="53">
        <f t="array" ref="G5764">SUM(IF(A5764=A$5:A5764,IF(C5764=C$5:C5764,1,0),0))</f>
        <v>94</v>
      </c>
    </row>
    <row r="5765" spans="1:7" x14ac:dyDescent="0.25">
      <c r="A5765">
        <v>2017</v>
      </c>
      <c r="B5765" s="53" t="str">
        <f t="shared" si="178"/>
        <v>2017_TX95</v>
      </c>
      <c r="C5765" t="s">
        <v>389</v>
      </c>
      <c r="D5765" t="s">
        <v>457</v>
      </c>
      <c r="E5765" s="53" t="str">
        <f t="shared" si="179"/>
        <v>2017_TXHALE</v>
      </c>
      <c r="F5765">
        <v>424100</v>
      </c>
      <c r="G5765" s="53">
        <f t="array" ref="G5765">SUM(IF(A5765=A$5:A5765,IF(C5765=C$5:C5765,1,0),0))</f>
        <v>95</v>
      </c>
    </row>
    <row r="5766" spans="1:7" x14ac:dyDescent="0.25">
      <c r="A5766">
        <v>2017</v>
      </c>
      <c r="B5766" s="53" t="str">
        <f t="shared" ref="B5766:B5829" si="180">A5766&amp;"_"&amp;C5766&amp;G5766</f>
        <v>2017_TX96</v>
      </c>
      <c r="C5766" t="s">
        <v>389</v>
      </c>
      <c r="D5766" t="s">
        <v>722</v>
      </c>
      <c r="E5766" s="53" t="str">
        <f t="shared" ref="E5766:E5829" si="181">A5766&amp;"_"&amp;C5766&amp;D5766</f>
        <v>2017_TXHALL</v>
      </c>
      <c r="F5766">
        <v>424100</v>
      </c>
      <c r="G5766" s="53">
        <f t="array" ref="G5766">SUM(IF(A5766=A$5:A5766,IF(C5766=C$5:C5766,1,0),0))</f>
        <v>96</v>
      </c>
    </row>
    <row r="5767" spans="1:7" x14ac:dyDescent="0.25">
      <c r="A5767">
        <v>2017</v>
      </c>
      <c r="B5767" s="53" t="str">
        <f t="shared" si="180"/>
        <v>2017_TX97</v>
      </c>
      <c r="C5767" t="s">
        <v>389</v>
      </c>
      <c r="D5767" t="s">
        <v>642</v>
      </c>
      <c r="E5767" s="53" t="str">
        <f t="shared" si="181"/>
        <v>2017_TXHAMILTON</v>
      </c>
      <c r="F5767">
        <v>424100</v>
      </c>
      <c r="G5767" s="53">
        <f t="array" ref="G5767">SUM(IF(A5767=A$5:A5767,IF(C5767=C$5:C5767,1,0),0))</f>
        <v>97</v>
      </c>
    </row>
    <row r="5768" spans="1:7" x14ac:dyDescent="0.25">
      <c r="A5768">
        <v>2017</v>
      </c>
      <c r="B5768" s="53" t="str">
        <f t="shared" si="180"/>
        <v>2017_TX98</v>
      </c>
      <c r="C5768" t="s">
        <v>389</v>
      </c>
      <c r="D5768" t="s">
        <v>1812</v>
      </c>
      <c r="E5768" s="53" t="str">
        <f t="shared" si="181"/>
        <v>2017_TXHANSFORD</v>
      </c>
      <c r="F5768">
        <v>424100</v>
      </c>
      <c r="G5768" s="53">
        <f t="array" ref="G5768">SUM(IF(A5768=A$5:A5768,IF(C5768=C$5:C5768,1,0),0))</f>
        <v>98</v>
      </c>
    </row>
    <row r="5769" spans="1:7" x14ac:dyDescent="0.25">
      <c r="A5769">
        <v>2017</v>
      </c>
      <c r="B5769" s="53" t="str">
        <f t="shared" si="180"/>
        <v>2017_TX99</v>
      </c>
      <c r="C5769" t="s">
        <v>389</v>
      </c>
      <c r="D5769" t="s">
        <v>1735</v>
      </c>
      <c r="E5769" s="53" t="str">
        <f t="shared" si="181"/>
        <v>2017_TXHARDEMAN</v>
      </c>
      <c r="F5769">
        <v>424100</v>
      </c>
      <c r="G5769" s="53">
        <f t="array" ref="G5769">SUM(IF(A5769=A$5:A5769,IF(C5769=C$5:C5769,1,0),0))</f>
        <v>99</v>
      </c>
    </row>
    <row r="5770" spans="1:7" x14ac:dyDescent="0.25">
      <c r="A5770">
        <v>2017</v>
      </c>
      <c r="B5770" s="53" t="str">
        <f t="shared" si="180"/>
        <v>2017_TX100</v>
      </c>
      <c r="C5770" t="s">
        <v>389</v>
      </c>
      <c r="D5770" t="s">
        <v>822</v>
      </c>
      <c r="E5770" s="53" t="str">
        <f t="shared" si="181"/>
        <v>2017_TXHARDIN</v>
      </c>
      <c r="F5770">
        <v>424100</v>
      </c>
      <c r="G5770" s="53">
        <f t="array" ref="G5770">SUM(IF(A5770=A$5:A5770,IF(C5770=C$5:C5770,1,0),0))</f>
        <v>100</v>
      </c>
    </row>
    <row r="5771" spans="1:7" x14ac:dyDescent="0.25">
      <c r="A5771">
        <v>2017</v>
      </c>
      <c r="B5771" s="53" t="str">
        <f t="shared" si="180"/>
        <v>2017_TX101</v>
      </c>
      <c r="C5771" t="s">
        <v>389</v>
      </c>
      <c r="D5771" t="s">
        <v>725</v>
      </c>
      <c r="E5771" s="53" t="str">
        <f t="shared" si="181"/>
        <v>2017_TXHARRIS</v>
      </c>
      <c r="F5771">
        <v>424100</v>
      </c>
      <c r="G5771" s="53">
        <f t="array" ref="G5771">SUM(IF(A5771=A$5:A5771,IF(C5771=C$5:C5771,1,0),0))</f>
        <v>101</v>
      </c>
    </row>
    <row r="5772" spans="1:7" x14ac:dyDescent="0.25">
      <c r="A5772">
        <v>2017</v>
      </c>
      <c r="B5772" s="53" t="str">
        <f t="shared" si="180"/>
        <v>2017_TX102</v>
      </c>
      <c r="C5772" t="s">
        <v>389</v>
      </c>
      <c r="D5772" t="s">
        <v>867</v>
      </c>
      <c r="E5772" s="53" t="str">
        <f t="shared" si="181"/>
        <v>2017_TXHARRISON</v>
      </c>
      <c r="F5772">
        <v>424100</v>
      </c>
      <c r="G5772" s="53">
        <f t="array" ref="G5772">SUM(IF(A5772=A$5:A5772,IF(C5772=C$5:C5772,1,0),0))</f>
        <v>102</v>
      </c>
    </row>
    <row r="5773" spans="1:7" x14ac:dyDescent="0.25">
      <c r="A5773">
        <v>2017</v>
      </c>
      <c r="B5773" s="53" t="str">
        <f t="shared" si="180"/>
        <v>2017_TX103</v>
      </c>
      <c r="C5773" t="s">
        <v>389</v>
      </c>
      <c r="D5773" t="s">
        <v>1813</v>
      </c>
      <c r="E5773" s="53" t="str">
        <f t="shared" si="181"/>
        <v>2017_TXHARTLEY</v>
      </c>
      <c r="F5773">
        <v>424100</v>
      </c>
      <c r="G5773" s="53">
        <f t="array" ref="G5773">SUM(IF(A5773=A$5:A5773,IF(C5773=C$5:C5773,1,0),0))</f>
        <v>103</v>
      </c>
    </row>
    <row r="5774" spans="1:7" x14ac:dyDescent="0.25">
      <c r="A5774">
        <v>2017</v>
      </c>
      <c r="B5774" s="53" t="str">
        <f t="shared" si="180"/>
        <v>2017_TX104</v>
      </c>
      <c r="C5774" t="s">
        <v>389</v>
      </c>
      <c r="D5774" t="s">
        <v>962</v>
      </c>
      <c r="E5774" s="53" t="str">
        <f t="shared" si="181"/>
        <v>2017_TXHASKELL</v>
      </c>
      <c r="F5774">
        <v>424100</v>
      </c>
      <c r="G5774" s="53">
        <f t="array" ref="G5774">SUM(IF(A5774=A$5:A5774,IF(C5774=C$5:C5774,1,0),0))</f>
        <v>104</v>
      </c>
    </row>
    <row r="5775" spans="1:7" x14ac:dyDescent="0.25">
      <c r="A5775">
        <v>2017</v>
      </c>
      <c r="B5775" s="53" t="str">
        <f t="shared" si="180"/>
        <v>2017_TX105</v>
      </c>
      <c r="C5775" t="s">
        <v>389</v>
      </c>
      <c r="D5775" t="s">
        <v>1814</v>
      </c>
      <c r="E5775" s="53" t="str">
        <f t="shared" si="181"/>
        <v>2017_TXHAYS</v>
      </c>
      <c r="F5775">
        <v>424100</v>
      </c>
      <c r="G5775" s="53">
        <f t="array" ref="G5775">SUM(IF(A5775=A$5:A5775,IF(C5775=C$5:C5775,1,0),0))</f>
        <v>105</v>
      </c>
    </row>
    <row r="5776" spans="1:7" x14ac:dyDescent="0.25">
      <c r="A5776">
        <v>2017</v>
      </c>
      <c r="B5776" s="53" t="str">
        <f t="shared" si="180"/>
        <v>2017_TX106</v>
      </c>
      <c r="C5776" t="s">
        <v>389</v>
      </c>
      <c r="D5776" t="s">
        <v>1815</v>
      </c>
      <c r="E5776" s="53" t="str">
        <f t="shared" si="181"/>
        <v>2017_TXHEMPHILL</v>
      </c>
      <c r="F5776">
        <v>424100</v>
      </c>
      <c r="G5776" s="53">
        <f t="array" ref="G5776">SUM(IF(A5776=A$5:A5776,IF(C5776=C$5:C5776,1,0),0))</f>
        <v>106</v>
      </c>
    </row>
    <row r="5777" spans="1:7" x14ac:dyDescent="0.25">
      <c r="A5777">
        <v>2017</v>
      </c>
      <c r="B5777" s="53" t="str">
        <f t="shared" si="180"/>
        <v>2017_TX107</v>
      </c>
      <c r="C5777" t="s">
        <v>389</v>
      </c>
      <c r="D5777" t="s">
        <v>823</v>
      </c>
      <c r="E5777" s="53" t="str">
        <f t="shared" si="181"/>
        <v>2017_TXHENDERSON</v>
      </c>
      <c r="F5777">
        <v>424100</v>
      </c>
      <c r="G5777" s="53">
        <f t="array" ref="G5777">SUM(IF(A5777=A$5:A5777,IF(C5777=C$5:C5777,1,0),0))</f>
        <v>107</v>
      </c>
    </row>
    <row r="5778" spans="1:7" x14ac:dyDescent="0.25">
      <c r="A5778">
        <v>2017</v>
      </c>
      <c r="B5778" s="53" t="str">
        <f t="shared" si="180"/>
        <v>2017_TX108</v>
      </c>
      <c r="C5778" t="s">
        <v>389</v>
      </c>
      <c r="D5778" t="s">
        <v>1419</v>
      </c>
      <c r="E5778" s="53" t="str">
        <f t="shared" si="181"/>
        <v>2017_TXHIDALGO</v>
      </c>
      <c r="F5778">
        <v>424100</v>
      </c>
      <c r="G5778" s="53">
        <f t="array" ref="G5778">SUM(IF(A5778=A$5:A5778,IF(C5778=C$5:C5778,1,0),0))</f>
        <v>108</v>
      </c>
    </row>
    <row r="5779" spans="1:7" x14ac:dyDescent="0.25">
      <c r="A5779">
        <v>2017</v>
      </c>
      <c r="B5779" s="53" t="str">
        <f t="shared" si="180"/>
        <v>2017_TX109</v>
      </c>
      <c r="C5779" t="s">
        <v>389</v>
      </c>
      <c r="D5779" t="s">
        <v>1328</v>
      </c>
      <c r="E5779" s="53" t="str">
        <f t="shared" si="181"/>
        <v>2017_TXHILL</v>
      </c>
      <c r="F5779">
        <v>424100</v>
      </c>
      <c r="G5779" s="53">
        <f t="array" ref="G5779">SUM(IF(A5779=A$5:A5779,IF(C5779=C$5:C5779,1,0),0))</f>
        <v>109</v>
      </c>
    </row>
    <row r="5780" spans="1:7" x14ac:dyDescent="0.25">
      <c r="A5780">
        <v>2017</v>
      </c>
      <c r="B5780" s="53" t="str">
        <f t="shared" si="180"/>
        <v>2017_TX110</v>
      </c>
      <c r="C5780" t="s">
        <v>389</v>
      </c>
      <c r="D5780" t="s">
        <v>1816</v>
      </c>
      <c r="E5780" s="53" t="str">
        <f t="shared" si="181"/>
        <v>2017_TXHOCKLEY</v>
      </c>
      <c r="F5780">
        <v>424100</v>
      </c>
      <c r="G5780" s="53">
        <f t="array" ref="G5780">SUM(IF(A5780=A$5:A5780,IF(C5780=C$5:C5780,1,0),0))</f>
        <v>110</v>
      </c>
    </row>
    <row r="5781" spans="1:7" x14ac:dyDescent="0.25">
      <c r="A5781">
        <v>2017</v>
      </c>
      <c r="B5781" s="53" t="str">
        <f t="shared" si="180"/>
        <v>2017_TX111</v>
      </c>
      <c r="C5781" t="s">
        <v>389</v>
      </c>
      <c r="D5781" t="s">
        <v>1817</v>
      </c>
      <c r="E5781" s="53" t="str">
        <f t="shared" si="181"/>
        <v>2017_TXHOOD</v>
      </c>
      <c r="F5781">
        <v>424100</v>
      </c>
      <c r="G5781" s="53">
        <f t="array" ref="G5781">SUM(IF(A5781=A$5:A5781,IF(C5781=C$5:C5781,1,0),0))</f>
        <v>111</v>
      </c>
    </row>
    <row r="5782" spans="1:7" x14ac:dyDescent="0.25">
      <c r="A5782">
        <v>2017</v>
      </c>
      <c r="B5782" s="53" t="str">
        <f t="shared" si="180"/>
        <v>2017_TX112</v>
      </c>
      <c r="C5782" t="s">
        <v>389</v>
      </c>
      <c r="D5782" t="s">
        <v>1027</v>
      </c>
      <c r="E5782" s="53" t="str">
        <f t="shared" si="181"/>
        <v>2017_TXHOPKINS</v>
      </c>
      <c r="F5782">
        <v>424100</v>
      </c>
      <c r="G5782" s="53">
        <f t="array" ref="G5782">SUM(IF(A5782=A$5:A5782,IF(C5782=C$5:C5782,1,0),0))</f>
        <v>112</v>
      </c>
    </row>
    <row r="5783" spans="1:7" x14ac:dyDescent="0.25">
      <c r="A5783">
        <v>2017</v>
      </c>
      <c r="B5783" s="53" t="str">
        <f t="shared" si="180"/>
        <v>2017_TX113</v>
      </c>
      <c r="C5783" t="s">
        <v>389</v>
      </c>
      <c r="D5783" t="s">
        <v>459</v>
      </c>
      <c r="E5783" s="53" t="str">
        <f t="shared" si="181"/>
        <v>2017_TXHOUSTON</v>
      </c>
      <c r="F5783">
        <v>424100</v>
      </c>
      <c r="G5783" s="53">
        <f t="array" ref="G5783">SUM(IF(A5783=A$5:A5783,IF(C5783=C$5:C5783,1,0),0))</f>
        <v>113</v>
      </c>
    </row>
    <row r="5784" spans="1:7" x14ac:dyDescent="0.25">
      <c r="A5784">
        <v>2017</v>
      </c>
      <c r="B5784" s="53" t="str">
        <f t="shared" si="180"/>
        <v>2017_TX114</v>
      </c>
      <c r="C5784" t="s">
        <v>389</v>
      </c>
      <c r="D5784" t="s">
        <v>231</v>
      </c>
      <c r="E5784" s="53" t="str">
        <f t="shared" si="181"/>
        <v>2017_TXHOWARD</v>
      </c>
      <c r="F5784">
        <v>424100</v>
      </c>
      <c r="G5784" s="53">
        <f t="array" ref="G5784">SUM(IF(A5784=A$5:A5784,IF(C5784=C$5:C5784,1,0),0))</f>
        <v>114</v>
      </c>
    </row>
    <row r="5785" spans="1:7" x14ac:dyDescent="0.25">
      <c r="A5785">
        <v>2017</v>
      </c>
      <c r="B5785" s="53" t="str">
        <f t="shared" si="180"/>
        <v>2017_TX115</v>
      </c>
      <c r="C5785" t="s">
        <v>389</v>
      </c>
      <c r="D5785" t="s">
        <v>1818</v>
      </c>
      <c r="E5785" s="53" t="str">
        <f t="shared" si="181"/>
        <v>2017_TXHUDSPETH</v>
      </c>
      <c r="F5785">
        <v>424100</v>
      </c>
      <c r="G5785" s="53">
        <f t="array" ref="G5785">SUM(IF(A5785=A$5:A5785,IF(C5785=C$5:C5785,1,0),0))</f>
        <v>115</v>
      </c>
    </row>
    <row r="5786" spans="1:7" x14ac:dyDescent="0.25">
      <c r="A5786">
        <v>2017</v>
      </c>
      <c r="B5786" s="53" t="str">
        <f t="shared" si="180"/>
        <v>2017_TX116</v>
      </c>
      <c r="C5786" t="s">
        <v>389</v>
      </c>
      <c r="D5786" t="s">
        <v>1819</v>
      </c>
      <c r="E5786" s="53" t="str">
        <f t="shared" si="181"/>
        <v>2017_TXHUNT</v>
      </c>
      <c r="F5786">
        <v>424100</v>
      </c>
      <c r="G5786" s="53">
        <f t="array" ref="G5786">SUM(IF(A5786=A$5:A5786,IF(C5786=C$5:C5786,1,0),0))</f>
        <v>116</v>
      </c>
    </row>
    <row r="5787" spans="1:7" x14ac:dyDescent="0.25">
      <c r="A5787">
        <v>2017</v>
      </c>
      <c r="B5787" s="53" t="str">
        <f t="shared" si="180"/>
        <v>2017_TX117</v>
      </c>
      <c r="C5787" t="s">
        <v>389</v>
      </c>
      <c r="D5787" t="s">
        <v>1708</v>
      </c>
      <c r="E5787" s="53" t="str">
        <f t="shared" si="181"/>
        <v>2017_TXHUTCHINSON</v>
      </c>
      <c r="F5787">
        <v>424100</v>
      </c>
      <c r="G5787" s="53">
        <f t="array" ref="G5787">SUM(IF(A5787=A$5:A5787,IF(C5787=C$5:C5787,1,0),0))</f>
        <v>117</v>
      </c>
    </row>
    <row r="5788" spans="1:7" x14ac:dyDescent="0.25">
      <c r="A5788">
        <v>2017</v>
      </c>
      <c r="B5788" s="53" t="str">
        <f t="shared" si="180"/>
        <v>2017_TX118</v>
      </c>
      <c r="C5788" t="s">
        <v>389</v>
      </c>
      <c r="D5788" t="s">
        <v>1820</v>
      </c>
      <c r="E5788" s="53" t="str">
        <f t="shared" si="181"/>
        <v>2017_TXIRION</v>
      </c>
      <c r="F5788">
        <v>424100</v>
      </c>
      <c r="G5788" s="53">
        <f t="array" ref="G5788">SUM(IF(A5788=A$5:A5788,IF(C5788=C$5:C5788,1,0),0))</f>
        <v>118</v>
      </c>
    </row>
    <row r="5789" spans="1:7" x14ac:dyDescent="0.25">
      <c r="A5789">
        <v>2017</v>
      </c>
      <c r="B5789" s="53" t="str">
        <f t="shared" si="180"/>
        <v>2017_TX119</v>
      </c>
      <c r="C5789" t="s">
        <v>389</v>
      </c>
      <c r="D5789" t="s">
        <v>1821</v>
      </c>
      <c r="E5789" s="53" t="str">
        <f t="shared" si="181"/>
        <v>2017_TXJACK</v>
      </c>
      <c r="F5789">
        <v>424100</v>
      </c>
      <c r="G5789" s="53">
        <f t="array" ref="G5789">SUM(IF(A5789=A$5:A5789,IF(C5789=C$5:C5789,1,0),0))</f>
        <v>119</v>
      </c>
    </row>
    <row r="5790" spans="1:7" x14ac:dyDescent="0.25">
      <c r="A5790">
        <v>2017</v>
      </c>
      <c r="B5790" s="53" t="str">
        <f t="shared" si="180"/>
        <v>2017_TX120</v>
      </c>
      <c r="C5790" t="s">
        <v>389</v>
      </c>
      <c r="D5790" t="s">
        <v>460</v>
      </c>
      <c r="E5790" s="53" t="str">
        <f t="shared" si="181"/>
        <v>2017_TXJACKSON</v>
      </c>
      <c r="F5790">
        <v>424100</v>
      </c>
      <c r="G5790" s="53">
        <f t="array" ref="G5790">SUM(IF(A5790=A$5:A5790,IF(C5790=C$5:C5790,1,0),0))</f>
        <v>120</v>
      </c>
    </row>
    <row r="5791" spans="1:7" x14ac:dyDescent="0.25">
      <c r="A5791">
        <v>2017</v>
      </c>
      <c r="B5791" s="53" t="str">
        <f t="shared" si="180"/>
        <v>2017_TX121</v>
      </c>
      <c r="C5791" t="s">
        <v>389</v>
      </c>
      <c r="D5791" t="s">
        <v>729</v>
      </c>
      <c r="E5791" s="53" t="str">
        <f t="shared" si="181"/>
        <v>2017_TXJASPER</v>
      </c>
      <c r="F5791">
        <v>424100</v>
      </c>
      <c r="G5791" s="53">
        <f t="array" ref="G5791">SUM(IF(A5791=A$5:A5791,IF(C5791=C$5:C5791,1,0),0))</f>
        <v>121</v>
      </c>
    </row>
    <row r="5792" spans="1:7" x14ac:dyDescent="0.25">
      <c r="A5792">
        <v>2017</v>
      </c>
      <c r="B5792" s="53" t="str">
        <f t="shared" si="180"/>
        <v>2017_TX122</v>
      </c>
      <c r="C5792" t="s">
        <v>389</v>
      </c>
      <c r="D5792" t="s">
        <v>730</v>
      </c>
      <c r="E5792" s="53" t="str">
        <f t="shared" si="181"/>
        <v>2017_TXJEFF DAVIS</v>
      </c>
      <c r="F5792">
        <v>424100</v>
      </c>
      <c r="G5792" s="53">
        <f t="array" ref="G5792">SUM(IF(A5792=A$5:A5792,IF(C5792=C$5:C5792,1,0),0))</f>
        <v>122</v>
      </c>
    </row>
    <row r="5793" spans="1:7" x14ac:dyDescent="0.25">
      <c r="A5793">
        <v>2017</v>
      </c>
      <c r="B5793" s="53" t="str">
        <f t="shared" si="180"/>
        <v>2017_TX123</v>
      </c>
      <c r="C5793" t="s">
        <v>389</v>
      </c>
      <c r="D5793" t="s">
        <v>196</v>
      </c>
      <c r="E5793" s="53" t="str">
        <f t="shared" si="181"/>
        <v>2017_TXJEFFERSON</v>
      </c>
      <c r="F5793">
        <v>424100</v>
      </c>
      <c r="G5793" s="53">
        <f t="array" ref="G5793">SUM(IF(A5793=A$5:A5793,IF(C5793=C$5:C5793,1,0),0))</f>
        <v>123</v>
      </c>
    </row>
    <row r="5794" spans="1:7" x14ac:dyDescent="0.25">
      <c r="A5794">
        <v>2017</v>
      </c>
      <c r="B5794" s="53" t="str">
        <f t="shared" si="180"/>
        <v>2017_TX124</v>
      </c>
      <c r="C5794" t="s">
        <v>389</v>
      </c>
      <c r="D5794" t="s">
        <v>1822</v>
      </c>
      <c r="E5794" s="53" t="str">
        <f t="shared" si="181"/>
        <v>2017_TXJIM HOGG</v>
      </c>
      <c r="F5794">
        <v>424100</v>
      </c>
      <c r="G5794" s="53">
        <f t="array" ref="G5794">SUM(IF(A5794=A$5:A5794,IF(C5794=C$5:C5794,1,0),0))</f>
        <v>124</v>
      </c>
    </row>
    <row r="5795" spans="1:7" x14ac:dyDescent="0.25">
      <c r="A5795">
        <v>2017</v>
      </c>
      <c r="B5795" s="53" t="str">
        <f t="shared" si="180"/>
        <v>2017_TX125</v>
      </c>
      <c r="C5795" t="s">
        <v>389</v>
      </c>
      <c r="D5795" t="s">
        <v>1823</v>
      </c>
      <c r="E5795" s="53" t="str">
        <f t="shared" si="181"/>
        <v>2017_TXJIM WELLS</v>
      </c>
      <c r="F5795">
        <v>424100</v>
      </c>
      <c r="G5795" s="53">
        <f t="array" ref="G5795">SUM(IF(A5795=A$5:A5795,IF(C5795=C$5:C5795,1,0),0))</f>
        <v>125</v>
      </c>
    </row>
    <row r="5796" spans="1:7" x14ac:dyDescent="0.25">
      <c r="A5796">
        <v>2017</v>
      </c>
      <c r="B5796" s="53" t="str">
        <f t="shared" si="180"/>
        <v>2017_TX126</v>
      </c>
      <c r="C5796" t="s">
        <v>389</v>
      </c>
      <c r="D5796" t="s">
        <v>525</v>
      </c>
      <c r="E5796" s="53" t="str">
        <f t="shared" si="181"/>
        <v>2017_TXJOHNSON</v>
      </c>
      <c r="F5796">
        <v>424100</v>
      </c>
      <c r="G5796" s="53">
        <f t="array" ref="G5796">SUM(IF(A5796=A$5:A5796,IF(C5796=C$5:C5796,1,0),0))</f>
        <v>126</v>
      </c>
    </row>
    <row r="5797" spans="1:7" x14ac:dyDescent="0.25">
      <c r="A5797">
        <v>2017</v>
      </c>
      <c r="B5797" s="53" t="str">
        <f t="shared" si="180"/>
        <v>2017_TX127</v>
      </c>
      <c r="C5797" t="s">
        <v>389</v>
      </c>
      <c r="D5797" t="s">
        <v>732</v>
      </c>
      <c r="E5797" s="53" t="str">
        <f t="shared" si="181"/>
        <v>2017_TXJONES</v>
      </c>
      <c r="F5797">
        <v>424100</v>
      </c>
      <c r="G5797" s="53">
        <f t="array" ref="G5797">SUM(IF(A5797=A$5:A5797,IF(C5797=C$5:C5797,1,0),0))</f>
        <v>127</v>
      </c>
    </row>
    <row r="5798" spans="1:7" x14ac:dyDescent="0.25">
      <c r="A5798">
        <v>2017</v>
      </c>
      <c r="B5798" s="53" t="str">
        <f t="shared" si="180"/>
        <v>2017_TX128</v>
      </c>
      <c r="C5798" t="s">
        <v>389</v>
      </c>
      <c r="D5798" t="s">
        <v>1824</v>
      </c>
      <c r="E5798" s="53" t="str">
        <f t="shared" si="181"/>
        <v>2017_TXKARNES</v>
      </c>
      <c r="F5798">
        <v>424100</v>
      </c>
      <c r="G5798" s="53">
        <f t="array" ref="G5798">SUM(IF(A5798=A$5:A5798,IF(C5798=C$5:C5798,1,0),0))</f>
        <v>128</v>
      </c>
    </row>
    <row r="5799" spans="1:7" x14ac:dyDescent="0.25">
      <c r="A5799">
        <v>2017</v>
      </c>
      <c r="B5799" s="53" t="str">
        <f t="shared" si="180"/>
        <v>2017_TX129</v>
      </c>
      <c r="C5799" t="s">
        <v>389</v>
      </c>
      <c r="D5799" t="s">
        <v>1825</v>
      </c>
      <c r="E5799" s="53" t="str">
        <f t="shared" si="181"/>
        <v>2017_TXKAUFMAN</v>
      </c>
      <c r="F5799">
        <v>424100</v>
      </c>
      <c r="G5799" s="53">
        <f t="array" ref="G5799">SUM(IF(A5799=A$5:A5799,IF(C5799=C$5:C5799,1,0),0))</f>
        <v>129</v>
      </c>
    </row>
    <row r="5800" spans="1:7" x14ac:dyDescent="0.25">
      <c r="A5800">
        <v>2017</v>
      </c>
      <c r="B5800" s="53" t="str">
        <f t="shared" si="180"/>
        <v>2017_TX130</v>
      </c>
      <c r="C5800" t="s">
        <v>389</v>
      </c>
      <c r="D5800" t="s">
        <v>829</v>
      </c>
      <c r="E5800" s="53" t="str">
        <f t="shared" si="181"/>
        <v>2017_TXKENDALL</v>
      </c>
      <c r="F5800">
        <v>424100</v>
      </c>
      <c r="G5800" s="53">
        <f t="array" ref="G5800">SUM(IF(A5800=A$5:A5800,IF(C5800=C$5:C5800,1,0),0))</f>
        <v>130</v>
      </c>
    </row>
    <row r="5801" spans="1:7" x14ac:dyDescent="0.25">
      <c r="A5801">
        <v>2017</v>
      </c>
      <c r="B5801" s="53" t="str">
        <f t="shared" si="180"/>
        <v>2017_TX131</v>
      </c>
      <c r="C5801" t="s">
        <v>389</v>
      </c>
      <c r="D5801" t="s">
        <v>1826</v>
      </c>
      <c r="E5801" s="53" t="str">
        <f t="shared" si="181"/>
        <v>2017_TXKENEDY</v>
      </c>
      <c r="F5801">
        <v>424100</v>
      </c>
      <c r="G5801" s="53">
        <f t="array" ref="G5801">SUM(IF(A5801=A$5:A5801,IF(C5801=C$5:C5801,1,0),0))</f>
        <v>131</v>
      </c>
    </row>
    <row r="5802" spans="1:7" x14ac:dyDescent="0.25">
      <c r="A5802">
        <v>2017</v>
      </c>
      <c r="B5802" s="53" t="str">
        <f t="shared" si="180"/>
        <v>2017_TX132</v>
      </c>
      <c r="C5802" t="s">
        <v>389</v>
      </c>
      <c r="D5802" t="s">
        <v>279</v>
      </c>
      <c r="E5802" s="53" t="str">
        <f t="shared" si="181"/>
        <v>2017_TXKENT</v>
      </c>
      <c r="F5802">
        <v>424100</v>
      </c>
      <c r="G5802" s="53">
        <f t="array" ref="G5802">SUM(IF(A5802=A$5:A5802,IF(C5802=C$5:C5802,1,0),0))</f>
        <v>132</v>
      </c>
    </row>
    <row r="5803" spans="1:7" x14ac:dyDescent="0.25">
      <c r="A5803">
        <v>2017</v>
      </c>
      <c r="B5803" s="53" t="str">
        <f t="shared" si="180"/>
        <v>2017_TX133</v>
      </c>
      <c r="C5803" t="s">
        <v>389</v>
      </c>
      <c r="D5803" t="s">
        <v>1827</v>
      </c>
      <c r="E5803" s="53" t="str">
        <f t="shared" si="181"/>
        <v>2017_TXKERR</v>
      </c>
      <c r="F5803">
        <v>424100</v>
      </c>
      <c r="G5803" s="53">
        <f t="array" ref="G5803">SUM(IF(A5803=A$5:A5803,IF(C5803=C$5:C5803,1,0),0))</f>
        <v>133</v>
      </c>
    </row>
    <row r="5804" spans="1:7" x14ac:dyDescent="0.25">
      <c r="A5804">
        <v>2017</v>
      </c>
      <c r="B5804" s="53" t="str">
        <f t="shared" si="180"/>
        <v>2017_TX134</v>
      </c>
      <c r="C5804" t="s">
        <v>389</v>
      </c>
      <c r="D5804" t="s">
        <v>1828</v>
      </c>
      <c r="E5804" s="53" t="str">
        <f t="shared" si="181"/>
        <v>2017_TXKIMBLE</v>
      </c>
      <c r="F5804">
        <v>424100</v>
      </c>
      <c r="G5804" s="53">
        <f t="array" ref="G5804">SUM(IF(A5804=A$5:A5804,IF(C5804=C$5:C5804,1,0),0))</f>
        <v>134</v>
      </c>
    </row>
    <row r="5805" spans="1:7" x14ac:dyDescent="0.25">
      <c r="A5805">
        <v>2017</v>
      </c>
      <c r="B5805" s="53" t="str">
        <f t="shared" si="180"/>
        <v>2017_TX135</v>
      </c>
      <c r="C5805" t="s">
        <v>389</v>
      </c>
      <c r="D5805" t="s">
        <v>357</v>
      </c>
      <c r="E5805" s="53" t="str">
        <f t="shared" si="181"/>
        <v>2017_TXKING</v>
      </c>
      <c r="F5805">
        <v>424100</v>
      </c>
      <c r="G5805" s="53">
        <f t="array" ref="G5805">SUM(IF(A5805=A$5:A5805,IF(C5805=C$5:C5805,1,0),0))</f>
        <v>135</v>
      </c>
    </row>
    <row r="5806" spans="1:7" x14ac:dyDescent="0.25">
      <c r="A5806">
        <v>2017</v>
      </c>
      <c r="B5806" s="53" t="str">
        <f t="shared" si="180"/>
        <v>2017_TX136</v>
      </c>
      <c r="C5806" t="s">
        <v>389</v>
      </c>
      <c r="D5806" t="s">
        <v>1829</v>
      </c>
      <c r="E5806" s="53" t="str">
        <f t="shared" si="181"/>
        <v>2017_TXKINNEY</v>
      </c>
      <c r="F5806">
        <v>424100</v>
      </c>
      <c r="G5806" s="53">
        <f t="array" ref="G5806">SUM(IF(A5806=A$5:A5806,IF(C5806=C$5:C5806,1,0),0))</f>
        <v>136</v>
      </c>
    </row>
    <row r="5807" spans="1:7" x14ac:dyDescent="0.25">
      <c r="A5807">
        <v>2017</v>
      </c>
      <c r="B5807" s="53" t="str">
        <f t="shared" si="180"/>
        <v>2017_TX137</v>
      </c>
      <c r="C5807" t="s">
        <v>389</v>
      </c>
      <c r="D5807" t="s">
        <v>1830</v>
      </c>
      <c r="E5807" s="53" t="str">
        <f t="shared" si="181"/>
        <v>2017_TXKLEBERG</v>
      </c>
      <c r="F5807">
        <v>424100</v>
      </c>
      <c r="G5807" s="53">
        <f t="array" ref="G5807">SUM(IF(A5807=A$5:A5807,IF(C5807=C$5:C5807,1,0),0))</f>
        <v>137</v>
      </c>
    </row>
    <row r="5808" spans="1:7" x14ac:dyDescent="0.25">
      <c r="A5808">
        <v>2017</v>
      </c>
      <c r="B5808" s="53" t="str">
        <f t="shared" si="180"/>
        <v>2017_TX138</v>
      </c>
      <c r="C5808" t="s">
        <v>389</v>
      </c>
      <c r="D5808" t="s">
        <v>830</v>
      </c>
      <c r="E5808" s="53" t="str">
        <f t="shared" si="181"/>
        <v>2017_TXKNOX</v>
      </c>
      <c r="F5808">
        <v>424100</v>
      </c>
      <c r="G5808" s="53">
        <f t="array" ref="G5808">SUM(IF(A5808=A$5:A5808,IF(C5808=C$5:C5808,1,0),0))</f>
        <v>138</v>
      </c>
    </row>
    <row r="5809" spans="1:7" x14ac:dyDescent="0.25">
      <c r="A5809">
        <v>2017</v>
      </c>
      <c r="B5809" s="53" t="str">
        <f t="shared" si="180"/>
        <v>2017_TX139</v>
      </c>
      <c r="C5809" t="s">
        <v>389</v>
      </c>
      <c r="D5809" t="s">
        <v>461</v>
      </c>
      <c r="E5809" s="53" t="str">
        <f t="shared" si="181"/>
        <v>2017_TXLAMAR</v>
      </c>
      <c r="F5809">
        <v>424100</v>
      </c>
      <c r="G5809" s="53">
        <f t="array" ref="G5809">SUM(IF(A5809=A$5:A5809,IF(C5809=C$5:C5809,1,0),0))</f>
        <v>139</v>
      </c>
    </row>
    <row r="5810" spans="1:7" x14ac:dyDescent="0.25">
      <c r="A5810">
        <v>2017</v>
      </c>
      <c r="B5810" s="53" t="str">
        <f t="shared" si="180"/>
        <v>2017_TX140</v>
      </c>
      <c r="C5810" t="s">
        <v>389</v>
      </c>
      <c r="D5810" t="s">
        <v>1831</v>
      </c>
      <c r="E5810" s="53" t="str">
        <f t="shared" si="181"/>
        <v>2017_TXLAMB</v>
      </c>
      <c r="F5810">
        <v>424100</v>
      </c>
      <c r="G5810" s="53">
        <f t="array" ref="G5810">SUM(IF(A5810=A$5:A5810,IF(C5810=C$5:C5810,1,0),0))</f>
        <v>140</v>
      </c>
    </row>
    <row r="5811" spans="1:7" x14ac:dyDescent="0.25">
      <c r="A5811">
        <v>2017</v>
      </c>
      <c r="B5811" s="53" t="str">
        <f t="shared" si="180"/>
        <v>2017_TX141</v>
      </c>
      <c r="C5811" t="s">
        <v>389</v>
      </c>
      <c r="D5811" t="s">
        <v>1832</v>
      </c>
      <c r="E5811" s="53" t="str">
        <f t="shared" si="181"/>
        <v>2017_TXLAMPASAS</v>
      </c>
      <c r="F5811">
        <v>424100</v>
      </c>
      <c r="G5811" s="53">
        <f t="array" ref="G5811">SUM(IF(A5811=A$5:A5811,IF(C5811=C$5:C5811,1,0),0))</f>
        <v>141</v>
      </c>
    </row>
    <row r="5812" spans="1:7" x14ac:dyDescent="0.25">
      <c r="A5812">
        <v>2017</v>
      </c>
      <c r="B5812" s="53" t="str">
        <f t="shared" si="180"/>
        <v>2017_TX142</v>
      </c>
      <c r="C5812" t="s">
        <v>389</v>
      </c>
      <c r="D5812" t="s">
        <v>831</v>
      </c>
      <c r="E5812" s="53" t="str">
        <f t="shared" si="181"/>
        <v>2017_TXLA SALLE</v>
      </c>
      <c r="F5812">
        <v>424100</v>
      </c>
      <c r="G5812" s="53">
        <f t="array" ref="G5812">SUM(IF(A5812=A$5:A5812,IF(C5812=C$5:C5812,1,0),0))</f>
        <v>142</v>
      </c>
    </row>
    <row r="5813" spans="1:7" x14ac:dyDescent="0.25">
      <c r="A5813">
        <v>2017</v>
      </c>
      <c r="B5813" s="53" t="str">
        <f t="shared" si="180"/>
        <v>2017_TX143</v>
      </c>
      <c r="C5813" t="s">
        <v>389</v>
      </c>
      <c r="D5813" t="s">
        <v>1833</v>
      </c>
      <c r="E5813" s="53" t="str">
        <f t="shared" si="181"/>
        <v>2017_TXLAVACA</v>
      </c>
      <c r="F5813">
        <v>424100</v>
      </c>
      <c r="G5813" s="53">
        <f t="array" ref="G5813">SUM(IF(A5813=A$5:A5813,IF(C5813=C$5:C5813,1,0),0))</f>
        <v>143</v>
      </c>
    </row>
    <row r="5814" spans="1:7" x14ac:dyDescent="0.25">
      <c r="A5814">
        <v>2017</v>
      </c>
      <c r="B5814" s="53" t="str">
        <f t="shared" si="180"/>
        <v>2017_TX144</v>
      </c>
      <c r="C5814" t="s">
        <v>389</v>
      </c>
      <c r="D5814" t="s">
        <v>464</v>
      </c>
      <c r="E5814" s="53" t="str">
        <f t="shared" si="181"/>
        <v>2017_TXLEE</v>
      </c>
      <c r="F5814">
        <v>424100</v>
      </c>
      <c r="G5814" s="53">
        <f t="array" ref="G5814">SUM(IF(A5814=A$5:A5814,IF(C5814=C$5:C5814,1,0),0))</f>
        <v>144</v>
      </c>
    </row>
    <row r="5815" spans="1:7" x14ac:dyDescent="0.25">
      <c r="A5815">
        <v>2017</v>
      </c>
      <c r="B5815" s="53" t="str">
        <f t="shared" si="180"/>
        <v>2017_TX145</v>
      </c>
      <c r="C5815" t="s">
        <v>389</v>
      </c>
      <c r="D5815" t="s">
        <v>650</v>
      </c>
      <c r="E5815" s="53" t="str">
        <f t="shared" si="181"/>
        <v>2017_TXLEON</v>
      </c>
      <c r="F5815">
        <v>424100</v>
      </c>
      <c r="G5815" s="53">
        <f t="array" ref="G5815">SUM(IF(A5815=A$5:A5815,IF(C5815=C$5:C5815,1,0),0))</f>
        <v>145</v>
      </c>
    </row>
    <row r="5816" spans="1:7" x14ac:dyDescent="0.25">
      <c r="A5816">
        <v>2017</v>
      </c>
      <c r="B5816" s="53" t="str">
        <f t="shared" si="180"/>
        <v>2017_TX146</v>
      </c>
      <c r="C5816" t="s">
        <v>389</v>
      </c>
      <c r="D5816" t="s">
        <v>652</v>
      </c>
      <c r="E5816" s="53" t="str">
        <f t="shared" si="181"/>
        <v>2017_TXLIBERTY</v>
      </c>
      <c r="F5816">
        <v>424100</v>
      </c>
      <c r="G5816" s="53">
        <f t="array" ref="G5816">SUM(IF(A5816=A$5:A5816,IF(C5816=C$5:C5816,1,0),0))</f>
        <v>146</v>
      </c>
    </row>
    <row r="5817" spans="1:7" x14ac:dyDescent="0.25">
      <c r="A5817">
        <v>2017</v>
      </c>
      <c r="B5817" s="53" t="str">
        <f t="shared" si="180"/>
        <v>2017_TX147</v>
      </c>
      <c r="C5817" t="s">
        <v>389</v>
      </c>
      <c r="D5817" t="s">
        <v>465</v>
      </c>
      <c r="E5817" s="53" t="str">
        <f t="shared" si="181"/>
        <v>2017_TXLIMESTONE</v>
      </c>
      <c r="F5817">
        <v>424100</v>
      </c>
      <c r="G5817" s="53">
        <f t="array" ref="G5817">SUM(IF(A5817=A$5:A5817,IF(C5817=C$5:C5817,1,0),0))</f>
        <v>147</v>
      </c>
    </row>
    <row r="5818" spans="1:7" x14ac:dyDescent="0.25">
      <c r="A5818">
        <v>2017</v>
      </c>
      <c r="B5818" s="53" t="str">
        <f t="shared" si="180"/>
        <v>2017_TX148</v>
      </c>
      <c r="C5818" t="s">
        <v>389</v>
      </c>
      <c r="D5818" t="s">
        <v>1834</v>
      </c>
      <c r="E5818" s="53" t="str">
        <f t="shared" si="181"/>
        <v>2017_TXLIPSCOMB</v>
      </c>
      <c r="F5818">
        <v>424100</v>
      </c>
      <c r="G5818" s="53">
        <f t="array" ref="G5818">SUM(IF(A5818=A$5:A5818,IF(C5818=C$5:C5818,1,0),0))</f>
        <v>148</v>
      </c>
    </row>
    <row r="5819" spans="1:7" x14ac:dyDescent="0.25">
      <c r="A5819">
        <v>2017</v>
      </c>
      <c r="B5819" s="53" t="str">
        <f t="shared" si="180"/>
        <v>2017_TX149</v>
      </c>
      <c r="C5819" t="s">
        <v>389</v>
      </c>
      <c r="D5819" t="s">
        <v>1835</v>
      </c>
      <c r="E5819" s="53" t="str">
        <f t="shared" si="181"/>
        <v>2017_TXLIVE OAK</v>
      </c>
      <c r="F5819">
        <v>424100</v>
      </c>
      <c r="G5819" s="53">
        <f t="array" ref="G5819">SUM(IF(A5819=A$5:A5819,IF(C5819=C$5:C5819,1,0),0))</f>
        <v>149</v>
      </c>
    </row>
    <row r="5820" spans="1:7" x14ac:dyDescent="0.25">
      <c r="A5820">
        <v>2017</v>
      </c>
      <c r="B5820" s="53" t="str">
        <f t="shared" si="180"/>
        <v>2017_TX150</v>
      </c>
      <c r="C5820" t="s">
        <v>389</v>
      </c>
      <c r="D5820" t="s">
        <v>1836</v>
      </c>
      <c r="E5820" s="53" t="str">
        <f t="shared" si="181"/>
        <v>2017_TXLLANO</v>
      </c>
      <c r="F5820">
        <v>424100</v>
      </c>
      <c r="G5820" s="53">
        <f t="array" ref="G5820">SUM(IF(A5820=A$5:A5820,IF(C5820=C$5:C5820,1,0),0))</f>
        <v>150</v>
      </c>
    </row>
    <row r="5821" spans="1:7" x14ac:dyDescent="0.25">
      <c r="A5821">
        <v>2017</v>
      </c>
      <c r="B5821" s="53" t="str">
        <f t="shared" si="180"/>
        <v>2017_TX151</v>
      </c>
      <c r="C5821" t="s">
        <v>389</v>
      </c>
      <c r="D5821" t="s">
        <v>1837</v>
      </c>
      <c r="E5821" s="53" t="str">
        <f t="shared" si="181"/>
        <v>2017_TXLOVING</v>
      </c>
      <c r="F5821">
        <v>424100</v>
      </c>
      <c r="G5821" s="53">
        <f t="array" ref="G5821">SUM(IF(A5821=A$5:A5821,IF(C5821=C$5:C5821,1,0),0))</f>
        <v>151</v>
      </c>
    </row>
    <row r="5822" spans="1:7" x14ac:dyDescent="0.25">
      <c r="A5822">
        <v>2017</v>
      </c>
      <c r="B5822" s="53" t="str">
        <f t="shared" si="180"/>
        <v>2017_TX152</v>
      </c>
      <c r="C5822" t="s">
        <v>389</v>
      </c>
      <c r="D5822" t="s">
        <v>1838</v>
      </c>
      <c r="E5822" s="53" t="str">
        <f t="shared" si="181"/>
        <v>2017_TXLUBBOCK</v>
      </c>
      <c r="F5822">
        <v>424100</v>
      </c>
      <c r="G5822" s="53">
        <f t="array" ref="G5822">SUM(IF(A5822=A$5:A5822,IF(C5822=C$5:C5822,1,0),0))</f>
        <v>152</v>
      </c>
    </row>
    <row r="5823" spans="1:7" x14ac:dyDescent="0.25">
      <c r="A5823">
        <v>2017</v>
      </c>
      <c r="B5823" s="53" t="str">
        <f t="shared" si="180"/>
        <v>2017_TX153</v>
      </c>
      <c r="C5823" t="s">
        <v>389</v>
      </c>
      <c r="D5823" t="s">
        <v>1839</v>
      </c>
      <c r="E5823" s="53" t="str">
        <f t="shared" si="181"/>
        <v>2017_TXLYNN</v>
      </c>
      <c r="F5823">
        <v>424100</v>
      </c>
      <c r="G5823" s="53">
        <f t="array" ref="G5823">SUM(IF(A5823=A$5:A5823,IF(C5823=C$5:C5823,1,0),0))</f>
        <v>153</v>
      </c>
    </row>
    <row r="5824" spans="1:7" x14ac:dyDescent="0.25">
      <c r="A5824">
        <v>2017</v>
      </c>
      <c r="B5824" s="53" t="str">
        <f t="shared" si="180"/>
        <v>2017_TX154</v>
      </c>
      <c r="C5824" t="s">
        <v>389</v>
      </c>
      <c r="D5824" t="s">
        <v>1840</v>
      </c>
      <c r="E5824" s="53" t="str">
        <f t="shared" si="181"/>
        <v>2017_TXMCCULLOCH</v>
      </c>
      <c r="F5824">
        <v>424100</v>
      </c>
      <c r="G5824" s="53">
        <f t="array" ref="G5824">SUM(IF(A5824=A$5:A5824,IF(C5824=C$5:C5824,1,0),0))</f>
        <v>154</v>
      </c>
    </row>
    <row r="5825" spans="1:7" x14ac:dyDescent="0.25">
      <c r="A5825">
        <v>2017</v>
      </c>
      <c r="B5825" s="53" t="str">
        <f t="shared" si="180"/>
        <v>2017_TX155</v>
      </c>
      <c r="C5825" t="s">
        <v>389</v>
      </c>
      <c r="D5825" t="s">
        <v>1841</v>
      </c>
      <c r="E5825" s="53" t="str">
        <f t="shared" si="181"/>
        <v>2017_TXMCLENNAN</v>
      </c>
      <c r="F5825">
        <v>424100</v>
      </c>
      <c r="G5825" s="53">
        <f t="array" ref="G5825">SUM(IF(A5825=A$5:A5825,IF(C5825=C$5:C5825,1,0),0))</f>
        <v>155</v>
      </c>
    </row>
    <row r="5826" spans="1:7" x14ac:dyDescent="0.25">
      <c r="A5826">
        <v>2017</v>
      </c>
      <c r="B5826" s="53" t="str">
        <f t="shared" si="180"/>
        <v>2017_TX156</v>
      </c>
      <c r="C5826" t="s">
        <v>389</v>
      </c>
      <c r="D5826" t="s">
        <v>1842</v>
      </c>
      <c r="E5826" s="53" t="str">
        <f t="shared" si="181"/>
        <v>2017_TXMCMULLEN</v>
      </c>
      <c r="F5826">
        <v>424100</v>
      </c>
      <c r="G5826" s="53">
        <f t="array" ref="G5826">SUM(IF(A5826=A$5:A5826,IF(C5826=C$5:C5826,1,0),0))</f>
        <v>156</v>
      </c>
    </row>
    <row r="5827" spans="1:7" x14ac:dyDescent="0.25">
      <c r="A5827">
        <v>2017</v>
      </c>
      <c r="B5827" s="53" t="str">
        <f t="shared" si="180"/>
        <v>2017_TX157</v>
      </c>
      <c r="C5827" t="s">
        <v>389</v>
      </c>
      <c r="D5827" t="s">
        <v>467</v>
      </c>
      <c r="E5827" s="53" t="str">
        <f t="shared" si="181"/>
        <v>2017_TXMADISON</v>
      </c>
      <c r="F5827">
        <v>424100</v>
      </c>
      <c r="G5827" s="53">
        <f t="array" ref="G5827">SUM(IF(A5827=A$5:A5827,IF(C5827=C$5:C5827,1,0),0))</f>
        <v>157</v>
      </c>
    </row>
    <row r="5828" spans="1:7" x14ac:dyDescent="0.25">
      <c r="A5828">
        <v>2017</v>
      </c>
      <c r="B5828" s="53" t="str">
        <f t="shared" si="180"/>
        <v>2017_TX158</v>
      </c>
      <c r="C5828" t="s">
        <v>389</v>
      </c>
      <c r="D5828" t="s">
        <v>469</v>
      </c>
      <c r="E5828" s="53" t="str">
        <f t="shared" si="181"/>
        <v>2017_TXMARION</v>
      </c>
      <c r="F5828">
        <v>424100</v>
      </c>
      <c r="G5828" s="53">
        <f t="array" ref="G5828">SUM(IF(A5828=A$5:A5828,IF(C5828=C$5:C5828,1,0),0))</f>
        <v>158</v>
      </c>
    </row>
    <row r="5829" spans="1:7" x14ac:dyDescent="0.25">
      <c r="A5829">
        <v>2017</v>
      </c>
      <c r="B5829" s="53" t="str">
        <f t="shared" si="180"/>
        <v>2017_TX159</v>
      </c>
      <c r="C5829" t="s">
        <v>389</v>
      </c>
      <c r="D5829" t="s">
        <v>654</v>
      </c>
      <c r="E5829" s="53" t="str">
        <f t="shared" si="181"/>
        <v>2017_TXMARTIN</v>
      </c>
      <c r="F5829">
        <v>424100</v>
      </c>
      <c r="G5829" s="53">
        <f t="array" ref="G5829">SUM(IF(A5829=A$5:A5829,IF(C5829=C$5:C5829,1,0),0))</f>
        <v>159</v>
      </c>
    </row>
    <row r="5830" spans="1:7" x14ac:dyDescent="0.25">
      <c r="A5830">
        <v>2017</v>
      </c>
      <c r="B5830" s="53" t="str">
        <f t="shared" ref="B5830:B5893" si="182">A5830&amp;"_"&amp;C5830&amp;G5830</f>
        <v>2017_TX160</v>
      </c>
      <c r="C5830" t="s">
        <v>389</v>
      </c>
      <c r="D5830" t="s">
        <v>837</v>
      </c>
      <c r="E5830" s="53" t="str">
        <f t="shared" ref="E5830:E5893" si="183">A5830&amp;"_"&amp;C5830&amp;D5830</f>
        <v>2017_TXMASON</v>
      </c>
      <c r="F5830">
        <v>424100</v>
      </c>
      <c r="G5830" s="53">
        <f t="array" ref="G5830">SUM(IF(A5830=A$5:A5830,IF(C5830=C$5:C5830,1,0),0))</f>
        <v>160</v>
      </c>
    </row>
    <row r="5831" spans="1:7" x14ac:dyDescent="0.25">
      <c r="A5831">
        <v>2017</v>
      </c>
      <c r="B5831" s="53" t="str">
        <f t="shared" si="182"/>
        <v>2017_TX161</v>
      </c>
      <c r="C5831" t="s">
        <v>389</v>
      </c>
      <c r="D5831" t="s">
        <v>1843</v>
      </c>
      <c r="E5831" s="53" t="str">
        <f t="shared" si="183"/>
        <v>2017_TXMATAGORDA</v>
      </c>
      <c r="F5831">
        <v>424100</v>
      </c>
      <c r="G5831" s="53">
        <f t="array" ref="G5831">SUM(IF(A5831=A$5:A5831,IF(C5831=C$5:C5831,1,0),0))</f>
        <v>161</v>
      </c>
    </row>
    <row r="5832" spans="1:7" x14ac:dyDescent="0.25">
      <c r="A5832">
        <v>2017</v>
      </c>
      <c r="B5832" s="53" t="str">
        <f t="shared" si="182"/>
        <v>2017_TX162</v>
      </c>
      <c r="C5832" t="s">
        <v>389</v>
      </c>
      <c r="D5832" t="s">
        <v>1844</v>
      </c>
      <c r="E5832" s="53" t="str">
        <f t="shared" si="183"/>
        <v>2017_TXMAVERICK</v>
      </c>
      <c r="F5832">
        <v>424100</v>
      </c>
      <c r="G5832" s="53">
        <f t="array" ref="G5832">SUM(IF(A5832=A$5:A5832,IF(C5832=C$5:C5832,1,0),0))</f>
        <v>162</v>
      </c>
    </row>
    <row r="5833" spans="1:7" x14ac:dyDescent="0.25">
      <c r="A5833">
        <v>2017</v>
      </c>
      <c r="B5833" s="53" t="str">
        <f t="shared" si="182"/>
        <v>2017_TX163</v>
      </c>
      <c r="C5833" t="s">
        <v>389</v>
      </c>
      <c r="D5833" t="s">
        <v>1562</v>
      </c>
      <c r="E5833" s="53" t="str">
        <f t="shared" si="183"/>
        <v>2017_TXMEDINA</v>
      </c>
      <c r="F5833">
        <v>424100</v>
      </c>
      <c r="G5833" s="53">
        <f t="array" ref="G5833">SUM(IF(A5833=A$5:A5833,IF(C5833=C$5:C5833,1,0),0))</f>
        <v>163</v>
      </c>
    </row>
    <row r="5834" spans="1:7" x14ac:dyDescent="0.25">
      <c r="A5834">
        <v>2017</v>
      </c>
      <c r="B5834" s="53" t="str">
        <f t="shared" si="182"/>
        <v>2017_TX164</v>
      </c>
      <c r="C5834" t="s">
        <v>389</v>
      </c>
      <c r="D5834" t="s">
        <v>839</v>
      </c>
      <c r="E5834" s="53" t="str">
        <f t="shared" si="183"/>
        <v>2017_TXMENARD</v>
      </c>
      <c r="F5834">
        <v>424100</v>
      </c>
      <c r="G5834" s="53">
        <f t="array" ref="G5834">SUM(IF(A5834=A$5:A5834,IF(C5834=C$5:C5834,1,0),0))</f>
        <v>164</v>
      </c>
    </row>
    <row r="5835" spans="1:7" x14ac:dyDescent="0.25">
      <c r="A5835">
        <v>2017</v>
      </c>
      <c r="B5835" s="53" t="str">
        <f t="shared" si="182"/>
        <v>2017_TX165</v>
      </c>
      <c r="C5835" t="s">
        <v>389</v>
      </c>
      <c r="D5835" t="s">
        <v>1160</v>
      </c>
      <c r="E5835" s="53" t="str">
        <f t="shared" si="183"/>
        <v>2017_TXMIDLAND</v>
      </c>
      <c r="F5835">
        <v>424100</v>
      </c>
      <c r="G5835" s="53">
        <f t="array" ref="G5835">SUM(IF(A5835=A$5:A5835,IF(C5835=C$5:C5835,1,0),0))</f>
        <v>165</v>
      </c>
    </row>
    <row r="5836" spans="1:7" x14ac:dyDescent="0.25">
      <c r="A5836">
        <v>2017</v>
      </c>
      <c r="B5836" s="53" t="str">
        <f t="shared" si="182"/>
        <v>2017_TX166</v>
      </c>
      <c r="C5836" t="s">
        <v>389</v>
      </c>
      <c r="D5836" t="s">
        <v>1845</v>
      </c>
      <c r="E5836" s="53" t="str">
        <f t="shared" si="183"/>
        <v>2017_TXMILAM</v>
      </c>
      <c r="F5836">
        <v>424100</v>
      </c>
      <c r="G5836" s="53">
        <f t="array" ref="G5836">SUM(IF(A5836=A$5:A5836,IF(C5836=C$5:C5836,1,0),0))</f>
        <v>166</v>
      </c>
    </row>
    <row r="5837" spans="1:7" x14ac:dyDescent="0.25">
      <c r="A5837">
        <v>2017</v>
      </c>
      <c r="B5837" s="53" t="str">
        <f t="shared" si="182"/>
        <v>2017_TX167</v>
      </c>
      <c r="C5837" t="s">
        <v>389</v>
      </c>
      <c r="D5837" t="s">
        <v>921</v>
      </c>
      <c r="E5837" s="53" t="str">
        <f t="shared" si="183"/>
        <v>2017_TXMILLS</v>
      </c>
      <c r="F5837">
        <v>424100</v>
      </c>
      <c r="G5837" s="53">
        <f t="array" ref="G5837">SUM(IF(A5837=A$5:A5837,IF(C5837=C$5:C5837,1,0),0))</f>
        <v>167</v>
      </c>
    </row>
    <row r="5838" spans="1:7" x14ac:dyDescent="0.25">
      <c r="A5838">
        <v>2017</v>
      </c>
      <c r="B5838" s="53" t="str">
        <f t="shared" si="182"/>
        <v>2017_TX168</v>
      </c>
      <c r="C5838" t="s">
        <v>389</v>
      </c>
      <c r="D5838" t="s">
        <v>740</v>
      </c>
      <c r="E5838" s="53" t="str">
        <f t="shared" si="183"/>
        <v>2017_TXMITCHELL</v>
      </c>
      <c r="F5838">
        <v>424100</v>
      </c>
      <c r="G5838" s="53">
        <f t="array" ref="G5838">SUM(IF(A5838=A$5:A5838,IF(C5838=C$5:C5838,1,0),0))</f>
        <v>168</v>
      </c>
    </row>
    <row r="5839" spans="1:7" x14ac:dyDescent="0.25">
      <c r="A5839">
        <v>2017</v>
      </c>
      <c r="B5839" s="53" t="str">
        <f t="shared" si="182"/>
        <v>2017_TX169</v>
      </c>
      <c r="C5839" t="s">
        <v>389</v>
      </c>
      <c r="D5839" t="s">
        <v>1846</v>
      </c>
      <c r="E5839" s="53" t="str">
        <f t="shared" si="183"/>
        <v>2017_TXMONTAGUE</v>
      </c>
      <c r="F5839">
        <v>424100</v>
      </c>
      <c r="G5839" s="53">
        <f t="array" ref="G5839">SUM(IF(A5839=A$5:A5839,IF(C5839=C$5:C5839,1,0),0))</f>
        <v>169</v>
      </c>
    </row>
    <row r="5840" spans="1:7" x14ac:dyDescent="0.25">
      <c r="A5840">
        <v>2017</v>
      </c>
      <c r="B5840" s="53" t="str">
        <f t="shared" si="182"/>
        <v>2017_TX170</v>
      </c>
      <c r="C5840" t="s">
        <v>389</v>
      </c>
      <c r="D5840" t="s">
        <v>232</v>
      </c>
      <c r="E5840" s="53" t="str">
        <f t="shared" si="183"/>
        <v>2017_TXMONTGOMERY</v>
      </c>
      <c r="F5840">
        <v>424100</v>
      </c>
      <c r="G5840" s="53">
        <f t="array" ref="G5840">SUM(IF(A5840=A$5:A5840,IF(C5840=C$5:C5840,1,0),0))</f>
        <v>170</v>
      </c>
    </row>
    <row r="5841" spans="1:7" x14ac:dyDescent="0.25">
      <c r="A5841">
        <v>2017</v>
      </c>
      <c r="B5841" s="53" t="str">
        <f t="shared" si="182"/>
        <v>2017_TX171</v>
      </c>
      <c r="C5841" t="s">
        <v>389</v>
      </c>
      <c r="D5841" t="s">
        <v>1491</v>
      </c>
      <c r="E5841" s="53" t="str">
        <f t="shared" si="183"/>
        <v>2017_TXMOORE</v>
      </c>
      <c r="F5841">
        <v>424100</v>
      </c>
      <c r="G5841" s="53">
        <f t="array" ref="G5841">SUM(IF(A5841=A$5:A5841,IF(C5841=C$5:C5841,1,0),0))</f>
        <v>171</v>
      </c>
    </row>
    <row r="5842" spans="1:7" x14ac:dyDescent="0.25">
      <c r="A5842">
        <v>2017</v>
      </c>
      <c r="B5842" s="53" t="str">
        <f t="shared" si="182"/>
        <v>2017_TX172</v>
      </c>
      <c r="C5842" t="s">
        <v>389</v>
      </c>
      <c r="D5842" t="s">
        <v>253</v>
      </c>
      <c r="E5842" s="53" t="str">
        <f t="shared" si="183"/>
        <v>2017_TXMORRIS</v>
      </c>
      <c r="F5842">
        <v>424100</v>
      </c>
      <c r="G5842" s="53">
        <f t="array" ref="G5842">SUM(IF(A5842=A$5:A5842,IF(C5842=C$5:C5842,1,0),0))</f>
        <v>172</v>
      </c>
    </row>
    <row r="5843" spans="1:7" x14ac:dyDescent="0.25">
      <c r="A5843">
        <v>2017</v>
      </c>
      <c r="B5843" s="53" t="str">
        <f t="shared" si="182"/>
        <v>2017_TX173</v>
      </c>
      <c r="C5843" t="s">
        <v>389</v>
      </c>
      <c r="D5843" t="s">
        <v>1847</v>
      </c>
      <c r="E5843" s="53" t="str">
        <f t="shared" si="183"/>
        <v>2017_TXMOTLEY</v>
      </c>
      <c r="F5843">
        <v>424100</v>
      </c>
      <c r="G5843" s="53">
        <f t="array" ref="G5843">SUM(IF(A5843=A$5:A5843,IF(C5843=C$5:C5843,1,0),0))</f>
        <v>173</v>
      </c>
    </row>
    <row r="5844" spans="1:7" x14ac:dyDescent="0.25">
      <c r="A5844">
        <v>2017</v>
      </c>
      <c r="B5844" s="53" t="str">
        <f t="shared" si="182"/>
        <v>2017_TX174</v>
      </c>
      <c r="C5844" t="s">
        <v>389</v>
      </c>
      <c r="D5844" t="s">
        <v>1848</v>
      </c>
      <c r="E5844" s="53" t="str">
        <f t="shared" si="183"/>
        <v>2017_TXNACOGDOCHES</v>
      </c>
      <c r="F5844">
        <v>424100</v>
      </c>
      <c r="G5844" s="53">
        <f t="array" ref="G5844">SUM(IF(A5844=A$5:A5844,IF(C5844=C$5:C5844,1,0),0))</f>
        <v>174</v>
      </c>
    </row>
    <row r="5845" spans="1:7" x14ac:dyDescent="0.25">
      <c r="A5845">
        <v>2017</v>
      </c>
      <c r="B5845" s="53" t="str">
        <f t="shared" si="182"/>
        <v>2017_TX175</v>
      </c>
      <c r="C5845" t="s">
        <v>389</v>
      </c>
      <c r="D5845" t="s">
        <v>1849</v>
      </c>
      <c r="E5845" s="53" t="str">
        <f t="shared" si="183"/>
        <v>2017_TXNAVARRO</v>
      </c>
      <c r="F5845">
        <v>424100</v>
      </c>
      <c r="G5845" s="53">
        <f t="array" ref="G5845">SUM(IF(A5845=A$5:A5845,IF(C5845=C$5:C5845,1,0),0))</f>
        <v>175</v>
      </c>
    </row>
    <row r="5846" spans="1:7" x14ac:dyDescent="0.25">
      <c r="A5846">
        <v>2017</v>
      </c>
      <c r="B5846" s="53" t="str">
        <f t="shared" si="182"/>
        <v>2017_TX176</v>
      </c>
      <c r="C5846" t="s">
        <v>389</v>
      </c>
      <c r="D5846" t="s">
        <v>531</v>
      </c>
      <c r="E5846" s="53" t="str">
        <f t="shared" si="183"/>
        <v>2017_TXNEWTON</v>
      </c>
      <c r="F5846">
        <v>424100</v>
      </c>
      <c r="G5846" s="53">
        <f t="array" ref="G5846">SUM(IF(A5846=A$5:A5846,IF(C5846=C$5:C5846,1,0),0))</f>
        <v>176</v>
      </c>
    </row>
    <row r="5847" spans="1:7" x14ac:dyDescent="0.25">
      <c r="A5847">
        <v>2017</v>
      </c>
      <c r="B5847" s="53" t="str">
        <f t="shared" si="182"/>
        <v>2017_TX177</v>
      </c>
      <c r="C5847" t="s">
        <v>389</v>
      </c>
      <c r="D5847" t="s">
        <v>1850</v>
      </c>
      <c r="E5847" s="53" t="str">
        <f t="shared" si="183"/>
        <v>2017_TXNOLAN</v>
      </c>
      <c r="F5847">
        <v>424100</v>
      </c>
      <c r="G5847" s="53">
        <f t="array" ref="G5847">SUM(IF(A5847=A$5:A5847,IF(C5847=C$5:C5847,1,0),0))</f>
        <v>177</v>
      </c>
    </row>
    <row r="5848" spans="1:7" x14ac:dyDescent="0.25">
      <c r="A5848">
        <v>2017</v>
      </c>
      <c r="B5848" s="53" t="str">
        <f t="shared" si="182"/>
        <v>2017_TX178</v>
      </c>
      <c r="C5848" t="s">
        <v>389</v>
      </c>
      <c r="D5848" t="s">
        <v>1851</v>
      </c>
      <c r="E5848" s="53" t="str">
        <f t="shared" si="183"/>
        <v>2017_TXNUECES</v>
      </c>
      <c r="F5848">
        <v>424100</v>
      </c>
      <c r="G5848" s="53">
        <f t="array" ref="G5848">SUM(IF(A5848=A$5:A5848,IF(C5848=C$5:C5848,1,0),0))</f>
        <v>178</v>
      </c>
    </row>
    <row r="5849" spans="1:7" x14ac:dyDescent="0.25">
      <c r="A5849">
        <v>2017</v>
      </c>
      <c r="B5849" s="53" t="str">
        <f t="shared" si="182"/>
        <v>2017_TX179</v>
      </c>
      <c r="C5849" t="s">
        <v>389</v>
      </c>
      <c r="D5849" t="s">
        <v>1852</v>
      </c>
      <c r="E5849" s="53" t="str">
        <f t="shared" si="183"/>
        <v>2017_TXOCHILTREE</v>
      </c>
      <c r="F5849">
        <v>424100</v>
      </c>
      <c r="G5849" s="53">
        <f t="array" ref="G5849">SUM(IF(A5849=A$5:A5849,IF(C5849=C$5:C5849,1,0),0))</f>
        <v>179</v>
      </c>
    </row>
    <row r="5850" spans="1:7" x14ac:dyDescent="0.25">
      <c r="A5850">
        <v>2017</v>
      </c>
      <c r="B5850" s="53" t="str">
        <f t="shared" si="182"/>
        <v>2017_TX180</v>
      </c>
      <c r="C5850" t="s">
        <v>389</v>
      </c>
      <c r="D5850" t="s">
        <v>1042</v>
      </c>
      <c r="E5850" s="53" t="str">
        <f t="shared" si="183"/>
        <v>2017_TXOLDHAM</v>
      </c>
      <c r="F5850">
        <v>424100</v>
      </c>
      <c r="G5850" s="53">
        <f t="array" ref="G5850">SUM(IF(A5850=A$5:A5850,IF(C5850=C$5:C5850,1,0),0))</f>
        <v>180</v>
      </c>
    </row>
    <row r="5851" spans="1:7" x14ac:dyDescent="0.25">
      <c r="A5851">
        <v>2017</v>
      </c>
      <c r="B5851" s="53" t="str">
        <f t="shared" si="182"/>
        <v>2017_TX181</v>
      </c>
      <c r="C5851" t="s">
        <v>389</v>
      </c>
      <c r="D5851" t="s">
        <v>169</v>
      </c>
      <c r="E5851" s="53" t="str">
        <f t="shared" si="183"/>
        <v>2017_TXORANGE</v>
      </c>
      <c r="F5851">
        <v>424100</v>
      </c>
      <c r="G5851" s="53">
        <f t="array" ref="G5851">SUM(IF(A5851=A$5:A5851,IF(C5851=C$5:C5851,1,0),0))</f>
        <v>181</v>
      </c>
    </row>
    <row r="5852" spans="1:7" x14ac:dyDescent="0.25">
      <c r="A5852">
        <v>2017</v>
      </c>
      <c r="B5852" s="53" t="str">
        <f t="shared" si="182"/>
        <v>2017_TX182</v>
      </c>
      <c r="C5852" t="s">
        <v>389</v>
      </c>
      <c r="D5852" t="s">
        <v>1853</v>
      </c>
      <c r="E5852" s="53" t="str">
        <f t="shared" si="183"/>
        <v>2017_TXPALO PINTO</v>
      </c>
      <c r="F5852">
        <v>424100</v>
      </c>
      <c r="G5852" s="53">
        <f t="array" ref="G5852">SUM(IF(A5852=A$5:A5852,IF(C5852=C$5:C5852,1,0),0))</f>
        <v>182</v>
      </c>
    </row>
    <row r="5853" spans="1:7" x14ac:dyDescent="0.25">
      <c r="A5853">
        <v>2017</v>
      </c>
      <c r="B5853" s="53" t="str">
        <f t="shared" si="182"/>
        <v>2017_TX183</v>
      </c>
      <c r="C5853" t="s">
        <v>389</v>
      </c>
      <c r="D5853" t="s">
        <v>1262</v>
      </c>
      <c r="E5853" s="53" t="str">
        <f t="shared" si="183"/>
        <v>2017_TXPANOLA</v>
      </c>
      <c r="F5853">
        <v>424100</v>
      </c>
      <c r="G5853" s="53">
        <f t="array" ref="G5853">SUM(IF(A5853=A$5:A5853,IF(C5853=C$5:C5853,1,0),0))</f>
        <v>183</v>
      </c>
    </row>
    <row r="5854" spans="1:7" x14ac:dyDescent="0.25">
      <c r="A5854">
        <v>2017</v>
      </c>
      <c r="B5854" s="53" t="str">
        <f t="shared" si="182"/>
        <v>2017_TX184</v>
      </c>
      <c r="C5854" t="s">
        <v>389</v>
      </c>
      <c r="D5854" t="s">
        <v>1854</v>
      </c>
      <c r="E5854" s="53" t="str">
        <f t="shared" si="183"/>
        <v>2017_TXPARKER</v>
      </c>
      <c r="F5854">
        <v>424100</v>
      </c>
      <c r="G5854" s="53">
        <f t="array" ref="G5854">SUM(IF(A5854=A$5:A5854,IF(C5854=C$5:C5854,1,0),0))</f>
        <v>184</v>
      </c>
    </row>
    <row r="5855" spans="1:7" x14ac:dyDescent="0.25">
      <c r="A5855">
        <v>2017</v>
      </c>
      <c r="B5855" s="53" t="str">
        <f t="shared" si="182"/>
        <v>2017_TX185</v>
      </c>
      <c r="C5855" t="s">
        <v>389</v>
      </c>
      <c r="D5855" t="s">
        <v>1855</v>
      </c>
      <c r="E5855" s="53" t="str">
        <f t="shared" si="183"/>
        <v>2017_TXPARMER</v>
      </c>
      <c r="F5855">
        <v>424100</v>
      </c>
      <c r="G5855" s="53">
        <f t="array" ref="G5855">SUM(IF(A5855=A$5:A5855,IF(C5855=C$5:C5855,1,0),0))</f>
        <v>185</v>
      </c>
    </row>
    <row r="5856" spans="1:7" x14ac:dyDescent="0.25">
      <c r="A5856">
        <v>2017</v>
      </c>
      <c r="B5856" s="53" t="str">
        <f t="shared" si="182"/>
        <v>2017_TX186</v>
      </c>
      <c r="C5856" t="s">
        <v>389</v>
      </c>
      <c r="D5856" t="s">
        <v>1856</v>
      </c>
      <c r="E5856" s="53" t="str">
        <f t="shared" si="183"/>
        <v>2017_TXPECOS</v>
      </c>
      <c r="F5856">
        <v>424100</v>
      </c>
      <c r="G5856" s="53">
        <f t="array" ref="G5856">SUM(IF(A5856=A$5:A5856,IF(C5856=C$5:C5856,1,0),0))</f>
        <v>186</v>
      </c>
    </row>
    <row r="5857" spans="1:7" x14ac:dyDescent="0.25">
      <c r="A5857">
        <v>2017</v>
      </c>
      <c r="B5857" s="53" t="str">
        <f t="shared" si="182"/>
        <v>2017_TX187</v>
      </c>
      <c r="C5857" t="s">
        <v>389</v>
      </c>
      <c r="D5857" t="s">
        <v>535</v>
      </c>
      <c r="E5857" s="53" t="str">
        <f t="shared" si="183"/>
        <v>2017_TXPOLK</v>
      </c>
      <c r="F5857">
        <v>424100</v>
      </c>
      <c r="G5857" s="53">
        <f t="array" ref="G5857">SUM(IF(A5857=A$5:A5857,IF(C5857=C$5:C5857,1,0),0))</f>
        <v>187</v>
      </c>
    </row>
    <row r="5858" spans="1:7" x14ac:dyDescent="0.25">
      <c r="A5858">
        <v>2017</v>
      </c>
      <c r="B5858" s="53" t="str">
        <f t="shared" si="182"/>
        <v>2017_TX188</v>
      </c>
      <c r="C5858" t="s">
        <v>389</v>
      </c>
      <c r="D5858" t="s">
        <v>1659</v>
      </c>
      <c r="E5858" s="53" t="str">
        <f t="shared" si="183"/>
        <v>2017_TXPOTTER</v>
      </c>
      <c r="F5858">
        <v>424100</v>
      </c>
      <c r="G5858" s="53">
        <f t="array" ref="G5858">SUM(IF(A5858=A$5:A5858,IF(C5858=C$5:C5858,1,0),0))</f>
        <v>188</v>
      </c>
    </row>
    <row r="5859" spans="1:7" x14ac:dyDescent="0.25">
      <c r="A5859">
        <v>2017</v>
      </c>
      <c r="B5859" s="53" t="str">
        <f t="shared" si="182"/>
        <v>2017_TX189</v>
      </c>
      <c r="C5859" t="s">
        <v>389</v>
      </c>
      <c r="D5859" t="s">
        <v>1857</v>
      </c>
      <c r="E5859" s="53" t="str">
        <f t="shared" si="183"/>
        <v>2017_TXPRESIDIO</v>
      </c>
      <c r="F5859">
        <v>424100</v>
      </c>
      <c r="G5859" s="53">
        <f t="array" ref="G5859">SUM(IF(A5859=A$5:A5859,IF(C5859=C$5:C5859,1,0),0))</f>
        <v>189</v>
      </c>
    </row>
    <row r="5860" spans="1:7" x14ac:dyDescent="0.25">
      <c r="A5860">
        <v>2017</v>
      </c>
      <c r="B5860" s="53" t="str">
        <f t="shared" si="182"/>
        <v>2017_TX190</v>
      </c>
      <c r="C5860" t="s">
        <v>389</v>
      </c>
      <c r="D5860" t="s">
        <v>1858</v>
      </c>
      <c r="E5860" s="53" t="str">
        <f t="shared" si="183"/>
        <v>2017_TXRAINS</v>
      </c>
      <c r="F5860">
        <v>424100</v>
      </c>
      <c r="G5860" s="53">
        <f t="array" ref="G5860">SUM(IF(A5860=A$5:A5860,IF(C5860=C$5:C5860,1,0),0))</f>
        <v>190</v>
      </c>
    </row>
    <row r="5861" spans="1:7" x14ac:dyDescent="0.25">
      <c r="A5861">
        <v>2017</v>
      </c>
      <c r="B5861" s="53" t="str">
        <f t="shared" si="182"/>
        <v>2017_TX191</v>
      </c>
      <c r="C5861" t="s">
        <v>389</v>
      </c>
      <c r="D5861" t="s">
        <v>1859</v>
      </c>
      <c r="E5861" s="53" t="str">
        <f t="shared" si="183"/>
        <v>2017_TXRANDALL</v>
      </c>
      <c r="F5861">
        <v>424100</v>
      </c>
      <c r="G5861" s="53">
        <f t="array" ref="G5861">SUM(IF(A5861=A$5:A5861,IF(C5861=C$5:C5861,1,0),0))</f>
        <v>191</v>
      </c>
    </row>
    <row r="5862" spans="1:7" x14ac:dyDescent="0.25">
      <c r="A5862">
        <v>2017</v>
      </c>
      <c r="B5862" s="53" t="str">
        <f t="shared" si="182"/>
        <v>2017_TX192</v>
      </c>
      <c r="C5862" t="s">
        <v>389</v>
      </c>
      <c r="D5862" t="s">
        <v>1860</v>
      </c>
      <c r="E5862" s="53" t="str">
        <f t="shared" si="183"/>
        <v>2017_TXREAGAN</v>
      </c>
      <c r="F5862">
        <v>424100</v>
      </c>
      <c r="G5862" s="53">
        <f t="array" ref="G5862">SUM(IF(A5862=A$5:A5862,IF(C5862=C$5:C5862,1,0),0))</f>
        <v>192</v>
      </c>
    </row>
    <row r="5863" spans="1:7" x14ac:dyDescent="0.25">
      <c r="A5863">
        <v>2017</v>
      </c>
      <c r="B5863" s="53" t="str">
        <f t="shared" si="182"/>
        <v>2017_TX193</v>
      </c>
      <c r="C5863" t="s">
        <v>389</v>
      </c>
      <c r="D5863" t="s">
        <v>1861</v>
      </c>
      <c r="E5863" s="53" t="str">
        <f t="shared" si="183"/>
        <v>2017_TXREAL</v>
      </c>
      <c r="F5863">
        <v>424100</v>
      </c>
      <c r="G5863" s="53">
        <f t="array" ref="G5863">SUM(IF(A5863=A$5:A5863,IF(C5863=C$5:C5863,1,0),0))</f>
        <v>193</v>
      </c>
    </row>
    <row r="5864" spans="1:7" x14ac:dyDescent="0.25">
      <c r="A5864">
        <v>2017</v>
      </c>
      <c r="B5864" s="53" t="str">
        <f t="shared" si="182"/>
        <v>2017_TX194</v>
      </c>
      <c r="C5864" t="s">
        <v>389</v>
      </c>
      <c r="D5864" t="s">
        <v>1081</v>
      </c>
      <c r="E5864" s="53" t="str">
        <f t="shared" si="183"/>
        <v>2017_TXRED RIVER</v>
      </c>
      <c r="F5864">
        <v>424100</v>
      </c>
      <c r="G5864" s="53">
        <f t="array" ref="G5864">SUM(IF(A5864=A$5:A5864,IF(C5864=C$5:C5864,1,0),0))</f>
        <v>194</v>
      </c>
    </row>
    <row r="5865" spans="1:7" x14ac:dyDescent="0.25">
      <c r="A5865">
        <v>2017</v>
      </c>
      <c r="B5865" s="53" t="str">
        <f t="shared" si="182"/>
        <v>2017_TX195</v>
      </c>
      <c r="C5865" t="s">
        <v>389</v>
      </c>
      <c r="D5865" t="s">
        <v>1862</v>
      </c>
      <c r="E5865" s="53" t="str">
        <f t="shared" si="183"/>
        <v>2017_TXREEVES</v>
      </c>
      <c r="F5865">
        <v>424100</v>
      </c>
      <c r="G5865" s="53">
        <f t="array" ref="G5865">SUM(IF(A5865=A$5:A5865,IF(C5865=C$5:C5865,1,0),0))</f>
        <v>195</v>
      </c>
    </row>
    <row r="5866" spans="1:7" x14ac:dyDescent="0.25">
      <c r="A5866">
        <v>2017</v>
      </c>
      <c r="B5866" s="53" t="str">
        <f t="shared" si="182"/>
        <v>2017_TX196</v>
      </c>
      <c r="C5866" t="s">
        <v>389</v>
      </c>
      <c r="D5866" t="s">
        <v>1863</v>
      </c>
      <c r="E5866" s="53" t="str">
        <f t="shared" si="183"/>
        <v>2017_TXREFUGIO</v>
      </c>
      <c r="F5866">
        <v>424100</v>
      </c>
      <c r="G5866" s="53">
        <f t="array" ref="G5866">SUM(IF(A5866=A$5:A5866,IF(C5866=C$5:C5866,1,0),0))</f>
        <v>196</v>
      </c>
    </row>
    <row r="5867" spans="1:7" x14ac:dyDescent="0.25">
      <c r="A5867">
        <v>2017</v>
      </c>
      <c r="B5867" s="53" t="str">
        <f t="shared" si="182"/>
        <v>2017_TX197</v>
      </c>
      <c r="C5867" t="s">
        <v>389</v>
      </c>
      <c r="D5867" t="s">
        <v>1718</v>
      </c>
      <c r="E5867" s="53" t="str">
        <f t="shared" si="183"/>
        <v>2017_TXROBERTS</v>
      </c>
      <c r="F5867">
        <v>424100</v>
      </c>
      <c r="G5867" s="53">
        <f t="array" ref="G5867">SUM(IF(A5867=A$5:A5867,IF(C5867=C$5:C5867,1,0),0))</f>
        <v>197</v>
      </c>
    </row>
    <row r="5868" spans="1:7" x14ac:dyDescent="0.25">
      <c r="A5868">
        <v>2017</v>
      </c>
      <c r="B5868" s="53" t="str">
        <f t="shared" si="182"/>
        <v>2017_TX198</v>
      </c>
      <c r="C5868" t="s">
        <v>389</v>
      </c>
      <c r="D5868" t="s">
        <v>290</v>
      </c>
      <c r="E5868" s="53" t="str">
        <f t="shared" si="183"/>
        <v>2017_TXROBERTSON</v>
      </c>
      <c r="F5868">
        <v>424100</v>
      </c>
      <c r="G5868" s="53">
        <f t="array" ref="G5868">SUM(IF(A5868=A$5:A5868,IF(C5868=C$5:C5868,1,0),0))</f>
        <v>198</v>
      </c>
    </row>
    <row r="5869" spans="1:7" x14ac:dyDescent="0.25">
      <c r="A5869">
        <v>2017</v>
      </c>
      <c r="B5869" s="53" t="str">
        <f t="shared" si="182"/>
        <v>2017_TX199</v>
      </c>
      <c r="C5869" t="s">
        <v>389</v>
      </c>
      <c r="D5869" t="s">
        <v>1864</v>
      </c>
      <c r="E5869" s="53" t="str">
        <f t="shared" si="183"/>
        <v>2017_TXROCKWALL</v>
      </c>
      <c r="F5869">
        <v>424100</v>
      </c>
      <c r="G5869" s="53">
        <f t="array" ref="G5869">SUM(IF(A5869=A$5:A5869,IF(C5869=C$5:C5869,1,0),0))</f>
        <v>199</v>
      </c>
    </row>
    <row r="5870" spans="1:7" x14ac:dyDescent="0.25">
      <c r="A5870">
        <v>2017</v>
      </c>
      <c r="B5870" s="53" t="str">
        <f t="shared" si="182"/>
        <v>2017_TX200</v>
      </c>
      <c r="C5870" t="s">
        <v>389</v>
      </c>
      <c r="D5870" t="s">
        <v>1865</v>
      </c>
      <c r="E5870" s="53" t="str">
        <f t="shared" si="183"/>
        <v>2017_TXRUNNELS</v>
      </c>
      <c r="F5870">
        <v>424100</v>
      </c>
      <c r="G5870" s="53">
        <f t="array" ref="G5870">SUM(IF(A5870=A$5:A5870,IF(C5870=C$5:C5870,1,0),0))</f>
        <v>200</v>
      </c>
    </row>
    <row r="5871" spans="1:7" x14ac:dyDescent="0.25">
      <c r="A5871">
        <v>2017</v>
      </c>
      <c r="B5871" s="53" t="str">
        <f t="shared" si="182"/>
        <v>2017_TX201</v>
      </c>
      <c r="C5871" t="s">
        <v>389</v>
      </c>
      <c r="D5871" t="s">
        <v>1866</v>
      </c>
      <c r="E5871" s="53" t="str">
        <f t="shared" si="183"/>
        <v>2017_TXRUSK</v>
      </c>
      <c r="F5871">
        <v>424100</v>
      </c>
      <c r="G5871" s="53">
        <f t="array" ref="G5871">SUM(IF(A5871=A$5:A5871,IF(C5871=C$5:C5871,1,0),0))</f>
        <v>201</v>
      </c>
    </row>
    <row r="5872" spans="1:7" x14ac:dyDescent="0.25">
      <c r="A5872">
        <v>2017</v>
      </c>
      <c r="B5872" s="53" t="str">
        <f t="shared" si="182"/>
        <v>2017_TX202</v>
      </c>
      <c r="C5872" t="s">
        <v>389</v>
      </c>
      <c r="D5872" t="s">
        <v>1082</v>
      </c>
      <c r="E5872" s="53" t="str">
        <f t="shared" si="183"/>
        <v>2017_TXSABINE</v>
      </c>
      <c r="F5872">
        <v>424100</v>
      </c>
      <c r="G5872" s="53">
        <f t="array" ref="G5872">SUM(IF(A5872=A$5:A5872,IF(C5872=C$5:C5872,1,0),0))</f>
        <v>202</v>
      </c>
    </row>
    <row r="5873" spans="1:7" x14ac:dyDescent="0.25">
      <c r="A5873">
        <v>2017</v>
      </c>
      <c r="B5873" s="53" t="str">
        <f t="shared" si="182"/>
        <v>2017_TX203</v>
      </c>
      <c r="C5873" t="s">
        <v>389</v>
      </c>
      <c r="D5873" t="s">
        <v>1867</v>
      </c>
      <c r="E5873" s="53" t="str">
        <f t="shared" si="183"/>
        <v>2017_TXSAN AUGUSTINE</v>
      </c>
      <c r="F5873">
        <v>424100</v>
      </c>
      <c r="G5873" s="53">
        <f t="array" ref="G5873">SUM(IF(A5873=A$5:A5873,IF(C5873=C$5:C5873,1,0),0))</f>
        <v>203</v>
      </c>
    </row>
    <row r="5874" spans="1:7" x14ac:dyDescent="0.25">
      <c r="A5874">
        <v>2017</v>
      </c>
      <c r="B5874" s="53" t="str">
        <f t="shared" si="182"/>
        <v>2017_TX204</v>
      </c>
      <c r="C5874" t="s">
        <v>389</v>
      </c>
      <c r="D5874" t="s">
        <v>1868</v>
      </c>
      <c r="E5874" s="53" t="str">
        <f t="shared" si="183"/>
        <v>2017_TXSAN JACINTO</v>
      </c>
      <c r="F5874">
        <v>424100</v>
      </c>
      <c r="G5874" s="53">
        <f t="array" ref="G5874">SUM(IF(A5874=A$5:A5874,IF(C5874=C$5:C5874,1,0),0))</f>
        <v>204</v>
      </c>
    </row>
    <row r="5875" spans="1:7" x14ac:dyDescent="0.25">
      <c r="A5875">
        <v>2017</v>
      </c>
      <c r="B5875" s="53" t="str">
        <f t="shared" si="182"/>
        <v>2017_TX205</v>
      </c>
      <c r="C5875" t="s">
        <v>389</v>
      </c>
      <c r="D5875" t="s">
        <v>1869</v>
      </c>
      <c r="E5875" s="53" t="str">
        <f t="shared" si="183"/>
        <v>2017_TXSAN PATRICIO</v>
      </c>
      <c r="F5875">
        <v>424100</v>
      </c>
      <c r="G5875" s="53">
        <f t="array" ref="G5875">SUM(IF(A5875=A$5:A5875,IF(C5875=C$5:C5875,1,0),0))</f>
        <v>205</v>
      </c>
    </row>
    <row r="5876" spans="1:7" x14ac:dyDescent="0.25">
      <c r="A5876">
        <v>2017</v>
      </c>
      <c r="B5876" s="53" t="str">
        <f t="shared" si="182"/>
        <v>2017_TX206</v>
      </c>
      <c r="C5876" t="s">
        <v>389</v>
      </c>
      <c r="D5876" t="s">
        <v>1870</v>
      </c>
      <c r="E5876" s="53" t="str">
        <f t="shared" si="183"/>
        <v>2017_TXSAN SABA</v>
      </c>
      <c r="F5876">
        <v>424100</v>
      </c>
      <c r="G5876" s="53">
        <f t="array" ref="G5876">SUM(IF(A5876=A$5:A5876,IF(C5876=C$5:C5876,1,0),0))</f>
        <v>206</v>
      </c>
    </row>
    <row r="5877" spans="1:7" x14ac:dyDescent="0.25">
      <c r="A5877">
        <v>2017</v>
      </c>
      <c r="B5877" s="53" t="str">
        <f t="shared" si="182"/>
        <v>2017_TX207</v>
      </c>
      <c r="C5877" t="s">
        <v>389</v>
      </c>
      <c r="D5877" t="s">
        <v>1871</v>
      </c>
      <c r="E5877" s="53" t="str">
        <f t="shared" si="183"/>
        <v>2017_TXSCHLEICHER</v>
      </c>
      <c r="F5877">
        <v>424100</v>
      </c>
      <c r="G5877" s="53">
        <f t="array" ref="G5877">SUM(IF(A5877=A$5:A5877,IF(C5877=C$5:C5877,1,0),0))</f>
        <v>207</v>
      </c>
    </row>
    <row r="5878" spans="1:7" x14ac:dyDescent="0.25">
      <c r="A5878">
        <v>2017</v>
      </c>
      <c r="B5878" s="53" t="str">
        <f t="shared" si="182"/>
        <v>2017_TX208</v>
      </c>
      <c r="C5878" t="s">
        <v>389</v>
      </c>
      <c r="D5878" t="s">
        <v>1872</v>
      </c>
      <c r="E5878" s="53" t="str">
        <f t="shared" si="183"/>
        <v>2017_TXSCURRY</v>
      </c>
      <c r="F5878">
        <v>424100</v>
      </c>
      <c r="G5878" s="53">
        <f t="array" ref="G5878">SUM(IF(A5878=A$5:A5878,IF(C5878=C$5:C5878,1,0),0))</f>
        <v>208</v>
      </c>
    </row>
    <row r="5879" spans="1:7" x14ac:dyDescent="0.25">
      <c r="A5879">
        <v>2017</v>
      </c>
      <c r="B5879" s="53" t="str">
        <f t="shared" si="182"/>
        <v>2017_TX209</v>
      </c>
      <c r="C5879" t="s">
        <v>389</v>
      </c>
      <c r="D5879" t="s">
        <v>1873</v>
      </c>
      <c r="E5879" s="53" t="str">
        <f t="shared" si="183"/>
        <v>2017_TXSHACKELFORD</v>
      </c>
      <c r="F5879">
        <v>424100</v>
      </c>
      <c r="G5879" s="53">
        <f t="array" ref="G5879">SUM(IF(A5879=A$5:A5879,IF(C5879=C$5:C5879,1,0),0))</f>
        <v>209</v>
      </c>
    </row>
    <row r="5880" spans="1:7" x14ac:dyDescent="0.25">
      <c r="A5880">
        <v>2017</v>
      </c>
      <c r="B5880" s="53" t="str">
        <f t="shared" si="182"/>
        <v>2017_TX210</v>
      </c>
      <c r="C5880" t="s">
        <v>389</v>
      </c>
      <c r="D5880" t="s">
        <v>478</v>
      </c>
      <c r="E5880" s="53" t="str">
        <f t="shared" si="183"/>
        <v>2017_TXSHELBY</v>
      </c>
      <c r="F5880">
        <v>424100</v>
      </c>
      <c r="G5880" s="53">
        <f t="array" ref="G5880">SUM(IF(A5880=A$5:A5880,IF(C5880=C$5:C5880,1,0),0))</f>
        <v>210</v>
      </c>
    </row>
    <row r="5881" spans="1:7" x14ac:dyDescent="0.25">
      <c r="A5881">
        <v>2017</v>
      </c>
      <c r="B5881" s="53" t="str">
        <f t="shared" si="182"/>
        <v>2017_TX211</v>
      </c>
      <c r="C5881" t="s">
        <v>389</v>
      </c>
      <c r="D5881" t="s">
        <v>992</v>
      </c>
      <c r="E5881" s="53" t="str">
        <f t="shared" si="183"/>
        <v>2017_TXSHERMAN</v>
      </c>
      <c r="F5881">
        <v>424100</v>
      </c>
      <c r="G5881" s="53">
        <f t="array" ref="G5881">SUM(IF(A5881=A$5:A5881,IF(C5881=C$5:C5881,1,0),0))</f>
        <v>211</v>
      </c>
    </row>
    <row r="5882" spans="1:7" x14ac:dyDescent="0.25">
      <c r="A5882">
        <v>2017</v>
      </c>
      <c r="B5882" s="53" t="str">
        <f t="shared" si="182"/>
        <v>2017_TX212</v>
      </c>
      <c r="C5882" t="s">
        <v>389</v>
      </c>
      <c r="D5882" t="s">
        <v>292</v>
      </c>
      <c r="E5882" s="53" t="str">
        <f t="shared" si="183"/>
        <v>2017_TXSMITH</v>
      </c>
      <c r="F5882">
        <v>424100</v>
      </c>
      <c r="G5882" s="53">
        <f t="array" ref="G5882">SUM(IF(A5882=A$5:A5882,IF(C5882=C$5:C5882,1,0),0))</f>
        <v>212</v>
      </c>
    </row>
    <row r="5883" spans="1:7" x14ac:dyDescent="0.25">
      <c r="A5883">
        <v>2017</v>
      </c>
      <c r="B5883" s="53" t="str">
        <f t="shared" si="182"/>
        <v>2017_TX213</v>
      </c>
      <c r="C5883" t="s">
        <v>389</v>
      </c>
      <c r="D5883" t="s">
        <v>1874</v>
      </c>
      <c r="E5883" s="53" t="str">
        <f t="shared" si="183"/>
        <v>2017_TXSOMERVELL</v>
      </c>
      <c r="F5883">
        <v>424100</v>
      </c>
      <c r="G5883" s="53">
        <f t="array" ref="G5883">SUM(IF(A5883=A$5:A5883,IF(C5883=C$5:C5883,1,0),0))</f>
        <v>213</v>
      </c>
    </row>
    <row r="5884" spans="1:7" x14ac:dyDescent="0.25">
      <c r="A5884">
        <v>2017</v>
      </c>
      <c r="B5884" s="53" t="str">
        <f t="shared" si="182"/>
        <v>2017_TX214</v>
      </c>
      <c r="C5884" t="s">
        <v>389</v>
      </c>
      <c r="D5884" t="s">
        <v>1875</v>
      </c>
      <c r="E5884" s="53" t="str">
        <f t="shared" si="183"/>
        <v>2017_TXSTARR</v>
      </c>
      <c r="F5884">
        <v>424100</v>
      </c>
      <c r="G5884" s="53">
        <f t="array" ref="G5884">SUM(IF(A5884=A$5:A5884,IF(C5884=C$5:C5884,1,0),0))</f>
        <v>214</v>
      </c>
    </row>
    <row r="5885" spans="1:7" x14ac:dyDescent="0.25">
      <c r="A5885">
        <v>2017</v>
      </c>
      <c r="B5885" s="53" t="str">
        <f t="shared" si="182"/>
        <v>2017_TX215</v>
      </c>
      <c r="C5885" t="s">
        <v>389</v>
      </c>
      <c r="D5885" t="s">
        <v>753</v>
      </c>
      <c r="E5885" s="53" t="str">
        <f t="shared" si="183"/>
        <v>2017_TXSTEPHENS</v>
      </c>
      <c r="F5885">
        <v>424100</v>
      </c>
      <c r="G5885" s="53">
        <f t="array" ref="G5885">SUM(IF(A5885=A$5:A5885,IF(C5885=C$5:C5885,1,0),0))</f>
        <v>215</v>
      </c>
    </row>
    <row r="5886" spans="1:7" x14ac:dyDescent="0.25">
      <c r="A5886">
        <v>2017</v>
      </c>
      <c r="B5886" s="53" t="str">
        <f t="shared" si="182"/>
        <v>2017_TX216</v>
      </c>
      <c r="C5886" t="s">
        <v>389</v>
      </c>
      <c r="D5886" t="s">
        <v>1876</v>
      </c>
      <c r="E5886" s="53" t="str">
        <f t="shared" si="183"/>
        <v>2017_TXSTERLING</v>
      </c>
      <c r="F5886">
        <v>424100</v>
      </c>
      <c r="G5886" s="53">
        <f t="array" ref="G5886">SUM(IF(A5886=A$5:A5886,IF(C5886=C$5:C5886,1,0),0))</f>
        <v>216</v>
      </c>
    </row>
    <row r="5887" spans="1:7" x14ac:dyDescent="0.25">
      <c r="A5887">
        <v>2017</v>
      </c>
      <c r="B5887" s="53" t="str">
        <f t="shared" si="182"/>
        <v>2017_TX217</v>
      </c>
      <c r="C5887" t="s">
        <v>389</v>
      </c>
      <c r="D5887" t="s">
        <v>1877</v>
      </c>
      <c r="E5887" s="53" t="str">
        <f t="shared" si="183"/>
        <v>2017_TXSTONEWALL</v>
      </c>
      <c r="F5887">
        <v>424100</v>
      </c>
      <c r="G5887" s="53">
        <f t="array" ref="G5887">SUM(IF(A5887=A$5:A5887,IF(C5887=C$5:C5887,1,0),0))</f>
        <v>217</v>
      </c>
    </row>
    <row r="5888" spans="1:7" x14ac:dyDescent="0.25">
      <c r="A5888">
        <v>2017</v>
      </c>
      <c r="B5888" s="53" t="str">
        <f t="shared" si="182"/>
        <v>2017_TX218</v>
      </c>
      <c r="C5888" t="s">
        <v>389</v>
      </c>
      <c r="D5888" t="s">
        <v>1878</v>
      </c>
      <c r="E5888" s="53" t="str">
        <f t="shared" si="183"/>
        <v>2017_TXSUTTON</v>
      </c>
      <c r="F5888">
        <v>424100</v>
      </c>
      <c r="G5888" s="53">
        <f t="array" ref="G5888">SUM(IF(A5888=A$5:A5888,IF(C5888=C$5:C5888,1,0),0))</f>
        <v>218</v>
      </c>
    </row>
    <row r="5889" spans="1:7" x14ac:dyDescent="0.25">
      <c r="A5889">
        <v>2017</v>
      </c>
      <c r="B5889" s="53" t="str">
        <f t="shared" si="182"/>
        <v>2017_TX219</v>
      </c>
      <c r="C5889" t="s">
        <v>389</v>
      </c>
      <c r="D5889" t="s">
        <v>1879</v>
      </c>
      <c r="E5889" s="53" t="str">
        <f t="shared" si="183"/>
        <v>2017_TXSWISHER</v>
      </c>
      <c r="F5889">
        <v>424100</v>
      </c>
      <c r="G5889" s="53">
        <f t="array" ref="G5889">SUM(IF(A5889=A$5:A5889,IF(C5889=C$5:C5889,1,0),0))</f>
        <v>219</v>
      </c>
    </row>
    <row r="5890" spans="1:7" x14ac:dyDescent="0.25">
      <c r="A5890">
        <v>2017</v>
      </c>
      <c r="B5890" s="53" t="str">
        <f t="shared" si="182"/>
        <v>2017_TX220</v>
      </c>
      <c r="C5890" t="s">
        <v>389</v>
      </c>
      <c r="D5890" t="s">
        <v>1880</v>
      </c>
      <c r="E5890" s="53" t="str">
        <f t="shared" si="183"/>
        <v>2017_TXTARRANT</v>
      </c>
      <c r="F5890">
        <v>424100</v>
      </c>
      <c r="G5890" s="53">
        <f t="array" ref="G5890">SUM(IF(A5890=A$5:A5890,IF(C5890=C$5:C5890,1,0),0))</f>
        <v>220</v>
      </c>
    </row>
    <row r="5891" spans="1:7" x14ac:dyDescent="0.25">
      <c r="A5891">
        <v>2017</v>
      </c>
      <c r="B5891" s="53" t="str">
        <f t="shared" si="182"/>
        <v>2017_TX221</v>
      </c>
      <c r="C5891" t="s">
        <v>389</v>
      </c>
      <c r="D5891" t="s">
        <v>668</v>
      </c>
      <c r="E5891" s="53" t="str">
        <f t="shared" si="183"/>
        <v>2017_TXTAYLOR</v>
      </c>
      <c r="F5891">
        <v>424100</v>
      </c>
      <c r="G5891" s="53">
        <f t="array" ref="G5891">SUM(IF(A5891=A$5:A5891,IF(C5891=C$5:C5891,1,0),0))</f>
        <v>221</v>
      </c>
    </row>
    <row r="5892" spans="1:7" x14ac:dyDescent="0.25">
      <c r="A5892">
        <v>2017</v>
      </c>
      <c r="B5892" s="53" t="str">
        <f t="shared" si="182"/>
        <v>2017_TX222</v>
      </c>
      <c r="C5892" t="s">
        <v>389</v>
      </c>
      <c r="D5892" t="s">
        <v>759</v>
      </c>
      <c r="E5892" s="53" t="str">
        <f t="shared" si="183"/>
        <v>2017_TXTERRELL</v>
      </c>
      <c r="F5892">
        <v>424100</v>
      </c>
      <c r="G5892" s="53">
        <f t="array" ref="G5892">SUM(IF(A5892=A$5:A5892,IF(C5892=C$5:C5892,1,0),0))</f>
        <v>222</v>
      </c>
    </row>
    <row r="5893" spans="1:7" x14ac:dyDescent="0.25">
      <c r="A5893">
        <v>2017</v>
      </c>
      <c r="B5893" s="53" t="str">
        <f t="shared" si="182"/>
        <v>2017_TX223</v>
      </c>
      <c r="C5893" t="s">
        <v>389</v>
      </c>
      <c r="D5893" t="s">
        <v>1881</v>
      </c>
      <c r="E5893" s="53" t="str">
        <f t="shared" si="183"/>
        <v>2017_TXTERRY</v>
      </c>
      <c r="F5893">
        <v>424100</v>
      </c>
      <c r="G5893" s="53">
        <f t="array" ref="G5893">SUM(IF(A5893=A$5:A5893,IF(C5893=C$5:C5893,1,0),0))</f>
        <v>223</v>
      </c>
    </row>
    <row r="5894" spans="1:7" x14ac:dyDescent="0.25">
      <c r="A5894">
        <v>2017</v>
      </c>
      <c r="B5894" s="53" t="str">
        <f t="shared" ref="B5894:B5957" si="184">A5894&amp;"_"&amp;C5894&amp;G5894</f>
        <v>2017_TX224</v>
      </c>
      <c r="C5894" t="s">
        <v>389</v>
      </c>
      <c r="D5894" t="s">
        <v>1882</v>
      </c>
      <c r="E5894" s="53" t="str">
        <f t="shared" ref="E5894:E5957" si="185">A5894&amp;"_"&amp;C5894&amp;D5894</f>
        <v>2017_TXTHROCKMORTON</v>
      </c>
      <c r="F5894">
        <v>424100</v>
      </c>
      <c r="G5894" s="53">
        <f t="array" ref="G5894">SUM(IF(A5894=A$5:A5894,IF(C5894=C$5:C5894,1,0),0))</f>
        <v>224</v>
      </c>
    </row>
    <row r="5895" spans="1:7" x14ac:dyDescent="0.25">
      <c r="A5895">
        <v>2017</v>
      </c>
      <c r="B5895" s="53" t="str">
        <f t="shared" si="184"/>
        <v>2017_TX225</v>
      </c>
      <c r="C5895" t="s">
        <v>389</v>
      </c>
      <c r="D5895" t="s">
        <v>1883</v>
      </c>
      <c r="E5895" s="53" t="str">
        <f t="shared" si="185"/>
        <v>2017_TXTITUS</v>
      </c>
      <c r="F5895">
        <v>424100</v>
      </c>
      <c r="G5895" s="53">
        <f t="array" ref="G5895">SUM(IF(A5895=A$5:A5895,IF(C5895=C$5:C5895,1,0),0))</f>
        <v>225</v>
      </c>
    </row>
    <row r="5896" spans="1:7" x14ac:dyDescent="0.25">
      <c r="A5896">
        <v>2017</v>
      </c>
      <c r="B5896" s="53" t="str">
        <f t="shared" si="184"/>
        <v>2017_TX226</v>
      </c>
      <c r="C5896" t="s">
        <v>389</v>
      </c>
      <c r="D5896" t="s">
        <v>1884</v>
      </c>
      <c r="E5896" s="53" t="str">
        <f t="shared" si="185"/>
        <v>2017_TXTOM GREEN</v>
      </c>
      <c r="F5896">
        <v>424100</v>
      </c>
      <c r="G5896" s="53">
        <f t="array" ref="G5896">SUM(IF(A5896=A$5:A5896,IF(C5896=C$5:C5896,1,0),0))</f>
        <v>226</v>
      </c>
    </row>
    <row r="5897" spans="1:7" x14ac:dyDescent="0.25">
      <c r="A5897">
        <v>2017</v>
      </c>
      <c r="B5897" s="53" t="str">
        <f t="shared" si="184"/>
        <v>2017_TX227</v>
      </c>
      <c r="C5897" t="s">
        <v>389</v>
      </c>
      <c r="D5897" t="s">
        <v>1885</v>
      </c>
      <c r="E5897" s="53" t="str">
        <f t="shared" si="185"/>
        <v>2017_TXTRAVIS</v>
      </c>
      <c r="F5897">
        <v>424100</v>
      </c>
      <c r="G5897" s="53">
        <f t="array" ref="G5897">SUM(IF(A5897=A$5:A5897,IF(C5897=C$5:C5897,1,0),0))</f>
        <v>227</v>
      </c>
    </row>
    <row r="5898" spans="1:7" x14ac:dyDescent="0.25">
      <c r="A5898">
        <v>2017</v>
      </c>
      <c r="B5898" s="53" t="str">
        <f t="shared" si="184"/>
        <v>2017_TX228</v>
      </c>
      <c r="C5898" t="s">
        <v>389</v>
      </c>
      <c r="D5898" t="s">
        <v>579</v>
      </c>
      <c r="E5898" s="53" t="str">
        <f t="shared" si="185"/>
        <v>2017_TXTRINITY</v>
      </c>
      <c r="F5898">
        <v>424100</v>
      </c>
      <c r="G5898" s="53">
        <f t="array" ref="G5898">SUM(IF(A5898=A$5:A5898,IF(C5898=C$5:C5898,1,0),0))</f>
        <v>228</v>
      </c>
    </row>
    <row r="5899" spans="1:7" x14ac:dyDescent="0.25">
      <c r="A5899">
        <v>2017</v>
      </c>
      <c r="B5899" s="53" t="str">
        <f t="shared" si="184"/>
        <v>2017_TX229</v>
      </c>
      <c r="C5899" t="s">
        <v>389</v>
      </c>
      <c r="D5899" t="s">
        <v>1886</v>
      </c>
      <c r="E5899" s="53" t="str">
        <f t="shared" si="185"/>
        <v>2017_TXTYLER</v>
      </c>
      <c r="F5899">
        <v>424100</v>
      </c>
      <c r="G5899" s="53">
        <f t="array" ref="G5899">SUM(IF(A5899=A$5:A5899,IF(C5899=C$5:C5899,1,0),0))</f>
        <v>229</v>
      </c>
    </row>
    <row r="5900" spans="1:7" x14ac:dyDescent="0.25">
      <c r="A5900">
        <v>2017</v>
      </c>
      <c r="B5900" s="53" t="str">
        <f t="shared" si="184"/>
        <v>2017_TX230</v>
      </c>
      <c r="C5900" t="s">
        <v>389</v>
      </c>
      <c r="D5900" t="s">
        <v>1887</v>
      </c>
      <c r="E5900" s="53" t="str">
        <f t="shared" si="185"/>
        <v>2017_TXUPSHUR</v>
      </c>
      <c r="F5900">
        <v>424100</v>
      </c>
      <c r="G5900" s="53">
        <f t="array" ref="G5900">SUM(IF(A5900=A$5:A5900,IF(C5900=C$5:C5900,1,0),0))</f>
        <v>230</v>
      </c>
    </row>
    <row r="5901" spans="1:7" x14ac:dyDescent="0.25">
      <c r="A5901">
        <v>2017</v>
      </c>
      <c r="B5901" s="53" t="str">
        <f t="shared" si="184"/>
        <v>2017_TX231</v>
      </c>
      <c r="C5901" t="s">
        <v>389</v>
      </c>
      <c r="D5901" t="s">
        <v>1888</v>
      </c>
      <c r="E5901" s="53" t="str">
        <f t="shared" si="185"/>
        <v>2017_TXUPTON</v>
      </c>
      <c r="F5901">
        <v>424100</v>
      </c>
      <c r="G5901" s="53">
        <f t="array" ref="G5901">SUM(IF(A5901=A$5:A5901,IF(C5901=C$5:C5901,1,0),0))</f>
        <v>231</v>
      </c>
    </row>
    <row r="5902" spans="1:7" x14ac:dyDescent="0.25">
      <c r="A5902">
        <v>2017</v>
      </c>
      <c r="B5902" s="53" t="str">
        <f t="shared" si="184"/>
        <v>2017_TX232</v>
      </c>
      <c r="C5902" t="s">
        <v>389</v>
      </c>
      <c r="D5902" t="s">
        <v>1889</v>
      </c>
      <c r="E5902" s="53" t="str">
        <f t="shared" si="185"/>
        <v>2017_TXUVALDE</v>
      </c>
      <c r="F5902">
        <v>424100</v>
      </c>
      <c r="G5902" s="53">
        <f t="array" ref="G5902">SUM(IF(A5902=A$5:A5902,IF(C5902=C$5:C5902,1,0),0))</f>
        <v>232</v>
      </c>
    </row>
    <row r="5903" spans="1:7" x14ac:dyDescent="0.25">
      <c r="A5903">
        <v>2017</v>
      </c>
      <c r="B5903" s="53" t="str">
        <f t="shared" si="184"/>
        <v>2017_TX233</v>
      </c>
      <c r="C5903" t="s">
        <v>389</v>
      </c>
      <c r="D5903" t="s">
        <v>1890</v>
      </c>
      <c r="E5903" s="53" t="str">
        <f t="shared" si="185"/>
        <v>2017_TXVAL VERDE</v>
      </c>
      <c r="F5903">
        <v>424100</v>
      </c>
      <c r="G5903" s="53">
        <f t="array" ref="G5903">SUM(IF(A5903=A$5:A5903,IF(C5903=C$5:C5903,1,0),0))</f>
        <v>233</v>
      </c>
    </row>
    <row r="5904" spans="1:7" x14ac:dyDescent="0.25">
      <c r="A5904">
        <v>2017</v>
      </c>
      <c r="B5904" s="53" t="str">
        <f t="shared" si="184"/>
        <v>2017_TX234</v>
      </c>
      <c r="C5904" t="s">
        <v>389</v>
      </c>
      <c r="D5904" t="s">
        <v>1891</v>
      </c>
      <c r="E5904" s="53" t="str">
        <f t="shared" si="185"/>
        <v>2017_TXVAN ZANDT</v>
      </c>
      <c r="F5904">
        <v>424100</v>
      </c>
      <c r="G5904" s="53">
        <f t="array" ref="G5904">SUM(IF(A5904=A$5:A5904,IF(C5904=C$5:C5904,1,0),0))</f>
        <v>234</v>
      </c>
    </row>
    <row r="5905" spans="1:7" x14ac:dyDescent="0.25">
      <c r="A5905">
        <v>2017</v>
      </c>
      <c r="B5905" s="53" t="str">
        <f t="shared" si="184"/>
        <v>2017_TX235</v>
      </c>
      <c r="C5905" t="s">
        <v>389</v>
      </c>
      <c r="D5905" t="s">
        <v>1892</v>
      </c>
      <c r="E5905" s="53" t="str">
        <f t="shared" si="185"/>
        <v>2017_TXVICTORIA</v>
      </c>
      <c r="F5905">
        <v>424100</v>
      </c>
      <c r="G5905" s="53">
        <f t="array" ref="G5905">SUM(IF(A5905=A$5:A5905,IF(C5905=C$5:C5905,1,0),0))</f>
        <v>235</v>
      </c>
    </row>
    <row r="5906" spans="1:7" x14ac:dyDescent="0.25">
      <c r="A5906">
        <v>2017</v>
      </c>
      <c r="B5906" s="53" t="str">
        <f t="shared" si="184"/>
        <v>2017_TX236</v>
      </c>
      <c r="C5906" t="s">
        <v>389</v>
      </c>
      <c r="D5906" t="s">
        <v>483</v>
      </c>
      <c r="E5906" s="53" t="str">
        <f t="shared" si="185"/>
        <v>2017_TXWALKER</v>
      </c>
      <c r="F5906">
        <v>424100</v>
      </c>
      <c r="G5906" s="53">
        <f t="array" ref="G5906">SUM(IF(A5906=A$5:A5906,IF(C5906=C$5:C5906,1,0),0))</f>
        <v>236</v>
      </c>
    </row>
    <row r="5907" spans="1:7" x14ac:dyDescent="0.25">
      <c r="A5907">
        <v>2017</v>
      </c>
      <c r="B5907" s="53" t="str">
        <f t="shared" si="184"/>
        <v>2017_TX237</v>
      </c>
      <c r="C5907" t="s">
        <v>389</v>
      </c>
      <c r="D5907" t="s">
        <v>1893</v>
      </c>
      <c r="E5907" s="53" t="str">
        <f t="shared" si="185"/>
        <v>2017_TXWALLER</v>
      </c>
      <c r="F5907">
        <v>424100</v>
      </c>
      <c r="G5907" s="53">
        <f t="array" ref="G5907">SUM(IF(A5907=A$5:A5907,IF(C5907=C$5:C5907,1,0),0))</f>
        <v>237</v>
      </c>
    </row>
    <row r="5908" spans="1:7" x14ac:dyDescent="0.25">
      <c r="A5908">
        <v>2017</v>
      </c>
      <c r="B5908" s="53" t="str">
        <f t="shared" si="184"/>
        <v>2017_TX238</v>
      </c>
      <c r="C5908" t="s">
        <v>389</v>
      </c>
      <c r="D5908" t="s">
        <v>1541</v>
      </c>
      <c r="E5908" s="53" t="str">
        <f t="shared" si="185"/>
        <v>2017_TXWARD</v>
      </c>
      <c r="F5908">
        <v>424100</v>
      </c>
      <c r="G5908" s="53">
        <f t="array" ref="G5908">SUM(IF(A5908=A$5:A5908,IF(C5908=C$5:C5908,1,0),0))</f>
        <v>238</v>
      </c>
    </row>
    <row r="5909" spans="1:7" x14ac:dyDescent="0.25">
      <c r="A5909">
        <v>2017</v>
      </c>
      <c r="B5909" s="53" t="str">
        <f t="shared" si="184"/>
        <v>2017_TX239</v>
      </c>
      <c r="C5909" t="s">
        <v>389</v>
      </c>
      <c r="D5909" t="s">
        <v>125</v>
      </c>
      <c r="E5909" s="53" t="str">
        <f t="shared" si="185"/>
        <v>2017_TXWASHINGTON</v>
      </c>
      <c r="F5909">
        <v>424100</v>
      </c>
      <c r="G5909" s="53">
        <f t="array" ref="G5909">SUM(IF(A5909=A$5:A5909,IF(C5909=C$5:C5909,1,0),0))</f>
        <v>239</v>
      </c>
    </row>
    <row r="5910" spans="1:7" x14ac:dyDescent="0.25">
      <c r="A5910">
        <v>2017</v>
      </c>
      <c r="B5910" s="53" t="str">
        <f t="shared" si="184"/>
        <v>2017_TX240</v>
      </c>
      <c r="C5910" t="s">
        <v>389</v>
      </c>
      <c r="D5910" t="s">
        <v>1894</v>
      </c>
      <c r="E5910" s="53" t="str">
        <f t="shared" si="185"/>
        <v>2017_TXWEBB</v>
      </c>
      <c r="F5910">
        <v>424100</v>
      </c>
      <c r="G5910" s="53">
        <f t="array" ref="G5910">SUM(IF(A5910=A$5:A5910,IF(C5910=C$5:C5910,1,0),0))</f>
        <v>240</v>
      </c>
    </row>
    <row r="5911" spans="1:7" x14ac:dyDescent="0.25">
      <c r="A5911">
        <v>2017</v>
      </c>
      <c r="B5911" s="53" t="str">
        <f t="shared" si="184"/>
        <v>2017_TX241</v>
      </c>
      <c r="C5911" t="s">
        <v>389</v>
      </c>
      <c r="D5911" t="s">
        <v>1895</v>
      </c>
      <c r="E5911" s="53" t="str">
        <f t="shared" si="185"/>
        <v>2017_TXWHARTON</v>
      </c>
      <c r="F5911">
        <v>424100</v>
      </c>
      <c r="G5911" s="53">
        <f t="array" ref="G5911">SUM(IF(A5911=A$5:A5911,IF(C5911=C$5:C5911,1,0),0))</f>
        <v>241</v>
      </c>
    </row>
    <row r="5912" spans="1:7" x14ac:dyDescent="0.25">
      <c r="A5912">
        <v>2017</v>
      </c>
      <c r="B5912" s="53" t="str">
        <f t="shared" si="184"/>
        <v>2017_TX242</v>
      </c>
      <c r="C5912" t="s">
        <v>389</v>
      </c>
      <c r="D5912" t="s">
        <v>772</v>
      </c>
      <c r="E5912" s="53" t="str">
        <f t="shared" si="185"/>
        <v>2017_TXWHEELER</v>
      </c>
      <c r="F5912">
        <v>424100</v>
      </c>
      <c r="G5912" s="53">
        <f t="array" ref="G5912">SUM(IF(A5912=A$5:A5912,IF(C5912=C$5:C5912,1,0),0))</f>
        <v>242</v>
      </c>
    </row>
    <row r="5913" spans="1:7" x14ac:dyDescent="0.25">
      <c r="A5913">
        <v>2017</v>
      </c>
      <c r="B5913" s="53" t="str">
        <f t="shared" si="184"/>
        <v>2017_TX243</v>
      </c>
      <c r="C5913" t="s">
        <v>389</v>
      </c>
      <c r="D5913" t="s">
        <v>998</v>
      </c>
      <c r="E5913" s="53" t="str">
        <f t="shared" si="185"/>
        <v>2017_TXWICHITA</v>
      </c>
      <c r="F5913">
        <v>424100</v>
      </c>
      <c r="G5913" s="53">
        <f t="array" ref="G5913">SUM(IF(A5913=A$5:A5913,IF(C5913=C$5:C5913,1,0),0))</f>
        <v>243</v>
      </c>
    </row>
    <row r="5914" spans="1:7" x14ac:dyDescent="0.25">
      <c r="A5914">
        <v>2017</v>
      </c>
      <c r="B5914" s="53" t="str">
        <f t="shared" si="184"/>
        <v>2017_TX244</v>
      </c>
      <c r="C5914" t="s">
        <v>389</v>
      </c>
      <c r="D5914" t="s">
        <v>1896</v>
      </c>
      <c r="E5914" s="53" t="str">
        <f t="shared" si="185"/>
        <v>2017_TXWILBARGER</v>
      </c>
      <c r="F5914">
        <v>424100</v>
      </c>
      <c r="G5914" s="53">
        <f t="array" ref="G5914">SUM(IF(A5914=A$5:A5914,IF(C5914=C$5:C5914,1,0),0))</f>
        <v>244</v>
      </c>
    </row>
    <row r="5915" spans="1:7" x14ac:dyDescent="0.25">
      <c r="A5915">
        <v>2017</v>
      </c>
      <c r="B5915" s="53" t="str">
        <f t="shared" si="184"/>
        <v>2017_TX245</v>
      </c>
      <c r="C5915" t="s">
        <v>389</v>
      </c>
      <c r="D5915" t="s">
        <v>1897</v>
      </c>
      <c r="E5915" s="53" t="str">
        <f t="shared" si="185"/>
        <v>2017_TXWILLACY</v>
      </c>
      <c r="F5915">
        <v>424100</v>
      </c>
      <c r="G5915" s="53">
        <f t="array" ref="G5915">SUM(IF(A5915=A$5:A5915,IF(C5915=C$5:C5915,1,0),0))</f>
        <v>245</v>
      </c>
    </row>
    <row r="5916" spans="1:7" x14ac:dyDescent="0.25">
      <c r="A5916">
        <v>2017</v>
      </c>
      <c r="B5916" s="53" t="str">
        <f t="shared" si="184"/>
        <v>2017_TX246</v>
      </c>
      <c r="C5916" t="s">
        <v>389</v>
      </c>
      <c r="D5916" t="s">
        <v>295</v>
      </c>
      <c r="E5916" s="53" t="str">
        <f t="shared" si="185"/>
        <v>2017_TXWILLIAMSON</v>
      </c>
      <c r="F5916">
        <v>424100</v>
      </c>
      <c r="G5916" s="53">
        <f t="array" ref="G5916">SUM(IF(A5916=A$5:A5916,IF(C5916=C$5:C5916,1,0),0))</f>
        <v>246</v>
      </c>
    </row>
    <row r="5917" spans="1:7" x14ac:dyDescent="0.25">
      <c r="A5917">
        <v>2017</v>
      </c>
      <c r="B5917" s="53" t="str">
        <f t="shared" si="184"/>
        <v>2017_TX247</v>
      </c>
      <c r="C5917" t="s">
        <v>389</v>
      </c>
      <c r="D5917" t="s">
        <v>296</v>
      </c>
      <c r="E5917" s="53" t="str">
        <f t="shared" si="185"/>
        <v>2017_TXWILSON</v>
      </c>
      <c r="F5917">
        <v>424100</v>
      </c>
      <c r="G5917" s="53">
        <f t="array" ref="G5917">SUM(IF(A5917=A$5:A5917,IF(C5917=C$5:C5917,1,0),0))</f>
        <v>247</v>
      </c>
    </row>
    <row r="5918" spans="1:7" x14ac:dyDescent="0.25">
      <c r="A5918">
        <v>2017</v>
      </c>
      <c r="B5918" s="53" t="str">
        <f t="shared" si="184"/>
        <v>2017_TX248</v>
      </c>
      <c r="C5918" t="s">
        <v>389</v>
      </c>
      <c r="D5918" t="s">
        <v>1898</v>
      </c>
      <c r="E5918" s="53" t="str">
        <f t="shared" si="185"/>
        <v>2017_TXWINKLER</v>
      </c>
      <c r="F5918">
        <v>424100</v>
      </c>
      <c r="G5918" s="53">
        <f t="array" ref="G5918">SUM(IF(A5918=A$5:A5918,IF(C5918=C$5:C5918,1,0),0))</f>
        <v>248</v>
      </c>
    </row>
    <row r="5919" spans="1:7" x14ac:dyDescent="0.25">
      <c r="A5919">
        <v>2017</v>
      </c>
      <c r="B5919" s="53" t="str">
        <f t="shared" si="184"/>
        <v>2017_TX249</v>
      </c>
      <c r="C5919" t="s">
        <v>389</v>
      </c>
      <c r="D5919" t="s">
        <v>1899</v>
      </c>
      <c r="E5919" s="53" t="str">
        <f t="shared" si="185"/>
        <v>2017_TXWISE</v>
      </c>
      <c r="F5919">
        <v>424100</v>
      </c>
      <c r="G5919" s="53">
        <f t="array" ref="G5919">SUM(IF(A5919=A$5:A5919,IF(C5919=C$5:C5919,1,0),0))</f>
        <v>249</v>
      </c>
    </row>
    <row r="5920" spans="1:7" x14ac:dyDescent="0.25">
      <c r="A5920">
        <v>2017</v>
      </c>
      <c r="B5920" s="53" t="str">
        <f t="shared" si="184"/>
        <v>2017_TX250</v>
      </c>
      <c r="C5920" t="s">
        <v>389</v>
      </c>
      <c r="D5920" t="s">
        <v>1576</v>
      </c>
      <c r="E5920" s="53" t="str">
        <f t="shared" si="185"/>
        <v>2017_TXWOOD</v>
      </c>
      <c r="F5920">
        <v>424100</v>
      </c>
      <c r="G5920" s="53">
        <f t="array" ref="G5920">SUM(IF(A5920=A$5:A5920,IF(C5920=C$5:C5920,1,0),0))</f>
        <v>250</v>
      </c>
    </row>
    <row r="5921" spans="1:7" x14ac:dyDescent="0.25">
      <c r="A5921">
        <v>2017</v>
      </c>
      <c r="B5921" s="53" t="str">
        <f t="shared" si="184"/>
        <v>2017_TX251</v>
      </c>
      <c r="C5921" t="s">
        <v>389</v>
      </c>
      <c r="D5921" t="s">
        <v>1900</v>
      </c>
      <c r="E5921" s="53" t="str">
        <f t="shared" si="185"/>
        <v>2017_TXYOAKUM</v>
      </c>
      <c r="F5921">
        <v>424100</v>
      </c>
      <c r="G5921" s="53">
        <f t="array" ref="G5921">SUM(IF(A5921=A$5:A5921,IF(C5921=C$5:C5921,1,0),0))</f>
        <v>251</v>
      </c>
    </row>
    <row r="5922" spans="1:7" x14ac:dyDescent="0.25">
      <c r="A5922">
        <v>2017</v>
      </c>
      <c r="B5922" s="53" t="str">
        <f t="shared" si="184"/>
        <v>2017_TX252</v>
      </c>
      <c r="C5922" t="s">
        <v>389</v>
      </c>
      <c r="D5922" t="s">
        <v>1901</v>
      </c>
      <c r="E5922" s="53" t="str">
        <f t="shared" si="185"/>
        <v>2017_TXYOUNG</v>
      </c>
      <c r="F5922">
        <v>424100</v>
      </c>
      <c r="G5922" s="53">
        <f t="array" ref="G5922">SUM(IF(A5922=A$5:A5922,IF(C5922=C$5:C5922,1,0),0))</f>
        <v>252</v>
      </c>
    </row>
    <row r="5923" spans="1:7" x14ac:dyDescent="0.25">
      <c r="A5923">
        <v>2017</v>
      </c>
      <c r="B5923" s="53" t="str">
        <f t="shared" si="184"/>
        <v>2017_TX253</v>
      </c>
      <c r="C5923" t="s">
        <v>389</v>
      </c>
      <c r="D5923" t="s">
        <v>1902</v>
      </c>
      <c r="E5923" s="53" t="str">
        <f t="shared" si="185"/>
        <v>2017_TXZAPATA</v>
      </c>
      <c r="F5923">
        <v>424100</v>
      </c>
      <c r="G5923" s="53">
        <f t="array" ref="G5923">SUM(IF(A5923=A$5:A5923,IF(C5923=C$5:C5923,1,0),0))</f>
        <v>253</v>
      </c>
    </row>
    <row r="5924" spans="1:7" x14ac:dyDescent="0.25">
      <c r="A5924">
        <v>2017</v>
      </c>
      <c r="B5924" s="53" t="str">
        <f t="shared" si="184"/>
        <v>2017_TX254</v>
      </c>
      <c r="C5924" t="s">
        <v>389</v>
      </c>
      <c r="D5924" t="s">
        <v>1903</v>
      </c>
      <c r="E5924" s="53" t="str">
        <f t="shared" si="185"/>
        <v>2017_TXZAVALA</v>
      </c>
      <c r="F5924">
        <v>424100</v>
      </c>
      <c r="G5924" s="53">
        <f t="array" ref="G5924">SUM(IF(A5924=A$5:A5924,IF(C5924=C$5:C5924,1,0),0))</f>
        <v>254</v>
      </c>
    </row>
    <row r="5925" spans="1:7" x14ac:dyDescent="0.25">
      <c r="A5925">
        <v>2017</v>
      </c>
      <c r="B5925" s="53" t="str">
        <f t="shared" si="184"/>
        <v>2017_UT1</v>
      </c>
      <c r="C5925" t="s">
        <v>297</v>
      </c>
      <c r="D5925" t="s">
        <v>1580</v>
      </c>
      <c r="E5925" s="53" t="str">
        <f t="shared" si="185"/>
        <v>2017_UTBEAVER</v>
      </c>
      <c r="F5925">
        <v>424100</v>
      </c>
      <c r="G5925" s="53">
        <f t="array" ref="G5925">SUM(IF(A5925=A$5:A5925,IF(C5925=C$5:C5925,1,0),0))</f>
        <v>1</v>
      </c>
    </row>
    <row r="5926" spans="1:7" x14ac:dyDescent="0.25">
      <c r="A5926">
        <v>2017</v>
      </c>
      <c r="B5926" s="53" t="str">
        <f t="shared" si="184"/>
        <v>2017_UT2</v>
      </c>
      <c r="C5926" t="s">
        <v>297</v>
      </c>
      <c r="D5926" t="s">
        <v>1904</v>
      </c>
      <c r="E5926" s="53" t="str">
        <f t="shared" si="185"/>
        <v>2017_UTBOX ELDER</v>
      </c>
      <c r="F5926">
        <v>424100</v>
      </c>
      <c r="G5926" s="53">
        <f t="array" ref="G5926">SUM(IF(A5926=A$5:A5926,IF(C5926=C$5:C5926,1,0),0))</f>
        <v>2</v>
      </c>
    </row>
    <row r="5927" spans="1:7" x14ac:dyDescent="0.25">
      <c r="A5927">
        <v>2017</v>
      </c>
      <c r="B5927" s="53" t="str">
        <f t="shared" si="184"/>
        <v>2017_UT3</v>
      </c>
      <c r="C5927" t="s">
        <v>297</v>
      </c>
      <c r="D5927" t="s">
        <v>1905</v>
      </c>
      <c r="E5927" s="53" t="str">
        <f t="shared" si="185"/>
        <v>2017_UTCACHE</v>
      </c>
      <c r="F5927">
        <v>424100</v>
      </c>
      <c r="G5927" s="53">
        <f t="array" ref="G5927">SUM(IF(A5927=A$5:A5927,IF(C5927=C$5:C5927,1,0),0))</f>
        <v>3</v>
      </c>
    </row>
    <row r="5928" spans="1:7" x14ac:dyDescent="0.25">
      <c r="A5928">
        <v>2017</v>
      </c>
      <c r="B5928" s="53" t="str">
        <f t="shared" si="184"/>
        <v>2017_UT4</v>
      </c>
      <c r="C5928" t="s">
        <v>297</v>
      </c>
      <c r="D5928" t="s">
        <v>1317</v>
      </c>
      <c r="E5928" s="53" t="str">
        <f t="shared" si="185"/>
        <v>2017_UTCARBON</v>
      </c>
      <c r="F5928">
        <v>424100</v>
      </c>
      <c r="G5928" s="53">
        <f t="array" ref="G5928">SUM(IF(A5928=A$5:A5928,IF(C5928=C$5:C5928,1,0),0))</f>
        <v>4</v>
      </c>
    </row>
    <row r="5929" spans="1:7" x14ac:dyDescent="0.25">
      <c r="A5929">
        <v>2017</v>
      </c>
      <c r="B5929" s="53" t="str">
        <f t="shared" si="184"/>
        <v>2017_UT5</v>
      </c>
      <c r="C5929" t="s">
        <v>297</v>
      </c>
      <c r="D5929" t="s">
        <v>1906</v>
      </c>
      <c r="E5929" s="53" t="str">
        <f t="shared" si="185"/>
        <v>2017_UTDAGGETT</v>
      </c>
      <c r="F5929">
        <v>424100</v>
      </c>
      <c r="G5929" s="53">
        <f t="array" ref="G5929">SUM(IF(A5929=A$5:A5929,IF(C5929=C$5:C5929,1,0),0))</f>
        <v>5</v>
      </c>
    </row>
    <row r="5930" spans="1:7" x14ac:dyDescent="0.25">
      <c r="A5930">
        <v>2017</v>
      </c>
      <c r="B5930" s="53" t="str">
        <f t="shared" si="184"/>
        <v>2017_UT6</v>
      </c>
      <c r="C5930" t="s">
        <v>297</v>
      </c>
      <c r="D5930" t="s">
        <v>908</v>
      </c>
      <c r="E5930" s="53" t="str">
        <f t="shared" si="185"/>
        <v>2017_UTDAVIS</v>
      </c>
      <c r="F5930">
        <v>424100</v>
      </c>
      <c r="G5930" s="53">
        <f t="array" ref="G5930">SUM(IF(A5930=A$5:A5930,IF(C5930=C$5:C5930,1,0),0))</f>
        <v>6</v>
      </c>
    </row>
    <row r="5931" spans="1:7" x14ac:dyDescent="0.25">
      <c r="A5931">
        <v>2017</v>
      </c>
      <c r="B5931" s="53" t="str">
        <f t="shared" si="184"/>
        <v>2017_UT7</v>
      </c>
      <c r="C5931" t="s">
        <v>297</v>
      </c>
      <c r="D5931" t="s">
        <v>1907</v>
      </c>
      <c r="E5931" s="53" t="str">
        <f t="shared" si="185"/>
        <v>2017_UTDUCHESNE</v>
      </c>
      <c r="F5931">
        <v>424100</v>
      </c>
      <c r="G5931" s="53">
        <f t="array" ref="G5931">SUM(IF(A5931=A$5:A5931,IF(C5931=C$5:C5931,1,0),0))</f>
        <v>7</v>
      </c>
    </row>
    <row r="5932" spans="1:7" x14ac:dyDescent="0.25">
      <c r="A5932">
        <v>2017</v>
      </c>
      <c r="B5932" s="53" t="str">
        <f t="shared" si="184"/>
        <v>2017_UT8</v>
      </c>
      <c r="C5932" t="s">
        <v>297</v>
      </c>
      <c r="D5932" t="s">
        <v>1908</v>
      </c>
      <c r="E5932" s="53" t="str">
        <f t="shared" si="185"/>
        <v>2017_UTEMERY</v>
      </c>
      <c r="F5932">
        <v>424100</v>
      </c>
      <c r="G5932" s="53">
        <f t="array" ref="G5932">SUM(IF(A5932=A$5:A5932,IF(C5932=C$5:C5932,1,0),0))</f>
        <v>8</v>
      </c>
    </row>
    <row r="5933" spans="1:7" x14ac:dyDescent="0.25">
      <c r="A5933">
        <v>2017</v>
      </c>
      <c r="B5933" s="53" t="str">
        <f t="shared" si="184"/>
        <v>2017_UT9</v>
      </c>
      <c r="C5933" t="s">
        <v>297</v>
      </c>
      <c r="D5933" t="s">
        <v>193</v>
      </c>
      <c r="E5933" s="53" t="str">
        <f t="shared" si="185"/>
        <v>2017_UTGARFIELD</v>
      </c>
      <c r="F5933">
        <v>424100</v>
      </c>
      <c r="G5933" s="53">
        <f t="array" ref="G5933">SUM(IF(A5933=A$5:A5933,IF(C5933=C$5:C5933,1,0),0))</f>
        <v>9</v>
      </c>
    </row>
    <row r="5934" spans="1:7" x14ac:dyDescent="0.25">
      <c r="A5934">
        <v>2017</v>
      </c>
      <c r="B5934" s="53" t="str">
        <f t="shared" si="184"/>
        <v>2017_UT10</v>
      </c>
      <c r="C5934" t="s">
        <v>297</v>
      </c>
      <c r="D5934" t="s">
        <v>597</v>
      </c>
      <c r="E5934" s="53" t="str">
        <f t="shared" si="185"/>
        <v>2017_UTGRAND</v>
      </c>
      <c r="F5934">
        <v>424100</v>
      </c>
      <c r="G5934" s="53">
        <f t="array" ref="G5934">SUM(IF(A5934=A$5:A5934,IF(C5934=C$5:C5934,1,0),0))</f>
        <v>10</v>
      </c>
    </row>
    <row r="5935" spans="1:7" x14ac:dyDescent="0.25">
      <c r="A5935">
        <v>2017</v>
      </c>
      <c r="B5935" s="53" t="str">
        <f t="shared" si="184"/>
        <v>2017_UT11</v>
      </c>
      <c r="C5935" t="s">
        <v>297</v>
      </c>
      <c r="D5935" t="s">
        <v>1145</v>
      </c>
      <c r="E5935" s="53" t="str">
        <f t="shared" si="185"/>
        <v>2017_UTIRON</v>
      </c>
      <c r="F5935">
        <v>424100</v>
      </c>
      <c r="G5935" s="53">
        <f t="array" ref="G5935">SUM(IF(A5935=A$5:A5935,IF(C5935=C$5:C5935,1,0),0))</f>
        <v>11</v>
      </c>
    </row>
    <row r="5936" spans="1:7" x14ac:dyDescent="0.25">
      <c r="A5936">
        <v>2017</v>
      </c>
      <c r="B5936" s="53" t="str">
        <f t="shared" si="184"/>
        <v>2017_UT12</v>
      </c>
      <c r="C5936" t="s">
        <v>297</v>
      </c>
      <c r="D5936" t="s">
        <v>1909</v>
      </c>
      <c r="E5936" s="53" t="str">
        <f t="shared" si="185"/>
        <v>2017_UTJUAB</v>
      </c>
      <c r="F5936">
        <v>424100</v>
      </c>
      <c r="G5936" s="53">
        <f t="array" ref="G5936">SUM(IF(A5936=A$5:A5936,IF(C5936=C$5:C5936,1,0),0))</f>
        <v>12</v>
      </c>
    </row>
    <row r="5937" spans="1:7" x14ac:dyDescent="0.25">
      <c r="A5937">
        <v>2017</v>
      </c>
      <c r="B5937" s="53" t="str">
        <f t="shared" si="184"/>
        <v>2017_UT13</v>
      </c>
      <c r="C5937" t="s">
        <v>297</v>
      </c>
      <c r="D5937" t="s">
        <v>827</v>
      </c>
      <c r="E5937" s="53" t="str">
        <f t="shared" si="185"/>
        <v>2017_UTKANE</v>
      </c>
      <c r="F5937">
        <v>424100</v>
      </c>
      <c r="G5937" s="53">
        <f t="array" ref="G5937">SUM(IF(A5937=A$5:A5937,IF(C5937=C$5:C5937,1,0),0))</f>
        <v>13</v>
      </c>
    </row>
    <row r="5938" spans="1:7" x14ac:dyDescent="0.25">
      <c r="A5938">
        <v>2017</v>
      </c>
      <c r="B5938" s="53" t="str">
        <f t="shared" si="184"/>
        <v>2017_UT14</v>
      </c>
      <c r="C5938" t="s">
        <v>297</v>
      </c>
      <c r="D5938" t="s">
        <v>1910</v>
      </c>
      <c r="E5938" s="53" t="str">
        <f t="shared" si="185"/>
        <v>2017_UTMILLARD</v>
      </c>
      <c r="F5938">
        <v>424100</v>
      </c>
      <c r="G5938" s="53">
        <f t="array" ref="G5938">SUM(IF(A5938=A$5:A5938,IF(C5938=C$5:C5938,1,0),0))</f>
        <v>14</v>
      </c>
    </row>
    <row r="5939" spans="1:7" x14ac:dyDescent="0.25">
      <c r="A5939">
        <v>2017</v>
      </c>
      <c r="B5939" s="53" t="str">
        <f t="shared" si="184"/>
        <v>2017_UT15</v>
      </c>
      <c r="C5939" t="s">
        <v>297</v>
      </c>
      <c r="D5939" t="s">
        <v>472</v>
      </c>
      <c r="E5939" s="53" t="str">
        <f t="shared" si="185"/>
        <v>2017_UTMORGAN</v>
      </c>
      <c r="F5939">
        <v>424100</v>
      </c>
      <c r="G5939" s="53">
        <f t="array" ref="G5939">SUM(IF(A5939=A$5:A5939,IF(C5939=C$5:C5939,1,0),0))</f>
        <v>15</v>
      </c>
    </row>
    <row r="5940" spans="1:7" x14ac:dyDescent="0.25">
      <c r="A5940">
        <v>2017</v>
      </c>
      <c r="B5940" s="53" t="str">
        <f t="shared" si="184"/>
        <v>2017_UT16</v>
      </c>
      <c r="C5940" t="s">
        <v>297</v>
      </c>
      <c r="D5940" t="s">
        <v>1911</v>
      </c>
      <c r="E5940" s="53" t="str">
        <f t="shared" si="185"/>
        <v>2017_UTPIUTE</v>
      </c>
      <c r="F5940">
        <v>424100</v>
      </c>
      <c r="G5940" s="53">
        <f t="array" ref="G5940">SUM(IF(A5940=A$5:A5940,IF(C5940=C$5:C5940,1,0),0))</f>
        <v>16</v>
      </c>
    </row>
    <row r="5941" spans="1:7" x14ac:dyDescent="0.25">
      <c r="A5941">
        <v>2017</v>
      </c>
      <c r="B5941" s="53" t="str">
        <f t="shared" si="184"/>
        <v>2017_UT17</v>
      </c>
      <c r="C5941" t="s">
        <v>297</v>
      </c>
      <c r="D5941" t="s">
        <v>1912</v>
      </c>
      <c r="E5941" s="53" t="str">
        <f t="shared" si="185"/>
        <v>2017_UTRICH</v>
      </c>
      <c r="F5941">
        <v>424100</v>
      </c>
      <c r="G5941" s="53">
        <f t="array" ref="G5941">SUM(IF(A5941=A$5:A5941,IF(C5941=C$5:C5941,1,0),0))</f>
        <v>17</v>
      </c>
    </row>
    <row r="5942" spans="1:7" x14ac:dyDescent="0.25">
      <c r="A5942">
        <v>2017</v>
      </c>
      <c r="B5942" s="53" t="str">
        <f t="shared" si="184"/>
        <v>2017_UT18</v>
      </c>
      <c r="C5942" t="s">
        <v>297</v>
      </c>
      <c r="D5942" t="s">
        <v>298</v>
      </c>
      <c r="E5942" s="53" t="str">
        <f t="shared" si="185"/>
        <v>2017_UTSALT LAKE</v>
      </c>
      <c r="F5942">
        <v>600300</v>
      </c>
      <c r="G5942" s="53">
        <f t="array" ref="G5942">SUM(IF(A5942=A$5:A5942,IF(C5942=C$5:C5942,1,0),0))</f>
        <v>18</v>
      </c>
    </row>
    <row r="5943" spans="1:7" x14ac:dyDescent="0.25">
      <c r="A5943">
        <v>2017</v>
      </c>
      <c r="B5943" s="53" t="str">
        <f t="shared" si="184"/>
        <v>2017_UT19</v>
      </c>
      <c r="C5943" t="s">
        <v>297</v>
      </c>
      <c r="D5943" t="s">
        <v>359</v>
      </c>
      <c r="E5943" s="53" t="str">
        <f t="shared" si="185"/>
        <v>2017_UTSAN JUAN</v>
      </c>
      <c r="F5943">
        <v>424100</v>
      </c>
      <c r="G5943" s="53">
        <f t="array" ref="G5943">SUM(IF(A5943=A$5:A5943,IF(C5943=C$5:C5943,1,0),0))</f>
        <v>19</v>
      </c>
    </row>
    <row r="5944" spans="1:7" x14ac:dyDescent="0.25">
      <c r="A5944">
        <v>2017</v>
      </c>
      <c r="B5944" s="53" t="str">
        <f t="shared" si="184"/>
        <v>2017_UT20</v>
      </c>
      <c r="C5944" t="s">
        <v>297</v>
      </c>
      <c r="D5944" t="s">
        <v>1913</v>
      </c>
      <c r="E5944" s="53" t="str">
        <f t="shared" si="185"/>
        <v>2017_UTSANPETE</v>
      </c>
      <c r="F5944">
        <v>424100</v>
      </c>
      <c r="G5944" s="53">
        <f t="array" ref="G5944">SUM(IF(A5944=A$5:A5944,IF(C5944=C$5:C5944,1,0),0))</f>
        <v>20</v>
      </c>
    </row>
    <row r="5945" spans="1:7" x14ac:dyDescent="0.25">
      <c r="A5945">
        <v>2017</v>
      </c>
      <c r="B5945" s="53" t="str">
        <f t="shared" si="184"/>
        <v>2017_UT21</v>
      </c>
      <c r="C5945" t="s">
        <v>297</v>
      </c>
      <c r="D5945" t="s">
        <v>544</v>
      </c>
      <c r="E5945" s="53" t="str">
        <f t="shared" si="185"/>
        <v>2017_UTSEVIER</v>
      </c>
      <c r="F5945">
        <v>424100</v>
      </c>
      <c r="G5945" s="53">
        <f t="array" ref="G5945">SUM(IF(A5945=A$5:A5945,IF(C5945=C$5:C5945,1,0),0))</f>
        <v>21</v>
      </c>
    </row>
    <row r="5946" spans="1:7" x14ac:dyDescent="0.25">
      <c r="A5946">
        <v>2017</v>
      </c>
      <c r="B5946" s="53" t="str">
        <f t="shared" si="184"/>
        <v>2017_UT22</v>
      </c>
      <c r="C5946" t="s">
        <v>297</v>
      </c>
      <c r="D5946" t="s">
        <v>203</v>
      </c>
      <c r="E5946" s="53" t="str">
        <f t="shared" si="185"/>
        <v>2017_UTSUMMIT</v>
      </c>
      <c r="F5946">
        <v>636150</v>
      </c>
      <c r="G5946" s="53">
        <f t="array" ref="G5946">SUM(IF(A5946=A$5:A5946,IF(C5946=C$5:C5946,1,0),0))</f>
        <v>22</v>
      </c>
    </row>
    <row r="5947" spans="1:7" x14ac:dyDescent="0.25">
      <c r="A5947">
        <v>2017</v>
      </c>
      <c r="B5947" s="53" t="str">
        <f t="shared" si="184"/>
        <v>2017_UT23</v>
      </c>
      <c r="C5947" t="s">
        <v>297</v>
      </c>
      <c r="D5947" t="s">
        <v>299</v>
      </c>
      <c r="E5947" s="53" t="str">
        <f t="shared" si="185"/>
        <v>2017_UTTOOELE</v>
      </c>
      <c r="F5947">
        <v>600300</v>
      </c>
      <c r="G5947" s="53">
        <f t="array" ref="G5947">SUM(IF(A5947=A$5:A5947,IF(C5947=C$5:C5947,1,0),0))</f>
        <v>23</v>
      </c>
    </row>
    <row r="5948" spans="1:7" x14ac:dyDescent="0.25">
      <c r="A5948">
        <v>2017</v>
      </c>
      <c r="B5948" s="53" t="str">
        <f t="shared" si="184"/>
        <v>2017_UT24</v>
      </c>
      <c r="C5948" t="s">
        <v>297</v>
      </c>
      <c r="D5948" t="s">
        <v>1914</v>
      </c>
      <c r="E5948" s="53" t="str">
        <f t="shared" si="185"/>
        <v>2017_UTUINTAH</v>
      </c>
      <c r="F5948">
        <v>424100</v>
      </c>
      <c r="G5948" s="53">
        <f t="array" ref="G5948">SUM(IF(A5948=A$5:A5948,IF(C5948=C$5:C5948,1,0),0))</f>
        <v>24</v>
      </c>
    </row>
    <row r="5949" spans="1:7" x14ac:dyDescent="0.25">
      <c r="A5949">
        <v>2017</v>
      </c>
      <c r="B5949" s="53" t="str">
        <f t="shared" si="184"/>
        <v>2017_UT25</v>
      </c>
      <c r="C5949" t="s">
        <v>297</v>
      </c>
      <c r="D5949" t="s">
        <v>122</v>
      </c>
      <c r="E5949" s="53" t="str">
        <f t="shared" si="185"/>
        <v>2017_UTUTAH</v>
      </c>
      <c r="F5949">
        <v>424100</v>
      </c>
      <c r="G5949" s="53">
        <f t="array" ref="G5949">SUM(IF(A5949=A$5:A5949,IF(C5949=C$5:C5949,1,0),0))</f>
        <v>25</v>
      </c>
    </row>
    <row r="5950" spans="1:7" x14ac:dyDescent="0.25">
      <c r="A5950">
        <v>2017</v>
      </c>
      <c r="B5950" s="53" t="str">
        <f t="shared" si="184"/>
        <v>2017_UT26</v>
      </c>
      <c r="C5950" t="s">
        <v>297</v>
      </c>
      <c r="D5950" t="s">
        <v>1915</v>
      </c>
      <c r="E5950" s="53" t="str">
        <f t="shared" si="185"/>
        <v>2017_UTWASATCH</v>
      </c>
      <c r="F5950">
        <v>424100</v>
      </c>
      <c r="G5950" s="53">
        <f t="array" ref="G5950">SUM(IF(A5950=A$5:A5950,IF(C5950=C$5:C5950,1,0),0))</f>
        <v>26</v>
      </c>
    </row>
    <row r="5951" spans="1:7" x14ac:dyDescent="0.25">
      <c r="A5951">
        <v>2017</v>
      </c>
      <c r="B5951" s="53" t="str">
        <f t="shared" si="184"/>
        <v>2017_UT27</v>
      </c>
      <c r="C5951" t="s">
        <v>297</v>
      </c>
      <c r="D5951" t="s">
        <v>125</v>
      </c>
      <c r="E5951" s="53" t="str">
        <f t="shared" si="185"/>
        <v>2017_UTWASHINGTON</v>
      </c>
      <c r="F5951">
        <v>424100</v>
      </c>
      <c r="G5951" s="53">
        <f t="array" ref="G5951">SUM(IF(A5951=A$5:A5951,IF(C5951=C$5:C5951,1,0),0))</f>
        <v>27</v>
      </c>
    </row>
    <row r="5952" spans="1:7" x14ac:dyDescent="0.25">
      <c r="A5952">
        <v>2017</v>
      </c>
      <c r="B5952" s="53" t="str">
        <f t="shared" si="184"/>
        <v>2017_UT28</v>
      </c>
      <c r="C5952" t="s">
        <v>297</v>
      </c>
      <c r="D5952" t="s">
        <v>770</v>
      </c>
      <c r="E5952" s="53" t="str">
        <f t="shared" si="185"/>
        <v>2017_UTWAYNE</v>
      </c>
      <c r="F5952">
        <v>424100</v>
      </c>
      <c r="G5952" s="53">
        <f t="array" ref="G5952">SUM(IF(A5952=A$5:A5952,IF(C5952=C$5:C5952,1,0),0))</f>
        <v>28</v>
      </c>
    </row>
    <row r="5953" spans="1:7" x14ac:dyDescent="0.25">
      <c r="A5953">
        <v>2017</v>
      </c>
      <c r="B5953" s="53" t="str">
        <f t="shared" si="184"/>
        <v>2017_UT29</v>
      </c>
      <c r="C5953" t="s">
        <v>297</v>
      </c>
      <c r="D5953" t="s">
        <v>1916</v>
      </c>
      <c r="E5953" s="53" t="str">
        <f t="shared" si="185"/>
        <v>2017_UTWEBER</v>
      </c>
      <c r="F5953">
        <v>424100</v>
      </c>
      <c r="G5953" s="53">
        <f t="array" ref="G5953">SUM(IF(A5953=A$5:A5953,IF(C5953=C$5:C5953,1,0),0))</f>
        <v>29</v>
      </c>
    </row>
    <row r="5954" spans="1:7" x14ac:dyDescent="0.25">
      <c r="A5954">
        <v>2017</v>
      </c>
      <c r="B5954" s="53" t="str">
        <f t="shared" si="184"/>
        <v>2017_VT1</v>
      </c>
      <c r="C5954" t="s">
        <v>390</v>
      </c>
      <c r="D5954" t="s">
        <v>1917</v>
      </c>
      <c r="E5954" s="53" t="str">
        <f t="shared" si="185"/>
        <v>2017_VTADDISON</v>
      </c>
      <c r="F5954">
        <v>424100</v>
      </c>
      <c r="G5954" s="53">
        <f t="array" ref="G5954">SUM(IF(A5954=A$5:A5954,IF(C5954=C$5:C5954,1,0),0))</f>
        <v>1</v>
      </c>
    </row>
    <row r="5955" spans="1:7" x14ac:dyDescent="0.25">
      <c r="A5955">
        <v>2017</v>
      </c>
      <c r="B5955" s="53" t="str">
        <f t="shared" si="184"/>
        <v>2017_VT2</v>
      </c>
      <c r="C5955" t="s">
        <v>390</v>
      </c>
      <c r="D5955" t="s">
        <v>1918</v>
      </c>
      <c r="E5955" s="53" t="str">
        <f t="shared" si="185"/>
        <v>2017_VTBENNINGTON</v>
      </c>
      <c r="F5955">
        <v>424100</v>
      </c>
      <c r="G5955" s="53">
        <f t="array" ref="G5955">SUM(IF(A5955=A$5:A5955,IF(C5955=C$5:C5955,1,0),0))</f>
        <v>2</v>
      </c>
    </row>
    <row r="5956" spans="1:7" x14ac:dyDescent="0.25">
      <c r="A5956">
        <v>2017</v>
      </c>
      <c r="B5956" s="53" t="str">
        <f t="shared" si="184"/>
        <v>2017_VT3</v>
      </c>
      <c r="C5956" t="s">
        <v>390</v>
      </c>
      <c r="D5956" t="s">
        <v>1919</v>
      </c>
      <c r="E5956" s="53" t="str">
        <f t="shared" si="185"/>
        <v>2017_VTCALEDONIA</v>
      </c>
      <c r="F5956">
        <v>424100</v>
      </c>
      <c r="G5956" s="53">
        <f t="array" ref="G5956">SUM(IF(A5956=A$5:A5956,IF(C5956=C$5:C5956,1,0),0))</f>
        <v>3</v>
      </c>
    </row>
    <row r="5957" spans="1:7" x14ac:dyDescent="0.25">
      <c r="A5957">
        <v>2017</v>
      </c>
      <c r="B5957" s="53" t="str">
        <f t="shared" si="184"/>
        <v>2017_VT4</v>
      </c>
      <c r="C5957" t="s">
        <v>390</v>
      </c>
      <c r="D5957" t="s">
        <v>1920</v>
      </c>
      <c r="E5957" s="53" t="str">
        <f t="shared" si="185"/>
        <v>2017_VTCHITTENDEN</v>
      </c>
      <c r="F5957">
        <v>424100</v>
      </c>
      <c r="G5957" s="53">
        <f t="array" ref="G5957">SUM(IF(A5957=A$5:A5957,IF(C5957=C$5:C5957,1,0),0))</f>
        <v>4</v>
      </c>
    </row>
    <row r="5958" spans="1:7" x14ac:dyDescent="0.25">
      <c r="A5958">
        <v>2017</v>
      </c>
      <c r="B5958" s="53" t="str">
        <f t="shared" ref="B5958:B6021" si="186">A5958&amp;"_"&amp;C5958&amp;G5958</f>
        <v>2017_VT5</v>
      </c>
      <c r="C5958" t="s">
        <v>390</v>
      </c>
      <c r="D5958" t="s">
        <v>239</v>
      </c>
      <c r="E5958" s="53" t="str">
        <f t="shared" ref="E5958:E6021" si="187">A5958&amp;"_"&amp;C5958&amp;D5958</f>
        <v>2017_VTESSEX</v>
      </c>
      <c r="F5958">
        <v>424100</v>
      </c>
      <c r="G5958" s="53">
        <f t="array" ref="G5958">SUM(IF(A5958=A$5:A5958,IF(C5958=C$5:C5958,1,0),0))</f>
        <v>5</v>
      </c>
    </row>
    <row r="5959" spans="1:7" x14ac:dyDescent="0.25">
      <c r="A5959">
        <v>2017</v>
      </c>
      <c r="B5959" s="53" t="str">
        <f t="shared" si="186"/>
        <v>2017_VT6</v>
      </c>
      <c r="C5959" t="s">
        <v>390</v>
      </c>
      <c r="D5959" t="s">
        <v>455</v>
      </c>
      <c r="E5959" s="53" t="str">
        <f t="shared" si="187"/>
        <v>2017_VTFRANKLIN</v>
      </c>
      <c r="F5959">
        <v>424100</v>
      </c>
      <c r="G5959" s="53">
        <f t="array" ref="G5959">SUM(IF(A5959=A$5:A5959,IF(C5959=C$5:C5959,1,0),0))</f>
        <v>6</v>
      </c>
    </row>
    <row r="5960" spans="1:7" x14ac:dyDescent="0.25">
      <c r="A5960">
        <v>2017</v>
      </c>
      <c r="B5960" s="53" t="str">
        <f t="shared" si="186"/>
        <v>2017_VT7</v>
      </c>
      <c r="C5960" t="s">
        <v>390</v>
      </c>
      <c r="D5960" t="s">
        <v>1921</v>
      </c>
      <c r="E5960" s="53" t="str">
        <f t="shared" si="187"/>
        <v>2017_VTGRAND ISLE</v>
      </c>
      <c r="F5960">
        <v>424100</v>
      </c>
      <c r="G5960" s="53">
        <f t="array" ref="G5960">SUM(IF(A5960=A$5:A5960,IF(C5960=C$5:C5960,1,0),0))</f>
        <v>7</v>
      </c>
    </row>
    <row r="5961" spans="1:7" x14ac:dyDescent="0.25">
      <c r="A5961">
        <v>2017</v>
      </c>
      <c r="B5961" s="53" t="str">
        <f t="shared" si="186"/>
        <v>2017_VT8</v>
      </c>
      <c r="C5961" t="s">
        <v>390</v>
      </c>
      <c r="D5961" t="s">
        <v>1922</v>
      </c>
      <c r="E5961" s="53" t="str">
        <f t="shared" si="187"/>
        <v>2017_VTLAMOILLE</v>
      </c>
      <c r="F5961">
        <v>424100</v>
      </c>
      <c r="G5961" s="53">
        <f t="array" ref="G5961">SUM(IF(A5961=A$5:A5961,IF(C5961=C$5:C5961,1,0),0))</f>
        <v>8</v>
      </c>
    </row>
    <row r="5962" spans="1:7" x14ac:dyDescent="0.25">
      <c r="A5962">
        <v>2017</v>
      </c>
      <c r="B5962" s="53" t="str">
        <f t="shared" si="186"/>
        <v>2017_VT9</v>
      </c>
      <c r="C5962" t="s">
        <v>390</v>
      </c>
      <c r="D5962" t="s">
        <v>169</v>
      </c>
      <c r="E5962" s="53" t="str">
        <f t="shared" si="187"/>
        <v>2017_VTORANGE</v>
      </c>
      <c r="F5962">
        <v>424100</v>
      </c>
      <c r="G5962" s="53">
        <f t="array" ref="G5962">SUM(IF(A5962=A$5:A5962,IF(C5962=C$5:C5962,1,0),0))</f>
        <v>9</v>
      </c>
    </row>
    <row r="5963" spans="1:7" x14ac:dyDescent="0.25">
      <c r="A5963">
        <v>2017</v>
      </c>
      <c r="B5963" s="53" t="str">
        <f t="shared" si="186"/>
        <v>2017_VT10</v>
      </c>
      <c r="C5963" t="s">
        <v>390</v>
      </c>
      <c r="D5963" t="s">
        <v>1077</v>
      </c>
      <c r="E5963" s="53" t="str">
        <f t="shared" si="187"/>
        <v>2017_VTORLEANS</v>
      </c>
      <c r="F5963">
        <v>424100</v>
      </c>
      <c r="G5963" s="53">
        <f t="array" ref="G5963">SUM(IF(A5963=A$5:A5963,IF(C5963=C$5:C5963,1,0),0))</f>
        <v>10</v>
      </c>
    </row>
    <row r="5964" spans="1:7" x14ac:dyDescent="0.25">
      <c r="A5964">
        <v>2017</v>
      </c>
      <c r="B5964" s="53" t="str">
        <f t="shared" si="186"/>
        <v>2017_VT11</v>
      </c>
      <c r="C5964" t="s">
        <v>390</v>
      </c>
      <c r="D5964" t="s">
        <v>1923</v>
      </c>
      <c r="E5964" s="53" t="str">
        <f t="shared" si="187"/>
        <v>2017_VTRUTLAND</v>
      </c>
      <c r="F5964">
        <v>424100</v>
      </c>
      <c r="G5964" s="53">
        <f t="array" ref="G5964">SUM(IF(A5964=A$5:A5964,IF(C5964=C$5:C5964,1,0),0))</f>
        <v>11</v>
      </c>
    </row>
    <row r="5965" spans="1:7" x14ac:dyDescent="0.25">
      <c r="A5965">
        <v>2017</v>
      </c>
      <c r="B5965" s="53" t="str">
        <f t="shared" si="186"/>
        <v>2017_VT12</v>
      </c>
      <c r="C5965" t="s">
        <v>390</v>
      </c>
      <c r="D5965" t="s">
        <v>125</v>
      </c>
      <c r="E5965" s="53" t="str">
        <f t="shared" si="187"/>
        <v>2017_VTWASHINGTON</v>
      </c>
      <c r="F5965">
        <v>424100</v>
      </c>
      <c r="G5965" s="53">
        <f t="array" ref="G5965">SUM(IF(A5965=A$5:A5965,IF(C5965=C$5:C5965,1,0),0))</f>
        <v>12</v>
      </c>
    </row>
    <row r="5966" spans="1:7" x14ac:dyDescent="0.25">
      <c r="A5966">
        <v>2017</v>
      </c>
      <c r="B5966" s="53" t="str">
        <f t="shared" si="186"/>
        <v>2017_VT13</v>
      </c>
      <c r="C5966" t="s">
        <v>390</v>
      </c>
      <c r="D5966" t="s">
        <v>624</v>
      </c>
      <c r="E5966" s="53" t="str">
        <f t="shared" si="187"/>
        <v>2017_VTWINDHAM</v>
      </c>
      <c r="F5966">
        <v>424100</v>
      </c>
      <c r="G5966" s="53">
        <f t="array" ref="G5966">SUM(IF(A5966=A$5:A5966,IF(C5966=C$5:C5966,1,0),0))</f>
        <v>13</v>
      </c>
    </row>
    <row r="5967" spans="1:7" x14ac:dyDescent="0.25">
      <c r="A5967">
        <v>2017</v>
      </c>
      <c r="B5967" s="53" t="str">
        <f t="shared" si="186"/>
        <v>2017_VT14</v>
      </c>
      <c r="C5967" t="s">
        <v>390</v>
      </c>
      <c r="D5967" t="s">
        <v>1924</v>
      </c>
      <c r="E5967" s="53" t="str">
        <f t="shared" si="187"/>
        <v>2017_VTWINDSOR</v>
      </c>
      <c r="F5967">
        <v>424100</v>
      </c>
      <c r="G5967" s="53">
        <f t="array" ref="G5967">SUM(IF(A5967=A$5:A5967,IF(C5967=C$5:C5967,1,0),0))</f>
        <v>14</v>
      </c>
    </row>
    <row r="5968" spans="1:7" x14ac:dyDescent="0.25">
      <c r="A5968">
        <v>2017</v>
      </c>
      <c r="B5968" s="53" t="str">
        <f t="shared" si="186"/>
        <v>2017_VA1</v>
      </c>
      <c r="C5968" t="s">
        <v>300</v>
      </c>
      <c r="D5968" t="s">
        <v>1925</v>
      </c>
      <c r="E5968" s="53" t="str">
        <f t="shared" si="187"/>
        <v>2017_VAACCOMACK</v>
      </c>
      <c r="F5968">
        <v>424100</v>
      </c>
      <c r="G5968" s="53">
        <f t="array" ref="G5968">SUM(IF(A5968=A$5:A5968,IF(C5968=C$5:C5968,1,0),0))</f>
        <v>1</v>
      </c>
    </row>
    <row r="5969" spans="1:7" x14ac:dyDescent="0.25">
      <c r="A5969">
        <v>2017</v>
      </c>
      <c r="B5969" s="53" t="str">
        <f t="shared" si="186"/>
        <v>2017_VA2</v>
      </c>
      <c r="C5969" t="s">
        <v>300</v>
      </c>
      <c r="D5969" t="s">
        <v>301</v>
      </c>
      <c r="E5969" s="53" t="str">
        <f t="shared" si="187"/>
        <v>2017_VAALBEMARLE</v>
      </c>
      <c r="F5969">
        <v>437000</v>
      </c>
      <c r="G5969" s="53">
        <f t="array" ref="G5969">SUM(IF(A5969=A$5:A5969,IF(C5969=C$5:C5969,1,0),0))</f>
        <v>2</v>
      </c>
    </row>
    <row r="5970" spans="1:7" x14ac:dyDescent="0.25">
      <c r="A5970">
        <v>2017</v>
      </c>
      <c r="B5970" s="53" t="str">
        <f t="shared" si="186"/>
        <v>2017_VA3</v>
      </c>
      <c r="C5970" t="s">
        <v>300</v>
      </c>
      <c r="D5970" t="s">
        <v>1457</v>
      </c>
      <c r="E5970" s="53" t="str">
        <f t="shared" si="187"/>
        <v>2017_VAALLEGHANY</v>
      </c>
      <c r="F5970">
        <v>424100</v>
      </c>
      <c r="G5970" s="53">
        <f t="array" ref="G5970">SUM(IF(A5970=A$5:A5970,IF(C5970=C$5:C5970,1,0),0))</f>
        <v>3</v>
      </c>
    </row>
    <row r="5971" spans="1:7" x14ac:dyDescent="0.25">
      <c r="A5971">
        <v>2017</v>
      </c>
      <c r="B5971" s="53" t="str">
        <f t="shared" si="186"/>
        <v>2017_VA4</v>
      </c>
      <c r="C5971" t="s">
        <v>300</v>
      </c>
      <c r="D5971" t="s">
        <v>302</v>
      </c>
      <c r="E5971" s="53" t="str">
        <f t="shared" si="187"/>
        <v>2017_VAAMELIA</v>
      </c>
      <c r="F5971">
        <v>535900</v>
      </c>
      <c r="G5971" s="53">
        <f t="array" ref="G5971">SUM(IF(A5971=A$5:A5971,IF(C5971=C$5:C5971,1,0),0))</f>
        <v>4</v>
      </c>
    </row>
    <row r="5972" spans="1:7" x14ac:dyDescent="0.25">
      <c r="A5972">
        <v>2017</v>
      </c>
      <c r="B5972" s="53" t="str">
        <f t="shared" si="186"/>
        <v>2017_VA5</v>
      </c>
      <c r="C5972" t="s">
        <v>300</v>
      </c>
      <c r="D5972" t="s">
        <v>1926</v>
      </c>
      <c r="E5972" s="53" t="str">
        <f t="shared" si="187"/>
        <v>2017_VAAMHERST</v>
      </c>
      <c r="F5972">
        <v>424100</v>
      </c>
      <c r="G5972" s="53">
        <f t="array" ref="G5972">SUM(IF(A5972=A$5:A5972,IF(C5972=C$5:C5972,1,0),0))</f>
        <v>5</v>
      </c>
    </row>
    <row r="5973" spans="1:7" x14ac:dyDescent="0.25">
      <c r="A5973">
        <v>2017</v>
      </c>
      <c r="B5973" s="53" t="str">
        <f t="shared" si="186"/>
        <v>2017_VA6</v>
      </c>
      <c r="C5973" t="s">
        <v>300</v>
      </c>
      <c r="D5973" t="s">
        <v>1927</v>
      </c>
      <c r="E5973" s="53" t="str">
        <f t="shared" si="187"/>
        <v>2017_VAAPPOMATTOX</v>
      </c>
      <c r="F5973">
        <v>424100</v>
      </c>
      <c r="G5973" s="53">
        <f t="array" ref="G5973">SUM(IF(A5973=A$5:A5973,IF(C5973=C$5:C5973,1,0),0))</f>
        <v>6</v>
      </c>
    </row>
    <row r="5974" spans="1:7" x14ac:dyDescent="0.25">
      <c r="A5974">
        <v>2017</v>
      </c>
      <c r="B5974" s="53" t="str">
        <f t="shared" si="186"/>
        <v>2017_VA7</v>
      </c>
      <c r="C5974" t="s">
        <v>300</v>
      </c>
      <c r="D5974" t="s">
        <v>303</v>
      </c>
      <c r="E5974" s="53" t="str">
        <f t="shared" si="187"/>
        <v>2017_VAARLINGTON</v>
      </c>
      <c r="F5974">
        <v>636150</v>
      </c>
      <c r="G5974" s="53">
        <f t="array" ref="G5974">SUM(IF(A5974=A$5:A5974,IF(C5974=C$5:C5974,1,0),0))</f>
        <v>7</v>
      </c>
    </row>
    <row r="5975" spans="1:7" x14ac:dyDescent="0.25">
      <c r="A5975">
        <v>2017</v>
      </c>
      <c r="B5975" s="53" t="str">
        <f t="shared" si="186"/>
        <v>2017_VA8</v>
      </c>
      <c r="C5975" t="s">
        <v>300</v>
      </c>
      <c r="D5975" t="s">
        <v>1928</v>
      </c>
      <c r="E5975" s="53" t="str">
        <f t="shared" si="187"/>
        <v>2017_VAAUGUSTA</v>
      </c>
      <c r="F5975">
        <v>424100</v>
      </c>
      <c r="G5975" s="53">
        <f t="array" ref="G5975">SUM(IF(A5975=A$5:A5975,IF(C5975=C$5:C5975,1,0),0))</f>
        <v>8</v>
      </c>
    </row>
    <row r="5976" spans="1:7" x14ac:dyDescent="0.25">
      <c r="A5976">
        <v>2017</v>
      </c>
      <c r="B5976" s="53" t="str">
        <f t="shared" si="186"/>
        <v>2017_VA9</v>
      </c>
      <c r="C5976" t="s">
        <v>300</v>
      </c>
      <c r="D5976" t="s">
        <v>1003</v>
      </c>
      <c r="E5976" s="53" t="str">
        <f t="shared" si="187"/>
        <v>2017_VABATH</v>
      </c>
      <c r="F5976">
        <v>424100</v>
      </c>
      <c r="G5976" s="53">
        <f t="array" ref="G5976">SUM(IF(A5976=A$5:A5976,IF(C5976=C$5:C5976,1,0),0))</f>
        <v>9</v>
      </c>
    </row>
    <row r="5977" spans="1:7" x14ac:dyDescent="0.25">
      <c r="A5977">
        <v>2017</v>
      </c>
      <c r="B5977" s="53" t="str">
        <f t="shared" si="186"/>
        <v>2017_VA10</v>
      </c>
      <c r="C5977" t="s">
        <v>300</v>
      </c>
      <c r="D5977" t="s">
        <v>1636</v>
      </c>
      <c r="E5977" s="53" t="str">
        <f t="shared" si="187"/>
        <v>2017_VABEDFORD</v>
      </c>
      <c r="F5977">
        <v>424100</v>
      </c>
      <c r="G5977" s="53">
        <f t="array" ref="G5977">SUM(IF(A5977=A$5:A5977,IF(C5977=C$5:C5977,1,0),0))</f>
        <v>10</v>
      </c>
    </row>
    <row r="5978" spans="1:7" x14ac:dyDescent="0.25">
      <c r="A5978">
        <v>2017</v>
      </c>
      <c r="B5978" s="53" t="str">
        <f t="shared" si="186"/>
        <v>2017_VA11</v>
      </c>
      <c r="C5978" t="s">
        <v>300</v>
      </c>
      <c r="D5978" t="s">
        <v>1929</v>
      </c>
      <c r="E5978" s="53" t="str">
        <f t="shared" si="187"/>
        <v>2017_VABLAND</v>
      </c>
      <c r="F5978">
        <v>424100</v>
      </c>
      <c r="G5978" s="53">
        <f t="array" ref="G5978">SUM(IF(A5978=A$5:A5978,IF(C5978=C$5:C5978,1,0),0))</f>
        <v>11</v>
      </c>
    </row>
    <row r="5979" spans="1:7" x14ac:dyDescent="0.25">
      <c r="A5979">
        <v>2017</v>
      </c>
      <c r="B5979" s="53" t="str">
        <f t="shared" si="186"/>
        <v>2017_VA12</v>
      </c>
      <c r="C5979" t="s">
        <v>300</v>
      </c>
      <c r="D5979" t="s">
        <v>1930</v>
      </c>
      <c r="E5979" s="53" t="str">
        <f t="shared" si="187"/>
        <v>2017_VABOTETOURT</v>
      </c>
      <c r="F5979">
        <v>424100</v>
      </c>
      <c r="G5979" s="53">
        <f t="array" ref="G5979">SUM(IF(A5979=A$5:A5979,IF(C5979=C$5:C5979,1,0),0))</f>
        <v>12</v>
      </c>
    </row>
    <row r="5980" spans="1:7" x14ac:dyDescent="0.25">
      <c r="A5980">
        <v>2017</v>
      </c>
      <c r="B5980" s="53" t="str">
        <f t="shared" si="186"/>
        <v>2017_VA13</v>
      </c>
      <c r="C5980" t="s">
        <v>300</v>
      </c>
      <c r="D5980" t="s">
        <v>1464</v>
      </c>
      <c r="E5980" s="53" t="str">
        <f t="shared" si="187"/>
        <v>2017_VABRUNSWICK</v>
      </c>
      <c r="F5980">
        <v>424100</v>
      </c>
      <c r="G5980" s="53">
        <f t="array" ref="G5980">SUM(IF(A5980=A$5:A5980,IF(C5980=C$5:C5980,1,0),0))</f>
        <v>13</v>
      </c>
    </row>
    <row r="5981" spans="1:7" x14ac:dyDescent="0.25">
      <c r="A5981">
        <v>2017</v>
      </c>
      <c r="B5981" s="53" t="str">
        <f t="shared" si="186"/>
        <v>2017_VA14</v>
      </c>
      <c r="C5981" t="s">
        <v>300</v>
      </c>
      <c r="D5981" t="s">
        <v>903</v>
      </c>
      <c r="E5981" s="53" t="str">
        <f t="shared" si="187"/>
        <v>2017_VABUCHANAN</v>
      </c>
      <c r="F5981">
        <v>424100</v>
      </c>
      <c r="G5981" s="53">
        <f t="array" ref="G5981">SUM(IF(A5981=A$5:A5981,IF(C5981=C$5:C5981,1,0),0))</f>
        <v>14</v>
      </c>
    </row>
    <row r="5982" spans="1:7" x14ac:dyDescent="0.25">
      <c r="A5982">
        <v>2017</v>
      </c>
      <c r="B5982" s="53" t="str">
        <f t="shared" si="186"/>
        <v>2017_VA15</v>
      </c>
      <c r="C5982" t="s">
        <v>300</v>
      </c>
      <c r="D5982" t="s">
        <v>304</v>
      </c>
      <c r="E5982" s="53" t="str">
        <f t="shared" si="187"/>
        <v>2017_VABUCKINGHAM</v>
      </c>
      <c r="F5982">
        <v>437000</v>
      </c>
      <c r="G5982" s="53">
        <f t="array" ref="G5982">SUM(IF(A5982=A$5:A5982,IF(C5982=C$5:C5982,1,0),0))</f>
        <v>15</v>
      </c>
    </row>
    <row r="5983" spans="1:7" x14ac:dyDescent="0.25">
      <c r="A5983">
        <v>2017</v>
      </c>
      <c r="B5983" s="53" t="str">
        <f t="shared" si="186"/>
        <v>2017_VA16</v>
      </c>
      <c r="C5983" t="s">
        <v>300</v>
      </c>
      <c r="D5983" t="s">
        <v>1013</v>
      </c>
      <c r="E5983" s="53" t="str">
        <f t="shared" si="187"/>
        <v>2017_VACAMPBELL</v>
      </c>
      <c r="F5983">
        <v>424100</v>
      </c>
      <c r="G5983" s="53">
        <f t="array" ref="G5983">SUM(IF(A5983=A$5:A5983,IF(C5983=C$5:C5983,1,0),0))</f>
        <v>16</v>
      </c>
    </row>
    <row r="5984" spans="1:7" x14ac:dyDescent="0.25">
      <c r="A5984">
        <v>2017</v>
      </c>
      <c r="B5984" s="53" t="str">
        <f t="shared" si="186"/>
        <v>2017_VA17</v>
      </c>
      <c r="C5984" t="s">
        <v>300</v>
      </c>
      <c r="D5984" t="s">
        <v>305</v>
      </c>
      <c r="E5984" s="53" t="str">
        <f t="shared" si="187"/>
        <v>2017_VACAROLINE</v>
      </c>
      <c r="F5984">
        <v>535900</v>
      </c>
      <c r="G5984" s="53">
        <f t="array" ref="G5984">SUM(IF(A5984=A$5:A5984,IF(C5984=C$5:C5984,1,0),0))</f>
        <v>17</v>
      </c>
    </row>
    <row r="5985" spans="1:7" x14ac:dyDescent="0.25">
      <c r="A5985">
        <v>2017</v>
      </c>
      <c r="B5985" s="53" t="str">
        <f t="shared" si="186"/>
        <v>2017_VA18</v>
      </c>
      <c r="C5985" t="s">
        <v>300</v>
      </c>
      <c r="D5985" t="s">
        <v>227</v>
      </c>
      <c r="E5985" s="53" t="str">
        <f t="shared" si="187"/>
        <v>2017_VACARROLL</v>
      </c>
      <c r="F5985">
        <v>424100</v>
      </c>
      <c r="G5985" s="53">
        <f t="array" ref="G5985">SUM(IF(A5985=A$5:A5985,IF(C5985=C$5:C5985,1,0),0))</f>
        <v>18</v>
      </c>
    </row>
    <row r="5986" spans="1:7" x14ac:dyDescent="0.25">
      <c r="A5986">
        <v>2017</v>
      </c>
      <c r="B5986" s="53" t="str">
        <f t="shared" si="186"/>
        <v>2017_VA19</v>
      </c>
      <c r="C5986" t="s">
        <v>300</v>
      </c>
      <c r="D5986" t="s">
        <v>306</v>
      </c>
      <c r="E5986" s="53" t="str">
        <f t="shared" si="187"/>
        <v>2017_VACHARLES CITY</v>
      </c>
      <c r="F5986">
        <v>535900</v>
      </c>
      <c r="G5986" s="53">
        <f t="array" ref="G5986">SUM(IF(A5986=A$5:A5986,IF(C5986=C$5:C5986,1,0),0))</f>
        <v>19</v>
      </c>
    </row>
    <row r="5987" spans="1:7" x14ac:dyDescent="0.25">
      <c r="A5987">
        <v>2017</v>
      </c>
      <c r="B5987" s="53" t="str">
        <f t="shared" si="186"/>
        <v>2017_VA20</v>
      </c>
      <c r="C5987" t="s">
        <v>300</v>
      </c>
      <c r="D5987" t="s">
        <v>632</v>
      </c>
      <c r="E5987" s="53" t="str">
        <f t="shared" si="187"/>
        <v>2017_VACHARLOTTE</v>
      </c>
      <c r="F5987">
        <v>424100</v>
      </c>
      <c r="G5987" s="53">
        <f t="array" ref="G5987">SUM(IF(A5987=A$5:A5987,IF(C5987=C$5:C5987,1,0),0))</f>
        <v>20</v>
      </c>
    </row>
    <row r="5988" spans="1:7" x14ac:dyDescent="0.25">
      <c r="A5988">
        <v>2017</v>
      </c>
      <c r="B5988" s="53" t="str">
        <f t="shared" si="186"/>
        <v>2017_VA21</v>
      </c>
      <c r="C5988" t="s">
        <v>300</v>
      </c>
      <c r="D5988" t="s">
        <v>307</v>
      </c>
      <c r="E5988" s="53" t="str">
        <f t="shared" si="187"/>
        <v>2017_VACHESTERFIELD</v>
      </c>
      <c r="F5988">
        <v>535900</v>
      </c>
      <c r="G5988" s="53">
        <f t="array" ref="G5988">SUM(IF(A5988=A$5:A5988,IF(C5988=C$5:C5988,1,0),0))</f>
        <v>21</v>
      </c>
    </row>
    <row r="5989" spans="1:7" x14ac:dyDescent="0.25">
      <c r="A5989">
        <v>2017</v>
      </c>
      <c r="B5989" s="53" t="str">
        <f t="shared" si="186"/>
        <v>2017_VA22</v>
      </c>
      <c r="C5989" t="s">
        <v>300</v>
      </c>
      <c r="D5989" t="s">
        <v>308</v>
      </c>
      <c r="E5989" s="53" t="str">
        <f t="shared" si="187"/>
        <v>2017_VACLARKE</v>
      </c>
      <c r="F5989">
        <v>636150</v>
      </c>
      <c r="G5989" s="53">
        <f t="array" ref="G5989">SUM(IF(A5989=A$5:A5989,IF(C5989=C$5:C5989,1,0),0))</f>
        <v>22</v>
      </c>
    </row>
    <row r="5990" spans="1:7" x14ac:dyDescent="0.25">
      <c r="A5990">
        <v>2017</v>
      </c>
      <c r="B5990" s="53" t="str">
        <f t="shared" si="186"/>
        <v>2017_VA23</v>
      </c>
      <c r="C5990" t="s">
        <v>300</v>
      </c>
      <c r="D5990" t="s">
        <v>1586</v>
      </c>
      <c r="E5990" s="53" t="str">
        <f t="shared" si="187"/>
        <v>2017_VACRAIG</v>
      </c>
      <c r="F5990">
        <v>424100</v>
      </c>
      <c r="G5990" s="53">
        <f t="array" ref="G5990">SUM(IF(A5990=A$5:A5990,IF(C5990=C$5:C5990,1,0),0))</f>
        <v>23</v>
      </c>
    </row>
    <row r="5991" spans="1:7" x14ac:dyDescent="0.25">
      <c r="A5991">
        <v>2017</v>
      </c>
      <c r="B5991" s="53" t="str">
        <f t="shared" si="186"/>
        <v>2017_VA24</v>
      </c>
      <c r="C5991" t="s">
        <v>300</v>
      </c>
      <c r="D5991" t="s">
        <v>309</v>
      </c>
      <c r="E5991" s="53" t="str">
        <f t="shared" si="187"/>
        <v>2017_VACULPEPER</v>
      </c>
      <c r="F5991">
        <v>636150</v>
      </c>
      <c r="G5991" s="53">
        <f t="array" ref="G5991">SUM(IF(A5991=A$5:A5991,IF(C5991=C$5:C5991,1,0),0))</f>
        <v>24</v>
      </c>
    </row>
    <row r="5992" spans="1:7" x14ac:dyDescent="0.25">
      <c r="A5992">
        <v>2017</v>
      </c>
      <c r="B5992" s="53" t="str">
        <f t="shared" si="186"/>
        <v>2017_VA25</v>
      </c>
      <c r="C5992" t="s">
        <v>300</v>
      </c>
      <c r="D5992" t="s">
        <v>310</v>
      </c>
      <c r="E5992" s="53" t="str">
        <f t="shared" si="187"/>
        <v>2017_VACUMBERLAND</v>
      </c>
      <c r="F5992">
        <v>535900</v>
      </c>
      <c r="G5992" s="53">
        <f t="array" ref="G5992">SUM(IF(A5992=A$5:A5992,IF(C5992=C$5:C5992,1,0),0))</f>
        <v>25</v>
      </c>
    </row>
    <row r="5993" spans="1:7" x14ac:dyDescent="0.25">
      <c r="A5993">
        <v>2017</v>
      </c>
      <c r="B5993" s="53" t="str">
        <f t="shared" si="186"/>
        <v>2017_VA26</v>
      </c>
      <c r="C5993" t="s">
        <v>300</v>
      </c>
      <c r="D5993" t="s">
        <v>1931</v>
      </c>
      <c r="E5993" s="53" t="str">
        <f t="shared" si="187"/>
        <v>2017_VADICKENSON</v>
      </c>
      <c r="F5993">
        <v>424100</v>
      </c>
      <c r="G5993" s="53">
        <f t="array" ref="G5993">SUM(IF(A5993=A$5:A5993,IF(C5993=C$5:C5993,1,0),0))</f>
        <v>26</v>
      </c>
    </row>
    <row r="5994" spans="1:7" x14ac:dyDescent="0.25">
      <c r="A5994">
        <v>2017</v>
      </c>
      <c r="B5994" s="53" t="str">
        <f t="shared" si="186"/>
        <v>2017_VA27</v>
      </c>
      <c r="C5994" t="s">
        <v>300</v>
      </c>
      <c r="D5994" t="s">
        <v>311</v>
      </c>
      <c r="E5994" s="53" t="str">
        <f t="shared" si="187"/>
        <v>2017_VADINWIDDIE</v>
      </c>
      <c r="F5994">
        <v>535900</v>
      </c>
      <c r="G5994" s="53">
        <f t="array" ref="G5994">SUM(IF(A5994=A$5:A5994,IF(C5994=C$5:C5994,1,0),0))</f>
        <v>27</v>
      </c>
    </row>
    <row r="5995" spans="1:7" x14ac:dyDescent="0.25">
      <c r="A5995">
        <v>2017</v>
      </c>
      <c r="B5995" s="53" t="str">
        <f t="shared" si="186"/>
        <v>2017_VA28</v>
      </c>
      <c r="C5995" t="s">
        <v>300</v>
      </c>
      <c r="D5995" t="s">
        <v>239</v>
      </c>
      <c r="E5995" s="53" t="str">
        <f t="shared" si="187"/>
        <v>2017_VAESSEX</v>
      </c>
      <c r="F5995">
        <v>424100</v>
      </c>
      <c r="G5995" s="53">
        <f t="array" ref="G5995">SUM(IF(A5995=A$5:A5995,IF(C5995=C$5:C5995,1,0),0))</f>
        <v>28</v>
      </c>
    </row>
    <row r="5996" spans="1:7" x14ac:dyDescent="0.25">
      <c r="A5996">
        <v>2017</v>
      </c>
      <c r="B5996" s="53" t="str">
        <f t="shared" si="186"/>
        <v>2017_VA29</v>
      </c>
      <c r="C5996" t="s">
        <v>300</v>
      </c>
      <c r="D5996" t="s">
        <v>312</v>
      </c>
      <c r="E5996" s="53" t="str">
        <f t="shared" si="187"/>
        <v>2017_VAFAIRFAX</v>
      </c>
      <c r="F5996">
        <v>636150</v>
      </c>
      <c r="G5996" s="53">
        <f t="array" ref="G5996">SUM(IF(A5996=A$5:A5996,IF(C5996=C$5:C5996,1,0),0))</f>
        <v>29</v>
      </c>
    </row>
    <row r="5997" spans="1:7" x14ac:dyDescent="0.25">
      <c r="A5997">
        <v>2017</v>
      </c>
      <c r="B5997" s="53" t="str">
        <f t="shared" si="186"/>
        <v>2017_VA30</v>
      </c>
      <c r="C5997" t="s">
        <v>300</v>
      </c>
      <c r="D5997" t="s">
        <v>313</v>
      </c>
      <c r="E5997" s="53" t="str">
        <f t="shared" si="187"/>
        <v>2017_VAFAUQUIER</v>
      </c>
      <c r="F5997">
        <v>636150</v>
      </c>
      <c r="G5997" s="53">
        <f t="array" ref="G5997">SUM(IF(A5997=A$5:A5997,IF(C5997=C$5:C5997,1,0),0))</f>
        <v>30</v>
      </c>
    </row>
    <row r="5998" spans="1:7" x14ac:dyDescent="0.25">
      <c r="A5998">
        <v>2017</v>
      </c>
      <c r="B5998" s="53" t="str">
        <f t="shared" si="186"/>
        <v>2017_VA31</v>
      </c>
      <c r="C5998" t="s">
        <v>300</v>
      </c>
      <c r="D5998" t="s">
        <v>713</v>
      </c>
      <c r="E5998" s="53" t="str">
        <f t="shared" si="187"/>
        <v>2017_VAFLOYD</v>
      </c>
      <c r="F5998">
        <v>424100</v>
      </c>
      <c r="G5998" s="53">
        <f t="array" ref="G5998">SUM(IF(A5998=A$5:A5998,IF(C5998=C$5:C5998,1,0),0))</f>
        <v>31</v>
      </c>
    </row>
    <row r="5999" spans="1:7" x14ac:dyDescent="0.25">
      <c r="A5999">
        <v>2017</v>
      </c>
      <c r="B5999" s="53" t="str">
        <f t="shared" si="186"/>
        <v>2017_VA32</v>
      </c>
      <c r="C5999" t="s">
        <v>300</v>
      </c>
      <c r="D5999" t="s">
        <v>314</v>
      </c>
      <c r="E5999" s="53" t="str">
        <f t="shared" si="187"/>
        <v>2017_VAFLUVANNA</v>
      </c>
      <c r="F5999">
        <v>437000</v>
      </c>
      <c r="G5999" s="53">
        <f t="array" ref="G5999">SUM(IF(A5999=A$5:A5999,IF(C5999=C$5:C5999,1,0),0))</f>
        <v>32</v>
      </c>
    </row>
    <row r="6000" spans="1:7" x14ac:dyDescent="0.25">
      <c r="A6000">
        <v>2017</v>
      </c>
      <c r="B6000" s="53" t="str">
        <f t="shared" si="186"/>
        <v>2017_VA33</v>
      </c>
      <c r="C6000" t="s">
        <v>300</v>
      </c>
      <c r="D6000" t="s">
        <v>455</v>
      </c>
      <c r="E6000" s="53" t="str">
        <f t="shared" si="187"/>
        <v>2017_VAFRANKLIN</v>
      </c>
      <c r="F6000">
        <v>424100</v>
      </c>
      <c r="G6000" s="53">
        <f t="array" ref="G6000">SUM(IF(A6000=A$5:A6000,IF(C6000=C$5:C6000,1,0),0))</f>
        <v>33</v>
      </c>
    </row>
    <row r="6001" spans="1:7" x14ac:dyDescent="0.25">
      <c r="A6001">
        <v>2017</v>
      </c>
      <c r="B6001" s="53" t="str">
        <f t="shared" si="186"/>
        <v>2017_VA34</v>
      </c>
      <c r="C6001" t="s">
        <v>300</v>
      </c>
      <c r="D6001" t="s">
        <v>229</v>
      </c>
      <c r="E6001" s="53" t="str">
        <f t="shared" si="187"/>
        <v>2017_VAFREDERICK</v>
      </c>
      <c r="F6001">
        <v>424100</v>
      </c>
      <c r="G6001" s="53">
        <f t="array" ref="G6001">SUM(IF(A6001=A$5:A6001,IF(C6001=C$5:C6001,1,0),0))</f>
        <v>34</v>
      </c>
    </row>
    <row r="6002" spans="1:7" x14ac:dyDescent="0.25">
      <c r="A6002">
        <v>2017</v>
      </c>
      <c r="B6002" s="53" t="str">
        <f t="shared" si="186"/>
        <v>2017_VA35</v>
      </c>
      <c r="C6002" t="s">
        <v>300</v>
      </c>
      <c r="D6002" t="s">
        <v>1732</v>
      </c>
      <c r="E6002" s="53" t="str">
        <f t="shared" si="187"/>
        <v>2017_VAGILES</v>
      </c>
      <c r="F6002">
        <v>424100</v>
      </c>
      <c r="G6002" s="53">
        <f t="array" ref="G6002">SUM(IF(A6002=A$5:A6002,IF(C6002=C$5:C6002,1,0),0))</f>
        <v>35</v>
      </c>
    </row>
    <row r="6003" spans="1:7" x14ac:dyDescent="0.25">
      <c r="A6003">
        <v>2017</v>
      </c>
      <c r="B6003" s="53" t="str">
        <f t="shared" si="186"/>
        <v>2017_VA36</v>
      </c>
      <c r="C6003" t="s">
        <v>300</v>
      </c>
      <c r="D6003" t="s">
        <v>315</v>
      </c>
      <c r="E6003" s="53" t="str">
        <f t="shared" si="187"/>
        <v>2017_VAGLOUCESTER</v>
      </c>
      <c r="F6003">
        <v>458850</v>
      </c>
      <c r="G6003" s="53">
        <f t="array" ref="G6003">SUM(IF(A6003=A$5:A6003,IF(C6003=C$5:C6003,1,0),0))</f>
        <v>36</v>
      </c>
    </row>
    <row r="6004" spans="1:7" x14ac:dyDescent="0.25">
      <c r="A6004">
        <v>2017</v>
      </c>
      <c r="B6004" s="53" t="str">
        <f t="shared" si="186"/>
        <v>2017_VA37</v>
      </c>
      <c r="C6004" t="s">
        <v>300</v>
      </c>
      <c r="D6004" t="s">
        <v>316</v>
      </c>
      <c r="E6004" s="53" t="str">
        <f t="shared" si="187"/>
        <v>2017_VAGOOCHLAND</v>
      </c>
      <c r="F6004">
        <v>535900</v>
      </c>
      <c r="G6004" s="53">
        <f t="array" ref="G6004">SUM(IF(A6004=A$5:A6004,IF(C6004=C$5:C6004,1,0),0))</f>
        <v>37</v>
      </c>
    </row>
    <row r="6005" spans="1:7" x14ac:dyDescent="0.25">
      <c r="A6005">
        <v>2017</v>
      </c>
      <c r="B6005" s="53" t="str">
        <f t="shared" si="186"/>
        <v>2017_VA38</v>
      </c>
      <c r="C6005" t="s">
        <v>300</v>
      </c>
      <c r="D6005" t="s">
        <v>1023</v>
      </c>
      <c r="E6005" s="53" t="str">
        <f t="shared" si="187"/>
        <v>2017_VAGRAYSON</v>
      </c>
      <c r="F6005">
        <v>424100</v>
      </c>
      <c r="G6005" s="53">
        <f t="array" ref="G6005">SUM(IF(A6005=A$5:A6005,IF(C6005=C$5:C6005,1,0),0))</f>
        <v>38</v>
      </c>
    </row>
    <row r="6006" spans="1:7" x14ac:dyDescent="0.25">
      <c r="A6006">
        <v>2017</v>
      </c>
      <c r="B6006" s="53" t="str">
        <f t="shared" si="186"/>
        <v>2017_VA39</v>
      </c>
      <c r="C6006" t="s">
        <v>300</v>
      </c>
      <c r="D6006" t="s">
        <v>212</v>
      </c>
      <c r="E6006" s="53" t="str">
        <f t="shared" si="187"/>
        <v>2017_VAGREENE</v>
      </c>
      <c r="F6006">
        <v>437000</v>
      </c>
      <c r="G6006" s="53">
        <f t="array" ref="G6006">SUM(IF(A6006=A$5:A6006,IF(C6006=C$5:C6006,1,0),0))</f>
        <v>39</v>
      </c>
    </row>
    <row r="6007" spans="1:7" x14ac:dyDescent="0.25">
      <c r="A6007">
        <v>2017</v>
      </c>
      <c r="B6007" s="53" t="str">
        <f t="shared" si="186"/>
        <v>2017_VA40</v>
      </c>
      <c r="C6007" t="s">
        <v>300</v>
      </c>
      <c r="D6007" t="s">
        <v>1932</v>
      </c>
      <c r="E6007" s="53" t="str">
        <f t="shared" si="187"/>
        <v>2017_VAGREENSVILLE</v>
      </c>
      <c r="F6007">
        <v>424100</v>
      </c>
      <c r="G6007" s="53">
        <f t="array" ref="G6007">SUM(IF(A6007=A$5:A6007,IF(C6007=C$5:C6007,1,0),0))</f>
        <v>40</v>
      </c>
    </row>
    <row r="6008" spans="1:7" x14ac:dyDescent="0.25">
      <c r="A6008">
        <v>2017</v>
      </c>
      <c r="B6008" s="53" t="str">
        <f t="shared" si="186"/>
        <v>2017_VA41</v>
      </c>
      <c r="C6008" t="s">
        <v>300</v>
      </c>
      <c r="D6008" t="s">
        <v>1481</v>
      </c>
      <c r="E6008" s="53" t="str">
        <f t="shared" si="187"/>
        <v>2017_VAHALIFAX</v>
      </c>
      <c r="F6008">
        <v>424100</v>
      </c>
      <c r="G6008" s="53">
        <f t="array" ref="G6008">SUM(IF(A6008=A$5:A6008,IF(C6008=C$5:C6008,1,0),0))</f>
        <v>41</v>
      </c>
    </row>
    <row r="6009" spans="1:7" x14ac:dyDescent="0.25">
      <c r="A6009">
        <v>2017</v>
      </c>
      <c r="B6009" s="53" t="str">
        <f t="shared" si="186"/>
        <v>2017_VA42</v>
      </c>
      <c r="C6009" t="s">
        <v>300</v>
      </c>
      <c r="D6009" t="s">
        <v>317</v>
      </c>
      <c r="E6009" s="53" t="str">
        <f t="shared" si="187"/>
        <v>2017_VAHANOVER</v>
      </c>
      <c r="F6009">
        <v>535900</v>
      </c>
      <c r="G6009" s="53">
        <f t="array" ref="G6009">SUM(IF(A6009=A$5:A6009,IF(C6009=C$5:C6009,1,0),0))</f>
        <v>42</v>
      </c>
    </row>
    <row r="6010" spans="1:7" x14ac:dyDescent="0.25">
      <c r="A6010">
        <v>2017</v>
      </c>
      <c r="B6010" s="53" t="str">
        <f t="shared" si="186"/>
        <v>2017_VA43</v>
      </c>
      <c r="C6010" t="s">
        <v>300</v>
      </c>
      <c r="D6010" t="s">
        <v>318</v>
      </c>
      <c r="E6010" s="53" t="str">
        <f t="shared" si="187"/>
        <v>2017_VAHENRICO</v>
      </c>
      <c r="F6010">
        <v>535900</v>
      </c>
      <c r="G6010" s="53">
        <f t="array" ref="G6010">SUM(IF(A6010=A$5:A6010,IF(C6010=C$5:C6010,1,0),0))</f>
        <v>43</v>
      </c>
    </row>
    <row r="6011" spans="1:7" x14ac:dyDescent="0.25">
      <c r="A6011">
        <v>2017</v>
      </c>
      <c r="B6011" s="53" t="str">
        <f t="shared" si="186"/>
        <v>2017_VA44</v>
      </c>
      <c r="C6011" t="s">
        <v>300</v>
      </c>
      <c r="D6011" t="s">
        <v>458</v>
      </c>
      <c r="E6011" s="53" t="str">
        <f t="shared" si="187"/>
        <v>2017_VAHENRY</v>
      </c>
      <c r="F6011">
        <v>424100</v>
      </c>
      <c r="G6011" s="53">
        <f t="array" ref="G6011">SUM(IF(A6011=A$5:A6011,IF(C6011=C$5:C6011,1,0),0))</f>
        <v>44</v>
      </c>
    </row>
    <row r="6012" spans="1:7" x14ac:dyDescent="0.25">
      <c r="A6012">
        <v>2017</v>
      </c>
      <c r="B6012" s="53" t="str">
        <f t="shared" si="186"/>
        <v>2017_VA45</v>
      </c>
      <c r="C6012" t="s">
        <v>300</v>
      </c>
      <c r="D6012" t="s">
        <v>1557</v>
      </c>
      <c r="E6012" s="53" t="str">
        <f t="shared" si="187"/>
        <v>2017_VAHIGHLAND</v>
      </c>
      <c r="F6012">
        <v>424100</v>
      </c>
      <c r="G6012" s="53">
        <f t="array" ref="G6012">SUM(IF(A6012=A$5:A6012,IF(C6012=C$5:C6012,1,0),0))</f>
        <v>45</v>
      </c>
    </row>
    <row r="6013" spans="1:7" x14ac:dyDescent="0.25">
      <c r="A6013">
        <v>2017</v>
      </c>
      <c r="B6013" s="53" t="str">
        <f t="shared" si="186"/>
        <v>2017_VA46</v>
      </c>
      <c r="C6013" t="s">
        <v>300</v>
      </c>
      <c r="D6013" t="s">
        <v>319</v>
      </c>
      <c r="E6013" s="53" t="str">
        <f t="shared" si="187"/>
        <v>2017_VAISLE OF WIGHT</v>
      </c>
      <c r="F6013">
        <v>458850</v>
      </c>
      <c r="G6013" s="53">
        <f t="array" ref="G6013">SUM(IF(A6013=A$5:A6013,IF(C6013=C$5:C6013,1,0),0))</f>
        <v>46</v>
      </c>
    </row>
    <row r="6014" spans="1:7" x14ac:dyDescent="0.25">
      <c r="A6014">
        <v>2017</v>
      </c>
      <c r="B6014" s="53" t="str">
        <f t="shared" si="186"/>
        <v>2017_VA47</v>
      </c>
      <c r="C6014" t="s">
        <v>300</v>
      </c>
      <c r="D6014" t="s">
        <v>320</v>
      </c>
      <c r="E6014" s="53" t="str">
        <f t="shared" si="187"/>
        <v>2017_VAJAMES CITY</v>
      </c>
      <c r="F6014">
        <v>458850</v>
      </c>
      <c r="G6014" s="53">
        <f t="array" ref="G6014">SUM(IF(A6014=A$5:A6014,IF(C6014=C$5:C6014,1,0),0))</f>
        <v>47</v>
      </c>
    </row>
    <row r="6015" spans="1:7" x14ac:dyDescent="0.25">
      <c r="A6015">
        <v>2017</v>
      </c>
      <c r="B6015" s="53" t="str">
        <f t="shared" si="186"/>
        <v>2017_VA48</v>
      </c>
      <c r="C6015" t="s">
        <v>300</v>
      </c>
      <c r="D6015" t="s">
        <v>321</v>
      </c>
      <c r="E6015" s="53" t="str">
        <f t="shared" si="187"/>
        <v>2017_VAKING AND QUEEN</v>
      </c>
      <c r="F6015">
        <v>535900</v>
      </c>
      <c r="G6015" s="53">
        <f t="array" ref="G6015">SUM(IF(A6015=A$5:A6015,IF(C6015=C$5:C6015,1,0),0))</f>
        <v>48</v>
      </c>
    </row>
    <row r="6016" spans="1:7" x14ac:dyDescent="0.25">
      <c r="A6016">
        <v>2017</v>
      </c>
      <c r="B6016" s="53" t="str">
        <f t="shared" si="186"/>
        <v>2017_VA49</v>
      </c>
      <c r="C6016" t="s">
        <v>300</v>
      </c>
      <c r="D6016" t="s">
        <v>1933</v>
      </c>
      <c r="E6016" s="53" t="str">
        <f t="shared" si="187"/>
        <v>2017_VAKING GEORGE</v>
      </c>
      <c r="F6016">
        <v>424100</v>
      </c>
      <c r="G6016" s="53">
        <f t="array" ref="G6016">SUM(IF(A6016=A$5:A6016,IF(C6016=C$5:C6016,1,0),0))</f>
        <v>49</v>
      </c>
    </row>
    <row r="6017" spans="1:7" x14ac:dyDescent="0.25">
      <c r="A6017">
        <v>2017</v>
      </c>
      <c r="B6017" s="53" t="str">
        <f t="shared" si="186"/>
        <v>2017_VA50</v>
      </c>
      <c r="C6017" t="s">
        <v>300</v>
      </c>
      <c r="D6017" t="s">
        <v>322</v>
      </c>
      <c r="E6017" s="53" t="str">
        <f t="shared" si="187"/>
        <v>2017_VAKING WILLIAM</v>
      </c>
      <c r="F6017">
        <v>535900</v>
      </c>
      <c r="G6017" s="53">
        <f t="array" ref="G6017">SUM(IF(A6017=A$5:A6017,IF(C6017=C$5:C6017,1,0),0))</f>
        <v>50</v>
      </c>
    </row>
    <row r="6018" spans="1:7" x14ac:dyDescent="0.25">
      <c r="A6018">
        <v>2017</v>
      </c>
      <c r="B6018" s="53" t="str">
        <f t="shared" si="186"/>
        <v>2017_VA51</v>
      </c>
      <c r="C6018" t="s">
        <v>300</v>
      </c>
      <c r="D6018" t="s">
        <v>323</v>
      </c>
      <c r="E6018" s="53" t="str">
        <f t="shared" si="187"/>
        <v>2017_VALANCASTER</v>
      </c>
      <c r="F6018">
        <v>442750</v>
      </c>
      <c r="G6018" s="53">
        <f t="array" ref="G6018">SUM(IF(A6018=A$5:A6018,IF(C6018=C$5:C6018,1,0),0))</f>
        <v>51</v>
      </c>
    </row>
    <row r="6019" spans="1:7" x14ac:dyDescent="0.25">
      <c r="A6019">
        <v>2017</v>
      </c>
      <c r="B6019" s="53" t="str">
        <f t="shared" si="186"/>
        <v>2017_VA52</v>
      </c>
      <c r="C6019" t="s">
        <v>300</v>
      </c>
      <c r="D6019" t="s">
        <v>464</v>
      </c>
      <c r="E6019" s="53" t="str">
        <f t="shared" si="187"/>
        <v>2017_VALEE</v>
      </c>
      <c r="F6019">
        <v>424100</v>
      </c>
      <c r="G6019" s="53">
        <f t="array" ref="G6019">SUM(IF(A6019=A$5:A6019,IF(C6019=C$5:C6019,1,0),0))</f>
        <v>52</v>
      </c>
    </row>
    <row r="6020" spans="1:7" x14ac:dyDescent="0.25">
      <c r="A6020">
        <v>2017</v>
      </c>
      <c r="B6020" s="53" t="str">
        <f t="shared" si="186"/>
        <v>2017_VA53</v>
      </c>
      <c r="C6020" t="s">
        <v>300</v>
      </c>
      <c r="D6020" t="s">
        <v>324</v>
      </c>
      <c r="E6020" s="53" t="str">
        <f t="shared" si="187"/>
        <v>2017_VALOUDOUN</v>
      </c>
      <c r="F6020">
        <v>636150</v>
      </c>
      <c r="G6020" s="53">
        <f t="array" ref="G6020">SUM(IF(A6020=A$5:A6020,IF(C6020=C$5:C6020,1,0),0))</f>
        <v>53</v>
      </c>
    </row>
    <row r="6021" spans="1:7" x14ac:dyDescent="0.25">
      <c r="A6021">
        <v>2017</v>
      </c>
      <c r="B6021" s="53" t="str">
        <f t="shared" si="186"/>
        <v>2017_VA54</v>
      </c>
      <c r="C6021" t="s">
        <v>300</v>
      </c>
      <c r="D6021" t="s">
        <v>325</v>
      </c>
      <c r="E6021" s="53" t="str">
        <f t="shared" si="187"/>
        <v>2017_VALOUISA</v>
      </c>
      <c r="F6021">
        <v>535900</v>
      </c>
      <c r="G6021" s="53">
        <f t="array" ref="G6021">SUM(IF(A6021=A$5:A6021,IF(C6021=C$5:C6021,1,0),0))</f>
        <v>54</v>
      </c>
    </row>
    <row r="6022" spans="1:7" x14ac:dyDescent="0.25">
      <c r="A6022">
        <v>2017</v>
      </c>
      <c r="B6022" s="53" t="str">
        <f t="shared" ref="B6022:B6085" si="188">A6022&amp;"_"&amp;C6022&amp;G6022</f>
        <v>2017_VA55</v>
      </c>
      <c r="C6022" t="s">
        <v>300</v>
      </c>
      <c r="D6022" t="s">
        <v>1934</v>
      </c>
      <c r="E6022" s="53" t="str">
        <f t="shared" ref="E6022:E6085" si="189">A6022&amp;"_"&amp;C6022&amp;D6022</f>
        <v>2017_VALUNENBURG</v>
      </c>
      <c r="F6022">
        <v>424100</v>
      </c>
      <c r="G6022" s="53">
        <f t="array" ref="G6022">SUM(IF(A6022=A$5:A6022,IF(C6022=C$5:C6022,1,0),0))</f>
        <v>55</v>
      </c>
    </row>
    <row r="6023" spans="1:7" x14ac:dyDescent="0.25">
      <c r="A6023">
        <v>2017</v>
      </c>
      <c r="B6023" s="53" t="str">
        <f t="shared" si="188"/>
        <v>2017_VA56</v>
      </c>
      <c r="C6023" t="s">
        <v>300</v>
      </c>
      <c r="D6023" t="s">
        <v>467</v>
      </c>
      <c r="E6023" s="53" t="str">
        <f t="shared" si="189"/>
        <v>2017_VAMADISON</v>
      </c>
      <c r="F6023">
        <v>424100</v>
      </c>
      <c r="G6023" s="53">
        <f t="array" ref="G6023">SUM(IF(A6023=A$5:A6023,IF(C6023=C$5:C6023,1,0),0))</f>
        <v>56</v>
      </c>
    </row>
    <row r="6024" spans="1:7" x14ac:dyDescent="0.25">
      <c r="A6024">
        <v>2017</v>
      </c>
      <c r="B6024" s="53" t="str">
        <f t="shared" si="188"/>
        <v>2017_VA57</v>
      </c>
      <c r="C6024" t="s">
        <v>300</v>
      </c>
      <c r="D6024" t="s">
        <v>326</v>
      </c>
      <c r="E6024" s="53" t="str">
        <f t="shared" si="189"/>
        <v>2017_VAMATHEWS</v>
      </c>
      <c r="F6024">
        <v>458850</v>
      </c>
      <c r="G6024" s="53">
        <f t="array" ref="G6024">SUM(IF(A6024=A$5:A6024,IF(C6024=C$5:C6024,1,0),0))</f>
        <v>57</v>
      </c>
    </row>
    <row r="6025" spans="1:7" x14ac:dyDescent="0.25">
      <c r="A6025">
        <v>2017</v>
      </c>
      <c r="B6025" s="53" t="str">
        <f t="shared" si="188"/>
        <v>2017_VA58</v>
      </c>
      <c r="C6025" t="s">
        <v>300</v>
      </c>
      <c r="D6025" t="s">
        <v>1490</v>
      </c>
      <c r="E6025" s="53" t="str">
        <f t="shared" si="189"/>
        <v>2017_VAMECKLENBURG</v>
      </c>
      <c r="F6025">
        <v>424100</v>
      </c>
      <c r="G6025" s="53">
        <f t="array" ref="G6025">SUM(IF(A6025=A$5:A6025,IF(C6025=C$5:C6025,1,0),0))</f>
        <v>58</v>
      </c>
    </row>
    <row r="6026" spans="1:7" x14ac:dyDescent="0.25">
      <c r="A6026">
        <v>2017</v>
      </c>
      <c r="B6026" s="53" t="str">
        <f t="shared" si="188"/>
        <v>2017_VA59</v>
      </c>
      <c r="C6026" t="s">
        <v>300</v>
      </c>
      <c r="D6026" t="s">
        <v>240</v>
      </c>
      <c r="E6026" s="53" t="str">
        <f t="shared" si="189"/>
        <v>2017_VAMIDDLESEX</v>
      </c>
      <c r="F6026">
        <v>424100</v>
      </c>
      <c r="G6026" s="53">
        <f t="array" ref="G6026">SUM(IF(A6026=A$5:A6026,IF(C6026=C$5:C6026,1,0),0))</f>
        <v>59</v>
      </c>
    </row>
    <row r="6027" spans="1:7" x14ac:dyDescent="0.25">
      <c r="A6027">
        <v>2017</v>
      </c>
      <c r="B6027" s="53" t="str">
        <f t="shared" si="188"/>
        <v>2017_VA60</v>
      </c>
      <c r="C6027" t="s">
        <v>300</v>
      </c>
      <c r="D6027" t="s">
        <v>232</v>
      </c>
      <c r="E6027" s="53" t="str">
        <f t="shared" si="189"/>
        <v>2017_VAMONTGOMERY</v>
      </c>
      <c r="F6027">
        <v>424100</v>
      </c>
      <c r="G6027" s="53">
        <f t="array" ref="G6027">SUM(IF(A6027=A$5:A6027,IF(C6027=C$5:C6027,1,0),0))</f>
        <v>60</v>
      </c>
    </row>
    <row r="6028" spans="1:7" x14ac:dyDescent="0.25">
      <c r="A6028">
        <v>2017</v>
      </c>
      <c r="B6028" s="53" t="str">
        <f t="shared" si="188"/>
        <v>2017_VA61</v>
      </c>
      <c r="C6028" t="s">
        <v>300</v>
      </c>
      <c r="D6028" t="s">
        <v>327</v>
      </c>
      <c r="E6028" s="53" t="str">
        <f t="shared" si="189"/>
        <v>2017_VANELSON</v>
      </c>
      <c r="F6028">
        <v>437000</v>
      </c>
      <c r="G6028" s="53">
        <f t="array" ref="G6028">SUM(IF(A6028=A$5:A6028,IF(C6028=C$5:C6028,1,0),0))</f>
        <v>61</v>
      </c>
    </row>
    <row r="6029" spans="1:7" x14ac:dyDescent="0.25">
      <c r="A6029">
        <v>2017</v>
      </c>
      <c r="B6029" s="53" t="str">
        <f t="shared" si="188"/>
        <v>2017_VA62</v>
      </c>
      <c r="C6029" t="s">
        <v>300</v>
      </c>
      <c r="D6029" t="s">
        <v>328</v>
      </c>
      <c r="E6029" s="53" t="str">
        <f t="shared" si="189"/>
        <v>2017_VANEW KENT</v>
      </c>
      <c r="F6029">
        <v>535900</v>
      </c>
      <c r="G6029" s="53">
        <f t="array" ref="G6029">SUM(IF(A6029=A$5:A6029,IF(C6029=C$5:C6029,1,0),0))</f>
        <v>62</v>
      </c>
    </row>
    <row r="6030" spans="1:7" x14ac:dyDescent="0.25">
      <c r="A6030">
        <v>2017</v>
      </c>
      <c r="B6030" s="53" t="str">
        <f t="shared" si="188"/>
        <v>2017_VA63</v>
      </c>
      <c r="C6030" t="s">
        <v>300</v>
      </c>
      <c r="D6030" t="s">
        <v>1494</v>
      </c>
      <c r="E6030" s="53" t="str">
        <f t="shared" si="189"/>
        <v>2017_VANORTHAMPTON</v>
      </c>
      <c r="F6030">
        <v>424100</v>
      </c>
      <c r="G6030" s="53">
        <f t="array" ref="G6030">SUM(IF(A6030=A$5:A6030,IF(C6030=C$5:C6030,1,0),0))</f>
        <v>63</v>
      </c>
    </row>
    <row r="6031" spans="1:7" x14ac:dyDescent="0.25">
      <c r="A6031">
        <v>2017</v>
      </c>
      <c r="B6031" s="53" t="str">
        <f t="shared" si="188"/>
        <v>2017_VA64</v>
      </c>
      <c r="C6031" t="s">
        <v>300</v>
      </c>
      <c r="D6031" t="s">
        <v>1657</v>
      </c>
      <c r="E6031" s="53" t="str">
        <f t="shared" si="189"/>
        <v>2017_VANORTHUMBERLAND</v>
      </c>
      <c r="F6031">
        <v>424100</v>
      </c>
      <c r="G6031" s="53">
        <f t="array" ref="G6031">SUM(IF(A6031=A$5:A6031,IF(C6031=C$5:C6031,1,0),0))</f>
        <v>64</v>
      </c>
    </row>
    <row r="6032" spans="1:7" x14ac:dyDescent="0.25">
      <c r="A6032">
        <v>2017</v>
      </c>
      <c r="B6032" s="53" t="str">
        <f t="shared" si="188"/>
        <v>2017_VA65</v>
      </c>
      <c r="C6032" t="s">
        <v>300</v>
      </c>
      <c r="D6032" t="s">
        <v>1935</v>
      </c>
      <c r="E6032" s="53" t="str">
        <f t="shared" si="189"/>
        <v>2017_VANOTTOWAY</v>
      </c>
      <c r="F6032">
        <v>424100</v>
      </c>
      <c r="G6032" s="53">
        <f t="array" ref="G6032">SUM(IF(A6032=A$5:A6032,IF(C6032=C$5:C6032,1,0),0))</f>
        <v>65</v>
      </c>
    </row>
    <row r="6033" spans="1:7" x14ac:dyDescent="0.25">
      <c r="A6033">
        <v>2017</v>
      </c>
      <c r="B6033" s="53" t="str">
        <f t="shared" si="188"/>
        <v>2017_VA66</v>
      </c>
      <c r="C6033" t="s">
        <v>300</v>
      </c>
      <c r="D6033" t="s">
        <v>169</v>
      </c>
      <c r="E6033" s="53" t="str">
        <f t="shared" si="189"/>
        <v>2017_VAORANGE</v>
      </c>
      <c r="F6033">
        <v>424100</v>
      </c>
      <c r="G6033" s="53">
        <f t="array" ref="G6033">SUM(IF(A6033=A$5:A6033,IF(C6033=C$5:C6033,1,0),0))</f>
        <v>66</v>
      </c>
    </row>
    <row r="6034" spans="1:7" x14ac:dyDescent="0.25">
      <c r="A6034">
        <v>2017</v>
      </c>
      <c r="B6034" s="53" t="str">
        <f t="shared" si="188"/>
        <v>2017_VA67</v>
      </c>
      <c r="C6034" t="s">
        <v>300</v>
      </c>
      <c r="D6034" t="s">
        <v>925</v>
      </c>
      <c r="E6034" s="53" t="str">
        <f t="shared" si="189"/>
        <v>2017_VAPAGE</v>
      </c>
      <c r="F6034">
        <v>424100</v>
      </c>
      <c r="G6034" s="53">
        <f t="array" ref="G6034">SUM(IF(A6034=A$5:A6034,IF(C6034=C$5:C6034,1,0),0))</f>
        <v>67</v>
      </c>
    </row>
    <row r="6035" spans="1:7" x14ac:dyDescent="0.25">
      <c r="A6035">
        <v>2017</v>
      </c>
      <c r="B6035" s="53" t="str">
        <f t="shared" si="188"/>
        <v>2017_VA68</v>
      </c>
      <c r="C6035" t="s">
        <v>300</v>
      </c>
      <c r="D6035" t="s">
        <v>1936</v>
      </c>
      <c r="E6035" s="53" t="str">
        <f t="shared" si="189"/>
        <v>2017_VAPATRICK</v>
      </c>
      <c r="F6035">
        <v>424100</v>
      </c>
      <c r="G6035" s="53">
        <f t="array" ref="G6035">SUM(IF(A6035=A$5:A6035,IF(C6035=C$5:C6035,1,0),0))</f>
        <v>68</v>
      </c>
    </row>
    <row r="6036" spans="1:7" x14ac:dyDescent="0.25">
      <c r="A6036">
        <v>2017</v>
      </c>
      <c r="B6036" s="53" t="str">
        <f t="shared" si="188"/>
        <v>2017_VA69</v>
      </c>
      <c r="C6036" t="s">
        <v>300</v>
      </c>
      <c r="D6036" t="s">
        <v>1937</v>
      </c>
      <c r="E6036" s="53" t="str">
        <f t="shared" si="189"/>
        <v>2017_VAPITTSYLVANIA</v>
      </c>
      <c r="F6036">
        <v>424100</v>
      </c>
      <c r="G6036" s="53">
        <f t="array" ref="G6036">SUM(IF(A6036=A$5:A6036,IF(C6036=C$5:C6036,1,0),0))</f>
        <v>69</v>
      </c>
    </row>
    <row r="6037" spans="1:7" x14ac:dyDescent="0.25">
      <c r="A6037">
        <v>2017</v>
      </c>
      <c r="B6037" s="53" t="str">
        <f t="shared" si="188"/>
        <v>2017_VA70</v>
      </c>
      <c r="C6037" t="s">
        <v>300</v>
      </c>
      <c r="D6037" t="s">
        <v>329</v>
      </c>
      <c r="E6037" s="53" t="str">
        <f t="shared" si="189"/>
        <v>2017_VAPOWHATAN</v>
      </c>
      <c r="F6037">
        <v>535900</v>
      </c>
      <c r="G6037" s="53">
        <f t="array" ref="G6037">SUM(IF(A6037=A$5:A6037,IF(C6037=C$5:C6037,1,0),0))</f>
        <v>70</v>
      </c>
    </row>
    <row r="6038" spans="1:7" x14ac:dyDescent="0.25">
      <c r="A6038">
        <v>2017</v>
      </c>
      <c r="B6038" s="53" t="str">
        <f t="shared" si="188"/>
        <v>2017_VA71</v>
      </c>
      <c r="C6038" t="s">
        <v>300</v>
      </c>
      <c r="D6038" t="s">
        <v>1938</v>
      </c>
      <c r="E6038" s="53" t="str">
        <f t="shared" si="189"/>
        <v>2017_VAPRINCE EDWARD</v>
      </c>
      <c r="F6038">
        <v>424100</v>
      </c>
      <c r="G6038" s="53">
        <f t="array" ref="G6038">SUM(IF(A6038=A$5:A6038,IF(C6038=C$5:C6038,1,0),0))</f>
        <v>71</v>
      </c>
    </row>
    <row r="6039" spans="1:7" x14ac:dyDescent="0.25">
      <c r="A6039">
        <v>2017</v>
      </c>
      <c r="B6039" s="53" t="str">
        <f t="shared" si="188"/>
        <v>2017_VA72</v>
      </c>
      <c r="C6039" t="s">
        <v>300</v>
      </c>
      <c r="D6039" t="s">
        <v>330</v>
      </c>
      <c r="E6039" s="53" t="str">
        <f t="shared" si="189"/>
        <v>2017_VAPRINCE GEORGE</v>
      </c>
      <c r="F6039">
        <v>535900</v>
      </c>
      <c r="G6039" s="53">
        <f t="array" ref="G6039">SUM(IF(A6039=A$5:A6039,IF(C6039=C$5:C6039,1,0),0))</f>
        <v>72</v>
      </c>
    </row>
    <row r="6040" spans="1:7" x14ac:dyDescent="0.25">
      <c r="A6040">
        <v>2017</v>
      </c>
      <c r="B6040" s="53" t="str">
        <f t="shared" si="188"/>
        <v>2017_VA73</v>
      </c>
      <c r="C6040" t="s">
        <v>300</v>
      </c>
      <c r="D6040" t="s">
        <v>331</v>
      </c>
      <c r="E6040" s="53" t="str">
        <f t="shared" si="189"/>
        <v>2017_VAPRINCE WILLIAM</v>
      </c>
      <c r="F6040">
        <v>636150</v>
      </c>
      <c r="G6040" s="53">
        <f t="array" ref="G6040">SUM(IF(A6040=A$5:A6040,IF(C6040=C$5:C6040,1,0),0))</f>
        <v>73</v>
      </c>
    </row>
    <row r="6041" spans="1:7" x14ac:dyDescent="0.25">
      <c r="A6041">
        <v>2017</v>
      </c>
      <c r="B6041" s="53" t="str">
        <f t="shared" si="188"/>
        <v>2017_VA74</v>
      </c>
      <c r="C6041" t="s">
        <v>300</v>
      </c>
      <c r="D6041" t="s">
        <v>538</v>
      </c>
      <c r="E6041" s="53" t="str">
        <f t="shared" si="189"/>
        <v>2017_VAPULASKI</v>
      </c>
      <c r="F6041">
        <v>424100</v>
      </c>
      <c r="G6041" s="53">
        <f t="array" ref="G6041">SUM(IF(A6041=A$5:A6041,IF(C6041=C$5:C6041,1,0),0))</f>
        <v>74</v>
      </c>
    </row>
    <row r="6042" spans="1:7" x14ac:dyDescent="0.25">
      <c r="A6042">
        <v>2017</v>
      </c>
      <c r="B6042" s="53" t="str">
        <f t="shared" si="188"/>
        <v>2017_VA75</v>
      </c>
      <c r="C6042" t="s">
        <v>300</v>
      </c>
      <c r="D6042" t="s">
        <v>332</v>
      </c>
      <c r="E6042" s="53" t="str">
        <f t="shared" si="189"/>
        <v>2017_VARAPPAHANNOCK</v>
      </c>
      <c r="F6042">
        <v>636150</v>
      </c>
      <c r="G6042" s="53">
        <f t="array" ref="G6042">SUM(IF(A6042=A$5:A6042,IF(C6042=C$5:C6042,1,0),0))</f>
        <v>75</v>
      </c>
    </row>
    <row r="6043" spans="1:7" x14ac:dyDescent="0.25">
      <c r="A6043">
        <v>2017</v>
      </c>
      <c r="B6043" s="53" t="str">
        <f t="shared" si="188"/>
        <v>2017_VA76</v>
      </c>
      <c r="C6043" t="s">
        <v>300</v>
      </c>
      <c r="D6043" t="s">
        <v>266</v>
      </c>
      <c r="E6043" s="53" t="str">
        <f t="shared" si="189"/>
        <v>2017_VARICHMOND</v>
      </c>
      <c r="F6043">
        <v>424100</v>
      </c>
      <c r="G6043" s="53">
        <f t="array" ref="G6043">SUM(IF(A6043=A$5:A6043,IF(C6043=C$5:C6043,1,0),0))</f>
        <v>76</v>
      </c>
    </row>
    <row r="6044" spans="1:7" x14ac:dyDescent="0.25">
      <c r="A6044">
        <v>2017</v>
      </c>
      <c r="B6044" s="53" t="str">
        <f t="shared" si="188"/>
        <v>2017_VA77</v>
      </c>
      <c r="C6044" t="s">
        <v>300</v>
      </c>
      <c r="D6044" t="s">
        <v>1939</v>
      </c>
      <c r="E6044" s="53" t="str">
        <f t="shared" si="189"/>
        <v>2017_VAROANOKE</v>
      </c>
      <c r="F6044">
        <v>424100</v>
      </c>
      <c r="G6044" s="53">
        <f t="array" ref="G6044">SUM(IF(A6044=A$5:A6044,IF(C6044=C$5:C6044,1,0),0))</f>
        <v>77</v>
      </c>
    </row>
    <row r="6045" spans="1:7" x14ac:dyDescent="0.25">
      <c r="A6045">
        <v>2017</v>
      </c>
      <c r="B6045" s="53" t="str">
        <f t="shared" si="188"/>
        <v>2017_VA78</v>
      </c>
      <c r="C6045" t="s">
        <v>300</v>
      </c>
      <c r="D6045" t="s">
        <v>1940</v>
      </c>
      <c r="E6045" s="53" t="str">
        <f t="shared" si="189"/>
        <v>2017_VAROCKBRIDGE</v>
      </c>
      <c r="F6045">
        <v>424100</v>
      </c>
      <c r="G6045" s="53">
        <f t="array" ref="G6045">SUM(IF(A6045=A$5:A6045,IF(C6045=C$5:C6045,1,0),0))</f>
        <v>78</v>
      </c>
    </row>
    <row r="6046" spans="1:7" x14ac:dyDescent="0.25">
      <c r="A6046">
        <v>2017</v>
      </c>
      <c r="B6046" s="53" t="str">
        <f t="shared" si="188"/>
        <v>2017_VA79</v>
      </c>
      <c r="C6046" t="s">
        <v>300</v>
      </c>
      <c r="D6046" t="s">
        <v>246</v>
      </c>
      <c r="E6046" s="53" t="str">
        <f t="shared" si="189"/>
        <v>2017_VAROCKINGHAM</v>
      </c>
      <c r="F6046">
        <v>424100</v>
      </c>
      <c r="G6046" s="53">
        <f t="array" ref="G6046">SUM(IF(A6046=A$5:A6046,IF(C6046=C$5:C6046,1,0),0))</f>
        <v>79</v>
      </c>
    </row>
    <row r="6047" spans="1:7" x14ac:dyDescent="0.25">
      <c r="A6047">
        <v>2017</v>
      </c>
      <c r="B6047" s="53" t="str">
        <f t="shared" si="188"/>
        <v>2017_VA80</v>
      </c>
      <c r="C6047" t="s">
        <v>300</v>
      </c>
      <c r="D6047" t="s">
        <v>476</v>
      </c>
      <c r="E6047" s="53" t="str">
        <f t="shared" si="189"/>
        <v>2017_VARUSSELL</v>
      </c>
      <c r="F6047">
        <v>424100</v>
      </c>
      <c r="G6047" s="53">
        <f t="array" ref="G6047">SUM(IF(A6047=A$5:A6047,IF(C6047=C$5:C6047,1,0),0))</f>
        <v>80</v>
      </c>
    </row>
    <row r="6048" spans="1:7" x14ac:dyDescent="0.25">
      <c r="A6048">
        <v>2017</v>
      </c>
      <c r="B6048" s="53" t="str">
        <f t="shared" si="188"/>
        <v>2017_VA81</v>
      </c>
      <c r="C6048" t="s">
        <v>300</v>
      </c>
      <c r="D6048" t="s">
        <v>541</v>
      </c>
      <c r="E6048" s="53" t="str">
        <f t="shared" si="189"/>
        <v>2017_VASCOTT</v>
      </c>
      <c r="F6048">
        <v>424100</v>
      </c>
      <c r="G6048" s="53">
        <f t="array" ref="G6048">SUM(IF(A6048=A$5:A6048,IF(C6048=C$5:C6048,1,0),0))</f>
        <v>81</v>
      </c>
    </row>
    <row r="6049" spans="1:7" x14ac:dyDescent="0.25">
      <c r="A6049">
        <v>2017</v>
      </c>
      <c r="B6049" s="53" t="str">
        <f t="shared" si="188"/>
        <v>2017_VA82</v>
      </c>
      <c r="C6049" t="s">
        <v>300</v>
      </c>
      <c r="D6049" t="s">
        <v>1941</v>
      </c>
      <c r="E6049" s="53" t="str">
        <f t="shared" si="189"/>
        <v>2017_VASHENANDOAH</v>
      </c>
      <c r="F6049">
        <v>424100</v>
      </c>
      <c r="G6049" s="53">
        <f t="array" ref="G6049">SUM(IF(A6049=A$5:A6049,IF(C6049=C$5:C6049,1,0),0))</f>
        <v>82</v>
      </c>
    </row>
    <row r="6050" spans="1:7" x14ac:dyDescent="0.25">
      <c r="A6050">
        <v>2017</v>
      </c>
      <c r="B6050" s="53" t="str">
        <f t="shared" si="188"/>
        <v>2017_VA83</v>
      </c>
      <c r="C6050" t="s">
        <v>300</v>
      </c>
      <c r="D6050" t="s">
        <v>1942</v>
      </c>
      <c r="E6050" s="53" t="str">
        <f t="shared" si="189"/>
        <v>2017_VASMYTH</v>
      </c>
      <c r="F6050">
        <v>424100</v>
      </c>
      <c r="G6050" s="53">
        <f t="array" ref="G6050">SUM(IF(A6050=A$5:A6050,IF(C6050=C$5:C6050,1,0),0))</f>
        <v>83</v>
      </c>
    </row>
    <row r="6051" spans="1:7" x14ac:dyDescent="0.25">
      <c r="A6051">
        <v>2017</v>
      </c>
      <c r="B6051" s="53" t="str">
        <f t="shared" si="188"/>
        <v>2017_VA84</v>
      </c>
      <c r="C6051" t="s">
        <v>300</v>
      </c>
      <c r="D6051" t="s">
        <v>1943</v>
      </c>
      <c r="E6051" s="53" t="str">
        <f t="shared" si="189"/>
        <v>2017_VASOUTHAMPTON</v>
      </c>
      <c r="F6051">
        <v>424100</v>
      </c>
      <c r="G6051" s="53">
        <f t="array" ref="G6051">SUM(IF(A6051=A$5:A6051,IF(C6051=C$5:C6051,1,0),0))</f>
        <v>84</v>
      </c>
    </row>
    <row r="6052" spans="1:7" x14ac:dyDescent="0.25">
      <c r="A6052">
        <v>2017</v>
      </c>
      <c r="B6052" s="53" t="str">
        <f t="shared" si="188"/>
        <v>2017_VA85</v>
      </c>
      <c r="C6052" t="s">
        <v>300</v>
      </c>
      <c r="D6052" t="s">
        <v>333</v>
      </c>
      <c r="E6052" s="53" t="str">
        <f t="shared" si="189"/>
        <v>2017_VASPOTSYLVANIA</v>
      </c>
      <c r="F6052">
        <v>636150</v>
      </c>
      <c r="G6052" s="53">
        <f t="array" ref="G6052">SUM(IF(A6052=A$5:A6052,IF(C6052=C$5:C6052,1,0),0))</f>
        <v>85</v>
      </c>
    </row>
    <row r="6053" spans="1:7" x14ac:dyDescent="0.25">
      <c r="A6053">
        <v>2017</v>
      </c>
      <c r="B6053" s="53" t="str">
        <f t="shared" si="188"/>
        <v>2017_VA86</v>
      </c>
      <c r="C6053" t="s">
        <v>300</v>
      </c>
      <c r="D6053" t="s">
        <v>334</v>
      </c>
      <c r="E6053" s="53" t="str">
        <f t="shared" si="189"/>
        <v>2017_VASTAFFORD</v>
      </c>
      <c r="F6053">
        <v>636150</v>
      </c>
      <c r="G6053" s="53">
        <f t="array" ref="G6053">SUM(IF(A6053=A$5:A6053,IF(C6053=C$5:C6053,1,0),0))</f>
        <v>86</v>
      </c>
    </row>
    <row r="6054" spans="1:7" x14ac:dyDescent="0.25">
      <c r="A6054">
        <v>2017</v>
      </c>
      <c r="B6054" s="53" t="str">
        <f t="shared" si="188"/>
        <v>2017_VA87</v>
      </c>
      <c r="C6054" t="s">
        <v>300</v>
      </c>
      <c r="D6054" t="s">
        <v>335</v>
      </c>
      <c r="E6054" s="53" t="str">
        <f t="shared" si="189"/>
        <v>2017_VASURRY</v>
      </c>
      <c r="F6054">
        <v>458850</v>
      </c>
      <c r="G6054" s="53">
        <f t="array" ref="G6054">SUM(IF(A6054=A$5:A6054,IF(C6054=C$5:C6054,1,0),0))</f>
        <v>87</v>
      </c>
    </row>
    <row r="6055" spans="1:7" x14ac:dyDescent="0.25">
      <c r="A6055">
        <v>2017</v>
      </c>
      <c r="B6055" s="53" t="str">
        <f t="shared" si="188"/>
        <v>2017_VA88</v>
      </c>
      <c r="C6055" t="s">
        <v>300</v>
      </c>
      <c r="D6055" t="s">
        <v>257</v>
      </c>
      <c r="E6055" s="53" t="str">
        <f t="shared" si="189"/>
        <v>2017_VASUSSEX</v>
      </c>
      <c r="F6055">
        <v>535900</v>
      </c>
      <c r="G6055" s="53">
        <f t="array" ref="G6055">SUM(IF(A6055=A$5:A6055,IF(C6055=C$5:C6055,1,0),0))</f>
        <v>88</v>
      </c>
    </row>
    <row r="6056" spans="1:7" x14ac:dyDescent="0.25">
      <c r="A6056">
        <v>2017</v>
      </c>
      <c r="B6056" s="53" t="str">
        <f t="shared" si="188"/>
        <v>2017_VA89</v>
      </c>
      <c r="C6056" t="s">
        <v>300</v>
      </c>
      <c r="D6056" t="s">
        <v>851</v>
      </c>
      <c r="E6056" s="53" t="str">
        <f t="shared" si="189"/>
        <v>2017_VATAZEWELL</v>
      </c>
      <c r="F6056">
        <v>424100</v>
      </c>
      <c r="G6056" s="53">
        <f t="array" ref="G6056">SUM(IF(A6056=A$5:A6056,IF(C6056=C$5:C6056,1,0),0))</f>
        <v>89</v>
      </c>
    </row>
    <row r="6057" spans="1:7" x14ac:dyDescent="0.25">
      <c r="A6057">
        <v>2017</v>
      </c>
      <c r="B6057" s="53" t="str">
        <f t="shared" si="188"/>
        <v>2017_VA90</v>
      </c>
      <c r="C6057" t="s">
        <v>300</v>
      </c>
      <c r="D6057" t="s">
        <v>336</v>
      </c>
      <c r="E6057" s="53" t="str">
        <f t="shared" si="189"/>
        <v>2017_VAWARREN</v>
      </c>
      <c r="F6057">
        <v>636150</v>
      </c>
      <c r="G6057" s="53">
        <f t="array" ref="G6057">SUM(IF(A6057=A$5:A6057,IF(C6057=C$5:C6057,1,0),0))</f>
        <v>90</v>
      </c>
    </row>
    <row r="6058" spans="1:7" x14ac:dyDescent="0.25">
      <c r="A6058">
        <v>2017</v>
      </c>
      <c r="B6058" s="53" t="str">
        <f t="shared" si="188"/>
        <v>2017_VA91</v>
      </c>
      <c r="C6058" t="s">
        <v>300</v>
      </c>
      <c r="D6058" t="s">
        <v>125</v>
      </c>
      <c r="E6058" s="53" t="str">
        <f t="shared" si="189"/>
        <v>2017_VAWASHINGTON</v>
      </c>
      <c r="F6058">
        <v>424100</v>
      </c>
      <c r="G6058" s="53">
        <f t="array" ref="G6058">SUM(IF(A6058=A$5:A6058,IF(C6058=C$5:C6058,1,0),0))</f>
        <v>91</v>
      </c>
    </row>
    <row r="6059" spans="1:7" x14ac:dyDescent="0.25">
      <c r="A6059">
        <v>2017</v>
      </c>
      <c r="B6059" s="53" t="str">
        <f t="shared" si="188"/>
        <v>2017_VA92</v>
      </c>
      <c r="C6059" t="s">
        <v>300</v>
      </c>
      <c r="D6059" t="s">
        <v>1664</v>
      </c>
      <c r="E6059" s="53" t="str">
        <f t="shared" si="189"/>
        <v>2017_VAWESTMORELAND</v>
      </c>
      <c r="F6059">
        <v>424100</v>
      </c>
      <c r="G6059" s="53">
        <f t="array" ref="G6059">SUM(IF(A6059=A$5:A6059,IF(C6059=C$5:C6059,1,0),0))</f>
        <v>92</v>
      </c>
    </row>
    <row r="6060" spans="1:7" x14ac:dyDescent="0.25">
      <c r="A6060">
        <v>2017</v>
      </c>
      <c r="B6060" s="53" t="str">
        <f t="shared" si="188"/>
        <v>2017_VA93</v>
      </c>
      <c r="C6060" t="s">
        <v>300</v>
      </c>
      <c r="D6060" t="s">
        <v>1899</v>
      </c>
      <c r="E6060" s="53" t="str">
        <f t="shared" si="189"/>
        <v>2017_VAWISE</v>
      </c>
      <c r="F6060">
        <v>424100</v>
      </c>
      <c r="G6060" s="53">
        <f t="array" ref="G6060">SUM(IF(A6060=A$5:A6060,IF(C6060=C$5:C6060,1,0),0))</f>
        <v>93</v>
      </c>
    </row>
    <row r="6061" spans="1:7" x14ac:dyDescent="0.25">
      <c r="A6061">
        <v>2017</v>
      </c>
      <c r="B6061" s="53" t="str">
        <f t="shared" si="188"/>
        <v>2017_VA94</v>
      </c>
      <c r="C6061" t="s">
        <v>300</v>
      </c>
      <c r="D6061" t="s">
        <v>1944</v>
      </c>
      <c r="E6061" s="53" t="str">
        <f t="shared" si="189"/>
        <v>2017_VAWYTHE</v>
      </c>
      <c r="F6061">
        <v>424100</v>
      </c>
      <c r="G6061" s="53">
        <f t="array" ref="G6061">SUM(IF(A6061=A$5:A6061,IF(C6061=C$5:C6061,1,0),0))</f>
        <v>94</v>
      </c>
    </row>
    <row r="6062" spans="1:7" x14ac:dyDescent="0.25">
      <c r="A6062">
        <v>2017</v>
      </c>
      <c r="B6062" s="53" t="str">
        <f t="shared" si="188"/>
        <v>2017_VA95</v>
      </c>
      <c r="C6062" t="s">
        <v>300</v>
      </c>
      <c r="D6062" t="s">
        <v>337</v>
      </c>
      <c r="E6062" s="53" t="str">
        <f t="shared" si="189"/>
        <v>2017_VAYORK</v>
      </c>
      <c r="F6062">
        <v>458850</v>
      </c>
      <c r="G6062" s="53">
        <f t="array" ref="G6062">SUM(IF(A6062=A$5:A6062,IF(C6062=C$5:C6062,1,0),0))</f>
        <v>95</v>
      </c>
    </row>
    <row r="6063" spans="1:7" x14ac:dyDescent="0.25">
      <c r="A6063">
        <v>2017</v>
      </c>
      <c r="B6063" s="53" t="str">
        <f t="shared" si="188"/>
        <v>2017_VA96</v>
      </c>
      <c r="C6063" t="s">
        <v>300</v>
      </c>
      <c r="D6063" t="s">
        <v>338</v>
      </c>
      <c r="E6063" s="53" t="str">
        <f t="shared" si="189"/>
        <v>2017_VAALEXANDRIA</v>
      </c>
      <c r="F6063">
        <v>636150</v>
      </c>
      <c r="G6063" s="53">
        <f t="array" ref="G6063">SUM(IF(A6063=A$5:A6063,IF(C6063=C$5:C6063,1,0),0))</f>
        <v>96</v>
      </c>
    </row>
    <row r="6064" spans="1:7" x14ac:dyDescent="0.25">
      <c r="A6064">
        <v>2017</v>
      </c>
      <c r="B6064" s="53" t="str">
        <f t="shared" si="188"/>
        <v>2017_VA97</v>
      </c>
      <c r="C6064" t="s">
        <v>300</v>
      </c>
      <c r="D6064" t="s">
        <v>1945</v>
      </c>
      <c r="E6064" s="53" t="str">
        <f t="shared" si="189"/>
        <v>2017_VABEDFORD IND</v>
      </c>
      <c r="F6064">
        <v>424100</v>
      </c>
      <c r="G6064" s="53">
        <f t="array" ref="G6064">SUM(IF(A6064=A$5:A6064,IF(C6064=C$5:C6064,1,0),0))</f>
        <v>97</v>
      </c>
    </row>
    <row r="6065" spans="1:7" x14ac:dyDescent="0.25">
      <c r="A6065">
        <v>2017</v>
      </c>
      <c r="B6065" s="53" t="str">
        <f t="shared" si="188"/>
        <v>2017_VA98</v>
      </c>
      <c r="C6065" t="s">
        <v>300</v>
      </c>
      <c r="D6065" t="s">
        <v>237</v>
      </c>
      <c r="E6065" s="53" t="str">
        <f t="shared" si="189"/>
        <v>2017_VABRISTOL</v>
      </c>
      <c r="F6065">
        <v>424100</v>
      </c>
      <c r="G6065" s="53">
        <f t="array" ref="G6065">SUM(IF(A6065=A$5:A6065,IF(C6065=C$5:C6065,1,0),0))</f>
        <v>98</v>
      </c>
    </row>
    <row r="6066" spans="1:7" x14ac:dyDescent="0.25">
      <c r="A6066">
        <v>2017</v>
      </c>
      <c r="B6066" s="53" t="str">
        <f t="shared" si="188"/>
        <v>2017_VA99</v>
      </c>
      <c r="C6066" t="s">
        <v>300</v>
      </c>
      <c r="D6066" t="s">
        <v>904</v>
      </c>
      <c r="E6066" s="53" t="str">
        <f t="shared" si="189"/>
        <v>2017_VABUENA VISTA</v>
      </c>
      <c r="F6066">
        <v>424100</v>
      </c>
      <c r="G6066" s="53">
        <f t="array" ref="G6066">SUM(IF(A6066=A$5:A6066,IF(C6066=C$5:C6066,1,0),0))</f>
        <v>99</v>
      </c>
    </row>
    <row r="6067" spans="1:7" x14ac:dyDescent="0.25">
      <c r="A6067">
        <v>2017</v>
      </c>
      <c r="B6067" s="53" t="str">
        <f t="shared" si="188"/>
        <v>2017_VA100</v>
      </c>
      <c r="C6067" t="s">
        <v>300</v>
      </c>
      <c r="D6067" t="s">
        <v>339</v>
      </c>
      <c r="E6067" s="53" t="str">
        <f t="shared" si="189"/>
        <v>2017_VACHARLOTTESVILLE</v>
      </c>
      <c r="F6067">
        <v>437000</v>
      </c>
      <c r="G6067" s="53">
        <f t="array" ref="G6067">SUM(IF(A6067=A$5:A6067,IF(C6067=C$5:C6067,1,0),0))</f>
        <v>100</v>
      </c>
    </row>
    <row r="6068" spans="1:7" x14ac:dyDescent="0.25">
      <c r="A6068">
        <v>2017</v>
      </c>
      <c r="B6068" s="53" t="str">
        <f t="shared" si="188"/>
        <v>2017_VA101</v>
      </c>
      <c r="C6068" t="s">
        <v>300</v>
      </c>
      <c r="D6068" t="s">
        <v>340</v>
      </c>
      <c r="E6068" s="53" t="str">
        <f t="shared" si="189"/>
        <v>2017_VACHESAPEAKE</v>
      </c>
      <c r="F6068">
        <v>458850</v>
      </c>
      <c r="G6068" s="53">
        <f t="array" ref="G6068">SUM(IF(A6068=A$5:A6068,IF(C6068=C$5:C6068,1,0),0))</f>
        <v>101</v>
      </c>
    </row>
    <row r="6069" spans="1:7" x14ac:dyDescent="0.25">
      <c r="A6069">
        <v>2017</v>
      </c>
      <c r="B6069" s="53" t="str">
        <f t="shared" si="188"/>
        <v>2017_VA102</v>
      </c>
      <c r="C6069" t="s">
        <v>300</v>
      </c>
      <c r="D6069" t="s">
        <v>341</v>
      </c>
      <c r="E6069" s="53" t="str">
        <f t="shared" si="189"/>
        <v>2017_VACOLONIAL HEIGHT</v>
      </c>
      <c r="F6069">
        <v>535900</v>
      </c>
      <c r="G6069" s="53">
        <f t="array" ref="G6069">SUM(IF(A6069=A$5:A6069,IF(C6069=C$5:C6069,1,0),0))</f>
        <v>102</v>
      </c>
    </row>
    <row r="6070" spans="1:7" x14ac:dyDescent="0.25">
      <c r="A6070">
        <v>2017</v>
      </c>
      <c r="B6070" s="53" t="str">
        <f t="shared" si="188"/>
        <v>2017_VA103</v>
      </c>
      <c r="C6070" t="s">
        <v>300</v>
      </c>
      <c r="D6070" t="s">
        <v>445</v>
      </c>
      <c r="E6070" s="53" t="str">
        <f t="shared" si="189"/>
        <v>2017_VACOVINGTON</v>
      </c>
      <c r="F6070">
        <v>424100</v>
      </c>
      <c r="G6070" s="53">
        <f t="array" ref="G6070">SUM(IF(A6070=A$5:A6070,IF(C6070=C$5:C6070,1,0),0))</f>
        <v>103</v>
      </c>
    </row>
    <row r="6071" spans="1:7" x14ac:dyDescent="0.25">
      <c r="A6071">
        <v>2017</v>
      </c>
      <c r="B6071" s="53" t="str">
        <f t="shared" si="188"/>
        <v>2017_VA104</v>
      </c>
      <c r="C6071" t="s">
        <v>300</v>
      </c>
      <c r="D6071" t="s">
        <v>1946</v>
      </c>
      <c r="E6071" s="53" t="str">
        <f t="shared" si="189"/>
        <v>2017_VADANVILLE</v>
      </c>
      <c r="F6071">
        <v>424100</v>
      </c>
      <c r="G6071" s="53">
        <f t="array" ref="G6071">SUM(IF(A6071=A$5:A6071,IF(C6071=C$5:C6071,1,0),0))</f>
        <v>104</v>
      </c>
    </row>
    <row r="6072" spans="1:7" x14ac:dyDescent="0.25">
      <c r="A6072">
        <v>2017</v>
      </c>
      <c r="B6072" s="53" t="str">
        <f t="shared" si="188"/>
        <v>2017_VA105</v>
      </c>
      <c r="C6072" t="s">
        <v>300</v>
      </c>
      <c r="D6072" t="s">
        <v>1947</v>
      </c>
      <c r="E6072" s="53" t="str">
        <f t="shared" si="189"/>
        <v>2017_VAEMPORIA</v>
      </c>
      <c r="F6072">
        <v>424100</v>
      </c>
      <c r="G6072" s="53">
        <f t="array" ref="G6072">SUM(IF(A6072=A$5:A6072,IF(C6072=C$5:C6072,1,0),0))</f>
        <v>105</v>
      </c>
    </row>
    <row r="6073" spans="1:7" x14ac:dyDescent="0.25">
      <c r="A6073">
        <v>2017</v>
      </c>
      <c r="B6073" s="53" t="str">
        <f t="shared" si="188"/>
        <v>2017_VA106</v>
      </c>
      <c r="C6073" t="s">
        <v>300</v>
      </c>
      <c r="D6073" t="s">
        <v>342</v>
      </c>
      <c r="E6073" s="53" t="str">
        <f t="shared" si="189"/>
        <v>2017_VAFAIRFAX IND</v>
      </c>
      <c r="F6073">
        <v>636150</v>
      </c>
      <c r="G6073" s="53">
        <f t="array" ref="G6073">SUM(IF(A6073=A$5:A6073,IF(C6073=C$5:C6073,1,0),0))</f>
        <v>106</v>
      </c>
    </row>
    <row r="6074" spans="1:7" x14ac:dyDescent="0.25">
      <c r="A6074">
        <v>2017</v>
      </c>
      <c r="B6074" s="53" t="str">
        <f t="shared" si="188"/>
        <v>2017_VA107</v>
      </c>
      <c r="C6074" t="s">
        <v>300</v>
      </c>
      <c r="D6074" t="s">
        <v>343</v>
      </c>
      <c r="E6074" s="53" t="str">
        <f t="shared" si="189"/>
        <v>2017_VAFALLS CHURCH</v>
      </c>
      <c r="F6074">
        <v>636150</v>
      </c>
      <c r="G6074" s="53">
        <f t="array" ref="G6074">SUM(IF(A6074=A$5:A6074,IF(C6074=C$5:C6074,1,0),0))</f>
        <v>107</v>
      </c>
    </row>
    <row r="6075" spans="1:7" x14ac:dyDescent="0.25">
      <c r="A6075">
        <v>2017</v>
      </c>
      <c r="B6075" s="53" t="str">
        <f t="shared" si="188"/>
        <v>2017_VA108</v>
      </c>
      <c r="C6075" t="s">
        <v>300</v>
      </c>
      <c r="D6075" t="s">
        <v>1948</v>
      </c>
      <c r="E6075" s="53" t="str">
        <f t="shared" si="189"/>
        <v>2017_VAFRANKLIN IND</v>
      </c>
      <c r="F6075">
        <v>424100</v>
      </c>
      <c r="G6075" s="53">
        <f t="array" ref="G6075">SUM(IF(A6075=A$5:A6075,IF(C6075=C$5:C6075,1,0),0))</f>
        <v>108</v>
      </c>
    </row>
    <row r="6076" spans="1:7" x14ac:dyDescent="0.25">
      <c r="A6076">
        <v>2017</v>
      </c>
      <c r="B6076" s="53" t="str">
        <f t="shared" si="188"/>
        <v>2017_VA109</v>
      </c>
      <c r="C6076" t="s">
        <v>300</v>
      </c>
      <c r="D6076" t="s">
        <v>344</v>
      </c>
      <c r="E6076" s="53" t="str">
        <f t="shared" si="189"/>
        <v>2017_VAFREDERICKSBURG</v>
      </c>
      <c r="F6076">
        <v>636150</v>
      </c>
      <c r="G6076" s="53">
        <f t="array" ref="G6076">SUM(IF(A6076=A$5:A6076,IF(C6076=C$5:C6076,1,0),0))</f>
        <v>109</v>
      </c>
    </row>
    <row r="6077" spans="1:7" x14ac:dyDescent="0.25">
      <c r="A6077">
        <v>2017</v>
      </c>
      <c r="B6077" s="53" t="str">
        <f t="shared" si="188"/>
        <v>2017_VA110</v>
      </c>
      <c r="C6077" t="s">
        <v>300</v>
      </c>
      <c r="D6077" t="s">
        <v>1949</v>
      </c>
      <c r="E6077" s="53" t="str">
        <f t="shared" si="189"/>
        <v>2017_VAGALAX</v>
      </c>
      <c r="F6077">
        <v>424100</v>
      </c>
      <c r="G6077" s="53">
        <f t="array" ref="G6077">SUM(IF(A6077=A$5:A6077,IF(C6077=C$5:C6077,1,0),0))</f>
        <v>110</v>
      </c>
    </row>
    <row r="6078" spans="1:7" x14ac:dyDescent="0.25">
      <c r="A6078">
        <v>2017</v>
      </c>
      <c r="B6078" s="53" t="str">
        <f t="shared" si="188"/>
        <v>2017_VA111</v>
      </c>
      <c r="C6078" t="s">
        <v>300</v>
      </c>
      <c r="D6078" t="s">
        <v>345</v>
      </c>
      <c r="E6078" s="53" t="str">
        <f t="shared" si="189"/>
        <v>2017_VAHAMPTON</v>
      </c>
      <c r="F6078">
        <v>458850</v>
      </c>
      <c r="G6078" s="53">
        <f t="array" ref="G6078">SUM(IF(A6078=A$5:A6078,IF(C6078=C$5:C6078,1,0),0))</f>
        <v>111</v>
      </c>
    </row>
    <row r="6079" spans="1:7" x14ac:dyDescent="0.25">
      <c r="A6079">
        <v>2017</v>
      </c>
      <c r="B6079" s="53" t="str">
        <f t="shared" si="188"/>
        <v>2017_VA112</v>
      </c>
      <c r="C6079" t="s">
        <v>300</v>
      </c>
      <c r="D6079" t="s">
        <v>1950</v>
      </c>
      <c r="E6079" s="53" t="str">
        <f t="shared" si="189"/>
        <v>2017_VAHARRISONBURG</v>
      </c>
      <c r="F6079">
        <v>424100</v>
      </c>
      <c r="G6079" s="53">
        <f t="array" ref="G6079">SUM(IF(A6079=A$5:A6079,IF(C6079=C$5:C6079,1,0),0))</f>
        <v>112</v>
      </c>
    </row>
    <row r="6080" spans="1:7" x14ac:dyDescent="0.25">
      <c r="A6080">
        <v>2017</v>
      </c>
      <c r="B6080" s="53" t="str">
        <f t="shared" si="188"/>
        <v>2017_VA113</v>
      </c>
      <c r="C6080" t="s">
        <v>300</v>
      </c>
      <c r="D6080" t="s">
        <v>346</v>
      </c>
      <c r="E6080" s="53" t="str">
        <f t="shared" si="189"/>
        <v>2017_VAHOPEWELL</v>
      </c>
      <c r="F6080">
        <v>535900</v>
      </c>
      <c r="G6080" s="53">
        <f t="array" ref="G6080">SUM(IF(A6080=A$5:A6080,IF(C6080=C$5:C6080,1,0),0))</f>
        <v>113</v>
      </c>
    </row>
    <row r="6081" spans="1:7" x14ac:dyDescent="0.25">
      <c r="A6081">
        <v>2017</v>
      </c>
      <c r="B6081" s="53" t="str">
        <f t="shared" si="188"/>
        <v>2017_VA114</v>
      </c>
      <c r="C6081" t="s">
        <v>300</v>
      </c>
      <c r="D6081" t="s">
        <v>1682</v>
      </c>
      <c r="E6081" s="53" t="str">
        <f t="shared" si="189"/>
        <v>2017_VALEXINGTON</v>
      </c>
      <c r="F6081">
        <v>424100</v>
      </c>
      <c r="G6081" s="53">
        <f t="array" ref="G6081">SUM(IF(A6081=A$5:A6081,IF(C6081=C$5:C6081,1,0),0))</f>
        <v>114</v>
      </c>
    </row>
    <row r="6082" spans="1:7" x14ac:dyDescent="0.25">
      <c r="A6082">
        <v>2017</v>
      </c>
      <c r="B6082" s="53" t="str">
        <f t="shared" si="188"/>
        <v>2017_VA115</v>
      </c>
      <c r="C6082" t="s">
        <v>300</v>
      </c>
      <c r="D6082" t="s">
        <v>1951</v>
      </c>
      <c r="E6082" s="53" t="str">
        <f t="shared" si="189"/>
        <v>2017_VALYNCHBURG</v>
      </c>
      <c r="F6082">
        <v>424100</v>
      </c>
      <c r="G6082" s="53">
        <f t="array" ref="G6082">SUM(IF(A6082=A$5:A6082,IF(C6082=C$5:C6082,1,0),0))</f>
        <v>115</v>
      </c>
    </row>
    <row r="6083" spans="1:7" x14ac:dyDescent="0.25">
      <c r="A6083">
        <v>2017</v>
      </c>
      <c r="B6083" s="53" t="str">
        <f t="shared" si="188"/>
        <v>2017_VA116</v>
      </c>
      <c r="C6083" t="s">
        <v>300</v>
      </c>
      <c r="D6083" t="s">
        <v>347</v>
      </c>
      <c r="E6083" s="53" t="str">
        <f t="shared" si="189"/>
        <v>2017_VAMANASSAS</v>
      </c>
      <c r="F6083">
        <v>636150</v>
      </c>
      <c r="G6083" s="53">
        <f t="array" ref="G6083">SUM(IF(A6083=A$5:A6083,IF(C6083=C$5:C6083,1,0),0))</f>
        <v>116</v>
      </c>
    </row>
    <row r="6084" spans="1:7" x14ac:dyDescent="0.25">
      <c r="A6084">
        <v>2017</v>
      </c>
      <c r="B6084" s="53" t="str">
        <f t="shared" si="188"/>
        <v>2017_VA117</v>
      </c>
      <c r="C6084" t="s">
        <v>300</v>
      </c>
      <c r="D6084" t="s">
        <v>348</v>
      </c>
      <c r="E6084" s="53" t="str">
        <f t="shared" si="189"/>
        <v>2017_VAMANASSAS PARK</v>
      </c>
      <c r="F6084">
        <v>636150</v>
      </c>
      <c r="G6084" s="53">
        <f t="array" ref="G6084">SUM(IF(A6084=A$5:A6084,IF(C6084=C$5:C6084,1,0),0))</f>
        <v>117</v>
      </c>
    </row>
    <row r="6085" spans="1:7" x14ac:dyDescent="0.25">
      <c r="A6085">
        <v>2017</v>
      </c>
      <c r="B6085" s="53" t="str">
        <f t="shared" si="188"/>
        <v>2017_VA118</v>
      </c>
      <c r="C6085" t="s">
        <v>300</v>
      </c>
      <c r="D6085" t="s">
        <v>1952</v>
      </c>
      <c r="E6085" s="53" t="str">
        <f t="shared" si="189"/>
        <v>2017_VAMARTINSVILLE</v>
      </c>
      <c r="F6085">
        <v>424100</v>
      </c>
      <c r="G6085" s="53">
        <f t="array" ref="G6085">SUM(IF(A6085=A$5:A6085,IF(C6085=C$5:C6085,1,0),0))</f>
        <v>118</v>
      </c>
    </row>
    <row r="6086" spans="1:7" x14ac:dyDescent="0.25">
      <c r="A6086">
        <v>2017</v>
      </c>
      <c r="B6086" s="53" t="str">
        <f t="shared" ref="B6086:B6149" si="190">A6086&amp;"_"&amp;C6086&amp;G6086</f>
        <v>2017_VA119</v>
      </c>
      <c r="C6086" t="s">
        <v>300</v>
      </c>
      <c r="D6086" t="s">
        <v>349</v>
      </c>
      <c r="E6086" s="53" t="str">
        <f t="shared" ref="E6086:E6149" si="191">A6086&amp;"_"&amp;C6086&amp;D6086</f>
        <v>2017_VANEWPORT NEWS</v>
      </c>
      <c r="F6086">
        <v>458850</v>
      </c>
      <c r="G6086" s="53">
        <f t="array" ref="G6086">SUM(IF(A6086=A$5:A6086,IF(C6086=C$5:C6086,1,0),0))</f>
        <v>119</v>
      </c>
    </row>
    <row r="6087" spans="1:7" x14ac:dyDescent="0.25">
      <c r="A6087">
        <v>2017</v>
      </c>
      <c r="B6087" s="53" t="str">
        <f t="shared" si="190"/>
        <v>2017_VA120</v>
      </c>
      <c r="C6087" t="s">
        <v>300</v>
      </c>
      <c r="D6087" t="s">
        <v>242</v>
      </c>
      <c r="E6087" s="53" t="str">
        <f t="shared" si="191"/>
        <v>2017_VANORFOLK</v>
      </c>
      <c r="F6087">
        <v>458850</v>
      </c>
      <c r="G6087" s="53">
        <f t="array" ref="G6087">SUM(IF(A6087=A$5:A6087,IF(C6087=C$5:C6087,1,0),0))</f>
        <v>120</v>
      </c>
    </row>
    <row r="6088" spans="1:7" x14ac:dyDescent="0.25">
      <c r="A6088">
        <v>2017</v>
      </c>
      <c r="B6088" s="53" t="str">
        <f t="shared" si="190"/>
        <v>2017_VA121</v>
      </c>
      <c r="C6088" t="s">
        <v>300</v>
      </c>
      <c r="D6088" t="s">
        <v>976</v>
      </c>
      <c r="E6088" s="53" t="str">
        <f t="shared" si="191"/>
        <v>2017_VANORTON</v>
      </c>
      <c r="F6088">
        <v>424100</v>
      </c>
      <c r="G6088" s="53">
        <f t="array" ref="G6088">SUM(IF(A6088=A$5:A6088,IF(C6088=C$5:C6088,1,0),0))</f>
        <v>121</v>
      </c>
    </row>
    <row r="6089" spans="1:7" x14ac:dyDescent="0.25">
      <c r="A6089">
        <v>2017</v>
      </c>
      <c r="B6089" s="53" t="str">
        <f t="shared" si="190"/>
        <v>2017_VA122</v>
      </c>
      <c r="C6089" t="s">
        <v>300</v>
      </c>
      <c r="D6089" t="s">
        <v>350</v>
      </c>
      <c r="E6089" s="53" t="str">
        <f t="shared" si="191"/>
        <v>2017_VAPETERSBURG</v>
      </c>
      <c r="F6089">
        <v>535900</v>
      </c>
      <c r="G6089" s="53">
        <f t="array" ref="G6089">SUM(IF(A6089=A$5:A6089,IF(C6089=C$5:C6089,1,0),0))</f>
        <v>122</v>
      </c>
    </row>
    <row r="6090" spans="1:7" x14ac:dyDescent="0.25">
      <c r="A6090">
        <v>2017</v>
      </c>
      <c r="B6090" s="53" t="str">
        <f t="shared" si="190"/>
        <v>2017_VA123</v>
      </c>
      <c r="C6090" t="s">
        <v>300</v>
      </c>
      <c r="D6090" t="s">
        <v>351</v>
      </c>
      <c r="E6090" s="53" t="str">
        <f t="shared" si="191"/>
        <v>2017_VAPOQUOSON</v>
      </c>
      <c r="F6090">
        <v>458850</v>
      </c>
      <c r="G6090" s="53">
        <f t="array" ref="G6090">SUM(IF(A6090=A$5:A6090,IF(C6090=C$5:C6090,1,0),0))</f>
        <v>123</v>
      </c>
    </row>
    <row r="6091" spans="1:7" x14ac:dyDescent="0.25">
      <c r="A6091">
        <v>2017</v>
      </c>
      <c r="B6091" s="53" t="str">
        <f t="shared" si="190"/>
        <v>2017_VA124</v>
      </c>
      <c r="C6091" t="s">
        <v>300</v>
      </c>
      <c r="D6091" t="s">
        <v>352</v>
      </c>
      <c r="E6091" s="53" t="str">
        <f t="shared" si="191"/>
        <v>2017_VAPORTSMOUTH</v>
      </c>
      <c r="F6091">
        <v>458850</v>
      </c>
      <c r="G6091" s="53">
        <f t="array" ref="G6091">SUM(IF(A6091=A$5:A6091,IF(C6091=C$5:C6091,1,0),0))</f>
        <v>124</v>
      </c>
    </row>
    <row r="6092" spans="1:7" x14ac:dyDescent="0.25">
      <c r="A6092">
        <v>2017</v>
      </c>
      <c r="B6092" s="53" t="str">
        <f t="shared" si="190"/>
        <v>2017_VA125</v>
      </c>
      <c r="C6092" t="s">
        <v>300</v>
      </c>
      <c r="D6092" t="s">
        <v>1953</v>
      </c>
      <c r="E6092" s="53" t="str">
        <f t="shared" si="191"/>
        <v>2017_VARADFORD</v>
      </c>
      <c r="F6092">
        <v>424100</v>
      </c>
      <c r="G6092" s="53">
        <f t="array" ref="G6092">SUM(IF(A6092=A$5:A6092,IF(C6092=C$5:C6092,1,0),0))</f>
        <v>125</v>
      </c>
    </row>
    <row r="6093" spans="1:7" x14ac:dyDescent="0.25">
      <c r="A6093">
        <v>2017</v>
      </c>
      <c r="B6093" s="53" t="str">
        <f t="shared" si="190"/>
        <v>2017_VA126</v>
      </c>
      <c r="C6093" t="s">
        <v>300</v>
      </c>
      <c r="D6093" t="s">
        <v>353</v>
      </c>
      <c r="E6093" s="53" t="str">
        <f t="shared" si="191"/>
        <v>2017_VARICHMOND IND</v>
      </c>
      <c r="F6093">
        <v>535900</v>
      </c>
      <c r="G6093" s="53">
        <f t="array" ref="G6093">SUM(IF(A6093=A$5:A6093,IF(C6093=C$5:C6093,1,0),0))</f>
        <v>126</v>
      </c>
    </row>
    <row r="6094" spans="1:7" x14ac:dyDescent="0.25">
      <c r="A6094">
        <v>2017</v>
      </c>
      <c r="B6094" s="53" t="str">
        <f t="shared" si="190"/>
        <v>2017_VA127</v>
      </c>
      <c r="C6094" t="s">
        <v>300</v>
      </c>
      <c r="D6094" t="s">
        <v>1954</v>
      </c>
      <c r="E6094" s="53" t="str">
        <f t="shared" si="191"/>
        <v>2017_VAROANOKE IND</v>
      </c>
      <c r="F6094">
        <v>424100</v>
      </c>
      <c r="G6094" s="53">
        <f t="array" ref="G6094">SUM(IF(A6094=A$5:A6094,IF(C6094=C$5:C6094,1,0),0))</f>
        <v>127</v>
      </c>
    </row>
    <row r="6095" spans="1:7" x14ac:dyDescent="0.25">
      <c r="A6095">
        <v>2017</v>
      </c>
      <c r="B6095" s="53" t="str">
        <f t="shared" si="190"/>
        <v>2017_VA128</v>
      </c>
      <c r="C6095" t="s">
        <v>300</v>
      </c>
      <c r="D6095" t="s">
        <v>1408</v>
      </c>
      <c r="E6095" s="53" t="str">
        <f t="shared" si="191"/>
        <v>2017_VASALEM</v>
      </c>
      <c r="F6095">
        <v>424100</v>
      </c>
      <c r="G6095" s="53">
        <f t="array" ref="G6095">SUM(IF(A6095=A$5:A6095,IF(C6095=C$5:C6095,1,0),0))</f>
        <v>128</v>
      </c>
    </row>
    <row r="6096" spans="1:7" x14ac:dyDescent="0.25">
      <c r="A6096">
        <v>2017</v>
      </c>
      <c r="B6096" s="53" t="str">
        <f t="shared" si="190"/>
        <v>2017_VA129</v>
      </c>
      <c r="C6096" t="s">
        <v>300</v>
      </c>
      <c r="D6096" t="s">
        <v>1955</v>
      </c>
      <c r="E6096" s="53" t="str">
        <f t="shared" si="191"/>
        <v>2017_VASTAUNTON</v>
      </c>
      <c r="F6096">
        <v>424100</v>
      </c>
      <c r="G6096" s="53">
        <f t="array" ref="G6096">SUM(IF(A6096=A$5:A6096,IF(C6096=C$5:C6096,1,0),0))</f>
        <v>129</v>
      </c>
    </row>
    <row r="6097" spans="1:7" x14ac:dyDescent="0.25">
      <c r="A6097">
        <v>2017</v>
      </c>
      <c r="B6097" s="53" t="str">
        <f t="shared" si="190"/>
        <v>2017_VA130</v>
      </c>
      <c r="C6097" t="s">
        <v>300</v>
      </c>
      <c r="D6097" t="s">
        <v>244</v>
      </c>
      <c r="E6097" s="53" t="str">
        <f t="shared" si="191"/>
        <v>2017_VASUFFOLK</v>
      </c>
      <c r="F6097">
        <v>458850</v>
      </c>
      <c r="G6097" s="53">
        <f t="array" ref="G6097">SUM(IF(A6097=A$5:A6097,IF(C6097=C$5:C6097,1,0),0))</f>
        <v>130</v>
      </c>
    </row>
    <row r="6098" spans="1:7" x14ac:dyDescent="0.25">
      <c r="A6098">
        <v>2017</v>
      </c>
      <c r="B6098" s="53" t="str">
        <f t="shared" si="190"/>
        <v>2017_VA131</v>
      </c>
      <c r="C6098" t="s">
        <v>300</v>
      </c>
      <c r="D6098" t="s">
        <v>354</v>
      </c>
      <c r="E6098" s="53" t="str">
        <f t="shared" si="191"/>
        <v>2017_VAVIRGINIA BEACH</v>
      </c>
      <c r="F6098">
        <v>458850</v>
      </c>
      <c r="G6098" s="53">
        <f t="array" ref="G6098">SUM(IF(A6098=A$5:A6098,IF(C6098=C$5:C6098,1,0),0))</f>
        <v>131</v>
      </c>
    </row>
    <row r="6099" spans="1:7" x14ac:dyDescent="0.25">
      <c r="A6099">
        <v>2017</v>
      </c>
      <c r="B6099" s="53" t="str">
        <f t="shared" si="190"/>
        <v>2017_VA132</v>
      </c>
      <c r="C6099" t="s">
        <v>300</v>
      </c>
      <c r="D6099" t="s">
        <v>1956</v>
      </c>
      <c r="E6099" s="53" t="str">
        <f t="shared" si="191"/>
        <v>2017_VAWAYNESBORO</v>
      </c>
      <c r="F6099">
        <v>424100</v>
      </c>
      <c r="G6099" s="53">
        <f t="array" ref="G6099">SUM(IF(A6099=A$5:A6099,IF(C6099=C$5:C6099,1,0),0))</f>
        <v>132</v>
      </c>
    </row>
    <row r="6100" spans="1:7" x14ac:dyDescent="0.25">
      <c r="A6100">
        <v>2017</v>
      </c>
      <c r="B6100" s="53" t="str">
        <f t="shared" si="190"/>
        <v>2017_VA133</v>
      </c>
      <c r="C6100" t="s">
        <v>300</v>
      </c>
      <c r="D6100" t="s">
        <v>355</v>
      </c>
      <c r="E6100" s="53" t="str">
        <f t="shared" si="191"/>
        <v>2017_VAWILLIAMSBURG</v>
      </c>
      <c r="F6100">
        <v>458850</v>
      </c>
      <c r="G6100" s="53">
        <f t="array" ref="G6100">SUM(IF(A6100=A$5:A6100,IF(C6100=C$5:C6100,1,0),0))</f>
        <v>133</v>
      </c>
    </row>
    <row r="6101" spans="1:7" x14ac:dyDescent="0.25">
      <c r="A6101">
        <v>2017</v>
      </c>
      <c r="B6101" s="53" t="str">
        <f t="shared" si="190"/>
        <v>2017_VA134</v>
      </c>
      <c r="C6101" t="s">
        <v>300</v>
      </c>
      <c r="D6101" t="s">
        <v>1957</v>
      </c>
      <c r="E6101" s="53" t="str">
        <f t="shared" si="191"/>
        <v>2017_VAWINCHESTER</v>
      </c>
      <c r="F6101">
        <v>424100</v>
      </c>
      <c r="G6101" s="53">
        <f t="array" ref="G6101">SUM(IF(A6101=A$5:A6101,IF(C6101=C$5:C6101,1,0),0))</f>
        <v>134</v>
      </c>
    </row>
    <row r="6102" spans="1:7" x14ac:dyDescent="0.25">
      <c r="A6102">
        <v>2017</v>
      </c>
      <c r="B6102" s="53" t="str">
        <f t="shared" si="190"/>
        <v>2017_WA1</v>
      </c>
      <c r="C6102" t="s">
        <v>356</v>
      </c>
      <c r="D6102" t="s">
        <v>184</v>
      </c>
      <c r="E6102" s="53" t="str">
        <f t="shared" si="191"/>
        <v>2017_WAADAMS</v>
      </c>
      <c r="F6102">
        <v>424100</v>
      </c>
      <c r="G6102" s="53">
        <f t="array" ref="G6102">SUM(IF(A6102=A$5:A6102,IF(C6102=C$5:C6102,1,0),0))</f>
        <v>1</v>
      </c>
    </row>
    <row r="6103" spans="1:7" x14ac:dyDescent="0.25">
      <c r="A6103">
        <v>2017</v>
      </c>
      <c r="B6103" s="53" t="str">
        <f t="shared" si="190"/>
        <v>2017_WA2</v>
      </c>
      <c r="C6103" t="s">
        <v>356</v>
      </c>
      <c r="D6103" t="s">
        <v>1958</v>
      </c>
      <c r="E6103" s="53" t="str">
        <f t="shared" si="191"/>
        <v>2017_WAASOTIN</v>
      </c>
      <c r="F6103">
        <v>424100</v>
      </c>
      <c r="G6103" s="53">
        <f t="array" ref="G6103">SUM(IF(A6103=A$5:A6103,IF(C6103=C$5:C6103,1,0),0))</f>
        <v>2</v>
      </c>
    </row>
    <row r="6104" spans="1:7" x14ac:dyDescent="0.25">
      <c r="A6104">
        <v>2017</v>
      </c>
      <c r="B6104" s="53" t="str">
        <f t="shared" si="190"/>
        <v>2017_WA3</v>
      </c>
      <c r="C6104" t="s">
        <v>356</v>
      </c>
      <c r="D6104" t="s">
        <v>503</v>
      </c>
      <c r="E6104" s="53" t="str">
        <f t="shared" si="191"/>
        <v>2017_WABENTON</v>
      </c>
      <c r="F6104">
        <v>424100</v>
      </c>
      <c r="G6104" s="53">
        <f t="array" ref="G6104">SUM(IF(A6104=A$5:A6104,IF(C6104=C$5:C6104,1,0),0))</f>
        <v>3</v>
      </c>
    </row>
    <row r="6105" spans="1:7" x14ac:dyDescent="0.25">
      <c r="A6105">
        <v>2017</v>
      </c>
      <c r="B6105" s="53" t="str">
        <f t="shared" si="190"/>
        <v>2017_WA4</v>
      </c>
      <c r="C6105" t="s">
        <v>356</v>
      </c>
      <c r="D6105" t="s">
        <v>1959</v>
      </c>
      <c r="E6105" s="53" t="str">
        <f t="shared" si="191"/>
        <v>2017_WACHELAN</v>
      </c>
      <c r="F6105">
        <v>424100</v>
      </c>
      <c r="G6105" s="53">
        <f t="array" ref="G6105">SUM(IF(A6105=A$5:A6105,IF(C6105=C$5:C6105,1,0),0))</f>
        <v>4</v>
      </c>
    </row>
    <row r="6106" spans="1:7" x14ac:dyDescent="0.25">
      <c r="A6106">
        <v>2017</v>
      </c>
      <c r="B6106" s="53" t="str">
        <f t="shared" si="190"/>
        <v>2017_WA5</v>
      </c>
      <c r="C6106" t="s">
        <v>356</v>
      </c>
      <c r="D6106" t="s">
        <v>1960</v>
      </c>
      <c r="E6106" s="53" t="str">
        <f t="shared" si="191"/>
        <v>2017_WACLALLAM</v>
      </c>
      <c r="F6106">
        <v>424100</v>
      </c>
      <c r="G6106" s="53">
        <f t="array" ref="G6106">SUM(IF(A6106=A$5:A6106,IF(C6106=C$5:C6106,1,0),0))</f>
        <v>5</v>
      </c>
    </row>
    <row r="6107" spans="1:7" x14ac:dyDescent="0.25">
      <c r="A6107">
        <v>2017</v>
      </c>
      <c r="B6107" s="53" t="str">
        <f t="shared" si="190"/>
        <v>2017_WA6</v>
      </c>
      <c r="C6107" t="s">
        <v>356</v>
      </c>
      <c r="D6107" t="s">
        <v>507</v>
      </c>
      <c r="E6107" s="53" t="str">
        <f t="shared" si="191"/>
        <v>2017_WACLARK</v>
      </c>
      <c r="F6107">
        <v>424100</v>
      </c>
      <c r="G6107" s="53">
        <f t="array" ref="G6107">SUM(IF(A6107=A$5:A6107,IF(C6107=C$5:C6107,1,0),0))</f>
        <v>6</v>
      </c>
    </row>
    <row r="6108" spans="1:7" x14ac:dyDescent="0.25">
      <c r="A6108">
        <v>2017</v>
      </c>
      <c r="B6108" s="53" t="str">
        <f t="shared" si="190"/>
        <v>2017_WA7</v>
      </c>
      <c r="C6108" t="s">
        <v>356</v>
      </c>
      <c r="D6108" t="s">
        <v>509</v>
      </c>
      <c r="E6108" s="53" t="str">
        <f t="shared" si="191"/>
        <v>2017_WACOLUMBIA</v>
      </c>
      <c r="F6108">
        <v>424100</v>
      </c>
      <c r="G6108" s="53">
        <f t="array" ref="G6108">SUM(IF(A6108=A$5:A6108,IF(C6108=C$5:C6108,1,0),0))</f>
        <v>7</v>
      </c>
    </row>
    <row r="6109" spans="1:7" x14ac:dyDescent="0.25">
      <c r="A6109">
        <v>2017</v>
      </c>
      <c r="B6109" s="53" t="str">
        <f t="shared" si="190"/>
        <v>2017_WA8</v>
      </c>
      <c r="C6109" t="s">
        <v>356</v>
      </c>
      <c r="D6109" t="s">
        <v>1961</v>
      </c>
      <c r="E6109" s="53" t="str">
        <f t="shared" si="191"/>
        <v>2017_WACOWLITZ</v>
      </c>
      <c r="F6109">
        <v>424100</v>
      </c>
      <c r="G6109" s="53">
        <f t="array" ref="G6109">SUM(IF(A6109=A$5:A6109,IF(C6109=C$5:C6109,1,0),0))</f>
        <v>8</v>
      </c>
    </row>
    <row r="6110" spans="1:7" x14ac:dyDescent="0.25">
      <c r="A6110">
        <v>2017</v>
      </c>
      <c r="B6110" s="53" t="str">
        <f t="shared" si="190"/>
        <v>2017_WA9</v>
      </c>
      <c r="C6110" t="s">
        <v>356</v>
      </c>
      <c r="D6110" t="s">
        <v>190</v>
      </c>
      <c r="E6110" s="53" t="str">
        <f t="shared" si="191"/>
        <v>2017_WADOUGLAS</v>
      </c>
      <c r="F6110">
        <v>424100</v>
      </c>
      <c r="G6110" s="53">
        <f t="array" ref="G6110">SUM(IF(A6110=A$5:A6110,IF(C6110=C$5:C6110,1,0),0))</f>
        <v>9</v>
      </c>
    </row>
    <row r="6111" spans="1:7" x14ac:dyDescent="0.25">
      <c r="A6111">
        <v>2017</v>
      </c>
      <c r="B6111" s="53" t="str">
        <f t="shared" si="190"/>
        <v>2017_WA10</v>
      </c>
      <c r="C6111" t="s">
        <v>356</v>
      </c>
      <c r="D6111" t="s">
        <v>1962</v>
      </c>
      <c r="E6111" s="53" t="str">
        <f t="shared" si="191"/>
        <v>2017_WAFERRY</v>
      </c>
      <c r="F6111">
        <v>424100</v>
      </c>
      <c r="G6111" s="53">
        <f t="array" ref="G6111">SUM(IF(A6111=A$5:A6111,IF(C6111=C$5:C6111,1,0),0))</f>
        <v>10</v>
      </c>
    </row>
    <row r="6112" spans="1:7" x14ac:dyDescent="0.25">
      <c r="A6112">
        <v>2017</v>
      </c>
      <c r="B6112" s="53" t="str">
        <f t="shared" si="190"/>
        <v>2017_WA11</v>
      </c>
      <c r="C6112" t="s">
        <v>356</v>
      </c>
      <c r="D6112" t="s">
        <v>455</v>
      </c>
      <c r="E6112" s="53" t="str">
        <f t="shared" si="191"/>
        <v>2017_WAFRANKLIN</v>
      </c>
      <c r="F6112">
        <v>424100</v>
      </c>
      <c r="G6112" s="53">
        <f t="array" ref="G6112">SUM(IF(A6112=A$5:A6112,IF(C6112=C$5:C6112,1,0),0))</f>
        <v>11</v>
      </c>
    </row>
    <row r="6113" spans="1:7" x14ac:dyDescent="0.25">
      <c r="A6113">
        <v>2017</v>
      </c>
      <c r="B6113" s="53" t="str">
        <f t="shared" si="190"/>
        <v>2017_WA12</v>
      </c>
      <c r="C6113" t="s">
        <v>356</v>
      </c>
      <c r="D6113" t="s">
        <v>193</v>
      </c>
      <c r="E6113" s="53" t="str">
        <f t="shared" si="191"/>
        <v>2017_WAGARFIELD</v>
      </c>
      <c r="F6113">
        <v>424100</v>
      </c>
      <c r="G6113" s="53">
        <f t="array" ref="G6113">SUM(IF(A6113=A$5:A6113,IF(C6113=C$5:C6113,1,0),0))</f>
        <v>12</v>
      </c>
    </row>
    <row r="6114" spans="1:7" x14ac:dyDescent="0.25">
      <c r="A6114">
        <v>2017</v>
      </c>
      <c r="B6114" s="53" t="str">
        <f t="shared" si="190"/>
        <v>2017_WA13</v>
      </c>
      <c r="C6114" t="s">
        <v>356</v>
      </c>
      <c r="D6114" t="s">
        <v>520</v>
      </c>
      <c r="E6114" s="53" t="str">
        <f t="shared" si="191"/>
        <v>2017_WAGRANT</v>
      </c>
      <c r="F6114">
        <v>424100</v>
      </c>
      <c r="G6114" s="53">
        <f t="array" ref="G6114">SUM(IF(A6114=A$5:A6114,IF(C6114=C$5:C6114,1,0),0))</f>
        <v>13</v>
      </c>
    </row>
    <row r="6115" spans="1:7" x14ac:dyDescent="0.25">
      <c r="A6115">
        <v>2017</v>
      </c>
      <c r="B6115" s="53" t="str">
        <f t="shared" si="190"/>
        <v>2017_WA14</v>
      </c>
      <c r="C6115" t="s">
        <v>356</v>
      </c>
      <c r="D6115" t="s">
        <v>1963</v>
      </c>
      <c r="E6115" s="53" t="str">
        <f t="shared" si="191"/>
        <v>2017_WAGRAYS HARBOR</v>
      </c>
      <c r="F6115">
        <v>424100</v>
      </c>
      <c r="G6115" s="53">
        <f t="array" ref="G6115">SUM(IF(A6115=A$5:A6115,IF(C6115=C$5:C6115,1,0),0))</f>
        <v>14</v>
      </c>
    </row>
    <row r="6116" spans="1:7" x14ac:dyDescent="0.25">
      <c r="A6116">
        <v>2017</v>
      </c>
      <c r="B6116" s="53" t="str">
        <f t="shared" si="190"/>
        <v>2017_WA15</v>
      </c>
      <c r="C6116" t="s">
        <v>356</v>
      </c>
      <c r="D6116" t="s">
        <v>1964</v>
      </c>
      <c r="E6116" s="53" t="str">
        <f t="shared" si="191"/>
        <v>2017_WAISLAND</v>
      </c>
      <c r="F6116">
        <v>424100</v>
      </c>
      <c r="G6116" s="53">
        <f t="array" ref="G6116">SUM(IF(A6116=A$5:A6116,IF(C6116=C$5:C6116,1,0),0))</f>
        <v>15</v>
      </c>
    </row>
    <row r="6117" spans="1:7" x14ac:dyDescent="0.25">
      <c r="A6117">
        <v>2017</v>
      </c>
      <c r="B6117" s="53" t="str">
        <f t="shared" si="190"/>
        <v>2017_WA16</v>
      </c>
      <c r="C6117" t="s">
        <v>356</v>
      </c>
      <c r="D6117" t="s">
        <v>196</v>
      </c>
      <c r="E6117" s="53" t="str">
        <f t="shared" si="191"/>
        <v>2017_WAJEFFERSON</v>
      </c>
      <c r="F6117">
        <v>424100</v>
      </c>
      <c r="G6117" s="53">
        <f t="array" ref="G6117">SUM(IF(A6117=A$5:A6117,IF(C6117=C$5:C6117,1,0),0))</f>
        <v>16</v>
      </c>
    </row>
    <row r="6118" spans="1:7" x14ac:dyDescent="0.25">
      <c r="A6118">
        <v>2017</v>
      </c>
      <c r="B6118" s="53" t="str">
        <f t="shared" si="190"/>
        <v>2017_WA17</v>
      </c>
      <c r="C6118" t="s">
        <v>356</v>
      </c>
      <c r="D6118" t="s">
        <v>357</v>
      </c>
      <c r="E6118" s="53" t="str">
        <f t="shared" si="191"/>
        <v>2017_WAKING</v>
      </c>
      <c r="F6118">
        <v>592250</v>
      </c>
      <c r="G6118" s="53">
        <f t="array" ref="G6118">SUM(IF(A6118=A$5:A6118,IF(C6118=C$5:C6118,1,0),0))</f>
        <v>17</v>
      </c>
    </row>
    <row r="6119" spans="1:7" x14ac:dyDescent="0.25">
      <c r="A6119">
        <v>2017</v>
      </c>
      <c r="B6119" s="53" t="str">
        <f t="shared" si="190"/>
        <v>2017_WA18</v>
      </c>
      <c r="C6119" t="s">
        <v>356</v>
      </c>
      <c r="D6119" t="s">
        <v>1965</v>
      </c>
      <c r="E6119" s="53" t="str">
        <f t="shared" si="191"/>
        <v>2017_WAKITSAP</v>
      </c>
      <c r="F6119">
        <v>424100</v>
      </c>
      <c r="G6119" s="53">
        <f t="array" ref="G6119">SUM(IF(A6119=A$5:A6119,IF(C6119=C$5:C6119,1,0),0))</f>
        <v>18</v>
      </c>
    </row>
    <row r="6120" spans="1:7" x14ac:dyDescent="0.25">
      <c r="A6120">
        <v>2017</v>
      </c>
      <c r="B6120" s="53" t="str">
        <f t="shared" si="190"/>
        <v>2017_WA19</v>
      </c>
      <c r="C6120" t="s">
        <v>356</v>
      </c>
      <c r="D6120" t="s">
        <v>1966</v>
      </c>
      <c r="E6120" s="53" t="str">
        <f t="shared" si="191"/>
        <v>2017_WAKITTITAS</v>
      </c>
      <c r="F6120">
        <v>424100</v>
      </c>
      <c r="G6120" s="53">
        <f t="array" ref="G6120">SUM(IF(A6120=A$5:A6120,IF(C6120=C$5:C6120,1,0),0))</f>
        <v>19</v>
      </c>
    </row>
    <row r="6121" spans="1:7" x14ac:dyDescent="0.25">
      <c r="A6121">
        <v>2017</v>
      </c>
      <c r="B6121" s="53" t="str">
        <f t="shared" si="190"/>
        <v>2017_WA20</v>
      </c>
      <c r="C6121" t="s">
        <v>356</v>
      </c>
      <c r="D6121" t="s">
        <v>1967</v>
      </c>
      <c r="E6121" s="53" t="str">
        <f t="shared" si="191"/>
        <v>2017_WAKLICKITAT</v>
      </c>
      <c r="F6121">
        <v>424100</v>
      </c>
      <c r="G6121" s="53">
        <f t="array" ref="G6121">SUM(IF(A6121=A$5:A6121,IF(C6121=C$5:C6121,1,0),0))</f>
        <v>20</v>
      </c>
    </row>
    <row r="6122" spans="1:7" x14ac:dyDescent="0.25">
      <c r="A6122">
        <v>2017</v>
      </c>
      <c r="B6122" s="53" t="str">
        <f t="shared" si="190"/>
        <v>2017_WA21</v>
      </c>
      <c r="C6122" t="s">
        <v>356</v>
      </c>
      <c r="D6122" t="s">
        <v>796</v>
      </c>
      <c r="E6122" s="53" t="str">
        <f t="shared" si="191"/>
        <v>2017_WALEWIS</v>
      </c>
      <c r="F6122">
        <v>424100</v>
      </c>
      <c r="G6122" s="53">
        <f t="array" ref="G6122">SUM(IF(A6122=A$5:A6122,IF(C6122=C$5:C6122,1,0),0))</f>
        <v>21</v>
      </c>
    </row>
    <row r="6123" spans="1:7" x14ac:dyDescent="0.25">
      <c r="A6123">
        <v>2017</v>
      </c>
      <c r="B6123" s="53" t="str">
        <f t="shared" si="190"/>
        <v>2017_WA22</v>
      </c>
      <c r="C6123" t="s">
        <v>356</v>
      </c>
      <c r="D6123" t="s">
        <v>221</v>
      </c>
      <c r="E6123" s="53" t="str">
        <f t="shared" si="191"/>
        <v>2017_WALINCOLN</v>
      </c>
      <c r="F6123">
        <v>424100</v>
      </c>
      <c r="G6123" s="53">
        <f t="array" ref="G6123">SUM(IF(A6123=A$5:A6123,IF(C6123=C$5:C6123,1,0),0))</f>
        <v>22</v>
      </c>
    </row>
    <row r="6124" spans="1:7" x14ac:dyDescent="0.25">
      <c r="A6124">
        <v>2017</v>
      </c>
      <c r="B6124" s="53" t="str">
        <f t="shared" si="190"/>
        <v>2017_WA23</v>
      </c>
      <c r="C6124" t="s">
        <v>356</v>
      </c>
      <c r="D6124" t="s">
        <v>837</v>
      </c>
      <c r="E6124" s="53" t="str">
        <f t="shared" si="191"/>
        <v>2017_WAMASON</v>
      </c>
      <c r="F6124">
        <v>424100</v>
      </c>
      <c r="G6124" s="53">
        <f t="array" ref="G6124">SUM(IF(A6124=A$5:A6124,IF(C6124=C$5:C6124,1,0),0))</f>
        <v>23</v>
      </c>
    </row>
    <row r="6125" spans="1:7" x14ac:dyDescent="0.25">
      <c r="A6125">
        <v>2017</v>
      </c>
      <c r="B6125" s="53" t="str">
        <f t="shared" si="190"/>
        <v>2017_WA24</v>
      </c>
      <c r="C6125" t="s">
        <v>356</v>
      </c>
      <c r="D6125" t="s">
        <v>1968</v>
      </c>
      <c r="E6125" s="53" t="str">
        <f t="shared" si="191"/>
        <v>2017_WAOKANOGAN</v>
      </c>
      <c r="F6125">
        <v>424100</v>
      </c>
      <c r="G6125" s="53">
        <f t="array" ref="G6125">SUM(IF(A6125=A$5:A6125,IF(C6125=C$5:C6125,1,0),0))</f>
        <v>24</v>
      </c>
    </row>
    <row r="6126" spans="1:7" x14ac:dyDescent="0.25">
      <c r="A6126">
        <v>2017</v>
      </c>
      <c r="B6126" s="53" t="str">
        <f t="shared" si="190"/>
        <v>2017_WA25</v>
      </c>
      <c r="C6126" t="s">
        <v>356</v>
      </c>
      <c r="D6126" t="s">
        <v>1969</v>
      </c>
      <c r="E6126" s="53" t="str">
        <f t="shared" si="191"/>
        <v>2017_WAPACIFIC</v>
      </c>
      <c r="F6126">
        <v>424100</v>
      </c>
      <c r="G6126" s="53">
        <f t="array" ref="G6126">SUM(IF(A6126=A$5:A6126,IF(C6126=C$5:C6126,1,0),0))</f>
        <v>25</v>
      </c>
    </row>
    <row r="6127" spans="1:7" x14ac:dyDescent="0.25">
      <c r="A6127">
        <v>2017</v>
      </c>
      <c r="B6127" s="53" t="str">
        <f t="shared" si="190"/>
        <v>2017_WA26</v>
      </c>
      <c r="C6127" t="s">
        <v>356</v>
      </c>
      <c r="D6127" t="s">
        <v>1970</v>
      </c>
      <c r="E6127" s="53" t="str">
        <f t="shared" si="191"/>
        <v>2017_WAPEND OREILLE</v>
      </c>
      <c r="F6127">
        <v>424100</v>
      </c>
      <c r="G6127" s="53">
        <f t="array" ref="G6127">SUM(IF(A6127=A$5:A6127,IF(C6127=C$5:C6127,1,0),0))</f>
        <v>26</v>
      </c>
    </row>
    <row r="6128" spans="1:7" x14ac:dyDescent="0.25">
      <c r="A6128">
        <v>2017</v>
      </c>
      <c r="B6128" s="53" t="str">
        <f t="shared" si="190"/>
        <v>2017_WA27</v>
      </c>
      <c r="C6128" t="s">
        <v>356</v>
      </c>
      <c r="D6128" t="s">
        <v>358</v>
      </c>
      <c r="E6128" s="53" t="str">
        <f t="shared" si="191"/>
        <v>2017_WAPIERCE</v>
      </c>
      <c r="F6128">
        <v>592250</v>
      </c>
      <c r="G6128" s="53">
        <f t="array" ref="G6128">SUM(IF(A6128=A$5:A6128,IF(C6128=C$5:C6128,1,0),0))</f>
        <v>27</v>
      </c>
    </row>
    <row r="6129" spans="1:7" x14ac:dyDescent="0.25">
      <c r="A6129">
        <v>2017</v>
      </c>
      <c r="B6129" s="53" t="str">
        <f t="shared" si="190"/>
        <v>2017_WA28</v>
      </c>
      <c r="C6129" t="s">
        <v>356</v>
      </c>
      <c r="D6129" t="s">
        <v>359</v>
      </c>
      <c r="E6129" s="53" t="str">
        <f t="shared" si="191"/>
        <v>2017_WASAN JUAN</v>
      </c>
      <c r="F6129">
        <v>483000</v>
      </c>
      <c r="G6129" s="53">
        <f t="array" ref="G6129">SUM(IF(A6129=A$5:A6129,IF(C6129=C$5:C6129,1,0),0))</f>
        <v>28</v>
      </c>
    </row>
    <row r="6130" spans="1:7" x14ac:dyDescent="0.25">
      <c r="A6130">
        <v>2017</v>
      </c>
      <c r="B6130" s="53" t="str">
        <f t="shared" si="190"/>
        <v>2017_WA29</v>
      </c>
      <c r="C6130" t="s">
        <v>356</v>
      </c>
      <c r="D6130" t="s">
        <v>1971</v>
      </c>
      <c r="E6130" s="53" t="str">
        <f t="shared" si="191"/>
        <v>2017_WASKAGIT</v>
      </c>
      <c r="F6130">
        <v>424100</v>
      </c>
      <c r="G6130" s="53">
        <f t="array" ref="G6130">SUM(IF(A6130=A$5:A6130,IF(C6130=C$5:C6130,1,0),0))</f>
        <v>29</v>
      </c>
    </row>
    <row r="6131" spans="1:7" x14ac:dyDescent="0.25">
      <c r="A6131">
        <v>2017</v>
      </c>
      <c r="B6131" s="53" t="str">
        <f t="shared" si="190"/>
        <v>2017_WA30</v>
      </c>
      <c r="C6131" t="s">
        <v>356</v>
      </c>
      <c r="D6131" t="s">
        <v>1972</v>
      </c>
      <c r="E6131" s="53" t="str">
        <f t="shared" si="191"/>
        <v>2017_WASKAMANIA</v>
      </c>
      <c r="F6131">
        <v>424100</v>
      </c>
      <c r="G6131" s="53">
        <f t="array" ref="G6131">SUM(IF(A6131=A$5:A6131,IF(C6131=C$5:C6131,1,0),0))</f>
        <v>30</v>
      </c>
    </row>
    <row r="6132" spans="1:7" x14ac:dyDescent="0.25">
      <c r="A6132">
        <v>2017</v>
      </c>
      <c r="B6132" s="53" t="str">
        <f t="shared" si="190"/>
        <v>2017_WA31</v>
      </c>
      <c r="C6132" t="s">
        <v>356</v>
      </c>
      <c r="D6132" t="s">
        <v>360</v>
      </c>
      <c r="E6132" s="53" t="str">
        <f t="shared" si="191"/>
        <v>2017_WASNOHOMISH</v>
      </c>
      <c r="F6132">
        <v>592250</v>
      </c>
      <c r="G6132" s="53">
        <f t="array" ref="G6132">SUM(IF(A6132=A$5:A6132,IF(C6132=C$5:C6132,1,0),0))</f>
        <v>31</v>
      </c>
    </row>
    <row r="6133" spans="1:7" x14ac:dyDescent="0.25">
      <c r="A6133">
        <v>2017</v>
      </c>
      <c r="B6133" s="53" t="str">
        <f t="shared" si="190"/>
        <v>2017_WA32</v>
      </c>
      <c r="C6133" t="s">
        <v>356</v>
      </c>
      <c r="D6133" t="s">
        <v>1973</v>
      </c>
      <c r="E6133" s="53" t="str">
        <f t="shared" si="191"/>
        <v>2017_WASPOKANE</v>
      </c>
      <c r="F6133">
        <v>424100</v>
      </c>
      <c r="G6133" s="53">
        <f t="array" ref="G6133">SUM(IF(A6133=A$5:A6133,IF(C6133=C$5:C6133,1,0),0))</f>
        <v>32</v>
      </c>
    </row>
    <row r="6134" spans="1:7" x14ac:dyDescent="0.25">
      <c r="A6134">
        <v>2017</v>
      </c>
      <c r="B6134" s="53" t="str">
        <f t="shared" si="190"/>
        <v>2017_WA33</v>
      </c>
      <c r="C6134" t="s">
        <v>356</v>
      </c>
      <c r="D6134" t="s">
        <v>994</v>
      </c>
      <c r="E6134" s="53" t="str">
        <f t="shared" si="191"/>
        <v>2017_WASTEVENS</v>
      </c>
      <c r="F6134">
        <v>424100</v>
      </c>
      <c r="G6134" s="53">
        <f t="array" ref="G6134">SUM(IF(A6134=A$5:A6134,IF(C6134=C$5:C6134,1,0),0))</f>
        <v>33</v>
      </c>
    </row>
    <row r="6135" spans="1:7" x14ac:dyDescent="0.25">
      <c r="A6135">
        <v>2017</v>
      </c>
      <c r="B6135" s="53" t="str">
        <f t="shared" si="190"/>
        <v>2017_WA34</v>
      </c>
      <c r="C6135" t="s">
        <v>356</v>
      </c>
      <c r="D6135" t="s">
        <v>1388</v>
      </c>
      <c r="E6135" s="53" t="str">
        <f t="shared" si="191"/>
        <v>2017_WATHURSTON</v>
      </c>
      <c r="F6135">
        <v>424100</v>
      </c>
      <c r="G6135" s="53">
        <f t="array" ref="G6135">SUM(IF(A6135=A$5:A6135,IF(C6135=C$5:C6135,1,0),0))</f>
        <v>34</v>
      </c>
    </row>
    <row r="6136" spans="1:7" x14ac:dyDescent="0.25">
      <c r="A6136">
        <v>2017</v>
      </c>
      <c r="B6136" s="53" t="str">
        <f t="shared" si="190"/>
        <v>2017_WA35</v>
      </c>
      <c r="C6136" t="s">
        <v>356</v>
      </c>
      <c r="D6136" t="s">
        <v>1974</v>
      </c>
      <c r="E6136" s="53" t="str">
        <f t="shared" si="191"/>
        <v>2017_WAWAHKIAKUM</v>
      </c>
      <c r="F6136">
        <v>424100</v>
      </c>
      <c r="G6136" s="53">
        <f t="array" ref="G6136">SUM(IF(A6136=A$5:A6136,IF(C6136=C$5:C6136,1,0),0))</f>
        <v>35</v>
      </c>
    </row>
    <row r="6137" spans="1:7" x14ac:dyDescent="0.25">
      <c r="A6137">
        <v>2017</v>
      </c>
      <c r="B6137" s="53" t="str">
        <f t="shared" si="190"/>
        <v>2017_WA36</v>
      </c>
      <c r="C6137" t="s">
        <v>356</v>
      </c>
      <c r="D6137" t="s">
        <v>1975</v>
      </c>
      <c r="E6137" s="53" t="str">
        <f t="shared" si="191"/>
        <v>2017_WAWALLA WALLA</v>
      </c>
      <c r="F6137">
        <v>424100</v>
      </c>
      <c r="G6137" s="53">
        <f t="array" ref="G6137">SUM(IF(A6137=A$5:A6137,IF(C6137=C$5:C6137,1,0),0))</f>
        <v>36</v>
      </c>
    </row>
    <row r="6138" spans="1:7" x14ac:dyDescent="0.25">
      <c r="A6138">
        <v>2017</v>
      </c>
      <c r="B6138" s="53" t="str">
        <f t="shared" si="190"/>
        <v>2017_WA37</v>
      </c>
      <c r="C6138" t="s">
        <v>356</v>
      </c>
      <c r="D6138" t="s">
        <v>1976</v>
      </c>
      <c r="E6138" s="53" t="str">
        <f t="shared" si="191"/>
        <v>2017_WAWHATCOM</v>
      </c>
      <c r="F6138">
        <v>424100</v>
      </c>
      <c r="G6138" s="53">
        <f t="array" ref="G6138">SUM(IF(A6138=A$5:A6138,IF(C6138=C$5:C6138,1,0),0))</f>
        <v>37</v>
      </c>
    </row>
    <row r="6139" spans="1:7" x14ac:dyDescent="0.25">
      <c r="A6139">
        <v>2017</v>
      </c>
      <c r="B6139" s="53" t="str">
        <f t="shared" si="190"/>
        <v>2017_WA38</v>
      </c>
      <c r="C6139" t="s">
        <v>356</v>
      </c>
      <c r="D6139" t="s">
        <v>1977</v>
      </c>
      <c r="E6139" s="53" t="str">
        <f t="shared" si="191"/>
        <v>2017_WAWHITMAN</v>
      </c>
      <c r="F6139">
        <v>424100</v>
      </c>
      <c r="G6139" s="53">
        <f t="array" ref="G6139">SUM(IF(A6139=A$5:A6139,IF(C6139=C$5:C6139,1,0),0))</f>
        <v>38</v>
      </c>
    </row>
    <row r="6140" spans="1:7" x14ac:dyDescent="0.25">
      <c r="A6140">
        <v>2017</v>
      </c>
      <c r="B6140" s="53" t="str">
        <f t="shared" si="190"/>
        <v>2017_WA39</v>
      </c>
      <c r="C6140" t="s">
        <v>356</v>
      </c>
      <c r="D6140" t="s">
        <v>1978</v>
      </c>
      <c r="E6140" s="53" t="str">
        <f t="shared" si="191"/>
        <v>2017_WAYAKIMA</v>
      </c>
      <c r="F6140">
        <v>424100</v>
      </c>
      <c r="G6140" s="53">
        <f t="array" ref="G6140">SUM(IF(A6140=A$5:A6140,IF(C6140=C$5:C6140,1,0),0))</f>
        <v>39</v>
      </c>
    </row>
    <row r="6141" spans="1:7" x14ac:dyDescent="0.25">
      <c r="A6141">
        <v>2017</v>
      </c>
      <c r="B6141" s="53" t="str">
        <f t="shared" si="190"/>
        <v>2017_WV1</v>
      </c>
      <c r="C6141" t="s">
        <v>361</v>
      </c>
      <c r="D6141" t="s">
        <v>429</v>
      </c>
      <c r="E6141" s="53" t="str">
        <f t="shared" si="191"/>
        <v>2017_WVBARBOUR</v>
      </c>
      <c r="F6141">
        <v>424100</v>
      </c>
      <c r="G6141" s="53">
        <f t="array" ref="G6141">SUM(IF(A6141=A$5:A6141,IF(C6141=C$5:C6141,1,0),0))</f>
        <v>1</v>
      </c>
    </row>
    <row r="6142" spans="1:7" x14ac:dyDescent="0.25">
      <c r="A6142">
        <v>2017</v>
      </c>
      <c r="B6142" s="53" t="str">
        <f t="shared" si="190"/>
        <v>2017_WV2</v>
      </c>
      <c r="C6142" t="s">
        <v>361</v>
      </c>
      <c r="D6142" t="s">
        <v>1670</v>
      </c>
      <c r="E6142" s="53" t="str">
        <f t="shared" si="191"/>
        <v>2017_WVBERKELEY</v>
      </c>
      <c r="F6142">
        <v>424100</v>
      </c>
      <c r="G6142" s="53">
        <f t="array" ref="G6142">SUM(IF(A6142=A$5:A6142,IF(C6142=C$5:C6142,1,0),0))</f>
        <v>2</v>
      </c>
    </row>
    <row r="6143" spans="1:7" x14ac:dyDescent="0.25">
      <c r="A6143">
        <v>2017</v>
      </c>
      <c r="B6143" s="53" t="str">
        <f t="shared" si="190"/>
        <v>2017_WV3</v>
      </c>
      <c r="C6143" t="s">
        <v>361</v>
      </c>
      <c r="D6143" t="s">
        <v>504</v>
      </c>
      <c r="E6143" s="53" t="str">
        <f t="shared" si="191"/>
        <v>2017_WVBOONE</v>
      </c>
      <c r="F6143">
        <v>424100</v>
      </c>
      <c r="G6143" s="53">
        <f t="array" ref="G6143">SUM(IF(A6143=A$5:A6143,IF(C6143=C$5:C6143,1,0),0))</f>
        <v>3</v>
      </c>
    </row>
    <row r="6144" spans="1:7" x14ac:dyDescent="0.25">
      <c r="A6144">
        <v>2017</v>
      </c>
      <c r="B6144" s="53" t="str">
        <f t="shared" si="190"/>
        <v>2017_WV4</v>
      </c>
      <c r="C6144" t="s">
        <v>361</v>
      </c>
      <c r="D6144" t="s">
        <v>1979</v>
      </c>
      <c r="E6144" s="53" t="str">
        <f t="shared" si="191"/>
        <v>2017_WVBRAXTON</v>
      </c>
      <c r="F6144">
        <v>424100</v>
      </c>
      <c r="G6144" s="53">
        <f t="array" ref="G6144">SUM(IF(A6144=A$5:A6144,IF(C6144=C$5:C6144,1,0),0))</f>
        <v>4</v>
      </c>
    </row>
    <row r="6145" spans="1:7" x14ac:dyDescent="0.25">
      <c r="A6145">
        <v>2017</v>
      </c>
      <c r="B6145" s="53" t="str">
        <f t="shared" si="190"/>
        <v>2017_WV5</v>
      </c>
      <c r="C6145" t="s">
        <v>361</v>
      </c>
      <c r="D6145" t="s">
        <v>1980</v>
      </c>
      <c r="E6145" s="53" t="str">
        <f t="shared" si="191"/>
        <v>2017_WVBROOKE</v>
      </c>
      <c r="F6145">
        <v>424100</v>
      </c>
      <c r="G6145" s="53">
        <f t="array" ref="G6145">SUM(IF(A6145=A$5:A6145,IF(C6145=C$5:C6145,1,0),0))</f>
        <v>5</v>
      </c>
    </row>
    <row r="6146" spans="1:7" x14ac:dyDescent="0.25">
      <c r="A6146">
        <v>2017</v>
      </c>
      <c r="B6146" s="53" t="str">
        <f t="shared" si="190"/>
        <v>2017_WV6</v>
      </c>
      <c r="C6146" t="s">
        <v>361</v>
      </c>
      <c r="D6146" t="s">
        <v>1981</v>
      </c>
      <c r="E6146" s="53" t="str">
        <f t="shared" si="191"/>
        <v>2017_WVCABELL</v>
      </c>
      <c r="F6146">
        <v>424100</v>
      </c>
      <c r="G6146" s="53">
        <f t="array" ref="G6146">SUM(IF(A6146=A$5:A6146,IF(C6146=C$5:C6146,1,0),0))</f>
        <v>6</v>
      </c>
    </row>
    <row r="6147" spans="1:7" x14ac:dyDescent="0.25">
      <c r="A6147">
        <v>2017</v>
      </c>
      <c r="B6147" s="53" t="str">
        <f t="shared" si="190"/>
        <v>2017_WV7</v>
      </c>
      <c r="C6147" t="s">
        <v>361</v>
      </c>
      <c r="D6147" t="s">
        <v>434</v>
      </c>
      <c r="E6147" s="53" t="str">
        <f t="shared" si="191"/>
        <v>2017_WVCALHOUN</v>
      </c>
      <c r="F6147">
        <v>424100</v>
      </c>
      <c r="G6147" s="53">
        <f t="array" ref="G6147">SUM(IF(A6147=A$5:A6147,IF(C6147=C$5:C6147,1,0),0))</f>
        <v>7</v>
      </c>
    </row>
    <row r="6148" spans="1:7" x14ac:dyDescent="0.25">
      <c r="A6148">
        <v>2017</v>
      </c>
      <c r="B6148" s="53" t="str">
        <f t="shared" si="190"/>
        <v>2017_WV8</v>
      </c>
      <c r="C6148" t="s">
        <v>361</v>
      </c>
      <c r="D6148" t="s">
        <v>439</v>
      </c>
      <c r="E6148" s="53" t="str">
        <f t="shared" si="191"/>
        <v>2017_WVCLAY</v>
      </c>
      <c r="F6148">
        <v>424100</v>
      </c>
      <c r="G6148" s="53">
        <f t="array" ref="G6148">SUM(IF(A6148=A$5:A6148,IF(C6148=C$5:C6148,1,0),0))</f>
        <v>8</v>
      </c>
    </row>
    <row r="6149" spans="1:7" x14ac:dyDescent="0.25">
      <c r="A6149">
        <v>2017</v>
      </c>
      <c r="B6149" s="53" t="str">
        <f t="shared" si="190"/>
        <v>2017_WV9</v>
      </c>
      <c r="C6149" t="s">
        <v>361</v>
      </c>
      <c r="D6149" t="s">
        <v>1982</v>
      </c>
      <c r="E6149" s="53" t="str">
        <f t="shared" si="191"/>
        <v>2017_WVDODDRIDGE</v>
      </c>
      <c r="F6149">
        <v>424100</v>
      </c>
      <c r="G6149" s="53">
        <f t="array" ref="G6149">SUM(IF(A6149=A$5:A6149,IF(C6149=C$5:C6149,1,0),0))</f>
        <v>9</v>
      </c>
    </row>
    <row r="6150" spans="1:7" x14ac:dyDescent="0.25">
      <c r="A6150">
        <v>2017</v>
      </c>
      <c r="B6150" s="53" t="str">
        <f t="shared" ref="B6150:B6213" si="192">A6150&amp;"_"&amp;C6150&amp;G6150</f>
        <v>2017_WV10</v>
      </c>
      <c r="C6150" t="s">
        <v>361</v>
      </c>
      <c r="D6150" t="s">
        <v>454</v>
      </c>
      <c r="E6150" s="53" t="str">
        <f t="shared" ref="E6150:E6213" si="193">A6150&amp;"_"&amp;C6150&amp;D6150</f>
        <v>2017_WVFAYETTE</v>
      </c>
      <c r="F6150">
        <v>424100</v>
      </c>
      <c r="G6150" s="53">
        <f t="array" ref="G6150">SUM(IF(A6150=A$5:A6150,IF(C6150=C$5:C6150,1,0),0))</f>
        <v>10</v>
      </c>
    </row>
    <row r="6151" spans="1:7" x14ac:dyDescent="0.25">
      <c r="A6151">
        <v>2017</v>
      </c>
      <c r="B6151" s="53" t="str">
        <f t="shared" si="192"/>
        <v>2017_WV11</v>
      </c>
      <c r="C6151" t="s">
        <v>361</v>
      </c>
      <c r="D6151" t="s">
        <v>715</v>
      </c>
      <c r="E6151" s="53" t="str">
        <f t="shared" si="193"/>
        <v>2017_WVGILMER</v>
      </c>
      <c r="F6151">
        <v>424100</v>
      </c>
      <c r="G6151" s="53">
        <f t="array" ref="G6151">SUM(IF(A6151=A$5:A6151,IF(C6151=C$5:C6151,1,0),0))</f>
        <v>11</v>
      </c>
    </row>
    <row r="6152" spans="1:7" x14ac:dyDescent="0.25">
      <c r="A6152">
        <v>2017</v>
      </c>
      <c r="B6152" s="53" t="str">
        <f t="shared" si="192"/>
        <v>2017_WV12</v>
      </c>
      <c r="C6152" t="s">
        <v>361</v>
      </c>
      <c r="D6152" t="s">
        <v>520</v>
      </c>
      <c r="E6152" s="53" t="str">
        <f t="shared" si="193"/>
        <v>2017_WVGRANT</v>
      </c>
      <c r="F6152">
        <v>424100</v>
      </c>
      <c r="G6152" s="53">
        <f t="array" ref="G6152">SUM(IF(A6152=A$5:A6152,IF(C6152=C$5:C6152,1,0),0))</f>
        <v>12</v>
      </c>
    </row>
    <row r="6153" spans="1:7" x14ac:dyDescent="0.25">
      <c r="A6153">
        <v>2017</v>
      </c>
      <c r="B6153" s="53" t="str">
        <f t="shared" si="192"/>
        <v>2017_WV13</v>
      </c>
      <c r="C6153" t="s">
        <v>361</v>
      </c>
      <c r="D6153" t="s">
        <v>1983</v>
      </c>
      <c r="E6153" s="53" t="str">
        <f t="shared" si="193"/>
        <v>2017_WVGREENBRIER</v>
      </c>
      <c r="F6153">
        <v>424100</v>
      </c>
      <c r="G6153" s="53">
        <f t="array" ref="G6153">SUM(IF(A6153=A$5:A6153,IF(C6153=C$5:C6153,1,0),0))</f>
        <v>13</v>
      </c>
    </row>
    <row r="6154" spans="1:7" x14ac:dyDescent="0.25">
      <c r="A6154">
        <v>2017</v>
      </c>
      <c r="B6154" s="53" t="str">
        <f t="shared" si="192"/>
        <v>2017_WV14</v>
      </c>
      <c r="C6154" t="s">
        <v>361</v>
      </c>
      <c r="D6154" t="s">
        <v>1118</v>
      </c>
      <c r="E6154" s="53" t="str">
        <f t="shared" si="193"/>
        <v>2017_WVHAMPSHIRE</v>
      </c>
      <c r="F6154">
        <v>424100</v>
      </c>
      <c r="G6154" s="53">
        <f t="array" ref="G6154">SUM(IF(A6154=A$5:A6154,IF(C6154=C$5:C6154,1,0),0))</f>
        <v>14</v>
      </c>
    </row>
    <row r="6155" spans="1:7" x14ac:dyDescent="0.25">
      <c r="A6155">
        <v>2017</v>
      </c>
      <c r="B6155" s="53" t="str">
        <f t="shared" si="192"/>
        <v>2017_WV15</v>
      </c>
      <c r="C6155" t="s">
        <v>361</v>
      </c>
      <c r="D6155" t="s">
        <v>723</v>
      </c>
      <c r="E6155" s="53" t="str">
        <f t="shared" si="193"/>
        <v>2017_WVHANCOCK</v>
      </c>
      <c r="F6155">
        <v>424100</v>
      </c>
      <c r="G6155" s="53">
        <f t="array" ref="G6155">SUM(IF(A6155=A$5:A6155,IF(C6155=C$5:C6155,1,0),0))</f>
        <v>15</v>
      </c>
    </row>
    <row r="6156" spans="1:7" x14ac:dyDescent="0.25">
      <c r="A6156">
        <v>2017</v>
      </c>
      <c r="B6156" s="53" t="str">
        <f t="shared" si="192"/>
        <v>2017_WV16</v>
      </c>
      <c r="C6156" t="s">
        <v>361</v>
      </c>
      <c r="D6156" t="s">
        <v>1984</v>
      </c>
      <c r="E6156" s="53" t="str">
        <f t="shared" si="193"/>
        <v>2017_WVHARDY</v>
      </c>
      <c r="F6156">
        <v>424100</v>
      </c>
      <c r="G6156" s="53">
        <f t="array" ref="G6156">SUM(IF(A6156=A$5:A6156,IF(C6156=C$5:C6156,1,0),0))</f>
        <v>16</v>
      </c>
    </row>
    <row r="6157" spans="1:7" x14ac:dyDescent="0.25">
      <c r="A6157">
        <v>2017</v>
      </c>
      <c r="B6157" s="53" t="str">
        <f t="shared" si="192"/>
        <v>2017_WV17</v>
      </c>
      <c r="C6157" t="s">
        <v>361</v>
      </c>
      <c r="D6157" t="s">
        <v>867</v>
      </c>
      <c r="E6157" s="53" t="str">
        <f t="shared" si="193"/>
        <v>2017_WVHARRISON</v>
      </c>
      <c r="F6157">
        <v>424100</v>
      </c>
      <c r="G6157" s="53">
        <f t="array" ref="G6157">SUM(IF(A6157=A$5:A6157,IF(C6157=C$5:C6157,1,0),0))</f>
        <v>17</v>
      </c>
    </row>
    <row r="6158" spans="1:7" x14ac:dyDescent="0.25">
      <c r="A6158">
        <v>2017</v>
      </c>
      <c r="B6158" s="53" t="str">
        <f t="shared" si="192"/>
        <v>2017_WV18</v>
      </c>
      <c r="C6158" t="s">
        <v>361</v>
      </c>
      <c r="D6158" t="s">
        <v>460</v>
      </c>
      <c r="E6158" s="53" t="str">
        <f t="shared" si="193"/>
        <v>2017_WVJACKSON</v>
      </c>
      <c r="F6158">
        <v>424100</v>
      </c>
      <c r="G6158" s="53">
        <f t="array" ref="G6158">SUM(IF(A6158=A$5:A6158,IF(C6158=C$5:C6158,1,0),0))</f>
        <v>18</v>
      </c>
    </row>
    <row r="6159" spans="1:7" x14ac:dyDescent="0.25">
      <c r="A6159">
        <v>2017</v>
      </c>
      <c r="B6159" s="53" t="str">
        <f t="shared" si="192"/>
        <v>2017_WV19</v>
      </c>
      <c r="C6159" t="s">
        <v>361</v>
      </c>
      <c r="D6159" t="s">
        <v>196</v>
      </c>
      <c r="E6159" s="53" t="str">
        <f t="shared" si="193"/>
        <v>2017_WVJEFFERSON</v>
      </c>
      <c r="F6159">
        <v>636150</v>
      </c>
      <c r="G6159" s="53">
        <f t="array" ref="G6159">SUM(IF(A6159=A$5:A6159,IF(C6159=C$5:C6159,1,0),0))</f>
        <v>19</v>
      </c>
    </row>
    <row r="6160" spans="1:7" x14ac:dyDescent="0.25">
      <c r="A6160">
        <v>2017</v>
      </c>
      <c r="B6160" s="53" t="str">
        <f t="shared" si="192"/>
        <v>2017_WV20</v>
      </c>
      <c r="C6160" t="s">
        <v>361</v>
      </c>
      <c r="D6160" t="s">
        <v>1985</v>
      </c>
      <c r="E6160" s="53" t="str">
        <f t="shared" si="193"/>
        <v>2017_WVKANAWHA</v>
      </c>
      <c r="F6160">
        <v>424100</v>
      </c>
      <c r="G6160" s="53">
        <f t="array" ref="G6160">SUM(IF(A6160=A$5:A6160,IF(C6160=C$5:C6160,1,0),0))</f>
        <v>20</v>
      </c>
    </row>
    <row r="6161" spans="1:7" x14ac:dyDescent="0.25">
      <c r="A6161">
        <v>2017</v>
      </c>
      <c r="B6161" s="53" t="str">
        <f t="shared" si="192"/>
        <v>2017_WV21</v>
      </c>
      <c r="C6161" t="s">
        <v>361</v>
      </c>
      <c r="D6161" t="s">
        <v>796</v>
      </c>
      <c r="E6161" s="53" t="str">
        <f t="shared" si="193"/>
        <v>2017_WVLEWIS</v>
      </c>
      <c r="F6161">
        <v>424100</v>
      </c>
      <c r="G6161" s="53">
        <f t="array" ref="G6161">SUM(IF(A6161=A$5:A6161,IF(C6161=C$5:C6161,1,0),0))</f>
        <v>21</v>
      </c>
    </row>
    <row r="6162" spans="1:7" x14ac:dyDescent="0.25">
      <c r="A6162">
        <v>2017</v>
      </c>
      <c r="B6162" s="53" t="str">
        <f t="shared" si="192"/>
        <v>2017_WV22</v>
      </c>
      <c r="C6162" t="s">
        <v>361</v>
      </c>
      <c r="D6162" t="s">
        <v>221</v>
      </c>
      <c r="E6162" s="53" t="str">
        <f t="shared" si="193"/>
        <v>2017_WVLINCOLN</v>
      </c>
      <c r="F6162">
        <v>424100</v>
      </c>
      <c r="G6162" s="53">
        <f t="array" ref="G6162">SUM(IF(A6162=A$5:A6162,IF(C6162=C$5:C6162,1,0),0))</f>
        <v>22</v>
      </c>
    </row>
    <row r="6163" spans="1:7" x14ac:dyDescent="0.25">
      <c r="A6163">
        <v>2017</v>
      </c>
      <c r="B6163" s="53" t="str">
        <f t="shared" si="192"/>
        <v>2017_WV23</v>
      </c>
      <c r="C6163" t="s">
        <v>361</v>
      </c>
      <c r="D6163" t="s">
        <v>528</v>
      </c>
      <c r="E6163" s="53" t="str">
        <f t="shared" si="193"/>
        <v>2017_WVLOGAN</v>
      </c>
      <c r="F6163">
        <v>424100</v>
      </c>
      <c r="G6163" s="53">
        <f t="array" ref="G6163">SUM(IF(A6163=A$5:A6163,IF(C6163=C$5:C6163,1,0),0))</f>
        <v>23</v>
      </c>
    </row>
    <row r="6164" spans="1:7" x14ac:dyDescent="0.25">
      <c r="A6164">
        <v>2017</v>
      </c>
      <c r="B6164" s="53" t="str">
        <f t="shared" si="192"/>
        <v>2017_WV24</v>
      </c>
      <c r="C6164" t="s">
        <v>361</v>
      </c>
      <c r="D6164" t="s">
        <v>1489</v>
      </c>
      <c r="E6164" s="53" t="str">
        <f t="shared" si="193"/>
        <v>2017_WVMCDOWELL</v>
      </c>
      <c r="F6164">
        <v>424100</v>
      </c>
      <c r="G6164" s="53">
        <f t="array" ref="G6164">SUM(IF(A6164=A$5:A6164,IF(C6164=C$5:C6164,1,0),0))</f>
        <v>24</v>
      </c>
    </row>
    <row r="6165" spans="1:7" x14ac:dyDescent="0.25">
      <c r="A6165">
        <v>2017</v>
      </c>
      <c r="B6165" s="53" t="str">
        <f t="shared" si="192"/>
        <v>2017_WV25</v>
      </c>
      <c r="C6165" t="s">
        <v>361</v>
      </c>
      <c r="D6165" t="s">
        <v>469</v>
      </c>
      <c r="E6165" s="53" t="str">
        <f t="shared" si="193"/>
        <v>2017_WVMARION</v>
      </c>
      <c r="F6165">
        <v>424100</v>
      </c>
      <c r="G6165" s="53">
        <f t="array" ref="G6165">SUM(IF(A6165=A$5:A6165,IF(C6165=C$5:C6165,1,0),0))</f>
        <v>25</v>
      </c>
    </row>
    <row r="6166" spans="1:7" x14ac:dyDescent="0.25">
      <c r="A6166">
        <v>2017</v>
      </c>
      <c r="B6166" s="53" t="str">
        <f t="shared" si="192"/>
        <v>2017_WV26</v>
      </c>
      <c r="C6166" t="s">
        <v>361</v>
      </c>
      <c r="D6166" t="s">
        <v>470</v>
      </c>
      <c r="E6166" s="53" t="str">
        <f t="shared" si="193"/>
        <v>2017_WVMARSHALL</v>
      </c>
      <c r="F6166">
        <v>424100</v>
      </c>
      <c r="G6166" s="53">
        <f t="array" ref="G6166">SUM(IF(A6166=A$5:A6166,IF(C6166=C$5:C6166,1,0),0))</f>
        <v>26</v>
      </c>
    </row>
    <row r="6167" spans="1:7" x14ac:dyDescent="0.25">
      <c r="A6167">
        <v>2017</v>
      </c>
      <c r="B6167" s="53" t="str">
        <f t="shared" si="192"/>
        <v>2017_WV27</v>
      </c>
      <c r="C6167" t="s">
        <v>361</v>
      </c>
      <c r="D6167" t="s">
        <v>837</v>
      </c>
      <c r="E6167" s="53" t="str">
        <f t="shared" si="193"/>
        <v>2017_WVMASON</v>
      </c>
      <c r="F6167">
        <v>424100</v>
      </c>
      <c r="G6167" s="53">
        <f t="array" ref="G6167">SUM(IF(A6167=A$5:A6167,IF(C6167=C$5:C6167,1,0),0))</f>
        <v>27</v>
      </c>
    </row>
    <row r="6168" spans="1:7" x14ac:dyDescent="0.25">
      <c r="A6168">
        <v>2017</v>
      </c>
      <c r="B6168" s="53" t="str">
        <f t="shared" si="192"/>
        <v>2017_WV28</v>
      </c>
      <c r="C6168" t="s">
        <v>361</v>
      </c>
      <c r="D6168" t="s">
        <v>840</v>
      </c>
      <c r="E6168" s="53" t="str">
        <f t="shared" si="193"/>
        <v>2017_WVMERCER</v>
      </c>
      <c r="F6168">
        <v>424100</v>
      </c>
      <c r="G6168" s="53">
        <f t="array" ref="G6168">SUM(IF(A6168=A$5:A6168,IF(C6168=C$5:C6168,1,0),0))</f>
        <v>28</v>
      </c>
    </row>
    <row r="6169" spans="1:7" x14ac:dyDescent="0.25">
      <c r="A6169">
        <v>2017</v>
      </c>
      <c r="B6169" s="53" t="str">
        <f t="shared" si="192"/>
        <v>2017_WV29</v>
      </c>
      <c r="C6169" t="s">
        <v>361</v>
      </c>
      <c r="D6169" t="s">
        <v>606</v>
      </c>
      <c r="E6169" s="53" t="str">
        <f t="shared" si="193"/>
        <v>2017_WVMINERAL</v>
      </c>
      <c r="F6169">
        <v>424100</v>
      </c>
      <c r="G6169" s="53">
        <f t="array" ref="G6169">SUM(IF(A6169=A$5:A6169,IF(C6169=C$5:C6169,1,0),0))</f>
        <v>29</v>
      </c>
    </row>
    <row r="6170" spans="1:7" x14ac:dyDescent="0.25">
      <c r="A6170">
        <v>2017</v>
      </c>
      <c r="B6170" s="53" t="str">
        <f t="shared" si="192"/>
        <v>2017_WV30</v>
      </c>
      <c r="C6170" t="s">
        <v>361</v>
      </c>
      <c r="D6170" t="s">
        <v>1986</v>
      </c>
      <c r="E6170" s="53" t="str">
        <f t="shared" si="193"/>
        <v>2017_WVMINGO</v>
      </c>
      <c r="F6170">
        <v>424100</v>
      </c>
      <c r="G6170" s="53">
        <f t="array" ref="G6170">SUM(IF(A6170=A$5:A6170,IF(C6170=C$5:C6170,1,0),0))</f>
        <v>30</v>
      </c>
    </row>
    <row r="6171" spans="1:7" x14ac:dyDescent="0.25">
      <c r="A6171">
        <v>2017</v>
      </c>
      <c r="B6171" s="53" t="str">
        <f t="shared" si="192"/>
        <v>2017_WV31</v>
      </c>
      <c r="C6171" t="s">
        <v>361</v>
      </c>
      <c r="D6171" t="s">
        <v>1987</v>
      </c>
      <c r="E6171" s="53" t="str">
        <f t="shared" si="193"/>
        <v>2017_WVMONONGALIA</v>
      </c>
      <c r="F6171">
        <v>424100</v>
      </c>
      <c r="G6171" s="53">
        <f t="array" ref="G6171">SUM(IF(A6171=A$5:A6171,IF(C6171=C$5:C6171,1,0),0))</f>
        <v>31</v>
      </c>
    </row>
    <row r="6172" spans="1:7" x14ac:dyDescent="0.25">
      <c r="A6172">
        <v>2017</v>
      </c>
      <c r="B6172" s="53" t="str">
        <f t="shared" si="192"/>
        <v>2017_WV32</v>
      </c>
      <c r="C6172" t="s">
        <v>361</v>
      </c>
      <c r="D6172" t="s">
        <v>210</v>
      </c>
      <c r="E6172" s="53" t="str">
        <f t="shared" si="193"/>
        <v>2017_WVMONROE</v>
      </c>
      <c r="F6172">
        <v>424100</v>
      </c>
      <c r="G6172" s="53">
        <f t="array" ref="G6172">SUM(IF(A6172=A$5:A6172,IF(C6172=C$5:C6172,1,0),0))</f>
        <v>32</v>
      </c>
    </row>
    <row r="6173" spans="1:7" x14ac:dyDescent="0.25">
      <c r="A6173">
        <v>2017</v>
      </c>
      <c r="B6173" s="53" t="str">
        <f t="shared" si="192"/>
        <v>2017_WV33</v>
      </c>
      <c r="C6173" t="s">
        <v>361</v>
      </c>
      <c r="D6173" t="s">
        <v>472</v>
      </c>
      <c r="E6173" s="53" t="str">
        <f t="shared" si="193"/>
        <v>2017_WVMORGAN</v>
      </c>
      <c r="F6173">
        <v>424100</v>
      </c>
      <c r="G6173" s="53">
        <f t="array" ref="G6173">SUM(IF(A6173=A$5:A6173,IF(C6173=C$5:C6173,1,0),0))</f>
        <v>33</v>
      </c>
    </row>
    <row r="6174" spans="1:7" x14ac:dyDescent="0.25">
      <c r="A6174">
        <v>2017</v>
      </c>
      <c r="B6174" s="53" t="str">
        <f t="shared" si="192"/>
        <v>2017_WV34</v>
      </c>
      <c r="C6174" t="s">
        <v>361</v>
      </c>
      <c r="D6174" t="s">
        <v>1041</v>
      </c>
      <c r="E6174" s="53" t="str">
        <f t="shared" si="193"/>
        <v>2017_WVNICHOLAS</v>
      </c>
      <c r="F6174">
        <v>424100</v>
      </c>
      <c r="G6174" s="53">
        <f t="array" ref="G6174">SUM(IF(A6174=A$5:A6174,IF(C6174=C$5:C6174,1,0),0))</f>
        <v>34</v>
      </c>
    </row>
    <row r="6175" spans="1:7" x14ac:dyDescent="0.25">
      <c r="A6175">
        <v>2017</v>
      </c>
      <c r="B6175" s="53" t="str">
        <f t="shared" si="192"/>
        <v>2017_WV35</v>
      </c>
      <c r="C6175" t="s">
        <v>361</v>
      </c>
      <c r="D6175" t="s">
        <v>113</v>
      </c>
      <c r="E6175" s="53" t="str">
        <f t="shared" si="193"/>
        <v>2017_WVOHIO</v>
      </c>
      <c r="F6175">
        <v>424100</v>
      </c>
      <c r="G6175" s="53">
        <f t="array" ref="G6175">SUM(IF(A6175=A$5:A6175,IF(C6175=C$5:C6175,1,0),0))</f>
        <v>35</v>
      </c>
    </row>
    <row r="6176" spans="1:7" x14ac:dyDescent="0.25">
      <c r="A6176">
        <v>2017</v>
      </c>
      <c r="B6176" s="53" t="str">
        <f t="shared" si="192"/>
        <v>2017_WV36</v>
      </c>
      <c r="C6176" t="s">
        <v>361</v>
      </c>
      <c r="D6176" t="s">
        <v>1044</v>
      </c>
      <c r="E6176" s="53" t="str">
        <f t="shared" si="193"/>
        <v>2017_WVPENDLETON</v>
      </c>
      <c r="F6176">
        <v>424100</v>
      </c>
      <c r="G6176" s="53">
        <f t="array" ref="G6176">SUM(IF(A6176=A$5:A6176,IF(C6176=C$5:C6176,1,0),0))</f>
        <v>36</v>
      </c>
    </row>
    <row r="6177" spans="1:7" x14ac:dyDescent="0.25">
      <c r="A6177">
        <v>2017</v>
      </c>
      <c r="B6177" s="53" t="str">
        <f t="shared" si="192"/>
        <v>2017_WV37</v>
      </c>
      <c r="C6177" t="s">
        <v>361</v>
      </c>
      <c r="D6177" t="s">
        <v>1988</v>
      </c>
      <c r="E6177" s="53" t="str">
        <f t="shared" si="193"/>
        <v>2017_WVPLEASANTS</v>
      </c>
      <c r="F6177">
        <v>424100</v>
      </c>
      <c r="G6177" s="53">
        <f t="array" ref="G6177">SUM(IF(A6177=A$5:A6177,IF(C6177=C$5:C6177,1,0),0))</f>
        <v>37</v>
      </c>
    </row>
    <row r="6178" spans="1:7" x14ac:dyDescent="0.25">
      <c r="A6178">
        <v>2017</v>
      </c>
      <c r="B6178" s="53" t="str">
        <f t="shared" si="192"/>
        <v>2017_WV38</v>
      </c>
      <c r="C6178" t="s">
        <v>361</v>
      </c>
      <c r="D6178" t="s">
        <v>927</v>
      </c>
      <c r="E6178" s="53" t="str">
        <f t="shared" si="193"/>
        <v>2017_WVPOCAHONTAS</v>
      </c>
      <c r="F6178">
        <v>424100</v>
      </c>
      <c r="G6178" s="53">
        <f t="array" ref="G6178">SUM(IF(A6178=A$5:A6178,IF(C6178=C$5:C6178,1,0),0))</f>
        <v>38</v>
      </c>
    </row>
    <row r="6179" spans="1:7" x14ac:dyDescent="0.25">
      <c r="A6179">
        <v>2017</v>
      </c>
      <c r="B6179" s="53" t="str">
        <f t="shared" si="192"/>
        <v>2017_WV39</v>
      </c>
      <c r="C6179" t="s">
        <v>361</v>
      </c>
      <c r="D6179" t="s">
        <v>1989</v>
      </c>
      <c r="E6179" s="53" t="str">
        <f t="shared" si="193"/>
        <v>2017_WVPRESTON</v>
      </c>
      <c r="F6179">
        <v>424100</v>
      </c>
      <c r="G6179" s="53">
        <f t="array" ref="G6179">SUM(IF(A6179=A$5:A6179,IF(C6179=C$5:C6179,1,0),0))</f>
        <v>39</v>
      </c>
    </row>
    <row r="6180" spans="1:7" x14ac:dyDescent="0.25">
      <c r="A6180">
        <v>2017</v>
      </c>
      <c r="B6180" s="53" t="str">
        <f t="shared" si="192"/>
        <v>2017_WV40</v>
      </c>
      <c r="C6180" t="s">
        <v>361</v>
      </c>
      <c r="D6180" t="s">
        <v>264</v>
      </c>
      <c r="E6180" s="53" t="str">
        <f t="shared" si="193"/>
        <v>2017_WVPUTNAM</v>
      </c>
      <c r="F6180">
        <v>424100</v>
      </c>
      <c r="G6180" s="53">
        <f t="array" ref="G6180">SUM(IF(A6180=A$5:A6180,IF(C6180=C$5:C6180,1,0),0))</f>
        <v>40</v>
      </c>
    </row>
    <row r="6181" spans="1:7" x14ac:dyDescent="0.25">
      <c r="A6181">
        <v>2017</v>
      </c>
      <c r="B6181" s="53" t="str">
        <f t="shared" si="192"/>
        <v>2017_WV41</v>
      </c>
      <c r="C6181" t="s">
        <v>361</v>
      </c>
      <c r="D6181" t="s">
        <v>1990</v>
      </c>
      <c r="E6181" s="53" t="str">
        <f t="shared" si="193"/>
        <v>2017_WVRALEIGH</v>
      </c>
      <c r="F6181">
        <v>424100</v>
      </c>
      <c r="G6181" s="53">
        <f t="array" ref="G6181">SUM(IF(A6181=A$5:A6181,IF(C6181=C$5:C6181,1,0),0))</f>
        <v>41</v>
      </c>
    </row>
    <row r="6182" spans="1:7" x14ac:dyDescent="0.25">
      <c r="A6182">
        <v>2017</v>
      </c>
      <c r="B6182" s="53" t="str">
        <f t="shared" si="192"/>
        <v>2017_WV42</v>
      </c>
      <c r="C6182" t="s">
        <v>361</v>
      </c>
      <c r="D6182" t="s">
        <v>475</v>
      </c>
      <c r="E6182" s="53" t="str">
        <f t="shared" si="193"/>
        <v>2017_WVRANDOLPH</v>
      </c>
      <c r="F6182">
        <v>424100</v>
      </c>
      <c r="G6182" s="53">
        <f t="array" ref="G6182">SUM(IF(A6182=A$5:A6182,IF(C6182=C$5:C6182,1,0),0))</f>
        <v>42</v>
      </c>
    </row>
    <row r="6183" spans="1:7" x14ac:dyDescent="0.25">
      <c r="A6183">
        <v>2017</v>
      </c>
      <c r="B6183" s="53" t="str">
        <f t="shared" si="192"/>
        <v>2017_WV43</v>
      </c>
      <c r="C6183" t="s">
        <v>361</v>
      </c>
      <c r="D6183" t="s">
        <v>1991</v>
      </c>
      <c r="E6183" s="53" t="str">
        <f t="shared" si="193"/>
        <v>2017_WVRITCHIE</v>
      </c>
      <c r="F6183">
        <v>424100</v>
      </c>
      <c r="G6183" s="53">
        <f t="array" ref="G6183">SUM(IF(A6183=A$5:A6183,IF(C6183=C$5:C6183,1,0),0))</f>
        <v>43</v>
      </c>
    </row>
    <row r="6184" spans="1:7" x14ac:dyDescent="0.25">
      <c r="A6184">
        <v>2017</v>
      </c>
      <c r="B6184" s="53" t="str">
        <f t="shared" si="192"/>
        <v>2017_WV44</v>
      </c>
      <c r="C6184" t="s">
        <v>361</v>
      </c>
      <c r="D6184" t="s">
        <v>1744</v>
      </c>
      <c r="E6184" s="53" t="str">
        <f t="shared" si="193"/>
        <v>2017_WVROANE</v>
      </c>
      <c r="F6184">
        <v>424100</v>
      </c>
      <c r="G6184" s="53">
        <f t="array" ref="G6184">SUM(IF(A6184=A$5:A6184,IF(C6184=C$5:C6184,1,0),0))</f>
        <v>44</v>
      </c>
    </row>
    <row r="6185" spans="1:7" x14ac:dyDescent="0.25">
      <c r="A6185">
        <v>2017</v>
      </c>
      <c r="B6185" s="53" t="str">
        <f t="shared" si="192"/>
        <v>2017_WV45</v>
      </c>
      <c r="C6185" t="s">
        <v>361</v>
      </c>
      <c r="D6185" t="s">
        <v>1992</v>
      </c>
      <c r="E6185" s="53" t="str">
        <f t="shared" si="193"/>
        <v>2017_WVSUMMERS</v>
      </c>
      <c r="F6185">
        <v>424100</v>
      </c>
      <c r="G6185" s="53">
        <f t="array" ref="G6185">SUM(IF(A6185=A$5:A6185,IF(C6185=C$5:C6185,1,0),0))</f>
        <v>45</v>
      </c>
    </row>
    <row r="6186" spans="1:7" x14ac:dyDescent="0.25">
      <c r="A6186">
        <v>2017</v>
      </c>
      <c r="B6186" s="53" t="str">
        <f t="shared" si="192"/>
        <v>2017_WV46</v>
      </c>
      <c r="C6186" t="s">
        <v>361</v>
      </c>
      <c r="D6186" t="s">
        <v>668</v>
      </c>
      <c r="E6186" s="53" t="str">
        <f t="shared" si="193"/>
        <v>2017_WVTAYLOR</v>
      </c>
      <c r="F6186">
        <v>424100</v>
      </c>
      <c r="G6186" s="53">
        <f t="array" ref="G6186">SUM(IF(A6186=A$5:A6186,IF(C6186=C$5:C6186,1,0),0))</f>
        <v>46</v>
      </c>
    </row>
    <row r="6187" spans="1:7" x14ac:dyDescent="0.25">
      <c r="A6187">
        <v>2017</v>
      </c>
      <c r="B6187" s="53" t="str">
        <f t="shared" si="192"/>
        <v>2017_WV47</v>
      </c>
      <c r="C6187" t="s">
        <v>361</v>
      </c>
      <c r="D6187" t="s">
        <v>1993</v>
      </c>
      <c r="E6187" s="53" t="str">
        <f t="shared" si="193"/>
        <v>2017_WVTUCKER</v>
      </c>
      <c r="F6187">
        <v>424100</v>
      </c>
      <c r="G6187" s="53">
        <f t="array" ref="G6187">SUM(IF(A6187=A$5:A6187,IF(C6187=C$5:C6187,1,0),0))</f>
        <v>47</v>
      </c>
    </row>
    <row r="6188" spans="1:7" x14ac:dyDescent="0.25">
      <c r="A6188">
        <v>2017</v>
      </c>
      <c r="B6188" s="53" t="str">
        <f t="shared" si="192"/>
        <v>2017_WV48</v>
      </c>
      <c r="C6188" t="s">
        <v>361</v>
      </c>
      <c r="D6188" t="s">
        <v>1886</v>
      </c>
      <c r="E6188" s="53" t="str">
        <f t="shared" si="193"/>
        <v>2017_WVTYLER</v>
      </c>
      <c r="F6188">
        <v>424100</v>
      </c>
      <c r="G6188" s="53">
        <f t="array" ref="G6188">SUM(IF(A6188=A$5:A6188,IF(C6188=C$5:C6188,1,0),0))</f>
        <v>48</v>
      </c>
    </row>
    <row r="6189" spans="1:7" x14ac:dyDescent="0.25">
      <c r="A6189">
        <v>2017</v>
      </c>
      <c r="B6189" s="53" t="str">
        <f t="shared" si="192"/>
        <v>2017_WV49</v>
      </c>
      <c r="C6189" t="s">
        <v>361</v>
      </c>
      <c r="D6189" t="s">
        <v>1887</v>
      </c>
      <c r="E6189" s="53" t="str">
        <f t="shared" si="193"/>
        <v>2017_WVUPSHUR</v>
      </c>
      <c r="F6189">
        <v>424100</v>
      </c>
      <c r="G6189" s="53">
        <f t="array" ref="G6189">SUM(IF(A6189=A$5:A6189,IF(C6189=C$5:C6189,1,0),0))</f>
        <v>49</v>
      </c>
    </row>
    <row r="6190" spans="1:7" x14ac:dyDescent="0.25">
      <c r="A6190">
        <v>2017</v>
      </c>
      <c r="B6190" s="53" t="str">
        <f t="shared" si="192"/>
        <v>2017_WV50</v>
      </c>
      <c r="C6190" t="s">
        <v>361</v>
      </c>
      <c r="D6190" t="s">
        <v>770</v>
      </c>
      <c r="E6190" s="53" t="str">
        <f t="shared" si="193"/>
        <v>2017_WVWAYNE</v>
      </c>
      <c r="F6190">
        <v>424100</v>
      </c>
      <c r="G6190" s="53">
        <f t="array" ref="G6190">SUM(IF(A6190=A$5:A6190,IF(C6190=C$5:C6190,1,0),0))</f>
        <v>50</v>
      </c>
    </row>
    <row r="6191" spans="1:7" x14ac:dyDescent="0.25">
      <c r="A6191">
        <v>2017</v>
      </c>
      <c r="B6191" s="53" t="str">
        <f t="shared" si="192"/>
        <v>2017_WV51</v>
      </c>
      <c r="C6191" t="s">
        <v>361</v>
      </c>
      <c r="D6191" t="s">
        <v>771</v>
      </c>
      <c r="E6191" s="53" t="str">
        <f t="shared" si="193"/>
        <v>2017_WVWEBSTER</v>
      </c>
      <c r="F6191">
        <v>424100</v>
      </c>
      <c r="G6191" s="53">
        <f t="array" ref="G6191">SUM(IF(A6191=A$5:A6191,IF(C6191=C$5:C6191,1,0),0))</f>
        <v>51</v>
      </c>
    </row>
    <row r="6192" spans="1:7" x14ac:dyDescent="0.25">
      <c r="A6192">
        <v>2017</v>
      </c>
      <c r="B6192" s="53" t="str">
        <f t="shared" si="192"/>
        <v>2017_WV52</v>
      </c>
      <c r="C6192" t="s">
        <v>361</v>
      </c>
      <c r="D6192" t="s">
        <v>1994</v>
      </c>
      <c r="E6192" s="53" t="str">
        <f t="shared" si="193"/>
        <v>2017_WVWETZEL</v>
      </c>
      <c r="F6192">
        <v>424100</v>
      </c>
      <c r="G6192" s="53">
        <f t="array" ref="G6192">SUM(IF(A6192=A$5:A6192,IF(C6192=C$5:C6192,1,0),0))</f>
        <v>52</v>
      </c>
    </row>
    <row r="6193" spans="1:7" x14ac:dyDescent="0.25">
      <c r="A6193">
        <v>2017</v>
      </c>
      <c r="B6193" s="53" t="str">
        <f t="shared" si="192"/>
        <v>2017_WV53</v>
      </c>
      <c r="C6193" t="s">
        <v>361</v>
      </c>
      <c r="D6193" t="s">
        <v>1995</v>
      </c>
      <c r="E6193" s="53" t="str">
        <f t="shared" si="193"/>
        <v>2017_WVWIRT</v>
      </c>
      <c r="F6193">
        <v>424100</v>
      </c>
      <c r="G6193" s="53">
        <f t="array" ref="G6193">SUM(IF(A6193=A$5:A6193,IF(C6193=C$5:C6193,1,0),0))</f>
        <v>53</v>
      </c>
    </row>
    <row r="6194" spans="1:7" x14ac:dyDescent="0.25">
      <c r="A6194">
        <v>2017</v>
      </c>
      <c r="B6194" s="53" t="str">
        <f t="shared" si="192"/>
        <v>2017_WV54</v>
      </c>
      <c r="C6194" t="s">
        <v>361</v>
      </c>
      <c r="D6194" t="s">
        <v>1576</v>
      </c>
      <c r="E6194" s="53" t="str">
        <f t="shared" si="193"/>
        <v>2017_WVWOOD</v>
      </c>
      <c r="F6194">
        <v>424100</v>
      </c>
      <c r="G6194" s="53">
        <f t="array" ref="G6194">SUM(IF(A6194=A$5:A6194,IF(C6194=C$5:C6194,1,0),0))</f>
        <v>54</v>
      </c>
    </row>
    <row r="6195" spans="1:7" x14ac:dyDescent="0.25">
      <c r="A6195">
        <v>2017</v>
      </c>
      <c r="B6195" s="53" t="str">
        <f t="shared" si="192"/>
        <v>2017_WV55</v>
      </c>
      <c r="C6195" t="s">
        <v>361</v>
      </c>
      <c r="D6195" t="s">
        <v>128</v>
      </c>
      <c r="E6195" s="53" t="str">
        <f t="shared" si="193"/>
        <v>2017_WVWYOMING</v>
      </c>
      <c r="F6195">
        <v>424100</v>
      </c>
      <c r="G6195" s="53">
        <f t="array" ref="G6195">SUM(IF(A6195=A$5:A6195,IF(C6195=C$5:C6195,1,0),0))</f>
        <v>55</v>
      </c>
    </row>
    <row r="6196" spans="1:7" x14ac:dyDescent="0.25">
      <c r="A6196">
        <v>2017</v>
      </c>
      <c r="B6196" s="53" t="str">
        <f t="shared" si="192"/>
        <v>2017_WI1</v>
      </c>
      <c r="C6196" t="s">
        <v>391</v>
      </c>
      <c r="D6196" t="s">
        <v>184</v>
      </c>
      <c r="E6196" s="53" t="str">
        <f t="shared" si="193"/>
        <v>2017_WIADAMS</v>
      </c>
      <c r="F6196">
        <v>424100</v>
      </c>
      <c r="G6196" s="53">
        <f t="array" ref="G6196">SUM(IF(A6196=A$5:A6196,IF(C6196=C$5:C6196,1,0),0))</f>
        <v>1</v>
      </c>
    </row>
    <row r="6197" spans="1:7" x14ac:dyDescent="0.25">
      <c r="A6197">
        <v>2017</v>
      </c>
      <c r="B6197" s="53" t="str">
        <f t="shared" si="192"/>
        <v>2017_WI2</v>
      </c>
      <c r="C6197" t="s">
        <v>391</v>
      </c>
      <c r="D6197" t="s">
        <v>1543</v>
      </c>
      <c r="E6197" s="53" t="str">
        <f t="shared" si="193"/>
        <v>2017_WIASHLAND</v>
      </c>
      <c r="F6197">
        <v>424100</v>
      </c>
      <c r="G6197" s="53">
        <f t="array" ref="G6197">SUM(IF(A6197=A$5:A6197,IF(C6197=C$5:C6197,1,0),0))</f>
        <v>2</v>
      </c>
    </row>
    <row r="6198" spans="1:7" x14ac:dyDescent="0.25">
      <c r="A6198">
        <v>2017</v>
      </c>
      <c r="B6198" s="53" t="str">
        <f t="shared" si="192"/>
        <v>2017_WI3</v>
      </c>
      <c r="C6198" t="s">
        <v>391</v>
      </c>
      <c r="D6198" t="s">
        <v>1996</v>
      </c>
      <c r="E6198" s="53" t="str">
        <f t="shared" si="193"/>
        <v>2017_WIBARRON</v>
      </c>
      <c r="F6198">
        <v>424100</v>
      </c>
      <c r="G6198" s="53">
        <f t="array" ref="G6198">SUM(IF(A6198=A$5:A6198,IF(C6198=C$5:C6198,1,0),0))</f>
        <v>3</v>
      </c>
    </row>
    <row r="6199" spans="1:7" x14ac:dyDescent="0.25">
      <c r="A6199">
        <v>2017</v>
      </c>
      <c r="B6199" s="53" t="str">
        <f t="shared" si="192"/>
        <v>2017_WI4</v>
      </c>
      <c r="C6199" t="s">
        <v>391</v>
      </c>
      <c r="D6199" t="s">
        <v>1997</v>
      </c>
      <c r="E6199" s="53" t="str">
        <f t="shared" si="193"/>
        <v>2017_WIBAYFIELD</v>
      </c>
      <c r="F6199">
        <v>424100</v>
      </c>
      <c r="G6199" s="53">
        <f t="array" ref="G6199">SUM(IF(A6199=A$5:A6199,IF(C6199=C$5:C6199,1,0),0))</f>
        <v>4</v>
      </c>
    </row>
    <row r="6200" spans="1:7" x14ac:dyDescent="0.25">
      <c r="A6200">
        <v>2017</v>
      </c>
      <c r="B6200" s="53" t="str">
        <f t="shared" si="192"/>
        <v>2017_WI5</v>
      </c>
      <c r="C6200" t="s">
        <v>391</v>
      </c>
      <c r="D6200" t="s">
        <v>808</v>
      </c>
      <c r="E6200" s="53" t="str">
        <f t="shared" si="193"/>
        <v>2017_WIBROWN</v>
      </c>
      <c r="F6200">
        <v>424100</v>
      </c>
      <c r="G6200" s="53">
        <f t="array" ref="G6200">SUM(IF(A6200=A$5:A6200,IF(C6200=C$5:C6200,1,0),0))</f>
        <v>5</v>
      </c>
    </row>
    <row r="6201" spans="1:7" x14ac:dyDescent="0.25">
      <c r="A6201">
        <v>2017</v>
      </c>
      <c r="B6201" s="53" t="str">
        <f t="shared" si="192"/>
        <v>2017_WI6</v>
      </c>
      <c r="C6201" t="s">
        <v>391</v>
      </c>
      <c r="D6201" t="s">
        <v>1354</v>
      </c>
      <c r="E6201" s="53" t="str">
        <f t="shared" si="193"/>
        <v>2017_WIBUFFALO</v>
      </c>
      <c r="F6201">
        <v>424100</v>
      </c>
      <c r="G6201" s="53">
        <f t="array" ref="G6201">SUM(IF(A6201=A$5:A6201,IF(C6201=C$5:C6201,1,0),0))</f>
        <v>6</v>
      </c>
    </row>
    <row r="6202" spans="1:7" x14ac:dyDescent="0.25">
      <c r="A6202">
        <v>2017</v>
      </c>
      <c r="B6202" s="53" t="str">
        <f t="shared" si="192"/>
        <v>2017_WI7</v>
      </c>
      <c r="C6202" t="s">
        <v>391</v>
      </c>
      <c r="D6202" t="s">
        <v>1998</v>
      </c>
      <c r="E6202" s="53" t="str">
        <f t="shared" si="193"/>
        <v>2017_WIBURNETT</v>
      </c>
      <c r="F6202">
        <v>424100</v>
      </c>
      <c r="G6202" s="53">
        <f t="array" ref="G6202">SUM(IF(A6202=A$5:A6202,IF(C6202=C$5:C6202,1,0),0))</f>
        <v>7</v>
      </c>
    </row>
    <row r="6203" spans="1:7" x14ac:dyDescent="0.25">
      <c r="A6203">
        <v>2017</v>
      </c>
      <c r="B6203" s="53" t="str">
        <f t="shared" si="192"/>
        <v>2017_WI8</v>
      </c>
      <c r="C6203" t="s">
        <v>391</v>
      </c>
      <c r="D6203" t="s">
        <v>1999</v>
      </c>
      <c r="E6203" s="53" t="str">
        <f t="shared" si="193"/>
        <v>2017_WICALUMET</v>
      </c>
      <c r="F6203">
        <v>424100</v>
      </c>
      <c r="G6203" s="53">
        <f t="array" ref="G6203">SUM(IF(A6203=A$5:A6203,IF(C6203=C$5:C6203,1,0),0))</f>
        <v>8</v>
      </c>
    </row>
    <row r="6204" spans="1:7" x14ac:dyDescent="0.25">
      <c r="A6204">
        <v>2017</v>
      </c>
      <c r="B6204" s="53" t="str">
        <f t="shared" si="192"/>
        <v>2017_WI9</v>
      </c>
      <c r="C6204" t="s">
        <v>391</v>
      </c>
      <c r="D6204" t="s">
        <v>1131</v>
      </c>
      <c r="E6204" s="53" t="str">
        <f t="shared" si="193"/>
        <v>2017_WICHIPPEWA</v>
      </c>
      <c r="F6204">
        <v>424100</v>
      </c>
      <c r="G6204" s="53">
        <f t="array" ref="G6204">SUM(IF(A6204=A$5:A6204,IF(C6204=C$5:C6204,1,0),0))</f>
        <v>9</v>
      </c>
    </row>
    <row r="6205" spans="1:7" x14ac:dyDescent="0.25">
      <c r="A6205">
        <v>2017</v>
      </c>
      <c r="B6205" s="53" t="str">
        <f t="shared" si="192"/>
        <v>2017_WI10</v>
      </c>
      <c r="C6205" t="s">
        <v>391</v>
      </c>
      <c r="D6205" t="s">
        <v>507</v>
      </c>
      <c r="E6205" s="53" t="str">
        <f t="shared" si="193"/>
        <v>2017_WICLARK</v>
      </c>
      <c r="F6205">
        <v>424100</v>
      </c>
      <c r="G6205" s="53">
        <f t="array" ref="G6205">SUM(IF(A6205=A$5:A6205,IF(C6205=C$5:C6205,1,0),0))</f>
        <v>10</v>
      </c>
    </row>
    <row r="6206" spans="1:7" x14ac:dyDescent="0.25">
      <c r="A6206">
        <v>2017</v>
      </c>
      <c r="B6206" s="53" t="str">
        <f t="shared" si="192"/>
        <v>2017_WI11</v>
      </c>
      <c r="C6206" t="s">
        <v>391</v>
      </c>
      <c r="D6206" t="s">
        <v>509</v>
      </c>
      <c r="E6206" s="53" t="str">
        <f t="shared" si="193"/>
        <v>2017_WICOLUMBIA</v>
      </c>
      <c r="F6206">
        <v>424100</v>
      </c>
      <c r="G6206" s="53">
        <f t="array" ref="G6206">SUM(IF(A6206=A$5:A6206,IF(C6206=C$5:C6206,1,0),0))</f>
        <v>11</v>
      </c>
    </row>
    <row r="6207" spans="1:7" x14ac:dyDescent="0.25">
      <c r="A6207">
        <v>2017</v>
      </c>
      <c r="B6207" s="53" t="str">
        <f t="shared" si="192"/>
        <v>2017_WI12</v>
      </c>
      <c r="C6207" t="s">
        <v>391</v>
      </c>
      <c r="D6207" t="s">
        <v>512</v>
      </c>
      <c r="E6207" s="53" t="str">
        <f t="shared" si="193"/>
        <v>2017_WICRAWFORD</v>
      </c>
      <c r="F6207">
        <v>424100</v>
      </c>
      <c r="G6207" s="53">
        <f t="array" ref="G6207">SUM(IF(A6207=A$5:A6207,IF(C6207=C$5:C6207,1,0),0))</f>
        <v>12</v>
      </c>
    </row>
    <row r="6208" spans="1:7" x14ac:dyDescent="0.25">
      <c r="A6208">
        <v>2017</v>
      </c>
      <c r="B6208" s="53" t="str">
        <f t="shared" si="192"/>
        <v>2017_WI13</v>
      </c>
      <c r="C6208" t="s">
        <v>391</v>
      </c>
      <c r="D6208" t="s">
        <v>2000</v>
      </c>
      <c r="E6208" s="53" t="str">
        <f t="shared" si="193"/>
        <v>2017_WIDANE</v>
      </c>
      <c r="F6208">
        <v>424100</v>
      </c>
      <c r="G6208" s="53">
        <f t="array" ref="G6208">SUM(IF(A6208=A$5:A6208,IF(C6208=C$5:C6208,1,0),0))</f>
        <v>13</v>
      </c>
    </row>
    <row r="6209" spans="1:7" x14ac:dyDescent="0.25">
      <c r="A6209">
        <v>2017</v>
      </c>
      <c r="B6209" s="53" t="str">
        <f t="shared" si="192"/>
        <v>2017_WI14</v>
      </c>
      <c r="C6209" t="s">
        <v>391</v>
      </c>
      <c r="D6209" t="s">
        <v>704</v>
      </c>
      <c r="E6209" s="53" t="str">
        <f t="shared" si="193"/>
        <v>2017_WIDODGE</v>
      </c>
      <c r="F6209">
        <v>424100</v>
      </c>
      <c r="G6209" s="53">
        <f t="array" ref="G6209">SUM(IF(A6209=A$5:A6209,IF(C6209=C$5:C6209,1,0),0))</f>
        <v>14</v>
      </c>
    </row>
    <row r="6210" spans="1:7" x14ac:dyDescent="0.25">
      <c r="A6210">
        <v>2017</v>
      </c>
      <c r="B6210" s="53" t="str">
        <f t="shared" si="192"/>
        <v>2017_WI15</v>
      </c>
      <c r="C6210" t="s">
        <v>391</v>
      </c>
      <c r="D6210" t="s">
        <v>2001</v>
      </c>
      <c r="E6210" s="53" t="str">
        <f t="shared" si="193"/>
        <v>2017_WIDOOR</v>
      </c>
      <c r="F6210">
        <v>424100</v>
      </c>
      <c r="G6210" s="53">
        <f t="array" ref="G6210">SUM(IF(A6210=A$5:A6210,IF(C6210=C$5:C6210,1,0),0))</f>
        <v>15</v>
      </c>
    </row>
    <row r="6211" spans="1:7" x14ac:dyDescent="0.25">
      <c r="A6211">
        <v>2017</v>
      </c>
      <c r="B6211" s="53" t="str">
        <f t="shared" si="192"/>
        <v>2017_WI16</v>
      </c>
      <c r="C6211" t="s">
        <v>391</v>
      </c>
      <c r="D6211" t="s">
        <v>190</v>
      </c>
      <c r="E6211" s="53" t="str">
        <f t="shared" si="193"/>
        <v>2017_WIDOUGLAS</v>
      </c>
      <c r="F6211">
        <v>424100</v>
      </c>
      <c r="G6211" s="53">
        <f t="array" ref="G6211">SUM(IF(A6211=A$5:A6211,IF(C6211=C$5:C6211,1,0),0))</f>
        <v>16</v>
      </c>
    </row>
    <row r="6212" spans="1:7" x14ac:dyDescent="0.25">
      <c r="A6212">
        <v>2017</v>
      </c>
      <c r="B6212" s="53" t="str">
        <f t="shared" si="192"/>
        <v>2017_WI17</v>
      </c>
      <c r="C6212" t="s">
        <v>391</v>
      </c>
      <c r="D6212" t="s">
        <v>1521</v>
      </c>
      <c r="E6212" s="53" t="str">
        <f t="shared" si="193"/>
        <v>2017_WIDUNN</v>
      </c>
      <c r="F6212">
        <v>424100</v>
      </c>
      <c r="G6212" s="53">
        <f t="array" ref="G6212">SUM(IF(A6212=A$5:A6212,IF(C6212=C$5:C6212,1,0),0))</f>
        <v>17</v>
      </c>
    </row>
    <row r="6213" spans="1:7" x14ac:dyDescent="0.25">
      <c r="A6213">
        <v>2017</v>
      </c>
      <c r="B6213" s="53" t="str">
        <f t="shared" si="192"/>
        <v>2017_WI18</v>
      </c>
      <c r="C6213" t="s">
        <v>391</v>
      </c>
      <c r="D6213" t="s">
        <v>2002</v>
      </c>
      <c r="E6213" s="53" t="str">
        <f t="shared" si="193"/>
        <v>2017_WIEAU CLAIRE</v>
      </c>
      <c r="F6213">
        <v>424100</v>
      </c>
      <c r="G6213" s="53">
        <f t="array" ref="G6213">SUM(IF(A6213=A$5:A6213,IF(C6213=C$5:C6213,1,0),0))</f>
        <v>18</v>
      </c>
    </row>
    <row r="6214" spans="1:7" x14ac:dyDescent="0.25">
      <c r="A6214">
        <v>2017</v>
      </c>
      <c r="B6214" s="53" t="str">
        <f t="shared" ref="B6214:B6277" si="194">A6214&amp;"_"&amp;C6214&amp;G6214</f>
        <v>2017_WI19</v>
      </c>
      <c r="C6214" t="s">
        <v>391</v>
      </c>
      <c r="D6214" t="s">
        <v>1677</v>
      </c>
      <c r="E6214" s="53" t="str">
        <f t="shared" ref="E6214:E6277" si="195">A6214&amp;"_"&amp;C6214&amp;D6214</f>
        <v>2017_WIFLORENCE</v>
      </c>
      <c r="F6214">
        <v>424100</v>
      </c>
      <c r="G6214" s="53">
        <f t="array" ref="G6214">SUM(IF(A6214=A$5:A6214,IF(C6214=C$5:C6214,1,0),0))</f>
        <v>19</v>
      </c>
    </row>
    <row r="6215" spans="1:7" x14ac:dyDescent="0.25">
      <c r="A6215">
        <v>2017</v>
      </c>
      <c r="B6215" s="53" t="str">
        <f t="shared" si="194"/>
        <v>2017_WI20</v>
      </c>
      <c r="C6215" t="s">
        <v>391</v>
      </c>
      <c r="D6215" t="s">
        <v>2003</v>
      </c>
      <c r="E6215" s="53" t="str">
        <f t="shared" si="195"/>
        <v>2017_WIFOND DU LAC</v>
      </c>
      <c r="F6215">
        <v>424100</v>
      </c>
      <c r="G6215" s="53">
        <f t="array" ref="G6215">SUM(IF(A6215=A$5:A6215,IF(C6215=C$5:C6215,1,0),0))</f>
        <v>20</v>
      </c>
    </row>
    <row r="6216" spans="1:7" x14ac:dyDescent="0.25">
      <c r="A6216">
        <v>2017</v>
      </c>
      <c r="B6216" s="53" t="str">
        <f t="shared" si="194"/>
        <v>2017_WI21</v>
      </c>
      <c r="C6216" t="s">
        <v>391</v>
      </c>
      <c r="D6216" t="s">
        <v>1646</v>
      </c>
      <c r="E6216" s="53" t="str">
        <f t="shared" si="195"/>
        <v>2017_WIFOREST</v>
      </c>
      <c r="F6216">
        <v>424100</v>
      </c>
      <c r="G6216" s="53">
        <f t="array" ref="G6216">SUM(IF(A6216=A$5:A6216,IF(C6216=C$5:C6216,1,0),0))</f>
        <v>21</v>
      </c>
    </row>
    <row r="6217" spans="1:7" x14ac:dyDescent="0.25">
      <c r="A6217">
        <v>2017</v>
      </c>
      <c r="B6217" s="53" t="str">
        <f t="shared" si="194"/>
        <v>2017_WI22</v>
      </c>
      <c r="C6217" t="s">
        <v>391</v>
      </c>
      <c r="D6217" t="s">
        <v>520</v>
      </c>
      <c r="E6217" s="53" t="str">
        <f t="shared" si="195"/>
        <v>2017_WIGRANT</v>
      </c>
      <c r="F6217">
        <v>424100</v>
      </c>
      <c r="G6217" s="53">
        <f t="array" ref="G6217">SUM(IF(A6217=A$5:A6217,IF(C6217=C$5:C6217,1,0),0))</f>
        <v>22</v>
      </c>
    </row>
    <row r="6218" spans="1:7" x14ac:dyDescent="0.25">
      <c r="A6218">
        <v>2017</v>
      </c>
      <c r="B6218" s="53" t="str">
        <f t="shared" si="194"/>
        <v>2017_WI23</v>
      </c>
      <c r="C6218" t="s">
        <v>391</v>
      </c>
      <c r="D6218" t="s">
        <v>1024</v>
      </c>
      <c r="E6218" s="53" t="str">
        <f t="shared" si="195"/>
        <v>2017_WIGREEN</v>
      </c>
      <c r="F6218">
        <v>424100</v>
      </c>
      <c r="G6218" s="53">
        <f t="array" ref="G6218">SUM(IF(A6218=A$5:A6218,IF(C6218=C$5:C6218,1,0),0))</f>
        <v>23</v>
      </c>
    </row>
    <row r="6219" spans="1:7" x14ac:dyDescent="0.25">
      <c r="A6219">
        <v>2017</v>
      </c>
      <c r="B6219" s="53" t="str">
        <f t="shared" si="194"/>
        <v>2017_WI24</v>
      </c>
      <c r="C6219" t="s">
        <v>391</v>
      </c>
      <c r="D6219" t="s">
        <v>2004</v>
      </c>
      <c r="E6219" s="53" t="str">
        <f t="shared" si="195"/>
        <v>2017_WIGREEN LAKE</v>
      </c>
      <c r="F6219">
        <v>424100</v>
      </c>
      <c r="G6219" s="53">
        <f t="array" ref="G6219">SUM(IF(A6219=A$5:A6219,IF(C6219=C$5:C6219,1,0),0))</f>
        <v>24</v>
      </c>
    </row>
    <row r="6220" spans="1:7" x14ac:dyDescent="0.25">
      <c r="A6220">
        <v>2017</v>
      </c>
      <c r="B6220" s="53" t="str">
        <f t="shared" si="194"/>
        <v>2017_WI25</v>
      </c>
      <c r="C6220" t="s">
        <v>391</v>
      </c>
      <c r="D6220" t="s">
        <v>93</v>
      </c>
      <c r="E6220" s="53" t="str">
        <f t="shared" si="195"/>
        <v>2017_WIIOWA</v>
      </c>
      <c r="F6220">
        <v>424100</v>
      </c>
      <c r="G6220" s="53">
        <f t="array" ref="G6220">SUM(IF(A6220=A$5:A6220,IF(C6220=C$5:C6220,1,0),0))</f>
        <v>25</v>
      </c>
    </row>
    <row r="6221" spans="1:7" x14ac:dyDescent="0.25">
      <c r="A6221">
        <v>2017</v>
      </c>
      <c r="B6221" s="53" t="str">
        <f t="shared" si="194"/>
        <v>2017_WI26</v>
      </c>
      <c r="C6221" t="s">
        <v>391</v>
      </c>
      <c r="D6221" t="s">
        <v>1145</v>
      </c>
      <c r="E6221" s="53" t="str">
        <f t="shared" si="195"/>
        <v>2017_WIIRON</v>
      </c>
      <c r="F6221">
        <v>424100</v>
      </c>
      <c r="G6221" s="53">
        <f t="array" ref="G6221">SUM(IF(A6221=A$5:A6221,IF(C6221=C$5:C6221,1,0),0))</f>
        <v>26</v>
      </c>
    </row>
    <row r="6222" spans="1:7" x14ac:dyDescent="0.25">
      <c r="A6222">
        <v>2017</v>
      </c>
      <c r="B6222" s="53" t="str">
        <f t="shared" si="194"/>
        <v>2017_WI27</v>
      </c>
      <c r="C6222" t="s">
        <v>391</v>
      </c>
      <c r="D6222" t="s">
        <v>460</v>
      </c>
      <c r="E6222" s="53" t="str">
        <f t="shared" si="195"/>
        <v>2017_WIJACKSON</v>
      </c>
      <c r="F6222">
        <v>424100</v>
      </c>
      <c r="G6222" s="53">
        <f t="array" ref="G6222">SUM(IF(A6222=A$5:A6222,IF(C6222=C$5:C6222,1,0),0))</f>
        <v>27</v>
      </c>
    </row>
    <row r="6223" spans="1:7" x14ac:dyDescent="0.25">
      <c r="A6223">
        <v>2017</v>
      </c>
      <c r="B6223" s="53" t="str">
        <f t="shared" si="194"/>
        <v>2017_WI28</v>
      </c>
      <c r="C6223" t="s">
        <v>391</v>
      </c>
      <c r="D6223" t="s">
        <v>196</v>
      </c>
      <c r="E6223" s="53" t="str">
        <f t="shared" si="195"/>
        <v>2017_WIJEFFERSON</v>
      </c>
      <c r="F6223">
        <v>424100</v>
      </c>
      <c r="G6223" s="53">
        <f t="array" ref="G6223">SUM(IF(A6223=A$5:A6223,IF(C6223=C$5:C6223,1,0),0))</f>
        <v>28</v>
      </c>
    </row>
    <row r="6224" spans="1:7" x14ac:dyDescent="0.25">
      <c r="A6224">
        <v>2017</v>
      </c>
      <c r="B6224" s="53" t="str">
        <f t="shared" si="194"/>
        <v>2017_WI29</v>
      </c>
      <c r="C6224" t="s">
        <v>391</v>
      </c>
      <c r="D6224" t="s">
        <v>141</v>
      </c>
      <c r="E6224" s="53" t="str">
        <f t="shared" si="195"/>
        <v>2017_WIJUNEAU</v>
      </c>
      <c r="F6224">
        <v>424100</v>
      </c>
      <c r="G6224" s="53">
        <f t="array" ref="G6224">SUM(IF(A6224=A$5:A6224,IF(C6224=C$5:C6224,1,0),0))</f>
        <v>29</v>
      </c>
    </row>
    <row r="6225" spans="1:7" x14ac:dyDescent="0.25">
      <c r="A6225">
        <v>2017</v>
      </c>
      <c r="B6225" s="53" t="str">
        <f t="shared" si="194"/>
        <v>2017_WI30</v>
      </c>
      <c r="C6225" t="s">
        <v>391</v>
      </c>
      <c r="D6225" t="s">
        <v>2005</v>
      </c>
      <c r="E6225" s="53" t="str">
        <f t="shared" si="195"/>
        <v>2017_WIKENOSHA</v>
      </c>
      <c r="F6225">
        <v>424100</v>
      </c>
      <c r="G6225" s="53">
        <f t="array" ref="G6225">SUM(IF(A6225=A$5:A6225,IF(C6225=C$5:C6225,1,0),0))</f>
        <v>30</v>
      </c>
    </row>
    <row r="6226" spans="1:7" x14ac:dyDescent="0.25">
      <c r="A6226">
        <v>2017</v>
      </c>
      <c r="B6226" s="53" t="str">
        <f t="shared" si="194"/>
        <v>2017_WI31</v>
      </c>
      <c r="C6226" t="s">
        <v>391</v>
      </c>
      <c r="D6226" t="s">
        <v>2006</v>
      </c>
      <c r="E6226" s="53" t="str">
        <f t="shared" si="195"/>
        <v>2017_WIKEWAUNEE</v>
      </c>
      <c r="F6226">
        <v>424100</v>
      </c>
      <c r="G6226" s="53">
        <f t="array" ref="G6226">SUM(IF(A6226=A$5:A6226,IF(C6226=C$5:C6226,1,0),0))</f>
        <v>31</v>
      </c>
    </row>
    <row r="6227" spans="1:7" x14ac:dyDescent="0.25">
      <c r="A6227">
        <v>2017</v>
      </c>
      <c r="B6227" s="53" t="str">
        <f t="shared" si="194"/>
        <v>2017_WI32</v>
      </c>
      <c r="C6227" t="s">
        <v>391</v>
      </c>
      <c r="D6227" t="s">
        <v>2007</v>
      </c>
      <c r="E6227" s="53" t="str">
        <f t="shared" si="195"/>
        <v>2017_WILA CROSSE</v>
      </c>
      <c r="F6227">
        <v>424100</v>
      </c>
      <c r="G6227" s="53">
        <f t="array" ref="G6227">SUM(IF(A6227=A$5:A6227,IF(C6227=C$5:C6227,1,0),0))</f>
        <v>32</v>
      </c>
    </row>
    <row r="6228" spans="1:7" x14ac:dyDescent="0.25">
      <c r="A6228">
        <v>2017</v>
      </c>
      <c r="B6228" s="53" t="str">
        <f t="shared" si="194"/>
        <v>2017_WI33</v>
      </c>
      <c r="C6228" t="s">
        <v>391</v>
      </c>
      <c r="D6228" t="s">
        <v>526</v>
      </c>
      <c r="E6228" s="53" t="str">
        <f t="shared" si="195"/>
        <v>2017_WILAFAYETTE</v>
      </c>
      <c r="F6228">
        <v>424100</v>
      </c>
      <c r="G6228" s="53">
        <f t="array" ref="G6228">SUM(IF(A6228=A$5:A6228,IF(C6228=C$5:C6228,1,0),0))</f>
        <v>33</v>
      </c>
    </row>
    <row r="6229" spans="1:7" x14ac:dyDescent="0.25">
      <c r="A6229">
        <v>2017</v>
      </c>
      <c r="B6229" s="53" t="str">
        <f t="shared" si="194"/>
        <v>2017_WI34</v>
      </c>
      <c r="C6229" t="s">
        <v>391</v>
      </c>
      <c r="D6229" t="s">
        <v>2008</v>
      </c>
      <c r="E6229" s="53" t="str">
        <f t="shared" si="195"/>
        <v>2017_WILANGLADE</v>
      </c>
      <c r="F6229">
        <v>424100</v>
      </c>
      <c r="G6229" s="53">
        <f t="array" ref="G6229">SUM(IF(A6229=A$5:A6229,IF(C6229=C$5:C6229,1,0),0))</f>
        <v>34</v>
      </c>
    </row>
    <row r="6230" spans="1:7" x14ac:dyDescent="0.25">
      <c r="A6230">
        <v>2017</v>
      </c>
      <c r="B6230" s="53" t="str">
        <f t="shared" si="194"/>
        <v>2017_WI35</v>
      </c>
      <c r="C6230" t="s">
        <v>391</v>
      </c>
      <c r="D6230" t="s">
        <v>221</v>
      </c>
      <c r="E6230" s="53" t="str">
        <f t="shared" si="195"/>
        <v>2017_WILINCOLN</v>
      </c>
      <c r="F6230">
        <v>424100</v>
      </c>
      <c r="G6230" s="53">
        <f t="array" ref="G6230">SUM(IF(A6230=A$5:A6230,IF(C6230=C$5:C6230,1,0),0))</f>
        <v>35</v>
      </c>
    </row>
    <row r="6231" spans="1:7" x14ac:dyDescent="0.25">
      <c r="A6231">
        <v>2017</v>
      </c>
      <c r="B6231" s="53" t="str">
        <f t="shared" si="194"/>
        <v>2017_WI36</v>
      </c>
      <c r="C6231" t="s">
        <v>391</v>
      </c>
      <c r="D6231" t="s">
        <v>2009</v>
      </c>
      <c r="E6231" s="53" t="str">
        <f t="shared" si="195"/>
        <v>2017_WIMANITOWOC</v>
      </c>
      <c r="F6231">
        <v>424100</v>
      </c>
      <c r="G6231" s="53">
        <f t="array" ref="G6231">SUM(IF(A6231=A$5:A6231,IF(C6231=C$5:C6231,1,0),0))</f>
        <v>36</v>
      </c>
    </row>
    <row r="6232" spans="1:7" x14ac:dyDescent="0.25">
      <c r="A6232">
        <v>2017</v>
      </c>
      <c r="B6232" s="53" t="str">
        <f t="shared" si="194"/>
        <v>2017_WI37</v>
      </c>
      <c r="C6232" t="s">
        <v>391</v>
      </c>
      <c r="D6232" t="s">
        <v>2010</v>
      </c>
      <c r="E6232" s="53" t="str">
        <f t="shared" si="195"/>
        <v>2017_WIMARATHON</v>
      </c>
      <c r="F6232">
        <v>424100</v>
      </c>
      <c r="G6232" s="53">
        <f t="array" ref="G6232">SUM(IF(A6232=A$5:A6232,IF(C6232=C$5:C6232,1,0),0))</f>
        <v>37</v>
      </c>
    </row>
    <row r="6233" spans="1:7" x14ac:dyDescent="0.25">
      <c r="A6233">
        <v>2017</v>
      </c>
      <c r="B6233" s="53" t="str">
        <f t="shared" si="194"/>
        <v>2017_WI38</v>
      </c>
      <c r="C6233" t="s">
        <v>391</v>
      </c>
      <c r="D6233" t="s">
        <v>2011</v>
      </c>
      <c r="E6233" s="53" t="str">
        <f t="shared" si="195"/>
        <v>2017_WIMARINETTE</v>
      </c>
      <c r="F6233">
        <v>424100</v>
      </c>
      <c r="G6233" s="53">
        <f t="array" ref="G6233">SUM(IF(A6233=A$5:A6233,IF(C6233=C$5:C6233,1,0),0))</f>
        <v>38</v>
      </c>
    </row>
    <row r="6234" spans="1:7" x14ac:dyDescent="0.25">
      <c r="A6234">
        <v>2017</v>
      </c>
      <c r="B6234" s="53" t="str">
        <f t="shared" si="194"/>
        <v>2017_WI39</v>
      </c>
      <c r="C6234" t="s">
        <v>391</v>
      </c>
      <c r="D6234" t="s">
        <v>1157</v>
      </c>
      <c r="E6234" s="53" t="str">
        <f t="shared" si="195"/>
        <v>2017_WIMARQUETTE</v>
      </c>
      <c r="F6234">
        <v>424100</v>
      </c>
      <c r="G6234" s="53">
        <f t="array" ref="G6234">SUM(IF(A6234=A$5:A6234,IF(C6234=C$5:C6234,1,0),0))</f>
        <v>39</v>
      </c>
    </row>
    <row r="6235" spans="1:7" x14ac:dyDescent="0.25">
      <c r="A6235">
        <v>2017</v>
      </c>
      <c r="B6235" s="53" t="str">
        <f t="shared" si="194"/>
        <v>2017_WI40</v>
      </c>
      <c r="C6235" t="s">
        <v>391</v>
      </c>
      <c r="D6235" t="s">
        <v>1159</v>
      </c>
      <c r="E6235" s="53" t="str">
        <f t="shared" si="195"/>
        <v>2017_WIMENOMINEE</v>
      </c>
      <c r="F6235">
        <v>424100</v>
      </c>
      <c r="G6235" s="53">
        <f t="array" ref="G6235">SUM(IF(A6235=A$5:A6235,IF(C6235=C$5:C6235,1,0),0))</f>
        <v>40</v>
      </c>
    </row>
    <row r="6236" spans="1:7" x14ac:dyDescent="0.25">
      <c r="A6236">
        <v>2017</v>
      </c>
      <c r="B6236" s="53" t="str">
        <f t="shared" si="194"/>
        <v>2017_WI41</v>
      </c>
      <c r="C6236" t="s">
        <v>391</v>
      </c>
      <c r="D6236" t="s">
        <v>2012</v>
      </c>
      <c r="E6236" s="53" t="str">
        <f t="shared" si="195"/>
        <v>2017_WIMILWAUKEE</v>
      </c>
      <c r="F6236">
        <v>424100</v>
      </c>
      <c r="G6236" s="53">
        <f t="array" ref="G6236">SUM(IF(A6236=A$5:A6236,IF(C6236=C$5:C6236,1,0),0))</f>
        <v>41</v>
      </c>
    </row>
    <row r="6237" spans="1:7" x14ac:dyDescent="0.25">
      <c r="A6237">
        <v>2017</v>
      </c>
      <c r="B6237" s="53" t="str">
        <f t="shared" si="194"/>
        <v>2017_WI42</v>
      </c>
      <c r="C6237" t="s">
        <v>391</v>
      </c>
      <c r="D6237" t="s">
        <v>210</v>
      </c>
      <c r="E6237" s="53" t="str">
        <f t="shared" si="195"/>
        <v>2017_WIMONROE</v>
      </c>
      <c r="F6237">
        <v>424100</v>
      </c>
      <c r="G6237" s="53">
        <f t="array" ref="G6237">SUM(IF(A6237=A$5:A6237,IF(C6237=C$5:C6237,1,0),0))</f>
        <v>42</v>
      </c>
    </row>
    <row r="6238" spans="1:7" x14ac:dyDescent="0.25">
      <c r="A6238">
        <v>2017</v>
      </c>
      <c r="B6238" s="53" t="str">
        <f t="shared" si="194"/>
        <v>2017_WI43</v>
      </c>
      <c r="C6238" t="s">
        <v>391</v>
      </c>
      <c r="D6238" t="s">
        <v>2013</v>
      </c>
      <c r="E6238" s="53" t="str">
        <f t="shared" si="195"/>
        <v>2017_WIOCONTO</v>
      </c>
      <c r="F6238">
        <v>424100</v>
      </c>
      <c r="G6238" s="53">
        <f t="array" ref="G6238">SUM(IF(A6238=A$5:A6238,IF(C6238=C$5:C6238,1,0),0))</f>
        <v>43</v>
      </c>
    </row>
    <row r="6239" spans="1:7" x14ac:dyDescent="0.25">
      <c r="A6239">
        <v>2017</v>
      </c>
      <c r="B6239" s="53" t="str">
        <f t="shared" si="194"/>
        <v>2017_WI44</v>
      </c>
      <c r="C6239" t="s">
        <v>391</v>
      </c>
      <c r="D6239" t="s">
        <v>799</v>
      </c>
      <c r="E6239" s="53" t="str">
        <f t="shared" si="195"/>
        <v>2017_WIONEIDA</v>
      </c>
      <c r="F6239">
        <v>424100</v>
      </c>
      <c r="G6239" s="53">
        <f t="array" ref="G6239">SUM(IF(A6239=A$5:A6239,IF(C6239=C$5:C6239,1,0),0))</f>
        <v>44</v>
      </c>
    </row>
    <row r="6240" spans="1:7" x14ac:dyDescent="0.25">
      <c r="A6240">
        <v>2017</v>
      </c>
      <c r="B6240" s="53" t="str">
        <f t="shared" si="194"/>
        <v>2017_WI45</v>
      </c>
      <c r="C6240" t="s">
        <v>391</v>
      </c>
      <c r="D6240" t="s">
        <v>2014</v>
      </c>
      <c r="E6240" s="53" t="str">
        <f t="shared" si="195"/>
        <v>2017_WIOUTAGAMIE</v>
      </c>
      <c r="F6240">
        <v>424100</v>
      </c>
      <c r="G6240" s="53">
        <f t="array" ref="G6240">SUM(IF(A6240=A$5:A6240,IF(C6240=C$5:C6240,1,0),0))</f>
        <v>45</v>
      </c>
    </row>
    <row r="6241" spans="1:7" x14ac:dyDescent="0.25">
      <c r="A6241">
        <v>2017</v>
      </c>
      <c r="B6241" s="53" t="str">
        <f t="shared" si="194"/>
        <v>2017_WI46</v>
      </c>
      <c r="C6241" t="s">
        <v>391</v>
      </c>
      <c r="D6241" t="s">
        <v>2015</v>
      </c>
      <c r="E6241" s="53" t="str">
        <f t="shared" si="195"/>
        <v>2017_WIOZAUKEE</v>
      </c>
      <c r="F6241">
        <v>424100</v>
      </c>
      <c r="G6241" s="53">
        <f t="array" ref="G6241">SUM(IF(A6241=A$5:A6241,IF(C6241=C$5:C6241,1,0),0))</f>
        <v>46</v>
      </c>
    </row>
    <row r="6242" spans="1:7" x14ac:dyDescent="0.25">
      <c r="A6242">
        <v>2017</v>
      </c>
      <c r="B6242" s="53" t="str">
        <f t="shared" si="194"/>
        <v>2017_WI47</v>
      </c>
      <c r="C6242" t="s">
        <v>391</v>
      </c>
      <c r="D6242" t="s">
        <v>2016</v>
      </c>
      <c r="E6242" s="53" t="str">
        <f t="shared" si="195"/>
        <v>2017_WIPEPIN</v>
      </c>
      <c r="F6242">
        <v>424100</v>
      </c>
      <c r="G6242" s="53">
        <f t="array" ref="G6242">SUM(IF(A6242=A$5:A6242,IF(C6242=C$5:C6242,1,0),0))</f>
        <v>47</v>
      </c>
    </row>
    <row r="6243" spans="1:7" x14ac:dyDescent="0.25">
      <c r="A6243">
        <v>2017</v>
      </c>
      <c r="B6243" s="53" t="str">
        <f t="shared" si="194"/>
        <v>2017_WI48</v>
      </c>
      <c r="C6243" t="s">
        <v>391</v>
      </c>
      <c r="D6243" t="s">
        <v>358</v>
      </c>
      <c r="E6243" s="53" t="str">
        <f t="shared" si="195"/>
        <v>2017_WIPIERCE</v>
      </c>
      <c r="F6243">
        <v>424100</v>
      </c>
      <c r="G6243" s="53">
        <f t="array" ref="G6243">SUM(IF(A6243=A$5:A6243,IF(C6243=C$5:C6243,1,0),0))</f>
        <v>48</v>
      </c>
    </row>
    <row r="6244" spans="1:7" x14ac:dyDescent="0.25">
      <c r="A6244">
        <v>2017</v>
      </c>
      <c r="B6244" s="53" t="str">
        <f t="shared" si="194"/>
        <v>2017_WI49</v>
      </c>
      <c r="C6244" t="s">
        <v>391</v>
      </c>
      <c r="D6244" t="s">
        <v>535</v>
      </c>
      <c r="E6244" s="53" t="str">
        <f t="shared" si="195"/>
        <v>2017_WIPOLK</v>
      </c>
      <c r="F6244">
        <v>424100</v>
      </c>
      <c r="G6244" s="53">
        <f t="array" ref="G6244">SUM(IF(A6244=A$5:A6244,IF(C6244=C$5:C6244,1,0),0))</f>
        <v>49</v>
      </c>
    </row>
    <row r="6245" spans="1:7" x14ac:dyDescent="0.25">
      <c r="A6245">
        <v>2017</v>
      </c>
      <c r="B6245" s="53" t="str">
        <f t="shared" si="194"/>
        <v>2017_WI50</v>
      </c>
      <c r="C6245" t="s">
        <v>391</v>
      </c>
      <c r="D6245" t="s">
        <v>1567</v>
      </c>
      <c r="E6245" s="53" t="str">
        <f t="shared" si="195"/>
        <v>2017_WIPORTAGE</v>
      </c>
      <c r="F6245">
        <v>424100</v>
      </c>
      <c r="G6245" s="53">
        <f t="array" ref="G6245">SUM(IF(A6245=A$5:A6245,IF(C6245=C$5:C6245,1,0),0))</f>
        <v>50</v>
      </c>
    </row>
    <row r="6246" spans="1:7" x14ac:dyDescent="0.25">
      <c r="A6246">
        <v>2017</v>
      </c>
      <c r="B6246" s="53" t="str">
        <f t="shared" si="194"/>
        <v>2017_WI51</v>
      </c>
      <c r="C6246" t="s">
        <v>391</v>
      </c>
      <c r="D6246" t="s">
        <v>2017</v>
      </c>
      <c r="E6246" s="53" t="str">
        <f t="shared" si="195"/>
        <v>2017_WIPRICE</v>
      </c>
      <c r="F6246">
        <v>424100</v>
      </c>
      <c r="G6246" s="53">
        <f t="array" ref="G6246">SUM(IF(A6246=A$5:A6246,IF(C6246=C$5:C6246,1,0),0))</f>
        <v>51</v>
      </c>
    </row>
    <row r="6247" spans="1:7" x14ac:dyDescent="0.25">
      <c r="A6247">
        <v>2017</v>
      </c>
      <c r="B6247" s="53" t="str">
        <f t="shared" si="194"/>
        <v>2017_WI52</v>
      </c>
      <c r="C6247" t="s">
        <v>391</v>
      </c>
      <c r="D6247" t="s">
        <v>2018</v>
      </c>
      <c r="E6247" s="53" t="str">
        <f t="shared" si="195"/>
        <v>2017_WIRACINE</v>
      </c>
      <c r="F6247">
        <v>424100</v>
      </c>
      <c r="G6247" s="53">
        <f t="array" ref="G6247">SUM(IF(A6247=A$5:A6247,IF(C6247=C$5:C6247,1,0),0))</f>
        <v>52</v>
      </c>
    </row>
    <row r="6248" spans="1:7" x14ac:dyDescent="0.25">
      <c r="A6248">
        <v>2017</v>
      </c>
      <c r="B6248" s="53" t="str">
        <f t="shared" si="194"/>
        <v>2017_WI53</v>
      </c>
      <c r="C6248" t="s">
        <v>391</v>
      </c>
      <c r="D6248" t="s">
        <v>845</v>
      </c>
      <c r="E6248" s="53" t="str">
        <f t="shared" si="195"/>
        <v>2017_WIRICHLAND</v>
      </c>
      <c r="F6248">
        <v>424100</v>
      </c>
      <c r="G6248" s="53">
        <f t="array" ref="G6248">SUM(IF(A6248=A$5:A6248,IF(C6248=C$5:C6248,1,0),0))</f>
        <v>53</v>
      </c>
    </row>
    <row r="6249" spans="1:7" x14ac:dyDescent="0.25">
      <c r="A6249">
        <v>2017</v>
      </c>
      <c r="B6249" s="53" t="str">
        <f t="shared" si="194"/>
        <v>2017_WI54</v>
      </c>
      <c r="C6249" t="s">
        <v>391</v>
      </c>
      <c r="D6249" t="s">
        <v>1226</v>
      </c>
      <c r="E6249" s="53" t="str">
        <f t="shared" si="195"/>
        <v>2017_WIROCK</v>
      </c>
      <c r="F6249">
        <v>424100</v>
      </c>
      <c r="G6249" s="53">
        <f t="array" ref="G6249">SUM(IF(A6249=A$5:A6249,IF(C6249=C$5:C6249,1,0),0))</f>
        <v>54</v>
      </c>
    </row>
    <row r="6250" spans="1:7" x14ac:dyDescent="0.25">
      <c r="A6250">
        <v>2017</v>
      </c>
      <c r="B6250" s="53" t="str">
        <f t="shared" si="194"/>
        <v>2017_WI55</v>
      </c>
      <c r="C6250" t="s">
        <v>391</v>
      </c>
      <c r="D6250" t="s">
        <v>1866</v>
      </c>
      <c r="E6250" s="53" t="str">
        <f t="shared" si="195"/>
        <v>2017_WIRUSK</v>
      </c>
      <c r="F6250">
        <v>424100</v>
      </c>
      <c r="G6250" s="53">
        <f t="array" ref="G6250">SUM(IF(A6250=A$5:A6250,IF(C6250=C$5:C6250,1,0),0))</f>
        <v>55</v>
      </c>
    </row>
    <row r="6251" spans="1:7" x14ac:dyDescent="0.25">
      <c r="A6251">
        <v>2017</v>
      </c>
      <c r="B6251" s="53" t="str">
        <f t="shared" si="194"/>
        <v>2017_WI56</v>
      </c>
      <c r="C6251" t="s">
        <v>391</v>
      </c>
      <c r="D6251" t="s">
        <v>2019</v>
      </c>
      <c r="E6251" s="53" t="str">
        <f t="shared" si="195"/>
        <v>2017_WIST. CROIX</v>
      </c>
      <c r="F6251">
        <v>424100</v>
      </c>
      <c r="G6251" s="53">
        <f t="array" ref="G6251">SUM(IF(A6251=A$5:A6251,IF(C6251=C$5:C6251,1,0),0))</f>
        <v>56</v>
      </c>
    </row>
    <row r="6252" spans="1:7" x14ac:dyDescent="0.25">
      <c r="A6252">
        <v>2017</v>
      </c>
      <c r="B6252" s="53" t="str">
        <f t="shared" si="194"/>
        <v>2017_WI57</v>
      </c>
      <c r="C6252" t="s">
        <v>391</v>
      </c>
      <c r="D6252" t="s">
        <v>2020</v>
      </c>
      <c r="E6252" s="53" t="str">
        <f t="shared" si="195"/>
        <v>2017_WISAUK</v>
      </c>
      <c r="F6252">
        <v>424100</v>
      </c>
      <c r="G6252" s="53">
        <f t="array" ref="G6252">SUM(IF(A6252=A$5:A6252,IF(C6252=C$5:C6252,1,0),0))</f>
        <v>57</v>
      </c>
    </row>
    <row r="6253" spans="1:7" x14ac:dyDescent="0.25">
      <c r="A6253">
        <v>2017</v>
      </c>
      <c r="B6253" s="53" t="str">
        <f t="shared" si="194"/>
        <v>2017_WI58</v>
      </c>
      <c r="C6253" t="s">
        <v>391</v>
      </c>
      <c r="D6253" t="s">
        <v>2021</v>
      </c>
      <c r="E6253" s="53" t="str">
        <f t="shared" si="195"/>
        <v>2017_WISAWYER</v>
      </c>
      <c r="F6253">
        <v>424100</v>
      </c>
      <c r="G6253" s="53">
        <f t="array" ref="G6253">SUM(IF(A6253=A$5:A6253,IF(C6253=C$5:C6253,1,0),0))</f>
        <v>58</v>
      </c>
    </row>
    <row r="6254" spans="1:7" x14ac:dyDescent="0.25">
      <c r="A6254">
        <v>2017</v>
      </c>
      <c r="B6254" s="53" t="str">
        <f t="shared" si="194"/>
        <v>2017_WI59</v>
      </c>
      <c r="C6254" t="s">
        <v>391</v>
      </c>
      <c r="D6254" t="s">
        <v>2022</v>
      </c>
      <c r="E6254" s="53" t="str">
        <f t="shared" si="195"/>
        <v>2017_WISHAWANO</v>
      </c>
      <c r="F6254">
        <v>424100</v>
      </c>
      <c r="G6254" s="53">
        <f t="array" ref="G6254">SUM(IF(A6254=A$5:A6254,IF(C6254=C$5:C6254,1,0),0))</f>
        <v>59</v>
      </c>
    </row>
    <row r="6255" spans="1:7" x14ac:dyDescent="0.25">
      <c r="A6255">
        <v>2017</v>
      </c>
      <c r="B6255" s="53" t="str">
        <f t="shared" si="194"/>
        <v>2017_WI60</v>
      </c>
      <c r="C6255" t="s">
        <v>391</v>
      </c>
      <c r="D6255" t="s">
        <v>2023</v>
      </c>
      <c r="E6255" s="53" t="str">
        <f t="shared" si="195"/>
        <v>2017_WISHEBOYGAN</v>
      </c>
      <c r="F6255">
        <v>424100</v>
      </c>
      <c r="G6255" s="53">
        <f t="array" ref="G6255">SUM(IF(A6255=A$5:A6255,IF(C6255=C$5:C6255,1,0),0))</f>
        <v>60</v>
      </c>
    </row>
    <row r="6256" spans="1:7" x14ac:dyDescent="0.25">
      <c r="A6256">
        <v>2017</v>
      </c>
      <c r="B6256" s="53" t="str">
        <f t="shared" si="194"/>
        <v>2017_WI61</v>
      </c>
      <c r="C6256" t="s">
        <v>391</v>
      </c>
      <c r="D6256" t="s">
        <v>668</v>
      </c>
      <c r="E6256" s="53" t="str">
        <f t="shared" si="195"/>
        <v>2017_WITAYLOR</v>
      </c>
      <c r="F6256">
        <v>424100</v>
      </c>
      <c r="G6256" s="53">
        <f t="array" ref="G6256">SUM(IF(A6256=A$5:A6256,IF(C6256=C$5:C6256,1,0),0))</f>
        <v>61</v>
      </c>
    </row>
    <row r="6257" spans="1:7" x14ac:dyDescent="0.25">
      <c r="A6257">
        <v>2017</v>
      </c>
      <c r="B6257" s="53" t="str">
        <f t="shared" si="194"/>
        <v>2017_WI62</v>
      </c>
      <c r="C6257" t="s">
        <v>391</v>
      </c>
      <c r="D6257" t="s">
        <v>2024</v>
      </c>
      <c r="E6257" s="53" t="str">
        <f t="shared" si="195"/>
        <v>2017_WITREMPEALEAU</v>
      </c>
      <c r="F6257">
        <v>424100</v>
      </c>
      <c r="G6257" s="53">
        <f t="array" ref="G6257">SUM(IF(A6257=A$5:A6257,IF(C6257=C$5:C6257,1,0),0))</f>
        <v>62</v>
      </c>
    </row>
    <row r="6258" spans="1:7" x14ac:dyDescent="0.25">
      <c r="A6258">
        <v>2017</v>
      </c>
      <c r="B6258" s="53" t="str">
        <f t="shared" si="194"/>
        <v>2017_WI63</v>
      </c>
      <c r="C6258" t="s">
        <v>391</v>
      </c>
      <c r="D6258" t="s">
        <v>1095</v>
      </c>
      <c r="E6258" s="53" t="str">
        <f t="shared" si="195"/>
        <v>2017_WIVERNON</v>
      </c>
      <c r="F6258">
        <v>424100</v>
      </c>
      <c r="G6258" s="53">
        <f t="array" ref="G6258">SUM(IF(A6258=A$5:A6258,IF(C6258=C$5:C6258,1,0),0))</f>
        <v>63</v>
      </c>
    </row>
    <row r="6259" spans="1:7" x14ac:dyDescent="0.25">
      <c r="A6259">
        <v>2017</v>
      </c>
      <c r="B6259" s="53" t="str">
        <f t="shared" si="194"/>
        <v>2017_WI64</v>
      </c>
      <c r="C6259" t="s">
        <v>391</v>
      </c>
      <c r="D6259" t="s">
        <v>2025</v>
      </c>
      <c r="E6259" s="53" t="str">
        <f t="shared" si="195"/>
        <v>2017_WIVILAS</v>
      </c>
      <c r="F6259">
        <v>424100</v>
      </c>
      <c r="G6259" s="53">
        <f t="array" ref="G6259">SUM(IF(A6259=A$5:A6259,IF(C6259=C$5:C6259,1,0),0))</f>
        <v>64</v>
      </c>
    </row>
    <row r="6260" spans="1:7" x14ac:dyDescent="0.25">
      <c r="A6260">
        <v>2017</v>
      </c>
      <c r="B6260" s="53" t="str">
        <f t="shared" si="194"/>
        <v>2017_WI65</v>
      </c>
      <c r="C6260" t="s">
        <v>391</v>
      </c>
      <c r="D6260" t="s">
        <v>1724</v>
      </c>
      <c r="E6260" s="53" t="str">
        <f t="shared" si="195"/>
        <v>2017_WIWALWORTH</v>
      </c>
      <c r="F6260">
        <v>424100</v>
      </c>
      <c r="G6260" s="53">
        <f t="array" ref="G6260">SUM(IF(A6260=A$5:A6260,IF(C6260=C$5:C6260,1,0),0))</f>
        <v>65</v>
      </c>
    </row>
    <row r="6261" spans="1:7" x14ac:dyDescent="0.25">
      <c r="A6261">
        <v>2017</v>
      </c>
      <c r="B6261" s="53" t="str">
        <f t="shared" si="194"/>
        <v>2017_WI66</v>
      </c>
      <c r="C6261" t="s">
        <v>391</v>
      </c>
      <c r="D6261" t="s">
        <v>2026</v>
      </c>
      <c r="E6261" s="53" t="str">
        <f t="shared" si="195"/>
        <v>2017_WIWASHBURN</v>
      </c>
      <c r="F6261">
        <v>424100</v>
      </c>
      <c r="G6261" s="53">
        <f t="array" ref="G6261">SUM(IF(A6261=A$5:A6261,IF(C6261=C$5:C6261,1,0),0))</f>
        <v>66</v>
      </c>
    </row>
    <row r="6262" spans="1:7" x14ac:dyDescent="0.25">
      <c r="A6262">
        <v>2017</v>
      </c>
      <c r="B6262" s="53" t="str">
        <f t="shared" si="194"/>
        <v>2017_WI67</v>
      </c>
      <c r="C6262" t="s">
        <v>391</v>
      </c>
      <c r="D6262" t="s">
        <v>125</v>
      </c>
      <c r="E6262" s="53" t="str">
        <f t="shared" si="195"/>
        <v>2017_WIWASHINGTON</v>
      </c>
      <c r="F6262">
        <v>424100</v>
      </c>
      <c r="G6262" s="53">
        <f t="array" ref="G6262">SUM(IF(A6262=A$5:A6262,IF(C6262=C$5:C6262,1,0),0))</f>
        <v>67</v>
      </c>
    </row>
    <row r="6263" spans="1:7" x14ac:dyDescent="0.25">
      <c r="A6263">
        <v>2017</v>
      </c>
      <c r="B6263" s="53" t="str">
        <f t="shared" si="194"/>
        <v>2017_WI68</v>
      </c>
      <c r="C6263" t="s">
        <v>391</v>
      </c>
      <c r="D6263" t="s">
        <v>2027</v>
      </c>
      <c r="E6263" s="53" t="str">
        <f t="shared" si="195"/>
        <v>2017_WIWAUKESHA</v>
      </c>
      <c r="F6263">
        <v>424100</v>
      </c>
      <c r="G6263" s="53">
        <f t="array" ref="G6263">SUM(IF(A6263=A$5:A6263,IF(C6263=C$5:C6263,1,0),0))</f>
        <v>68</v>
      </c>
    </row>
    <row r="6264" spans="1:7" x14ac:dyDescent="0.25">
      <c r="A6264">
        <v>2017</v>
      </c>
      <c r="B6264" s="53" t="str">
        <f t="shared" si="194"/>
        <v>2017_WI69</v>
      </c>
      <c r="C6264" t="s">
        <v>391</v>
      </c>
      <c r="D6264" t="s">
        <v>2028</v>
      </c>
      <c r="E6264" s="53" t="str">
        <f t="shared" si="195"/>
        <v>2017_WIWAUPACA</v>
      </c>
      <c r="F6264">
        <v>424100</v>
      </c>
      <c r="G6264" s="53">
        <f t="array" ref="G6264">SUM(IF(A6264=A$5:A6264,IF(C6264=C$5:C6264,1,0),0))</f>
        <v>69</v>
      </c>
    </row>
    <row r="6265" spans="1:7" x14ac:dyDescent="0.25">
      <c r="A6265">
        <v>2017</v>
      </c>
      <c r="B6265" s="53" t="str">
        <f t="shared" si="194"/>
        <v>2017_WI70</v>
      </c>
      <c r="C6265" t="s">
        <v>391</v>
      </c>
      <c r="D6265" t="s">
        <v>2029</v>
      </c>
      <c r="E6265" s="53" t="str">
        <f t="shared" si="195"/>
        <v>2017_WIWAUSHARA</v>
      </c>
      <c r="F6265">
        <v>424100</v>
      </c>
      <c r="G6265" s="53">
        <f t="array" ref="G6265">SUM(IF(A6265=A$5:A6265,IF(C6265=C$5:C6265,1,0),0))</f>
        <v>70</v>
      </c>
    </row>
    <row r="6266" spans="1:7" x14ac:dyDescent="0.25">
      <c r="A6266">
        <v>2017</v>
      </c>
      <c r="B6266" s="53" t="str">
        <f t="shared" si="194"/>
        <v>2017_WI71</v>
      </c>
      <c r="C6266" t="s">
        <v>391</v>
      </c>
      <c r="D6266" t="s">
        <v>856</v>
      </c>
      <c r="E6266" s="53" t="str">
        <f t="shared" si="195"/>
        <v>2017_WIWINNEBAGO</v>
      </c>
      <c r="F6266">
        <v>424100</v>
      </c>
      <c r="G6266" s="53">
        <f t="array" ref="G6266">SUM(IF(A6266=A$5:A6266,IF(C6266=C$5:C6266,1,0),0))</f>
        <v>71</v>
      </c>
    </row>
    <row r="6267" spans="1:7" x14ac:dyDescent="0.25">
      <c r="A6267">
        <v>2017</v>
      </c>
      <c r="B6267" s="53" t="str">
        <f t="shared" si="194"/>
        <v>2017_WI72</v>
      </c>
      <c r="C6267" t="s">
        <v>391</v>
      </c>
      <c r="D6267" t="s">
        <v>1576</v>
      </c>
      <c r="E6267" s="53" t="str">
        <f t="shared" si="195"/>
        <v>2017_WIWOOD</v>
      </c>
      <c r="F6267">
        <v>424100</v>
      </c>
      <c r="G6267" s="53">
        <f t="array" ref="G6267">SUM(IF(A6267=A$5:A6267,IF(C6267=C$5:C6267,1,0),0))</f>
        <v>72</v>
      </c>
    </row>
    <row r="6268" spans="1:7" x14ac:dyDescent="0.25">
      <c r="A6268">
        <v>2017</v>
      </c>
      <c r="B6268" s="53" t="str">
        <f t="shared" si="194"/>
        <v>2017_WY1</v>
      </c>
      <c r="C6268" t="s">
        <v>362</v>
      </c>
      <c r="D6268" t="s">
        <v>1433</v>
      </c>
      <c r="E6268" s="53" t="str">
        <f t="shared" si="195"/>
        <v>2017_WYALBANY</v>
      </c>
      <c r="F6268">
        <v>424100</v>
      </c>
      <c r="G6268" s="53">
        <f t="array" ref="G6268">SUM(IF(A6268=A$5:A6268,IF(C6268=C$5:C6268,1,0),0))</f>
        <v>1</v>
      </c>
    </row>
    <row r="6269" spans="1:7" x14ac:dyDescent="0.25">
      <c r="A6269">
        <v>2017</v>
      </c>
      <c r="B6269" s="53" t="str">
        <f t="shared" si="194"/>
        <v>2017_WY2</v>
      </c>
      <c r="C6269" t="s">
        <v>362</v>
      </c>
      <c r="D6269" t="s">
        <v>1315</v>
      </c>
      <c r="E6269" s="53" t="str">
        <f t="shared" si="195"/>
        <v>2017_WYBIG HORN</v>
      </c>
      <c r="F6269">
        <v>424100</v>
      </c>
      <c r="G6269" s="53">
        <f t="array" ref="G6269">SUM(IF(A6269=A$5:A6269,IF(C6269=C$5:C6269,1,0),0))</f>
        <v>2</v>
      </c>
    </row>
    <row r="6270" spans="1:7" x14ac:dyDescent="0.25">
      <c r="A6270">
        <v>2017</v>
      </c>
      <c r="B6270" s="53" t="str">
        <f t="shared" si="194"/>
        <v>2017_WY3</v>
      </c>
      <c r="C6270" t="s">
        <v>362</v>
      </c>
      <c r="D6270" t="s">
        <v>1013</v>
      </c>
      <c r="E6270" s="53" t="str">
        <f t="shared" si="195"/>
        <v>2017_WYCAMPBELL</v>
      </c>
      <c r="F6270">
        <v>424100</v>
      </c>
      <c r="G6270" s="53">
        <f t="array" ref="G6270">SUM(IF(A6270=A$5:A6270,IF(C6270=C$5:C6270,1,0),0))</f>
        <v>3</v>
      </c>
    </row>
    <row r="6271" spans="1:7" x14ac:dyDescent="0.25">
      <c r="A6271">
        <v>2017</v>
      </c>
      <c r="B6271" s="53" t="str">
        <f t="shared" si="194"/>
        <v>2017_WY4</v>
      </c>
      <c r="C6271" t="s">
        <v>362</v>
      </c>
      <c r="D6271" t="s">
        <v>1317</v>
      </c>
      <c r="E6271" s="53" t="str">
        <f t="shared" si="195"/>
        <v>2017_WYCARBON</v>
      </c>
      <c r="F6271">
        <v>424100</v>
      </c>
      <c r="G6271" s="53">
        <f t="array" ref="G6271">SUM(IF(A6271=A$5:A6271,IF(C6271=C$5:C6271,1,0),0))</f>
        <v>4</v>
      </c>
    </row>
    <row r="6272" spans="1:7" x14ac:dyDescent="0.25">
      <c r="A6272">
        <v>2017</v>
      </c>
      <c r="B6272" s="53" t="str">
        <f t="shared" si="194"/>
        <v>2017_WY5</v>
      </c>
      <c r="C6272" t="s">
        <v>362</v>
      </c>
      <c r="D6272" t="s">
        <v>2030</v>
      </c>
      <c r="E6272" s="53" t="str">
        <f t="shared" si="195"/>
        <v>2017_WYCONVERSE</v>
      </c>
      <c r="F6272">
        <v>424100</v>
      </c>
      <c r="G6272" s="53">
        <f t="array" ref="G6272">SUM(IF(A6272=A$5:A6272,IF(C6272=C$5:C6272,1,0),0))</f>
        <v>5</v>
      </c>
    </row>
    <row r="6273" spans="1:7" x14ac:dyDescent="0.25">
      <c r="A6273">
        <v>2017</v>
      </c>
      <c r="B6273" s="53" t="str">
        <f t="shared" si="194"/>
        <v>2017_WY6</v>
      </c>
      <c r="C6273" t="s">
        <v>362</v>
      </c>
      <c r="D6273" t="s">
        <v>1620</v>
      </c>
      <c r="E6273" s="53" t="str">
        <f t="shared" si="195"/>
        <v>2017_WYCROOK</v>
      </c>
      <c r="F6273">
        <v>424100</v>
      </c>
      <c r="G6273" s="53">
        <f t="array" ref="G6273">SUM(IF(A6273=A$5:A6273,IF(C6273=C$5:C6273,1,0),0))</f>
        <v>6</v>
      </c>
    </row>
    <row r="6274" spans="1:7" x14ac:dyDescent="0.25">
      <c r="A6274">
        <v>2017</v>
      </c>
      <c r="B6274" s="53" t="str">
        <f t="shared" si="194"/>
        <v>2017_WY7</v>
      </c>
      <c r="C6274" t="s">
        <v>362</v>
      </c>
      <c r="D6274" t="s">
        <v>596</v>
      </c>
      <c r="E6274" s="53" t="str">
        <f t="shared" si="195"/>
        <v>2017_WYFREMONT</v>
      </c>
      <c r="F6274">
        <v>424100</v>
      </c>
      <c r="G6274" s="53">
        <f t="array" ref="G6274">SUM(IF(A6274=A$5:A6274,IF(C6274=C$5:C6274,1,0),0))</f>
        <v>7</v>
      </c>
    </row>
    <row r="6275" spans="1:7" x14ac:dyDescent="0.25">
      <c r="A6275">
        <v>2017</v>
      </c>
      <c r="B6275" s="53" t="str">
        <f t="shared" si="194"/>
        <v>2017_WY8</v>
      </c>
      <c r="C6275" t="s">
        <v>362</v>
      </c>
      <c r="D6275" t="s">
        <v>2031</v>
      </c>
      <c r="E6275" s="53" t="str">
        <f t="shared" si="195"/>
        <v>2017_WYGOSHEN</v>
      </c>
      <c r="F6275">
        <v>424100</v>
      </c>
      <c r="G6275" s="53">
        <f t="array" ref="G6275">SUM(IF(A6275=A$5:A6275,IF(C6275=C$5:C6275,1,0),0))</f>
        <v>8</v>
      </c>
    </row>
    <row r="6276" spans="1:7" x14ac:dyDescent="0.25">
      <c r="A6276">
        <v>2017</v>
      </c>
      <c r="B6276" s="53" t="str">
        <f t="shared" si="194"/>
        <v>2017_WY9</v>
      </c>
      <c r="C6276" t="s">
        <v>362</v>
      </c>
      <c r="D6276" t="s">
        <v>2032</v>
      </c>
      <c r="E6276" s="53" t="str">
        <f t="shared" si="195"/>
        <v>2017_WYHOT SPRINGS</v>
      </c>
      <c r="F6276">
        <v>424100</v>
      </c>
      <c r="G6276" s="53">
        <f t="array" ref="G6276">SUM(IF(A6276=A$5:A6276,IF(C6276=C$5:C6276,1,0),0))</f>
        <v>9</v>
      </c>
    </row>
    <row r="6277" spans="1:7" x14ac:dyDescent="0.25">
      <c r="A6277">
        <v>2017</v>
      </c>
      <c r="B6277" s="53" t="str">
        <f t="shared" si="194"/>
        <v>2017_WY10</v>
      </c>
      <c r="C6277" t="s">
        <v>362</v>
      </c>
      <c r="D6277" t="s">
        <v>525</v>
      </c>
      <c r="E6277" s="53" t="str">
        <f t="shared" si="195"/>
        <v>2017_WYJOHNSON</v>
      </c>
      <c r="F6277">
        <v>424100</v>
      </c>
      <c r="G6277" s="53">
        <f t="array" ref="G6277">SUM(IF(A6277=A$5:A6277,IF(C6277=C$5:C6277,1,0),0))</f>
        <v>10</v>
      </c>
    </row>
    <row r="6278" spans="1:7" x14ac:dyDescent="0.25">
      <c r="A6278">
        <v>2017</v>
      </c>
      <c r="B6278" s="53" t="str">
        <f t="shared" ref="B6278:B6341" si="196">A6278&amp;"_"&amp;C6278&amp;G6278</f>
        <v>2017_WY11</v>
      </c>
      <c r="C6278" t="s">
        <v>362</v>
      </c>
      <c r="D6278" t="s">
        <v>2033</v>
      </c>
      <c r="E6278" s="53" t="str">
        <f t="shared" ref="E6278:E6341" si="197">A6278&amp;"_"&amp;C6278&amp;D6278</f>
        <v>2017_WYLARAMIE</v>
      </c>
      <c r="F6278">
        <v>424100</v>
      </c>
      <c r="G6278" s="53">
        <f t="array" ref="G6278">SUM(IF(A6278=A$5:A6278,IF(C6278=C$5:C6278,1,0),0))</f>
        <v>11</v>
      </c>
    </row>
    <row r="6279" spans="1:7" x14ac:dyDescent="0.25">
      <c r="A6279">
        <v>2017</v>
      </c>
      <c r="B6279" s="53" t="str">
        <f t="shared" si="196"/>
        <v>2017_WY12</v>
      </c>
      <c r="C6279" t="s">
        <v>362</v>
      </c>
      <c r="D6279" t="s">
        <v>221</v>
      </c>
      <c r="E6279" s="53" t="str">
        <f t="shared" si="197"/>
        <v>2017_WYLINCOLN</v>
      </c>
      <c r="F6279">
        <v>424100</v>
      </c>
      <c r="G6279" s="53">
        <f t="array" ref="G6279">SUM(IF(A6279=A$5:A6279,IF(C6279=C$5:C6279,1,0),0))</f>
        <v>12</v>
      </c>
    </row>
    <row r="6280" spans="1:7" x14ac:dyDescent="0.25">
      <c r="A6280">
        <v>2017</v>
      </c>
      <c r="B6280" s="53" t="str">
        <f t="shared" si="196"/>
        <v>2017_WY13</v>
      </c>
      <c r="C6280" t="s">
        <v>362</v>
      </c>
      <c r="D6280" t="s">
        <v>2034</v>
      </c>
      <c r="E6280" s="53" t="str">
        <f t="shared" si="197"/>
        <v>2017_WYNATRONA</v>
      </c>
      <c r="F6280">
        <v>424100</v>
      </c>
      <c r="G6280" s="53">
        <f t="array" ref="G6280">SUM(IF(A6280=A$5:A6280,IF(C6280=C$5:C6280,1,0),0))</f>
        <v>13</v>
      </c>
    </row>
    <row r="6281" spans="1:7" x14ac:dyDescent="0.25">
      <c r="A6281">
        <v>2017</v>
      </c>
      <c r="B6281" s="53" t="str">
        <f t="shared" si="196"/>
        <v>2017_WY14</v>
      </c>
      <c r="C6281" t="s">
        <v>362</v>
      </c>
      <c r="D6281" t="s">
        <v>2035</v>
      </c>
      <c r="E6281" s="53" t="str">
        <f t="shared" si="197"/>
        <v>2017_WYNIOBRARA</v>
      </c>
      <c r="F6281">
        <v>424100</v>
      </c>
      <c r="G6281" s="53">
        <f t="array" ref="G6281">SUM(IF(A6281=A$5:A6281,IF(C6281=C$5:C6281,1,0),0))</f>
        <v>14</v>
      </c>
    </row>
    <row r="6282" spans="1:7" x14ac:dyDescent="0.25">
      <c r="A6282">
        <v>2017</v>
      </c>
      <c r="B6282" s="53" t="str">
        <f t="shared" si="196"/>
        <v>2017_WY15</v>
      </c>
      <c r="C6282" t="s">
        <v>362</v>
      </c>
      <c r="D6282" t="s">
        <v>199</v>
      </c>
      <c r="E6282" s="53" t="str">
        <f t="shared" si="197"/>
        <v>2017_WYPARK</v>
      </c>
      <c r="F6282">
        <v>424100</v>
      </c>
      <c r="G6282" s="53">
        <f t="array" ref="G6282">SUM(IF(A6282=A$5:A6282,IF(C6282=C$5:C6282,1,0),0))</f>
        <v>15</v>
      </c>
    </row>
    <row r="6283" spans="1:7" x14ac:dyDescent="0.25">
      <c r="A6283">
        <v>2017</v>
      </c>
      <c r="B6283" s="53" t="str">
        <f t="shared" si="196"/>
        <v>2017_WY16</v>
      </c>
      <c r="C6283" t="s">
        <v>362</v>
      </c>
      <c r="D6283" t="s">
        <v>1303</v>
      </c>
      <c r="E6283" s="53" t="str">
        <f t="shared" si="197"/>
        <v>2017_WYPLATTE</v>
      </c>
      <c r="F6283">
        <v>424100</v>
      </c>
      <c r="G6283" s="53">
        <f t="array" ref="G6283">SUM(IF(A6283=A$5:A6283,IF(C6283=C$5:C6283,1,0),0))</f>
        <v>16</v>
      </c>
    </row>
    <row r="6284" spans="1:7" x14ac:dyDescent="0.25">
      <c r="A6284">
        <v>2017</v>
      </c>
      <c r="B6284" s="53" t="str">
        <f t="shared" si="196"/>
        <v>2017_WY17</v>
      </c>
      <c r="C6284" t="s">
        <v>362</v>
      </c>
      <c r="D6284" t="s">
        <v>991</v>
      </c>
      <c r="E6284" s="53" t="str">
        <f t="shared" si="197"/>
        <v>2017_WYSHERIDAN</v>
      </c>
      <c r="F6284">
        <v>424100</v>
      </c>
      <c r="G6284" s="53">
        <f t="array" ref="G6284">SUM(IF(A6284=A$5:A6284,IF(C6284=C$5:C6284,1,0),0))</f>
        <v>17</v>
      </c>
    </row>
    <row r="6285" spans="1:7" x14ac:dyDescent="0.25">
      <c r="A6285">
        <v>2017</v>
      </c>
      <c r="B6285" s="53" t="str">
        <f t="shared" si="196"/>
        <v>2017_WY18</v>
      </c>
      <c r="C6285" t="s">
        <v>362</v>
      </c>
      <c r="D6285" t="s">
        <v>2036</v>
      </c>
      <c r="E6285" s="53" t="str">
        <f t="shared" si="197"/>
        <v>2017_WYSUBLETTE</v>
      </c>
      <c r="F6285">
        <v>424100</v>
      </c>
      <c r="G6285" s="53">
        <f t="array" ref="G6285">SUM(IF(A6285=A$5:A6285,IF(C6285=C$5:C6285,1,0),0))</f>
        <v>18</v>
      </c>
    </row>
    <row r="6286" spans="1:7" x14ac:dyDescent="0.25">
      <c r="A6286">
        <v>2017</v>
      </c>
      <c r="B6286" s="53" t="str">
        <f t="shared" si="196"/>
        <v>2017_WY19</v>
      </c>
      <c r="C6286" t="s">
        <v>362</v>
      </c>
      <c r="D6286" t="s">
        <v>2037</v>
      </c>
      <c r="E6286" s="53" t="str">
        <f t="shared" si="197"/>
        <v>2017_WYSWEETWATER</v>
      </c>
      <c r="F6286">
        <v>424100</v>
      </c>
      <c r="G6286" s="53">
        <f t="array" ref="G6286">SUM(IF(A6286=A$5:A6286,IF(C6286=C$5:C6286,1,0),0))</f>
        <v>19</v>
      </c>
    </row>
    <row r="6287" spans="1:7" x14ac:dyDescent="0.25">
      <c r="A6287">
        <v>2017</v>
      </c>
      <c r="B6287" s="53" t="str">
        <f t="shared" si="196"/>
        <v>2017_WY20</v>
      </c>
      <c r="C6287" t="s">
        <v>362</v>
      </c>
      <c r="D6287" t="s">
        <v>222</v>
      </c>
      <c r="E6287" s="53" t="str">
        <f t="shared" si="197"/>
        <v>2017_WYTETON</v>
      </c>
      <c r="F6287">
        <v>636150</v>
      </c>
      <c r="G6287" s="53">
        <f t="array" ref="G6287">SUM(IF(A6287=A$5:A6287,IF(C6287=C$5:C6287,1,0),0))</f>
        <v>20</v>
      </c>
    </row>
    <row r="6288" spans="1:7" x14ac:dyDescent="0.25">
      <c r="A6288">
        <v>2017</v>
      </c>
      <c r="B6288" s="53" t="str">
        <f t="shared" si="196"/>
        <v>2017_WY21</v>
      </c>
      <c r="C6288" t="s">
        <v>362</v>
      </c>
      <c r="D6288" t="s">
        <v>2038</v>
      </c>
      <c r="E6288" s="53" t="str">
        <f t="shared" si="197"/>
        <v>2017_WYUINTA</v>
      </c>
      <c r="F6288">
        <v>424100</v>
      </c>
      <c r="G6288" s="53">
        <f t="array" ref="G6288">SUM(IF(A6288=A$5:A6288,IF(C6288=C$5:C6288,1,0),0))</f>
        <v>21</v>
      </c>
    </row>
    <row r="6289" spans="1:7" x14ac:dyDescent="0.25">
      <c r="A6289">
        <v>2017</v>
      </c>
      <c r="B6289" s="53" t="str">
        <f t="shared" si="196"/>
        <v>2017_WY22</v>
      </c>
      <c r="C6289" t="s">
        <v>362</v>
      </c>
      <c r="D6289" t="s">
        <v>2039</v>
      </c>
      <c r="E6289" s="53" t="str">
        <f t="shared" si="197"/>
        <v>2017_WYWASHAKIE</v>
      </c>
      <c r="F6289">
        <v>424100</v>
      </c>
      <c r="G6289" s="53">
        <f t="array" ref="G6289">SUM(IF(A6289=A$5:A6289,IF(C6289=C$5:C6289,1,0),0))</f>
        <v>22</v>
      </c>
    </row>
    <row r="6290" spans="1:7" x14ac:dyDescent="0.25">
      <c r="A6290">
        <v>2017</v>
      </c>
      <c r="B6290" s="53" t="str">
        <f t="shared" si="196"/>
        <v>2017_WY23</v>
      </c>
      <c r="C6290" t="s">
        <v>362</v>
      </c>
      <c r="D6290" t="s">
        <v>2040</v>
      </c>
      <c r="E6290" s="53" t="str">
        <f t="shared" si="197"/>
        <v>2017_WYWESTON</v>
      </c>
      <c r="F6290">
        <v>424100</v>
      </c>
      <c r="G6290" s="53">
        <f t="array" ref="G6290">SUM(IF(A6290=A$5:A6290,IF(C6290=C$5:C6290,1,0),0))</f>
        <v>23</v>
      </c>
    </row>
    <row r="6291" spans="1:7" x14ac:dyDescent="0.25">
      <c r="A6291">
        <v>2016</v>
      </c>
      <c r="B6291" s="53" t="str">
        <f t="shared" si="196"/>
        <v>2016_AL1</v>
      </c>
      <c r="C6291" t="s">
        <v>364</v>
      </c>
      <c r="D6291" t="s">
        <v>427</v>
      </c>
      <c r="E6291" s="53" t="str">
        <f t="shared" si="197"/>
        <v>2016_ALAUTAUGA</v>
      </c>
      <c r="F6291">
        <v>417000</v>
      </c>
      <c r="G6291" s="53">
        <f t="array" ref="G6291">SUM(IF(A6291=A$5:A6291,IF(C6291=C$5:C6291,1,0),0))</f>
        <v>1</v>
      </c>
    </row>
    <row r="6292" spans="1:7" x14ac:dyDescent="0.25">
      <c r="A6292">
        <v>2016</v>
      </c>
      <c r="B6292" s="53" t="str">
        <f t="shared" si="196"/>
        <v>2016_AL2</v>
      </c>
      <c r="C6292" t="s">
        <v>364</v>
      </c>
      <c r="D6292" t="s">
        <v>428</v>
      </c>
      <c r="E6292" s="53" t="str">
        <f t="shared" si="197"/>
        <v>2016_ALBALDWIN</v>
      </c>
      <c r="F6292">
        <v>417000</v>
      </c>
      <c r="G6292" s="53">
        <f t="array" ref="G6292">SUM(IF(A6292=A$5:A6292,IF(C6292=C$5:C6292,1,0),0))</f>
        <v>2</v>
      </c>
    </row>
    <row r="6293" spans="1:7" x14ac:dyDescent="0.25">
      <c r="A6293">
        <v>2016</v>
      </c>
      <c r="B6293" s="53" t="str">
        <f t="shared" si="196"/>
        <v>2016_AL3</v>
      </c>
      <c r="C6293" t="s">
        <v>364</v>
      </c>
      <c r="D6293" t="s">
        <v>429</v>
      </c>
      <c r="E6293" s="53" t="str">
        <f t="shared" si="197"/>
        <v>2016_ALBARBOUR</v>
      </c>
      <c r="F6293">
        <v>417000</v>
      </c>
      <c r="G6293" s="53">
        <f t="array" ref="G6293">SUM(IF(A6293=A$5:A6293,IF(C6293=C$5:C6293,1,0),0))</f>
        <v>3</v>
      </c>
    </row>
    <row r="6294" spans="1:7" x14ac:dyDescent="0.25">
      <c r="A6294">
        <v>2016</v>
      </c>
      <c r="B6294" s="53" t="str">
        <f t="shared" si="196"/>
        <v>2016_AL4</v>
      </c>
      <c r="C6294" t="s">
        <v>364</v>
      </c>
      <c r="D6294" t="s">
        <v>430</v>
      </c>
      <c r="E6294" s="53" t="str">
        <f t="shared" si="197"/>
        <v>2016_ALBIBB</v>
      </c>
      <c r="F6294">
        <v>417000</v>
      </c>
      <c r="G6294" s="53">
        <f t="array" ref="G6294">SUM(IF(A6294=A$5:A6294,IF(C6294=C$5:C6294,1,0),0))</f>
        <v>4</v>
      </c>
    </row>
    <row r="6295" spans="1:7" x14ac:dyDescent="0.25">
      <c r="A6295">
        <v>2016</v>
      </c>
      <c r="B6295" s="53" t="str">
        <f t="shared" si="196"/>
        <v>2016_AL5</v>
      </c>
      <c r="C6295" t="s">
        <v>364</v>
      </c>
      <c r="D6295" t="s">
        <v>431</v>
      </c>
      <c r="E6295" s="53" t="str">
        <f t="shared" si="197"/>
        <v>2016_ALBLOUNT</v>
      </c>
      <c r="F6295">
        <v>417000</v>
      </c>
      <c r="G6295" s="53">
        <f t="array" ref="G6295">SUM(IF(A6295=A$5:A6295,IF(C6295=C$5:C6295,1,0),0))</f>
        <v>5</v>
      </c>
    </row>
    <row r="6296" spans="1:7" x14ac:dyDescent="0.25">
      <c r="A6296">
        <v>2016</v>
      </c>
      <c r="B6296" s="53" t="str">
        <f t="shared" si="196"/>
        <v>2016_AL6</v>
      </c>
      <c r="C6296" t="s">
        <v>364</v>
      </c>
      <c r="D6296" t="s">
        <v>432</v>
      </c>
      <c r="E6296" s="53" t="str">
        <f t="shared" si="197"/>
        <v>2016_ALBULLOCK</v>
      </c>
      <c r="F6296">
        <v>417000</v>
      </c>
      <c r="G6296" s="53">
        <f t="array" ref="G6296">SUM(IF(A6296=A$5:A6296,IF(C6296=C$5:C6296,1,0),0))</f>
        <v>6</v>
      </c>
    </row>
    <row r="6297" spans="1:7" x14ac:dyDescent="0.25">
      <c r="A6297">
        <v>2016</v>
      </c>
      <c r="B6297" s="53" t="str">
        <f t="shared" si="196"/>
        <v>2016_AL7</v>
      </c>
      <c r="C6297" t="s">
        <v>364</v>
      </c>
      <c r="D6297" t="s">
        <v>433</v>
      </c>
      <c r="E6297" s="53" t="str">
        <f t="shared" si="197"/>
        <v>2016_ALBUTLER</v>
      </c>
      <c r="F6297">
        <v>417000</v>
      </c>
      <c r="G6297" s="53">
        <f t="array" ref="G6297">SUM(IF(A6297=A$5:A6297,IF(C6297=C$5:C6297,1,0),0))</f>
        <v>7</v>
      </c>
    </row>
    <row r="6298" spans="1:7" x14ac:dyDescent="0.25">
      <c r="A6298">
        <v>2016</v>
      </c>
      <c r="B6298" s="53" t="str">
        <f t="shared" si="196"/>
        <v>2016_AL8</v>
      </c>
      <c r="C6298" t="s">
        <v>364</v>
      </c>
      <c r="D6298" t="s">
        <v>434</v>
      </c>
      <c r="E6298" s="53" t="str">
        <f t="shared" si="197"/>
        <v>2016_ALCALHOUN</v>
      </c>
      <c r="F6298">
        <v>417000</v>
      </c>
      <c r="G6298" s="53">
        <f t="array" ref="G6298">SUM(IF(A6298=A$5:A6298,IF(C6298=C$5:C6298,1,0),0))</f>
        <v>8</v>
      </c>
    </row>
    <row r="6299" spans="1:7" x14ac:dyDescent="0.25">
      <c r="A6299">
        <v>2016</v>
      </c>
      <c r="B6299" s="53" t="str">
        <f t="shared" si="196"/>
        <v>2016_AL9</v>
      </c>
      <c r="C6299" t="s">
        <v>364</v>
      </c>
      <c r="D6299" t="s">
        <v>435</v>
      </c>
      <c r="E6299" s="53" t="str">
        <f t="shared" si="197"/>
        <v>2016_ALCHAMBERS</v>
      </c>
      <c r="F6299">
        <v>417000</v>
      </c>
      <c r="G6299" s="53">
        <f t="array" ref="G6299">SUM(IF(A6299=A$5:A6299,IF(C6299=C$5:C6299,1,0),0))</f>
        <v>9</v>
      </c>
    </row>
    <row r="6300" spans="1:7" x14ac:dyDescent="0.25">
      <c r="A6300">
        <v>2016</v>
      </c>
      <c r="B6300" s="53" t="str">
        <f t="shared" si="196"/>
        <v>2016_AL10</v>
      </c>
      <c r="C6300" t="s">
        <v>364</v>
      </c>
      <c r="D6300" t="s">
        <v>436</v>
      </c>
      <c r="E6300" s="53" t="str">
        <f t="shared" si="197"/>
        <v>2016_ALCHEROKEE</v>
      </c>
      <c r="F6300">
        <v>417000</v>
      </c>
      <c r="G6300" s="53">
        <f t="array" ref="G6300">SUM(IF(A6300=A$5:A6300,IF(C6300=C$5:C6300,1,0),0))</f>
        <v>10</v>
      </c>
    </row>
    <row r="6301" spans="1:7" x14ac:dyDescent="0.25">
      <c r="A6301">
        <v>2016</v>
      </c>
      <c r="B6301" s="53" t="str">
        <f t="shared" si="196"/>
        <v>2016_AL11</v>
      </c>
      <c r="C6301" t="s">
        <v>364</v>
      </c>
      <c r="D6301" t="s">
        <v>437</v>
      </c>
      <c r="E6301" s="53" t="str">
        <f t="shared" si="197"/>
        <v>2016_ALCHILTON</v>
      </c>
      <c r="F6301">
        <v>417000</v>
      </c>
      <c r="G6301" s="53">
        <f t="array" ref="G6301">SUM(IF(A6301=A$5:A6301,IF(C6301=C$5:C6301,1,0),0))</f>
        <v>11</v>
      </c>
    </row>
    <row r="6302" spans="1:7" x14ac:dyDescent="0.25">
      <c r="A6302">
        <v>2016</v>
      </c>
      <c r="B6302" s="53" t="str">
        <f t="shared" si="196"/>
        <v>2016_AL12</v>
      </c>
      <c r="C6302" t="s">
        <v>364</v>
      </c>
      <c r="D6302" t="s">
        <v>438</v>
      </c>
      <c r="E6302" s="53" t="str">
        <f t="shared" si="197"/>
        <v>2016_ALCHOCTAW</v>
      </c>
      <c r="F6302">
        <v>417000</v>
      </c>
      <c r="G6302" s="53">
        <f t="array" ref="G6302">SUM(IF(A6302=A$5:A6302,IF(C6302=C$5:C6302,1,0),0))</f>
        <v>12</v>
      </c>
    </row>
    <row r="6303" spans="1:7" x14ac:dyDescent="0.25">
      <c r="A6303">
        <v>2016</v>
      </c>
      <c r="B6303" s="53" t="str">
        <f t="shared" si="196"/>
        <v>2016_AL13</v>
      </c>
      <c r="C6303" t="s">
        <v>364</v>
      </c>
      <c r="D6303" t="s">
        <v>308</v>
      </c>
      <c r="E6303" s="53" t="str">
        <f t="shared" si="197"/>
        <v>2016_ALCLARKE</v>
      </c>
      <c r="F6303">
        <v>417000</v>
      </c>
      <c r="G6303" s="53">
        <f t="array" ref="G6303">SUM(IF(A6303=A$5:A6303,IF(C6303=C$5:C6303,1,0),0))</f>
        <v>13</v>
      </c>
    </row>
    <row r="6304" spans="1:7" x14ac:dyDescent="0.25">
      <c r="A6304">
        <v>2016</v>
      </c>
      <c r="B6304" s="53" t="str">
        <f t="shared" si="196"/>
        <v>2016_AL14</v>
      </c>
      <c r="C6304" t="s">
        <v>364</v>
      </c>
      <c r="D6304" t="s">
        <v>439</v>
      </c>
      <c r="E6304" s="53" t="str">
        <f t="shared" si="197"/>
        <v>2016_ALCLAY</v>
      </c>
      <c r="F6304">
        <v>417000</v>
      </c>
      <c r="G6304" s="53">
        <f t="array" ref="G6304">SUM(IF(A6304=A$5:A6304,IF(C6304=C$5:C6304,1,0),0))</f>
        <v>14</v>
      </c>
    </row>
    <row r="6305" spans="1:7" x14ac:dyDescent="0.25">
      <c r="A6305">
        <v>2016</v>
      </c>
      <c r="B6305" s="53" t="str">
        <f t="shared" si="196"/>
        <v>2016_AL15</v>
      </c>
      <c r="C6305" t="s">
        <v>364</v>
      </c>
      <c r="D6305" t="s">
        <v>440</v>
      </c>
      <c r="E6305" s="53" t="str">
        <f t="shared" si="197"/>
        <v>2016_ALCLEBURNE</v>
      </c>
      <c r="F6305">
        <v>417000</v>
      </c>
      <c r="G6305" s="53">
        <f t="array" ref="G6305">SUM(IF(A6305=A$5:A6305,IF(C6305=C$5:C6305,1,0),0))</f>
        <v>15</v>
      </c>
    </row>
    <row r="6306" spans="1:7" x14ac:dyDescent="0.25">
      <c r="A6306">
        <v>2016</v>
      </c>
      <c r="B6306" s="53" t="str">
        <f t="shared" si="196"/>
        <v>2016_AL16</v>
      </c>
      <c r="C6306" t="s">
        <v>364</v>
      </c>
      <c r="D6306" t="s">
        <v>441</v>
      </c>
      <c r="E6306" s="53" t="str">
        <f t="shared" si="197"/>
        <v>2016_ALCOFFEE</v>
      </c>
      <c r="F6306">
        <v>417000</v>
      </c>
      <c r="G6306" s="53">
        <f t="array" ref="G6306">SUM(IF(A6306=A$5:A6306,IF(C6306=C$5:C6306,1,0),0))</f>
        <v>16</v>
      </c>
    </row>
    <row r="6307" spans="1:7" x14ac:dyDescent="0.25">
      <c r="A6307">
        <v>2016</v>
      </c>
      <c r="B6307" s="53" t="str">
        <f t="shared" si="196"/>
        <v>2016_AL17</v>
      </c>
      <c r="C6307" t="s">
        <v>364</v>
      </c>
      <c r="D6307" t="s">
        <v>442</v>
      </c>
      <c r="E6307" s="53" t="str">
        <f t="shared" si="197"/>
        <v>2016_ALCOLBERT</v>
      </c>
      <c r="F6307">
        <v>417000</v>
      </c>
      <c r="G6307" s="53">
        <f t="array" ref="G6307">SUM(IF(A6307=A$5:A6307,IF(C6307=C$5:C6307,1,0),0))</f>
        <v>17</v>
      </c>
    </row>
    <row r="6308" spans="1:7" x14ac:dyDescent="0.25">
      <c r="A6308">
        <v>2016</v>
      </c>
      <c r="B6308" s="53" t="str">
        <f t="shared" si="196"/>
        <v>2016_AL18</v>
      </c>
      <c r="C6308" t="s">
        <v>364</v>
      </c>
      <c r="D6308" t="s">
        <v>443</v>
      </c>
      <c r="E6308" s="53" t="str">
        <f t="shared" si="197"/>
        <v>2016_ALCONECUH</v>
      </c>
      <c r="F6308">
        <v>417000</v>
      </c>
      <c r="G6308" s="53">
        <f t="array" ref="G6308">SUM(IF(A6308=A$5:A6308,IF(C6308=C$5:C6308,1,0),0))</f>
        <v>18</v>
      </c>
    </row>
    <row r="6309" spans="1:7" x14ac:dyDescent="0.25">
      <c r="A6309">
        <v>2016</v>
      </c>
      <c r="B6309" s="53" t="str">
        <f t="shared" si="196"/>
        <v>2016_AL19</v>
      </c>
      <c r="C6309" t="s">
        <v>364</v>
      </c>
      <c r="D6309" t="s">
        <v>444</v>
      </c>
      <c r="E6309" s="53" t="str">
        <f t="shared" si="197"/>
        <v>2016_ALCOOSA</v>
      </c>
      <c r="F6309">
        <v>417000</v>
      </c>
      <c r="G6309" s="53">
        <f t="array" ref="G6309">SUM(IF(A6309=A$5:A6309,IF(C6309=C$5:C6309,1,0),0))</f>
        <v>19</v>
      </c>
    </row>
    <row r="6310" spans="1:7" x14ac:dyDescent="0.25">
      <c r="A6310">
        <v>2016</v>
      </c>
      <c r="B6310" s="53" t="str">
        <f t="shared" si="196"/>
        <v>2016_AL20</v>
      </c>
      <c r="C6310" t="s">
        <v>364</v>
      </c>
      <c r="D6310" t="s">
        <v>445</v>
      </c>
      <c r="E6310" s="53" t="str">
        <f t="shared" si="197"/>
        <v>2016_ALCOVINGTON</v>
      </c>
      <c r="F6310">
        <v>417000</v>
      </c>
      <c r="G6310" s="53">
        <f t="array" ref="G6310">SUM(IF(A6310=A$5:A6310,IF(C6310=C$5:C6310,1,0),0))</f>
        <v>20</v>
      </c>
    </row>
    <row r="6311" spans="1:7" x14ac:dyDescent="0.25">
      <c r="A6311">
        <v>2016</v>
      </c>
      <c r="B6311" s="53" t="str">
        <f t="shared" si="196"/>
        <v>2016_AL21</v>
      </c>
      <c r="C6311" t="s">
        <v>364</v>
      </c>
      <c r="D6311" t="s">
        <v>446</v>
      </c>
      <c r="E6311" s="53" t="str">
        <f t="shared" si="197"/>
        <v>2016_ALCRENSHAW</v>
      </c>
      <c r="F6311">
        <v>417000</v>
      </c>
      <c r="G6311" s="53">
        <f t="array" ref="G6311">SUM(IF(A6311=A$5:A6311,IF(C6311=C$5:C6311,1,0),0))</f>
        <v>21</v>
      </c>
    </row>
    <row r="6312" spans="1:7" x14ac:dyDescent="0.25">
      <c r="A6312">
        <v>2016</v>
      </c>
      <c r="B6312" s="53" t="str">
        <f t="shared" si="196"/>
        <v>2016_AL22</v>
      </c>
      <c r="C6312" t="s">
        <v>364</v>
      </c>
      <c r="D6312" t="s">
        <v>447</v>
      </c>
      <c r="E6312" s="53" t="str">
        <f t="shared" si="197"/>
        <v>2016_ALCULLMAN</v>
      </c>
      <c r="F6312">
        <v>417000</v>
      </c>
      <c r="G6312" s="53">
        <f t="array" ref="G6312">SUM(IF(A6312=A$5:A6312,IF(C6312=C$5:C6312,1,0),0))</f>
        <v>22</v>
      </c>
    </row>
    <row r="6313" spans="1:7" x14ac:dyDescent="0.25">
      <c r="A6313">
        <v>2016</v>
      </c>
      <c r="B6313" s="53" t="str">
        <f t="shared" si="196"/>
        <v>2016_AL23</v>
      </c>
      <c r="C6313" t="s">
        <v>364</v>
      </c>
      <c r="D6313" t="s">
        <v>448</v>
      </c>
      <c r="E6313" s="53" t="str">
        <f t="shared" si="197"/>
        <v>2016_ALDALE</v>
      </c>
      <c r="F6313">
        <v>417000</v>
      </c>
      <c r="G6313" s="53">
        <f t="array" ref="G6313">SUM(IF(A6313=A$5:A6313,IF(C6313=C$5:C6313,1,0),0))</f>
        <v>23</v>
      </c>
    </row>
    <row r="6314" spans="1:7" x14ac:dyDescent="0.25">
      <c r="A6314">
        <v>2016</v>
      </c>
      <c r="B6314" s="53" t="str">
        <f t="shared" si="196"/>
        <v>2016_AL24</v>
      </c>
      <c r="C6314" t="s">
        <v>364</v>
      </c>
      <c r="D6314" t="s">
        <v>449</v>
      </c>
      <c r="E6314" s="53" t="str">
        <f t="shared" si="197"/>
        <v>2016_ALDALLAS</v>
      </c>
      <c r="F6314">
        <v>417000</v>
      </c>
      <c r="G6314" s="53">
        <f t="array" ref="G6314">SUM(IF(A6314=A$5:A6314,IF(C6314=C$5:C6314,1,0),0))</f>
        <v>24</v>
      </c>
    </row>
    <row r="6315" spans="1:7" x14ac:dyDescent="0.25">
      <c r="A6315">
        <v>2016</v>
      </c>
      <c r="B6315" s="53" t="str">
        <f t="shared" si="196"/>
        <v>2016_AL25</v>
      </c>
      <c r="C6315" t="s">
        <v>364</v>
      </c>
      <c r="D6315" t="s">
        <v>450</v>
      </c>
      <c r="E6315" s="53" t="str">
        <f t="shared" si="197"/>
        <v>2016_ALDE KALB</v>
      </c>
      <c r="F6315">
        <v>417000</v>
      </c>
      <c r="G6315" s="53">
        <f t="array" ref="G6315">SUM(IF(A6315=A$5:A6315,IF(C6315=C$5:C6315,1,0),0))</f>
        <v>25</v>
      </c>
    </row>
    <row r="6316" spans="1:7" x14ac:dyDescent="0.25">
      <c r="A6316">
        <v>2016</v>
      </c>
      <c r="B6316" s="53" t="str">
        <f t="shared" si="196"/>
        <v>2016_AL26</v>
      </c>
      <c r="C6316" t="s">
        <v>364</v>
      </c>
      <c r="D6316" t="s">
        <v>451</v>
      </c>
      <c r="E6316" s="53" t="str">
        <f t="shared" si="197"/>
        <v>2016_ALELMORE</v>
      </c>
      <c r="F6316">
        <v>417000</v>
      </c>
      <c r="G6316" s="53">
        <f t="array" ref="G6316">SUM(IF(A6316=A$5:A6316,IF(C6316=C$5:C6316,1,0),0))</f>
        <v>26</v>
      </c>
    </row>
    <row r="6317" spans="1:7" x14ac:dyDescent="0.25">
      <c r="A6317">
        <v>2016</v>
      </c>
      <c r="B6317" s="53" t="str">
        <f t="shared" si="196"/>
        <v>2016_AL27</v>
      </c>
      <c r="C6317" t="s">
        <v>364</v>
      </c>
      <c r="D6317" t="s">
        <v>452</v>
      </c>
      <c r="E6317" s="53" t="str">
        <f t="shared" si="197"/>
        <v>2016_ALESCAMBIA</v>
      </c>
      <c r="F6317">
        <v>417000</v>
      </c>
      <c r="G6317" s="53">
        <f t="array" ref="G6317">SUM(IF(A6317=A$5:A6317,IF(C6317=C$5:C6317,1,0),0))</f>
        <v>27</v>
      </c>
    </row>
    <row r="6318" spans="1:7" x14ac:dyDescent="0.25">
      <c r="A6318">
        <v>2016</v>
      </c>
      <c r="B6318" s="53" t="str">
        <f t="shared" si="196"/>
        <v>2016_AL28</v>
      </c>
      <c r="C6318" t="s">
        <v>364</v>
      </c>
      <c r="D6318" t="s">
        <v>453</v>
      </c>
      <c r="E6318" s="53" t="str">
        <f t="shared" si="197"/>
        <v>2016_ALETOWAH</v>
      </c>
      <c r="F6318">
        <v>417000</v>
      </c>
      <c r="G6318" s="53">
        <f t="array" ref="G6318">SUM(IF(A6318=A$5:A6318,IF(C6318=C$5:C6318,1,0),0))</f>
        <v>28</v>
      </c>
    </row>
    <row r="6319" spans="1:7" x14ac:dyDescent="0.25">
      <c r="A6319">
        <v>2016</v>
      </c>
      <c r="B6319" s="53" t="str">
        <f t="shared" si="196"/>
        <v>2016_AL29</v>
      </c>
      <c r="C6319" t="s">
        <v>364</v>
      </c>
      <c r="D6319" t="s">
        <v>454</v>
      </c>
      <c r="E6319" s="53" t="str">
        <f t="shared" si="197"/>
        <v>2016_ALFAYETTE</v>
      </c>
      <c r="F6319">
        <v>417000</v>
      </c>
      <c r="G6319" s="53">
        <f t="array" ref="G6319">SUM(IF(A6319=A$5:A6319,IF(C6319=C$5:C6319,1,0),0))</f>
        <v>29</v>
      </c>
    </row>
    <row r="6320" spans="1:7" x14ac:dyDescent="0.25">
      <c r="A6320">
        <v>2016</v>
      </c>
      <c r="B6320" s="53" t="str">
        <f t="shared" si="196"/>
        <v>2016_AL30</v>
      </c>
      <c r="C6320" t="s">
        <v>364</v>
      </c>
      <c r="D6320" t="s">
        <v>455</v>
      </c>
      <c r="E6320" s="53" t="str">
        <f t="shared" si="197"/>
        <v>2016_ALFRANKLIN</v>
      </c>
      <c r="F6320">
        <v>417000</v>
      </c>
      <c r="G6320" s="53">
        <f t="array" ref="G6320">SUM(IF(A6320=A$5:A6320,IF(C6320=C$5:C6320,1,0),0))</f>
        <v>30</v>
      </c>
    </row>
    <row r="6321" spans="1:7" x14ac:dyDescent="0.25">
      <c r="A6321">
        <v>2016</v>
      </c>
      <c r="B6321" s="53" t="str">
        <f t="shared" si="196"/>
        <v>2016_AL31</v>
      </c>
      <c r="C6321" t="s">
        <v>364</v>
      </c>
      <c r="D6321" t="s">
        <v>456</v>
      </c>
      <c r="E6321" s="53" t="str">
        <f t="shared" si="197"/>
        <v>2016_ALGENEVA</v>
      </c>
      <c r="F6321">
        <v>417000</v>
      </c>
      <c r="G6321" s="53">
        <f t="array" ref="G6321">SUM(IF(A6321=A$5:A6321,IF(C6321=C$5:C6321,1,0),0))</f>
        <v>31</v>
      </c>
    </row>
    <row r="6322" spans="1:7" x14ac:dyDescent="0.25">
      <c r="A6322">
        <v>2016</v>
      </c>
      <c r="B6322" s="53" t="str">
        <f t="shared" si="196"/>
        <v>2016_AL32</v>
      </c>
      <c r="C6322" t="s">
        <v>364</v>
      </c>
      <c r="D6322" t="s">
        <v>212</v>
      </c>
      <c r="E6322" s="53" t="str">
        <f t="shared" si="197"/>
        <v>2016_ALGREENE</v>
      </c>
      <c r="F6322">
        <v>417000</v>
      </c>
      <c r="G6322" s="53">
        <f t="array" ref="G6322">SUM(IF(A6322=A$5:A6322,IF(C6322=C$5:C6322,1,0),0))</f>
        <v>32</v>
      </c>
    </row>
    <row r="6323" spans="1:7" x14ac:dyDescent="0.25">
      <c r="A6323">
        <v>2016</v>
      </c>
      <c r="B6323" s="53" t="str">
        <f t="shared" si="196"/>
        <v>2016_AL33</v>
      </c>
      <c r="C6323" t="s">
        <v>364</v>
      </c>
      <c r="D6323" t="s">
        <v>457</v>
      </c>
      <c r="E6323" s="53" t="str">
        <f t="shared" si="197"/>
        <v>2016_ALHALE</v>
      </c>
      <c r="F6323">
        <v>417000</v>
      </c>
      <c r="G6323" s="53">
        <f t="array" ref="G6323">SUM(IF(A6323=A$5:A6323,IF(C6323=C$5:C6323,1,0),0))</f>
        <v>33</v>
      </c>
    </row>
    <row r="6324" spans="1:7" x14ac:dyDescent="0.25">
      <c r="A6324">
        <v>2016</v>
      </c>
      <c r="B6324" s="53" t="str">
        <f t="shared" si="196"/>
        <v>2016_AL34</v>
      </c>
      <c r="C6324" t="s">
        <v>364</v>
      </c>
      <c r="D6324" t="s">
        <v>458</v>
      </c>
      <c r="E6324" s="53" t="str">
        <f t="shared" si="197"/>
        <v>2016_ALHENRY</v>
      </c>
      <c r="F6324">
        <v>417000</v>
      </c>
      <c r="G6324" s="53">
        <f t="array" ref="G6324">SUM(IF(A6324=A$5:A6324,IF(C6324=C$5:C6324,1,0),0))</f>
        <v>34</v>
      </c>
    </row>
    <row r="6325" spans="1:7" x14ac:dyDescent="0.25">
      <c r="A6325">
        <v>2016</v>
      </c>
      <c r="B6325" s="53" t="str">
        <f t="shared" si="196"/>
        <v>2016_AL35</v>
      </c>
      <c r="C6325" t="s">
        <v>364</v>
      </c>
      <c r="D6325" t="s">
        <v>459</v>
      </c>
      <c r="E6325" s="53" t="str">
        <f t="shared" si="197"/>
        <v>2016_ALHOUSTON</v>
      </c>
      <c r="F6325">
        <v>417000</v>
      </c>
      <c r="G6325" s="53">
        <f t="array" ref="G6325">SUM(IF(A6325=A$5:A6325,IF(C6325=C$5:C6325,1,0),0))</f>
        <v>35</v>
      </c>
    </row>
    <row r="6326" spans="1:7" x14ac:dyDescent="0.25">
      <c r="A6326">
        <v>2016</v>
      </c>
      <c r="B6326" s="53" t="str">
        <f t="shared" si="196"/>
        <v>2016_AL36</v>
      </c>
      <c r="C6326" t="s">
        <v>364</v>
      </c>
      <c r="D6326" t="s">
        <v>460</v>
      </c>
      <c r="E6326" s="53" t="str">
        <f t="shared" si="197"/>
        <v>2016_ALJACKSON</v>
      </c>
      <c r="F6326">
        <v>417000</v>
      </c>
      <c r="G6326" s="53">
        <f t="array" ref="G6326">SUM(IF(A6326=A$5:A6326,IF(C6326=C$5:C6326,1,0),0))</f>
        <v>36</v>
      </c>
    </row>
    <row r="6327" spans="1:7" x14ac:dyDescent="0.25">
      <c r="A6327">
        <v>2016</v>
      </c>
      <c r="B6327" s="53" t="str">
        <f t="shared" si="196"/>
        <v>2016_AL37</v>
      </c>
      <c r="C6327" t="s">
        <v>364</v>
      </c>
      <c r="D6327" t="s">
        <v>196</v>
      </c>
      <c r="E6327" s="53" t="str">
        <f t="shared" si="197"/>
        <v>2016_ALJEFFERSON</v>
      </c>
      <c r="F6327">
        <v>417000</v>
      </c>
      <c r="G6327" s="53">
        <f t="array" ref="G6327">SUM(IF(A6327=A$5:A6327,IF(C6327=C$5:C6327,1,0),0))</f>
        <v>37</v>
      </c>
    </row>
    <row r="6328" spans="1:7" x14ac:dyDescent="0.25">
      <c r="A6328">
        <v>2016</v>
      </c>
      <c r="B6328" s="53" t="str">
        <f t="shared" si="196"/>
        <v>2016_AL38</v>
      </c>
      <c r="C6328" t="s">
        <v>364</v>
      </c>
      <c r="D6328" t="s">
        <v>461</v>
      </c>
      <c r="E6328" s="53" t="str">
        <f t="shared" si="197"/>
        <v>2016_ALLAMAR</v>
      </c>
      <c r="F6328">
        <v>417000</v>
      </c>
      <c r="G6328" s="53">
        <f t="array" ref="G6328">SUM(IF(A6328=A$5:A6328,IF(C6328=C$5:C6328,1,0),0))</f>
        <v>38</v>
      </c>
    </row>
    <row r="6329" spans="1:7" x14ac:dyDescent="0.25">
      <c r="A6329">
        <v>2016</v>
      </c>
      <c r="B6329" s="53" t="str">
        <f t="shared" si="196"/>
        <v>2016_AL39</v>
      </c>
      <c r="C6329" t="s">
        <v>364</v>
      </c>
      <c r="D6329" t="s">
        <v>462</v>
      </c>
      <c r="E6329" s="53" t="str">
        <f t="shared" si="197"/>
        <v>2016_ALLAUDERDALE</v>
      </c>
      <c r="F6329">
        <v>417000</v>
      </c>
      <c r="G6329" s="53">
        <f t="array" ref="G6329">SUM(IF(A6329=A$5:A6329,IF(C6329=C$5:C6329,1,0),0))</f>
        <v>39</v>
      </c>
    </row>
    <row r="6330" spans="1:7" x14ac:dyDescent="0.25">
      <c r="A6330">
        <v>2016</v>
      </c>
      <c r="B6330" s="53" t="str">
        <f t="shared" si="196"/>
        <v>2016_AL40</v>
      </c>
      <c r="C6330" t="s">
        <v>364</v>
      </c>
      <c r="D6330" t="s">
        <v>463</v>
      </c>
      <c r="E6330" s="53" t="str">
        <f t="shared" si="197"/>
        <v>2016_ALLAWRENCE</v>
      </c>
      <c r="F6330">
        <v>417000</v>
      </c>
      <c r="G6330" s="53">
        <f t="array" ref="G6330">SUM(IF(A6330=A$5:A6330,IF(C6330=C$5:C6330,1,0),0))</f>
        <v>40</v>
      </c>
    </row>
    <row r="6331" spans="1:7" x14ac:dyDescent="0.25">
      <c r="A6331">
        <v>2016</v>
      </c>
      <c r="B6331" s="53" t="str">
        <f t="shared" si="196"/>
        <v>2016_AL41</v>
      </c>
      <c r="C6331" t="s">
        <v>364</v>
      </c>
      <c r="D6331" t="s">
        <v>464</v>
      </c>
      <c r="E6331" s="53" t="str">
        <f t="shared" si="197"/>
        <v>2016_ALLEE</v>
      </c>
      <c r="F6331">
        <v>417000</v>
      </c>
      <c r="G6331" s="53">
        <f t="array" ref="G6331">SUM(IF(A6331=A$5:A6331,IF(C6331=C$5:C6331,1,0),0))</f>
        <v>41</v>
      </c>
    </row>
    <row r="6332" spans="1:7" x14ac:dyDescent="0.25">
      <c r="A6332">
        <v>2016</v>
      </c>
      <c r="B6332" s="53" t="str">
        <f t="shared" si="196"/>
        <v>2016_AL42</v>
      </c>
      <c r="C6332" t="s">
        <v>364</v>
      </c>
      <c r="D6332" t="s">
        <v>465</v>
      </c>
      <c r="E6332" s="53" t="str">
        <f t="shared" si="197"/>
        <v>2016_ALLIMESTONE</v>
      </c>
      <c r="F6332">
        <v>417000</v>
      </c>
      <c r="G6332" s="53">
        <f t="array" ref="G6332">SUM(IF(A6332=A$5:A6332,IF(C6332=C$5:C6332,1,0),0))</f>
        <v>42</v>
      </c>
    </row>
    <row r="6333" spans="1:7" x14ac:dyDescent="0.25">
      <c r="A6333">
        <v>2016</v>
      </c>
      <c r="B6333" s="53" t="str">
        <f t="shared" si="196"/>
        <v>2016_AL43</v>
      </c>
      <c r="C6333" t="s">
        <v>364</v>
      </c>
      <c r="D6333" t="s">
        <v>466</v>
      </c>
      <c r="E6333" s="53" t="str">
        <f t="shared" si="197"/>
        <v>2016_ALLOWNDES</v>
      </c>
      <c r="F6333">
        <v>417000</v>
      </c>
      <c r="G6333" s="53">
        <f t="array" ref="G6333">SUM(IF(A6333=A$5:A6333,IF(C6333=C$5:C6333,1,0),0))</f>
        <v>43</v>
      </c>
    </row>
    <row r="6334" spans="1:7" x14ac:dyDescent="0.25">
      <c r="A6334">
        <v>2016</v>
      </c>
      <c r="B6334" s="53" t="str">
        <f t="shared" si="196"/>
        <v>2016_AL44</v>
      </c>
      <c r="C6334" t="s">
        <v>364</v>
      </c>
      <c r="D6334" t="s">
        <v>288</v>
      </c>
      <c r="E6334" s="53" t="str">
        <f t="shared" si="197"/>
        <v>2016_ALMACON</v>
      </c>
      <c r="F6334">
        <v>417000</v>
      </c>
      <c r="G6334" s="53">
        <f t="array" ref="G6334">SUM(IF(A6334=A$5:A6334,IF(C6334=C$5:C6334,1,0),0))</f>
        <v>44</v>
      </c>
    </row>
    <row r="6335" spans="1:7" x14ac:dyDescent="0.25">
      <c r="A6335">
        <v>2016</v>
      </c>
      <c r="B6335" s="53" t="str">
        <f t="shared" si="196"/>
        <v>2016_AL45</v>
      </c>
      <c r="C6335" t="s">
        <v>364</v>
      </c>
      <c r="D6335" t="s">
        <v>467</v>
      </c>
      <c r="E6335" s="53" t="str">
        <f t="shared" si="197"/>
        <v>2016_ALMADISON</v>
      </c>
      <c r="F6335">
        <v>417000</v>
      </c>
      <c r="G6335" s="53">
        <f t="array" ref="G6335">SUM(IF(A6335=A$5:A6335,IF(C6335=C$5:C6335,1,0),0))</f>
        <v>45</v>
      </c>
    </row>
    <row r="6336" spans="1:7" x14ac:dyDescent="0.25">
      <c r="A6336">
        <v>2016</v>
      </c>
      <c r="B6336" s="53" t="str">
        <f t="shared" si="196"/>
        <v>2016_AL46</v>
      </c>
      <c r="C6336" t="s">
        <v>364</v>
      </c>
      <c r="D6336" t="s">
        <v>468</v>
      </c>
      <c r="E6336" s="53" t="str">
        <f t="shared" si="197"/>
        <v>2016_ALMARENGO</v>
      </c>
      <c r="F6336">
        <v>417000</v>
      </c>
      <c r="G6336" s="53">
        <f t="array" ref="G6336">SUM(IF(A6336=A$5:A6336,IF(C6336=C$5:C6336,1,0),0))</f>
        <v>46</v>
      </c>
    </row>
    <row r="6337" spans="1:7" x14ac:dyDescent="0.25">
      <c r="A6337">
        <v>2016</v>
      </c>
      <c r="B6337" s="53" t="str">
        <f t="shared" si="196"/>
        <v>2016_AL47</v>
      </c>
      <c r="C6337" t="s">
        <v>364</v>
      </c>
      <c r="D6337" t="s">
        <v>469</v>
      </c>
      <c r="E6337" s="53" t="str">
        <f t="shared" si="197"/>
        <v>2016_ALMARION</v>
      </c>
      <c r="F6337">
        <v>417000</v>
      </c>
      <c r="G6337" s="53">
        <f t="array" ref="G6337">SUM(IF(A6337=A$5:A6337,IF(C6337=C$5:C6337,1,0),0))</f>
        <v>47</v>
      </c>
    </row>
    <row r="6338" spans="1:7" x14ac:dyDescent="0.25">
      <c r="A6338">
        <v>2016</v>
      </c>
      <c r="B6338" s="53" t="str">
        <f t="shared" si="196"/>
        <v>2016_AL48</v>
      </c>
      <c r="C6338" t="s">
        <v>364</v>
      </c>
      <c r="D6338" t="s">
        <v>470</v>
      </c>
      <c r="E6338" s="53" t="str">
        <f t="shared" si="197"/>
        <v>2016_ALMARSHALL</v>
      </c>
      <c r="F6338">
        <v>417000</v>
      </c>
      <c r="G6338" s="53">
        <f t="array" ref="G6338">SUM(IF(A6338=A$5:A6338,IF(C6338=C$5:C6338,1,0),0))</f>
        <v>48</v>
      </c>
    </row>
    <row r="6339" spans="1:7" x14ac:dyDescent="0.25">
      <c r="A6339">
        <v>2016</v>
      </c>
      <c r="B6339" s="53" t="str">
        <f t="shared" si="196"/>
        <v>2016_AL49</v>
      </c>
      <c r="C6339" t="s">
        <v>364</v>
      </c>
      <c r="D6339" t="s">
        <v>471</v>
      </c>
      <c r="E6339" s="53" t="str">
        <f t="shared" si="197"/>
        <v>2016_ALMOBILE</v>
      </c>
      <c r="F6339">
        <v>417000</v>
      </c>
      <c r="G6339" s="53">
        <f t="array" ref="G6339">SUM(IF(A6339=A$5:A6339,IF(C6339=C$5:C6339,1,0),0))</f>
        <v>49</v>
      </c>
    </row>
    <row r="6340" spans="1:7" x14ac:dyDescent="0.25">
      <c r="A6340">
        <v>2016</v>
      </c>
      <c r="B6340" s="53" t="str">
        <f t="shared" si="196"/>
        <v>2016_AL50</v>
      </c>
      <c r="C6340" t="s">
        <v>364</v>
      </c>
      <c r="D6340" t="s">
        <v>210</v>
      </c>
      <c r="E6340" s="53" t="str">
        <f t="shared" si="197"/>
        <v>2016_ALMONROE</v>
      </c>
      <c r="F6340">
        <v>417000</v>
      </c>
      <c r="G6340" s="53">
        <f t="array" ref="G6340">SUM(IF(A6340=A$5:A6340,IF(C6340=C$5:C6340,1,0),0))</f>
        <v>50</v>
      </c>
    </row>
    <row r="6341" spans="1:7" x14ac:dyDescent="0.25">
      <c r="A6341">
        <v>2016</v>
      </c>
      <c r="B6341" s="53" t="str">
        <f t="shared" si="196"/>
        <v>2016_AL51</v>
      </c>
      <c r="C6341" t="s">
        <v>364</v>
      </c>
      <c r="D6341" t="s">
        <v>232</v>
      </c>
      <c r="E6341" s="53" t="str">
        <f t="shared" si="197"/>
        <v>2016_ALMONTGOMERY</v>
      </c>
      <c r="F6341">
        <v>417000</v>
      </c>
      <c r="G6341" s="53">
        <f t="array" ref="G6341">SUM(IF(A6341=A$5:A6341,IF(C6341=C$5:C6341,1,0),0))</f>
        <v>51</v>
      </c>
    </row>
    <row r="6342" spans="1:7" x14ac:dyDescent="0.25">
      <c r="A6342">
        <v>2016</v>
      </c>
      <c r="B6342" s="53" t="str">
        <f t="shared" ref="B6342:B6405" si="198">A6342&amp;"_"&amp;C6342&amp;G6342</f>
        <v>2016_AL52</v>
      </c>
      <c r="C6342" t="s">
        <v>364</v>
      </c>
      <c r="D6342" t="s">
        <v>472</v>
      </c>
      <c r="E6342" s="53" t="str">
        <f t="shared" ref="E6342:E6405" si="199">A6342&amp;"_"&amp;C6342&amp;D6342</f>
        <v>2016_ALMORGAN</v>
      </c>
      <c r="F6342">
        <v>417000</v>
      </c>
      <c r="G6342" s="53">
        <f t="array" ref="G6342">SUM(IF(A6342=A$5:A6342,IF(C6342=C$5:C6342,1,0),0))</f>
        <v>52</v>
      </c>
    </row>
    <row r="6343" spans="1:7" x14ac:dyDescent="0.25">
      <c r="A6343">
        <v>2016</v>
      </c>
      <c r="B6343" s="53" t="str">
        <f t="shared" si="198"/>
        <v>2016_AL53</v>
      </c>
      <c r="C6343" t="s">
        <v>364</v>
      </c>
      <c r="D6343" t="s">
        <v>473</v>
      </c>
      <c r="E6343" s="53" t="str">
        <f t="shared" si="199"/>
        <v>2016_ALPERRY</v>
      </c>
      <c r="F6343">
        <v>417000</v>
      </c>
      <c r="G6343" s="53">
        <f t="array" ref="G6343">SUM(IF(A6343=A$5:A6343,IF(C6343=C$5:C6343,1,0),0))</f>
        <v>53</v>
      </c>
    </row>
    <row r="6344" spans="1:7" x14ac:dyDescent="0.25">
      <c r="A6344">
        <v>2016</v>
      </c>
      <c r="B6344" s="53" t="str">
        <f t="shared" si="198"/>
        <v>2016_AL54</v>
      </c>
      <c r="C6344" t="s">
        <v>364</v>
      </c>
      <c r="D6344" t="s">
        <v>474</v>
      </c>
      <c r="E6344" s="53" t="str">
        <f t="shared" si="199"/>
        <v>2016_ALPICKENS</v>
      </c>
      <c r="F6344">
        <v>417000</v>
      </c>
      <c r="G6344" s="53">
        <f t="array" ref="G6344">SUM(IF(A6344=A$5:A6344,IF(C6344=C$5:C6344,1,0),0))</f>
        <v>54</v>
      </c>
    </row>
    <row r="6345" spans="1:7" x14ac:dyDescent="0.25">
      <c r="A6345">
        <v>2016</v>
      </c>
      <c r="B6345" s="53" t="str">
        <f t="shared" si="198"/>
        <v>2016_AL55</v>
      </c>
      <c r="C6345" t="s">
        <v>364</v>
      </c>
      <c r="D6345" t="s">
        <v>277</v>
      </c>
      <c r="E6345" s="53" t="str">
        <f t="shared" si="199"/>
        <v>2016_ALPIKE</v>
      </c>
      <c r="F6345">
        <v>417000</v>
      </c>
      <c r="G6345" s="53">
        <f t="array" ref="G6345">SUM(IF(A6345=A$5:A6345,IF(C6345=C$5:C6345,1,0),0))</f>
        <v>55</v>
      </c>
    </row>
    <row r="6346" spans="1:7" x14ac:dyDescent="0.25">
      <c r="A6346">
        <v>2016</v>
      </c>
      <c r="B6346" s="53" t="str">
        <f t="shared" si="198"/>
        <v>2016_AL56</v>
      </c>
      <c r="C6346" t="s">
        <v>364</v>
      </c>
      <c r="D6346" t="s">
        <v>475</v>
      </c>
      <c r="E6346" s="53" t="str">
        <f t="shared" si="199"/>
        <v>2016_ALRANDOLPH</v>
      </c>
      <c r="F6346">
        <v>417000</v>
      </c>
      <c r="G6346" s="53">
        <f t="array" ref="G6346">SUM(IF(A6346=A$5:A6346,IF(C6346=C$5:C6346,1,0),0))</f>
        <v>56</v>
      </c>
    </row>
    <row r="6347" spans="1:7" x14ac:dyDescent="0.25">
      <c r="A6347">
        <v>2016</v>
      </c>
      <c r="B6347" s="53" t="str">
        <f t="shared" si="198"/>
        <v>2016_AL57</v>
      </c>
      <c r="C6347" t="s">
        <v>364</v>
      </c>
      <c r="D6347" t="s">
        <v>476</v>
      </c>
      <c r="E6347" s="53" t="str">
        <f t="shared" si="199"/>
        <v>2016_ALRUSSELL</v>
      </c>
      <c r="F6347">
        <v>417000</v>
      </c>
      <c r="G6347" s="53">
        <f t="array" ref="G6347">SUM(IF(A6347=A$5:A6347,IF(C6347=C$5:C6347,1,0),0))</f>
        <v>57</v>
      </c>
    </row>
    <row r="6348" spans="1:7" x14ac:dyDescent="0.25">
      <c r="A6348">
        <v>2016</v>
      </c>
      <c r="B6348" s="53" t="str">
        <f t="shared" si="198"/>
        <v>2016_AL58</v>
      </c>
      <c r="C6348" t="s">
        <v>364</v>
      </c>
      <c r="D6348" t="s">
        <v>477</v>
      </c>
      <c r="E6348" s="53" t="str">
        <f t="shared" si="199"/>
        <v>2016_ALST. CLAIR</v>
      </c>
      <c r="F6348">
        <v>417000</v>
      </c>
      <c r="G6348" s="53">
        <f t="array" ref="G6348">SUM(IF(A6348=A$5:A6348,IF(C6348=C$5:C6348,1,0),0))</f>
        <v>58</v>
      </c>
    </row>
    <row r="6349" spans="1:7" x14ac:dyDescent="0.25">
      <c r="A6349">
        <v>2016</v>
      </c>
      <c r="B6349" s="53" t="str">
        <f t="shared" si="198"/>
        <v>2016_AL59</v>
      </c>
      <c r="C6349" t="s">
        <v>364</v>
      </c>
      <c r="D6349" t="s">
        <v>478</v>
      </c>
      <c r="E6349" s="53" t="str">
        <f t="shared" si="199"/>
        <v>2016_ALSHELBY</v>
      </c>
      <c r="F6349">
        <v>417000</v>
      </c>
      <c r="G6349" s="53">
        <f t="array" ref="G6349">SUM(IF(A6349=A$5:A6349,IF(C6349=C$5:C6349,1,0),0))</f>
        <v>59</v>
      </c>
    </row>
    <row r="6350" spans="1:7" x14ac:dyDescent="0.25">
      <c r="A6350">
        <v>2016</v>
      </c>
      <c r="B6350" s="53" t="str">
        <f t="shared" si="198"/>
        <v>2016_AL60</v>
      </c>
      <c r="C6350" t="s">
        <v>364</v>
      </c>
      <c r="D6350" t="s">
        <v>479</v>
      </c>
      <c r="E6350" s="53" t="str">
        <f t="shared" si="199"/>
        <v>2016_ALSUMTER</v>
      </c>
      <c r="F6350">
        <v>417000</v>
      </c>
      <c r="G6350" s="53">
        <f t="array" ref="G6350">SUM(IF(A6350=A$5:A6350,IF(C6350=C$5:C6350,1,0),0))</f>
        <v>60</v>
      </c>
    </row>
    <row r="6351" spans="1:7" x14ac:dyDescent="0.25">
      <c r="A6351">
        <v>2016</v>
      </c>
      <c r="B6351" s="53" t="str">
        <f t="shared" si="198"/>
        <v>2016_AL61</v>
      </c>
      <c r="C6351" t="s">
        <v>364</v>
      </c>
      <c r="D6351" t="s">
        <v>480</v>
      </c>
      <c r="E6351" s="53" t="str">
        <f t="shared" si="199"/>
        <v>2016_ALTALLADEGA</v>
      </c>
      <c r="F6351">
        <v>417000</v>
      </c>
      <c r="G6351" s="53">
        <f t="array" ref="G6351">SUM(IF(A6351=A$5:A6351,IF(C6351=C$5:C6351,1,0),0))</f>
        <v>61</v>
      </c>
    </row>
    <row r="6352" spans="1:7" x14ac:dyDescent="0.25">
      <c r="A6352">
        <v>2016</v>
      </c>
      <c r="B6352" s="53" t="str">
        <f t="shared" si="198"/>
        <v>2016_AL62</v>
      </c>
      <c r="C6352" t="s">
        <v>364</v>
      </c>
      <c r="D6352" t="s">
        <v>481</v>
      </c>
      <c r="E6352" s="53" t="str">
        <f t="shared" si="199"/>
        <v>2016_ALTALLAPOOSA</v>
      </c>
      <c r="F6352">
        <v>417000</v>
      </c>
      <c r="G6352" s="53">
        <f t="array" ref="G6352">SUM(IF(A6352=A$5:A6352,IF(C6352=C$5:C6352,1,0),0))</f>
        <v>62</v>
      </c>
    </row>
    <row r="6353" spans="1:7" x14ac:dyDescent="0.25">
      <c r="A6353">
        <v>2016</v>
      </c>
      <c r="B6353" s="53" t="str">
        <f t="shared" si="198"/>
        <v>2016_AL63</v>
      </c>
      <c r="C6353" t="s">
        <v>364</v>
      </c>
      <c r="D6353" t="s">
        <v>482</v>
      </c>
      <c r="E6353" s="53" t="str">
        <f t="shared" si="199"/>
        <v>2016_ALTUSCALOOSA</v>
      </c>
      <c r="F6353">
        <v>417000</v>
      </c>
      <c r="G6353" s="53">
        <f t="array" ref="G6353">SUM(IF(A6353=A$5:A6353,IF(C6353=C$5:C6353,1,0),0))</f>
        <v>63</v>
      </c>
    </row>
    <row r="6354" spans="1:7" x14ac:dyDescent="0.25">
      <c r="A6354">
        <v>2016</v>
      </c>
      <c r="B6354" s="53" t="str">
        <f t="shared" si="198"/>
        <v>2016_AL64</v>
      </c>
      <c r="C6354" t="s">
        <v>364</v>
      </c>
      <c r="D6354" t="s">
        <v>483</v>
      </c>
      <c r="E6354" s="53" t="str">
        <f t="shared" si="199"/>
        <v>2016_ALWALKER</v>
      </c>
      <c r="F6354">
        <v>417000</v>
      </c>
      <c r="G6354" s="53">
        <f t="array" ref="G6354">SUM(IF(A6354=A$5:A6354,IF(C6354=C$5:C6354,1,0),0))</f>
        <v>64</v>
      </c>
    </row>
    <row r="6355" spans="1:7" x14ac:dyDescent="0.25">
      <c r="A6355">
        <v>2016</v>
      </c>
      <c r="B6355" s="53" t="str">
        <f t="shared" si="198"/>
        <v>2016_AL65</v>
      </c>
      <c r="C6355" t="s">
        <v>364</v>
      </c>
      <c r="D6355" t="s">
        <v>125</v>
      </c>
      <c r="E6355" s="53" t="str">
        <f t="shared" si="199"/>
        <v>2016_ALWASHINGTON</v>
      </c>
      <c r="F6355">
        <v>417000</v>
      </c>
      <c r="G6355" s="53">
        <f t="array" ref="G6355">SUM(IF(A6355=A$5:A6355,IF(C6355=C$5:C6355,1,0),0))</f>
        <v>65</v>
      </c>
    </row>
    <row r="6356" spans="1:7" x14ac:dyDescent="0.25">
      <c r="A6356">
        <v>2016</v>
      </c>
      <c r="B6356" s="53" t="str">
        <f t="shared" si="198"/>
        <v>2016_AL66</v>
      </c>
      <c r="C6356" t="s">
        <v>364</v>
      </c>
      <c r="D6356" t="s">
        <v>484</v>
      </c>
      <c r="E6356" s="53" t="str">
        <f t="shared" si="199"/>
        <v>2016_ALWILCOX</v>
      </c>
      <c r="F6356">
        <v>417000</v>
      </c>
      <c r="G6356" s="53">
        <f t="array" ref="G6356">SUM(IF(A6356=A$5:A6356,IF(C6356=C$5:C6356,1,0),0))</f>
        <v>66</v>
      </c>
    </row>
    <row r="6357" spans="1:7" x14ac:dyDescent="0.25">
      <c r="A6357">
        <v>2016</v>
      </c>
      <c r="B6357" s="53" t="str">
        <f t="shared" si="198"/>
        <v>2016_AL67</v>
      </c>
      <c r="C6357" t="s">
        <v>364</v>
      </c>
      <c r="D6357" t="s">
        <v>485</v>
      </c>
      <c r="E6357" s="53" t="str">
        <f t="shared" si="199"/>
        <v>2016_ALWINSTON</v>
      </c>
      <c r="F6357">
        <v>417000</v>
      </c>
      <c r="G6357" s="53">
        <f t="array" ref="G6357">SUM(IF(A6357=A$5:A6357,IF(C6357=C$5:C6357,1,0),0))</f>
        <v>67</v>
      </c>
    </row>
    <row r="6358" spans="1:7" x14ac:dyDescent="0.25">
      <c r="A6358">
        <v>2016</v>
      </c>
      <c r="B6358" s="53" t="str">
        <f t="shared" si="198"/>
        <v>2016_AK1</v>
      </c>
      <c r="C6358" t="s">
        <v>130</v>
      </c>
      <c r="D6358" t="s">
        <v>131</v>
      </c>
      <c r="E6358" s="53" t="str">
        <f t="shared" si="199"/>
        <v>2016_AKALEUTIANS EAST</v>
      </c>
      <c r="F6358">
        <v>625500</v>
      </c>
      <c r="G6358" s="53">
        <f t="array" ref="G6358">SUM(IF(A6358=A$5:A6358,IF(C6358=C$5:C6358,1,0),0))</f>
        <v>1</v>
      </c>
    </row>
    <row r="6359" spans="1:7" x14ac:dyDescent="0.25">
      <c r="A6359">
        <v>2016</v>
      </c>
      <c r="B6359" s="53" t="str">
        <f t="shared" si="198"/>
        <v>2016_AK2</v>
      </c>
      <c r="C6359" t="s">
        <v>130</v>
      </c>
      <c r="D6359" t="s">
        <v>132</v>
      </c>
      <c r="E6359" s="53" t="str">
        <f t="shared" si="199"/>
        <v>2016_AKALEUTIANS WEST</v>
      </c>
      <c r="F6359">
        <v>625500</v>
      </c>
      <c r="G6359" s="53">
        <f t="array" ref="G6359">SUM(IF(A6359=A$5:A6359,IF(C6359=C$5:C6359,1,0),0))</f>
        <v>2</v>
      </c>
    </row>
    <row r="6360" spans="1:7" x14ac:dyDescent="0.25">
      <c r="A6360">
        <v>2016</v>
      </c>
      <c r="B6360" s="53" t="str">
        <f t="shared" si="198"/>
        <v>2016_AK3</v>
      </c>
      <c r="C6360" t="s">
        <v>130</v>
      </c>
      <c r="D6360" t="s">
        <v>133</v>
      </c>
      <c r="E6360" s="53" t="str">
        <f t="shared" si="199"/>
        <v>2016_AKANCHORAGE</v>
      </c>
      <c r="F6360">
        <v>625500</v>
      </c>
      <c r="G6360" s="53">
        <f t="array" ref="G6360">SUM(IF(A6360=A$5:A6360,IF(C6360=C$5:C6360,1,0),0))</f>
        <v>3</v>
      </c>
    </row>
    <row r="6361" spans="1:7" x14ac:dyDescent="0.25">
      <c r="A6361">
        <v>2016</v>
      </c>
      <c r="B6361" s="53" t="str">
        <f t="shared" si="198"/>
        <v>2016_AK4</v>
      </c>
      <c r="C6361" t="s">
        <v>130</v>
      </c>
      <c r="D6361" t="s">
        <v>134</v>
      </c>
      <c r="E6361" s="53" t="str">
        <f t="shared" si="199"/>
        <v>2016_AKBETHEL</v>
      </c>
      <c r="F6361">
        <v>625500</v>
      </c>
      <c r="G6361" s="53">
        <f t="array" ref="G6361">SUM(IF(A6361=A$5:A6361,IF(C6361=C$5:C6361,1,0),0))</f>
        <v>4</v>
      </c>
    </row>
    <row r="6362" spans="1:7" x14ac:dyDescent="0.25">
      <c r="A6362">
        <v>2016</v>
      </c>
      <c r="B6362" s="53" t="str">
        <f t="shared" si="198"/>
        <v>2016_AK5</v>
      </c>
      <c r="C6362" t="s">
        <v>130</v>
      </c>
      <c r="D6362" t="s">
        <v>135</v>
      </c>
      <c r="E6362" s="53" t="str">
        <f t="shared" si="199"/>
        <v>2016_AKBRISTOL BAY</v>
      </c>
      <c r="F6362">
        <v>625500</v>
      </c>
      <c r="G6362" s="53">
        <f t="array" ref="G6362">SUM(IF(A6362=A$5:A6362,IF(C6362=C$5:C6362,1,0),0))</f>
        <v>5</v>
      </c>
    </row>
    <row r="6363" spans="1:7" x14ac:dyDescent="0.25">
      <c r="A6363">
        <v>2016</v>
      </c>
      <c r="B6363" s="53" t="str">
        <f t="shared" si="198"/>
        <v>2016_AK6</v>
      </c>
      <c r="C6363" t="s">
        <v>130</v>
      </c>
      <c r="D6363" t="s">
        <v>136</v>
      </c>
      <c r="E6363" s="53" t="str">
        <f t="shared" si="199"/>
        <v>2016_AKDENALI</v>
      </c>
      <c r="F6363">
        <v>625500</v>
      </c>
      <c r="G6363" s="53">
        <f t="array" ref="G6363">SUM(IF(A6363=A$5:A6363,IF(C6363=C$5:C6363,1,0),0))</f>
        <v>6</v>
      </c>
    </row>
    <row r="6364" spans="1:7" x14ac:dyDescent="0.25">
      <c r="A6364">
        <v>2016</v>
      </c>
      <c r="B6364" s="53" t="str">
        <f t="shared" si="198"/>
        <v>2016_AK7</v>
      </c>
      <c r="C6364" t="s">
        <v>130</v>
      </c>
      <c r="D6364" t="s">
        <v>137</v>
      </c>
      <c r="E6364" s="53" t="str">
        <f t="shared" si="199"/>
        <v>2016_AKDILLINGHAM</v>
      </c>
      <c r="F6364">
        <v>625500</v>
      </c>
      <c r="G6364" s="53">
        <f t="array" ref="G6364">SUM(IF(A6364=A$5:A6364,IF(C6364=C$5:C6364,1,0),0))</f>
        <v>7</v>
      </c>
    </row>
    <row r="6365" spans="1:7" x14ac:dyDescent="0.25">
      <c r="A6365">
        <v>2016</v>
      </c>
      <c r="B6365" s="53" t="str">
        <f t="shared" si="198"/>
        <v>2016_AK8</v>
      </c>
      <c r="C6365" t="s">
        <v>130</v>
      </c>
      <c r="D6365" t="s">
        <v>138</v>
      </c>
      <c r="E6365" s="53" t="str">
        <f t="shared" si="199"/>
        <v>2016_AKFAIRBANKS NORTH</v>
      </c>
      <c r="F6365">
        <v>625500</v>
      </c>
      <c r="G6365" s="53">
        <f t="array" ref="G6365">SUM(IF(A6365=A$5:A6365,IF(C6365=C$5:C6365,1,0),0))</f>
        <v>8</v>
      </c>
    </row>
    <row r="6366" spans="1:7" x14ac:dyDescent="0.25">
      <c r="A6366">
        <v>2016</v>
      </c>
      <c r="B6366" s="53" t="str">
        <f t="shared" si="198"/>
        <v>2016_AK9</v>
      </c>
      <c r="C6366" t="s">
        <v>130</v>
      </c>
      <c r="D6366" t="s">
        <v>139</v>
      </c>
      <c r="E6366" s="53" t="str">
        <f t="shared" si="199"/>
        <v>2016_AKHAINES</v>
      </c>
      <c r="F6366">
        <v>625500</v>
      </c>
      <c r="G6366" s="53">
        <f t="array" ref="G6366">SUM(IF(A6366=A$5:A6366,IF(C6366=C$5:C6366,1,0),0))</f>
        <v>9</v>
      </c>
    </row>
    <row r="6367" spans="1:7" x14ac:dyDescent="0.25">
      <c r="A6367">
        <v>2016</v>
      </c>
      <c r="B6367" s="53" t="str">
        <f t="shared" si="198"/>
        <v>2016_AK10</v>
      </c>
      <c r="C6367" t="s">
        <v>130</v>
      </c>
      <c r="D6367" t="s">
        <v>140</v>
      </c>
      <c r="E6367" s="53" t="str">
        <f t="shared" si="199"/>
        <v>2016_AKHOONAH-ANGOON C</v>
      </c>
      <c r="F6367">
        <v>625500</v>
      </c>
      <c r="G6367" s="53">
        <f t="array" ref="G6367">SUM(IF(A6367=A$5:A6367,IF(C6367=C$5:C6367,1,0),0))</f>
        <v>10</v>
      </c>
    </row>
    <row r="6368" spans="1:7" x14ac:dyDescent="0.25">
      <c r="A6368">
        <v>2016</v>
      </c>
      <c r="B6368" s="53" t="str">
        <f t="shared" si="198"/>
        <v>2016_AK11</v>
      </c>
      <c r="C6368" t="s">
        <v>130</v>
      </c>
      <c r="D6368" t="s">
        <v>141</v>
      </c>
      <c r="E6368" s="53" t="str">
        <f t="shared" si="199"/>
        <v>2016_AKJUNEAU</v>
      </c>
      <c r="F6368">
        <v>625500</v>
      </c>
      <c r="G6368" s="53">
        <f t="array" ref="G6368">SUM(IF(A6368=A$5:A6368,IF(C6368=C$5:C6368,1,0),0))</f>
        <v>11</v>
      </c>
    </row>
    <row r="6369" spans="1:7" x14ac:dyDescent="0.25">
      <c r="A6369">
        <v>2016</v>
      </c>
      <c r="B6369" s="53" t="str">
        <f t="shared" si="198"/>
        <v>2016_AK12</v>
      </c>
      <c r="C6369" t="s">
        <v>130</v>
      </c>
      <c r="D6369" t="s">
        <v>142</v>
      </c>
      <c r="E6369" s="53" t="str">
        <f t="shared" si="199"/>
        <v>2016_AKKENAI PENINSULA</v>
      </c>
      <c r="F6369">
        <v>625500</v>
      </c>
      <c r="G6369" s="53">
        <f t="array" ref="G6369">SUM(IF(A6369=A$5:A6369,IF(C6369=C$5:C6369,1,0),0))</f>
        <v>12</v>
      </c>
    </row>
    <row r="6370" spans="1:7" x14ac:dyDescent="0.25">
      <c r="A6370">
        <v>2016</v>
      </c>
      <c r="B6370" s="53" t="str">
        <f t="shared" si="198"/>
        <v>2016_AK13</v>
      </c>
      <c r="C6370" t="s">
        <v>130</v>
      </c>
      <c r="D6370" t="s">
        <v>143</v>
      </c>
      <c r="E6370" s="53" t="str">
        <f t="shared" si="199"/>
        <v>2016_AKKETCHIKAN GATEW</v>
      </c>
      <c r="F6370">
        <v>625500</v>
      </c>
      <c r="G6370" s="53">
        <f t="array" ref="G6370">SUM(IF(A6370=A$5:A6370,IF(C6370=C$5:C6370,1,0),0))</f>
        <v>13</v>
      </c>
    </row>
    <row r="6371" spans="1:7" x14ac:dyDescent="0.25">
      <c r="A6371">
        <v>2016</v>
      </c>
      <c r="B6371" s="53" t="str">
        <f t="shared" si="198"/>
        <v>2016_AK14</v>
      </c>
      <c r="C6371" t="s">
        <v>130</v>
      </c>
      <c r="D6371" t="s">
        <v>144</v>
      </c>
      <c r="E6371" s="53" t="str">
        <f t="shared" si="199"/>
        <v>2016_AKKODIAK ISLAND</v>
      </c>
      <c r="F6371">
        <v>625500</v>
      </c>
      <c r="G6371" s="53">
        <f t="array" ref="G6371">SUM(IF(A6371=A$5:A6371,IF(C6371=C$5:C6371,1,0),0))</f>
        <v>14</v>
      </c>
    </row>
    <row r="6372" spans="1:7" x14ac:dyDescent="0.25">
      <c r="A6372">
        <v>2016</v>
      </c>
      <c r="B6372" s="53" t="str">
        <f t="shared" si="198"/>
        <v>2016_AK15</v>
      </c>
      <c r="C6372" t="s">
        <v>130</v>
      </c>
      <c r="D6372" t="s">
        <v>145</v>
      </c>
      <c r="E6372" s="53" t="str">
        <f t="shared" si="199"/>
        <v>2016_AKLAKE AND PENINS</v>
      </c>
      <c r="F6372">
        <v>625500</v>
      </c>
      <c r="G6372" s="53">
        <f t="array" ref="G6372">SUM(IF(A6372=A$5:A6372,IF(C6372=C$5:C6372,1,0),0))</f>
        <v>15</v>
      </c>
    </row>
    <row r="6373" spans="1:7" x14ac:dyDescent="0.25">
      <c r="A6373">
        <v>2016</v>
      </c>
      <c r="B6373" s="53" t="str">
        <f t="shared" si="198"/>
        <v>2016_AK16</v>
      </c>
      <c r="C6373" t="s">
        <v>130</v>
      </c>
      <c r="D6373" t="s">
        <v>146</v>
      </c>
      <c r="E6373" s="53" t="str">
        <f t="shared" si="199"/>
        <v>2016_AKMATANUSKA-SUSIT</v>
      </c>
      <c r="F6373">
        <v>625500</v>
      </c>
      <c r="G6373" s="53">
        <f t="array" ref="G6373">SUM(IF(A6373=A$5:A6373,IF(C6373=C$5:C6373,1,0),0))</f>
        <v>16</v>
      </c>
    </row>
    <row r="6374" spans="1:7" x14ac:dyDescent="0.25">
      <c r="A6374">
        <v>2016</v>
      </c>
      <c r="B6374" s="53" t="str">
        <f t="shared" si="198"/>
        <v>2016_AK17</v>
      </c>
      <c r="C6374" t="s">
        <v>130</v>
      </c>
      <c r="D6374" t="s">
        <v>147</v>
      </c>
      <c r="E6374" s="53" t="str">
        <f t="shared" si="199"/>
        <v>2016_AKNOME</v>
      </c>
      <c r="F6374">
        <v>625500</v>
      </c>
      <c r="G6374" s="53">
        <f t="array" ref="G6374">SUM(IF(A6374=A$5:A6374,IF(C6374=C$5:C6374,1,0),0))</f>
        <v>17</v>
      </c>
    </row>
    <row r="6375" spans="1:7" x14ac:dyDescent="0.25">
      <c r="A6375">
        <v>2016</v>
      </c>
      <c r="B6375" s="53" t="str">
        <f t="shared" si="198"/>
        <v>2016_AK18</v>
      </c>
      <c r="C6375" t="s">
        <v>130</v>
      </c>
      <c r="D6375" t="s">
        <v>148</v>
      </c>
      <c r="E6375" s="53" t="str">
        <f t="shared" si="199"/>
        <v>2016_AKNORTH SLOPE</v>
      </c>
      <c r="F6375">
        <v>625500</v>
      </c>
      <c r="G6375" s="53">
        <f t="array" ref="G6375">SUM(IF(A6375=A$5:A6375,IF(C6375=C$5:C6375,1,0),0))</f>
        <v>18</v>
      </c>
    </row>
    <row r="6376" spans="1:7" x14ac:dyDescent="0.25">
      <c r="A6376">
        <v>2016</v>
      </c>
      <c r="B6376" s="53" t="str">
        <f t="shared" si="198"/>
        <v>2016_AK19</v>
      </c>
      <c r="C6376" t="s">
        <v>130</v>
      </c>
      <c r="D6376" t="s">
        <v>149</v>
      </c>
      <c r="E6376" s="53" t="str">
        <f t="shared" si="199"/>
        <v>2016_AKNORTHWEST ARCTI</v>
      </c>
      <c r="F6376">
        <v>625500</v>
      </c>
      <c r="G6376" s="53">
        <f t="array" ref="G6376">SUM(IF(A6376=A$5:A6376,IF(C6376=C$5:C6376,1,0),0))</f>
        <v>19</v>
      </c>
    </row>
    <row r="6377" spans="1:7" x14ac:dyDescent="0.25">
      <c r="A6377">
        <v>2016</v>
      </c>
      <c r="B6377" s="53" t="str">
        <f t="shared" si="198"/>
        <v>2016_AK20</v>
      </c>
      <c r="C6377" t="s">
        <v>130</v>
      </c>
      <c r="D6377" t="s">
        <v>150</v>
      </c>
      <c r="E6377" s="53" t="str">
        <f t="shared" si="199"/>
        <v>2016_AKPETERSBURG CENS</v>
      </c>
      <c r="F6377">
        <v>625500</v>
      </c>
      <c r="G6377" s="53">
        <f t="array" ref="G6377">SUM(IF(A6377=A$5:A6377,IF(C6377=C$5:C6377,1,0),0))</f>
        <v>20</v>
      </c>
    </row>
    <row r="6378" spans="1:7" x14ac:dyDescent="0.25">
      <c r="A6378">
        <v>2016</v>
      </c>
      <c r="B6378" s="53" t="str">
        <f t="shared" si="198"/>
        <v>2016_AK21</v>
      </c>
      <c r="C6378" t="s">
        <v>130</v>
      </c>
      <c r="D6378" t="s">
        <v>151</v>
      </c>
      <c r="E6378" s="53" t="str">
        <f t="shared" si="199"/>
        <v>2016_AKPRINCE OF WALES</v>
      </c>
      <c r="F6378">
        <v>625500</v>
      </c>
      <c r="G6378" s="53">
        <f t="array" ref="G6378">SUM(IF(A6378=A$5:A6378,IF(C6378=C$5:C6378,1,0),0))</f>
        <v>21</v>
      </c>
    </row>
    <row r="6379" spans="1:7" x14ac:dyDescent="0.25">
      <c r="A6379">
        <v>2016</v>
      </c>
      <c r="B6379" s="53" t="str">
        <f t="shared" si="198"/>
        <v>2016_AK22</v>
      </c>
      <c r="C6379" t="s">
        <v>130</v>
      </c>
      <c r="D6379" t="s">
        <v>152</v>
      </c>
      <c r="E6379" s="53" t="str">
        <f t="shared" si="199"/>
        <v>2016_AKSITKA</v>
      </c>
      <c r="F6379">
        <v>625500</v>
      </c>
      <c r="G6379" s="53">
        <f t="array" ref="G6379">SUM(IF(A6379=A$5:A6379,IF(C6379=C$5:C6379,1,0),0))</f>
        <v>22</v>
      </c>
    </row>
    <row r="6380" spans="1:7" x14ac:dyDescent="0.25">
      <c r="A6380">
        <v>2016</v>
      </c>
      <c r="B6380" s="53" t="str">
        <f t="shared" si="198"/>
        <v>2016_AK23</v>
      </c>
      <c r="C6380" t="s">
        <v>130</v>
      </c>
      <c r="D6380" t="s">
        <v>153</v>
      </c>
      <c r="E6380" s="53" t="str">
        <f t="shared" si="199"/>
        <v>2016_AKSKAGWAY MUNICIP</v>
      </c>
      <c r="F6380">
        <v>625500</v>
      </c>
      <c r="G6380" s="53">
        <f t="array" ref="G6380">SUM(IF(A6380=A$5:A6380,IF(C6380=C$5:C6380,1,0),0))</f>
        <v>23</v>
      </c>
    </row>
    <row r="6381" spans="1:7" x14ac:dyDescent="0.25">
      <c r="A6381">
        <v>2016</v>
      </c>
      <c r="B6381" s="53" t="str">
        <f t="shared" si="198"/>
        <v>2016_AK24</v>
      </c>
      <c r="C6381" t="s">
        <v>130</v>
      </c>
      <c r="D6381" t="s">
        <v>154</v>
      </c>
      <c r="E6381" s="53" t="str">
        <f t="shared" si="199"/>
        <v>2016_AKSOUTHEAST FAIRB</v>
      </c>
      <c r="F6381">
        <v>625500</v>
      </c>
      <c r="G6381" s="53">
        <f t="array" ref="G6381">SUM(IF(A6381=A$5:A6381,IF(C6381=C$5:C6381,1,0),0))</f>
        <v>24</v>
      </c>
    </row>
    <row r="6382" spans="1:7" x14ac:dyDescent="0.25">
      <c r="A6382">
        <v>2016</v>
      </c>
      <c r="B6382" s="53" t="str">
        <f t="shared" si="198"/>
        <v>2016_AK25</v>
      </c>
      <c r="C6382" t="s">
        <v>130</v>
      </c>
      <c r="D6382" t="s">
        <v>155</v>
      </c>
      <c r="E6382" s="53" t="str">
        <f t="shared" si="199"/>
        <v>2016_AKVALDEZ-CORDOVA</v>
      </c>
      <c r="F6382">
        <v>625500</v>
      </c>
      <c r="G6382" s="53">
        <f t="array" ref="G6382">SUM(IF(A6382=A$5:A6382,IF(C6382=C$5:C6382,1,0),0))</f>
        <v>25</v>
      </c>
    </row>
    <row r="6383" spans="1:7" x14ac:dyDescent="0.25">
      <c r="A6383">
        <v>2016</v>
      </c>
      <c r="B6383" s="53" t="str">
        <f t="shared" si="198"/>
        <v>2016_AK26</v>
      </c>
      <c r="C6383" t="s">
        <v>130</v>
      </c>
      <c r="D6383" t="s">
        <v>2046</v>
      </c>
      <c r="E6383" s="53" t="str">
        <f t="shared" si="199"/>
        <v>2016_AKWADE HAMPTON</v>
      </c>
      <c r="F6383">
        <v>625500</v>
      </c>
      <c r="G6383" s="53">
        <f t="array" ref="G6383">SUM(IF(A6383=A$5:A6383,IF(C6383=C$5:C6383,1,0),0))</f>
        <v>26</v>
      </c>
    </row>
    <row r="6384" spans="1:7" x14ac:dyDescent="0.25">
      <c r="A6384">
        <v>2016</v>
      </c>
      <c r="B6384" s="53" t="str">
        <f t="shared" si="198"/>
        <v>2016_AK27</v>
      </c>
      <c r="C6384" t="s">
        <v>130</v>
      </c>
      <c r="D6384" t="s">
        <v>156</v>
      </c>
      <c r="E6384" s="53" t="str">
        <f t="shared" si="199"/>
        <v>2016_AKWRANGELL CITY A</v>
      </c>
      <c r="F6384">
        <v>625500</v>
      </c>
      <c r="G6384" s="53">
        <f t="array" ref="G6384">SUM(IF(A6384=A$5:A6384,IF(C6384=C$5:C6384,1,0),0))</f>
        <v>27</v>
      </c>
    </row>
    <row r="6385" spans="1:7" x14ac:dyDescent="0.25">
      <c r="A6385">
        <v>2016</v>
      </c>
      <c r="B6385" s="53" t="str">
        <f t="shared" si="198"/>
        <v>2016_AK28</v>
      </c>
      <c r="C6385" t="s">
        <v>130</v>
      </c>
      <c r="D6385" t="s">
        <v>157</v>
      </c>
      <c r="E6385" s="53" t="str">
        <f t="shared" si="199"/>
        <v>2016_AKYAKUTAT CITY</v>
      </c>
      <c r="F6385">
        <v>625500</v>
      </c>
      <c r="G6385" s="53">
        <f t="array" ref="G6385">SUM(IF(A6385=A$5:A6385,IF(C6385=C$5:C6385,1,0),0))</f>
        <v>28</v>
      </c>
    </row>
    <row r="6386" spans="1:7" x14ac:dyDescent="0.25">
      <c r="A6386">
        <v>2016</v>
      </c>
      <c r="B6386" s="53" t="str">
        <f t="shared" si="198"/>
        <v>2016_AK29</v>
      </c>
      <c r="C6386" t="s">
        <v>130</v>
      </c>
      <c r="D6386" t="s">
        <v>158</v>
      </c>
      <c r="E6386" s="53" t="str">
        <f t="shared" si="199"/>
        <v>2016_AKYUKON-KOYUKUK</v>
      </c>
      <c r="F6386">
        <v>625500</v>
      </c>
      <c r="G6386" s="53">
        <f t="array" ref="G6386">SUM(IF(A6386=A$5:A6386,IF(C6386=C$5:C6386,1,0),0))</f>
        <v>29</v>
      </c>
    </row>
    <row r="6387" spans="1:7" x14ac:dyDescent="0.25">
      <c r="A6387">
        <v>2016</v>
      </c>
      <c r="B6387" s="53" t="str">
        <f t="shared" si="198"/>
        <v>2016_AZ1</v>
      </c>
      <c r="C6387" t="s">
        <v>365</v>
      </c>
      <c r="D6387" t="s">
        <v>487</v>
      </c>
      <c r="E6387" s="53" t="str">
        <f t="shared" si="199"/>
        <v>2016_AZAPACHE</v>
      </c>
      <c r="F6387">
        <v>417000</v>
      </c>
      <c r="G6387" s="53">
        <f t="array" ref="G6387">SUM(IF(A6387=A$5:A6387,IF(C6387=C$5:C6387,1,0),0))</f>
        <v>1</v>
      </c>
    </row>
    <row r="6388" spans="1:7" x14ac:dyDescent="0.25">
      <c r="A6388">
        <v>2016</v>
      </c>
      <c r="B6388" s="53" t="str">
        <f t="shared" si="198"/>
        <v>2016_AZ2</v>
      </c>
      <c r="C6388" t="s">
        <v>365</v>
      </c>
      <c r="D6388" t="s">
        <v>488</v>
      </c>
      <c r="E6388" s="53" t="str">
        <f t="shared" si="199"/>
        <v>2016_AZCOCHISE</v>
      </c>
      <c r="F6388">
        <v>417000</v>
      </c>
      <c r="G6388" s="53">
        <f t="array" ref="G6388">SUM(IF(A6388=A$5:A6388,IF(C6388=C$5:C6388,1,0),0))</f>
        <v>2</v>
      </c>
    </row>
    <row r="6389" spans="1:7" x14ac:dyDescent="0.25">
      <c r="A6389">
        <v>2016</v>
      </c>
      <c r="B6389" s="53" t="str">
        <f t="shared" si="198"/>
        <v>2016_AZ3</v>
      </c>
      <c r="C6389" t="s">
        <v>365</v>
      </c>
      <c r="D6389" t="s">
        <v>489</v>
      </c>
      <c r="E6389" s="53" t="str">
        <f t="shared" si="199"/>
        <v>2016_AZCOCONINO</v>
      </c>
      <c r="F6389">
        <v>417000</v>
      </c>
      <c r="G6389" s="53">
        <f t="array" ref="G6389">SUM(IF(A6389=A$5:A6389,IF(C6389=C$5:C6389,1,0),0))</f>
        <v>3</v>
      </c>
    </row>
    <row r="6390" spans="1:7" x14ac:dyDescent="0.25">
      <c r="A6390">
        <v>2016</v>
      </c>
      <c r="B6390" s="53" t="str">
        <f t="shared" si="198"/>
        <v>2016_AZ4</v>
      </c>
      <c r="C6390" t="s">
        <v>365</v>
      </c>
      <c r="D6390" t="s">
        <v>490</v>
      </c>
      <c r="E6390" s="53" t="str">
        <f t="shared" si="199"/>
        <v>2016_AZGILA</v>
      </c>
      <c r="F6390">
        <v>417000</v>
      </c>
      <c r="G6390" s="53">
        <f t="array" ref="G6390">SUM(IF(A6390=A$5:A6390,IF(C6390=C$5:C6390,1,0),0))</f>
        <v>4</v>
      </c>
    </row>
    <row r="6391" spans="1:7" x14ac:dyDescent="0.25">
      <c r="A6391">
        <v>2016</v>
      </c>
      <c r="B6391" s="53" t="str">
        <f t="shared" si="198"/>
        <v>2016_AZ5</v>
      </c>
      <c r="C6391" t="s">
        <v>365</v>
      </c>
      <c r="D6391" t="s">
        <v>491</v>
      </c>
      <c r="E6391" s="53" t="str">
        <f t="shared" si="199"/>
        <v>2016_AZGRAHAM</v>
      </c>
      <c r="F6391">
        <v>417000</v>
      </c>
      <c r="G6391" s="53">
        <f t="array" ref="G6391">SUM(IF(A6391=A$5:A6391,IF(C6391=C$5:C6391,1,0),0))</f>
        <v>5</v>
      </c>
    </row>
    <row r="6392" spans="1:7" x14ac:dyDescent="0.25">
      <c r="A6392">
        <v>2016</v>
      </c>
      <c r="B6392" s="53" t="str">
        <f t="shared" si="198"/>
        <v>2016_AZ6</v>
      </c>
      <c r="C6392" t="s">
        <v>365</v>
      </c>
      <c r="D6392" t="s">
        <v>492</v>
      </c>
      <c r="E6392" s="53" t="str">
        <f t="shared" si="199"/>
        <v>2016_AZGREENLEE</v>
      </c>
      <c r="F6392">
        <v>417000</v>
      </c>
      <c r="G6392" s="53">
        <f t="array" ref="G6392">SUM(IF(A6392=A$5:A6392,IF(C6392=C$5:C6392,1,0),0))</f>
        <v>6</v>
      </c>
    </row>
    <row r="6393" spans="1:7" x14ac:dyDescent="0.25">
      <c r="A6393">
        <v>2016</v>
      </c>
      <c r="B6393" s="53" t="str">
        <f t="shared" si="198"/>
        <v>2016_AZ7</v>
      </c>
      <c r="C6393" t="s">
        <v>365</v>
      </c>
      <c r="D6393" t="s">
        <v>493</v>
      </c>
      <c r="E6393" s="53" t="str">
        <f t="shared" si="199"/>
        <v>2016_AZLA PAZ</v>
      </c>
      <c r="F6393">
        <v>417000</v>
      </c>
      <c r="G6393" s="53">
        <f t="array" ref="G6393">SUM(IF(A6393=A$5:A6393,IF(C6393=C$5:C6393,1,0),0))</f>
        <v>7</v>
      </c>
    </row>
    <row r="6394" spans="1:7" x14ac:dyDescent="0.25">
      <c r="A6394">
        <v>2016</v>
      </c>
      <c r="B6394" s="53" t="str">
        <f t="shared" si="198"/>
        <v>2016_AZ8</v>
      </c>
      <c r="C6394" t="s">
        <v>365</v>
      </c>
      <c r="D6394" t="s">
        <v>494</v>
      </c>
      <c r="E6394" s="53" t="str">
        <f t="shared" si="199"/>
        <v>2016_AZMARICOPA</v>
      </c>
      <c r="F6394">
        <v>417000</v>
      </c>
      <c r="G6394" s="53">
        <f t="array" ref="G6394">SUM(IF(A6394=A$5:A6394,IF(C6394=C$5:C6394,1,0),0))</f>
        <v>8</v>
      </c>
    </row>
    <row r="6395" spans="1:7" x14ac:dyDescent="0.25">
      <c r="A6395">
        <v>2016</v>
      </c>
      <c r="B6395" s="53" t="str">
        <f t="shared" si="198"/>
        <v>2016_AZ9</v>
      </c>
      <c r="C6395" t="s">
        <v>365</v>
      </c>
      <c r="D6395" t="s">
        <v>495</v>
      </c>
      <c r="E6395" s="53" t="str">
        <f t="shared" si="199"/>
        <v>2016_AZMOHAVE</v>
      </c>
      <c r="F6395">
        <v>417000</v>
      </c>
      <c r="G6395" s="53">
        <f t="array" ref="G6395">SUM(IF(A6395=A$5:A6395,IF(C6395=C$5:C6395,1,0),0))</f>
        <v>9</v>
      </c>
    </row>
    <row r="6396" spans="1:7" x14ac:dyDescent="0.25">
      <c r="A6396">
        <v>2016</v>
      </c>
      <c r="B6396" s="53" t="str">
        <f t="shared" si="198"/>
        <v>2016_AZ10</v>
      </c>
      <c r="C6396" t="s">
        <v>365</v>
      </c>
      <c r="D6396" t="s">
        <v>496</v>
      </c>
      <c r="E6396" s="53" t="str">
        <f t="shared" si="199"/>
        <v>2016_AZNAVAJO</v>
      </c>
      <c r="F6396">
        <v>417000</v>
      </c>
      <c r="G6396" s="53">
        <f t="array" ref="G6396">SUM(IF(A6396=A$5:A6396,IF(C6396=C$5:C6396,1,0),0))</f>
        <v>10</v>
      </c>
    </row>
    <row r="6397" spans="1:7" x14ac:dyDescent="0.25">
      <c r="A6397">
        <v>2016</v>
      </c>
      <c r="B6397" s="53" t="str">
        <f t="shared" si="198"/>
        <v>2016_AZ11</v>
      </c>
      <c r="C6397" t="s">
        <v>365</v>
      </c>
      <c r="D6397" t="s">
        <v>497</v>
      </c>
      <c r="E6397" s="53" t="str">
        <f t="shared" si="199"/>
        <v>2016_AZPIMA</v>
      </c>
      <c r="F6397">
        <v>417000</v>
      </c>
      <c r="G6397" s="53">
        <f t="array" ref="G6397">SUM(IF(A6397=A$5:A6397,IF(C6397=C$5:C6397,1,0),0))</f>
        <v>11</v>
      </c>
    </row>
    <row r="6398" spans="1:7" x14ac:dyDescent="0.25">
      <c r="A6398">
        <v>2016</v>
      </c>
      <c r="B6398" s="53" t="str">
        <f t="shared" si="198"/>
        <v>2016_AZ12</v>
      </c>
      <c r="C6398" t="s">
        <v>365</v>
      </c>
      <c r="D6398" t="s">
        <v>498</v>
      </c>
      <c r="E6398" s="53" t="str">
        <f t="shared" si="199"/>
        <v>2016_AZPINAL</v>
      </c>
      <c r="F6398">
        <v>417000</v>
      </c>
      <c r="G6398" s="53">
        <f t="array" ref="G6398">SUM(IF(A6398=A$5:A6398,IF(C6398=C$5:C6398,1,0),0))</f>
        <v>12</v>
      </c>
    </row>
    <row r="6399" spans="1:7" x14ac:dyDescent="0.25">
      <c r="A6399">
        <v>2016</v>
      </c>
      <c r="B6399" s="53" t="str">
        <f t="shared" si="198"/>
        <v>2016_AZ13</v>
      </c>
      <c r="C6399" t="s">
        <v>365</v>
      </c>
      <c r="D6399" t="s">
        <v>179</v>
      </c>
      <c r="E6399" s="53" t="str">
        <f t="shared" si="199"/>
        <v>2016_AZSANTA CRUZ</v>
      </c>
      <c r="F6399">
        <v>417000</v>
      </c>
      <c r="G6399" s="53">
        <f t="array" ref="G6399">SUM(IF(A6399=A$5:A6399,IF(C6399=C$5:C6399,1,0),0))</f>
        <v>13</v>
      </c>
    </row>
    <row r="6400" spans="1:7" x14ac:dyDescent="0.25">
      <c r="A6400">
        <v>2016</v>
      </c>
      <c r="B6400" s="53" t="str">
        <f t="shared" si="198"/>
        <v>2016_AZ14</v>
      </c>
      <c r="C6400" t="s">
        <v>365</v>
      </c>
      <c r="D6400" t="s">
        <v>499</v>
      </c>
      <c r="E6400" s="53" t="str">
        <f t="shared" si="199"/>
        <v>2016_AZYAVAPAI</v>
      </c>
      <c r="F6400">
        <v>417000</v>
      </c>
      <c r="G6400" s="53">
        <f t="array" ref="G6400">SUM(IF(A6400=A$5:A6400,IF(C6400=C$5:C6400,1,0),0))</f>
        <v>14</v>
      </c>
    </row>
    <row r="6401" spans="1:7" x14ac:dyDescent="0.25">
      <c r="A6401">
        <v>2016</v>
      </c>
      <c r="B6401" s="53" t="str">
        <f t="shared" si="198"/>
        <v>2016_AZ15</v>
      </c>
      <c r="C6401" t="s">
        <v>365</v>
      </c>
      <c r="D6401" t="s">
        <v>500</v>
      </c>
      <c r="E6401" s="53" t="str">
        <f t="shared" si="199"/>
        <v>2016_AZYUMA</v>
      </c>
      <c r="F6401">
        <v>417000</v>
      </c>
      <c r="G6401" s="53">
        <f t="array" ref="G6401">SUM(IF(A6401=A$5:A6401,IF(C6401=C$5:C6401,1,0),0))</f>
        <v>15</v>
      </c>
    </row>
    <row r="6402" spans="1:7" x14ac:dyDescent="0.25">
      <c r="A6402">
        <v>2016</v>
      </c>
      <c r="B6402" s="53" t="str">
        <f t="shared" si="198"/>
        <v>2016_AR1</v>
      </c>
      <c r="C6402" t="s">
        <v>366</v>
      </c>
      <c r="D6402" t="s">
        <v>81</v>
      </c>
      <c r="E6402" s="53" t="str">
        <f t="shared" si="199"/>
        <v>2016_ARARKANSAS</v>
      </c>
      <c r="F6402">
        <v>417000</v>
      </c>
      <c r="G6402" s="53">
        <f t="array" ref="G6402">SUM(IF(A6402=A$5:A6402,IF(C6402=C$5:C6402,1,0),0))</f>
        <v>1</v>
      </c>
    </row>
    <row r="6403" spans="1:7" x14ac:dyDescent="0.25">
      <c r="A6403">
        <v>2016</v>
      </c>
      <c r="B6403" s="53" t="str">
        <f t="shared" si="198"/>
        <v>2016_AR2</v>
      </c>
      <c r="C6403" t="s">
        <v>366</v>
      </c>
      <c r="D6403" t="s">
        <v>501</v>
      </c>
      <c r="E6403" s="53" t="str">
        <f t="shared" si="199"/>
        <v>2016_ARASHLEY</v>
      </c>
      <c r="F6403">
        <v>417000</v>
      </c>
      <c r="G6403" s="53">
        <f t="array" ref="G6403">SUM(IF(A6403=A$5:A6403,IF(C6403=C$5:C6403,1,0),0))</f>
        <v>2</v>
      </c>
    </row>
    <row r="6404" spans="1:7" x14ac:dyDescent="0.25">
      <c r="A6404">
        <v>2016</v>
      </c>
      <c r="B6404" s="53" t="str">
        <f t="shared" si="198"/>
        <v>2016_AR3</v>
      </c>
      <c r="C6404" t="s">
        <v>366</v>
      </c>
      <c r="D6404" t="s">
        <v>502</v>
      </c>
      <c r="E6404" s="53" t="str">
        <f t="shared" si="199"/>
        <v>2016_ARBAXTER</v>
      </c>
      <c r="F6404">
        <v>417000</v>
      </c>
      <c r="G6404" s="53">
        <f t="array" ref="G6404">SUM(IF(A6404=A$5:A6404,IF(C6404=C$5:C6404,1,0),0))</f>
        <v>3</v>
      </c>
    </row>
    <row r="6405" spans="1:7" x14ac:dyDescent="0.25">
      <c r="A6405">
        <v>2016</v>
      </c>
      <c r="B6405" s="53" t="str">
        <f t="shared" si="198"/>
        <v>2016_AR4</v>
      </c>
      <c r="C6405" t="s">
        <v>366</v>
      </c>
      <c r="D6405" t="s">
        <v>503</v>
      </c>
      <c r="E6405" s="53" t="str">
        <f t="shared" si="199"/>
        <v>2016_ARBENTON</v>
      </c>
      <c r="F6405">
        <v>417000</v>
      </c>
      <c r="G6405" s="53">
        <f t="array" ref="G6405">SUM(IF(A6405=A$5:A6405,IF(C6405=C$5:C6405,1,0),0))</f>
        <v>4</v>
      </c>
    </row>
    <row r="6406" spans="1:7" x14ac:dyDescent="0.25">
      <c r="A6406">
        <v>2016</v>
      </c>
      <c r="B6406" s="53" t="str">
        <f t="shared" ref="B6406:B6469" si="200">A6406&amp;"_"&amp;C6406&amp;G6406</f>
        <v>2016_AR5</v>
      </c>
      <c r="C6406" t="s">
        <v>366</v>
      </c>
      <c r="D6406" t="s">
        <v>504</v>
      </c>
      <c r="E6406" s="53" t="str">
        <f t="shared" ref="E6406:E6469" si="201">A6406&amp;"_"&amp;C6406&amp;D6406</f>
        <v>2016_ARBOONE</v>
      </c>
      <c r="F6406">
        <v>417000</v>
      </c>
      <c r="G6406" s="53">
        <f t="array" ref="G6406">SUM(IF(A6406=A$5:A6406,IF(C6406=C$5:C6406,1,0),0))</f>
        <v>5</v>
      </c>
    </row>
    <row r="6407" spans="1:7" x14ac:dyDescent="0.25">
      <c r="A6407">
        <v>2016</v>
      </c>
      <c r="B6407" s="53" t="str">
        <f t="shared" si="200"/>
        <v>2016_AR6</v>
      </c>
      <c r="C6407" t="s">
        <v>366</v>
      </c>
      <c r="D6407" t="s">
        <v>505</v>
      </c>
      <c r="E6407" s="53" t="str">
        <f t="shared" si="201"/>
        <v>2016_ARBRADLEY</v>
      </c>
      <c r="F6407">
        <v>417000</v>
      </c>
      <c r="G6407" s="53">
        <f t="array" ref="G6407">SUM(IF(A6407=A$5:A6407,IF(C6407=C$5:C6407,1,0),0))</f>
        <v>6</v>
      </c>
    </row>
    <row r="6408" spans="1:7" x14ac:dyDescent="0.25">
      <c r="A6408">
        <v>2016</v>
      </c>
      <c r="B6408" s="53" t="str">
        <f t="shared" si="200"/>
        <v>2016_AR7</v>
      </c>
      <c r="C6408" t="s">
        <v>366</v>
      </c>
      <c r="D6408" t="s">
        <v>434</v>
      </c>
      <c r="E6408" s="53" t="str">
        <f t="shared" si="201"/>
        <v>2016_ARCALHOUN</v>
      </c>
      <c r="F6408">
        <v>417000</v>
      </c>
      <c r="G6408" s="53">
        <f t="array" ref="G6408">SUM(IF(A6408=A$5:A6408,IF(C6408=C$5:C6408,1,0),0))</f>
        <v>7</v>
      </c>
    </row>
    <row r="6409" spans="1:7" x14ac:dyDescent="0.25">
      <c r="A6409">
        <v>2016</v>
      </c>
      <c r="B6409" s="53" t="str">
        <f t="shared" si="200"/>
        <v>2016_AR8</v>
      </c>
      <c r="C6409" t="s">
        <v>366</v>
      </c>
      <c r="D6409" t="s">
        <v>227</v>
      </c>
      <c r="E6409" s="53" t="str">
        <f t="shared" si="201"/>
        <v>2016_ARCARROLL</v>
      </c>
      <c r="F6409">
        <v>417000</v>
      </c>
      <c r="G6409" s="53">
        <f t="array" ref="G6409">SUM(IF(A6409=A$5:A6409,IF(C6409=C$5:C6409,1,0),0))</f>
        <v>8</v>
      </c>
    </row>
    <row r="6410" spans="1:7" x14ac:dyDescent="0.25">
      <c r="A6410">
        <v>2016</v>
      </c>
      <c r="B6410" s="53" t="str">
        <f t="shared" si="200"/>
        <v>2016_AR9</v>
      </c>
      <c r="C6410" t="s">
        <v>366</v>
      </c>
      <c r="D6410" t="s">
        <v>506</v>
      </c>
      <c r="E6410" s="53" t="str">
        <f t="shared" si="201"/>
        <v>2016_ARCHICOT</v>
      </c>
      <c r="F6410">
        <v>417000</v>
      </c>
      <c r="G6410" s="53">
        <f t="array" ref="G6410">SUM(IF(A6410=A$5:A6410,IF(C6410=C$5:C6410,1,0),0))</f>
        <v>9</v>
      </c>
    </row>
    <row r="6411" spans="1:7" x14ac:dyDescent="0.25">
      <c r="A6411">
        <v>2016</v>
      </c>
      <c r="B6411" s="53" t="str">
        <f t="shared" si="200"/>
        <v>2016_AR10</v>
      </c>
      <c r="C6411" t="s">
        <v>366</v>
      </c>
      <c r="D6411" t="s">
        <v>507</v>
      </c>
      <c r="E6411" s="53" t="str">
        <f t="shared" si="201"/>
        <v>2016_ARCLARK</v>
      </c>
      <c r="F6411">
        <v>417000</v>
      </c>
      <c r="G6411" s="53">
        <f t="array" ref="G6411">SUM(IF(A6411=A$5:A6411,IF(C6411=C$5:C6411,1,0),0))</f>
        <v>10</v>
      </c>
    </row>
    <row r="6412" spans="1:7" x14ac:dyDescent="0.25">
      <c r="A6412">
        <v>2016</v>
      </c>
      <c r="B6412" s="53" t="str">
        <f t="shared" si="200"/>
        <v>2016_AR11</v>
      </c>
      <c r="C6412" t="s">
        <v>366</v>
      </c>
      <c r="D6412" t="s">
        <v>439</v>
      </c>
      <c r="E6412" s="53" t="str">
        <f t="shared" si="201"/>
        <v>2016_ARCLAY</v>
      </c>
      <c r="F6412">
        <v>417000</v>
      </c>
      <c r="G6412" s="53">
        <f t="array" ref="G6412">SUM(IF(A6412=A$5:A6412,IF(C6412=C$5:C6412,1,0),0))</f>
        <v>11</v>
      </c>
    </row>
    <row r="6413" spans="1:7" x14ac:dyDescent="0.25">
      <c r="A6413">
        <v>2016</v>
      </c>
      <c r="B6413" s="53" t="str">
        <f t="shared" si="200"/>
        <v>2016_AR12</v>
      </c>
      <c r="C6413" t="s">
        <v>366</v>
      </c>
      <c r="D6413" t="s">
        <v>440</v>
      </c>
      <c r="E6413" s="53" t="str">
        <f t="shared" si="201"/>
        <v>2016_ARCLEBURNE</v>
      </c>
      <c r="F6413">
        <v>417000</v>
      </c>
      <c r="G6413" s="53">
        <f t="array" ref="G6413">SUM(IF(A6413=A$5:A6413,IF(C6413=C$5:C6413,1,0),0))</f>
        <v>12</v>
      </c>
    </row>
    <row r="6414" spans="1:7" x14ac:dyDescent="0.25">
      <c r="A6414">
        <v>2016</v>
      </c>
      <c r="B6414" s="53" t="str">
        <f t="shared" si="200"/>
        <v>2016_AR13</v>
      </c>
      <c r="C6414" t="s">
        <v>366</v>
      </c>
      <c r="D6414" t="s">
        <v>508</v>
      </c>
      <c r="E6414" s="53" t="str">
        <f t="shared" si="201"/>
        <v>2016_ARCLEVELAND</v>
      </c>
      <c r="F6414">
        <v>417000</v>
      </c>
      <c r="G6414" s="53">
        <f t="array" ref="G6414">SUM(IF(A6414=A$5:A6414,IF(C6414=C$5:C6414,1,0),0))</f>
        <v>13</v>
      </c>
    </row>
    <row r="6415" spans="1:7" x14ac:dyDescent="0.25">
      <c r="A6415">
        <v>2016</v>
      </c>
      <c r="B6415" s="53" t="str">
        <f t="shared" si="200"/>
        <v>2016_AR14</v>
      </c>
      <c r="C6415" t="s">
        <v>366</v>
      </c>
      <c r="D6415" t="s">
        <v>509</v>
      </c>
      <c r="E6415" s="53" t="str">
        <f t="shared" si="201"/>
        <v>2016_ARCOLUMBIA</v>
      </c>
      <c r="F6415">
        <v>417000</v>
      </c>
      <c r="G6415" s="53">
        <f t="array" ref="G6415">SUM(IF(A6415=A$5:A6415,IF(C6415=C$5:C6415,1,0),0))</f>
        <v>14</v>
      </c>
    </row>
    <row r="6416" spans="1:7" x14ac:dyDescent="0.25">
      <c r="A6416">
        <v>2016</v>
      </c>
      <c r="B6416" s="53" t="str">
        <f t="shared" si="200"/>
        <v>2016_AR15</v>
      </c>
      <c r="C6416" t="s">
        <v>366</v>
      </c>
      <c r="D6416" t="s">
        <v>510</v>
      </c>
      <c r="E6416" s="53" t="str">
        <f t="shared" si="201"/>
        <v>2016_ARCONWAY</v>
      </c>
      <c r="F6416">
        <v>417000</v>
      </c>
      <c r="G6416" s="53">
        <f t="array" ref="G6416">SUM(IF(A6416=A$5:A6416,IF(C6416=C$5:C6416,1,0),0))</f>
        <v>15</v>
      </c>
    </row>
    <row r="6417" spans="1:7" x14ac:dyDescent="0.25">
      <c r="A6417">
        <v>2016</v>
      </c>
      <c r="B6417" s="53" t="str">
        <f t="shared" si="200"/>
        <v>2016_AR16</v>
      </c>
      <c r="C6417" t="s">
        <v>366</v>
      </c>
      <c r="D6417" t="s">
        <v>511</v>
      </c>
      <c r="E6417" s="53" t="str">
        <f t="shared" si="201"/>
        <v>2016_ARCRAIGHEAD</v>
      </c>
      <c r="F6417">
        <v>417000</v>
      </c>
      <c r="G6417" s="53">
        <f t="array" ref="G6417">SUM(IF(A6417=A$5:A6417,IF(C6417=C$5:C6417,1,0),0))</f>
        <v>16</v>
      </c>
    </row>
    <row r="6418" spans="1:7" x14ac:dyDescent="0.25">
      <c r="A6418">
        <v>2016</v>
      </c>
      <c r="B6418" s="53" t="str">
        <f t="shared" si="200"/>
        <v>2016_AR17</v>
      </c>
      <c r="C6418" t="s">
        <v>366</v>
      </c>
      <c r="D6418" t="s">
        <v>512</v>
      </c>
      <c r="E6418" s="53" t="str">
        <f t="shared" si="201"/>
        <v>2016_ARCRAWFORD</v>
      </c>
      <c r="F6418">
        <v>417000</v>
      </c>
      <c r="G6418" s="53">
        <f t="array" ref="G6418">SUM(IF(A6418=A$5:A6418,IF(C6418=C$5:C6418,1,0),0))</f>
        <v>17</v>
      </c>
    </row>
    <row r="6419" spans="1:7" x14ac:dyDescent="0.25">
      <c r="A6419">
        <v>2016</v>
      </c>
      <c r="B6419" s="53" t="str">
        <f t="shared" si="200"/>
        <v>2016_AR18</v>
      </c>
      <c r="C6419" t="s">
        <v>366</v>
      </c>
      <c r="D6419" t="s">
        <v>513</v>
      </c>
      <c r="E6419" s="53" t="str">
        <f t="shared" si="201"/>
        <v>2016_ARCRITTENDEN</v>
      </c>
      <c r="F6419">
        <v>417000</v>
      </c>
      <c r="G6419" s="53">
        <f t="array" ref="G6419">SUM(IF(A6419=A$5:A6419,IF(C6419=C$5:C6419,1,0),0))</f>
        <v>18</v>
      </c>
    </row>
    <row r="6420" spans="1:7" x14ac:dyDescent="0.25">
      <c r="A6420">
        <v>2016</v>
      </c>
      <c r="B6420" s="53" t="str">
        <f t="shared" si="200"/>
        <v>2016_AR19</v>
      </c>
      <c r="C6420" t="s">
        <v>366</v>
      </c>
      <c r="D6420" t="s">
        <v>514</v>
      </c>
      <c r="E6420" s="53" t="str">
        <f t="shared" si="201"/>
        <v>2016_ARCROSS</v>
      </c>
      <c r="F6420">
        <v>417000</v>
      </c>
      <c r="G6420" s="53">
        <f t="array" ref="G6420">SUM(IF(A6420=A$5:A6420,IF(C6420=C$5:C6420,1,0),0))</f>
        <v>19</v>
      </c>
    </row>
    <row r="6421" spans="1:7" x14ac:dyDescent="0.25">
      <c r="A6421">
        <v>2016</v>
      </c>
      <c r="B6421" s="53" t="str">
        <f t="shared" si="200"/>
        <v>2016_AR20</v>
      </c>
      <c r="C6421" t="s">
        <v>366</v>
      </c>
      <c r="D6421" t="s">
        <v>449</v>
      </c>
      <c r="E6421" s="53" t="str">
        <f t="shared" si="201"/>
        <v>2016_ARDALLAS</v>
      </c>
      <c r="F6421">
        <v>417000</v>
      </c>
      <c r="G6421" s="53">
        <f t="array" ref="G6421">SUM(IF(A6421=A$5:A6421,IF(C6421=C$5:C6421,1,0),0))</f>
        <v>20</v>
      </c>
    </row>
    <row r="6422" spans="1:7" x14ac:dyDescent="0.25">
      <c r="A6422">
        <v>2016</v>
      </c>
      <c r="B6422" s="53" t="str">
        <f t="shared" si="200"/>
        <v>2016_AR21</v>
      </c>
      <c r="C6422" t="s">
        <v>366</v>
      </c>
      <c r="D6422" t="s">
        <v>515</v>
      </c>
      <c r="E6422" s="53" t="str">
        <f t="shared" si="201"/>
        <v>2016_ARDESHA</v>
      </c>
      <c r="F6422">
        <v>417000</v>
      </c>
      <c r="G6422" s="53">
        <f t="array" ref="G6422">SUM(IF(A6422=A$5:A6422,IF(C6422=C$5:C6422,1,0),0))</f>
        <v>21</v>
      </c>
    </row>
    <row r="6423" spans="1:7" x14ac:dyDescent="0.25">
      <c r="A6423">
        <v>2016</v>
      </c>
      <c r="B6423" s="53" t="str">
        <f t="shared" si="200"/>
        <v>2016_AR22</v>
      </c>
      <c r="C6423" t="s">
        <v>366</v>
      </c>
      <c r="D6423" t="s">
        <v>516</v>
      </c>
      <c r="E6423" s="53" t="str">
        <f t="shared" si="201"/>
        <v>2016_ARDREW</v>
      </c>
      <c r="F6423">
        <v>417000</v>
      </c>
      <c r="G6423" s="53">
        <f t="array" ref="G6423">SUM(IF(A6423=A$5:A6423,IF(C6423=C$5:C6423,1,0),0))</f>
        <v>22</v>
      </c>
    </row>
    <row r="6424" spans="1:7" x14ac:dyDescent="0.25">
      <c r="A6424">
        <v>2016</v>
      </c>
      <c r="B6424" s="53" t="str">
        <f t="shared" si="200"/>
        <v>2016_AR23</v>
      </c>
      <c r="C6424" t="s">
        <v>366</v>
      </c>
      <c r="D6424" t="s">
        <v>517</v>
      </c>
      <c r="E6424" s="53" t="str">
        <f t="shared" si="201"/>
        <v>2016_ARFAULKNER</v>
      </c>
      <c r="F6424">
        <v>417000</v>
      </c>
      <c r="G6424" s="53">
        <f t="array" ref="G6424">SUM(IF(A6424=A$5:A6424,IF(C6424=C$5:C6424,1,0),0))</f>
        <v>23</v>
      </c>
    </row>
    <row r="6425" spans="1:7" x14ac:dyDescent="0.25">
      <c r="A6425">
        <v>2016</v>
      </c>
      <c r="B6425" s="53" t="str">
        <f t="shared" si="200"/>
        <v>2016_AR24</v>
      </c>
      <c r="C6425" t="s">
        <v>366</v>
      </c>
      <c r="D6425" t="s">
        <v>455</v>
      </c>
      <c r="E6425" s="53" t="str">
        <f t="shared" si="201"/>
        <v>2016_ARFRANKLIN</v>
      </c>
      <c r="F6425">
        <v>417000</v>
      </c>
      <c r="G6425" s="53">
        <f t="array" ref="G6425">SUM(IF(A6425=A$5:A6425,IF(C6425=C$5:C6425,1,0),0))</f>
        <v>24</v>
      </c>
    </row>
    <row r="6426" spans="1:7" x14ac:dyDescent="0.25">
      <c r="A6426">
        <v>2016</v>
      </c>
      <c r="B6426" s="53" t="str">
        <f t="shared" si="200"/>
        <v>2016_AR25</v>
      </c>
      <c r="C6426" t="s">
        <v>366</v>
      </c>
      <c r="D6426" t="s">
        <v>518</v>
      </c>
      <c r="E6426" s="53" t="str">
        <f t="shared" si="201"/>
        <v>2016_ARFULTON</v>
      </c>
      <c r="F6426">
        <v>417000</v>
      </c>
      <c r="G6426" s="53">
        <f t="array" ref="G6426">SUM(IF(A6426=A$5:A6426,IF(C6426=C$5:C6426,1,0),0))</f>
        <v>25</v>
      </c>
    </row>
    <row r="6427" spans="1:7" x14ac:dyDescent="0.25">
      <c r="A6427">
        <v>2016</v>
      </c>
      <c r="B6427" s="53" t="str">
        <f t="shared" si="200"/>
        <v>2016_AR26</v>
      </c>
      <c r="C6427" t="s">
        <v>366</v>
      </c>
      <c r="D6427" t="s">
        <v>519</v>
      </c>
      <c r="E6427" s="53" t="str">
        <f t="shared" si="201"/>
        <v>2016_ARGARLAND</v>
      </c>
      <c r="F6427">
        <v>417000</v>
      </c>
      <c r="G6427" s="53">
        <f t="array" ref="G6427">SUM(IF(A6427=A$5:A6427,IF(C6427=C$5:C6427,1,0),0))</f>
        <v>26</v>
      </c>
    </row>
    <row r="6428" spans="1:7" x14ac:dyDescent="0.25">
      <c r="A6428">
        <v>2016</v>
      </c>
      <c r="B6428" s="53" t="str">
        <f t="shared" si="200"/>
        <v>2016_AR27</v>
      </c>
      <c r="C6428" t="s">
        <v>366</v>
      </c>
      <c r="D6428" t="s">
        <v>520</v>
      </c>
      <c r="E6428" s="53" t="str">
        <f t="shared" si="201"/>
        <v>2016_ARGRANT</v>
      </c>
      <c r="F6428">
        <v>417000</v>
      </c>
      <c r="G6428" s="53">
        <f t="array" ref="G6428">SUM(IF(A6428=A$5:A6428,IF(C6428=C$5:C6428,1,0),0))</f>
        <v>27</v>
      </c>
    </row>
    <row r="6429" spans="1:7" x14ac:dyDescent="0.25">
      <c r="A6429">
        <v>2016</v>
      </c>
      <c r="B6429" s="53" t="str">
        <f t="shared" si="200"/>
        <v>2016_AR28</v>
      </c>
      <c r="C6429" t="s">
        <v>366</v>
      </c>
      <c r="D6429" t="s">
        <v>212</v>
      </c>
      <c r="E6429" s="53" t="str">
        <f t="shared" si="201"/>
        <v>2016_ARGREENE</v>
      </c>
      <c r="F6429">
        <v>417000</v>
      </c>
      <c r="G6429" s="53">
        <f t="array" ref="G6429">SUM(IF(A6429=A$5:A6429,IF(C6429=C$5:C6429,1,0),0))</f>
        <v>28</v>
      </c>
    </row>
    <row r="6430" spans="1:7" x14ac:dyDescent="0.25">
      <c r="A6430">
        <v>2016</v>
      </c>
      <c r="B6430" s="53" t="str">
        <f t="shared" si="200"/>
        <v>2016_AR29</v>
      </c>
      <c r="C6430" t="s">
        <v>366</v>
      </c>
      <c r="D6430" t="s">
        <v>521</v>
      </c>
      <c r="E6430" s="53" t="str">
        <f t="shared" si="201"/>
        <v>2016_ARHEMPSTEAD</v>
      </c>
      <c r="F6430">
        <v>417000</v>
      </c>
      <c r="G6430" s="53">
        <f t="array" ref="G6430">SUM(IF(A6430=A$5:A6430,IF(C6430=C$5:C6430,1,0),0))</f>
        <v>29</v>
      </c>
    </row>
    <row r="6431" spans="1:7" x14ac:dyDescent="0.25">
      <c r="A6431">
        <v>2016</v>
      </c>
      <c r="B6431" s="53" t="str">
        <f t="shared" si="200"/>
        <v>2016_AR30</v>
      </c>
      <c r="C6431" t="s">
        <v>366</v>
      </c>
      <c r="D6431" t="s">
        <v>522</v>
      </c>
      <c r="E6431" s="53" t="str">
        <f t="shared" si="201"/>
        <v>2016_ARHOT SPRING</v>
      </c>
      <c r="F6431">
        <v>417000</v>
      </c>
      <c r="G6431" s="53">
        <f t="array" ref="G6431">SUM(IF(A6431=A$5:A6431,IF(C6431=C$5:C6431,1,0),0))</f>
        <v>30</v>
      </c>
    </row>
    <row r="6432" spans="1:7" x14ac:dyDescent="0.25">
      <c r="A6432">
        <v>2016</v>
      </c>
      <c r="B6432" s="53" t="str">
        <f t="shared" si="200"/>
        <v>2016_AR31</v>
      </c>
      <c r="C6432" t="s">
        <v>366</v>
      </c>
      <c r="D6432" t="s">
        <v>231</v>
      </c>
      <c r="E6432" s="53" t="str">
        <f t="shared" si="201"/>
        <v>2016_ARHOWARD</v>
      </c>
      <c r="F6432">
        <v>417000</v>
      </c>
      <c r="G6432" s="53">
        <f t="array" ref="G6432">SUM(IF(A6432=A$5:A6432,IF(C6432=C$5:C6432,1,0),0))</f>
        <v>31</v>
      </c>
    </row>
    <row r="6433" spans="1:7" x14ac:dyDescent="0.25">
      <c r="A6433">
        <v>2016</v>
      </c>
      <c r="B6433" s="53" t="str">
        <f t="shared" si="200"/>
        <v>2016_AR32</v>
      </c>
      <c r="C6433" t="s">
        <v>366</v>
      </c>
      <c r="D6433" t="s">
        <v>523</v>
      </c>
      <c r="E6433" s="53" t="str">
        <f t="shared" si="201"/>
        <v>2016_ARINDEPENDENCE</v>
      </c>
      <c r="F6433">
        <v>417000</v>
      </c>
      <c r="G6433" s="53">
        <f t="array" ref="G6433">SUM(IF(A6433=A$5:A6433,IF(C6433=C$5:C6433,1,0),0))</f>
        <v>32</v>
      </c>
    </row>
    <row r="6434" spans="1:7" x14ac:dyDescent="0.25">
      <c r="A6434">
        <v>2016</v>
      </c>
      <c r="B6434" s="53" t="str">
        <f t="shared" si="200"/>
        <v>2016_AR33</v>
      </c>
      <c r="C6434" t="s">
        <v>366</v>
      </c>
      <c r="D6434" t="s">
        <v>524</v>
      </c>
      <c r="E6434" s="53" t="str">
        <f t="shared" si="201"/>
        <v>2016_ARIZARD</v>
      </c>
      <c r="F6434">
        <v>417000</v>
      </c>
      <c r="G6434" s="53">
        <f t="array" ref="G6434">SUM(IF(A6434=A$5:A6434,IF(C6434=C$5:C6434,1,0),0))</f>
        <v>33</v>
      </c>
    </row>
    <row r="6435" spans="1:7" x14ac:dyDescent="0.25">
      <c r="A6435">
        <v>2016</v>
      </c>
      <c r="B6435" s="53" t="str">
        <f t="shared" si="200"/>
        <v>2016_AR34</v>
      </c>
      <c r="C6435" t="s">
        <v>366</v>
      </c>
      <c r="D6435" t="s">
        <v>460</v>
      </c>
      <c r="E6435" s="53" t="str">
        <f t="shared" si="201"/>
        <v>2016_ARJACKSON</v>
      </c>
      <c r="F6435">
        <v>417000</v>
      </c>
      <c r="G6435" s="53">
        <f t="array" ref="G6435">SUM(IF(A6435=A$5:A6435,IF(C6435=C$5:C6435,1,0),0))</f>
        <v>34</v>
      </c>
    </row>
    <row r="6436" spans="1:7" x14ac:dyDescent="0.25">
      <c r="A6436">
        <v>2016</v>
      </c>
      <c r="B6436" s="53" t="str">
        <f t="shared" si="200"/>
        <v>2016_AR35</v>
      </c>
      <c r="C6436" t="s">
        <v>366</v>
      </c>
      <c r="D6436" t="s">
        <v>196</v>
      </c>
      <c r="E6436" s="53" t="str">
        <f t="shared" si="201"/>
        <v>2016_ARJEFFERSON</v>
      </c>
      <c r="F6436">
        <v>417000</v>
      </c>
      <c r="G6436" s="53">
        <f t="array" ref="G6436">SUM(IF(A6436=A$5:A6436,IF(C6436=C$5:C6436,1,0),0))</f>
        <v>35</v>
      </c>
    </row>
    <row r="6437" spans="1:7" x14ac:dyDescent="0.25">
      <c r="A6437">
        <v>2016</v>
      </c>
      <c r="B6437" s="53" t="str">
        <f t="shared" si="200"/>
        <v>2016_AR36</v>
      </c>
      <c r="C6437" t="s">
        <v>366</v>
      </c>
      <c r="D6437" t="s">
        <v>525</v>
      </c>
      <c r="E6437" s="53" t="str">
        <f t="shared" si="201"/>
        <v>2016_ARJOHNSON</v>
      </c>
      <c r="F6437">
        <v>417000</v>
      </c>
      <c r="G6437" s="53">
        <f t="array" ref="G6437">SUM(IF(A6437=A$5:A6437,IF(C6437=C$5:C6437,1,0),0))</f>
        <v>36</v>
      </c>
    </row>
    <row r="6438" spans="1:7" x14ac:dyDescent="0.25">
      <c r="A6438">
        <v>2016</v>
      </c>
      <c r="B6438" s="53" t="str">
        <f t="shared" si="200"/>
        <v>2016_AR37</v>
      </c>
      <c r="C6438" t="s">
        <v>366</v>
      </c>
      <c r="D6438" t="s">
        <v>526</v>
      </c>
      <c r="E6438" s="53" t="str">
        <f t="shared" si="201"/>
        <v>2016_ARLAFAYETTE</v>
      </c>
      <c r="F6438">
        <v>417000</v>
      </c>
      <c r="G6438" s="53">
        <f t="array" ref="G6438">SUM(IF(A6438=A$5:A6438,IF(C6438=C$5:C6438,1,0),0))</f>
        <v>37</v>
      </c>
    </row>
    <row r="6439" spans="1:7" x14ac:dyDescent="0.25">
      <c r="A6439">
        <v>2016</v>
      </c>
      <c r="B6439" s="53" t="str">
        <f t="shared" si="200"/>
        <v>2016_AR38</v>
      </c>
      <c r="C6439" t="s">
        <v>366</v>
      </c>
      <c r="D6439" t="s">
        <v>463</v>
      </c>
      <c r="E6439" s="53" t="str">
        <f t="shared" si="201"/>
        <v>2016_ARLAWRENCE</v>
      </c>
      <c r="F6439">
        <v>417000</v>
      </c>
      <c r="G6439" s="53">
        <f t="array" ref="G6439">SUM(IF(A6439=A$5:A6439,IF(C6439=C$5:C6439,1,0),0))</f>
        <v>38</v>
      </c>
    </row>
    <row r="6440" spans="1:7" x14ac:dyDescent="0.25">
      <c r="A6440">
        <v>2016</v>
      </c>
      <c r="B6440" s="53" t="str">
        <f t="shared" si="200"/>
        <v>2016_AR39</v>
      </c>
      <c r="C6440" t="s">
        <v>366</v>
      </c>
      <c r="D6440" t="s">
        <v>464</v>
      </c>
      <c r="E6440" s="53" t="str">
        <f t="shared" si="201"/>
        <v>2016_ARLEE</v>
      </c>
      <c r="F6440">
        <v>417000</v>
      </c>
      <c r="G6440" s="53">
        <f t="array" ref="G6440">SUM(IF(A6440=A$5:A6440,IF(C6440=C$5:C6440,1,0),0))</f>
        <v>39</v>
      </c>
    </row>
    <row r="6441" spans="1:7" x14ac:dyDescent="0.25">
      <c r="A6441">
        <v>2016</v>
      </c>
      <c r="B6441" s="53" t="str">
        <f t="shared" si="200"/>
        <v>2016_AR40</v>
      </c>
      <c r="C6441" t="s">
        <v>366</v>
      </c>
      <c r="D6441" t="s">
        <v>221</v>
      </c>
      <c r="E6441" s="53" t="str">
        <f t="shared" si="201"/>
        <v>2016_ARLINCOLN</v>
      </c>
      <c r="F6441">
        <v>417000</v>
      </c>
      <c r="G6441" s="53">
        <f t="array" ref="G6441">SUM(IF(A6441=A$5:A6441,IF(C6441=C$5:C6441,1,0),0))</f>
        <v>40</v>
      </c>
    </row>
    <row r="6442" spans="1:7" x14ac:dyDescent="0.25">
      <c r="A6442">
        <v>2016</v>
      </c>
      <c r="B6442" s="53" t="str">
        <f t="shared" si="200"/>
        <v>2016_AR41</v>
      </c>
      <c r="C6442" t="s">
        <v>366</v>
      </c>
      <c r="D6442" t="s">
        <v>527</v>
      </c>
      <c r="E6442" s="53" t="str">
        <f t="shared" si="201"/>
        <v>2016_ARLITTLE RIVER</v>
      </c>
      <c r="F6442">
        <v>417000</v>
      </c>
      <c r="G6442" s="53">
        <f t="array" ref="G6442">SUM(IF(A6442=A$5:A6442,IF(C6442=C$5:C6442,1,0),0))</f>
        <v>41</v>
      </c>
    </row>
    <row r="6443" spans="1:7" x14ac:dyDescent="0.25">
      <c r="A6443">
        <v>2016</v>
      </c>
      <c r="B6443" s="53" t="str">
        <f t="shared" si="200"/>
        <v>2016_AR42</v>
      </c>
      <c r="C6443" t="s">
        <v>366</v>
      </c>
      <c r="D6443" t="s">
        <v>528</v>
      </c>
      <c r="E6443" s="53" t="str">
        <f t="shared" si="201"/>
        <v>2016_ARLOGAN</v>
      </c>
      <c r="F6443">
        <v>417000</v>
      </c>
      <c r="G6443" s="53">
        <f t="array" ref="G6443">SUM(IF(A6443=A$5:A6443,IF(C6443=C$5:C6443,1,0),0))</f>
        <v>42</v>
      </c>
    </row>
    <row r="6444" spans="1:7" x14ac:dyDescent="0.25">
      <c r="A6444">
        <v>2016</v>
      </c>
      <c r="B6444" s="53" t="str">
        <f t="shared" si="200"/>
        <v>2016_AR43</v>
      </c>
      <c r="C6444" t="s">
        <v>366</v>
      </c>
      <c r="D6444" t="s">
        <v>529</v>
      </c>
      <c r="E6444" s="53" t="str">
        <f t="shared" si="201"/>
        <v>2016_ARLONOKE</v>
      </c>
      <c r="F6444">
        <v>417000</v>
      </c>
      <c r="G6444" s="53">
        <f t="array" ref="G6444">SUM(IF(A6444=A$5:A6444,IF(C6444=C$5:C6444,1,0),0))</f>
        <v>43</v>
      </c>
    </row>
    <row r="6445" spans="1:7" x14ac:dyDescent="0.25">
      <c r="A6445">
        <v>2016</v>
      </c>
      <c r="B6445" s="53" t="str">
        <f t="shared" si="200"/>
        <v>2016_AR44</v>
      </c>
      <c r="C6445" t="s">
        <v>366</v>
      </c>
      <c r="D6445" t="s">
        <v>467</v>
      </c>
      <c r="E6445" s="53" t="str">
        <f t="shared" si="201"/>
        <v>2016_ARMADISON</v>
      </c>
      <c r="F6445">
        <v>417000</v>
      </c>
      <c r="G6445" s="53">
        <f t="array" ref="G6445">SUM(IF(A6445=A$5:A6445,IF(C6445=C$5:C6445,1,0),0))</f>
        <v>44</v>
      </c>
    </row>
    <row r="6446" spans="1:7" x14ac:dyDescent="0.25">
      <c r="A6446">
        <v>2016</v>
      </c>
      <c r="B6446" s="53" t="str">
        <f t="shared" si="200"/>
        <v>2016_AR45</v>
      </c>
      <c r="C6446" t="s">
        <v>366</v>
      </c>
      <c r="D6446" t="s">
        <v>469</v>
      </c>
      <c r="E6446" s="53" t="str">
        <f t="shared" si="201"/>
        <v>2016_ARMARION</v>
      </c>
      <c r="F6446">
        <v>417000</v>
      </c>
      <c r="G6446" s="53">
        <f t="array" ref="G6446">SUM(IF(A6446=A$5:A6446,IF(C6446=C$5:C6446,1,0),0))</f>
        <v>45</v>
      </c>
    </row>
    <row r="6447" spans="1:7" x14ac:dyDescent="0.25">
      <c r="A6447">
        <v>2016</v>
      </c>
      <c r="B6447" s="53" t="str">
        <f t="shared" si="200"/>
        <v>2016_AR46</v>
      </c>
      <c r="C6447" t="s">
        <v>366</v>
      </c>
      <c r="D6447" t="s">
        <v>530</v>
      </c>
      <c r="E6447" s="53" t="str">
        <f t="shared" si="201"/>
        <v>2016_ARMILLER</v>
      </c>
      <c r="F6447">
        <v>417000</v>
      </c>
      <c r="G6447" s="53">
        <f t="array" ref="G6447">SUM(IF(A6447=A$5:A6447,IF(C6447=C$5:C6447,1,0),0))</f>
        <v>46</v>
      </c>
    </row>
    <row r="6448" spans="1:7" x14ac:dyDescent="0.25">
      <c r="A6448">
        <v>2016</v>
      </c>
      <c r="B6448" s="53" t="str">
        <f t="shared" si="200"/>
        <v>2016_AR47</v>
      </c>
      <c r="C6448" t="s">
        <v>366</v>
      </c>
      <c r="D6448" t="s">
        <v>102</v>
      </c>
      <c r="E6448" s="53" t="str">
        <f t="shared" si="201"/>
        <v>2016_ARMISSISSIPPI</v>
      </c>
      <c r="F6448">
        <v>417000</v>
      </c>
      <c r="G6448" s="53">
        <f t="array" ref="G6448">SUM(IF(A6448=A$5:A6448,IF(C6448=C$5:C6448,1,0),0))</f>
        <v>47</v>
      </c>
    </row>
    <row r="6449" spans="1:7" x14ac:dyDescent="0.25">
      <c r="A6449">
        <v>2016</v>
      </c>
      <c r="B6449" s="53" t="str">
        <f t="shared" si="200"/>
        <v>2016_AR48</v>
      </c>
      <c r="C6449" t="s">
        <v>366</v>
      </c>
      <c r="D6449" t="s">
        <v>210</v>
      </c>
      <c r="E6449" s="53" t="str">
        <f t="shared" si="201"/>
        <v>2016_ARMONROE</v>
      </c>
      <c r="F6449">
        <v>417000</v>
      </c>
      <c r="G6449" s="53">
        <f t="array" ref="G6449">SUM(IF(A6449=A$5:A6449,IF(C6449=C$5:C6449,1,0),0))</f>
        <v>48</v>
      </c>
    </row>
    <row r="6450" spans="1:7" x14ac:dyDescent="0.25">
      <c r="A6450">
        <v>2016</v>
      </c>
      <c r="B6450" s="53" t="str">
        <f t="shared" si="200"/>
        <v>2016_AR49</v>
      </c>
      <c r="C6450" t="s">
        <v>366</v>
      </c>
      <c r="D6450" t="s">
        <v>232</v>
      </c>
      <c r="E6450" s="53" t="str">
        <f t="shared" si="201"/>
        <v>2016_ARMONTGOMERY</v>
      </c>
      <c r="F6450">
        <v>417000</v>
      </c>
      <c r="G6450" s="53">
        <f t="array" ref="G6450">SUM(IF(A6450=A$5:A6450,IF(C6450=C$5:C6450,1,0),0))</f>
        <v>49</v>
      </c>
    </row>
    <row r="6451" spans="1:7" x14ac:dyDescent="0.25">
      <c r="A6451">
        <v>2016</v>
      </c>
      <c r="B6451" s="53" t="str">
        <f t="shared" si="200"/>
        <v>2016_AR50</v>
      </c>
      <c r="C6451" t="s">
        <v>366</v>
      </c>
      <c r="D6451" t="s">
        <v>106</v>
      </c>
      <c r="E6451" s="53" t="str">
        <f t="shared" si="201"/>
        <v>2016_ARNEVADA</v>
      </c>
      <c r="F6451">
        <v>417000</v>
      </c>
      <c r="G6451" s="53">
        <f t="array" ref="G6451">SUM(IF(A6451=A$5:A6451,IF(C6451=C$5:C6451,1,0),0))</f>
        <v>50</v>
      </c>
    </row>
    <row r="6452" spans="1:7" x14ac:dyDescent="0.25">
      <c r="A6452">
        <v>2016</v>
      </c>
      <c r="B6452" s="53" t="str">
        <f t="shared" si="200"/>
        <v>2016_AR51</v>
      </c>
      <c r="C6452" t="s">
        <v>366</v>
      </c>
      <c r="D6452" t="s">
        <v>531</v>
      </c>
      <c r="E6452" s="53" t="str">
        <f t="shared" si="201"/>
        <v>2016_ARNEWTON</v>
      </c>
      <c r="F6452">
        <v>417000</v>
      </c>
      <c r="G6452" s="53">
        <f t="array" ref="G6452">SUM(IF(A6452=A$5:A6452,IF(C6452=C$5:C6452,1,0),0))</f>
        <v>51</v>
      </c>
    </row>
    <row r="6453" spans="1:7" x14ac:dyDescent="0.25">
      <c r="A6453">
        <v>2016</v>
      </c>
      <c r="B6453" s="53" t="str">
        <f t="shared" si="200"/>
        <v>2016_AR52</v>
      </c>
      <c r="C6453" t="s">
        <v>366</v>
      </c>
      <c r="D6453" t="s">
        <v>532</v>
      </c>
      <c r="E6453" s="53" t="str">
        <f t="shared" si="201"/>
        <v>2016_AROUACHITA</v>
      </c>
      <c r="F6453">
        <v>417000</v>
      </c>
      <c r="G6453" s="53">
        <f t="array" ref="G6453">SUM(IF(A6453=A$5:A6453,IF(C6453=C$5:C6453,1,0),0))</f>
        <v>52</v>
      </c>
    </row>
    <row r="6454" spans="1:7" x14ac:dyDescent="0.25">
      <c r="A6454">
        <v>2016</v>
      </c>
      <c r="B6454" s="53" t="str">
        <f t="shared" si="200"/>
        <v>2016_AR53</v>
      </c>
      <c r="C6454" t="s">
        <v>366</v>
      </c>
      <c r="D6454" t="s">
        <v>473</v>
      </c>
      <c r="E6454" s="53" t="str">
        <f t="shared" si="201"/>
        <v>2016_ARPERRY</v>
      </c>
      <c r="F6454">
        <v>417000</v>
      </c>
      <c r="G6454" s="53">
        <f t="array" ref="G6454">SUM(IF(A6454=A$5:A6454,IF(C6454=C$5:C6454,1,0),0))</f>
        <v>53</v>
      </c>
    </row>
    <row r="6455" spans="1:7" x14ac:dyDescent="0.25">
      <c r="A6455">
        <v>2016</v>
      </c>
      <c r="B6455" s="53" t="str">
        <f t="shared" si="200"/>
        <v>2016_AR54</v>
      </c>
      <c r="C6455" t="s">
        <v>366</v>
      </c>
      <c r="D6455" t="s">
        <v>533</v>
      </c>
      <c r="E6455" s="53" t="str">
        <f t="shared" si="201"/>
        <v>2016_ARPHILLIPS</v>
      </c>
      <c r="F6455">
        <v>417000</v>
      </c>
      <c r="G6455" s="53">
        <f t="array" ref="G6455">SUM(IF(A6455=A$5:A6455,IF(C6455=C$5:C6455,1,0),0))</f>
        <v>54</v>
      </c>
    </row>
    <row r="6456" spans="1:7" x14ac:dyDescent="0.25">
      <c r="A6456">
        <v>2016</v>
      </c>
      <c r="B6456" s="53" t="str">
        <f t="shared" si="200"/>
        <v>2016_AR55</v>
      </c>
      <c r="C6456" t="s">
        <v>366</v>
      </c>
      <c r="D6456" t="s">
        <v>277</v>
      </c>
      <c r="E6456" s="53" t="str">
        <f t="shared" si="201"/>
        <v>2016_ARPIKE</v>
      </c>
      <c r="F6456">
        <v>417000</v>
      </c>
      <c r="G6456" s="53">
        <f t="array" ref="G6456">SUM(IF(A6456=A$5:A6456,IF(C6456=C$5:C6456,1,0),0))</f>
        <v>55</v>
      </c>
    </row>
    <row r="6457" spans="1:7" x14ac:dyDescent="0.25">
      <c r="A6457">
        <v>2016</v>
      </c>
      <c r="B6457" s="53" t="str">
        <f t="shared" si="200"/>
        <v>2016_AR56</v>
      </c>
      <c r="C6457" t="s">
        <v>366</v>
      </c>
      <c r="D6457" t="s">
        <v>534</v>
      </c>
      <c r="E6457" s="53" t="str">
        <f t="shared" si="201"/>
        <v>2016_ARPOINSETT</v>
      </c>
      <c r="F6457">
        <v>417000</v>
      </c>
      <c r="G6457" s="53">
        <f t="array" ref="G6457">SUM(IF(A6457=A$5:A6457,IF(C6457=C$5:C6457,1,0),0))</f>
        <v>56</v>
      </c>
    </row>
    <row r="6458" spans="1:7" x14ac:dyDescent="0.25">
      <c r="A6458">
        <v>2016</v>
      </c>
      <c r="B6458" s="53" t="str">
        <f t="shared" si="200"/>
        <v>2016_AR57</v>
      </c>
      <c r="C6458" t="s">
        <v>366</v>
      </c>
      <c r="D6458" t="s">
        <v>535</v>
      </c>
      <c r="E6458" s="53" t="str">
        <f t="shared" si="201"/>
        <v>2016_ARPOLK</v>
      </c>
      <c r="F6458">
        <v>417000</v>
      </c>
      <c r="G6458" s="53">
        <f t="array" ref="G6458">SUM(IF(A6458=A$5:A6458,IF(C6458=C$5:C6458,1,0),0))</f>
        <v>57</v>
      </c>
    </row>
    <row r="6459" spans="1:7" x14ac:dyDescent="0.25">
      <c r="A6459">
        <v>2016</v>
      </c>
      <c r="B6459" s="53" t="str">
        <f t="shared" si="200"/>
        <v>2016_AR58</v>
      </c>
      <c r="C6459" t="s">
        <v>366</v>
      </c>
      <c r="D6459" t="s">
        <v>536</v>
      </c>
      <c r="E6459" s="53" t="str">
        <f t="shared" si="201"/>
        <v>2016_ARPOPE</v>
      </c>
      <c r="F6459">
        <v>417000</v>
      </c>
      <c r="G6459" s="53">
        <f t="array" ref="G6459">SUM(IF(A6459=A$5:A6459,IF(C6459=C$5:C6459,1,0),0))</f>
        <v>58</v>
      </c>
    </row>
    <row r="6460" spans="1:7" x14ac:dyDescent="0.25">
      <c r="A6460">
        <v>2016</v>
      </c>
      <c r="B6460" s="53" t="str">
        <f t="shared" si="200"/>
        <v>2016_AR59</v>
      </c>
      <c r="C6460" t="s">
        <v>366</v>
      </c>
      <c r="D6460" t="s">
        <v>537</v>
      </c>
      <c r="E6460" s="53" t="str">
        <f t="shared" si="201"/>
        <v>2016_ARPRAIRIE</v>
      </c>
      <c r="F6460">
        <v>417000</v>
      </c>
      <c r="G6460" s="53">
        <f t="array" ref="G6460">SUM(IF(A6460=A$5:A6460,IF(C6460=C$5:C6460,1,0),0))</f>
        <v>59</v>
      </c>
    </row>
    <row r="6461" spans="1:7" x14ac:dyDescent="0.25">
      <c r="A6461">
        <v>2016</v>
      </c>
      <c r="B6461" s="53" t="str">
        <f t="shared" si="200"/>
        <v>2016_AR60</v>
      </c>
      <c r="C6461" t="s">
        <v>366</v>
      </c>
      <c r="D6461" t="s">
        <v>538</v>
      </c>
      <c r="E6461" s="53" t="str">
        <f t="shared" si="201"/>
        <v>2016_ARPULASKI</v>
      </c>
      <c r="F6461">
        <v>417000</v>
      </c>
      <c r="G6461" s="53">
        <f t="array" ref="G6461">SUM(IF(A6461=A$5:A6461,IF(C6461=C$5:C6461,1,0),0))</f>
        <v>60</v>
      </c>
    </row>
    <row r="6462" spans="1:7" x14ac:dyDescent="0.25">
      <c r="A6462">
        <v>2016</v>
      </c>
      <c r="B6462" s="53" t="str">
        <f t="shared" si="200"/>
        <v>2016_AR61</v>
      </c>
      <c r="C6462" t="s">
        <v>366</v>
      </c>
      <c r="D6462" t="s">
        <v>475</v>
      </c>
      <c r="E6462" s="53" t="str">
        <f t="shared" si="201"/>
        <v>2016_ARRANDOLPH</v>
      </c>
      <c r="F6462">
        <v>417000</v>
      </c>
      <c r="G6462" s="53">
        <f t="array" ref="G6462">SUM(IF(A6462=A$5:A6462,IF(C6462=C$5:C6462,1,0),0))</f>
        <v>61</v>
      </c>
    </row>
    <row r="6463" spans="1:7" x14ac:dyDescent="0.25">
      <c r="A6463">
        <v>2016</v>
      </c>
      <c r="B6463" s="53" t="str">
        <f t="shared" si="200"/>
        <v>2016_AR62</v>
      </c>
      <c r="C6463" t="s">
        <v>366</v>
      </c>
      <c r="D6463" t="s">
        <v>539</v>
      </c>
      <c r="E6463" s="53" t="str">
        <f t="shared" si="201"/>
        <v>2016_ARST. FRANCIS</v>
      </c>
      <c r="F6463">
        <v>417000</v>
      </c>
      <c r="G6463" s="53">
        <f t="array" ref="G6463">SUM(IF(A6463=A$5:A6463,IF(C6463=C$5:C6463,1,0),0))</f>
        <v>62</v>
      </c>
    </row>
    <row r="6464" spans="1:7" x14ac:dyDescent="0.25">
      <c r="A6464">
        <v>2016</v>
      </c>
      <c r="B6464" s="53" t="str">
        <f t="shared" si="200"/>
        <v>2016_AR63</v>
      </c>
      <c r="C6464" t="s">
        <v>366</v>
      </c>
      <c r="D6464" t="s">
        <v>540</v>
      </c>
      <c r="E6464" s="53" t="str">
        <f t="shared" si="201"/>
        <v>2016_ARSALINE</v>
      </c>
      <c r="F6464">
        <v>417000</v>
      </c>
      <c r="G6464" s="53">
        <f t="array" ref="G6464">SUM(IF(A6464=A$5:A6464,IF(C6464=C$5:C6464,1,0),0))</f>
        <v>63</v>
      </c>
    </row>
    <row r="6465" spans="1:7" x14ac:dyDescent="0.25">
      <c r="A6465">
        <v>2016</v>
      </c>
      <c r="B6465" s="53" t="str">
        <f t="shared" si="200"/>
        <v>2016_AR64</v>
      </c>
      <c r="C6465" t="s">
        <v>366</v>
      </c>
      <c r="D6465" t="s">
        <v>541</v>
      </c>
      <c r="E6465" s="53" t="str">
        <f t="shared" si="201"/>
        <v>2016_ARSCOTT</v>
      </c>
      <c r="F6465">
        <v>417000</v>
      </c>
      <c r="G6465" s="53">
        <f t="array" ref="G6465">SUM(IF(A6465=A$5:A6465,IF(C6465=C$5:C6465,1,0),0))</f>
        <v>64</v>
      </c>
    </row>
    <row r="6466" spans="1:7" x14ac:dyDescent="0.25">
      <c r="A6466">
        <v>2016</v>
      </c>
      <c r="B6466" s="53" t="str">
        <f t="shared" si="200"/>
        <v>2016_AR65</v>
      </c>
      <c r="C6466" t="s">
        <v>366</v>
      </c>
      <c r="D6466" t="s">
        <v>542</v>
      </c>
      <c r="E6466" s="53" t="str">
        <f t="shared" si="201"/>
        <v>2016_ARSEARCY</v>
      </c>
      <c r="F6466">
        <v>417000</v>
      </c>
      <c r="G6466" s="53">
        <f t="array" ref="G6466">SUM(IF(A6466=A$5:A6466,IF(C6466=C$5:C6466,1,0),0))</f>
        <v>65</v>
      </c>
    </row>
    <row r="6467" spans="1:7" x14ac:dyDescent="0.25">
      <c r="A6467">
        <v>2016</v>
      </c>
      <c r="B6467" s="53" t="str">
        <f t="shared" si="200"/>
        <v>2016_AR66</v>
      </c>
      <c r="C6467" t="s">
        <v>366</v>
      </c>
      <c r="D6467" t="s">
        <v>543</v>
      </c>
      <c r="E6467" s="53" t="str">
        <f t="shared" si="201"/>
        <v>2016_ARSEBASTIAN</v>
      </c>
      <c r="F6467">
        <v>417000</v>
      </c>
      <c r="G6467" s="53">
        <f t="array" ref="G6467">SUM(IF(A6467=A$5:A6467,IF(C6467=C$5:C6467,1,0),0))</f>
        <v>66</v>
      </c>
    </row>
    <row r="6468" spans="1:7" x14ac:dyDescent="0.25">
      <c r="A6468">
        <v>2016</v>
      </c>
      <c r="B6468" s="53" t="str">
        <f t="shared" si="200"/>
        <v>2016_AR67</v>
      </c>
      <c r="C6468" t="s">
        <v>366</v>
      </c>
      <c r="D6468" t="s">
        <v>544</v>
      </c>
      <c r="E6468" s="53" t="str">
        <f t="shared" si="201"/>
        <v>2016_ARSEVIER</v>
      </c>
      <c r="F6468">
        <v>417000</v>
      </c>
      <c r="G6468" s="53">
        <f t="array" ref="G6468">SUM(IF(A6468=A$5:A6468,IF(C6468=C$5:C6468,1,0),0))</f>
        <v>67</v>
      </c>
    </row>
    <row r="6469" spans="1:7" x14ac:dyDescent="0.25">
      <c r="A6469">
        <v>2016</v>
      </c>
      <c r="B6469" s="53" t="str">
        <f t="shared" si="200"/>
        <v>2016_AR68</v>
      </c>
      <c r="C6469" t="s">
        <v>366</v>
      </c>
      <c r="D6469" t="s">
        <v>545</v>
      </c>
      <c r="E6469" s="53" t="str">
        <f t="shared" si="201"/>
        <v>2016_ARSHARP</v>
      </c>
      <c r="F6469">
        <v>417000</v>
      </c>
      <c r="G6469" s="53">
        <f t="array" ref="G6469">SUM(IF(A6469=A$5:A6469,IF(C6469=C$5:C6469,1,0),0))</f>
        <v>68</v>
      </c>
    </row>
    <row r="6470" spans="1:7" x14ac:dyDescent="0.25">
      <c r="A6470">
        <v>2016</v>
      </c>
      <c r="B6470" s="53" t="str">
        <f t="shared" ref="B6470:B6533" si="202">A6470&amp;"_"&amp;C6470&amp;G6470</f>
        <v>2016_AR69</v>
      </c>
      <c r="C6470" t="s">
        <v>366</v>
      </c>
      <c r="D6470" t="s">
        <v>546</v>
      </c>
      <c r="E6470" s="53" t="str">
        <f t="shared" ref="E6470:E6533" si="203">A6470&amp;"_"&amp;C6470&amp;D6470</f>
        <v>2016_ARSTONE</v>
      </c>
      <c r="F6470">
        <v>417000</v>
      </c>
      <c r="G6470" s="53">
        <f t="array" ref="G6470">SUM(IF(A6470=A$5:A6470,IF(C6470=C$5:C6470,1,0),0))</f>
        <v>69</v>
      </c>
    </row>
    <row r="6471" spans="1:7" x14ac:dyDescent="0.25">
      <c r="A6471">
        <v>2016</v>
      </c>
      <c r="B6471" s="53" t="str">
        <f t="shared" si="202"/>
        <v>2016_AR70</v>
      </c>
      <c r="C6471" t="s">
        <v>366</v>
      </c>
      <c r="D6471" t="s">
        <v>258</v>
      </c>
      <c r="E6471" s="53" t="str">
        <f t="shared" si="203"/>
        <v>2016_ARUNION</v>
      </c>
      <c r="F6471">
        <v>417000</v>
      </c>
      <c r="G6471" s="53">
        <f t="array" ref="G6471">SUM(IF(A6471=A$5:A6471,IF(C6471=C$5:C6471,1,0),0))</f>
        <v>70</v>
      </c>
    </row>
    <row r="6472" spans="1:7" x14ac:dyDescent="0.25">
      <c r="A6472">
        <v>2016</v>
      </c>
      <c r="B6472" s="53" t="str">
        <f t="shared" si="202"/>
        <v>2016_AR71</v>
      </c>
      <c r="C6472" t="s">
        <v>366</v>
      </c>
      <c r="D6472" t="s">
        <v>547</v>
      </c>
      <c r="E6472" s="53" t="str">
        <f t="shared" si="203"/>
        <v>2016_ARVAN BUREN</v>
      </c>
      <c r="F6472">
        <v>417000</v>
      </c>
      <c r="G6472" s="53">
        <f t="array" ref="G6472">SUM(IF(A6472=A$5:A6472,IF(C6472=C$5:C6472,1,0),0))</f>
        <v>71</v>
      </c>
    </row>
    <row r="6473" spans="1:7" x14ac:dyDescent="0.25">
      <c r="A6473">
        <v>2016</v>
      </c>
      <c r="B6473" s="53" t="str">
        <f t="shared" si="202"/>
        <v>2016_AR72</v>
      </c>
      <c r="C6473" t="s">
        <v>366</v>
      </c>
      <c r="D6473" t="s">
        <v>125</v>
      </c>
      <c r="E6473" s="53" t="str">
        <f t="shared" si="203"/>
        <v>2016_ARWASHINGTON</v>
      </c>
      <c r="F6473">
        <v>417000</v>
      </c>
      <c r="G6473" s="53">
        <f t="array" ref="G6473">SUM(IF(A6473=A$5:A6473,IF(C6473=C$5:C6473,1,0),0))</f>
        <v>72</v>
      </c>
    </row>
    <row r="6474" spans="1:7" x14ac:dyDescent="0.25">
      <c r="A6474">
        <v>2016</v>
      </c>
      <c r="B6474" s="53" t="str">
        <f t="shared" si="202"/>
        <v>2016_AR73</v>
      </c>
      <c r="C6474" t="s">
        <v>366</v>
      </c>
      <c r="D6474" t="s">
        <v>548</v>
      </c>
      <c r="E6474" s="53" t="str">
        <f t="shared" si="203"/>
        <v>2016_ARWHITE</v>
      </c>
      <c r="F6474">
        <v>417000</v>
      </c>
      <c r="G6474" s="53">
        <f t="array" ref="G6474">SUM(IF(A6474=A$5:A6474,IF(C6474=C$5:C6474,1,0),0))</f>
        <v>73</v>
      </c>
    </row>
    <row r="6475" spans="1:7" x14ac:dyDescent="0.25">
      <c r="A6475">
        <v>2016</v>
      </c>
      <c r="B6475" s="53" t="str">
        <f t="shared" si="202"/>
        <v>2016_AR74</v>
      </c>
      <c r="C6475" t="s">
        <v>366</v>
      </c>
      <c r="D6475" t="s">
        <v>549</v>
      </c>
      <c r="E6475" s="53" t="str">
        <f t="shared" si="203"/>
        <v>2016_ARWOODRUFF</v>
      </c>
      <c r="F6475">
        <v>417000</v>
      </c>
      <c r="G6475" s="53">
        <f t="array" ref="G6475">SUM(IF(A6475=A$5:A6475,IF(C6475=C$5:C6475,1,0),0))</f>
        <v>74</v>
      </c>
    </row>
    <row r="6476" spans="1:7" x14ac:dyDescent="0.25">
      <c r="A6476">
        <v>2016</v>
      </c>
      <c r="B6476" s="53" t="str">
        <f t="shared" si="202"/>
        <v>2016_AR75</v>
      </c>
      <c r="C6476" t="s">
        <v>366</v>
      </c>
      <c r="D6476" t="s">
        <v>550</v>
      </c>
      <c r="E6476" s="53" t="str">
        <f t="shared" si="203"/>
        <v>2016_ARYELL</v>
      </c>
      <c r="F6476">
        <v>417000</v>
      </c>
      <c r="G6476" s="53">
        <f t="array" ref="G6476">SUM(IF(A6476=A$5:A6476,IF(C6476=C$5:C6476,1,0),0))</f>
        <v>75</v>
      </c>
    </row>
    <row r="6477" spans="1:7" x14ac:dyDescent="0.25">
      <c r="A6477">
        <v>2016</v>
      </c>
      <c r="B6477" s="53" t="str">
        <f t="shared" si="202"/>
        <v>2016_CA1</v>
      </c>
      <c r="C6477" t="s">
        <v>159</v>
      </c>
      <c r="D6477" t="s">
        <v>160</v>
      </c>
      <c r="E6477" s="53" t="str">
        <f t="shared" si="203"/>
        <v>2016_CAALAMEDA</v>
      </c>
      <c r="F6477">
        <v>625500</v>
      </c>
      <c r="G6477" s="53">
        <f t="array" ref="G6477">SUM(IF(A6477=A$5:A6477,IF(C6477=C$5:C6477,1,0),0))</f>
        <v>1</v>
      </c>
    </row>
    <row r="6478" spans="1:7" x14ac:dyDescent="0.25">
      <c r="A6478">
        <v>2016</v>
      </c>
      <c r="B6478" s="53" t="str">
        <f t="shared" si="202"/>
        <v>2016_CA2</v>
      </c>
      <c r="C6478" t="s">
        <v>159</v>
      </c>
      <c r="D6478" t="s">
        <v>161</v>
      </c>
      <c r="E6478" s="53" t="str">
        <f t="shared" si="203"/>
        <v>2016_CAALPINE</v>
      </c>
      <c r="F6478">
        <v>463450</v>
      </c>
      <c r="G6478" s="53">
        <f t="array" ref="G6478">SUM(IF(A6478=A$5:A6478,IF(C6478=C$5:C6478,1,0),0))</f>
        <v>2</v>
      </c>
    </row>
    <row r="6479" spans="1:7" x14ac:dyDescent="0.25">
      <c r="A6479">
        <v>2016</v>
      </c>
      <c r="B6479" s="53" t="str">
        <f t="shared" si="202"/>
        <v>2016_CA3</v>
      </c>
      <c r="C6479" t="s">
        <v>159</v>
      </c>
      <c r="D6479" t="s">
        <v>551</v>
      </c>
      <c r="E6479" s="53" t="str">
        <f t="shared" si="203"/>
        <v>2016_CAAMADOR</v>
      </c>
      <c r="F6479">
        <v>417000</v>
      </c>
      <c r="G6479" s="53">
        <f t="array" ref="G6479">SUM(IF(A6479=A$5:A6479,IF(C6479=C$5:C6479,1,0),0))</f>
        <v>3</v>
      </c>
    </row>
    <row r="6480" spans="1:7" x14ac:dyDescent="0.25">
      <c r="A6480">
        <v>2016</v>
      </c>
      <c r="B6480" s="53" t="str">
        <f t="shared" si="202"/>
        <v>2016_CA4</v>
      </c>
      <c r="C6480" t="s">
        <v>159</v>
      </c>
      <c r="D6480" t="s">
        <v>552</v>
      </c>
      <c r="E6480" s="53" t="str">
        <f t="shared" si="203"/>
        <v>2016_CABUTTE</v>
      </c>
      <c r="F6480">
        <v>417000</v>
      </c>
      <c r="G6480" s="53">
        <f t="array" ref="G6480">SUM(IF(A6480=A$5:A6480,IF(C6480=C$5:C6480,1,0),0))</f>
        <v>4</v>
      </c>
    </row>
    <row r="6481" spans="1:7" x14ac:dyDescent="0.25">
      <c r="A6481">
        <v>2016</v>
      </c>
      <c r="B6481" s="53" t="str">
        <f t="shared" si="202"/>
        <v>2016_CA5</v>
      </c>
      <c r="C6481" t="s">
        <v>159</v>
      </c>
      <c r="D6481" t="s">
        <v>553</v>
      </c>
      <c r="E6481" s="53" t="str">
        <f t="shared" si="203"/>
        <v>2016_CACALAVERAS</v>
      </c>
      <c r="F6481">
        <v>417000</v>
      </c>
      <c r="G6481" s="53">
        <f t="array" ref="G6481">SUM(IF(A6481=A$5:A6481,IF(C6481=C$5:C6481,1,0),0))</f>
        <v>5</v>
      </c>
    </row>
    <row r="6482" spans="1:7" x14ac:dyDescent="0.25">
      <c r="A6482">
        <v>2016</v>
      </c>
      <c r="B6482" s="53" t="str">
        <f t="shared" si="202"/>
        <v>2016_CA6</v>
      </c>
      <c r="C6482" t="s">
        <v>159</v>
      </c>
      <c r="D6482" t="s">
        <v>554</v>
      </c>
      <c r="E6482" s="53" t="str">
        <f t="shared" si="203"/>
        <v>2016_CACOLUSA</v>
      </c>
      <c r="F6482">
        <v>417000</v>
      </c>
      <c r="G6482" s="53">
        <f t="array" ref="G6482">SUM(IF(A6482=A$5:A6482,IF(C6482=C$5:C6482,1,0),0))</f>
        <v>6</v>
      </c>
    </row>
    <row r="6483" spans="1:7" x14ac:dyDescent="0.25">
      <c r="A6483">
        <v>2016</v>
      </c>
      <c r="B6483" s="53" t="str">
        <f t="shared" si="202"/>
        <v>2016_CA7</v>
      </c>
      <c r="C6483" t="s">
        <v>159</v>
      </c>
      <c r="D6483" t="s">
        <v>162</v>
      </c>
      <c r="E6483" s="53" t="str">
        <f t="shared" si="203"/>
        <v>2016_CACONTRA COSTA</v>
      </c>
      <c r="F6483">
        <v>625500</v>
      </c>
      <c r="G6483" s="53">
        <f t="array" ref="G6483">SUM(IF(A6483=A$5:A6483,IF(C6483=C$5:C6483,1,0),0))</f>
        <v>7</v>
      </c>
    </row>
    <row r="6484" spans="1:7" x14ac:dyDescent="0.25">
      <c r="A6484">
        <v>2016</v>
      </c>
      <c r="B6484" s="53" t="str">
        <f t="shared" si="202"/>
        <v>2016_CA8</v>
      </c>
      <c r="C6484" t="s">
        <v>159</v>
      </c>
      <c r="D6484" t="s">
        <v>555</v>
      </c>
      <c r="E6484" s="53" t="str">
        <f t="shared" si="203"/>
        <v>2016_CADEL NORTE</v>
      </c>
      <c r="F6484">
        <v>417000</v>
      </c>
      <c r="G6484" s="53">
        <f t="array" ref="G6484">SUM(IF(A6484=A$5:A6484,IF(C6484=C$5:C6484,1,0),0))</f>
        <v>8</v>
      </c>
    </row>
    <row r="6485" spans="1:7" x14ac:dyDescent="0.25">
      <c r="A6485">
        <v>2016</v>
      </c>
      <c r="B6485" s="53" t="str">
        <f t="shared" si="202"/>
        <v>2016_CA9</v>
      </c>
      <c r="C6485" t="s">
        <v>159</v>
      </c>
      <c r="D6485" t="s">
        <v>163</v>
      </c>
      <c r="E6485" s="53" t="str">
        <f t="shared" si="203"/>
        <v>2016_CAEL DORADO</v>
      </c>
      <c r="F6485">
        <v>474950</v>
      </c>
      <c r="G6485" s="53">
        <f t="array" ref="G6485">SUM(IF(A6485=A$5:A6485,IF(C6485=C$5:C6485,1,0),0))</f>
        <v>9</v>
      </c>
    </row>
    <row r="6486" spans="1:7" x14ac:dyDescent="0.25">
      <c r="A6486">
        <v>2016</v>
      </c>
      <c r="B6486" s="53" t="str">
        <f t="shared" si="202"/>
        <v>2016_CA10</v>
      </c>
      <c r="C6486" t="s">
        <v>159</v>
      </c>
      <c r="D6486" t="s">
        <v>556</v>
      </c>
      <c r="E6486" s="53" t="str">
        <f t="shared" si="203"/>
        <v>2016_CAFRESNO</v>
      </c>
      <c r="F6486">
        <v>417000</v>
      </c>
      <c r="G6486" s="53">
        <f t="array" ref="G6486">SUM(IF(A6486=A$5:A6486,IF(C6486=C$5:C6486,1,0),0))</f>
        <v>10</v>
      </c>
    </row>
    <row r="6487" spans="1:7" x14ac:dyDescent="0.25">
      <c r="A6487">
        <v>2016</v>
      </c>
      <c r="B6487" s="53" t="str">
        <f t="shared" si="202"/>
        <v>2016_CA11</v>
      </c>
      <c r="C6487" t="s">
        <v>159</v>
      </c>
      <c r="D6487" t="s">
        <v>557</v>
      </c>
      <c r="E6487" s="53" t="str">
        <f t="shared" si="203"/>
        <v>2016_CAGLENN</v>
      </c>
      <c r="F6487">
        <v>417000</v>
      </c>
      <c r="G6487" s="53">
        <f t="array" ref="G6487">SUM(IF(A6487=A$5:A6487,IF(C6487=C$5:C6487,1,0),0))</f>
        <v>11</v>
      </c>
    </row>
    <row r="6488" spans="1:7" x14ac:dyDescent="0.25">
      <c r="A6488">
        <v>2016</v>
      </c>
      <c r="B6488" s="53" t="str">
        <f t="shared" si="202"/>
        <v>2016_CA12</v>
      </c>
      <c r="C6488" t="s">
        <v>159</v>
      </c>
      <c r="D6488" t="s">
        <v>558</v>
      </c>
      <c r="E6488" s="53" t="str">
        <f t="shared" si="203"/>
        <v>2016_CAHUMBOLDT</v>
      </c>
      <c r="F6488">
        <v>417000</v>
      </c>
      <c r="G6488" s="53">
        <f t="array" ref="G6488">SUM(IF(A6488=A$5:A6488,IF(C6488=C$5:C6488,1,0),0))</f>
        <v>12</v>
      </c>
    </row>
    <row r="6489" spans="1:7" x14ac:dyDescent="0.25">
      <c r="A6489">
        <v>2016</v>
      </c>
      <c r="B6489" s="53" t="str">
        <f t="shared" si="202"/>
        <v>2016_CA13</v>
      </c>
      <c r="C6489" t="s">
        <v>159</v>
      </c>
      <c r="D6489" t="s">
        <v>559</v>
      </c>
      <c r="E6489" s="53" t="str">
        <f t="shared" si="203"/>
        <v>2016_CAIMPERIAL</v>
      </c>
      <c r="F6489">
        <v>417000</v>
      </c>
      <c r="G6489" s="53">
        <f t="array" ref="G6489">SUM(IF(A6489=A$5:A6489,IF(C6489=C$5:C6489,1,0),0))</f>
        <v>13</v>
      </c>
    </row>
    <row r="6490" spans="1:7" x14ac:dyDescent="0.25">
      <c r="A6490">
        <v>2016</v>
      </c>
      <c r="B6490" s="53" t="str">
        <f t="shared" si="202"/>
        <v>2016_CA14</v>
      </c>
      <c r="C6490" t="s">
        <v>159</v>
      </c>
      <c r="D6490" t="s">
        <v>560</v>
      </c>
      <c r="E6490" s="53" t="str">
        <f t="shared" si="203"/>
        <v>2016_CAINYO</v>
      </c>
      <c r="F6490">
        <v>417000</v>
      </c>
      <c r="G6490" s="53">
        <f t="array" ref="G6490">SUM(IF(A6490=A$5:A6490,IF(C6490=C$5:C6490,1,0),0))</f>
        <v>14</v>
      </c>
    </row>
    <row r="6491" spans="1:7" x14ac:dyDescent="0.25">
      <c r="A6491">
        <v>2016</v>
      </c>
      <c r="B6491" s="53" t="str">
        <f t="shared" si="202"/>
        <v>2016_CA15</v>
      </c>
      <c r="C6491" t="s">
        <v>159</v>
      </c>
      <c r="D6491" t="s">
        <v>561</v>
      </c>
      <c r="E6491" s="53" t="str">
        <f t="shared" si="203"/>
        <v>2016_CAKERN</v>
      </c>
      <c r="F6491">
        <v>417000</v>
      </c>
      <c r="G6491" s="53">
        <f t="array" ref="G6491">SUM(IF(A6491=A$5:A6491,IF(C6491=C$5:C6491,1,0),0))</f>
        <v>15</v>
      </c>
    </row>
    <row r="6492" spans="1:7" x14ac:dyDescent="0.25">
      <c r="A6492">
        <v>2016</v>
      </c>
      <c r="B6492" s="53" t="str">
        <f t="shared" si="202"/>
        <v>2016_CA16</v>
      </c>
      <c r="C6492" t="s">
        <v>159</v>
      </c>
      <c r="D6492" t="s">
        <v>262</v>
      </c>
      <c r="E6492" s="53" t="str">
        <f t="shared" si="203"/>
        <v>2016_CAKINGS</v>
      </c>
      <c r="F6492">
        <v>417000</v>
      </c>
      <c r="G6492" s="53">
        <f t="array" ref="G6492">SUM(IF(A6492=A$5:A6492,IF(C6492=C$5:C6492,1,0),0))</f>
        <v>16</v>
      </c>
    </row>
    <row r="6493" spans="1:7" x14ac:dyDescent="0.25">
      <c r="A6493">
        <v>2016</v>
      </c>
      <c r="B6493" s="53" t="str">
        <f t="shared" si="202"/>
        <v>2016_CA17</v>
      </c>
      <c r="C6493" t="s">
        <v>159</v>
      </c>
      <c r="D6493" t="s">
        <v>197</v>
      </c>
      <c r="E6493" s="53" t="str">
        <f t="shared" si="203"/>
        <v>2016_CALAKE</v>
      </c>
      <c r="F6493">
        <v>417000</v>
      </c>
      <c r="G6493" s="53">
        <f t="array" ref="G6493">SUM(IF(A6493=A$5:A6493,IF(C6493=C$5:C6493,1,0),0))</f>
        <v>17</v>
      </c>
    </row>
    <row r="6494" spans="1:7" x14ac:dyDescent="0.25">
      <c r="A6494">
        <v>2016</v>
      </c>
      <c r="B6494" s="53" t="str">
        <f t="shared" si="202"/>
        <v>2016_CA18</v>
      </c>
      <c r="C6494" t="s">
        <v>159</v>
      </c>
      <c r="D6494" t="s">
        <v>562</v>
      </c>
      <c r="E6494" s="53" t="str">
        <f t="shared" si="203"/>
        <v>2016_CALASSEN</v>
      </c>
      <c r="F6494">
        <v>417000</v>
      </c>
      <c r="G6494" s="53">
        <f t="array" ref="G6494">SUM(IF(A6494=A$5:A6494,IF(C6494=C$5:C6494,1,0),0))</f>
        <v>18</v>
      </c>
    </row>
    <row r="6495" spans="1:7" x14ac:dyDescent="0.25">
      <c r="A6495">
        <v>2016</v>
      </c>
      <c r="B6495" s="53" t="str">
        <f t="shared" si="202"/>
        <v>2016_CA19</v>
      </c>
      <c r="C6495" t="s">
        <v>159</v>
      </c>
      <c r="D6495" t="s">
        <v>164</v>
      </c>
      <c r="E6495" s="53" t="str">
        <f t="shared" si="203"/>
        <v>2016_CALOS ANGELES</v>
      </c>
      <c r="F6495">
        <v>625500</v>
      </c>
      <c r="G6495" s="53">
        <f t="array" ref="G6495">SUM(IF(A6495=A$5:A6495,IF(C6495=C$5:C6495,1,0),0))</f>
        <v>19</v>
      </c>
    </row>
    <row r="6496" spans="1:7" x14ac:dyDescent="0.25">
      <c r="A6496">
        <v>2016</v>
      </c>
      <c r="B6496" s="53" t="str">
        <f t="shared" si="202"/>
        <v>2016_CA20</v>
      </c>
      <c r="C6496" t="s">
        <v>159</v>
      </c>
      <c r="D6496" t="s">
        <v>563</v>
      </c>
      <c r="E6496" s="53" t="str">
        <f t="shared" si="203"/>
        <v>2016_CAMADERA</v>
      </c>
      <c r="F6496">
        <v>417000</v>
      </c>
      <c r="G6496" s="53">
        <f t="array" ref="G6496">SUM(IF(A6496=A$5:A6496,IF(C6496=C$5:C6496,1,0),0))</f>
        <v>20</v>
      </c>
    </row>
    <row r="6497" spans="1:7" x14ac:dyDescent="0.25">
      <c r="A6497">
        <v>2016</v>
      </c>
      <c r="B6497" s="53" t="str">
        <f t="shared" si="202"/>
        <v>2016_CA21</v>
      </c>
      <c r="C6497" t="s">
        <v>159</v>
      </c>
      <c r="D6497" t="s">
        <v>165</v>
      </c>
      <c r="E6497" s="53" t="str">
        <f t="shared" si="203"/>
        <v>2016_CAMARIN</v>
      </c>
      <c r="F6497">
        <v>625500</v>
      </c>
      <c r="G6497" s="53">
        <f t="array" ref="G6497">SUM(IF(A6497=A$5:A6497,IF(C6497=C$5:C6497,1,0),0))</f>
        <v>21</v>
      </c>
    </row>
    <row r="6498" spans="1:7" x14ac:dyDescent="0.25">
      <c r="A6498">
        <v>2016</v>
      </c>
      <c r="B6498" s="53" t="str">
        <f t="shared" si="202"/>
        <v>2016_CA22</v>
      </c>
      <c r="C6498" t="s">
        <v>159</v>
      </c>
      <c r="D6498" t="s">
        <v>564</v>
      </c>
      <c r="E6498" s="53" t="str">
        <f t="shared" si="203"/>
        <v>2016_CAMARIPOSA</v>
      </c>
      <c r="F6498">
        <v>417000</v>
      </c>
      <c r="G6498" s="53">
        <f t="array" ref="G6498">SUM(IF(A6498=A$5:A6498,IF(C6498=C$5:C6498,1,0),0))</f>
        <v>22</v>
      </c>
    </row>
    <row r="6499" spans="1:7" x14ac:dyDescent="0.25">
      <c r="A6499">
        <v>2016</v>
      </c>
      <c r="B6499" s="53" t="str">
        <f t="shared" si="202"/>
        <v>2016_CA23</v>
      </c>
      <c r="C6499" t="s">
        <v>159</v>
      </c>
      <c r="D6499" t="s">
        <v>565</v>
      </c>
      <c r="E6499" s="53" t="str">
        <f t="shared" si="203"/>
        <v>2016_CAMENDOCINO</v>
      </c>
      <c r="F6499">
        <v>417000</v>
      </c>
      <c r="G6499" s="53">
        <f t="array" ref="G6499">SUM(IF(A6499=A$5:A6499,IF(C6499=C$5:C6499,1,0),0))</f>
        <v>23</v>
      </c>
    </row>
    <row r="6500" spans="1:7" x14ac:dyDescent="0.25">
      <c r="A6500">
        <v>2016</v>
      </c>
      <c r="B6500" s="53" t="str">
        <f t="shared" si="202"/>
        <v>2016_CA24</v>
      </c>
      <c r="C6500" t="s">
        <v>159</v>
      </c>
      <c r="D6500" t="s">
        <v>566</v>
      </c>
      <c r="E6500" s="53" t="str">
        <f t="shared" si="203"/>
        <v>2016_CAMERCED</v>
      </c>
      <c r="F6500">
        <v>417000</v>
      </c>
      <c r="G6500" s="53">
        <f t="array" ref="G6500">SUM(IF(A6500=A$5:A6500,IF(C6500=C$5:C6500,1,0),0))</f>
        <v>24</v>
      </c>
    </row>
    <row r="6501" spans="1:7" x14ac:dyDescent="0.25">
      <c r="A6501">
        <v>2016</v>
      </c>
      <c r="B6501" s="53" t="str">
        <f t="shared" si="202"/>
        <v>2016_CA25</v>
      </c>
      <c r="C6501" t="s">
        <v>159</v>
      </c>
      <c r="D6501" t="s">
        <v>567</v>
      </c>
      <c r="E6501" s="53" t="str">
        <f t="shared" si="203"/>
        <v>2016_CAMODOC</v>
      </c>
      <c r="F6501">
        <v>417000</v>
      </c>
      <c r="G6501" s="53">
        <f t="array" ref="G6501">SUM(IF(A6501=A$5:A6501,IF(C6501=C$5:C6501,1,0),0))</f>
        <v>25</v>
      </c>
    </row>
    <row r="6502" spans="1:7" x14ac:dyDescent="0.25">
      <c r="A6502">
        <v>2016</v>
      </c>
      <c r="B6502" s="53" t="str">
        <f t="shared" si="202"/>
        <v>2016_CA26</v>
      </c>
      <c r="C6502" t="s">
        <v>159</v>
      </c>
      <c r="D6502" t="s">
        <v>166</v>
      </c>
      <c r="E6502" s="53" t="str">
        <f t="shared" si="203"/>
        <v>2016_CAMONO</v>
      </c>
      <c r="F6502">
        <v>529000</v>
      </c>
      <c r="G6502" s="53">
        <f t="array" ref="G6502">SUM(IF(A6502=A$5:A6502,IF(C6502=C$5:C6502,1,0),0))</f>
        <v>26</v>
      </c>
    </row>
    <row r="6503" spans="1:7" x14ac:dyDescent="0.25">
      <c r="A6503">
        <v>2016</v>
      </c>
      <c r="B6503" s="53" t="str">
        <f t="shared" si="202"/>
        <v>2016_CA27</v>
      </c>
      <c r="C6503" t="s">
        <v>159</v>
      </c>
      <c r="D6503" t="s">
        <v>167</v>
      </c>
      <c r="E6503" s="53" t="str">
        <f t="shared" si="203"/>
        <v>2016_CAMONTEREY</v>
      </c>
      <c r="F6503">
        <v>529000</v>
      </c>
      <c r="G6503" s="53">
        <f t="array" ref="G6503">SUM(IF(A6503=A$5:A6503,IF(C6503=C$5:C6503,1,0),0))</f>
        <v>27</v>
      </c>
    </row>
    <row r="6504" spans="1:7" x14ac:dyDescent="0.25">
      <c r="A6504">
        <v>2016</v>
      </c>
      <c r="B6504" s="53" t="str">
        <f t="shared" si="202"/>
        <v>2016_CA28</v>
      </c>
      <c r="C6504" t="s">
        <v>159</v>
      </c>
      <c r="D6504" t="s">
        <v>168</v>
      </c>
      <c r="E6504" s="53" t="str">
        <f t="shared" si="203"/>
        <v>2016_CANAPA</v>
      </c>
      <c r="F6504">
        <v>625500</v>
      </c>
      <c r="G6504" s="53">
        <f t="array" ref="G6504">SUM(IF(A6504=A$5:A6504,IF(C6504=C$5:C6504,1,0),0))</f>
        <v>28</v>
      </c>
    </row>
    <row r="6505" spans="1:7" x14ac:dyDescent="0.25">
      <c r="A6505">
        <v>2016</v>
      </c>
      <c r="B6505" s="53" t="str">
        <f t="shared" si="202"/>
        <v>2016_CA29</v>
      </c>
      <c r="C6505" t="s">
        <v>159</v>
      </c>
      <c r="D6505" t="s">
        <v>106</v>
      </c>
      <c r="E6505" s="53" t="str">
        <f t="shared" si="203"/>
        <v>2016_CANEVADA</v>
      </c>
      <c r="F6505">
        <v>477250</v>
      </c>
      <c r="G6505" s="53">
        <f t="array" ref="G6505">SUM(IF(A6505=A$5:A6505,IF(C6505=C$5:C6505,1,0),0))</f>
        <v>29</v>
      </c>
    </row>
    <row r="6506" spans="1:7" x14ac:dyDescent="0.25">
      <c r="A6506">
        <v>2016</v>
      </c>
      <c r="B6506" s="53" t="str">
        <f t="shared" si="202"/>
        <v>2016_CA30</v>
      </c>
      <c r="C6506" t="s">
        <v>159</v>
      </c>
      <c r="D6506" t="s">
        <v>169</v>
      </c>
      <c r="E6506" s="53" t="str">
        <f t="shared" si="203"/>
        <v>2016_CAORANGE</v>
      </c>
      <c r="F6506">
        <v>625500</v>
      </c>
      <c r="G6506" s="53">
        <f t="array" ref="G6506">SUM(IF(A6506=A$5:A6506,IF(C6506=C$5:C6506,1,0),0))</f>
        <v>30</v>
      </c>
    </row>
    <row r="6507" spans="1:7" x14ac:dyDescent="0.25">
      <c r="A6507">
        <v>2016</v>
      </c>
      <c r="B6507" s="53" t="str">
        <f t="shared" si="202"/>
        <v>2016_CA31</v>
      </c>
      <c r="C6507" t="s">
        <v>159</v>
      </c>
      <c r="D6507" t="s">
        <v>170</v>
      </c>
      <c r="E6507" s="53" t="str">
        <f t="shared" si="203"/>
        <v>2016_CAPLACER</v>
      </c>
      <c r="F6507">
        <v>474950</v>
      </c>
      <c r="G6507" s="53">
        <f t="array" ref="G6507">SUM(IF(A6507=A$5:A6507,IF(C6507=C$5:C6507,1,0),0))</f>
        <v>31</v>
      </c>
    </row>
    <row r="6508" spans="1:7" x14ac:dyDescent="0.25">
      <c r="A6508">
        <v>2016</v>
      </c>
      <c r="B6508" s="53" t="str">
        <f t="shared" si="202"/>
        <v>2016_CA32</v>
      </c>
      <c r="C6508" t="s">
        <v>159</v>
      </c>
      <c r="D6508" t="s">
        <v>568</v>
      </c>
      <c r="E6508" s="53" t="str">
        <f t="shared" si="203"/>
        <v>2016_CAPLUMAS</v>
      </c>
      <c r="F6508">
        <v>417000</v>
      </c>
      <c r="G6508" s="53">
        <f t="array" ref="G6508">SUM(IF(A6508=A$5:A6508,IF(C6508=C$5:C6508,1,0),0))</f>
        <v>32</v>
      </c>
    </row>
    <row r="6509" spans="1:7" x14ac:dyDescent="0.25">
      <c r="A6509">
        <v>2016</v>
      </c>
      <c r="B6509" s="53" t="str">
        <f t="shared" si="202"/>
        <v>2016_CA33</v>
      </c>
      <c r="C6509" t="s">
        <v>159</v>
      </c>
      <c r="D6509" t="s">
        <v>569</v>
      </c>
      <c r="E6509" s="53" t="str">
        <f t="shared" si="203"/>
        <v>2016_CARIVERSIDE</v>
      </c>
      <c r="F6509">
        <v>417000</v>
      </c>
      <c r="G6509" s="53">
        <f t="array" ref="G6509">SUM(IF(A6509=A$5:A6509,IF(C6509=C$5:C6509,1,0),0))</f>
        <v>33</v>
      </c>
    </row>
    <row r="6510" spans="1:7" x14ac:dyDescent="0.25">
      <c r="A6510">
        <v>2016</v>
      </c>
      <c r="B6510" s="53" t="str">
        <f t="shared" si="202"/>
        <v>2016_CA34</v>
      </c>
      <c r="C6510" t="s">
        <v>159</v>
      </c>
      <c r="D6510" t="s">
        <v>171</v>
      </c>
      <c r="E6510" s="53" t="str">
        <f t="shared" si="203"/>
        <v>2016_CASACRAMENTO</v>
      </c>
      <c r="F6510">
        <v>474950</v>
      </c>
      <c r="G6510" s="53">
        <f t="array" ref="G6510">SUM(IF(A6510=A$5:A6510,IF(C6510=C$5:C6510,1,0),0))</f>
        <v>34</v>
      </c>
    </row>
    <row r="6511" spans="1:7" x14ac:dyDescent="0.25">
      <c r="A6511">
        <v>2016</v>
      </c>
      <c r="B6511" s="53" t="str">
        <f t="shared" si="202"/>
        <v>2016_CA35</v>
      </c>
      <c r="C6511" t="s">
        <v>159</v>
      </c>
      <c r="D6511" t="s">
        <v>172</v>
      </c>
      <c r="E6511" s="53" t="str">
        <f t="shared" si="203"/>
        <v>2016_CASAN BENITO</v>
      </c>
      <c r="F6511">
        <v>625500</v>
      </c>
      <c r="G6511" s="53">
        <f t="array" ref="G6511">SUM(IF(A6511=A$5:A6511,IF(C6511=C$5:C6511,1,0),0))</f>
        <v>35</v>
      </c>
    </row>
    <row r="6512" spans="1:7" x14ac:dyDescent="0.25">
      <c r="A6512">
        <v>2016</v>
      </c>
      <c r="B6512" s="53" t="str">
        <f t="shared" si="202"/>
        <v>2016_CA36</v>
      </c>
      <c r="C6512" t="s">
        <v>159</v>
      </c>
      <c r="D6512" t="s">
        <v>570</v>
      </c>
      <c r="E6512" s="53" t="str">
        <f t="shared" si="203"/>
        <v>2016_CASAN BERNARDINO</v>
      </c>
      <c r="F6512">
        <v>417000</v>
      </c>
      <c r="G6512" s="53">
        <f t="array" ref="G6512">SUM(IF(A6512=A$5:A6512,IF(C6512=C$5:C6512,1,0),0))</f>
        <v>36</v>
      </c>
    </row>
    <row r="6513" spans="1:7" x14ac:dyDescent="0.25">
      <c r="A6513">
        <v>2016</v>
      </c>
      <c r="B6513" s="53" t="str">
        <f t="shared" si="202"/>
        <v>2016_CA37</v>
      </c>
      <c r="C6513" t="s">
        <v>159</v>
      </c>
      <c r="D6513" t="s">
        <v>173</v>
      </c>
      <c r="E6513" s="53" t="str">
        <f t="shared" si="203"/>
        <v>2016_CASAN DIEGO</v>
      </c>
      <c r="F6513">
        <v>580750</v>
      </c>
      <c r="G6513" s="53">
        <f t="array" ref="G6513">SUM(IF(A6513=A$5:A6513,IF(C6513=C$5:C6513,1,0),0))</f>
        <v>37</v>
      </c>
    </row>
    <row r="6514" spans="1:7" x14ac:dyDescent="0.25">
      <c r="A6514">
        <v>2016</v>
      </c>
      <c r="B6514" s="53" t="str">
        <f t="shared" si="202"/>
        <v>2016_CA38</v>
      </c>
      <c r="C6514" t="s">
        <v>159</v>
      </c>
      <c r="D6514" t="s">
        <v>174</v>
      </c>
      <c r="E6514" s="53" t="str">
        <f t="shared" si="203"/>
        <v>2016_CASAN FRANCISCO</v>
      </c>
      <c r="F6514">
        <v>625500</v>
      </c>
      <c r="G6514" s="53">
        <f t="array" ref="G6514">SUM(IF(A6514=A$5:A6514,IF(C6514=C$5:C6514,1,0),0))</f>
        <v>38</v>
      </c>
    </row>
    <row r="6515" spans="1:7" x14ac:dyDescent="0.25">
      <c r="A6515">
        <v>2016</v>
      </c>
      <c r="B6515" s="53" t="str">
        <f t="shared" si="202"/>
        <v>2016_CA39</v>
      </c>
      <c r="C6515" t="s">
        <v>159</v>
      </c>
      <c r="D6515" t="s">
        <v>571</v>
      </c>
      <c r="E6515" s="53" t="str">
        <f t="shared" si="203"/>
        <v>2016_CASAN JOAQUIN</v>
      </c>
      <c r="F6515">
        <v>417000</v>
      </c>
      <c r="G6515" s="53">
        <f t="array" ref="G6515">SUM(IF(A6515=A$5:A6515,IF(C6515=C$5:C6515,1,0),0))</f>
        <v>39</v>
      </c>
    </row>
    <row r="6516" spans="1:7" x14ac:dyDescent="0.25">
      <c r="A6516">
        <v>2016</v>
      </c>
      <c r="B6516" s="53" t="str">
        <f t="shared" si="202"/>
        <v>2016_CA40</v>
      </c>
      <c r="C6516" t="s">
        <v>159</v>
      </c>
      <c r="D6516" t="s">
        <v>175</v>
      </c>
      <c r="E6516" s="53" t="str">
        <f t="shared" si="203"/>
        <v>2016_CASAN LUIS OBISPO</v>
      </c>
      <c r="F6516">
        <v>561200</v>
      </c>
      <c r="G6516" s="53">
        <f t="array" ref="G6516">SUM(IF(A6516=A$5:A6516,IF(C6516=C$5:C6516,1,0),0))</f>
        <v>40</v>
      </c>
    </row>
    <row r="6517" spans="1:7" x14ac:dyDescent="0.25">
      <c r="A6517">
        <v>2016</v>
      </c>
      <c r="B6517" s="53" t="str">
        <f t="shared" si="202"/>
        <v>2016_CA41</v>
      </c>
      <c r="C6517" t="s">
        <v>159</v>
      </c>
      <c r="D6517" t="s">
        <v>176</v>
      </c>
      <c r="E6517" s="53" t="str">
        <f t="shared" si="203"/>
        <v>2016_CASAN MATEO</v>
      </c>
      <c r="F6517">
        <v>625500</v>
      </c>
      <c r="G6517" s="53">
        <f t="array" ref="G6517">SUM(IF(A6517=A$5:A6517,IF(C6517=C$5:C6517,1,0),0))</f>
        <v>41</v>
      </c>
    </row>
    <row r="6518" spans="1:7" x14ac:dyDescent="0.25">
      <c r="A6518">
        <v>2016</v>
      </c>
      <c r="B6518" s="53" t="str">
        <f t="shared" si="202"/>
        <v>2016_CA42</v>
      </c>
      <c r="C6518" t="s">
        <v>159</v>
      </c>
      <c r="D6518" t="s">
        <v>177</v>
      </c>
      <c r="E6518" s="53" t="str">
        <f t="shared" si="203"/>
        <v>2016_CASANTA BARBARA</v>
      </c>
      <c r="F6518">
        <v>625500</v>
      </c>
      <c r="G6518" s="53">
        <f t="array" ref="G6518">SUM(IF(A6518=A$5:A6518,IF(C6518=C$5:C6518,1,0),0))</f>
        <v>42</v>
      </c>
    </row>
    <row r="6519" spans="1:7" x14ac:dyDescent="0.25">
      <c r="A6519">
        <v>2016</v>
      </c>
      <c r="B6519" s="53" t="str">
        <f t="shared" si="202"/>
        <v>2016_CA43</v>
      </c>
      <c r="C6519" t="s">
        <v>159</v>
      </c>
      <c r="D6519" t="s">
        <v>178</v>
      </c>
      <c r="E6519" s="53" t="str">
        <f t="shared" si="203"/>
        <v>2016_CASANTA CLARA</v>
      </c>
      <c r="F6519">
        <v>625500</v>
      </c>
      <c r="G6519" s="53">
        <f t="array" ref="G6519">SUM(IF(A6519=A$5:A6519,IF(C6519=C$5:C6519,1,0),0))</f>
        <v>43</v>
      </c>
    </row>
    <row r="6520" spans="1:7" x14ac:dyDescent="0.25">
      <c r="A6520">
        <v>2016</v>
      </c>
      <c r="B6520" s="53" t="str">
        <f t="shared" si="202"/>
        <v>2016_CA44</v>
      </c>
      <c r="C6520" t="s">
        <v>159</v>
      </c>
      <c r="D6520" t="s">
        <v>179</v>
      </c>
      <c r="E6520" s="53" t="str">
        <f t="shared" si="203"/>
        <v>2016_CASANTA CRUZ</v>
      </c>
      <c r="F6520">
        <v>625500</v>
      </c>
      <c r="G6520" s="53">
        <f t="array" ref="G6520">SUM(IF(A6520=A$5:A6520,IF(C6520=C$5:C6520,1,0),0))</f>
        <v>44</v>
      </c>
    </row>
    <row r="6521" spans="1:7" x14ac:dyDescent="0.25">
      <c r="A6521">
        <v>2016</v>
      </c>
      <c r="B6521" s="53" t="str">
        <f t="shared" si="202"/>
        <v>2016_CA45</v>
      </c>
      <c r="C6521" t="s">
        <v>159</v>
      </c>
      <c r="D6521" t="s">
        <v>572</v>
      </c>
      <c r="E6521" s="53" t="str">
        <f t="shared" si="203"/>
        <v>2016_CASHASTA</v>
      </c>
      <c r="F6521">
        <v>417000</v>
      </c>
      <c r="G6521" s="53">
        <f t="array" ref="G6521">SUM(IF(A6521=A$5:A6521,IF(C6521=C$5:C6521,1,0),0))</f>
        <v>45</v>
      </c>
    </row>
    <row r="6522" spans="1:7" x14ac:dyDescent="0.25">
      <c r="A6522">
        <v>2016</v>
      </c>
      <c r="B6522" s="53" t="str">
        <f t="shared" si="202"/>
        <v>2016_CA46</v>
      </c>
      <c r="C6522" t="s">
        <v>159</v>
      </c>
      <c r="D6522" t="s">
        <v>573</v>
      </c>
      <c r="E6522" s="53" t="str">
        <f t="shared" si="203"/>
        <v>2016_CASIERRA</v>
      </c>
      <c r="F6522">
        <v>417000</v>
      </c>
      <c r="G6522" s="53">
        <f t="array" ref="G6522">SUM(IF(A6522=A$5:A6522,IF(C6522=C$5:C6522,1,0),0))</f>
        <v>46</v>
      </c>
    </row>
    <row r="6523" spans="1:7" x14ac:dyDescent="0.25">
      <c r="A6523">
        <v>2016</v>
      </c>
      <c r="B6523" s="53" t="str">
        <f t="shared" si="202"/>
        <v>2016_CA47</v>
      </c>
      <c r="C6523" t="s">
        <v>159</v>
      </c>
      <c r="D6523" t="s">
        <v>574</v>
      </c>
      <c r="E6523" s="53" t="str">
        <f t="shared" si="203"/>
        <v>2016_CASISKIYOU</v>
      </c>
      <c r="F6523">
        <v>417000</v>
      </c>
      <c r="G6523" s="53">
        <f t="array" ref="G6523">SUM(IF(A6523=A$5:A6523,IF(C6523=C$5:C6523,1,0),0))</f>
        <v>47</v>
      </c>
    </row>
    <row r="6524" spans="1:7" x14ac:dyDescent="0.25">
      <c r="A6524">
        <v>2016</v>
      </c>
      <c r="B6524" s="53" t="str">
        <f t="shared" si="202"/>
        <v>2016_CA48</v>
      </c>
      <c r="C6524" t="s">
        <v>159</v>
      </c>
      <c r="D6524" t="s">
        <v>575</v>
      </c>
      <c r="E6524" s="53" t="str">
        <f t="shared" si="203"/>
        <v>2016_CASOLANO</v>
      </c>
      <c r="F6524">
        <v>417000</v>
      </c>
      <c r="G6524" s="53">
        <f t="array" ref="G6524">SUM(IF(A6524=A$5:A6524,IF(C6524=C$5:C6524,1,0),0))</f>
        <v>48</v>
      </c>
    </row>
    <row r="6525" spans="1:7" x14ac:dyDescent="0.25">
      <c r="A6525">
        <v>2016</v>
      </c>
      <c r="B6525" s="53" t="str">
        <f t="shared" si="202"/>
        <v>2016_CA49</v>
      </c>
      <c r="C6525" t="s">
        <v>159</v>
      </c>
      <c r="D6525" t="s">
        <v>180</v>
      </c>
      <c r="E6525" s="53" t="str">
        <f t="shared" si="203"/>
        <v>2016_CASONOMA</v>
      </c>
      <c r="F6525">
        <v>554300</v>
      </c>
      <c r="G6525" s="53">
        <f t="array" ref="G6525">SUM(IF(A6525=A$5:A6525,IF(C6525=C$5:C6525,1,0),0))</f>
        <v>49</v>
      </c>
    </row>
    <row r="6526" spans="1:7" x14ac:dyDescent="0.25">
      <c r="A6526">
        <v>2016</v>
      </c>
      <c r="B6526" s="53" t="str">
        <f t="shared" si="202"/>
        <v>2016_CA50</v>
      </c>
      <c r="C6526" t="s">
        <v>159</v>
      </c>
      <c r="D6526" t="s">
        <v>576</v>
      </c>
      <c r="E6526" s="53" t="str">
        <f t="shared" si="203"/>
        <v>2016_CASTANISLAUS</v>
      </c>
      <c r="F6526">
        <v>417000</v>
      </c>
      <c r="G6526" s="53">
        <f t="array" ref="G6526">SUM(IF(A6526=A$5:A6526,IF(C6526=C$5:C6526,1,0),0))</f>
        <v>50</v>
      </c>
    </row>
    <row r="6527" spans="1:7" x14ac:dyDescent="0.25">
      <c r="A6527">
        <v>2016</v>
      </c>
      <c r="B6527" s="53" t="str">
        <f t="shared" si="202"/>
        <v>2016_CA51</v>
      </c>
      <c r="C6527" t="s">
        <v>159</v>
      </c>
      <c r="D6527" t="s">
        <v>577</v>
      </c>
      <c r="E6527" s="53" t="str">
        <f t="shared" si="203"/>
        <v>2016_CASUTTER</v>
      </c>
      <c r="F6527">
        <v>417000</v>
      </c>
      <c r="G6527" s="53">
        <f t="array" ref="G6527">SUM(IF(A6527=A$5:A6527,IF(C6527=C$5:C6527,1,0),0))</f>
        <v>51</v>
      </c>
    </row>
    <row r="6528" spans="1:7" x14ac:dyDescent="0.25">
      <c r="A6528">
        <v>2016</v>
      </c>
      <c r="B6528" s="53" t="str">
        <f t="shared" si="202"/>
        <v>2016_CA52</v>
      </c>
      <c r="C6528" t="s">
        <v>159</v>
      </c>
      <c r="D6528" t="s">
        <v>578</v>
      </c>
      <c r="E6528" s="53" t="str">
        <f t="shared" si="203"/>
        <v>2016_CATEHAMA</v>
      </c>
      <c r="F6528">
        <v>417000</v>
      </c>
      <c r="G6528" s="53">
        <f t="array" ref="G6528">SUM(IF(A6528=A$5:A6528,IF(C6528=C$5:C6528,1,0),0))</f>
        <v>52</v>
      </c>
    </row>
    <row r="6529" spans="1:7" x14ac:dyDescent="0.25">
      <c r="A6529">
        <v>2016</v>
      </c>
      <c r="B6529" s="53" t="str">
        <f t="shared" si="202"/>
        <v>2016_CA53</v>
      </c>
      <c r="C6529" t="s">
        <v>159</v>
      </c>
      <c r="D6529" t="s">
        <v>579</v>
      </c>
      <c r="E6529" s="53" t="str">
        <f t="shared" si="203"/>
        <v>2016_CATRINITY</v>
      </c>
      <c r="F6529">
        <v>417000</v>
      </c>
      <c r="G6529" s="53">
        <f t="array" ref="G6529">SUM(IF(A6529=A$5:A6529,IF(C6529=C$5:C6529,1,0),0))</f>
        <v>53</v>
      </c>
    </row>
    <row r="6530" spans="1:7" x14ac:dyDescent="0.25">
      <c r="A6530">
        <v>2016</v>
      </c>
      <c r="B6530" s="53" t="str">
        <f t="shared" si="202"/>
        <v>2016_CA54</v>
      </c>
      <c r="C6530" t="s">
        <v>159</v>
      </c>
      <c r="D6530" t="s">
        <v>580</v>
      </c>
      <c r="E6530" s="53" t="str">
        <f t="shared" si="203"/>
        <v>2016_CATULARE</v>
      </c>
      <c r="F6530">
        <v>417000</v>
      </c>
      <c r="G6530" s="53">
        <f t="array" ref="G6530">SUM(IF(A6530=A$5:A6530,IF(C6530=C$5:C6530,1,0),0))</f>
        <v>54</v>
      </c>
    </row>
    <row r="6531" spans="1:7" x14ac:dyDescent="0.25">
      <c r="A6531">
        <v>2016</v>
      </c>
      <c r="B6531" s="53" t="str">
        <f t="shared" si="202"/>
        <v>2016_CA55</v>
      </c>
      <c r="C6531" t="s">
        <v>159</v>
      </c>
      <c r="D6531" t="s">
        <v>581</v>
      </c>
      <c r="E6531" s="53" t="str">
        <f t="shared" si="203"/>
        <v>2016_CATUOLUMNE</v>
      </c>
      <c r="F6531">
        <v>417000</v>
      </c>
      <c r="G6531" s="53">
        <f t="array" ref="G6531">SUM(IF(A6531=A$5:A6531,IF(C6531=C$5:C6531,1,0),0))</f>
        <v>55</v>
      </c>
    </row>
    <row r="6532" spans="1:7" x14ac:dyDescent="0.25">
      <c r="A6532">
        <v>2016</v>
      </c>
      <c r="B6532" s="53" t="str">
        <f t="shared" si="202"/>
        <v>2016_CA56</v>
      </c>
      <c r="C6532" t="s">
        <v>159</v>
      </c>
      <c r="D6532" t="s">
        <v>181</v>
      </c>
      <c r="E6532" s="53" t="str">
        <f t="shared" si="203"/>
        <v>2016_CAVENTURA</v>
      </c>
      <c r="F6532">
        <v>603750</v>
      </c>
      <c r="G6532" s="53">
        <f t="array" ref="G6532">SUM(IF(A6532=A$5:A6532,IF(C6532=C$5:C6532,1,0),0))</f>
        <v>56</v>
      </c>
    </row>
    <row r="6533" spans="1:7" x14ac:dyDescent="0.25">
      <c r="A6533">
        <v>2016</v>
      </c>
      <c r="B6533" s="53" t="str">
        <f t="shared" si="202"/>
        <v>2016_CA57</v>
      </c>
      <c r="C6533" t="s">
        <v>159</v>
      </c>
      <c r="D6533" t="s">
        <v>182</v>
      </c>
      <c r="E6533" s="53" t="str">
        <f t="shared" si="203"/>
        <v>2016_CAYOLO</v>
      </c>
      <c r="F6533">
        <v>474950</v>
      </c>
      <c r="G6533" s="53">
        <f t="array" ref="G6533">SUM(IF(A6533=A$5:A6533,IF(C6533=C$5:C6533,1,0),0))</f>
        <v>57</v>
      </c>
    </row>
    <row r="6534" spans="1:7" x14ac:dyDescent="0.25">
      <c r="A6534">
        <v>2016</v>
      </c>
      <c r="B6534" s="53" t="str">
        <f t="shared" ref="B6534:B6597" si="204">A6534&amp;"_"&amp;C6534&amp;G6534</f>
        <v>2016_CA58</v>
      </c>
      <c r="C6534" t="s">
        <v>159</v>
      </c>
      <c r="D6534" t="s">
        <v>582</v>
      </c>
      <c r="E6534" s="53" t="str">
        <f t="shared" ref="E6534:E6597" si="205">A6534&amp;"_"&amp;C6534&amp;D6534</f>
        <v>2016_CAYUBA</v>
      </c>
      <c r="F6534">
        <v>417000</v>
      </c>
      <c r="G6534" s="53">
        <f t="array" ref="G6534">SUM(IF(A6534=A$5:A6534,IF(C6534=C$5:C6534,1,0),0))</f>
        <v>58</v>
      </c>
    </row>
    <row r="6535" spans="1:7" x14ac:dyDescent="0.25">
      <c r="A6535">
        <v>2016</v>
      </c>
      <c r="B6535" s="53" t="str">
        <f t="shared" si="204"/>
        <v>2016_CO1</v>
      </c>
      <c r="C6535" t="s">
        <v>183</v>
      </c>
      <c r="D6535" t="s">
        <v>184</v>
      </c>
      <c r="E6535" s="53" t="str">
        <f t="shared" si="205"/>
        <v>2016_COADAMS</v>
      </c>
      <c r="F6535">
        <v>458850</v>
      </c>
      <c r="G6535" s="53">
        <f t="array" ref="G6535">SUM(IF(A6535=A$5:A6535,IF(C6535=C$5:C6535,1,0),0))</f>
        <v>1</v>
      </c>
    </row>
    <row r="6536" spans="1:7" x14ac:dyDescent="0.25">
      <c r="A6536">
        <v>2016</v>
      </c>
      <c r="B6536" s="53" t="str">
        <f t="shared" si="204"/>
        <v>2016_CO2</v>
      </c>
      <c r="C6536" t="s">
        <v>183</v>
      </c>
      <c r="D6536" t="s">
        <v>583</v>
      </c>
      <c r="E6536" s="53" t="str">
        <f t="shared" si="205"/>
        <v>2016_COALAMOSA</v>
      </c>
      <c r="F6536">
        <v>417000</v>
      </c>
      <c r="G6536" s="53">
        <f t="array" ref="G6536">SUM(IF(A6536=A$5:A6536,IF(C6536=C$5:C6536,1,0),0))</f>
        <v>2</v>
      </c>
    </row>
    <row r="6537" spans="1:7" x14ac:dyDescent="0.25">
      <c r="A6537">
        <v>2016</v>
      </c>
      <c r="B6537" s="53" t="str">
        <f t="shared" si="204"/>
        <v>2016_CO3</v>
      </c>
      <c r="C6537" t="s">
        <v>183</v>
      </c>
      <c r="D6537" t="s">
        <v>185</v>
      </c>
      <c r="E6537" s="53" t="str">
        <f t="shared" si="205"/>
        <v>2016_COARAPAHOE</v>
      </c>
      <c r="F6537">
        <v>458850</v>
      </c>
      <c r="G6537" s="53">
        <f t="array" ref="G6537">SUM(IF(A6537=A$5:A6537,IF(C6537=C$5:C6537,1,0),0))</f>
        <v>3</v>
      </c>
    </row>
    <row r="6538" spans="1:7" x14ac:dyDescent="0.25">
      <c r="A6538">
        <v>2016</v>
      </c>
      <c r="B6538" s="53" t="str">
        <f t="shared" si="204"/>
        <v>2016_CO4</v>
      </c>
      <c r="C6538" t="s">
        <v>183</v>
      </c>
      <c r="D6538" t="s">
        <v>584</v>
      </c>
      <c r="E6538" s="53" t="str">
        <f t="shared" si="205"/>
        <v>2016_COARCHULETA</v>
      </c>
      <c r="F6538">
        <v>417000</v>
      </c>
      <c r="G6538" s="53">
        <f t="array" ref="G6538">SUM(IF(A6538=A$5:A6538,IF(C6538=C$5:C6538,1,0),0))</f>
        <v>4</v>
      </c>
    </row>
    <row r="6539" spans="1:7" x14ac:dyDescent="0.25">
      <c r="A6539">
        <v>2016</v>
      </c>
      <c r="B6539" s="53" t="str">
        <f t="shared" si="204"/>
        <v>2016_CO5</v>
      </c>
      <c r="C6539" t="s">
        <v>183</v>
      </c>
      <c r="D6539" t="s">
        <v>585</v>
      </c>
      <c r="E6539" s="53" t="str">
        <f t="shared" si="205"/>
        <v>2016_COBACA</v>
      </c>
      <c r="F6539">
        <v>417000</v>
      </c>
      <c r="G6539" s="53">
        <f t="array" ref="G6539">SUM(IF(A6539=A$5:A6539,IF(C6539=C$5:C6539,1,0),0))</f>
        <v>5</v>
      </c>
    </row>
    <row r="6540" spans="1:7" x14ac:dyDescent="0.25">
      <c r="A6540">
        <v>2016</v>
      </c>
      <c r="B6540" s="53" t="str">
        <f t="shared" si="204"/>
        <v>2016_CO6</v>
      </c>
      <c r="C6540" t="s">
        <v>183</v>
      </c>
      <c r="D6540" t="s">
        <v>586</v>
      </c>
      <c r="E6540" s="53" t="str">
        <f t="shared" si="205"/>
        <v>2016_COBENT</v>
      </c>
      <c r="F6540">
        <v>417000</v>
      </c>
      <c r="G6540" s="53">
        <f t="array" ref="G6540">SUM(IF(A6540=A$5:A6540,IF(C6540=C$5:C6540,1,0),0))</f>
        <v>6</v>
      </c>
    </row>
    <row r="6541" spans="1:7" x14ac:dyDescent="0.25">
      <c r="A6541">
        <v>2016</v>
      </c>
      <c r="B6541" s="53" t="str">
        <f t="shared" si="204"/>
        <v>2016_CO7</v>
      </c>
      <c r="C6541" t="s">
        <v>183</v>
      </c>
      <c r="D6541" t="s">
        <v>186</v>
      </c>
      <c r="E6541" s="53" t="str">
        <f t="shared" si="205"/>
        <v>2016_COBOULDER</v>
      </c>
      <c r="F6541">
        <v>474950</v>
      </c>
      <c r="G6541" s="53">
        <f t="array" ref="G6541">SUM(IF(A6541=A$5:A6541,IF(C6541=C$5:C6541,1,0),0))</f>
        <v>7</v>
      </c>
    </row>
    <row r="6542" spans="1:7" x14ac:dyDescent="0.25">
      <c r="A6542">
        <v>2016</v>
      </c>
      <c r="B6542" s="53" t="str">
        <f t="shared" si="204"/>
        <v>2016_CO8</v>
      </c>
      <c r="C6542" t="s">
        <v>183</v>
      </c>
      <c r="D6542" t="s">
        <v>187</v>
      </c>
      <c r="E6542" s="53" t="str">
        <f t="shared" si="205"/>
        <v>2016_COBROOMFIELD</v>
      </c>
      <c r="F6542">
        <v>458850</v>
      </c>
      <c r="G6542" s="53">
        <f t="array" ref="G6542">SUM(IF(A6542=A$5:A6542,IF(C6542=C$5:C6542,1,0),0))</f>
        <v>8</v>
      </c>
    </row>
    <row r="6543" spans="1:7" x14ac:dyDescent="0.25">
      <c r="A6543">
        <v>2016</v>
      </c>
      <c r="B6543" s="53" t="str">
        <f t="shared" si="204"/>
        <v>2016_CO9</v>
      </c>
      <c r="C6543" t="s">
        <v>183</v>
      </c>
      <c r="D6543" t="s">
        <v>587</v>
      </c>
      <c r="E6543" s="53" t="str">
        <f t="shared" si="205"/>
        <v>2016_COCHAFFEE</v>
      </c>
      <c r="F6543">
        <v>417000</v>
      </c>
      <c r="G6543" s="53">
        <f t="array" ref="G6543">SUM(IF(A6543=A$5:A6543,IF(C6543=C$5:C6543,1,0),0))</f>
        <v>9</v>
      </c>
    </row>
    <row r="6544" spans="1:7" x14ac:dyDescent="0.25">
      <c r="A6544">
        <v>2016</v>
      </c>
      <c r="B6544" s="53" t="str">
        <f t="shared" si="204"/>
        <v>2016_CO10</v>
      </c>
      <c r="C6544" t="s">
        <v>183</v>
      </c>
      <c r="D6544" t="s">
        <v>588</v>
      </c>
      <c r="E6544" s="53" t="str">
        <f t="shared" si="205"/>
        <v>2016_COCHEYENNE</v>
      </c>
      <c r="F6544">
        <v>417000</v>
      </c>
      <c r="G6544" s="53">
        <f t="array" ref="G6544">SUM(IF(A6544=A$5:A6544,IF(C6544=C$5:C6544,1,0),0))</f>
        <v>10</v>
      </c>
    </row>
    <row r="6545" spans="1:7" x14ac:dyDescent="0.25">
      <c r="A6545">
        <v>2016</v>
      </c>
      <c r="B6545" s="53" t="str">
        <f t="shared" si="204"/>
        <v>2016_CO11</v>
      </c>
      <c r="C6545" t="s">
        <v>183</v>
      </c>
      <c r="D6545" t="s">
        <v>188</v>
      </c>
      <c r="E6545" s="53" t="str">
        <f t="shared" si="205"/>
        <v>2016_COCLEAR CREEK</v>
      </c>
      <c r="F6545">
        <v>458850</v>
      </c>
      <c r="G6545" s="53">
        <f t="array" ref="G6545">SUM(IF(A6545=A$5:A6545,IF(C6545=C$5:C6545,1,0),0))</f>
        <v>11</v>
      </c>
    </row>
    <row r="6546" spans="1:7" x14ac:dyDescent="0.25">
      <c r="A6546">
        <v>2016</v>
      </c>
      <c r="B6546" s="53" t="str">
        <f t="shared" si="204"/>
        <v>2016_CO12</v>
      </c>
      <c r="C6546" t="s">
        <v>183</v>
      </c>
      <c r="D6546" t="s">
        <v>589</v>
      </c>
      <c r="E6546" s="53" t="str">
        <f t="shared" si="205"/>
        <v>2016_COCONEJOS</v>
      </c>
      <c r="F6546">
        <v>417000</v>
      </c>
      <c r="G6546" s="53">
        <f t="array" ref="G6546">SUM(IF(A6546=A$5:A6546,IF(C6546=C$5:C6546,1,0),0))</f>
        <v>12</v>
      </c>
    </row>
    <row r="6547" spans="1:7" x14ac:dyDescent="0.25">
      <c r="A6547">
        <v>2016</v>
      </c>
      <c r="B6547" s="53" t="str">
        <f t="shared" si="204"/>
        <v>2016_CO13</v>
      </c>
      <c r="C6547" t="s">
        <v>183</v>
      </c>
      <c r="D6547" t="s">
        <v>590</v>
      </c>
      <c r="E6547" s="53" t="str">
        <f t="shared" si="205"/>
        <v>2016_COCOSTILLA</v>
      </c>
      <c r="F6547">
        <v>417000</v>
      </c>
      <c r="G6547" s="53">
        <f t="array" ref="G6547">SUM(IF(A6547=A$5:A6547,IF(C6547=C$5:C6547,1,0),0))</f>
        <v>13</v>
      </c>
    </row>
    <row r="6548" spans="1:7" x14ac:dyDescent="0.25">
      <c r="A6548">
        <v>2016</v>
      </c>
      <c r="B6548" s="53" t="str">
        <f t="shared" si="204"/>
        <v>2016_CO14</v>
      </c>
      <c r="C6548" t="s">
        <v>183</v>
      </c>
      <c r="D6548" t="s">
        <v>591</v>
      </c>
      <c r="E6548" s="53" t="str">
        <f t="shared" si="205"/>
        <v>2016_COCROWLEY</v>
      </c>
      <c r="F6548">
        <v>417000</v>
      </c>
      <c r="G6548" s="53">
        <f t="array" ref="G6548">SUM(IF(A6548=A$5:A6548,IF(C6548=C$5:C6548,1,0),0))</f>
        <v>14</v>
      </c>
    </row>
    <row r="6549" spans="1:7" x14ac:dyDescent="0.25">
      <c r="A6549">
        <v>2016</v>
      </c>
      <c r="B6549" s="53" t="str">
        <f t="shared" si="204"/>
        <v>2016_CO15</v>
      </c>
      <c r="C6549" t="s">
        <v>183</v>
      </c>
      <c r="D6549" t="s">
        <v>592</v>
      </c>
      <c r="E6549" s="53" t="str">
        <f t="shared" si="205"/>
        <v>2016_COCUSTER</v>
      </c>
      <c r="F6549">
        <v>417000</v>
      </c>
      <c r="G6549" s="53">
        <f t="array" ref="G6549">SUM(IF(A6549=A$5:A6549,IF(C6549=C$5:C6549,1,0),0))</f>
        <v>15</v>
      </c>
    </row>
    <row r="6550" spans="1:7" x14ac:dyDescent="0.25">
      <c r="A6550">
        <v>2016</v>
      </c>
      <c r="B6550" s="53" t="str">
        <f t="shared" si="204"/>
        <v>2016_CO16</v>
      </c>
      <c r="C6550" t="s">
        <v>183</v>
      </c>
      <c r="D6550" t="s">
        <v>593</v>
      </c>
      <c r="E6550" s="53" t="str">
        <f t="shared" si="205"/>
        <v>2016_CODELTA</v>
      </c>
      <c r="F6550">
        <v>417000</v>
      </c>
      <c r="G6550" s="53">
        <f t="array" ref="G6550">SUM(IF(A6550=A$5:A6550,IF(C6550=C$5:C6550,1,0),0))</f>
        <v>16</v>
      </c>
    </row>
    <row r="6551" spans="1:7" x14ac:dyDescent="0.25">
      <c r="A6551">
        <v>2016</v>
      </c>
      <c r="B6551" s="53" t="str">
        <f t="shared" si="204"/>
        <v>2016_CO17</v>
      </c>
      <c r="C6551" t="s">
        <v>183</v>
      </c>
      <c r="D6551" t="s">
        <v>189</v>
      </c>
      <c r="E6551" s="53" t="str">
        <f t="shared" si="205"/>
        <v>2016_CODENVER</v>
      </c>
      <c r="F6551">
        <v>458850</v>
      </c>
      <c r="G6551" s="53">
        <f t="array" ref="G6551">SUM(IF(A6551=A$5:A6551,IF(C6551=C$5:C6551,1,0),0))</f>
        <v>17</v>
      </c>
    </row>
    <row r="6552" spans="1:7" x14ac:dyDescent="0.25">
      <c r="A6552">
        <v>2016</v>
      </c>
      <c r="B6552" s="53" t="str">
        <f t="shared" si="204"/>
        <v>2016_CO18</v>
      </c>
      <c r="C6552" t="s">
        <v>183</v>
      </c>
      <c r="D6552" t="s">
        <v>594</v>
      </c>
      <c r="E6552" s="53" t="str">
        <f t="shared" si="205"/>
        <v>2016_CODOLORES</v>
      </c>
      <c r="F6552">
        <v>417000</v>
      </c>
      <c r="G6552" s="53">
        <f t="array" ref="G6552">SUM(IF(A6552=A$5:A6552,IF(C6552=C$5:C6552,1,0),0))</f>
        <v>18</v>
      </c>
    </row>
    <row r="6553" spans="1:7" x14ac:dyDescent="0.25">
      <c r="A6553">
        <v>2016</v>
      </c>
      <c r="B6553" s="53" t="str">
        <f t="shared" si="204"/>
        <v>2016_CO19</v>
      </c>
      <c r="C6553" t="s">
        <v>183</v>
      </c>
      <c r="D6553" t="s">
        <v>190</v>
      </c>
      <c r="E6553" s="53" t="str">
        <f t="shared" si="205"/>
        <v>2016_CODOUGLAS</v>
      </c>
      <c r="F6553">
        <v>458850</v>
      </c>
      <c r="G6553" s="53">
        <f t="array" ref="G6553">SUM(IF(A6553=A$5:A6553,IF(C6553=C$5:C6553,1,0),0))</f>
        <v>19</v>
      </c>
    </row>
    <row r="6554" spans="1:7" x14ac:dyDescent="0.25">
      <c r="A6554">
        <v>2016</v>
      </c>
      <c r="B6554" s="53" t="str">
        <f t="shared" si="204"/>
        <v>2016_CO20</v>
      </c>
      <c r="C6554" t="s">
        <v>183</v>
      </c>
      <c r="D6554" t="s">
        <v>191</v>
      </c>
      <c r="E6554" s="53" t="str">
        <f t="shared" si="205"/>
        <v>2016_COEAGLE</v>
      </c>
      <c r="F6554">
        <v>625500</v>
      </c>
      <c r="G6554" s="53">
        <f t="array" ref="G6554">SUM(IF(A6554=A$5:A6554,IF(C6554=C$5:C6554,1,0),0))</f>
        <v>20</v>
      </c>
    </row>
    <row r="6555" spans="1:7" x14ac:dyDescent="0.25">
      <c r="A6555">
        <v>2016</v>
      </c>
      <c r="B6555" s="53" t="str">
        <f t="shared" si="204"/>
        <v>2016_CO21</v>
      </c>
      <c r="C6555" t="s">
        <v>183</v>
      </c>
      <c r="D6555" t="s">
        <v>192</v>
      </c>
      <c r="E6555" s="53" t="str">
        <f t="shared" si="205"/>
        <v>2016_COELBERT</v>
      </c>
      <c r="F6555">
        <v>458850</v>
      </c>
      <c r="G6555" s="53">
        <f t="array" ref="G6555">SUM(IF(A6555=A$5:A6555,IF(C6555=C$5:C6555,1,0),0))</f>
        <v>21</v>
      </c>
    </row>
    <row r="6556" spans="1:7" x14ac:dyDescent="0.25">
      <c r="A6556">
        <v>2016</v>
      </c>
      <c r="B6556" s="53" t="str">
        <f t="shared" si="204"/>
        <v>2016_CO22</v>
      </c>
      <c r="C6556" t="s">
        <v>183</v>
      </c>
      <c r="D6556" t="s">
        <v>595</v>
      </c>
      <c r="E6556" s="53" t="str">
        <f t="shared" si="205"/>
        <v>2016_COEL PASO</v>
      </c>
      <c r="F6556">
        <v>417000</v>
      </c>
      <c r="G6556" s="53">
        <f t="array" ref="G6556">SUM(IF(A6556=A$5:A6556,IF(C6556=C$5:C6556,1,0),0))</f>
        <v>22</v>
      </c>
    </row>
    <row r="6557" spans="1:7" x14ac:dyDescent="0.25">
      <c r="A6557">
        <v>2016</v>
      </c>
      <c r="B6557" s="53" t="str">
        <f t="shared" si="204"/>
        <v>2016_CO23</v>
      </c>
      <c r="C6557" t="s">
        <v>183</v>
      </c>
      <c r="D6557" t="s">
        <v>596</v>
      </c>
      <c r="E6557" s="53" t="str">
        <f t="shared" si="205"/>
        <v>2016_COFREMONT</v>
      </c>
      <c r="F6557">
        <v>417000</v>
      </c>
      <c r="G6557" s="53">
        <f t="array" ref="G6557">SUM(IF(A6557=A$5:A6557,IF(C6557=C$5:C6557,1,0),0))</f>
        <v>23</v>
      </c>
    </row>
    <row r="6558" spans="1:7" x14ac:dyDescent="0.25">
      <c r="A6558">
        <v>2016</v>
      </c>
      <c r="B6558" s="53" t="str">
        <f t="shared" si="204"/>
        <v>2016_CO24</v>
      </c>
      <c r="C6558" t="s">
        <v>183</v>
      </c>
      <c r="D6558" t="s">
        <v>193</v>
      </c>
      <c r="E6558" s="53" t="str">
        <f t="shared" si="205"/>
        <v>2016_COGARFIELD</v>
      </c>
      <c r="F6558">
        <v>625500</v>
      </c>
      <c r="G6558" s="53">
        <f t="array" ref="G6558">SUM(IF(A6558=A$5:A6558,IF(C6558=C$5:C6558,1,0),0))</f>
        <v>24</v>
      </c>
    </row>
    <row r="6559" spans="1:7" x14ac:dyDescent="0.25">
      <c r="A6559">
        <v>2016</v>
      </c>
      <c r="B6559" s="53" t="str">
        <f t="shared" si="204"/>
        <v>2016_CO25</v>
      </c>
      <c r="C6559" t="s">
        <v>183</v>
      </c>
      <c r="D6559" t="s">
        <v>194</v>
      </c>
      <c r="E6559" s="53" t="str">
        <f t="shared" si="205"/>
        <v>2016_COGILPIN</v>
      </c>
      <c r="F6559">
        <v>458850</v>
      </c>
      <c r="G6559" s="53">
        <f t="array" ref="G6559">SUM(IF(A6559=A$5:A6559,IF(C6559=C$5:C6559,1,0),0))</f>
        <v>25</v>
      </c>
    </row>
    <row r="6560" spans="1:7" x14ac:dyDescent="0.25">
      <c r="A6560">
        <v>2016</v>
      </c>
      <c r="B6560" s="53" t="str">
        <f t="shared" si="204"/>
        <v>2016_CO26</v>
      </c>
      <c r="C6560" t="s">
        <v>183</v>
      </c>
      <c r="D6560" t="s">
        <v>597</v>
      </c>
      <c r="E6560" s="53" t="str">
        <f t="shared" si="205"/>
        <v>2016_COGRAND</v>
      </c>
      <c r="F6560">
        <v>417000</v>
      </c>
      <c r="G6560" s="53">
        <f t="array" ref="G6560">SUM(IF(A6560=A$5:A6560,IF(C6560=C$5:C6560,1,0),0))</f>
        <v>26</v>
      </c>
    </row>
    <row r="6561" spans="1:7" x14ac:dyDescent="0.25">
      <c r="A6561">
        <v>2016</v>
      </c>
      <c r="B6561" s="53" t="str">
        <f t="shared" si="204"/>
        <v>2016_CO27</v>
      </c>
      <c r="C6561" t="s">
        <v>183</v>
      </c>
      <c r="D6561" t="s">
        <v>598</v>
      </c>
      <c r="E6561" s="53" t="str">
        <f t="shared" si="205"/>
        <v>2016_COGUNNISON</v>
      </c>
      <c r="F6561">
        <v>417000</v>
      </c>
      <c r="G6561" s="53">
        <f t="array" ref="G6561">SUM(IF(A6561=A$5:A6561,IF(C6561=C$5:C6561,1,0),0))</f>
        <v>27</v>
      </c>
    </row>
    <row r="6562" spans="1:7" x14ac:dyDescent="0.25">
      <c r="A6562">
        <v>2016</v>
      </c>
      <c r="B6562" s="53" t="str">
        <f t="shared" si="204"/>
        <v>2016_CO28</v>
      </c>
      <c r="C6562" t="s">
        <v>183</v>
      </c>
      <c r="D6562" t="s">
        <v>195</v>
      </c>
      <c r="E6562" s="53" t="str">
        <f t="shared" si="205"/>
        <v>2016_COHINSDALE</v>
      </c>
      <c r="F6562">
        <v>427800</v>
      </c>
      <c r="G6562" s="53">
        <f t="array" ref="G6562">SUM(IF(A6562=A$5:A6562,IF(C6562=C$5:C6562,1,0),0))</f>
        <v>28</v>
      </c>
    </row>
    <row r="6563" spans="1:7" x14ac:dyDescent="0.25">
      <c r="A6563">
        <v>2016</v>
      </c>
      <c r="B6563" s="53" t="str">
        <f t="shared" si="204"/>
        <v>2016_CO29</v>
      </c>
      <c r="C6563" t="s">
        <v>183</v>
      </c>
      <c r="D6563" t="s">
        <v>599</v>
      </c>
      <c r="E6563" s="53" t="str">
        <f t="shared" si="205"/>
        <v>2016_COHUERFANO</v>
      </c>
      <c r="F6563">
        <v>417000</v>
      </c>
      <c r="G6563" s="53">
        <f t="array" ref="G6563">SUM(IF(A6563=A$5:A6563,IF(C6563=C$5:C6563,1,0),0))</f>
        <v>29</v>
      </c>
    </row>
    <row r="6564" spans="1:7" x14ac:dyDescent="0.25">
      <c r="A6564">
        <v>2016</v>
      </c>
      <c r="B6564" s="53" t="str">
        <f t="shared" si="204"/>
        <v>2016_CO30</v>
      </c>
      <c r="C6564" t="s">
        <v>183</v>
      </c>
      <c r="D6564" t="s">
        <v>460</v>
      </c>
      <c r="E6564" s="53" t="str">
        <f t="shared" si="205"/>
        <v>2016_COJACKSON</v>
      </c>
      <c r="F6564">
        <v>417000</v>
      </c>
      <c r="G6564" s="53">
        <f t="array" ref="G6564">SUM(IF(A6564=A$5:A6564,IF(C6564=C$5:C6564,1,0),0))</f>
        <v>30</v>
      </c>
    </row>
    <row r="6565" spans="1:7" x14ac:dyDescent="0.25">
      <c r="A6565">
        <v>2016</v>
      </c>
      <c r="B6565" s="53" t="str">
        <f t="shared" si="204"/>
        <v>2016_CO31</v>
      </c>
      <c r="C6565" t="s">
        <v>183</v>
      </c>
      <c r="D6565" t="s">
        <v>196</v>
      </c>
      <c r="E6565" s="53" t="str">
        <f t="shared" si="205"/>
        <v>2016_COJEFFERSON</v>
      </c>
      <c r="F6565">
        <v>458850</v>
      </c>
      <c r="G6565" s="53">
        <f t="array" ref="G6565">SUM(IF(A6565=A$5:A6565,IF(C6565=C$5:C6565,1,0),0))</f>
        <v>31</v>
      </c>
    </row>
    <row r="6566" spans="1:7" x14ac:dyDescent="0.25">
      <c r="A6566">
        <v>2016</v>
      </c>
      <c r="B6566" s="53" t="str">
        <f t="shared" si="204"/>
        <v>2016_CO32</v>
      </c>
      <c r="C6566" t="s">
        <v>183</v>
      </c>
      <c r="D6566" t="s">
        <v>600</v>
      </c>
      <c r="E6566" s="53" t="str">
        <f t="shared" si="205"/>
        <v>2016_COKIOWA</v>
      </c>
      <c r="F6566">
        <v>417000</v>
      </c>
      <c r="G6566" s="53">
        <f t="array" ref="G6566">SUM(IF(A6566=A$5:A6566,IF(C6566=C$5:C6566,1,0),0))</f>
        <v>32</v>
      </c>
    </row>
    <row r="6567" spans="1:7" x14ac:dyDescent="0.25">
      <c r="A6567">
        <v>2016</v>
      </c>
      <c r="B6567" s="53" t="str">
        <f t="shared" si="204"/>
        <v>2016_CO33</v>
      </c>
      <c r="C6567" t="s">
        <v>183</v>
      </c>
      <c r="D6567" t="s">
        <v>601</v>
      </c>
      <c r="E6567" s="53" t="str">
        <f t="shared" si="205"/>
        <v>2016_COKIT CARSON</v>
      </c>
      <c r="F6567">
        <v>417000</v>
      </c>
      <c r="G6567" s="53">
        <f t="array" ref="G6567">SUM(IF(A6567=A$5:A6567,IF(C6567=C$5:C6567,1,0),0))</f>
        <v>33</v>
      </c>
    </row>
    <row r="6568" spans="1:7" x14ac:dyDescent="0.25">
      <c r="A6568">
        <v>2016</v>
      </c>
      <c r="B6568" s="53" t="str">
        <f t="shared" si="204"/>
        <v>2016_CO34</v>
      </c>
      <c r="C6568" t="s">
        <v>183</v>
      </c>
      <c r="D6568" t="s">
        <v>197</v>
      </c>
      <c r="E6568" s="53" t="str">
        <f t="shared" si="205"/>
        <v>2016_COLAKE</v>
      </c>
      <c r="F6568">
        <v>625500</v>
      </c>
      <c r="G6568" s="53">
        <f t="array" ref="G6568">SUM(IF(A6568=A$5:A6568,IF(C6568=C$5:C6568,1,0),0))</f>
        <v>34</v>
      </c>
    </row>
    <row r="6569" spans="1:7" x14ac:dyDescent="0.25">
      <c r="A6569">
        <v>2016</v>
      </c>
      <c r="B6569" s="53" t="str">
        <f t="shared" si="204"/>
        <v>2016_CO35</v>
      </c>
      <c r="C6569" t="s">
        <v>183</v>
      </c>
      <c r="D6569" t="s">
        <v>602</v>
      </c>
      <c r="E6569" s="53" t="str">
        <f t="shared" si="205"/>
        <v>2016_COLA PLATA</v>
      </c>
      <c r="F6569">
        <v>417000</v>
      </c>
      <c r="G6569" s="53">
        <f t="array" ref="G6569">SUM(IF(A6569=A$5:A6569,IF(C6569=C$5:C6569,1,0),0))</f>
        <v>35</v>
      </c>
    </row>
    <row r="6570" spans="1:7" x14ac:dyDescent="0.25">
      <c r="A6570">
        <v>2016</v>
      </c>
      <c r="B6570" s="53" t="str">
        <f t="shared" si="204"/>
        <v>2016_CO36</v>
      </c>
      <c r="C6570" t="s">
        <v>183</v>
      </c>
      <c r="D6570" t="s">
        <v>603</v>
      </c>
      <c r="E6570" s="53" t="str">
        <f t="shared" si="205"/>
        <v>2016_COLARIMER</v>
      </c>
      <c r="F6570">
        <v>417000</v>
      </c>
      <c r="G6570" s="53">
        <f t="array" ref="G6570">SUM(IF(A6570=A$5:A6570,IF(C6570=C$5:C6570,1,0),0))</f>
        <v>36</v>
      </c>
    </row>
    <row r="6571" spans="1:7" x14ac:dyDescent="0.25">
      <c r="A6571">
        <v>2016</v>
      </c>
      <c r="B6571" s="53" t="str">
        <f t="shared" si="204"/>
        <v>2016_CO37</v>
      </c>
      <c r="C6571" t="s">
        <v>183</v>
      </c>
      <c r="D6571" t="s">
        <v>604</v>
      </c>
      <c r="E6571" s="53" t="str">
        <f t="shared" si="205"/>
        <v>2016_COLAS ANIMAS</v>
      </c>
      <c r="F6571">
        <v>417000</v>
      </c>
      <c r="G6571" s="53">
        <f t="array" ref="G6571">SUM(IF(A6571=A$5:A6571,IF(C6571=C$5:C6571,1,0),0))</f>
        <v>37</v>
      </c>
    </row>
    <row r="6572" spans="1:7" x14ac:dyDescent="0.25">
      <c r="A6572">
        <v>2016</v>
      </c>
      <c r="B6572" s="53" t="str">
        <f t="shared" si="204"/>
        <v>2016_CO38</v>
      </c>
      <c r="C6572" t="s">
        <v>183</v>
      </c>
      <c r="D6572" t="s">
        <v>221</v>
      </c>
      <c r="E6572" s="53" t="str">
        <f t="shared" si="205"/>
        <v>2016_COLINCOLN</v>
      </c>
      <c r="F6572">
        <v>417000</v>
      </c>
      <c r="G6572" s="53">
        <f t="array" ref="G6572">SUM(IF(A6572=A$5:A6572,IF(C6572=C$5:C6572,1,0),0))</f>
        <v>38</v>
      </c>
    </row>
    <row r="6573" spans="1:7" x14ac:dyDescent="0.25">
      <c r="A6573">
        <v>2016</v>
      </c>
      <c r="B6573" s="53" t="str">
        <f t="shared" si="204"/>
        <v>2016_CO39</v>
      </c>
      <c r="C6573" t="s">
        <v>183</v>
      </c>
      <c r="D6573" t="s">
        <v>528</v>
      </c>
      <c r="E6573" s="53" t="str">
        <f t="shared" si="205"/>
        <v>2016_COLOGAN</v>
      </c>
      <c r="F6573">
        <v>417000</v>
      </c>
      <c r="G6573" s="53">
        <f t="array" ref="G6573">SUM(IF(A6573=A$5:A6573,IF(C6573=C$5:C6573,1,0),0))</f>
        <v>39</v>
      </c>
    </row>
    <row r="6574" spans="1:7" x14ac:dyDescent="0.25">
      <c r="A6574">
        <v>2016</v>
      </c>
      <c r="B6574" s="53" t="str">
        <f t="shared" si="204"/>
        <v>2016_CO40</v>
      </c>
      <c r="C6574" t="s">
        <v>183</v>
      </c>
      <c r="D6574" t="s">
        <v>605</v>
      </c>
      <c r="E6574" s="53" t="str">
        <f t="shared" si="205"/>
        <v>2016_COMESA</v>
      </c>
      <c r="F6574">
        <v>417000</v>
      </c>
      <c r="G6574" s="53">
        <f t="array" ref="G6574">SUM(IF(A6574=A$5:A6574,IF(C6574=C$5:C6574,1,0),0))</f>
        <v>40</v>
      </c>
    </row>
    <row r="6575" spans="1:7" x14ac:dyDescent="0.25">
      <c r="A6575">
        <v>2016</v>
      </c>
      <c r="B6575" s="53" t="str">
        <f t="shared" si="204"/>
        <v>2016_CO41</v>
      </c>
      <c r="C6575" t="s">
        <v>183</v>
      </c>
      <c r="D6575" t="s">
        <v>606</v>
      </c>
      <c r="E6575" s="53" t="str">
        <f t="shared" si="205"/>
        <v>2016_COMINERAL</v>
      </c>
      <c r="F6575">
        <v>417000</v>
      </c>
      <c r="G6575" s="53">
        <f t="array" ref="G6575">SUM(IF(A6575=A$5:A6575,IF(C6575=C$5:C6575,1,0),0))</f>
        <v>41</v>
      </c>
    </row>
    <row r="6576" spans="1:7" x14ac:dyDescent="0.25">
      <c r="A6576">
        <v>2016</v>
      </c>
      <c r="B6576" s="53" t="str">
        <f t="shared" si="204"/>
        <v>2016_CO42</v>
      </c>
      <c r="C6576" t="s">
        <v>183</v>
      </c>
      <c r="D6576" t="s">
        <v>607</v>
      </c>
      <c r="E6576" s="53" t="str">
        <f t="shared" si="205"/>
        <v>2016_COMOFFAT</v>
      </c>
      <c r="F6576">
        <v>417000</v>
      </c>
      <c r="G6576" s="53">
        <f t="array" ref="G6576">SUM(IF(A6576=A$5:A6576,IF(C6576=C$5:C6576,1,0),0))</f>
        <v>42</v>
      </c>
    </row>
    <row r="6577" spans="1:7" x14ac:dyDescent="0.25">
      <c r="A6577">
        <v>2016</v>
      </c>
      <c r="B6577" s="53" t="str">
        <f t="shared" si="204"/>
        <v>2016_CO43</v>
      </c>
      <c r="C6577" t="s">
        <v>183</v>
      </c>
      <c r="D6577" t="s">
        <v>608</v>
      </c>
      <c r="E6577" s="53" t="str">
        <f t="shared" si="205"/>
        <v>2016_COMONTEZUMA</v>
      </c>
      <c r="F6577">
        <v>417000</v>
      </c>
      <c r="G6577" s="53">
        <f t="array" ref="G6577">SUM(IF(A6577=A$5:A6577,IF(C6577=C$5:C6577,1,0),0))</f>
        <v>43</v>
      </c>
    </row>
    <row r="6578" spans="1:7" x14ac:dyDescent="0.25">
      <c r="A6578">
        <v>2016</v>
      </c>
      <c r="B6578" s="53" t="str">
        <f t="shared" si="204"/>
        <v>2016_CO44</v>
      </c>
      <c r="C6578" t="s">
        <v>183</v>
      </c>
      <c r="D6578" t="s">
        <v>609</v>
      </c>
      <c r="E6578" s="53" t="str">
        <f t="shared" si="205"/>
        <v>2016_COMONTROSE</v>
      </c>
      <c r="F6578">
        <v>417000</v>
      </c>
      <c r="G6578" s="53">
        <f t="array" ref="G6578">SUM(IF(A6578=A$5:A6578,IF(C6578=C$5:C6578,1,0),0))</f>
        <v>44</v>
      </c>
    </row>
    <row r="6579" spans="1:7" x14ac:dyDescent="0.25">
      <c r="A6579">
        <v>2016</v>
      </c>
      <c r="B6579" s="53" t="str">
        <f t="shared" si="204"/>
        <v>2016_CO45</v>
      </c>
      <c r="C6579" t="s">
        <v>183</v>
      </c>
      <c r="D6579" t="s">
        <v>472</v>
      </c>
      <c r="E6579" s="53" t="str">
        <f t="shared" si="205"/>
        <v>2016_COMORGAN</v>
      </c>
      <c r="F6579">
        <v>417000</v>
      </c>
      <c r="G6579" s="53">
        <f t="array" ref="G6579">SUM(IF(A6579=A$5:A6579,IF(C6579=C$5:C6579,1,0),0))</f>
        <v>45</v>
      </c>
    </row>
    <row r="6580" spans="1:7" x14ac:dyDescent="0.25">
      <c r="A6580">
        <v>2016</v>
      </c>
      <c r="B6580" s="53" t="str">
        <f t="shared" si="204"/>
        <v>2016_CO46</v>
      </c>
      <c r="C6580" t="s">
        <v>183</v>
      </c>
      <c r="D6580" t="s">
        <v>610</v>
      </c>
      <c r="E6580" s="53" t="str">
        <f t="shared" si="205"/>
        <v>2016_COOTERO</v>
      </c>
      <c r="F6580">
        <v>417000</v>
      </c>
      <c r="G6580" s="53">
        <f t="array" ref="G6580">SUM(IF(A6580=A$5:A6580,IF(C6580=C$5:C6580,1,0),0))</f>
        <v>46</v>
      </c>
    </row>
    <row r="6581" spans="1:7" x14ac:dyDescent="0.25">
      <c r="A6581">
        <v>2016</v>
      </c>
      <c r="B6581" s="53" t="str">
        <f t="shared" si="204"/>
        <v>2016_CO47</v>
      </c>
      <c r="C6581" t="s">
        <v>183</v>
      </c>
      <c r="D6581" t="s">
        <v>198</v>
      </c>
      <c r="E6581" s="53" t="str">
        <f t="shared" si="205"/>
        <v>2016_COOURAY</v>
      </c>
      <c r="F6581">
        <v>425500</v>
      </c>
      <c r="G6581" s="53">
        <f t="array" ref="G6581">SUM(IF(A6581=A$5:A6581,IF(C6581=C$5:C6581,1,0),0))</f>
        <v>47</v>
      </c>
    </row>
    <row r="6582" spans="1:7" x14ac:dyDescent="0.25">
      <c r="A6582">
        <v>2016</v>
      </c>
      <c r="B6582" s="53" t="str">
        <f t="shared" si="204"/>
        <v>2016_CO48</v>
      </c>
      <c r="C6582" t="s">
        <v>183</v>
      </c>
      <c r="D6582" t="s">
        <v>199</v>
      </c>
      <c r="E6582" s="53" t="str">
        <f t="shared" si="205"/>
        <v>2016_COPARK</v>
      </c>
      <c r="F6582">
        <v>458850</v>
      </c>
      <c r="G6582" s="53">
        <f t="array" ref="G6582">SUM(IF(A6582=A$5:A6582,IF(C6582=C$5:C6582,1,0),0))</f>
        <v>48</v>
      </c>
    </row>
    <row r="6583" spans="1:7" x14ac:dyDescent="0.25">
      <c r="A6583">
        <v>2016</v>
      </c>
      <c r="B6583" s="53" t="str">
        <f t="shared" si="204"/>
        <v>2016_CO49</v>
      </c>
      <c r="C6583" t="s">
        <v>183</v>
      </c>
      <c r="D6583" t="s">
        <v>533</v>
      </c>
      <c r="E6583" s="53" t="str">
        <f t="shared" si="205"/>
        <v>2016_COPHILLIPS</v>
      </c>
      <c r="F6583">
        <v>417000</v>
      </c>
      <c r="G6583" s="53">
        <f t="array" ref="G6583">SUM(IF(A6583=A$5:A6583,IF(C6583=C$5:C6583,1,0),0))</f>
        <v>49</v>
      </c>
    </row>
    <row r="6584" spans="1:7" x14ac:dyDescent="0.25">
      <c r="A6584">
        <v>2016</v>
      </c>
      <c r="B6584" s="53" t="str">
        <f t="shared" si="204"/>
        <v>2016_CO50</v>
      </c>
      <c r="C6584" t="s">
        <v>183</v>
      </c>
      <c r="D6584" t="s">
        <v>200</v>
      </c>
      <c r="E6584" s="53" t="str">
        <f t="shared" si="205"/>
        <v>2016_COPITKIN</v>
      </c>
      <c r="F6584">
        <v>625500</v>
      </c>
      <c r="G6584" s="53">
        <f t="array" ref="G6584">SUM(IF(A6584=A$5:A6584,IF(C6584=C$5:C6584,1,0),0))</f>
        <v>50</v>
      </c>
    </row>
    <row r="6585" spans="1:7" x14ac:dyDescent="0.25">
      <c r="A6585">
        <v>2016</v>
      </c>
      <c r="B6585" s="53" t="str">
        <f t="shared" si="204"/>
        <v>2016_CO51</v>
      </c>
      <c r="C6585" t="s">
        <v>183</v>
      </c>
      <c r="D6585" t="s">
        <v>611</v>
      </c>
      <c r="E6585" s="53" t="str">
        <f t="shared" si="205"/>
        <v>2016_COPROWERS</v>
      </c>
      <c r="F6585">
        <v>417000</v>
      </c>
      <c r="G6585" s="53">
        <f t="array" ref="G6585">SUM(IF(A6585=A$5:A6585,IF(C6585=C$5:C6585,1,0),0))</f>
        <v>51</v>
      </c>
    </row>
    <row r="6586" spans="1:7" x14ac:dyDescent="0.25">
      <c r="A6586">
        <v>2016</v>
      </c>
      <c r="B6586" s="53" t="str">
        <f t="shared" si="204"/>
        <v>2016_CO52</v>
      </c>
      <c r="C6586" t="s">
        <v>183</v>
      </c>
      <c r="D6586" t="s">
        <v>612</v>
      </c>
      <c r="E6586" s="53" t="str">
        <f t="shared" si="205"/>
        <v>2016_COPUEBLO</v>
      </c>
      <c r="F6586">
        <v>417000</v>
      </c>
      <c r="G6586" s="53">
        <f t="array" ref="G6586">SUM(IF(A6586=A$5:A6586,IF(C6586=C$5:C6586,1,0),0))</f>
        <v>52</v>
      </c>
    </row>
    <row r="6587" spans="1:7" x14ac:dyDescent="0.25">
      <c r="A6587">
        <v>2016</v>
      </c>
      <c r="B6587" s="53" t="str">
        <f t="shared" si="204"/>
        <v>2016_CO53</v>
      </c>
      <c r="C6587" t="s">
        <v>183</v>
      </c>
      <c r="D6587" t="s">
        <v>613</v>
      </c>
      <c r="E6587" s="53" t="str">
        <f t="shared" si="205"/>
        <v>2016_CORIO BLANCO</v>
      </c>
      <c r="F6587">
        <v>417000</v>
      </c>
      <c r="G6587" s="53">
        <f t="array" ref="G6587">SUM(IF(A6587=A$5:A6587,IF(C6587=C$5:C6587,1,0),0))</f>
        <v>53</v>
      </c>
    </row>
    <row r="6588" spans="1:7" x14ac:dyDescent="0.25">
      <c r="A6588">
        <v>2016</v>
      </c>
      <c r="B6588" s="53" t="str">
        <f t="shared" si="204"/>
        <v>2016_CO54</v>
      </c>
      <c r="C6588" t="s">
        <v>183</v>
      </c>
      <c r="D6588" t="s">
        <v>614</v>
      </c>
      <c r="E6588" s="53" t="str">
        <f t="shared" si="205"/>
        <v>2016_CORIO GRANDE</v>
      </c>
      <c r="F6588">
        <v>417000</v>
      </c>
      <c r="G6588" s="53">
        <f t="array" ref="G6588">SUM(IF(A6588=A$5:A6588,IF(C6588=C$5:C6588,1,0),0))</f>
        <v>54</v>
      </c>
    </row>
    <row r="6589" spans="1:7" x14ac:dyDescent="0.25">
      <c r="A6589">
        <v>2016</v>
      </c>
      <c r="B6589" s="53" t="str">
        <f t="shared" si="204"/>
        <v>2016_CO55</v>
      </c>
      <c r="C6589" t="s">
        <v>183</v>
      </c>
      <c r="D6589" t="s">
        <v>201</v>
      </c>
      <c r="E6589" s="53" t="str">
        <f t="shared" si="205"/>
        <v>2016_COROUTT</v>
      </c>
      <c r="F6589">
        <v>625500</v>
      </c>
      <c r="G6589" s="53">
        <f t="array" ref="G6589">SUM(IF(A6589=A$5:A6589,IF(C6589=C$5:C6589,1,0),0))</f>
        <v>55</v>
      </c>
    </row>
    <row r="6590" spans="1:7" x14ac:dyDescent="0.25">
      <c r="A6590">
        <v>2016</v>
      </c>
      <c r="B6590" s="53" t="str">
        <f t="shared" si="204"/>
        <v>2016_CO56</v>
      </c>
      <c r="C6590" t="s">
        <v>183</v>
      </c>
      <c r="D6590" t="s">
        <v>615</v>
      </c>
      <c r="E6590" s="53" t="str">
        <f t="shared" si="205"/>
        <v>2016_COSAGUACHE</v>
      </c>
      <c r="F6590">
        <v>417000</v>
      </c>
      <c r="G6590" s="53">
        <f t="array" ref="G6590">SUM(IF(A6590=A$5:A6590,IF(C6590=C$5:C6590,1,0),0))</f>
        <v>56</v>
      </c>
    </row>
    <row r="6591" spans="1:7" x14ac:dyDescent="0.25">
      <c r="A6591">
        <v>2016</v>
      </c>
      <c r="B6591" s="53" t="str">
        <f t="shared" si="204"/>
        <v>2016_CO57</v>
      </c>
      <c r="C6591" t="s">
        <v>183</v>
      </c>
      <c r="D6591" t="s">
        <v>359</v>
      </c>
      <c r="E6591" s="53" t="str">
        <f t="shared" si="205"/>
        <v>2016_COSAN JUAN</v>
      </c>
      <c r="F6591">
        <v>417000</v>
      </c>
      <c r="G6591" s="53">
        <f t="array" ref="G6591">SUM(IF(A6591=A$5:A6591,IF(C6591=C$5:C6591,1,0),0))</f>
        <v>57</v>
      </c>
    </row>
    <row r="6592" spans="1:7" x14ac:dyDescent="0.25">
      <c r="A6592">
        <v>2016</v>
      </c>
      <c r="B6592" s="53" t="str">
        <f t="shared" si="204"/>
        <v>2016_CO58</v>
      </c>
      <c r="C6592" t="s">
        <v>183</v>
      </c>
      <c r="D6592" t="s">
        <v>202</v>
      </c>
      <c r="E6592" s="53" t="str">
        <f t="shared" si="205"/>
        <v>2016_COSAN MIGUEL</v>
      </c>
      <c r="F6592">
        <v>625500</v>
      </c>
      <c r="G6592" s="53">
        <f t="array" ref="G6592">SUM(IF(A6592=A$5:A6592,IF(C6592=C$5:C6592,1,0),0))</f>
        <v>58</v>
      </c>
    </row>
    <row r="6593" spans="1:7" x14ac:dyDescent="0.25">
      <c r="A6593">
        <v>2016</v>
      </c>
      <c r="B6593" s="53" t="str">
        <f t="shared" si="204"/>
        <v>2016_CO59</v>
      </c>
      <c r="C6593" t="s">
        <v>183</v>
      </c>
      <c r="D6593" t="s">
        <v>616</v>
      </c>
      <c r="E6593" s="53" t="str">
        <f t="shared" si="205"/>
        <v>2016_COSEDGWICK</v>
      </c>
      <c r="F6593">
        <v>417000</v>
      </c>
      <c r="G6593" s="53">
        <f t="array" ref="G6593">SUM(IF(A6593=A$5:A6593,IF(C6593=C$5:C6593,1,0),0))</f>
        <v>59</v>
      </c>
    </row>
    <row r="6594" spans="1:7" x14ac:dyDescent="0.25">
      <c r="A6594">
        <v>2016</v>
      </c>
      <c r="B6594" s="53" t="str">
        <f t="shared" si="204"/>
        <v>2016_CO60</v>
      </c>
      <c r="C6594" t="s">
        <v>183</v>
      </c>
      <c r="D6594" t="s">
        <v>203</v>
      </c>
      <c r="E6594" s="53" t="str">
        <f t="shared" si="205"/>
        <v>2016_COSUMMIT</v>
      </c>
      <c r="F6594">
        <v>625500</v>
      </c>
      <c r="G6594" s="53">
        <f t="array" ref="G6594">SUM(IF(A6594=A$5:A6594,IF(C6594=C$5:C6594,1,0),0))</f>
        <v>60</v>
      </c>
    </row>
    <row r="6595" spans="1:7" x14ac:dyDescent="0.25">
      <c r="A6595">
        <v>2016</v>
      </c>
      <c r="B6595" s="53" t="str">
        <f t="shared" si="204"/>
        <v>2016_CO61</v>
      </c>
      <c r="C6595" t="s">
        <v>183</v>
      </c>
      <c r="D6595" t="s">
        <v>617</v>
      </c>
      <c r="E6595" s="53" t="str">
        <f t="shared" si="205"/>
        <v>2016_COTELLER</v>
      </c>
      <c r="F6595">
        <v>417000</v>
      </c>
      <c r="G6595" s="53">
        <f t="array" ref="G6595">SUM(IF(A6595=A$5:A6595,IF(C6595=C$5:C6595,1,0),0))</f>
        <v>61</v>
      </c>
    </row>
    <row r="6596" spans="1:7" x14ac:dyDescent="0.25">
      <c r="A6596">
        <v>2016</v>
      </c>
      <c r="B6596" s="53" t="str">
        <f t="shared" si="204"/>
        <v>2016_CO62</v>
      </c>
      <c r="C6596" t="s">
        <v>183</v>
      </c>
      <c r="D6596" t="s">
        <v>125</v>
      </c>
      <c r="E6596" s="53" t="str">
        <f t="shared" si="205"/>
        <v>2016_COWASHINGTON</v>
      </c>
      <c r="F6596">
        <v>417000</v>
      </c>
      <c r="G6596" s="53">
        <f t="array" ref="G6596">SUM(IF(A6596=A$5:A6596,IF(C6596=C$5:C6596,1,0),0))</f>
        <v>62</v>
      </c>
    </row>
    <row r="6597" spans="1:7" x14ac:dyDescent="0.25">
      <c r="A6597">
        <v>2016</v>
      </c>
      <c r="B6597" s="53" t="str">
        <f t="shared" si="204"/>
        <v>2016_CO63</v>
      </c>
      <c r="C6597" t="s">
        <v>183</v>
      </c>
      <c r="D6597" t="s">
        <v>618</v>
      </c>
      <c r="E6597" s="53" t="str">
        <f t="shared" si="205"/>
        <v>2016_COWELD</v>
      </c>
      <c r="F6597">
        <v>417000</v>
      </c>
      <c r="G6597" s="53">
        <f t="array" ref="G6597">SUM(IF(A6597=A$5:A6597,IF(C6597=C$5:C6597,1,0),0))</f>
        <v>63</v>
      </c>
    </row>
    <row r="6598" spans="1:7" x14ac:dyDescent="0.25">
      <c r="A6598">
        <v>2016</v>
      </c>
      <c r="B6598" s="53" t="str">
        <f t="shared" ref="B6598:B6661" si="206">A6598&amp;"_"&amp;C6598&amp;G6598</f>
        <v>2016_CO64</v>
      </c>
      <c r="C6598" t="s">
        <v>183</v>
      </c>
      <c r="D6598" t="s">
        <v>500</v>
      </c>
      <c r="E6598" s="53" t="str">
        <f t="shared" ref="E6598:E6661" si="207">A6598&amp;"_"&amp;C6598&amp;D6598</f>
        <v>2016_COYUMA</v>
      </c>
      <c r="F6598">
        <v>417000</v>
      </c>
      <c r="G6598" s="53">
        <f t="array" ref="G6598">SUM(IF(A6598=A$5:A6598,IF(C6598=C$5:C6598,1,0),0))</f>
        <v>64</v>
      </c>
    </row>
    <row r="6599" spans="1:7" x14ac:dyDescent="0.25">
      <c r="A6599">
        <v>2016</v>
      </c>
      <c r="B6599" s="53" t="str">
        <f t="shared" si="206"/>
        <v>2016_CT1</v>
      </c>
      <c r="C6599" t="s">
        <v>204</v>
      </c>
      <c r="D6599" t="s">
        <v>205</v>
      </c>
      <c r="E6599" s="53" t="str">
        <f t="shared" si="207"/>
        <v>2016_CTFAIRFIELD</v>
      </c>
      <c r="F6599">
        <v>601450</v>
      </c>
      <c r="G6599" s="53">
        <f t="array" ref="G6599">SUM(IF(A6599=A$5:A6599,IF(C6599=C$5:C6599,1,0),0))</f>
        <v>1</v>
      </c>
    </row>
    <row r="6600" spans="1:7" x14ac:dyDescent="0.25">
      <c r="A6600">
        <v>2016</v>
      </c>
      <c r="B6600" s="53" t="str">
        <f t="shared" si="206"/>
        <v>2016_CT2</v>
      </c>
      <c r="C6600" t="s">
        <v>204</v>
      </c>
      <c r="D6600" t="s">
        <v>619</v>
      </c>
      <c r="E6600" s="53" t="str">
        <f t="shared" si="207"/>
        <v>2016_CTHARTFORD</v>
      </c>
      <c r="F6600">
        <v>417000</v>
      </c>
      <c r="G6600" s="53">
        <f t="array" ref="G6600">SUM(IF(A6600=A$5:A6600,IF(C6600=C$5:C6600,1,0),0))</f>
        <v>2</v>
      </c>
    </row>
    <row r="6601" spans="1:7" x14ac:dyDescent="0.25">
      <c r="A6601">
        <v>2016</v>
      </c>
      <c r="B6601" s="53" t="str">
        <f t="shared" si="206"/>
        <v>2016_CT3</v>
      </c>
      <c r="C6601" t="s">
        <v>204</v>
      </c>
      <c r="D6601" t="s">
        <v>620</v>
      </c>
      <c r="E6601" s="53" t="str">
        <f t="shared" si="207"/>
        <v>2016_CTLITCHFIELD</v>
      </c>
      <c r="F6601">
        <v>417000</v>
      </c>
      <c r="G6601" s="53">
        <f t="array" ref="G6601">SUM(IF(A6601=A$5:A6601,IF(C6601=C$5:C6601,1,0),0))</f>
        <v>3</v>
      </c>
    </row>
    <row r="6602" spans="1:7" x14ac:dyDescent="0.25">
      <c r="A6602">
        <v>2016</v>
      </c>
      <c r="B6602" s="53" t="str">
        <f t="shared" si="206"/>
        <v>2016_CT4</v>
      </c>
      <c r="C6602" t="s">
        <v>204</v>
      </c>
      <c r="D6602" t="s">
        <v>240</v>
      </c>
      <c r="E6602" s="53" t="str">
        <f t="shared" si="207"/>
        <v>2016_CTMIDDLESEX</v>
      </c>
      <c r="F6602">
        <v>417000</v>
      </c>
      <c r="G6602" s="53">
        <f t="array" ref="G6602">SUM(IF(A6602=A$5:A6602,IF(C6602=C$5:C6602,1,0),0))</f>
        <v>4</v>
      </c>
    </row>
    <row r="6603" spans="1:7" x14ac:dyDescent="0.25">
      <c r="A6603">
        <v>2016</v>
      </c>
      <c r="B6603" s="53" t="str">
        <f t="shared" si="206"/>
        <v>2016_CT5</v>
      </c>
      <c r="C6603" t="s">
        <v>204</v>
      </c>
      <c r="D6603" t="s">
        <v>621</v>
      </c>
      <c r="E6603" s="53" t="str">
        <f t="shared" si="207"/>
        <v>2016_CTNEW HAVEN</v>
      </c>
      <c r="F6603">
        <v>417000</v>
      </c>
      <c r="G6603" s="53">
        <f t="array" ref="G6603">SUM(IF(A6603=A$5:A6603,IF(C6603=C$5:C6603,1,0),0))</f>
        <v>5</v>
      </c>
    </row>
    <row r="6604" spans="1:7" x14ac:dyDescent="0.25">
      <c r="A6604">
        <v>2016</v>
      </c>
      <c r="B6604" s="53" t="str">
        <f t="shared" si="206"/>
        <v>2016_CT6</v>
      </c>
      <c r="C6604" t="s">
        <v>204</v>
      </c>
      <c r="D6604" t="s">
        <v>622</v>
      </c>
      <c r="E6604" s="53" t="str">
        <f t="shared" si="207"/>
        <v>2016_CTNEW LONDON</v>
      </c>
      <c r="F6604">
        <v>417000</v>
      </c>
      <c r="G6604" s="53">
        <f t="array" ref="G6604">SUM(IF(A6604=A$5:A6604,IF(C6604=C$5:C6604,1,0),0))</f>
        <v>6</v>
      </c>
    </row>
    <row r="6605" spans="1:7" x14ac:dyDescent="0.25">
      <c r="A6605">
        <v>2016</v>
      </c>
      <c r="B6605" s="53" t="str">
        <f t="shared" si="206"/>
        <v>2016_CT7</v>
      </c>
      <c r="C6605" t="s">
        <v>204</v>
      </c>
      <c r="D6605" t="s">
        <v>623</v>
      </c>
      <c r="E6605" s="53" t="str">
        <f t="shared" si="207"/>
        <v>2016_CTTOLLAND</v>
      </c>
      <c r="F6605">
        <v>417000</v>
      </c>
      <c r="G6605" s="53">
        <f t="array" ref="G6605">SUM(IF(A6605=A$5:A6605,IF(C6605=C$5:C6605,1,0),0))</f>
        <v>7</v>
      </c>
    </row>
    <row r="6606" spans="1:7" x14ac:dyDescent="0.25">
      <c r="A6606">
        <v>2016</v>
      </c>
      <c r="B6606" s="53" t="str">
        <f t="shared" si="206"/>
        <v>2016_CT8</v>
      </c>
      <c r="C6606" t="s">
        <v>204</v>
      </c>
      <c r="D6606" t="s">
        <v>624</v>
      </c>
      <c r="E6606" s="53" t="str">
        <f t="shared" si="207"/>
        <v>2016_CTWINDHAM</v>
      </c>
      <c r="F6606">
        <v>417000</v>
      </c>
      <c r="G6606" s="53">
        <f t="array" ref="G6606">SUM(IF(A6606=A$5:A6606,IF(C6606=C$5:C6606,1,0),0))</f>
        <v>8</v>
      </c>
    </row>
    <row r="6607" spans="1:7" x14ac:dyDescent="0.25">
      <c r="A6607">
        <v>2016</v>
      </c>
      <c r="B6607" s="53" t="str">
        <f t="shared" si="206"/>
        <v>2016_DE1</v>
      </c>
      <c r="C6607" t="s">
        <v>367</v>
      </c>
      <c r="D6607" t="s">
        <v>279</v>
      </c>
      <c r="E6607" s="53" t="str">
        <f t="shared" si="207"/>
        <v>2016_DEKENT</v>
      </c>
      <c r="F6607">
        <v>417000</v>
      </c>
      <c r="G6607" s="53">
        <f t="array" ref="G6607">SUM(IF(A6607=A$5:A6607,IF(C6607=C$5:C6607,1,0),0))</f>
        <v>1</v>
      </c>
    </row>
    <row r="6608" spans="1:7" x14ac:dyDescent="0.25">
      <c r="A6608">
        <v>2016</v>
      </c>
      <c r="B6608" s="53" t="str">
        <f t="shared" si="206"/>
        <v>2016_DE2</v>
      </c>
      <c r="C6608" t="s">
        <v>367</v>
      </c>
      <c r="D6608" t="s">
        <v>625</v>
      </c>
      <c r="E6608" s="53" t="str">
        <f t="shared" si="207"/>
        <v>2016_DENEW CASTLE</v>
      </c>
      <c r="F6608">
        <v>417000</v>
      </c>
      <c r="G6608" s="53">
        <f t="array" ref="G6608">SUM(IF(A6608=A$5:A6608,IF(C6608=C$5:C6608,1,0),0))</f>
        <v>2</v>
      </c>
    </row>
    <row r="6609" spans="1:7" x14ac:dyDescent="0.25">
      <c r="A6609">
        <v>2016</v>
      </c>
      <c r="B6609" s="53" t="str">
        <f t="shared" si="206"/>
        <v>2016_DE3</v>
      </c>
      <c r="C6609" t="s">
        <v>367</v>
      </c>
      <c r="D6609" t="s">
        <v>257</v>
      </c>
      <c r="E6609" s="53" t="str">
        <f t="shared" si="207"/>
        <v>2016_DESUSSEX</v>
      </c>
      <c r="F6609">
        <v>417000</v>
      </c>
      <c r="G6609" s="53">
        <f t="array" ref="G6609">SUM(IF(A6609=A$5:A6609,IF(C6609=C$5:C6609,1,0),0))</f>
        <v>3</v>
      </c>
    </row>
    <row r="6610" spans="1:7" x14ac:dyDescent="0.25">
      <c r="A6610">
        <v>2016</v>
      </c>
      <c r="B6610" s="53" t="str">
        <f t="shared" si="206"/>
        <v>2016_DC1</v>
      </c>
      <c r="C6610" t="s">
        <v>206</v>
      </c>
      <c r="D6610" t="s">
        <v>207</v>
      </c>
      <c r="E6610" s="53" t="str">
        <f t="shared" si="207"/>
        <v>2016_DCDISTRICT OF COL</v>
      </c>
      <c r="F6610">
        <v>625500</v>
      </c>
      <c r="G6610" s="53">
        <f t="array" ref="G6610">SUM(IF(A6610=A$5:A6610,IF(C6610=C$5:C6610,1,0),0))</f>
        <v>1</v>
      </c>
    </row>
    <row r="6611" spans="1:7" x14ac:dyDescent="0.25">
      <c r="A6611">
        <v>2016</v>
      </c>
      <c r="B6611" s="53" t="str">
        <f t="shared" si="206"/>
        <v>2016_FL1</v>
      </c>
      <c r="C6611" t="s">
        <v>208</v>
      </c>
      <c r="D6611" t="s">
        <v>626</v>
      </c>
      <c r="E6611" s="53" t="str">
        <f t="shared" si="207"/>
        <v>2016_FLALACHUA</v>
      </c>
      <c r="F6611">
        <v>417000</v>
      </c>
      <c r="G6611" s="53">
        <f t="array" ref="G6611">SUM(IF(A6611=A$5:A6611,IF(C6611=C$5:C6611,1,0),0))</f>
        <v>1</v>
      </c>
    </row>
    <row r="6612" spans="1:7" x14ac:dyDescent="0.25">
      <c r="A6612">
        <v>2016</v>
      </c>
      <c r="B6612" s="53" t="str">
        <f t="shared" si="206"/>
        <v>2016_FL2</v>
      </c>
      <c r="C6612" t="s">
        <v>208</v>
      </c>
      <c r="D6612" t="s">
        <v>627</v>
      </c>
      <c r="E6612" s="53" t="str">
        <f t="shared" si="207"/>
        <v>2016_FLBAKER</v>
      </c>
      <c r="F6612">
        <v>417000</v>
      </c>
      <c r="G6612" s="53">
        <f t="array" ref="G6612">SUM(IF(A6612=A$5:A6612,IF(C6612=C$5:C6612,1,0),0))</f>
        <v>2</v>
      </c>
    </row>
    <row r="6613" spans="1:7" x14ac:dyDescent="0.25">
      <c r="A6613">
        <v>2016</v>
      </c>
      <c r="B6613" s="53" t="str">
        <f t="shared" si="206"/>
        <v>2016_FL3</v>
      </c>
      <c r="C6613" t="s">
        <v>208</v>
      </c>
      <c r="D6613" t="s">
        <v>628</v>
      </c>
      <c r="E6613" s="53" t="str">
        <f t="shared" si="207"/>
        <v>2016_FLBAY</v>
      </c>
      <c r="F6613">
        <v>417000</v>
      </c>
      <c r="G6613" s="53">
        <f t="array" ref="G6613">SUM(IF(A6613=A$5:A6613,IF(C6613=C$5:C6613,1,0),0))</f>
        <v>3</v>
      </c>
    </row>
    <row r="6614" spans="1:7" x14ac:dyDescent="0.25">
      <c r="A6614">
        <v>2016</v>
      </c>
      <c r="B6614" s="53" t="str">
        <f t="shared" si="206"/>
        <v>2016_FL4</v>
      </c>
      <c r="C6614" t="s">
        <v>208</v>
      </c>
      <c r="D6614" t="s">
        <v>629</v>
      </c>
      <c r="E6614" s="53" t="str">
        <f t="shared" si="207"/>
        <v>2016_FLBRADFORD</v>
      </c>
      <c r="F6614">
        <v>417000</v>
      </c>
      <c r="G6614" s="53">
        <f t="array" ref="G6614">SUM(IF(A6614=A$5:A6614,IF(C6614=C$5:C6614,1,0),0))</f>
        <v>4</v>
      </c>
    </row>
    <row r="6615" spans="1:7" x14ac:dyDescent="0.25">
      <c r="A6615">
        <v>2016</v>
      </c>
      <c r="B6615" s="53" t="str">
        <f t="shared" si="206"/>
        <v>2016_FL5</v>
      </c>
      <c r="C6615" t="s">
        <v>208</v>
      </c>
      <c r="D6615" t="s">
        <v>630</v>
      </c>
      <c r="E6615" s="53" t="str">
        <f t="shared" si="207"/>
        <v>2016_FLBREVARD</v>
      </c>
      <c r="F6615">
        <v>417000</v>
      </c>
      <c r="G6615" s="53">
        <f t="array" ref="G6615">SUM(IF(A6615=A$5:A6615,IF(C6615=C$5:C6615,1,0),0))</f>
        <v>5</v>
      </c>
    </row>
    <row r="6616" spans="1:7" x14ac:dyDescent="0.25">
      <c r="A6616">
        <v>2016</v>
      </c>
      <c r="B6616" s="53" t="str">
        <f t="shared" si="206"/>
        <v>2016_FL6</v>
      </c>
      <c r="C6616" t="s">
        <v>208</v>
      </c>
      <c r="D6616" t="s">
        <v>631</v>
      </c>
      <c r="E6616" s="53" t="str">
        <f t="shared" si="207"/>
        <v>2016_FLBROWARD</v>
      </c>
      <c r="F6616">
        <v>417000</v>
      </c>
      <c r="G6616" s="53">
        <f t="array" ref="G6616">SUM(IF(A6616=A$5:A6616,IF(C6616=C$5:C6616,1,0),0))</f>
        <v>6</v>
      </c>
    </row>
    <row r="6617" spans="1:7" x14ac:dyDescent="0.25">
      <c r="A6617">
        <v>2016</v>
      </c>
      <c r="B6617" s="53" t="str">
        <f t="shared" si="206"/>
        <v>2016_FL7</v>
      </c>
      <c r="C6617" t="s">
        <v>208</v>
      </c>
      <c r="D6617" t="s">
        <v>434</v>
      </c>
      <c r="E6617" s="53" t="str">
        <f t="shared" si="207"/>
        <v>2016_FLCALHOUN</v>
      </c>
      <c r="F6617">
        <v>417000</v>
      </c>
      <c r="G6617" s="53">
        <f t="array" ref="G6617">SUM(IF(A6617=A$5:A6617,IF(C6617=C$5:C6617,1,0),0))</f>
        <v>7</v>
      </c>
    </row>
    <row r="6618" spans="1:7" x14ac:dyDescent="0.25">
      <c r="A6618">
        <v>2016</v>
      </c>
      <c r="B6618" s="53" t="str">
        <f t="shared" si="206"/>
        <v>2016_FL8</v>
      </c>
      <c r="C6618" t="s">
        <v>208</v>
      </c>
      <c r="D6618" t="s">
        <v>632</v>
      </c>
      <c r="E6618" s="53" t="str">
        <f t="shared" si="207"/>
        <v>2016_FLCHARLOTTE</v>
      </c>
      <c r="F6618">
        <v>417000</v>
      </c>
      <c r="G6618" s="53">
        <f t="array" ref="G6618">SUM(IF(A6618=A$5:A6618,IF(C6618=C$5:C6618,1,0),0))</f>
        <v>8</v>
      </c>
    </row>
    <row r="6619" spans="1:7" x14ac:dyDescent="0.25">
      <c r="A6619">
        <v>2016</v>
      </c>
      <c r="B6619" s="53" t="str">
        <f t="shared" si="206"/>
        <v>2016_FL9</v>
      </c>
      <c r="C6619" t="s">
        <v>208</v>
      </c>
      <c r="D6619" t="s">
        <v>633</v>
      </c>
      <c r="E6619" s="53" t="str">
        <f t="shared" si="207"/>
        <v>2016_FLCITRUS</v>
      </c>
      <c r="F6619">
        <v>417000</v>
      </c>
      <c r="G6619" s="53">
        <f t="array" ref="G6619">SUM(IF(A6619=A$5:A6619,IF(C6619=C$5:C6619,1,0),0))</f>
        <v>9</v>
      </c>
    </row>
    <row r="6620" spans="1:7" x14ac:dyDescent="0.25">
      <c r="A6620">
        <v>2016</v>
      </c>
      <c r="B6620" s="53" t="str">
        <f t="shared" si="206"/>
        <v>2016_FL10</v>
      </c>
      <c r="C6620" t="s">
        <v>208</v>
      </c>
      <c r="D6620" t="s">
        <v>439</v>
      </c>
      <c r="E6620" s="53" t="str">
        <f t="shared" si="207"/>
        <v>2016_FLCLAY</v>
      </c>
      <c r="F6620">
        <v>417000</v>
      </c>
      <c r="G6620" s="53">
        <f t="array" ref="G6620">SUM(IF(A6620=A$5:A6620,IF(C6620=C$5:C6620,1,0),0))</f>
        <v>10</v>
      </c>
    </row>
    <row r="6621" spans="1:7" x14ac:dyDescent="0.25">
      <c r="A6621">
        <v>2016</v>
      </c>
      <c r="B6621" s="53" t="str">
        <f t="shared" si="206"/>
        <v>2016_FL11</v>
      </c>
      <c r="C6621" t="s">
        <v>208</v>
      </c>
      <c r="D6621" t="s">
        <v>209</v>
      </c>
      <c r="E6621" s="53" t="str">
        <f t="shared" si="207"/>
        <v>2016_FLCOLLIER</v>
      </c>
      <c r="F6621">
        <v>448500</v>
      </c>
      <c r="G6621" s="53">
        <f t="array" ref="G6621">SUM(IF(A6621=A$5:A6621,IF(C6621=C$5:C6621,1,0),0))</f>
        <v>11</v>
      </c>
    </row>
    <row r="6622" spans="1:7" x14ac:dyDescent="0.25">
      <c r="A6622">
        <v>2016</v>
      </c>
      <c r="B6622" s="53" t="str">
        <f t="shared" si="206"/>
        <v>2016_FL12</v>
      </c>
      <c r="C6622" t="s">
        <v>208</v>
      </c>
      <c r="D6622" t="s">
        <v>509</v>
      </c>
      <c r="E6622" s="53" t="str">
        <f t="shared" si="207"/>
        <v>2016_FLCOLUMBIA</v>
      </c>
      <c r="F6622">
        <v>417000</v>
      </c>
      <c r="G6622" s="53">
        <f t="array" ref="G6622">SUM(IF(A6622=A$5:A6622,IF(C6622=C$5:C6622,1,0),0))</f>
        <v>12</v>
      </c>
    </row>
    <row r="6623" spans="1:7" x14ac:dyDescent="0.25">
      <c r="A6623">
        <v>2016</v>
      </c>
      <c r="B6623" s="53" t="str">
        <f t="shared" si="206"/>
        <v>2016_FL13</v>
      </c>
      <c r="C6623" t="s">
        <v>208</v>
      </c>
      <c r="D6623" t="s">
        <v>634</v>
      </c>
      <c r="E6623" s="53" t="str">
        <f t="shared" si="207"/>
        <v>2016_FLDE SOTO</v>
      </c>
      <c r="F6623">
        <v>417000</v>
      </c>
      <c r="G6623" s="53">
        <f t="array" ref="G6623">SUM(IF(A6623=A$5:A6623,IF(C6623=C$5:C6623,1,0),0))</f>
        <v>13</v>
      </c>
    </row>
    <row r="6624" spans="1:7" x14ac:dyDescent="0.25">
      <c r="A6624">
        <v>2016</v>
      </c>
      <c r="B6624" s="53" t="str">
        <f t="shared" si="206"/>
        <v>2016_FL14</v>
      </c>
      <c r="C6624" t="s">
        <v>208</v>
      </c>
      <c r="D6624" t="s">
        <v>635</v>
      </c>
      <c r="E6624" s="53" t="str">
        <f t="shared" si="207"/>
        <v>2016_FLDIXIE</v>
      </c>
      <c r="F6624">
        <v>417000</v>
      </c>
      <c r="G6624" s="53">
        <f t="array" ref="G6624">SUM(IF(A6624=A$5:A6624,IF(C6624=C$5:C6624,1,0),0))</f>
        <v>14</v>
      </c>
    </row>
    <row r="6625" spans="1:7" x14ac:dyDescent="0.25">
      <c r="A6625">
        <v>2016</v>
      </c>
      <c r="B6625" s="53" t="str">
        <f t="shared" si="206"/>
        <v>2016_FL15</v>
      </c>
      <c r="C6625" t="s">
        <v>208</v>
      </c>
      <c r="D6625" t="s">
        <v>636</v>
      </c>
      <c r="E6625" s="53" t="str">
        <f t="shared" si="207"/>
        <v>2016_FLDUVAL</v>
      </c>
      <c r="F6625">
        <v>417000</v>
      </c>
      <c r="G6625" s="53">
        <f t="array" ref="G6625">SUM(IF(A6625=A$5:A6625,IF(C6625=C$5:C6625,1,0),0))</f>
        <v>15</v>
      </c>
    </row>
    <row r="6626" spans="1:7" x14ac:dyDescent="0.25">
      <c r="A6626">
        <v>2016</v>
      </c>
      <c r="B6626" s="53" t="str">
        <f t="shared" si="206"/>
        <v>2016_FL16</v>
      </c>
      <c r="C6626" t="s">
        <v>208</v>
      </c>
      <c r="D6626" t="s">
        <v>452</v>
      </c>
      <c r="E6626" s="53" t="str">
        <f t="shared" si="207"/>
        <v>2016_FLESCAMBIA</v>
      </c>
      <c r="F6626">
        <v>417000</v>
      </c>
      <c r="G6626" s="53">
        <f t="array" ref="G6626">SUM(IF(A6626=A$5:A6626,IF(C6626=C$5:C6626,1,0),0))</f>
        <v>16</v>
      </c>
    </row>
    <row r="6627" spans="1:7" x14ac:dyDescent="0.25">
      <c r="A6627">
        <v>2016</v>
      </c>
      <c r="B6627" s="53" t="str">
        <f t="shared" si="206"/>
        <v>2016_FL17</v>
      </c>
      <c r="C6627" t="s">
        <v>208</v>
      </c>
      <c r="D6627" t="s">
        <v>637</v>
      </c>
      <c r="E6627" s="53" t="str">
        <f t="shared" si="207"/>
        <v>2016_FLFLAGLER</v>
      </c>
      <c r="F6627">
        <v>417000</v>
      </c>
      <c r="G6627" s="53">
        <f t="array" ref="G6627">SUM(IF(A6627=A$5:A6627,IF(C6627=C$5:C6627,1,0),0))</f>
        <v>17</v>
      </c>
    </row>
    <row r="6628" spans="1:7" x14ac:dyDescent="0.25">
      <c r="A6628">
        <v>2016</v>
      </c>
      <c r="B6628" s="53" t="str">
        <f t="shared" si="206"/>
        <v>2016_FL18</v>
      </c>
      <c r="C6628" t="s">
        <v>208</v>
      </c>
      <c r="D6628" t="s">
        <v>455</v>
      </c>
      <c r="E6628" s="53" t="str">
        <f t="shared" si="207"/>
        <v>2016_FLFRANKLIN</v>
      </c>
      <c r="F6628">
        <v>417000</v>
      </c>
      <c r="G6628" s="53">
        <f t="array" ref="G6628">SUM(IF(A6628=A$5:A6628,IF(C6628=C$5:C6628,1,0),0))</f>
        <v>18</v>
      </c>
    </row>
    <row r="6629" spans="1:7" x14ac:dyDescent="0.25">
      <c r="A6629">
        <v>2016</v>
      </c>
      <c r="B6629" s="53" t="str">
        <f t="shared" si="206"/>
        <v>2016_FL19</v>
      </c>
      <c r="C6629" t="s">
        <v>208</v>
      </c>
      <c r="D6629" t="s">
        <v>638</v>
      </c>
      <c r="E6629" s="53" t="str">
        <f t="shared" si="207"/>
        <v>2016_FLGADSDEN</v>
      </c>
      <c r="F6629">
        <v>417000</v>
      </c>
      <c r="G6629" s="53">
        <f t="array" ref="G6629">SUM(IF(A6629=A$5:A6629,IF(C6629=C$5:C6629,1,0),0))</f>
        <v>19</v>
      </c>
    </row>
    <row r="6630" spans="1:7" x14ac:dyDescent="0.25">
      <c r="A6630">
        <v>2016</v>
      </c>
      <c r="B6630" s="53" t="str">
        <f t="shared" si="206"/>
        <v>2016_FL20</v>
      </c>
      <c r="C6630" t="s">
        <v>208</v>
      </c>
      <c r="D6630" t="s">
        <v>639</v>
      </c>
      <c r="E6630" s="53" t="str">
        <f t="shared" si="207"/>
        <v>2016_FLGILCHRIST</v>
      </c>
      <c r="F6630">
        <v>417000</v>
      </c>
      <c r="G6630" s="53">
        <f t="array" ref="G6630">SUM(IF(A6630=A$5:A6630,IF(C6630=C$5:C6630,1,0),0))</f>
        <v>20</v>
      </c>
    </row>
    <row r="6631" spans="1:7" x14ac:dyDescent="0.25">
      <c r="A6631">
        <v>2016</v>
      </c>
      <c r="B6631" s="53" t="str">
        <f t="shared" si="206"/>
        <v>2016_FL21</v>
      </c>
      <c r="C6631" t="s">
        <v>208</v>
      </c>
      <c r="D6631" t="s">
        <v>640</v>
      </c>
      <c r="E6631" s="53" t="str">
        <f t="shared" si="207"/>
        <v>2016_FLGLADES</v>
      </c>
      <c r="F6631">
        <v>417000</v>
      </c>
      <c r="G6631" s="53">
        <f t="array" ref="G6631">SUM(IF(A6631=A$5:A6631,IF(C6631=C$5:C6631,1,0),0))</f>
        <v>21</v>
      </c>
    </row>
    <row r="6632" spans="1:7" x14ac:dyDescent="0.25">
      <c r="A6632">
        <v>2016</v>
      </c>
      <c r="B6632" s="53" t="str">
        <f t="shared" si="206"/>
        <v>2016_FL22</v>
      </c>
      <c r="C6632" t="s">
        <v>208</v>
      </c>
      <c r="D6632" t="s">
        <v>641</v>
      </c>
      <c r="E6632" s="53" t="str">
        <f t="shared" si="207"/>
        <v>2016_FLGULF</v>
      </c>
      <c r="F6632">
        <v>417000</v>
      </c>
      <c r="G6632" s="53">
        <f t="array" ref="G6632">SUM(IF(A6632=A$5:A6632,IF(C6632=C$5:C6632,1,0),0))</f>
        <v>22</v>
      </c>
    </row>
    <row r="6633" spans="1:7" x14ac:dyDescent="0.25">
      <c r="A6633">
        <v>2016</v>
      </c>
      <c r="B6633" s="53" t="str">
        <f t="shared" si="206"/>
        <v>2016_FL23</v>
      </c>
      <c r="C6633" t="s">
        <v>208</v>
      </c>
      <c r="D6633" t="s">
        <v>642</v>
      </c>
      <c r="E6633" s="53" t="str">
        <f t="shared" si="207"/>
        <v>2016_FLHAMILTON</v>
      </c>
      <c r="F6633">
        <v>417000</v>
      </c>
      <c r="G6633" s="53">
        <f t="array" ref="G6633">SUM(IF(A6633=A$5:A6633,IF(C6633=C$5:C6633,1,0),0))</f>
        <v>23</v>
      </c>
    </row>
    <row r="6634" spans="1:7" x14ac:dyDescent="0.25">
      <c r="A6634">
        <v>2016</v>
      </c>
      <c r="B6634" s="53" t="str">
        <f t="shared" si="206"/>
        <v>2016_FL24</v>
      </c>
      <c r="C6634" t="s">
        <v>208</v>
      </c>
      <c r="D6634" t="s">
        <v>643</v>
      </c>
      <c r="E6634" s="53" t="str">
        <f t="shared" si="207"/>
        <v>2016_FLHARDEE</v>
      </c>
      <c r="F6634">
        <v>417000</v>
      </c>
      <c r="G6634" s="53">
        <f t="array" ref="G6634">SUM(IF(A6634=A$5:A6634,IF(C6634=C$5:C6634,1,0),0))</f>
        <v>24</v>
      </c>
    </row>
    <row r="6635" spans="1:7" x14ac:dyDescent="0.25">
      <c r="A6635">
        <v>2016</v>
      </c>
      <c r="B6635" s="53" t="str">
        <f t="shared" si="206"/>
        <v>2016_FL25</v>
      </c>
      <c r="C6635" t="s">
        <v>208</v>
      </c>
      <c r="D6635" t="s">
        <v>644</v>
      </c>
      <c r="E6635" s="53" t="str">
        <f t="shared" si="207"/>
        <v>2016_FLHENDRY</v>
      </c>
      <c r="F6635">
        <v>417000</v>
      </c>
      <c r="G6635" s="53">
        <f t="array" ref="G6635">SUM(IF(A6635=A$5:A6635,IF(C6635=C$5:C6635,1,0),0))</f>
        <v>25</v>
      </c>
    </row>
    <row r="6636" spans="1:7" x14ac:dyDescent="0.25">
      <c r="A6636">
        <v>2016</v>
      </c>
      <c r="B6636" s="53" t="str">
        <f t="shared" si="206"/>
        <v>2016_FL26</v>
      </c>
      <c r="C6636" t="s">
        <v>208</v>
      </c>
      <c r="D6636" t="s">
        <v>645</v>
      </c>
      <c r="E6636" s="53" t="str">
        <f t="shared" si="207"/>
        <v>2016_FLHERNANDO</v>
      </c>
      <c r="F6636">
        <v>417000</v>
      </c>
      <c r="G6636" s="53">
        <f t="array" ref="G6636">SUM(IF(A6636=A$5:A6636,IF(C6636=C$5:C6636,1,0),0))</f>
        <v>26</v>
      </c>
    </row>
    <row r="6637" spans="1:7" x14ac:dyDescent="0.25">
      <c r="A6637">
        <v>2016</v>
      </c>
      <c r="B6637" s="53" t="str">
        <f t="shared" si="206"/>
        <v>2016_FL27</v>
      </c>
      <c r="C6637" t="s">
        <v>208</v>
      </c>
      <c r="D6637" t="s">
        <v>646</v>
      </c>
      <c r="E6637" s="53" t="str">
        <f t="shared" si="207"/>
        <v>2016_FLHIGHLANDS</v>
      </c>
      <c r="F6637">
        <v>417000</v>
      </c>
      <c r="G6637" s="53">
        <f t="array" ref="G6637">SUM(IF(A6637=A$5:A6637,IF(C6637=C$5:C6637,1,0),0))</f>
        <v>27</v>
      </c>
    </row>
    <row r="6638" spans="1:7" x14ac:dyDescent="0.25">
      <c r="A6638">
        <v>2016</v>
      </c>
      <c r="B6638" s="53" t="str">
        <f t="shared" si="206"/>
        <v>2016_FL28</v>
      </c>
      <c r="C6638" t="s">
        <v>208</v>
      </c>
      <c r="D6638" t="s">
        <v>647</v>
      </c>
      <c r="E6638" s="53" t="str">
        <f t="shared" si="207"/>
        <v>2016_FLHILLSBOROUGH</v>
      </c>
      <c r="F6638">
        <v>417000</v>
      </c>
      <c r="G6638" s="53">
        <f t="array" ref="G6638">SUM(IF(A6638=A$5:A6638,IF(C6638=C$5:C6638,1,0),0))</f>
        <v>28</v>
      </c>
    </row>
    <row r="6639" spans="1:7" x14ac:dyDescent="0.25">
      <c r="A6639">
        <v>2016</v>
      </c>
      <c r="B6639" s="53" t="str">
        <f t="shared" si="206"/>
        <v>2016_FL29</v>
      </c>
      <c r="C6639" t="s">
        <v>208</v>
      </c>
      <c r="D6639" t="s">
        <v>648</v>
      </c>
      <c r="E6639" s="53" t="str">
        <f t="shared" si="207"/>
        <v>2016_FLHOLMES</v>
      </c>
      <c r="F6639">
        <v>417000</v>
      </c>
      <c r="G6639" s="53">
        <f t="array" ref="G6639">SUM(IF(A6639=A$5:A6639,IF(C6639=C$5:C6639,1,0),0))</f>
        <v>29</v>
      </c>
    </row>
    <row r="6640" spans="1:7" x14ac:dyDescent="0.25">
      <c r="A6640">
        <v>2016</v>
      </c>
      <c r="B6640" s="53" t="str">
        <f t="shared" si="206"/>
        <v>2016_FL30</v>
      </c>
      <c r="C6640" t="s">
        <v>208</v>
      </c>
      <c r="D6640" t="s">
        <v>649</v>
      </c>
      <c r="E6640" s="53" t="str">
        <f t="shared" si="207"/>
        <v>2016_FLINDIAN RIVER</v>
      </c>
      <c r="F6640">
        <v>417000</v>
      </c>
      <c r="G6640" s="53">
        <f t="array" ref="G6640">SUM(IF(A6640=A$5:A6640,IF(C6640=C$5:C6640,1,0),0))</f>
        <v>30</v>
      </c>
    </row>
    <row r="6641" spans="1:7" x14ac:dyDescent="0.25">
      <c r="A6641">
        <v>2016</v>
      </c>
      <c r="B6641" s="53" t="str">
        <f t="shared" si="206"/>
        <v>2016_FL31</v>
      </c>
      <c r="C6641" t="s">
        <v>208</v>
      </c>
      <c r="D6641" t="s">
        <v>460</v>
      </c>
      <c r="E6641" s="53" t="str">
        <f t="shared" si="207"/>
        <v>2016_FLJACKSON</v>
      </c>
      <c r="F6641">
        <v>417000</v>
      </c>
      <c r="G6641" s="53">
        <f t="array" ref="G6641">SUM(IF(A6641=A$5:A6641,IF(C6641=C$5:C6641,1,0),0))</f>
        <v>31</v>
      </c>
    </row>
    <row r="6642" spans="1:7" x14ac:dyDescent="0.25">
      <c r="A6642">
        <v>2016</v>
      </c>
      <c r="B6642" s="53" t="str">
        <f t="shared" si="206"/>
        <v>2016_FL32</v>
      </c>
      <c r="C6642" t="s">
        <v>208</v>
      </c>
      <c r="D6642" t="s">
        <v>196</v>
      </c>
      <c r="E6642" s="53" t="str">
        <f t="shared" si="207"/>
        <v>2016_FLJEFFERSON</v>
      </c>
      <c r="F6642">
        <v>417000</v>
      </c>
      <c r="G6642" s="53">
        <f t="array" ref="G6642">SUM(IF(A6642=A$5:A6642,IF(C6642=C$5:C6642,1,0),0))</f>
        <v>32</v>
      </c>
    </row>
    <row r="6643" spans="1:7" x14ac:dyDescent="0.25">
      <c r="A6643">
        <v>2016</v>
      </c>
      <c r="B6643" s="53" t="str">
        <f t="shared" si="206"/>
        <v>2016_FL33</v>
      </c>
      <c r="C6643" t="s">
        <v>208</v>
      </c>
      <c r="D6643" t="s">
        <v>526</v>
      </c>
      <c r="E6643" s="53" t="str">
        <f t="shared" si="207"/>
        <v>2016_FLLAFAYETTE</v>
      </c>
      <c r="F6643">
        <v>417000</v>
      </c>
      <c r="G6643" s="53">
        <f t="array" ref="G6643">SUM(IF(A6643=A$5:A6643,IF(C6643=C$5:C6643,1,0),0))</f>
        <v>33</v>
      </c>
    </row>
    <row r="6644" spans="1:7" x14ac:dyDescent="0.25">
      <c r="A6644">
        <v>2016</v>
      </c>
      <c r="B6644" s="53" t="str">
        <f t="shared" si="206"/>
        <v>2016_FL34</v>
      </c>
      <c r="C6644" t="s">
        <v>208</v>
      </c>
      <c r="D6644" t="s">
        <v>197</v>
      </c>
      <c r="E6644" s="53" t="str">
        <f t="shared" si="207"/>
        <v>2016_FLLAKE</v>
      </c>
      <c r="F6644">
        <v>417000</v>
      </c>
      <c r="G6644" s="53">
        <f t="array" ref="G6644">SUM(IF(A6644=A$5:A6644,IF(C6644=C$5:C6644,1,0),0))</f>
        <v>34</v>
      </c>
    </row>
    <row r="6645" spans="1:7" x14ac:dyDescent="0.25">
      <c r="A6645">
        <v>2016</v>
      </c>
      <c r="B6645" s="53" t="str">
        <f t="shared" si="206"/>
        <v>2016_FL35</v>
      </c>
      <c r="C6645" t="s">
        <v>208</v>
      </c>
      <c r="D6645" t="s">
        <v>464</v>
      </c>
      <c r="E6645" s="53" t="str">
        <f t="shared" si="207"/>
        <v>2016_FLLEE</v>
      </c>
      <c r="F6645">
        <v>417000</v>
      </c>
      <c r="G6645" s="53">
        <f t="array" ref="G6645">SUM(IF(A6645=A$5:A6645,IF(C6645=C$5:C6645,1,0),0))</f>
        <v>35</v>
      </c>
    </row>
    <row r="6646" spans="1:7" x14ac:dyDescent="0.25">
      <c r="A6646">
        <v>2016</v>
      </c>
      <c r="B6646" s="53" t="str">
        <f t="shared" si="206"/>
        <v>2016_FL36</v>
      </c>
      <c r="C6646" t="s">
        <v>208</v>
      </c>
      <c r="D6646" t="s">
        <v>650</v>
      </c>
      <c r="E6646" s="53" t="str">
        <f t="shared" si="207"/>
        <v>2016_FLLEON</v>
      </c>
      <c r="F6646">
        <v>417000</v>
      </c>
      <c r="G6646" s="53">
        <f t="array" ref="G6646">SUM(IF(A6646=A$5:A6646,IF(C6646=C$5:C6646,1,0),0))</f>
        <v>36</v>
      </c>
    </row>
    <row r="6647" spans="1:7" x14ac:dyDescent="0.25">
      <c r="A6647">
        <v>2016</v>
      </c>
      <c r="B6647" s="53" t="str">
        <f t="shared" si="206"/>
        <v>2016_FL37</v>
      </c>
      <c r="C6647" t="s">
        <v>208</v>
      </c>
      <c r="D6647" t="s">
        <v>651</v>
      </c>
      <c r="E6647" s="53" t="str">
        <f t="shared" si="207"/>
        <v>2016_FLLEVY</v>
      </c>
      <c r="F6647">
        <v>417000</v>
      </c>
      <c r="G6647" s="53">
        <f t="array" ref="G6647">SUM(IF(A6647=A$5:A6647,IF(C6647=C$5:C6647,1,0),0))</f>
        <v>37</v>
      </c>
    </row>
    <row r="6648" spans="1:7" x14ac:dyDescent="0.25">
      <c r="A6648">
        <v>2016</v>
      </c>
      <c r="B6648" s="53" t="str">
        <f t="shared" si="206"/>
        <v>2016_FL38</v>
      </c>
      <c r="C6648" t="s">
        <v>208</v>
      </c>
      <c r="D6648" t="s">
        <v>652</v>
      </c>
      <c r="E6648" s="53" t="str">
        <f t="shared" si="207"/>
        <v>2016_FLLIBERTY</v>
      </c>
      <c r="F6648">
        <v>417000</v>
      </c>
      <c r="G6648" s="53">
        <f t="array" ref="G6648">SUM(IF(A6648=A$5:A6648,IF(C6648=C$5:C6648,1,0),0))</f>
        <v>38</v>
      </c>
    </row>
    <row r="6649" spans="1:7" x14ac:dyDescent="0.25">
      <c r="A6649">
        <v>2016</v>
      </c>
      <c r="B6649" s="53" t="str">
        <f t="shared" si="206"/>
        <v>2016_FL39</v>
      </c>
      <c r="C6649" t="s">
        <v>208</v>
      </c>
      <c r="D6649" t="s">
        <v>467</v>
      </c>
      <c r="E6649" s="53" t="str">
        <f t="shared" si="207"/>
        <v>2016_FLMADISON</v>
      </c>
      <c r="F6649">
        <v>417000</v>
      </c>
      <c r="G6649" s="53">
        <f t="array" ref="G6649">SUM(IF(A6649=A$5:A6649,IF(C6649=C$5:C6649,1,0),0))</f>
        <v>39</v>
      </c>
    </row>
    <row r="6650" spans="1:7" x14ac:dyDescent="0.25">
      <c r="A6650">
        <v>2016</v>
      </c>
      <c r="B6650" s="53" t="str">
        <f t="shared" si="206"/>
        <v>2016_FL40</v>
      </c>
      <c r="C6650" t="s">
        <v>208</v>
      </c>
      <c r="D6650" t="s">
        <v>653</v>
      </c>
      <c r="E6650" s="53" t="str">
        <f t="shared" si="207"/>
        <v>2016_FLMANATEE</v>
      </c>
      <c r="F6650">
        <v>417000</v>
      </c>
      <c r="G6650" s="53">
        <f t="array" ref="G6650">SUM(IF(A6650=A$5:A6650,IF(C6650=C$5:C6650,1,0),0))</f>
        <v>40</v>
      </c>
    </row>
    <row r="6651" spans="1:7" x14ac:dyDescent="0.25">
      <c r="A6651">
        <v>2016</v>
      </c>
      <c r="B6651" s="53" t="str">
        <f t="shared" si="206"/>
        <v>2016_FL41</v>
      </c>
      <c r="C6651" t="s">
        <v>208</v>
      </c>
      <c r="D6651" t="s">
        <v>469</v>
      </c>
      <c r="E6651" s="53" t="str">
        <f t="shared" si="207"/>
        <v>2016_FLMARION</v>
      </c>
      <c r="F6651">
        <v>417000</v>
      </c>
      <c r="G6651" s="53">
        <f t="array" ref="G6651">SUM(IF(A6651=A$5:A6651,IF(C6651=C$5:C6651,1,0),0))</f>
        <v>41</v>
      </c>
    </row>
    <row r="6652" spans="1:7" x14ac:dyDescent="0.25">
      <c r="A6652">
        <v>2016</v>
      </c>
      <c r="B6652" s="53" t="str">
        <f t="shared" si="206"/>
        <v>2016_FL42</v>
      </c>
      <c r="C6652" t="s">
        <v>208</v>
      </c>
      <c r="D6652" t="s">
        <v>654</v>
      </c>
      <c r="E6652" s="53" t="str">
        <f t="shared" si="207"/>
        <v>2016_FLMARTIN</v>
      </c>
      <c r="F6652">
        <v>417000</v>
      </c>
      <c r="G6652" s="53">
        <f t="array" ref="G6652">SUM(IF(A6652=A$5:A6652,IF(C6652=C$5:C6652,1,0),0))</f>
        <v>42</v>
      </c>
    </row>
    <row r="6653" spans="1:7" x14ac:dyDescent="0.25">
      <c r="A6653">
        <v>2016</v>
      </c>
      <c r="B6653" s="53" t="str">
        <f t="shared" si="206"/>
        <v>2016_FL43</v>
      </c>
      <c r="C6653" t="s">
        <v>208</v>
      </c>
      <c r="D6653" t="s">
        <v>655</v>
      </c>
      <c r="E6653" s="53" t="str">
        <f t="shared" si="207"/>
        <v>2016_FLMIAMI-DADE</v>
      </c>
      <c r="F6653">
        <v>417000</v>
      </c>
      <c r="G6653" s="53">
        <f t="array" ref="G6653">SUM(IF(A6653=A$5:A6653,IF(C6653=C$5:C6653,1,0),0))</f>
        <v>43</v>
      </c>
    </row>
    <row r="6654" spans="1:7" x14ac:dyDescent="0.25">
      <c r="A6654">
        <v>2016</v>
      </c>
      <c r="B6654" s="53" t="str">
        <f t="shared" si="206"/>
        <v>2016_FL44</v>
      </c>
      <c r="C6654" t="s">
        <v>208</v>
      </c>
      <c r="D6654" t="s">
        <v>210</v>
      </c>
      <c r="E6654" s="53" t="str">
        <f t="shared" si="207"/>
        <v>2016_FLMONROE</v>
      </c>
      <c r="F6654">
        <v>529000</v>
      </c>
      <c r="G6654" s="53">
        <f t="array" ref="G6654">SUM(IF(A6654=A$5:A6654,IF(C6654=C$5:C6654,1,0),0))</f>
        <v>44</v>
      </c>
    </row>
    <row r="6655" spans="1:7" x14ac:dyDescent="0.25">
      <c r="A6655">
        <v>2016</v>
      </c>
      <c r="B6655" s="53" t="str">
        <f t="shared" si="206"/>
        <v>2016_FL45</v>
      </c>
      <c r="C6655" t="s">
        <v>208</v>
      </c>
      <c r="D6655" t="s">
        <v>263</v>
      </c>
      <c r="E6655" s="53" t="str">
        <f t="shared" si="207"/>
        <v>2016_FLNASSAU</v>
      </c>
      <c r="F6655">
        <v>417000</v>
      </c>
      <c r="G6655" s="53">
        <f t="array" ref="G6655">SUM(IF(A6655=A$5:A6655,IF(C6655=C$5:C6655,1,0),0))</f>
        <v>45</v>
      </c>
    </row>
    <row r="6656" spans="1:7" x14ac:dyDescent="0.25">
      <c r="A6656">
        <v>2016</v>
      </c>
      <c r="B6656" s="53" t="str">
        <f t="shared" si="206"/>
        <v>2016_FL46</v>
      </c>
      <c r="C6656" t="s">
        <v>208</v>
      </c>
      <c r="D6656" t="s">
        <v>656</v>
      </c>
      <c r="E6656" s="53" t="str">
        <f t="shared" si="207"/>
        <v>2016_FLOKALOOSA</v>
      </c>
      <c r="F6656">
        <v>417000</v>
      </c>
      <c r="G6656" s="53">
        <f t="array" ref="G6656">SUM(IF(A6656=A$5:A6656,IF(C6656=C$5:C6656,1,0),0))</f>
        <v>46</v>
      </c>
    </row>
    <row r="6657" spans="1:7" x14ac:dyDescent="0.25">
      <c r="A6657">
        <v>2016</v>
      </c>
      <c r="B6657" s="53" t="str">
        <f t="shared" si="206"/>
        <v>2016_FL47</v>
      </c>
      <c r="C6657" t="s">
        <v>208</v>
      </c>
      <c r="D6657" t="s">
        <v>657</v>
      </c>
      <c r="E6657" s="53" t="str">
        <f t="shared" si="207"/>
        <v>2016_FLOKEECHOBEE</v>
      </c>
      <c r="F6657">
        <v>417000</v>
      </c>
      <c r="G6657" s="53">
        <f t="array" ref="G6657">SUM(IF(A6657=A$5:A6657,IF(C6657=C$5:C6657,1,0),0))</f>
        <v>47</v>
      </c>
    </row>
    <row r="6658" spans="1:7" x14ac:dyDescent="0.25">
      <c r="A6658">
        <v>2016</v>
      </c>
      <c r="B6658" s="53" t="str">
        <f t="shared" si="206"/>
        <v>2016_FL48</v>
      </c>
      <c r="C6658" t="s">
        <v>208</v>
      </c>
      <c r="D6658" t="s">
        <v>169</v>
      </c>
      <c r="E6658" s="53" t="str">
        <f t="shared" si="207"/>
        <v>2016_FLORANGE</v>
      </c>
      <c r="F6658">
        <v>417000</v>
      </c>
      <c r="G6658" s="53">
        <f t="array" ref="G6658">SUM(IF(A6658=A$5:A6658,IF(C6658=C$5:C6658,1,0),0))</f>
        <v>48</v>
      </c>
    </row>
    <row r="6659" spans="1:7" x14ac:dyDescent="0.25">
      <c r="A6659">
        <v>2016</v>
      </c>
      <c r="B6659" s="53" t="str">
        <f t="shared" si="206"/>
        <v>2016_FL49</v>
      </c>
      <c r="C6659" t="s">
        <v>208</v>
      </c>
      <c r="D6659" t="s">
        <v>658</v>
      </c>
      <c r="E6659" s="53" t="str">
        <f t="shared" si="207"/>
        <v>2016_FLOSCEOLA</v>
      </c>
      <c r="F6659">
        <v>417000</v>
      </c>
      <c r="G6659" s="53">
        <f t="array" ref="G6659">SUM(IF(A6659=A$5:A6659,IF(C6659=C$5:C6659,1,0),0))</f>
        <v>49</v>
      </c>
    </row>
    <row r="6660" spans="1:7" x14ac:dyDescent="0.25">
      <c r="A6660">
        <v>2016</v>
      </c>
      <c r="B6660" s="53" t="str">
        <f t="shared" si="206"/>
        <v>2016_FL50</v>
      </c>
      <c r="C6660" t="s">
        <v>208</v>
      </c>
      <c r="D6660" t="s">
        <v>659</v>
      </c>
      <c r="E6660" s="53" t="str">
        <f t="shared" si="207"/>
        <v>2016_FLPALM BEACH</v>
      </c>
      <c r="F6660">
        <v>417000</v>
      </c>
      <c r="G6660" s="53">
        <f t="array" ref="G6660">SUM(IF(A6660=A$5:A6660,IF(C6660=C$5:C6660,1,0),0))</f>
        <v>50</v>
      </c>
    </row>
    <row r="6661" spans="1:7" x14ac:dyDescent="0.25">
      <c r="A6661">
        <v>2016</v>
      </c>
      <c r="B6661" s="53" t="str">
        <f t="shared" si="206"/>
        <v>2016_FL51</v>
      </c>
      <c r="C6661" t="s">
        <v>208</v>
      </c>
      <c r="D6661" t="s">
        <v>660</v>
      </c>
      <c r="E6661" s="53" t="str">
        <f t="shared" si="207"/>
        <v>2016_FLPASCO</v>
      </c>
      <c r="F6661">
        <v>417000</v>
      </c>
      <c r="G6661" s="53">
        <f t="array" ref="G6661">SUM(IF(A6661=A$5:A6661,IF(C6661=C$5:C6661,1,0),0))</f>
        <v>51</v>
      </c>
    </row>
    <row r="6662" spans="1:7" x14ac:dyDescent="0.25">
      <c r="A6662">
        <v>2016</v>
      </c>
      <c r="B6662" s="53" t="str">
        <f t="shared" ref="B6662:B6725" si="208">A6662&amp;"_"&amp;C6662&amp;G6662</f>
        <v>2016_FL52</v>
      </c>
      <c r="C6662" t="s">
        <v>208</v>
      </c>
      <c r="D6662" t="s">
        <v>661</v>
      </c>
      <c r="E6662" s="53" t="str">
        <f t="shared" ref="E6662:E6725" si="209">A6662&amp;"_"&amp;C6662&amp;D6662</f>
        <v>2016_FLPINELLAS</v>
      </c>
      <c r="F6662">
        <v>417000</v>
      </c>
      <c r="G6662" s="53">
        <f t="array" ref="G6662">SUM(IF(A6662=A$5:A6662,IF(C6662=C$5:C6662,1,0),0))</f>
        <v>52</v>
      </c>
    </row>
    <row r="6663" spans="1:7" x14ac:dyDescent="0.25">
      <c r="A6663">
        <v>2016</v>
      </c>
      <c r="B6663" s="53" t="str">
        <f t="shared" si="208"/>
        <v>2016_FL53</v>
      </c>
      <c r="C6663" t="s">
        <v>208</v>
      </c>
      <c r="D6663" t="s">
        <v>535</v>
      </c>
      <c r="E6663" s="53" t="str">
        <f t="shared" si="209"/>
        <v>2016_FLPOLK</v>
      </c>
      <c r="F6663">
        <v>417000</v>
      </c>
      <c r="G6663" s="53">
        <f t="array" ref="G6663">SUM(IF(A6663=A$5:A6663,IF(C6663=C$5:C6663,1,0),0))</f>
        <v>53</v>
      </c>
    </row>
    <row r="6664" spans="1:7" x14ac:dyDescent="0.25">
      <c r="A6664">
        <v>2016</v>
      </c>
      <c r="B6664" s="53" t="str">
        <f t="shared" si="208"/>
        <v>2016_FL54</v>
      </c>
      <c r="C6664" t="s">
        <v>208</v>
      </c>
      <c r="D6664" t="s">
        <v>264</v>
      </c>
      <c r="E6664" s="53" t="str">
        <f t="shared" si="209"/>
        <v>2016_FLPUTNAM</v>
      </c>
      <c r="F6664">
        <v>417000</v>
      </c>
      <c r="G6664" s="53">
        <f t="array" ref="G6664">SUM(IF(A6664=A$5:A6664,IF(C6664=C$5:C6664,1,0),0))</f>
        <v>54</v>
      </c>
    </row>
    <row r="6665" spans="1:7" x14ac:dyDescent="0.25">
      <c r="A6665">
        <v>2016</v>
      </c>
      <c r="B6665" s="53" t="str">
        <f t="shared" si="208"/>
        <v>2016_FL55</v>
      </c>
      <c r="C6665" t="s">
        <v>208</v>
      </c>
      <c r="D6665" t="s">
        <v>662</v>
      </c>
      <c r="E6665" s="53" t="str">
        <f t="shared" si="209"/>
        <v>2016_FLST. JOHNS</v>
      </c>
      <c r="F6665">
        <v>417000</v>
      </c>
      <c r="G6665" s="53">
        <f t="array" ref="G6665">SUM(IF(A6665=A$5:A6665,IF(C6665=C$5:C6665,1,0),0))</f>
        <v>55</v>
      </c>
    </row>
    <row r="6666" spans="1:7" x14ac:dyDescent="0.25">
      <c r="A6666">
        <v>2016</v>
      </c>
      <c r="B6666" s="53" t="str">
        <f t="shared" si="208"/>
        <v>2016_FL56</v>
      </c>
      <c r="C6666" t="s">
        <v>208</v>
      </c>
      <c r="D6666" t="s">
        <v>663</v>
      </c>
      <c r="E6666" s="53" t="str">
        <f t="shared" si="209"/>
        <v>2016_FLST. LUCIE</v>
      </c>
      <c r="F6666">
        <v>417000</v>
      </c>
      <c r="G6666" s="53">
        <f t="array" ref="G6666">SUM(IF(A6666=A$5:A6666,IF(C6666=C$5:C6666,1,0),0))</f>
        <v>56</v>
      </c>
    </row>
    <row r="6667" spans="1:7" x14ac:dyDescent="0.25">
      <c r="A6667">
        <v>2016</v>
      </c>
      <c r="B6667" s="53" t="str">
        <f t="shared" si="208"/>
        <v>2016_FL57</v>
      </c>
      <c r="C6667" t="s">
        <v>208</v>
      </c>
      <c r="D6667" t="s">
        <v>664</v>
      </c>
      <c r="E6667" s="53" t="str">
        <f t="shared" si="209"/>
        <v>2016_FLSANTA ROSA</v>
      </c>
      <c r="F6667">
        <v>417000</v>
      </c>
      <c r="G6667" s="53">
        <f t="array" ref="G6667">SUM(IF(A6667=A$5:A6667,IF(C6667=C$5:C6667,1,0),0))</f>
        <v>57</v>
      </c>
    </row>
    <row r="6668" spans="1:7" x14ac:dyDescent="0.25">
      <c r="A6668">
        <v>2016</v>
      </c>
      <c r="B6668" s="53" t="str">
        <f t="shared" si="208"/>
        <v>2016_FL58</v>
      </c>
      <c r="C6668" t="s">
        <v>208</v>
      </c>
      <c r="D6668" t="s">
        <v>665</v>
      </c>
      <c r="E6668" s="53" t="str">
        <f t="shared" si="209"/>
        <v>2016_FLSARASOTA</v>
      </c>
      <c r="F6668">
        <v>417000</v>
      </c>
      <c r="G6668" s="53">
        <f t="array" ref="G6668">SUM(IF(A6668=A$5:A6668,IF(C6668=C$5:C6668,1,0),0))</f>
        <v>58</v>
      </c>
    </row>
    <row r="6669" spans="1:7" x14ac:dyDescent="0.25">
      <c r="A6669">
        <v>2016</v>
      </c>
      <c r="B6669" s="53" t="str">
        <f t="shared" si="208"/>
        <v>2016_FL59</v>
      </c>
      <c r="C6669" t="s">
        <v>208</v>
      </c>
      <c r="D6669" t="s">
        <v>666</v>
      </c>
      <c r="E6669" s="53" t="str">
        <f t="shared" si="209"/>
        <v>2016_FLSEMINOLE</v>
      </c>
      <c r="F6669">
        <v>417000</v>
      </c>
      <c r="G6669" s="53">
        <f t="array" ref="G6669">SUM(IF(A6669=A$5:A6669,IF(C6669=C$5:C6669,1,0),0))</f>
        <v>59</v>
      </c>
    </row>
    <row r="6670" spans="1:7" x14ac:dyDescent="0.25">
      <c r="A6670">
        <v>2016</v>
      </c>
      <c r="B6670" s="53" t="str">
        <f t="shared" si="208"/>
        <v>2016_FL60</v>
      </c>
      <c r="C6670" t="s">
        <v>208</v>
      </c>
      <c r="D6670" t="s">
        <v>479</v>
      </c>
      <c r="E6670" s="53" t="str">
        <f t="shared" si="209"/>
        <v>2016_FLSUMTER</v>
      </c>
      <c r="F6670">
        <v>417000</v>
      </c>
      <c r="G6670" s="53">
        <f t="array" ref="G6670">SUM(IF(A6670=A$5:A6670,IF(C6670=C$5:C6670,1,0),0))</f>
        <v>60</v>
      </c>
    </row>
    <row r="6671" spans="1:7" x14ac:dyDescent="0.25">
      <c r="A6671">
        <v>2016</v>
      </c>
      <c r="B6671" s="53" t="str">
        <f t="shared" si="208"/>
        <v>2016_FL61</v>
      </c>
      <c r="C6671" t="s">
        <v>208</v>
      </c>
      <c r="D6671" t="s">
        <v>667</v>
      </c>
      <c r="E6671" s="53" t="str">
        <f t="shared" si="209"/>
        <v>2016_FLSUWANNEE</v>
      </c>
      <c r="F6671">
        <v>417000</v>
      </c>
      <c r="G6671" s="53">
        <f t="array" ref="G6671">SUM(IF(A6671=A$5:A6671,IF(C6671=C$5:C6671,1,0),0))</f>
        <v>61</v>
      </c>
    </row>
    <row r="6672" spans="1:7" x14ac:dyDescent="0.25">
      <c r="A6672">
        <v>2016</v>
      </c>
      <c r="B6672" s="53" t="str">
        <f t="shared" si="208"/>
        <v>2016_FL62</v>
      </c>
      <c r="C6672" t="s">
        <v>208</v>
      </c>
      <c r="D6672" t="s">
        <v>668</v>
      </c>
      <c r="E6672" s="53" t="str">
        <f t="shared" si="209"/>
        <v>2016_FLTAYLOR</v>
      </c>
      <c r="F6672">
        <v>417000</v>
      </c>
      <c r="G6672" s="53">
        <f t="array" ref="G6672">SUM(IF(A6672=A$5:A6672,IF(C6672=C$5:C6672,1,0),0))</f>
        <v>62</v>
      </c>
    </row>
    <row r="6673" spans="1:7" x14ac:dyDescent="0.25">
      <c r="A6673">
        <v>2016</v>
      </c>
      <c r="B6673" s="53" t="str">
        <f t="shared" si="208"/>
        <v>2016_FL63</v>
      </c>
      <c r="C6673" t="s">
        <v>208</v>
      </c>
      <c r="D6673" t="s">
        <v>258</v>
      </c>
      <c r="E6673" s="53" t="str">
        <f t="shared" si="209"/>
        <v>2016_FLUNION</v>
      </c>
      <c r="F6673">
        <v>417000</v>
      </c>
      <c r="G6673" s="53">
        <f t="array" ref="G6673">SUM(IF(A6673=A$5:A6673,IF(C6673=C$5:C6673,1,0),0))</f>
        <v>63</v>
      </c>
    </row>
    <row r="6674" spans="1:7" x14ac:dyDescent="0.25">
      <c r="A6674">
        <v>2016</v>
      </c>
      <c r="B6674" s="53" t="str">
        <f t="shared" si="208"/>
        <v>2016_FL64</v>
      </c>
      <c r="C6674" t="s">
        <v>208</v>
      </c>
      <c r="D6674" t="s">
        <v>669</v>
      </c>
      <c r="E6674" s="53" t="str">
        <f t="shared" si="209"/>
        <v>2016_FLVOLUSIA</v>
      </c>
      <c r="F6674">
        <v>417000</v>
      </c>
      <c r="G6674" s="53">
        <f t="array" ref="G6674">SUM(IF(A6674=A$5:A6674,IF(C6674=C$5:C6674,1,0),0))</f>
        <v>64</v>
      </c>
    </row>
    <row r="6675" spans="1:7" x14ac:dyDescent="0.25">
      <c r="A6675">
        <v>2016</v>
      </c>
      <c r="B6675" s="53" t="str">
        <f t="shared" si="208"/>
        <v>2016_FL65</v>
      </c>
      <c r="C6675" t="s">
        <v>208</v>
      </c>
      <c r="D6675" t="s">
        <v>670</v>
      </c>
      <c r="E6675" s="53" t="str">
        <f t="shared" si="209"/>
        <v>2016_FLWAKULLA</v>
      </c>
      <c r="F6675">
        <v>417000</v>
      </c>
      <c r="G6675" s="53">
        <f t="array" ref="G6675">SUM(IF(A6675=A$5:A6675,IF(C6675=C$5:C6675,1,0),0))</f>
        <v>65</v>
      </c>
    </row>
    <row r="6676" spans="1:7" x14ac:dyDescent="0.25">
      <c r="A6676">
        <v>2016</v>
      </c>
      <c r="B6676" s="53" t="str">
        <f t="shared" si="208"/>
        <v>2016_FL66</v>
      </c>
      <c r="C6676" t="s">
        <v>208</v>
      </c>
      <c r="D6676" t="s">
        <v>671</v>
      </c>
      <c r="E6676" s="53" t="str">
        <f t="shared" si="209"/>
        <v>2016_FLWALTON</v>
      </c>
      <c r="F6676">
        <v>417000</v>
      </c>
      <c r="G6676" s="53">
        <f t="array" ref="G6676">SUM(IF(A6676=A$5:A6676,IF(C6676=C$5:C6676,1,0),0))</f>
        <v>66</v>
      </c>
    </row>
    <row r="6677" spans="1:7" x14ac:dyDescent="0.25">
      <c r="A6677">
        <v>2016</v>
      </c>
      <c r="B6677" s="53" t="str">
        <f t="shared" si="208"/>
        <v>2016_FL67</v>
      </c>
      <c r="C6677" t="s">
        <v>208</v>
      </c>
      <c r="D6677" t="s">
        <v>125</v>
      </c>
      <c r="E6677" s="53" t="str">
        <f t="shared" si="209"/>
        <v>2016_FLWASHINGTON</v>
      </c>
      <c r="F6677">
        <v>417000</v>
      </c>
      <c r="G6677" s="53">
        <f t="array" ref="G6677">SUM(IF(A6677=A$5:A6677,IF(C6677=C$5:C6677,1,0),0))</f>
        <v>67</v>
      </c>
    </row>
    <row r="6678" spans="1:7" x14ac:dyDescent="0.25">
      <c r="A6678">
        <v>2016</v>
      </c>
      <c r="B6678" s="53" t="str">
        <f t="shared" si="208"/>
        <v>2016_GA1</v>
      </c>
      <c r="C6678" t="s">
        <v>211</v>
      </c>
      <c r="D6678" t="s">
        <v>672</v>
      </c>
      <c r="E6678" s="53" t="str">
        <f t="shared" si="209"/>
        <v>2016_GAAPPLING</v>
      </c>
      <c r="F6678">
        <v>417000</v>
      </c>
      <c r="G6678" s="53">
        <f t="array" ref="G6678">SUM(IF(A6678=A$5:A6678,IF(C6678=C$5:C6678,1,0),0))</f>
        <v>1</v>
      </c>
    </row>
    <row r="6679" spans="1:7" x14ac:dyDescent="0.25">
      <c r="A6679">
        <v>2016</v>
      </c>
      <c r="B6679" s="53" t="str">
        <f t="shared" si="208"/>
        <v>2016_GA2</v>
      </c>
      <c r="C6679" t="s">
        <v>211</v>
      </c>
      <c r="D6679" t="s">
        <v>673</v>
      </c>
      <c r="E6679" s="53" t="str">
        <f t="shared" si="209"/>
        <v>2016_GAATKINSON</v>
      </c>
      <c r="F6679">
        <v>417000</v>
      </c>
      <c r="G6679" s="53">
        <f t="array" ref="G6679">SUM(IF(A6679=A$5:A6679,IF(C6679=C$5:C6679,1,0),0))</f>
        <v>2</v>
      </c>
    </row>
    <row r="6680" spans="1:7" x14ac:dyDescent="0.25">
      <c r="A6680">
        <v>2016</v>
      </c>
      <c r="B6680" s="53" t="str">
        <f t="shared" si="208"/>
        <v>2016_GA3</v>
      </c>
      <c r="C6680" t="s">
        <v>211</v>
      </c>
      <c r="D6680" t="s">
        <v>674</v>
      </c>
      <c r="E6680" s="53" t="str">
        <f t="shared" si="209"/>
        <v>2016_GABACON</v>
      </c>
      <c r="F6680">
        <v>417000</v>
      </c>
      <c r="G6680" s="53">
        <f t="array" ref="G6680">SUM(IF(A6680=A$5:A6680,IF(C6680=C$5:C6680,1,0),0))</f>
        <v>3</v>
      </c>
    </row>
    <row r="6681" spans="1:7" x14ac:dyDescent="0.25">
      <c r="A6681">
        <v>2016</v>
      </c>
      <c r="B6681" s="53" t="str">
        <f t="shared" si="208"/>
        <v>2016_GA4</v>
      </c>
      <c r="C6681" t="s">
        <v>211</v>
      </c>
      <c r="D6681" t="s">
        <v>627</v>
      </c>
      <c r="E6681" s="53" t="str">
        <f t="shared" si="209"/>
        <v>2016_GABAKER</v>
      </c>
      <c r="F6681">
        <v>417000</v>
      </c>
      <c r="G6681" s="53">
        <f t="array" ref="G6681">SUM(IF(A6681=A$5:A6681,IF(C6681=C$5:C6681,1,0),0))</f>
        <v>4</v>
      </c>
    </row>
    <row r="6682" spans="1:7" x14ac:dyDescent="0.25">
      <c r="A6682">
        <v>2016</v>
      </c>
      <c r="B6682" s="53" t="str">
        <f t="shared" si="208"/>
        <v>2016_GA5</v>
      </c>
      <c r="C6682" t="s">
        <v>211</v>
      </c>
      <c r="D6682" t="s">
        <v>428</v>
      </c>
      <c r="E6682" s="53" t="str">
        <f t="shared" si="209"/>
        <v>2016_GABALDWIN</v>
      </c>
      <c r="F6682">
        <v>417000</v>
      </c>
      <c r="G6682" s="53">
        <f t="array" ref="G6682">SUM(IF(A6682=A$5:A6682,IF(C6682=C$5:C6682,1,0),0))</f>
        <v>5</v>
      </c>
    </row>
    <row r="6683" spans="1:7" x14ac:dyDescent="0.25">
      <c r="A6683">
        <v>2016</v>
      </c>
      <c r="B6683" s="53" t="str">
        <f t="shared" si="208"/>
        <v>2016_GA6</v>
      </c>
      <c r="C6683" t="s">
        <v>211</v>
      </c>
      <c r="D6683" t="s">
        <v>675</v>
      </c>
      <c r="E6683" s="53" t="str">
        <f t="shared" si="209"/>
        <v>2016_GABANKS</v>
      </c>
      <c r="F6683">
        <v>417000</v>
      </c>
      <c r="G6683" s="53">
        <f t="array" ref="G6683">SUM(IF(A6683=A$5:A6683,IF(C6683=C$5:C6683,1,0),0))</f>
        <v>6</v>
      </c>
    </row>
    <row r="6684" spans="1:7" x14ac:dyDescent="0.25">
      <c r="A6684">
        <v>2016</v>
      </c>
      <c r="B6684" s="53" t="str">
        <f t="shared" si="208"/>
        <v>2016_GA7</v>
      </c>
      <c r="C6684" t="s">
        <v>211</v>
      </c>
      <c r="D6684" t="s">
        <v>676</v>
      </c>
      <c r="E6684" s="53" t="str">
        <f t="shared" si="209"/>
        <v>2016_GABARROW</v>
      </c>
      <c r="F6684">
        <v>417000</v>
      </c>
      <c r="G6684" s="53">
        <f t="array" ref="G6684">SUM(IF(A6684=A$5:A6684,IF(C6684=C$5:C6684,1,0),0))</f>
        <v>7</v>
      </c>
    </row>
    <row r="6685" spans="1:7" x14ac:dyDescent="0.25">
      <c r="A6685">
        <v>2016</v>
      </c>
      <c r="B6685" s="53" t="str">
        <f t="shared" si="208"/>
        <v>2016_GA8</v>
      </c>
      <c r="C6685" t="s">
        <v>211</v>
      </c>
      <c r="D6685" t="s">
        <v>677</v>
      </c>
      <c r="E6685" s="53" t="str">
        <f t="shared" si="209"/>
        <v>2016_GABARTOW</v>
      </c>
      <c r="F6685">
        <v>417000</v>
      </c>
      <c r="G6685" s="53">
        <f t="array" ref="G6685">SUM(IF(A6685=A$5:A6685,IF(C6685=C$5:C6685,1,0),0))</f>
        <v>8</v>
      </c>
    </row>
    <row r="6686" spans="1:7" x14ac:dyDescent="0.25">
      <c r="A6686">
        <v>2016</v>
      </c>
      <c r="B6686" s="53" t="str">
        <f t="shared" si="208"/>
        <v>2016_GA9</v>
      </c>
      <c r="C6686" t="s">
        <v>211</v>
      </c>
      <c r="D6686" t="s">
        <v>678</v>
      </c>
      <c r="E6686" s="53" t="str">
        <f t="shared" si="209"/>
        <v>2016_GABEN HILL</v>
      </c>
      <c r="F6686">
        <v>417000</v>
      </c>
      <c r="G6686" s="53">
        <f t="array" ref="G6686">SUM(IF(A6686=A$5:A6686,IF(C6686=C$5:C6686,1,0),0))</f>
        <v>9</v>
      </c>
    </row>
    <row r="6687" spans="1:7" x14ac:dyDescent="0.25">
      <c r="A6687">
        <v>2016</v>
      </c>
      <c r="B6687" s="53" t="str">
        <f t="shared" si="208"/>
        <v>2016_GA10</v>
      </c>
      <c r="C6687" t="s">
        <v>211</v>
      </c>
      <c r="D6687" t="s">
        <v>679</v>
      </c>
      <c r="E6687" s="53" t="str">
        <f t="shared" si="209"/>
        <v>2016_GABERRIEN</v>
      </c>
      <c r="F6687">
        <v>417000</v>
      </c>
      <c r="G6687" s="53">
        <f t="array" ref="G6687">SUM(IF(A6687=A$5:A6687,IF(C6687=C$5:C6687,1,0),0))</f>
        <v>10</v>
      </c>
    </row>
    <row r="6688" spans="1:7" x14ac:dyDescent="0.25">
      <c r="A6688">
        <v>2016</v>
      </c>
      <c r="B6688" s="53" t="str">
        <f t="shared" si="208"/>
        <v>2016_GA11</v>
      </c>
      <c r="C6688" t="s">
        <v>211</v>
      </c>
      <c r="D6688" t="s">
        <v>430</v>
      </c>
      <c r="E6688" s="53" t="str">
        <f t="shared" si="209"/>
        <v>2016_GABIBB</v>
      </c>
      <c r="F6688">
        <v>417000</v>
      </c>
      <c r="G6688" s="53">
        <f t="array" ref="G6688">SUM(IF(A6688=A$5:A6688,IF(C6688=C$5:C6688,1,0),0))</f>
        <v>11</v>
      </c>
    </row>
    <row r="6689" spans="1:7" x14ac:dyDescent="0.25">
      <c r="A6689">
        <v>2016</v>
      </c>
      <c r="B6689" s="53" t="str">
        <f t="shared" si="208"/>
        <v>2016_GA12</v>
      </c>
      <c r="C6689" t="s">
        <v>211</v>
      </c>
      <c r="D6689" t="s">
        <v>680</v>
      </c>
      <c r="E6689" s="53" t="str">
        <f t="shared" si="209"/>
        <v>2016_GABLECKLEY</v>
      </c>
      <c r="F6689">
        <v>417000</v>
      </c>
      <c r="G6689" s="53">
        <f t="array" ref="G6689">SUM(IF(A6689=A$5:A6689,IF(C6689=C$5:C6689,1,0),0))</f>
        <v>12</v>
      </c>
    </row>
    <row r="6690" spans="1:7" x14ac:dyDescent="0.25">
      <c r="A6690">
        <v>2016</v>
      </c>
      <c r="B6690" s="53" t="str">
        <f t="shared" si="208"/>
        <v>2016_GA13</v>
      </c>
      <c r="C6690" t="s">
        <v>211</v>
      </c>
      <c r="D6690" t="s">
        <v>681</v>
      </c>
      <c r="E6690" s="53" t="str">
        <f t="shared" si="209"/>
        <v>2016_GABRANTLEY</v>
      </c>
      <c r="F6690">
        <v>417000</v>
      </c>
      <c r="G6690" s="53">
        <f t="array" ref="G6690">SUM(IF(A6690=A$5:A6690,IF(C6690=C$5:C6690,1,0),0))</f>
        <v>13</v>
      </c>
    </row>
    <row r="6691" spans="1:7" x14ac:dyDescent="0.25">
      <c r="A6691">
        <v>2016</v>
      </c>
      <c r="B6691" s="53" t="str">
        <f t="shared" si="208"/>
        <v>2016_GA14</v>
      </c>
      <c r="C6691" t="s">
        <v>211</v>
      </c>
      <c r="D6691" t="s">
        <v>682</v>
      </c>
      <c r="E6691" s="53" t="str">
        <f t="shared" si="209"/>
        <v>2016_GABROOKS</v>
      </c>
      <c r="F6691">
        <v>417000</v>
      </c>
      <c r="G6691" s="53">
        <f t="array" ref="G6691">SUM(IF(A6691=A$5:A6691,IF(C6691=C$5:C6691,1,0),0))</f>
        <v>14</v>
      </c>
    </row>
    <row r="6692" spans="1:7" x14ac:dyDescent="0.25">
      <c r="A6692">
        <v>2016</v>
      </c>
      <c r="B6692" s="53" t="str">
        <f t="shared" si="208"/>
        <v>2016_GA15</v>
      </c>
      <c r="C6692" t="s">
        <v>211</v>
      </c>
      <c r="D6692" t="s">
        <v>683</v>
      </c>
      <c r="E6692" s="53" t="str">
        <f t="shared" si="209"/>
        <v>2016_GABRYAN</v>
      </c>
      <c r="F6692">
        <v>417000</v>
      </c>
      <c r="G6692" s="53">
        <f t="array" ref="G6692">SUM(IF(A6692=A$5:A6692,IF(C6692=C$5:C6692,1,0),0))</f>
        <v>15</v>
      </c>
    </row>
    <row r="6693" spans="1:7" x14ac:dyDescent="0.25">
      <c r="A6693">
        <v>2016</v>
      </c>
      <c r="B6693" s="53" t="str">
        <f t="shared" si="208"/>
        <v>2016_GA16</v>
      </c>
      <c r="C6693" t="s">
        <v>211</v>
      </c>
      <c r="D6693" t="s">
        <v>684</v>
      </c>
      <c r="E6693" s="53" t="str">
        <f t="shared" si="209"/>
        <v>2016_GABULLOCH</v>
      </c>
      <c r="F6693">
        <v>417000</v>
      </c>
      <c r="G6693" s="53">
        <f t="array" ref="G6693">SUM(IF(A6693=A$5:A6693,IF(C6693=C$5:C6693,1,0),0))</f>
        <v>16</v>
      </c>
    </row>
    <row r="6694" spans="1:7" x14ac:dyDescent="0.25">
      <c r="A6694">
        <v>2016</v>
      </c>
      <c r="B6694" s="53" t="str">
        <f t="shared" si="208"/>
        <v>2016_GA17</v>
      </c>
      <c r="C6694" t="s">
        <v>211</v>
      </c>
      <c r="D6694" t="s">
        <v>685</v>
      </c>
      <c r="E6694" s="53" t="str">
        <f t="shared" si="209"/>
        <v>2016_GABURKE</v>
      </c>
      <c r="F6694">
        <v>417000</v>
      </c>
      <c r="G6694" s="53">
        <f t="array" ref="G6694">SUM(IF(A6694=A$5:A6694,IF(C6694=C$5:C6694,1,0),0))</f>
        <v>17</v>
      </c>
    </row>
    <row r="6695" spans="1:7" x14ac:dyDescent="0.25">
      <c r="A6695">
        <v>2016</v>
      </c>
      <c r="B6695" s="53" t="str">
        <f t="shared" si="208"/>
        <v>2016_GA18</v>
      </c>
      <c r="C6695" t="s">
        <v>211</v>
      </c>
      <c r="D6695" t="s">
        <v>686</v>
      </c>
      <c r="E6695" s="53" t="str">
        <f t="shared" si="209"/>
        <v>2016_GABUTTS</v>
      </c>
      <c r="F6695">
        <v>417000</v>
      </c>
      <c r="G6695" s="53">
        <f t="array" ref="G6695">SUM(IF(A6695=A$5:A6695,IF(C6695=C$5:C6695,1,0),0))</f>
        <v>18</v>
      </c>
    </row>
    <row r="6696" spans="1:7" x14ac:dyDescent="0.25">
      <c r="A6696">
        <v>2016</v>
      </c>
      <c r="B6696" s="53" t="str">
        <f t="shared" si="208"/>
        <v>2016_GA19</v>
      </c>
      <c r="C6696" t="s">
        <v>211</v>
      </c>
      <c r="D6696" t="s">
        <v>434</v>
      </c>
      <c r="E6696" s="53" t="str">
        <f t="shared" si="209"/>
        <v>2016_GACALHOUN</v>
      </c>
      <c r="F6696">
        <v>417000</v>
      </c>
      <c r="G6696" s="53">
        <f t="array" ref="G6696">SUM(IF(A6696=A$5:A6696,IF(C6696=C$5:C6696,1,0),0))</f>
        <v>19</v>
      </c>
    </row>
    <row r="6697" spans="1:7" x14ac:dyDescent="0.25">
      <c r="A6697">
        <v>2016</v>
      </c>
      <c r="B6697" s="53" t="str">
        <f t="shared" si="208"/>
        <v>2016_GA20</v>
      </c>
      <c r="C6697" t="s">
        <v>211</v>
      </c>
      <c r="D6697" t="s">
        <v>270</v>
      </c>
      <c r="E6697" s="53" t="str">
        <f t="shared" si="209"/>
        <v>2016_GACAMDEN</v>
      </c>
      <c r="F6697">
        <v>417000</v>
      </c>
      <c r="G6697" s="53">
        <f t="array" ref="G6697">SUM(IF(A6697=A$5:A6697,IF(C6697=C$5:C6697,1,0),0))</f>
        <v>20</v>
      </c>
    </row>
    <row r="6698" spans="1:7" x14ac:dyDescent="0.25">
      <c r="A6698">
        <v>2016</v>
      </c>
      <c r="B6698" s="53" t="str">
        <f t="shared" si="208"/>
        <v>2016_GA21</v>
      </c>
      <c r="C6698" t="s">
        <v>211</v>
      </c>
      <c r="D6698" t="s">
        <v>687</v>
      </c>
      <c r="E6698" s="53" t="str">
        <f t="shared" si="209"/>
        <v>2016_GACANDLER</v>
      </c>
      <c r="F6698">
        <v>417000</v>
      </c>
      <c r="G6698" s="53">
        <f t="array" ref="G6698">SUM(IF(A6698=A$5:A6698,IF(C6698=C$5:C6698,1,0),0))</f>
        <v>21</v>
      </c>
    </row>
    <row r="6699" spans="1:7" x14ac:dyDescent="0.25">
      <c r="A6699">
        <v>2016</v>
      </c>
      <c r="B6699" s="53" t="str">
        <f t="shared" si="208"/>
        <v>2016_GA22</v>
      </c>
      <c r="C6699" t="s">
        <v>211</v>
      </c>
      <c r="D6699" t="s">
        <v>227</v>
      </c>
      <c r="E6699" s="53" t="str">
        <f t="shared" si="209"/>
        <v>2016_GACARROLL</v>
      </c>
      <c r="F6699">
        <v>417000</v>
      </c>
      <c r="G6699" s="53">
        <f t="array" ref="G6699">SUM(IF(A6699=A$5:A6699,IF(C6699=C$5:C6699,1,0),0))</f>
        <v>22</v>
      </c>
    </row>
    <row r="6700" spans="1:7" x14ac:dyDescent="0.25">
      <c r="A6700">
        <v>2016</v>
      </c>
      <c r="B6700" s="53" t="str">
        <f t="shared" si="208"/>
        <v>2016_GA23</v>
      </c>
      <c r="C6700" t="s">
        <v>211</v>
      </c>
      <c r="D6700" t="s">
        <v>688</v>
      </c>
      <c r="E6700" s="53" t="str">
        <f t="shared" si="209"/>
        <v>2016_GACATOOSA</v>
      </c>
      <c r="F6700">
        <v>417000</v>
      </c>
      <c r="G6700" s="53">
        <f t="array" ref="G6700">SUM(IF(A6700=A$5:A6700,IF(C6700=C$5:C6700,1,0),0))</f>
        <v>23</v>
      </c>
    </row>
    <row r="6701" spans="1:7" x14ac:dyDescent="0.25">
      <c r="A6701">
        <v>2016</v>
      </c>
      <c r="B6701" s="53" t="str">
        <f t="shared" si="208"/>
        <v>2016_GA24</v>
      </c>
      <c r="C6701" t="s">
        <v>211</v>
      </c>
      <c r="D6701" t="s">
        <v>689</v>
      </c>
      <c r="E6701" s="53" t="str">
        <f t="shared" si="209"/>
        <v>2016_GACHARLTON</v>
      </c>
      <c r="F6701">
        <v>417000</v>
      </c>
      <c r="G6701" s="53">
        <f t="array" ref="G6701">SUM(IF(A6701=A$5:A6701,IF(C6701=C$5:C6701,1,0),0))</f>
        <v>24</v>
      </c>
    </row>
    <row r="6702" spans="1:7" x14ac:dyDescent="0.25">
      <c r="A6702">
        <v>2016</v>
      </c>
      <c r="B6702" s="53" t="str">
        <f t="shared" si="208"/>
        <v>2016_GA25</v>
      </c>
      <c r="C6702" t="s">
        <v>211</v>
      </c>
      <c r="D6702" t="s">
        <v>690</v>
      </c>
      <c r="E6702" s="53" t="str">
        <f t="shared" si="209"/>
        <v>2016_GACHATHAM</v>
      </c>
      <c r="F6702">
        <v>417000</v>
      </c>
      <c r="G6702" s="53">
        <f t="array" ref="G6702">SUM(IF(A6702=A$5:A6702,IF(C6702=C$5:C6702,1,0),0))</f>
        <v>25</v>
      </c>
    </row>
    <row r="6703" spans="1:7" x14ac:dyDescent="0.25">
      <c r="A6703">
        <v>2016</v>
      </c>
      <c r="B6703" s="53" t="str">
        <f t="shared" si="208"/>
        <v>2016_GA26</v>
      </c>
      <c r="C6703" t="s">
        <v>211</v>
      </c>
      <c r="D6703" t="s">
        <v>691</v>
      </c>
      <c r="E6703" s="53" t="str">
        <f t="shared" si="209"/>
        <v>2016_GACHATTAHOOCHEE</v>
      </c>
      <c r="F6703">
        <v>417000</v>
      </c>
      <c r="G6703" s="53">
        <f t="array" ref="G6703">SUM(IF(A6703=A$5:A6703,IF(C6703=C$5:C6703,1,0),0))</f>
        <v>26</v>
      </c>
    </row>
    <row r="6704" spans="1:7" x14ac:dyDescent="0.25">
      <c r="A6704">
        <v>2016</v>
      </c>
      <c r="B6704" s="53" t="str">
        <f t="shared" si="208"/>
        <v>2016_GA27</v>
      </c>
      <c r="C6704" t="s">
        <v>211</v>
      </c>
      <c r="D6704" t="s">
        <v>692</v>
      </c>
      <c r="E6704" s="53" t="str">
        <f t="shared" si="209"/>
        <v>2016_GACHATTOOGA</v>
      </c>
      <c r="F6704">
        <v>417000</v>
      </c>
      <c r="G6704" s="53">
        <f t="array" ref="G6704">SUM(IF(A6704=A$5:A6704,IF(C6704=C$5:C6704,1,0),0))</f>
        <v>27</v>
      </c>
    </row>
    <row r="6705" spans="1:7" x14ac:dyDescent="0.25">
      <c r="A6705">
        <v>2016</v>
      </c>
      <c r="B6705" s="53" t="str">
        <f t="shared" si="208"/>
        <v>2016_GA28</v>
      </c>
      <c r="C6705" t="s">
        <v>211</v>
      </c>
      <c r="D6705" t="s">
        <v>436</v>
      </c>
      <c r="E6705" s="53" t="str">
        <f t="shared" si="209"/>
        <v>2016_GACHEROKEE</v>
      </c>
      <c r="F6705">
        <v>417000</v>
      </c>
      <c r="G6705" s="53">
        <f t="array" ref="G6705">SUM(IF(A6705=A$5:A6705,IF(C6705=C$5:C6705,1,0),0))</f>
        <v>28</v>
      </c>
    </row>
    <row r="6706" spans="1:7" x14ac:dyDescent="0.25">
      <c r="A6706">
        <v>2016</v>
      </c>
      <c r="B6706" s="53" t="str">
        <f t="shared" si="208"/>
        <v>2016_GA29</v>
      </c>
      <c r="C6706" t="s">
        <v>211</v>
      </c>
      <c r="D6706" t="s">
        <v>308</v>
      </c>
      <c r="E6706" s="53" t="str">
        <f t="shared" si="209"/>
        <v>2016_GACLARKE</v>
      </c>
      <c r="F6706">
        <v>417000</v>
      </c>
      <c r="G6706" s="53">
        <f t="array" ref="G6706">SUM(IF(A6706=A$5:A6706,IF(C6706=C$5:C6706,1,0),0))</f>
        <v>29</v>
      </c>
    </row>
    <row r="6707" spans="1:7" x14ac:dyDescent="0.25">
      <c r="A6707">
        <v>2016</v>
      </c>
      <c r="B6707" s="53" t="str">
        <f t="shared" si="208"/>
        <v>2016_GA30</v>
      </c>
      <c r="C6707" t="s">
        <v>211</v>
      </c>
      <c r="D6707" t="s">
        <v>439</v>
      </c>
      <c r="E6707" s="53" t="str">
        <f t="shared" si="209"/>
        <v>2016_GACLAY</v>
      </c>
      <c r="F6707">
        <v>417000</v>
      </c>
      <c r="G6707" s="53">
        <f t="array" ref="G6707">SUM(IF(A6707=A$5:A6707,IF(C6707=C$5:C6707,1,0),0))</f>
        <v>30</v>
      </c>
    </row>
    <row r="6708" spans="1:7" x14ac:dyDescent="0.25">
      <c r="A6708">
        <v>2016</v>
      </c>
      <c r="B6708" s="53" t="str">
        <f t="shared" si="208"/>
        <v>2016_GA31</v>
      </c>
      <c r="C6708" t="s">
        <v>211</v>
      </c>
      <c r="D6708" t="s">
        <v>693</v>
      </c>
      <c r="E6708" s="53" t="str">
        <f t="shared" si="209"/>
        <v>2016_GACLAYTON</v>
      </c>
      <c r="F6708">
        <v>417000</v>
      </c>
      <c r="G6708" s="53">
        <f t="array" ref="G6708">SUM(IF(A6708=A$5:A6708,IF(C6708=C$5:C6708,1,0),0))</f>
        <v>31</v>
      </c>
    </row>
    <row r="6709" spans="1:7" x14ac:dyDescent="0.25">
      <c r="A6709">
        <v>2016</v>
      </c>
      <c r="B6709" s="53" t="str">
        <f t="shared" si="208"/>
        <v>2016_GA32</v>
      </c>
      <c r="C6709" t="s">
        <v>211</v>
      </c>
      <c r="D6709" t="s">
        <v>694</v>
      </c>
      <c r="E6709" s="53" t="str">
        <f t="shared" si="209"/>
        <v>2016_GACLINCH</v>
      </c>
      <c r="F6709">
        <v>417000</v>
      </c>
      <c r="G6709" s="53">
        <f t="array" ref="G6709">SUM(IF(A6709=A$5:A6709,IF(C6709=C$5:C6709,1,0),0))</f>
        <v>32</v>
      </c>
    </row>
    <row r="6710" spans="1:7" x14ac:dyDescent="0.25">
      <c r="A6710">
        <v>2016</v>
      </c>
      <c r="B6710" s="53" t="str">
        <f t="shared" si="208"/>
        <v>2016_GA33</v>
      </c>
      <c r="C6710" t="s">
        <v>211</v>
      </c>
      <c r="D6710" t="s">
        <v>695</v>
      </c>
      <c r="E6710" s="53" t="str">
        <f t="shared" si="209"/>
        <v>2016_GACOBB</v>
      </c>
      <c r="F6710">
        <v>417000</v>
      </c>
      <c r="G6710" s="53">
        <f t="array" ref="G6710">SUM(IF(A6710=A$5:A6710,IF(C6710=C$5:C6710,1,0),0))</f>
        <v>33</v>
      </c>
    </row>
    <row r="6711" spans="1:7" x14ac:dyDescent="0.25">
      <c r="A6711">
        <v>2016</v>
      </c>
      <c r="B6711" s="53" t="str">
        <f t="shared" si="208"/>
        <v>2016_GA34</v>
      </c>
      <c r="C6711" t="s">
        <v>211</v>
      </c>
      <c r="D6711" t="s">
        <v>441</v>
      </c>
      <c r="E6711" s="53" t="str">
        <f t="shared" si="209"/>
        <v>2016_GACOFFEE</v>
      </c>
      <c r="F6711">
        <v>417000</v>
      </c>
      <c r="G6711" s="53">
        <f t="array" ref="G6711">SUM(IF(A6711=A$5:A6711,IF(C6711=C$5:C6711,1,0),0))</f>
        <v>34</v>
      </c>
    </row>
    <row r="6712" spans="1:7" x14ac:dyDescent="0.25">
      <c r="A6712">
        <v>2016</v>
      </c>
      <c r="B6712" s="53" t="str">
        <f t="shared" si="208"/>
        <v>2016_GA35</v>
      </c>
      <c r="C6712" t="s">
        <v>211</v>
      </c>
      <c r="D6712" t="s">
        <v>696</v>
      </c>
      <c r="E6712" s="53" t="str">
        <f t="shared" si="209"/>
        <v>2016_GACOLQUITT</v>
      </c>
      <c r="F6712">
        <v>417000</v>
      </c>
      <c r="G6712" s="53">
        <f t="array" ref="G6712">SUM(IF(A6712=A$5:A6712,IF(C6712=C$5:C6712,1,0),0))</f>
        <v>35</v>
      </c>
    </row>
    <row r="6713" spans="1:7" x14ac:dyDescent="0.25">
      <c r="A6713">
        <v>2016</v>
      </c>
      <c r="B6713" s="53" t="str">
        <f t="shared" si="208"/>
        <v>2016_GA36</v>
      </c>
      <c r="C6713" t="s">
        <v>211</v>
      </c>
      <c r="D6713" t="s">
        <v>509</v>
      </c>
      <c r="E6713" s="53" t="str">
        <f t="shared" si="209"/>
        <v>2016_GACOLUMBIA</v>
      </c>
      <c r="F6713">
        <v>417000</v>
      </c>
      <c r="G6713" s="53">
        <f t="array" ref="G6713">SUM(IF(A6713=A$5:A6713,IF(C6713=C$5:C6713,1,0),0))</f>
        <v>36</v>
      </c>
    </row>
    <row r="6714" spans="1:7" x14ac:dyDescent="0.25">
      <c r="A6714">
        <v>2016</v>
      </c>
      <c r="B6714" s="53" t="str">
        <f t="shared" si="208"/>
        <v>2016_GA37</v>
      </c>
      <c r="C6714" t="s">
        <v>211</v>
      </c>
      <c r="D6714" t="s">
        <v>697</v>
      </c>
      <c r="E6714" s="53" t="str">
        <f t="shared" si="209"/>
        <v>2016_GACOOK</v>
      </c>
      <c r="F6714">
        <v>417000</v>
      </c>
      <c r="G6714" s="53">
        <f t="array" ref="G6714">SUM(IF(A6714=A$5:A6714,IF(C6714=C$5:C6714,1,0),0))</f>
        <v>37</v>
      </c>
    </row>
    <row r="6715" spans="1:7" x14ac:dyDescent="0.25">
      <c r="A6715">
        <v>2016</v>
      </c>
      <c r="B6715" s="53" t="str">
        <f t="shared" si="208"/>
        <v>2016_GA38</v>
      </c>
      <c r="C6715" t="s">
        <v>211</v>
      </c>
      <c r="D6715" t="s">
        <v>698</v>
      </c>
      <c r="E6715" s="53" t="str">
        <f t="shared" si="209"/>
        <v>2016_GACOWETA</v>
      </c>
      <c r="F6715">
        <v>417000</v>
      </c>
      <c r="G6715" s="53">
        <f t="array" ref="G6715">SUM(IF(A6715=A$5:A6715,IF(C6715=C$5:C6715,1,0),0))</f>
        <v>38</v>
      </c>
    </row>
    <row r="6716" spans="1:7" x14ac:dyDescent="0.25">
      <c r="A6716">
        <v>2016</v>
      </c>
      <c r="B6716" s="53" t="str">
        <f t="shared" si="208"/>
        <v>2016_GA39</v>
      </c>
      <c r="C6716" t="s">
        <v>211</v>
      </c>
      <c r="D6716" t="s">
        <v>512</v>
      </c>
      <c r="E6716" s="53" t="str">
        <f t="shared" si="209"/>
        <v>2016_GACRAWFORD</v>
      </c>
      <c r="F6716">
        <v>417000</v>
      </c>
      <c r="G6716" s="53">
        <f t="array" ref="G6716">SUM(IF(A6716=A$5:A6716,IF(C6716=C$5:C6716,1,0),0))</f>
        <v>39</v>
      </c>
    </row>
    <row r="6717" spans="1:7" x14ac:dyDescent="0.25">
      <c r="A6717">
        <v>2016</v>
      </c>
      <c r="B6717" s="53" t="str">
        <f t="shared" si="208"/>
        <v>2016_GA40</v>
      </c>
      <c r="C6717" t="s">
        <v>211</v>
      </c>
      <c r="D6717" t="s">
        <v>699</v>
      </c>
      <c r="E6717" s="53" t="str">
        <f t="shared" si="209"/>
        <v>2016_GACRISP</v>
      </c>
      <c r="F6717">
        <v>417000</v>
      </c>
      <c r="G6717" s="53">
        <f t="array" ref="G6717">SUM(IF(A6717=A$5:A6717,IF(C6717=C$5:C6717,1,0),0))</f>
        <v>40</v>
      </c>
    </row>
    <row r="6718" spans="1:7" x14ac:dyDescent="0.25">
      <c r="A6718">
        <v>2016</v>
      </c>
      <c r="B6718" s="53" t="str">
        <f t="shared" si="208"/>
        <v>2016_GA41</v>
      </c>
      <c r="C6718" t="s">
        <v>211</v>
      </c>
      <c r="D6718" t="s">
        <v>700</v>
      </c>
      <c r="E6718" s="53" t="str">
        <f t="shared" si="209"/>
        <v>2016_GADADE</v>
      </c>
      <c r="F6718">
        <v>417000</v>
      </c>
      <c r="G6718" s="53">
        <f t="array" ref="G6718">SUM(IF(A6718=A$5:A6718,IF(C6718=C$5:C6718,1,0),0))</f>
        <v>41</v>
      </c>
    </row>
    <row r="6719" spans="1:7" x14ac:dyDescent="0.25">
      <c r="A6719">
        <v>2016</v>
      </c>
      <c r="B6719" s="53" t="str">
        <f t="shared" si="208"/>
        <v>2016_GA42</v>
      </c>
      <c r="C6719" t="s">
        <v>211</v>
      </c>
      <c r="D6719" t="s">
        <v>701</v>
      </c>
      <c r="E6719" s="53" t="str">
        <f t="shared" si="209"/>
        <v>2016_GADAWSON</v>
      </c>
      <c r="F6719">
        <v>417000</v>
      </c>
      <c r="G6719" s="53">
        <f t="array" ref="G6719">SUM(IF(A6719=A$5:A6719,IF(C6719=C$5:C6719,1,0),0))</f>
        <v>42</v>
      </c>
    </row>
    <row r="6720" spans="1:7" x14ac:dyDescent="0.25">
      <c r="A6720">
        <v>2016</v>
      </c>
      <c r="B6720" s="53" t="str">
        <f t="shared" si="208"/>
        <v>2016_GA43</v>
      </c>
      <c r="C6720" t="s">
        <v>211</v>
      </c>
      <c r="D6720" t="s">
        <v>702</v>
      </c>
      <c r="E6720" s="53" t="str">
        <f t="shared" si="209"/>
        <v>2016_GADECATUR</v>
      </c>
      <c r="F6720">
        <v>417000</v>
      </c>
      <c r="G6720" s="53">
        <f t="array" ref="G6720">SUM(IF(A6720=A$5:A6720,IF(C6720=C$5:C6720,1,0),0))</f>
        <v>43</v>
      </c>
    </row>
    <row r="6721" spans="1:7" x14ac:dyDescent="0.25">
      <c r="A6721">
        <v>2016</v>
      </c>
      <c r="B6721" s="53" t="str">
        <f t="shared" si="208"/>
        <v>2016_GA44</v>
      </c>
      <c r="C6721" t="s">
        <v>211</v>
      </c>
      <c r="D6721" t="s">
        <v>703</v>
      </c>
      <c r="E6721" s="53" t="str">
        <f t="shared" si="209"/>
        <v>2016_GADEKALB</v>
      </c>
      <c r="F6721">
        <v>417000</v>
      </c>
      <c r="G6721" s="53">
        <f t="array" ref="G6721">SUM(IF(A6721=A$5:A6721,IF(C6721=C$5:C6721,1,0),0))</f>
        <v>44</v>
      </c>
    </row>
    <row r="6722" spans="1:7" x14ac:dyDescent="0.25">
      <c r="A6722">
        <v>2016</v>
      </c>
      <c r="B6722" s="53" t="str">
        <f t="shared" si="208"/>
        <v>2016_GA45</v>
      </c>
      <c r="C6722" t="s">
        <v>211</v>
      </c>
      <c r="D6722" t="s">
        <v>704</v>
      </c>
      <c r="E6722" s="53" t="str">
        <f t="shared" si="209"/>
        <v>2016_GADODGE</v>
      </c>
      <c r="F6722">
        <v>417000</v>
      </c>
      <c r="G6722" s="53">
        <f t="array" ref="G6722">SUM(IF(A6722=A$5:A6722,IF(C6722=C$5:C6722,1,0),0))</f>
        <v>45</v>
      </c>
    </row>
    <row r="6723" spans="1:7" x14ac:dyDescent="0.25">
      <c r="A6723">
        <v>2016</v>
      </c>
      <c r="B6723" s="53" t="str">
        <f t="shared" si="208"/>
        <v>2016_GA46</v>
      </c>
      <c r="C6723" t="s">
        <v>211</v>
      </c>
      <c r="D6723" t="s">
        <v>705</v>
      </c>
      <c r="E6723" s="53" t="str">
        <f t="shared" si="209"/>
        <v>2016_GADOOLY</v>
      </c>
      <c r="F6723">
        <v>417000</v>
      </c>
      <c r="G6723" s="53">
        <f t="array" ref="G6723">SUM(IF(A6723=A$5:A6723,IF(C6723=C$5:C6723,1,0),0))</f>
        <v>46</v>
      </c>
    </row>
    <row r="6724" spans="1:7" x14ac:dyDescent="0.25">
      <c r="A6724">
        <v>2016</v>
      </c>
      <c r="B6724" s="53" t="str">
        <f t="shared" si="208"/>
        <v>2016_GA47</v>
      </c>
      <c r="C6724" t="s">
        <v>211</v>
      </c>
      <c r="D6724" t="s">
        <v>706</v>
      </c>
      <c r="E6724" s="53" t="str">
        <f t="shared" si="209"/>
        <v>2016_GADOUGHERTY</v>
      </c>
      <c r="F6724">
        <v>417000</v>
      </c>
      <c r="G6724" s="53">
        <f t="array" ref="G6724">SUM(IF(A6724=A$5:A6724,IF(C6724=C$5:C6724,1,0),0))</f>
        <v>47</v>
      </c>
    </row>
    <row r="6725" spans="1:7" x14ac:dyDescent="0.25">
      <c r="A6725">
        <v>2016</v>
      </c>
      <c r="B6725" s="53" t="str">
        <f t="shared" si="208"/>
        <v>2016_GA48</v>
      </c>
      <c r="C6725" t="s">
        <v>211</v>
      </c>
      <c r="D6725" t="s">
        <v>190</v>
      </c>
      <c r="E6725" s="53" t="str">
        <f t="shared" si="209"/>
        <v>2016_GADOUGLAS</v>
      </c>
      <c r="F6725">
        <v>417000</v>
      </c>
      <c r="G6725" s="53">
        <f t="array" ref="G6725">SUM(IF(A6725=A$5:A6725,IF(C6725=C$5:C6725,1,0),0))</f>
        <v>48</v>
      </c>
    </row>
    <row r="6726" spans="1:7" x14ac:dyDescent="0.25">
      <c r="A6726">
        <v>2016</v>
      </c>
      <c r="B6726" s="53" t="str">
        <f t="shared" ref="B6726:B6789" si="210">A6726&amp;"_"&amp;C6726&amp;G6726</f>
        <v>2016_GA49</v>
      </c>
      <c r="C6726" t="s">
        <v>211</v>
      </c>
      <c r="D6726" t="s">
        <v>707</v>
      </c>
      <c r="E6726" s="53" t="str">
        <f t="shared" ref="E6726:E6789" si="211">A6726&amp;"_"&amp;C6726&amp;D6726</f>
        <v>2016_GAEARLY</v>
      </c>
      <c r="F6726">
        <v>417000</v>
      </c>
      <c r="G6726" s="53">
        <f t="array" ref="G6726">SUM(IF(A6726=A$5:A6726,IF(C6726=C$5:C6726,1,0),0))</f>
        <v>49</v>
      </c>
    </row>
    <row r="6727" spans="1:7" x14ac:dyDescent="0.25">
      <c r="A6727">
        <v>2016</v>
      </c>
      <c r="B6727" s="53" t="str">
        <f t="shared" si="210"/>
        <v>2016_GA50</v>
      </c>
      <c r="C6727" t="s">
        <v>211</v>
      </c>
      <c r="D6727" t="s">
        <v>708</v>
      </c>
      <c r="E6727" s="53" t="str">
        <f t="shared" si="211"/>
        <v>2016_GAECHOLS</v>
      </c>
      <c r="F6727">
        <v>417000</v>
      </c>
      <c r="G6727" s="53">
        <f t="array" ref="G6727">SUM(IF(A6727=A$5:A6727,IF(C6727=C$5:C6727,1,0),0))</f>
        <v>50</v>
      </c>
    </row>
    <row r="6728" spans="1:7" x14ac:dyDescent="0.25">
      <c r="A6728">
        <v>2016</v>
      </c>
      <c r="B6728" s="53" t="str">
        <f t="shared" si="210"/>
        <v>2016_GA51</v>
      </c>
      <c r="C6728" t="s">
        <v>211</v>
      </c>
      <c r="D6728" t="s">
        <v>709</v>
      </c>
      <c r="E6728" s="53" t="str">
        <f t="shared" si="211"/>
        <v>2016_GAEFFINGHAM</v>
      </c>
      <c r="F6728">
        <v>417000</v>
      </c>
      <c r="G6728" s="53">
        <f t="array" ref="G6728">SUM(IF(A6728=A$5:A6728,IF(C6728=C$5:C6728,1,0),0))</f>
        <v>51</v>
      </c>
    </row>
    <row r="6729" spans="1:7" x14ac:dyDescent="0.25">
      <c r="A6729">
        <v>2016</v>
      </c>
      <c r="B6729" s="53" t="str">
        <f t="shared" si="210"/>
        <v>2016_GA52</v>
      </c>
      <c r="C6729" t="s">
        <v>211</v>
      </c>
      <c r="D6729" t="s">
        <v>192</v>
      </c>
      <c r="E6729" s="53" t="str">
        <f t="shared" si="211"/>
        <v>2016_GAELBERT</v>
      </c>
      <c r="F6729">
        <v>417000</v>
      </c>
      <c r="G6729" s="53">
        <f t="array" ref="G6729">SUM(IF(A6729=A$5:A6729,IF(C6729=C$5:C6729,1,0),0))</f>
        <v>52</v>
      </c>
    </row>
    <row r="6730" spans="1:7" x14ac:dyDescent="0.25">
      <c r="A6730">
        <v>2016</v>
      </c>
      <c r="B6730" s="53" t="str">
        <f t="shared" si="210"/>
        <v>2016_GA53</v>
      </c>
      <c r="C6730" t="s">
        <v>211</v>
      </c>
      <c r="D6730" t="s">
        <v>710</v>
      </c>
      <c r="E6730" s="53" t="str">
        <f t="shared" si="211"/>
        <v>2016_GAEMANUEL</v>
      </c>
      <c r="F6730">
        <v>417000</v>
      </c>
      <c r="G6730" s="53">
        <f t="array" ref="G6730">SUM(IF(A6730=A$5:A6730,IF(C6730=C$5:C6730,1,0),0))</f>
        <v>53</v>
      </c>
    </row>
    <row r="6731" spans="1:7" x14ac:dyDescent="0.25">
      <c r="A6731">
        <v>2016</v>
      </c>
      <c r="B6731" s="53" t="str">
        <f t="shared" si="210"/>
        <v>2016_GA54</v>
      </c>
      <c r="C6731" t="s">
        <v>211</v>
      </c>
      <c r="D6731" t="s">
        <v>711</v>
      </c>
      <c r="E6731" s="53" t="str">
        <f t="shared" si="211"/>
        <v>2016_GAEVANS</v>
      </c>
      <c r="F6731">
        <v>417000</v>
      </c>
      <c r="G6731" s="53">
        <f t="array" ref="G6731">SUM(IF(A6731=A$5:A6731,IF(C6731=C$5:C6731,1,0),0))</f>
        <v>54</v>
      </c>
    </row>
    <row r="6732" spans="1:7" x14ac:dyDescent="0.25">
      <c r="A6732">
        <v>2016</v>
      </c>
      <c r="B6732" s="53" t="str">
        <f t="shared" si="210"/>
        <v>2016_GA55</v>
      </c>
      <c r="C6732" t="s">
        <v>211</v>
      </c>
      <c r="D6732" t="s">
        <v>712</v>
      </c>
      <c r="E6732" s="53" t="str">
        <f t="shared" si="211"/>
        <v>2016_GAFANNIN</v>
      </c>
      <c r="F6732">
        <v>417000</v>
      </c>
      <c r="G6732" s="53">
        <f t="array" ref="G6732">SUM(IF(A6732=A$5:A6732,IF(C6732=C$5:C6732,1,0),0))</f>
        <v>55</v>
      </c>
    </row>
    <row r="6733" spans="1:7" x14ac:dyDescent="0.25">
      <c r="A6733">
        <v>2016</v>
      </c>
      <c r="B6733" s="53" t="str">
        <f t="shared" si="210"/>
        <v>2016_GA56</v>
      </c>
      <c r="C6733" t="s">
        <v>211</v>
      </c>
      <c r="D6733" t="s">
        <v>454</v>
      </c>
      <c r="E6733" s="53" t="str">
        <f t="shared" si="211"/>
        <v>2016_GAFAYETTE</v>
      </c>
      <c r="F6733">
        <v>417000</v>
      </c>
      <c r="G6733" s="53">
        <f t="array" ref="G6733">SUM(IF(A6733=A$5:A6733,IF(C6733=C$5:C6733,1,0),0))</f>
        <v>56</v>
      </c>
    </row>
    <row r="6734" spans="1:7" x14ac:dyDescent="0.25">
      <c r="A6734">
        <v>2016</v>
      </c>
      <c r="B6734" s="53" t="str">
        <f t="shared" si="210"/>
        <v>2016_GA57</v>
      </c>
      <c r="C6734" t="s">
        <v>211</v>
      </c>
      <c r="D6734" t="s">
        <v>713</v>
      </c>
      <c r="E6734" s="53" t="str">
        <f t="shared" si="211"/>
        <v>2016_GAFLOYD</v>
      </c>
      <c r="F6734">
        <v>417000</v>
      </c>
      <c r="G6734" s="53">
        <f t="array" ref="G6734">SUM(IF(A6734=A$5:A6734,IF(C6734=C$5:C6734,1,0),0))</f>
        <v>57</v>
      </c>
    </row>
    <row r="6735" spans="1:7" x14ac:dyDescent="0.25">
      <c r="A6735">
        <v>2016</v>
      </c>
      <c r="B6735" s="53" t="str">
        <f t="shared" si="210"/>
        <v>2016_GA58</v>
      </c>
      <c r="C6735" t="s">
        <v>211</v>
      </c>
      <c r="D6735" t="s">
        <v>714</v>
      </c>
      <c r="E6735" s="53" t="str">
        <f t="shared" si="211"/>
        <v>2016_GAFORSYTH</v>
      </c>
      <c r="F6735">
        <v>417000</v>
      </c>
      <c r="G6735" s="53">
        <f t="array" ref="G6735">SUM(IF(A6735=A$5:A6735,IF(C6735=C$5:C6735,1,0),0))</f>
        <v>58</v>
      </c>
    </row>
    <row r="6736" spans="1:7" x14ac:dyDescent="0.25">
      <c r="A6736">
        <v>2016</v>
      </c>
      <c r="B6736" s="53" t="str">
        <f t="shared" si="210"/>
        <v>2016_GA59</v>
      </c>
      <c r="C6736" t="s">
        <v>211</v>
      </c>
      <c r="D6736" t="s">
        <v>455</v>
      </c>
      <c r="E6736" s="53" t="str">
        <f t="shared" si="211"/>
        <v>2016_GAFRANKLIN</v>
      </c>
      <c r="F6736">
        <v>417000</v>
      </c>
      <c r="G6736" s="53">
        <f t="array" ref="G6736">SUM(IF(A6736=A$5:A6736,IF(C6736=C$5:C6736,1,0),0))</f>
        <v>59</v>
      </c>
    </row>
    <row r="6737" spans="1:7" x14ac:dyDescent="0.25">
      <c r="A6737">
        <v>2016</v>
      </c>
      <c r="B6737" s="53" t="str">
        <f t="shared" si="210"/>
        <v>2016_GA60</v>
      </c>
      <c r="C6737" t="s">
        <v>211</v>
      </c>
      <c r="D6737" t="s">
        <v>518</v>
      </c>
      <c r="E6737" s="53" t="str">
        <f t="shared" si="211"/>
        <v>2016_GAFULTON</v>
      </c>
      <c r="F6737">
        <v>417000</v>
      </c>
      <c r="G6737" s="53">
        <f t="array" ref="G6737">SUM(IF(A6737=A$5:A6737,IF(C6737=C$5:C6737,1,0),0))</f>
        <v>60</v>
      </c>
    </row>
    <row r="6738" spans="1:7" x14ac:dyDescent="0.25">
      <c r="A6738">
        <v>2016</v>
      </c>
      <c r="B6738" s="53" t="str">
        <f t="shared" si="210"/>
        <v>2016_GA61</v>
      </c>
      <c r="C6738" t="s">
        <v>211</v>
      </c>
      <c r="D6738" t="s">
        <v>715</v>
      </c>
      <c r="E6738" s="53" t="str">
        <f t="shared" si="211"/>
        <v>2016_GAGILMER</v>
      </c>
      <c r="F6738">
        <v>417000</v>
      </c>
      <c r="G6738" s="53">
        <f t="array" ref="G6738">SUM(IF(A6738=A$5:A6738,IF(C6738=C$5:C6738,1,0),0))</f>
        <v>61</v>
      </c>
    </row>
    <row r="6739" spans="1:7" x14ac:dyDescent="0.25">
      <c r="A6739">
        <v>2016</v>
      </c>
      <c r="B6739" s="53" t="str">
        <f t="shared" si="210"/>
        <v>2016_GA62</v>
      </c>
      <c r="C6739" t="s">
        <v>211</v>
      </c>
      <c r="D6739" t="s">
        <v>716</v>
      </c>
      <c r="E6739" s="53" t="str">
        <f t="shared" si="211"/>
        <v>2016_GAGLASCOCK</v>
      </c>
      <c r="F6739">
        <v>417000</v>
      </c>
      <c r="G6739" s="53">
        <f t="array" ref="G6739">SUM(IF(A6739=A$5:A6739,IF(C6739=C$5:C6739,1,0),0))</f>
        <v>62</v>
      </c>
    </row>
    <row r="6740" spans="1:7" x14ac:dyDescent="0.25">
      <c r="A6740">
        <v>2016</v>
      </c>
      <c r="B6740" s="53" t="str">
        <f t="shared" si="210"/>
        <v>2016_GA63</v>
      </c>
      <c r="C6740" t="s">
        <v>211</v>
      </c>
      <c r="D6740" t="s">
        <v>717</v>
      </c>
      <c r="E6740" s="53" t="str">
        <f t="shared" si="211"/>
        <v>2016_GAGLYNN</v>
      </c>
      <c r="F6740">
        <v>417000</v>
      </c>
      <c r="G6740" s="53">
        <f t="array" ref="G6740">SUM(IF(A6740=A$5:A6740,IF(C6740=C$5:C6740,1,0),0))</f>
        <v>63</v>
      </c>
    </row>
    <row r="6741" spans="1:7" x14ac:dyDescent="0.25">
      <c r="A6741">
        <v>2016</v>
      </c>
      <c r="B6741" s="53" t="str">
        <f t="shared" si="210"/>
        <v>2016_GA64</v>
      </c>
      <c r="C6741" t="s">
        <v>211</v>
      </c>
      <c r="D6741" t="s">
        <v>718</v>
      </c>
      <c r="E6741" s="53" t="str">
        <f t="shared" si="211"/>
        <v>2016_GAGORDON</v>
      </c>
      <c r="F6741">
        <v>417000</v>
      </c>
      <c r="G6741" s="53">
        <f t="array" ref="G6741">SUM(IF(A6741=A$5:A6741,IF(C6741=C$5:C6741,1,0),0))</f>
        <v>64</v>
      </c>
    </row>
    <row r="6742" spans="1:7" x14ac:dyDescent="0.25">
      <c r="A6742">
        <v>2016</v>
      </c>
      <c r="B6742" s="53" t="str">
        <f t="shared" si="210"/>
        <v>2016_GA65</v>
      </c>
      <c r="C6742" t="s">
        <v>211</v>
      </c>
      <c r="D6742" t="s">
        <v>719</v>
      </c>
      <c r="E6742" s="53" t="str">
        <f t="shared" si="211"/>
        <v>2016_GAGRADY</v>
      </c>
      <c r="F6742">
        <v>417000</v>
      </c>
      <c r="G6742" s="53">
        <f t="array" ref="G6742">SUM(IF(A6742=A$5:A6742,IF(C6742=C$5:C6742,1,0),0))</f>
        <v>65</v>
      </c>
    </row>
    <row r="6743" spans="1:7" x14ac:dyDescent="0.25">
      <c r="A6743">
        <v>2016</v>
      </c>
      <c r="B6743" s="53" t="str">
        <f t="shared" si="210"/>
        <v>2016_GA66</v>
      </c>
      <c r="C6743" t="s">
        <v>211</v>
      </c>
      <c r="D6743" t="s">
        <v>212</v>
      </c>
      <c r="E6743" s="53" t="str">
        <f t="shared" si="211"/>
        <v>2016_GAGREENE</v>
      </c>
      <c r="F6743">
        <v>515200</v>
      </c>
      <c r="G6743" s="53">
        <f t="array" ref="G6743">SUM(IF(A6743=A$5:A6743,IF(C6743=C$5:C6743,1,0),0))</f>
        <v>66</v>
      </c>
    </row>
    <row r="6744" spans="1:7" x14ac:dyDescent="0.25">
      <c r="A6744">
        <v>2016</v>
      </c>
      <c r="B6744" s="53" t="str">
        <f t="shared" si="210"/>
        <v>2016_GA67</v>
      </c>
      <c r="C6744" t="s">
        <v>211</v>
      </c>
      <c r="D6744" t="s">
        <v>720</v>
      </c>
      <c r="E6744" s="53" t="str">
        <f t="shared" si="211"/>
        <v>2016_GAGWINNETT</v>
      </c>
      <c r="F6744">
        <v>417000</v>
      </c>
      <c r="G6744" s="53">
        <f t="array" ref="G6744">SUM(IF(A6744=A$5:A6744,IF(C6744=C$5:C6744,1,0),0))</f>
        <v>67</v>
      </c>
    </row>
    <row r="6745" spans="1:7" x14ac:dyDescent="0.25">
      <c r="A6745">
        <v>2016</v>
      </c>
      <c r="B6745" s="53" t="str">
        <f t="shared" si="210"/>
        <v>2016_GA68</v>
      </c>
      <c r="C6745" t="s">
        <v>211</v>
      </c>
      <c r="D6745" t="s">
        <v>721</v>
      </c>
      <c r="E6745" s="53" t="str">
        <f t="shared" si="211"/>
        <v>2016_GAHABERSHAM</v>
      </c>
      <c r="F6745">
        <v>417000</v>
      </c>
      <c r="G6745" s="53">
        <f t="array" ref="G6745">SUM(IF(A6745=A$5:A6745,IF(C6745=C$5:C6745,1,0),0))</f>
        <v>68</v>
      </c>
    </row>
    <row r="6746" spans="1:7" x14ac:dyDescent="0.25">
      <c r="A6746">
        <v>2016</v>
      </c>
      <c r="B6746" s="53" t="str">
        <f t="shared" si="210"/>
        <v>2016_GA69</v>
      </c>
      <c r="C6746" t="s">
        <v>211</v>
      </c>
      <c r="D6746" t="s">
        <v>722</v>
      </c>
      <c r="E6746" s="53" t="str">
        <f t="shared" si="211"/>
        <v>2016_GAHALL</v>
      </c>
      <c r="F6746">
        <v>417000</v>
      </c>
      <c r="G6746" s="53">
        <f t="array" ref="G6746">SUM(IF(A6746=A$5:A6746,IF(C6746=C$5:C6746,1,0),0))</f>
        <v>69</v>
      </c>
    </row>
    <row r="6747" spans="1:7" x14ac:dyDescent="0.25">
      <c r="A6747">
        <v>2016</v>
      </c>
      <c r="B6747" s="53" t="str">
        <f t="shared" si="210"/>
        <v>2016_GA70</v>
      </c>
      <c r="C6747" t="s">
        <v>211</v>
      </c>
      <c r="D6747" t="s">
        <v>723</v>
      </c>
      <c r="E6747" s="53" t="str">
        <f t="shared" si="211"/>
        <v>2016_GAHANCOCK</v>
      </c>
      <c r="F6747">
        <v>417000</v>
      </c>
      <c r="G6747" s="53">
        <f t="array" ref="G6747">SUM(IF(A6747=A$5:A6747,IF(C6747=C$5:C6747,1,0),0))</f>
        <v>70</v>
      </c>
    </row>
    <row r="6748" spans="1:7" x14ac:dyDescent="0.25">
      <c r="A6748">
        <v>2016</v>
      </c>
      <c r="B6748" s="53" t="str">
        <f t="shared" si="210"/>
        <v>2016_GA71</v>
      </c>
      <c r="C6748" t="s">
        <v>211</v>
      </c>
      <c r="D6748" t="s">
        <v>724</v>
      </c>
      <c r="E6748" s="53" t="str">
        <f t="shared" si="211"/>
        <v>2016_GAHARALSON</v>
      </c>
      <c r="F6748">
        <v>417000</v>
      </c>
      <c r="G6748" s="53">
        <f t="array" ref="G6748">SUM(IF(A6748=A$5:A6748,IF(C6748=C$5:C6748,1,0),0))</f>
        <v>71</v>
      </c>
    </row>
    <row r="6749" spans="1:7" x14ac:dyDescent="0.25">
      <c r="A6749">
        <v>2016</v>
      </c>
      <c r="B6749" s="53" t="str">
        <f t="shared" si="210"/>
        <v>2016_GA72</v>
      </c>
      <c r="C6749" t="s">
        <v>211</v>
      </c>
      <c r="D6749" t="s">
        <v>725</v>
      </c>
      <c r="E6749" s="53" t="str">
        <f t="shared" si="211"/>
        <v>2016_GAHARRIS</v>
      </c>
      <c r="F6749">
        <v>417000</v>
      </c>
      <c r="G6749" s="53">
        <f t="array" ref="G6749">SUM(IF(A6749=A$5:A6749,IF(C6749=C$5:C6749,1,0),0))</f>
        <v>72</v>
      </c>
    </row>
    <row r="6750" spans="1:7" x14ac:dyDescent="0.25">
      <c r="A6750">
        <v>2016</v>
      </c>
      <c r="B6750" s="53" t="str">
        <f t="shared" si="210"/>
        <v>2016_GA73</v>
      </c>
      <c r="C6750" t="s">
        <v>211</v>
      </c>
      <c r="D6750" t="s">
        <v>726</v>
      </c>
      <c r="E6750" s="53" t="str">
        <f t="shared" si="211"/>
        <v>2016_GAHART</v>
      </c>
      <c r="F6750">
        <v>417000</v>
      </c>
      <c r="G6750" s="53">
        <f t="array" ref="G6750">SUM(IF(A6750=A$5:A6750,IF(C6750=C$5:C6750,1,0),0))</f>
        <v>73</v>
      </c>
    </row>
    <row r="6751" spans="1:7" x14ac:dyDescent="0.25">
      <c r="A6751">
        <v>2016</v>
      </c>
      <c r="B6751" s="53" t="str">
        <f t="shared" si="210"/>
        <v>2016_GA74</v>
      </c>
      <c r="C6751" t="s">
        <v>211</v>
      </c>
      <c r="D6751" t="s">
        <v>727</v>
      </c>
      <c r="E6751" s="53" t="str">
        <f t="shared" si="211"/>
        <v>2016_GAHEARD</v>
      </c>
      <c r="F6751">
        <v>417000</v>
      </c>
      <c r="G6751" s="53">
        <f t="array" ref="G6751">SUM(IF(A6751=A$5:A6751,IF(C6751=C$5:C6751,1,0),0))</f>
        <v>74</v>
      </c>
    </row>
    <row r="6752" spans="1:7" x14ac:dyDescent="0.25">
      <c r="A6752">
        <v>2016</v>
      </c>
      <c r="B6752" s="53" t="str">
        <f t="shared" si="210"/>
        <v>2016_GA75</v>
      </c>
      <c r="C6752" t="s">
        <v>211</v>
      </c>
      <c r="D6752" t="s">
        <v>458</v>
      </c>
      <c r="E6752" s="53" t="str">
        <f t="shared" si="211"/>
        <v>2016_GAHENRY</v>
      </c>
      <c r="F6752">
        <v>417000</v>
      </c>
      <c r="G6752" s="53">
        <f t="array" ref="G6752">SUM(IF(A6752=A$5:A6752,IF(C6752=C$5:C6752,1,0),0))</f>
        <v>75</v>
      </c>
    </row>
    <row r="6753" spans="1:7" x14ac:dyDescent="0.25">
      <c r="A6753">
        <v>2016</v>
      </c>
      <c r="B6753" s="53" t="str">
        <f t="shared" si="210"/>
        <v>2016_GA76</v>
      </c>
      <c r="C6753" t="s">
        <v>211</v>
      </c>
      <c r="D6753" t="s">
        <v>459</v>
      </c>
      <c r="E6753" s="53" t="str">
        <f t="shared" si="211"/>
        <v>2016_GAHOUSTON</v>
      </c>
      <c r="F6753">
        <v>417000</v>
      </c>
      <c r="G6753" s="53">
        <f t="array" ref="G6753">SUM(IF(A6753=A$5:A6753,IF(C6753=C$5:C6753,1,0),0))</f>
        <v>76</v>
      </c>
    </row>
    <row r="6754" spans="1:7" x14ac:dyDescent="0.25">
      <c r="A6754">
        <v>2016</v>
      </c>
      <c r="B6754" s="53" t="str">
        <f t="shared" si="210"/>
        <v>2016_GA77</v>
      </c>
      <c r="C6754" t="s">
        <v>211</v>
      </c>
      <c r="D6754" t="s">
        <v>728</v>
      </c>
      <c r="E6754" s="53" t="str">
        <f t="shared" si="211"/>
        <v>2016_GAIRWIN</v>
      </c>
      <c r="F6754">
        <v>417000</v>
      </c>
      <c r="G6754" s="53">
        <f t="array" ref="G6754">SUM(IF(A6754=A$5:A6754,IF(C6754=C$5:C6754,1,0),0))</f>
        <v>77</v>
      </c>
    </row>
    <row r="6755" spans="1:7" x14ac:dyDescent="0.25">
      <c r="A6755">
        <v>2016</v>
      </c>
      <c r="B6755" s="53" t="str">
        <f t="shared" si="210"/>
        <v>2016_GA78</v>
      </c>
      <c r="C6755" t="s">
        <v>211</v>
      </c>
      <c r="D6755" t="s">
        <v>460</v>
      </c>
      <c r="E6755" s="53" t="str">
        <f t="shared" si="211"/>
        <v>2016_GAJACKSON</v>
      </c>
      <c r="F6755">
        <v>417000</v>
      </c>
      <c r="G6755" s="53">
        <f t="array" ref="G6755">SUM(IF(A6755=A$5:A6755,IF(C6755=C$5:C6755,1,0),0))</f>
        <v>78</v>
      </c>
    </row>
    <row r="6756" spans="1:7" x14ac:dyDescent="0.25">
      <c r="A6756">
        <v>2016</v>
      </c>
      <c r="B6756" s="53" t="str">
        <f t="shared" si="210"/>
        <v>2016_GA79</v>
      </c>
      <c r="C6756" t="s">
        <v>211</v>
      </c>
      <c r="D6756" t="s">
        <v>729</v>
      </c>
      <c r="E6756" s="53" t="str">
        <f t="shared" si="211"/>
        <v>2016_GAJASPER</v>
      </c>
      <c r="F6756">
        <v>417000</v>
      </c>
      <c r="G6756" s="53">
        <f t="array" ref="G6756">SUM(IF(A6756=A$5:A6756,IF(C6756=C$5:C6756,1,0),0))</f>
        <v>79</v>
      </c>
    </row>
    <row r="6757" spans="1:7" x14ac:dyDescent="0.25">
      <c r="A6757">
        <v>2016</v>
      </c>
      <c r="B6757" s="53" t="str">
        <f t="shared" si="210"/>
        <v>2016_GA80</v>
      </c>
      <c r="C6757" t="s">
        <v>211</v>
      </c>
      <c r="D6757" t="s">
        <v>730</v>
      </c>
      <c r="E6757" s="53" t="str">
        <f t="shared" si="211"/>
        <v>2016_GAJEFF DAVIS</v>
      </c>
      <c r="F6757">
        <v>417000</v>
      </c>
      <c r="G6757" s="53">
        <f t="array" ref="G6757">SUM(IF(A6757=A$5:A6757,IF(C6757=C$5:C6757,1,0),0))</f>
        <v>80</v>
      </c>
    </row>
    <row r="6758" spans="1:7" x14ac:dyDescent="0.25">
      <c r="A6758">
        <v>2016</v>
      </c>
      <c r="B6758" s="53" t="str">
        <f t="shared" si="210"/>
        <v>2016_GA81</v>
      </c>
      <c r="C6758" t="s">
        <v>211</v>
      </c>
      <c r="D6758" t="s">
        <v>196</v>
      </c>
      <c r="E6758" s="53" t="str">
        <f t="shared" si="211"/>
        <v>2016_GAJEFFERSON</v>
      </c>
      <c r="F6758">
        <v>417000</v>
      </c>
      <c r="G6758" s="53">
        <f t="array" ref="G6758">SUM(IF(A6758=A$5:A6758,IF(C6758=C$5:C6758,1,0),0))</f>
        <v>81</v>
      </c>
    </row>
    <row r="6759" spans="1:7" x14ac:dyDescent="0.25">
      <c r="A6759">
        <v>2016</v>
      </c>
      <c r="B6759" s="53" t="str">
        <f t="shared" si="210"/>
        <v>2016_GA82</v>
      </c>
      <c r="C6759" t="s">
        <v>211</v>
      </c>
      <c r="D6759" t="s">
        <v>731</v>
      </c>
      <c r="E6759" s="53" t="str">
        <f t="shared" si="211"/>
        <v>2016_GAJENKINS</v>
      </c>
      <c r="F6759">
        <v>417000</v>
      </c>
      <c r="G6759" s="53">
        <f t="array" ref="G6759">SUM(IF(A6759=A$5:A6759,IF(C6759=C$5:C6759,1,0),0))</f>
        <v>82</v>
      </c>
    </row>
    <row r="6760" spans="1:7" x14ac:dyDescent="0.25">
      <c r="A6760">
        <v>2016</v>
      </c>
      <c r="B6760" s="53" t="str">
        <f t="shared" si="210"/>
        <v>2016_GA83</v>
      </c>
      <c r="C6760" t="s">
        <v>211</v>
      </c>
      <c r="D6760" t="s">
        <v>525</v>
      </c>
      <c r="E6760" s="53" t="str">
        <f t="shared" si="211"/>
        <v>2016_GAJOHNSON</v>
      </c>
      <c r="F6760">
        <v>417000</v>
      </c>
      <c r="G6760" s="53">
        <f t="array" ref="G6760">SUM(IF(A6760=A$5:A6760,IF(C6760=C$5:C6760,1,0),0))</f>
        <v>83</v>
      </c>
    </row>
    <row r="6761" spans="1:7" x14ac:dyDescent="0.25">
      <c r="A6761">
        <v>2016</v>
      </c>
      <c r="B6761" s="53" t="str">
        <f t="shared" si="210"/>
        <v>2016_GA84</v>
      </c>
      <c r="C6761" t="s">
        <v>211</v>
      </c>
      <c r="D6761" t="s">
        <v>732</v>
      </c>
      <c r="E6761" s="53" t="str">
        <f t="shared" si="211"/>
        <v>2016_GAJONES</v>
      </c>
      <c r="F6761">
        <v>417000</v>
      </c>
      <c r="G6761" s="53">
        <f t="array" ref="G6761">SUM(IF(A6761=A$5:A6761,IF(C6761=C$5:C6761,1,0),0))</f>
        <v>84</v>
      </c>
    </row>
    <row r="6762" spans="1:7" x14ac:dyDescent="0.25">
      <c r="A6762">
        <v>2016</v>
      </c>
      <c r="B6762" s="53" t="str">
        <f t="shared" si="210"/>
        <v>2016_GA85</v>
      </c>
      <c r="C6762" t="s">
        <v>211</v>
      </c>
      <c r="D6762" t="s">
        <v>461</v>
      </c>
      <c r="E6762" s="53" t="str">
        <f t="shared" si="211"/>
        <v>2016_GALAMAR</v>
      </c>
      <c r="F6762">
        <v>417000</v>
      </c>
      <c r="G6762" s="53">
        <f t="array" ref="G6762">SUM(IF(A6762=A$5:A6762,IF(C6762=C$5:C6762,1,0),0))</f>
        <v>85</v>
      </c>
    </row>
    <row r="6763" spans="1:7" x14ac:dyDescent="0.25">
      <c r="A6763">
        <v>2016</v>
      </c>
      <c r="B6763" s="53" t="str">
        <f t="shared" si="210"/>
        <v>2016_GA86</v>
      </c>
      <c r="C6763" t="s">
        <v>211</v>
      </c>
      <c r="D6763" t="s">
        <v>733</v>
      </c>
      <c r="E6763" s="53" t="str">
        <f t="shared" si="211"/>
        <v>2016_GALANIER</v>
      </c>
      <c r="F6763">
        <v>417000</v>
      </c>
      <c r="G6763" s="53">
        <f t="array" ref="G6763">SUM(IF(A6763=A$5:A6763,IF(C6763=C$5:C6763,1,0),0))</f>
        <v>86</v>
      </c>
    </row>
    <row r="6764" spans="1:7" x14ac:dyDescent="0.25">
      <c r="A6764">
        <v>2016</v>
      </c>
      <c r="B6764" s="53" t="str">
        <f t="shared" si="210"/>
        <v>2016_GA87</v>
      </c>
      <c r="C6764" t="s">
        <v>211</v>
      </c>
      <c r="D6764" t="s">
        <v>734</v>
      </c>
      <c r="E6764" s="53" t="str">
        <f t="shared" si="211"/>
        <v>2016_GALAURENS</v>
      </c>
      <c r="F6764">
        <v>417000</v>
      </c>
      <c r="G6764" s="53">
        <f t="array" ref="G6764">SUM(IF(A6764=A$5:A6764,IF(C6764=C$5:C6764,1,0),0))</f>
        <v>87</v>
      </c>
    </row>
    <row r="6765" spans="1:7" x14ac:dyDescent="0.25">
      <c r="A6765">
        <v>2016</v>
      </c>
      <c r="B6765" s="53" t="str">
        <f t="shared" si="210"/>
        <v>2016_GA88</v>
      </c>
      <c r="C6765" t="s">
        <v>211</v>
      </c>
      <c r="D6765" t="s">
        <v>464</v>
      </c>
      <c r="E6765" s="53" t="str">
        <f t="shared" si="211"/>
        <v>2016_GALEE</v>
      </c>
      <c r="F6765">
        <v>417000</v>
      </c>
      <c r="G6765" s="53">
        <f t="array" ref="G6765">SUM(IF(A6765=A$5:A6765,IF(C6765=C$5:C6765,1,0),0))</f>
        <v>88</v>
      </c>
    </row>
    <row r="6766" spans="1:7" x14ac:dyDescent="0.25">
      <c r="A6766">
        <v>2016</v>
      </c>
      <c r="B6766" s="53" t="str">
        <f t="shared" si="210"/>
        <v>2016_GA89</v>
      </c>
      <c r="C6766" t="s">
        <v>211</v>
      </c>
      <c r="D6766" t="s">
        <v>652</v>
      </c>
      <c r="E6766" s="53" t="str">
        <f t="shared" si="211"/>
        <v>2016_GALIBERTY</v>
      </c>
      <c r="F6766">
        <v>417000</v>
      </c>
      <c r="G6766" s="53">
        <f t="array" ref="G6766">SUM(IF(A6766=A$5:A6766,IF(C6766=C$5:C6766,1,0),0))</f>
        <v>89</v>
      </c>
    </row>
    <row r="6767" spans="1:7" x14ac:dyDescent="0.25">
      <c r="A6767">
        <v>2016</v>
      </c>
      <c r="B6767" s="53" t="str">
        <f t="shared" si="210"/>
        <v>2016_GA90</v>
      </c>
      <c r="C6767" t="s">
        <v>211</v>
      </c>
      <c r="D6767" t="s">
        <v>221</v>
      </c>
      <c r="E6767" s="53" t="str">
        <f t="shared" si="211"/>
        <v>2016_GALINCOLN</v>
      </c>
      <c r="F6767">
        <v>417000</v>
      </c>
      <c r="G6767" s="53">
        <f t="array" ref="G6767">SUM(IF(A6767=A$5:A6767,IF(C6767=C$5:C6767,1,0),0))</f>
        <v>90</v>
      </c>
    </row>
    <row r="6768" spans="1:7" x14ac:dyDescent="0.25">
      <c r="A6768">
        <v>2016</v>
      </c>
      <c r="B6768" s="53" t="str">
        <f t="shared" si="210"/>
        <v>2016_GA91</v>
      </c>
      <c r="C6768" t="s">
        <v>211</v>
      </c>
      <c r="D6768" t="s">
        <v>735</v>
      </c>
      <c r="E6768" s="53" t="str">
        <f t="shared" si="211"/>
        <v>2016_GALONG</v>
      </c>
      <c r="F6768">
        <v>417000</v>
      </c>
      <c r="G6768" s="53">
        <f t="array" ref="G6768">SUM(IF(A6768=A$5:A6768,IF(C6768=C$5:C6768,1,0),0))</f>
        <v>91</v>
      </c>
    </row>
    <row r="6769" spans="1:7" x14ac:dyDescent="0.25">
      <c r="A6769">
        <v>2016</v>
      </c>
      <c r="B6769" s="53" t="str">
        <f t="shared" si="210"/>
        <v>2016_GA92</v>
      </c>
      <c r="C6769" t="s">
        <v>211</v>
      </c>
      <c r="D6769" t="s">
        <v>466</v>
      </c>
      <c r="E6769" s="53" t="str">
        <f t="shared" si="211"/>
        <v>2016_GALOWNDES</v>
      </c>
      <c r="F6769">
        <v>417000</v>
      </c>
      <c r="G6769" s="53">
        <f t="array" ref="G6769">SUM(IF(A6769=A$5:A6769,IF(C6769=C$5:C6769,1,0),0))</f>
        <v>92</v>
      </c>
    </row>
    <row r="6770" spans="1:7" x14ac:dyDescent="0.25">
      <c r="A6770">
        <v>2016</v>
      </c>
      <c r="B6770" s="53" t="str">
        <f t="shared" si="210"/>
        <v>2016_GA93</v>
      </c>
      <c r="C6770" t="s">
        <v>211</v>
      </c>
      <c r="D6770" t="s">
        <v>736</v>
      </c>
      <c r="E6770" s="53" t="str">
        <f t="shared" si="211"/>
        <v>2016_GALUMPKIN</v>
      </c>
      <c r="F6770">
        <v>417000</v>
      </c>
      <c r="G6770" s="53">
        <f t="array" ref="G6770">SUM(IF(A6770=A$5:A6770,IF(C6770=C$5:C6770,1,0),0))</f>
        <v>93</v>
      </c>
    </row>
    <row r="6771" spans="1:7" x14ac:dyDescent="0.25">
      <c r="A6771">
        <v>2016</v>
      </c>
      <c r="B6771" s="53" t="str">
        <f t="shared" si="210"/>
        <v>2016_GA94</v>
      </c>
      <c r="C6771" t="s">
        <v>211</v>
      </c>
      <c r="D6771" t="s">
        <v>737</v>
      </c>
      <c r="E6771" s="53" t="str">
        <f t="shared" si="211"/>
        <v>2016_GAMCDUFFIE</v>
      </c>
      <c r="F6771">
        <v>417000</v>
      </c>
      <c r="G6771" s="53">
        <f t="array" ref="G6771">SUM(IF(A6771=A$5:A6771,IF(C6771=C$5:C6771,1,0),0))</f>
        <v>94</v>
      </c>
    </row>
    <row r="6772" spans="1:7" x14ac:dyDescent="0.25">
      <c r="A6772">
        <v>2016</v>
      </c>
      <c r="B6772" s="53" t="str">
        <f t="shared" si="210"/>
        <v>2016_GA95</v>
      </c>
      <c r="C6772" t="s">
        <v>211</v>
      </c>
      <c r="D6772" t="s">
        <v>738</v>
      </c>
      <c r="E6772" s="53" t="str">
        <f t="shared" si="211"/>
        <v>2016_GAMCINTOSH</v>
      </c>
      <c r="F6772">
        <v>417000</v>
      </c>
      <c r="G6772" s="53">
        <f t="array" ref="G6772">SUM(IF(A6772=A$5:A6772,IF(C6772=C$5:C6772,1,0),0))</f>
        <v>95</v>
      </c>
    </row>
    <row r="6773" spans="1:7" x14ac:dyDescent="0.25">
      <c r="A6773">
        <v>2016</v>
      </c>
      <c r="B6773" s="53" t="str">
        <f t="shared" si="210"/>
        <v>2016_GA96</v>
      </c>
      <c r="C6773" t="s">
        <v>211</v>
      </c>
      <c r="D6773" t="s">
        <v>288</v>
      </c>
      <c r="E6773" s="53" t="str">
        <f t="shared" si="211"/>
        <v>2016_GAMACON</v>
      </c>
      <c r="F6773">
        <v>417000</v>
      </c>
      <c r="G6773" s="53">
        <f t="array" ref="G6773">SUM(IF(A6773=A$5:A6773,IF(C6773=C$5:C6773,1,0),0))</f>
        <v>96</v>
      </c>
    </row>
    <row r="6774" spans="1:7" x14ac:dyDescent="0.25">
      <c r="A6774">
        <v>2016</v>
      </c>
      <c r="B6774" s="53" t="str">
        <f t="shared" si="210"/>
        <v>2016_GA97</v>
      </c>
      <c r="C6774" t="s">
        <v>211</v>
      </c>
      <c r="D6774" t="s">
        <v>467</v>
      </c>
      <c r="E6774" s="53" t="str">
        <f t="shared" si="211"/>
        <v>2016_GAMADISON</v>
      </c>
      <c r="F6774">
        <v>417000</v>
      </c>
      <c r="G6774" s="53">
        <f t="array" ref="G6774">SUM(IF(A6774=A$5:A6774,IF(C6774=C$5:C6774,1,0),0))</f>
        <v>97</v>
      </c>
    </row>
    <row r="6775" spans="1:7" x14ac:dyDescent="0.25">
      <c r="A6775">
        <v>2016</v>
      </c>
      <c r="B6775" s="53" t="str">
        <f t="shared" si="210"/>
        <v>2016_GA98</v>
      </c>
      <c r="C6775" t="s">
        <v>211</v>
      </c>
      <c r="D6775" t="s">
        <v>469</v>
      </c>
      <c r="E6775" s="53" t="str">
        <f t="shared" si="211"/>
        <v>2016_GAMARION</v>
      </c>
      <c r="F6775">
        <v>417000</v>
      </c>
      <c r="G6775" s="53">
        <f t="array" ref="G6775">SUM(IF(A6775=A$5:A6775,IF(C6775=C$5:C6775,1,0),0))</f>
        <v>98</v>
      </c>
    </row>
    <row r="6776" spans="1:7" x14ac:dyDescent="0.25">
      <c r="A6776">
        <v>2016</v>
      </c>
      <c r="B6776" s="53" t="str">
        <f t="shared" si="210"/>
        <v>2016_GA99</v>
      </c>
      <c r="C6776" t="s">
        <v>211</v>
      </c>
      <c r="D6776" t="s">
        <v>739</v>
      </c>
      <c r="E6776" s="53" t="str">
        <f t="shared" si="211"/>
        <v>2016_GAMERIWETHER</v>
      </c>
      <c r="F6776">
        <v>417000</v>
      </c>
      <c r="G6776" s="53">
        <f t="array" ref="G6776">SUM(IF(A6776=A$5:A6776,IF(C6776=C$5:C6776,1,0),0))</f>
        <v>99</v>
      </c>
    </row>
    <row r="6777" spans="1:7" x14ac:dyDescent="0.25">
      <c r="A6777">
        <v>2016</v>
      </c>
      <c r="B6777" s="53" t="str">
        <f t="shared" si="210"/>
        <v>2016_GA100</v>
      </c>
      <c r="C6777" t="s">
        <v>211</v>
      </c>
      <c r="D6777" t="s">
        <v>530</v>
      </c>
      <c r="E6777" s="53" t="str">
        <f t="shared" si="211"/>
        <v>2016_GAMILLER</v>
      </c>
      <c r="F6777">
        <v>417000</v>
      </c>
      <c r="G6777" s="53">
        <f t="array" ref="G6777">SUM(IF(A6777=A$5:A6777,IF(C6777=C$5:C6777,1,0),0))</f>
        <v>100</v>
      </c>
    </row>
    <row r="6778" spans="1:7" x14ac:dyDescent="0.25">
      <c r="A6778">
        <v>2016</v>
      </c>
      <c r="B6778" s="53" t="str">
        <f t="shared" si="210"/>
        <v>2016_GA101</v>
      </c>
      <c r="C6778" t="s">
        <v>211</v>
      </c>
      <c r="D6778" t="s">
        <v>740</v>
      </c>
      <c r="E6778" s="53" t="str">
        <f t="shared" si="211"/>
        <v>2016_GAMITCHELL</v>
      </c>
      <c r="F6778">
        <v>417000</v>
      </c>
      <c r="G6778" s="53">
        <f t="array" ref="G6778">SUM(IF(A6778=A$5:A6778,IF(C6778=C$5:C6778,1,0),0))</f>
        <v>101</v>
      </c>
    </row>
    <row r="6779" spans="1:7" x14ac:dyDescent="0.25">
      <c r="A6779">
        <v>2016</v>
      </c>
      <c r="B6779" s="53" t="str">
        <f t="shared" si="210"/>
        <v>2016_GA102</v>
      </c>
      <c r="C6779" t="s">
        <v>211</v>
      </c>
      <c r="D6779" t="s">
        <v>210</v>
      </c>
      <c r="E6779" s="53" t="str">
        <f t="shared" si="211"/>
        <v>2016_GAMONROE</v>
      </c>
      <c r="F6779">
        <v>417000</v>
      </c>
      <c r="G6779" s="53">
        <f t="array" ref="G6779">SUM(IF(A6779=A$5:A6779,IF(C6779=C$5:C6779,1,0),0))</f>
        <v>102</v>
      </c>
    </row>
    <row r="6780" spans="1:7" x14ac:dyDescent="0.25">
      <c r="A6780">
        <v>2016</v>
      </c>
      <c r="B6780" s="53" t="str">
        <f t="shared" si="210"/>
        <v>2016_GA103</v>
      </c>
      <c r="C6780" t="s">
        <v>211</v>
      </c>
      <c r="D6780" t="s">
        <v>232</v>
      </c>
      <c r="E6780" s="53" t="str">
        <f t="shared" si="211"/>
        <v>2016_GAMONTGOMERY</v>
      </c>
      <c r="F6780">
        <v>417000</v>
      </c>
      <c r="G6780" s="53">
        <f t="array" ref="G6780">SUM(IF(A6780=A$5:A6780,IF(C6780=C$5:C6780,1,0),0))</f>
        <v>103</v>
      </c>
    </row>
    <row r="6781" spans="1:7" x14ac:dyDescent="0.25">
      <c r="A6781">
        <v>2016</v>
      </c>
      <c r="B6781" s="53" t="str">
        <f t="shared" si="210"/>
        <v>2016_GA104</v>
      </c>
      <c r="C6781" t="s">
        <v>211</v>
      </c>
      <c r="D6781" t="s">
        <v>472</v>
      </c>
      <c r="E6781" s="53" t="str">
        <f t="shared" si="211"/>
        <v>2016_GAMORGAN</v>
      </c>
      <c r="F6781">
        <v>417000</v>
      </c>
      <c r="G6781" s="53">
        <f t="array" ref="G6781">SUM(IF(A6781=A$5:A6781,IF(C6781=C$5:C6781,1,0),0))</f>
        <v>104</v>
      </c>
    </row>
    <row r="6782" spans="1:7" x14ac:dyDescent="0.25">
      <c r="A6782">
        <v>2016</v>
      </c>
      <c r="B6782" s="53" t="str">
        <f t="shared" si="210"/>
        <v>2016_GA105</v>
      </c>
      <c r="C6782" t="s">
        <v>211</v>
      </c>
      <c r="D6782" t="s">
        <v>741</v>
      </c>
      <c r="E6782" s="53" t="str">
        <f t="shared" si="211"/>
        <v>2016_GAMURRAY</v>
      </c>
      <c r="F6782">
        <v>417000</v>
      </c>
      <c r="G6782" s="53">
        <f t="array" ref="G6782">SUM(IF(A6782=A$5:A6782,IF(C6782=C$5:C6782,1,0),0))</f>
        <v>105</v>
      </c>
    </row>
    <row r="6783" spans="1:7" x14ac:dyDescent="0.25">
      <c r="A6783">
        <v>2016</v>
      </c>
      <c r="B6783" s="53" t="str">
        <f t="shared" si="210"/>
        <v>2016_GA106</v>
      </c>
      <c r="C6783" t="s">
        <v>211</v>
      </c>
      <c r="D6783" t="s">
        <v>742</v>
      </c>
      <c r="E6783" s="53" t="str">
        <f t="shared" si="211"/>
        <v>2016_GAMUSCOGEE</v>
      </c>
      <c r="F6783">
        <v>417000</v>
      </c>
      <c r="G6783" s="53">
        <f t="array" ref="G6783">SUM(IF(A6783=A$5:A6783,IF(C6783=C$5:C6783,1,0),0))</f>
        <v>106</v>
      </c>
    </row>
    <row r="6784" spans="1:7" x14ac:dyDescent="0.25">
      <c r="A6784">
        <v>2016</v>
      </c>
      <c r="B6784" s="53" t="str">
        <f t="shared" si="210"/>
        <v>2016_GA107</v>
      </c>
      <c r="C6784" t="s">
        <v>211</v>
      </c>
      <c r="D6784" t="s">
        <v>531</v>
      </c>
      <c r="E6784" s="53" t="str">
        <f t="shared" si="211"/>
        <v>2016_GANEWTON</v>
      </c>
      <c r="F6784">
        <v>417000</v>
      </c>
      <c r="G6784" s="53">
        <f t="array" ref="G6784">SUM(IF(A6784=A$5:A6784,IF(C6784=C$5:C6784,1,0),0))</f>
        <v>107</v>
      </c>
    </row>
    <row r="6785" spans="1:7" x14ac:dyDescent="0.25">
      <c r="A6785">
        <v>2016</v>
      </c>
      <c r="B6785" s="53" t="str">
        <f t="shared" si="210"/>
        <v>2016_GA108</v>
      </c>
      <c r="C6785" t="s">
        <v>211</v>
      </c>
      <c r="D6785" t="s">
        <v>743</v>
      </c>
      <c r="E6785" s="53" t="str">
        <f t="shared" si="211"/>
        <v>2016_GAOCONEE</v>
      </c>
      <c r="F6785">
        <v>417000</v>
      </c>
      <c r="G6785" s="53">
        <f t="array" ref="G6785">SUM(IF(A6785=A$5:A6785,IF(C6785=C$5:C6785,1,0),0))</f>
        <v>108</v>
      </c>
    </row>
    <row r="6786" spans="1:7" x14ac:dyDescent="0.25">
      <c r="A6786">
        <v>2016</v>
      </c>
      <c r="B6786" s="53" t="str">
        <f t="shared" si="210"/>
        <v>2016_GA109</v>
      </c>
      <c r="C6786" t="s">
        <v>211</v>
      </c>
      <c r="D6786" t="s">
        <v>744</v>
      </c>
      <c r="E6786" s="53" t="str">
        <f t="shared" si="211"/>
        <v>2016_GAOGLETHORPE</v>
      </c>
      <c r="F6786">
        <v>417000</v>
      </c>
      <c r="G6786" s="53">
        <f t="array" ref="G6786">SUM(IF(A6786=A$5:A6786,IF(C6786=C$5:C6786,1,0),0))</f>
        <v>109</v>
      </c>
    </row>
    <row r="6787" spans="1:7" x14ac:dyDescent="0.25">
      <c r="A6787">
        <v>2016</v>
      </c>
      <c r="B6787" s="53" t="str">
        <f t="shared" si="210"/>
        <v>2016_GA110</v>
      </c>
      <c r="C6787" t="s">
        <v>211</v>
      </c>
      <c r="D6787" t="s">
        <v>745</v>
      </c>
      <c r="E6787" s="53" t="str">
        <f t="shared" si="211"/>
        <v>2016_GAPAULDING</v>
      </c>
      <c r="F6787">
        <v>417000</v>
      </c>
      <c r="G6787" s="53">
        <f t="array" ref="G6787">SUM(IF(A6787=A$5:A6787,IF(C6787=C$5:C6787,1,0),0))</f>
        <v>110</v>
      </c>
    </row>
    <row r="6788" spans="1:7" x14ac:dyDescent="0.25">
      <c r="A6788">
        <v>2016</v>
      </c>
      <c r="B6788" s="53" t="str">
        <f t="shared" si="210"/>
        <v>2016_GA111</v>
      </c>
      <c r="C6788" t="s">
        <v>211</v>
      </c>
      <c r="D6788" t="s">
        <v>746</v>
      </c>
      <c r="E6788" s="53" t="str">
        <f t="shared" si="211"/>
        <v>2016_GAPEACH</v>
      </c>
      <c r="F6788">
        <v>417000</v>
      </c>
      <c r="G6788" s="53">
        <f t="array" ref="G6788">SUM(IF(A6788=A$5:A6788,IF(C6788=C$5:C6788,1,0),0))</f>
        <v>111</v>
      </c>
    </row>
    <row r="6789" spans="1:7" x14ac:dyDescent="0.25">
      <c r="A6789">
        <v>2016</v>
      </c>
      <c r="B6789" s="53" t="str">
        <f t="shared" si="210"/>
        <v>2016_GA112</v>
      </c>
      <c r="C6789" t="s">
        <v>211</v>
      </c>
      <c r="D6789" t="s">
        <v>474</v>
      </c>
      <c r="E6789" s="53" t="str">
        <f t="shared" si="211"/>
        <v>2016_GAPICKENS</v>
      </c>
      <c r="F6789">
        <v>417000</v>
      </c>
      <c r="G6789" s="53">
        <f t="array" ref="G6789">SUM(IF(A6789=A$5:A6789,IF(C6789=C$5:C6789,1,0),0))</f>
        <v>112</v>
      </c>
    </row>
    <row r="6790" spans="1:7" x14ac:dyDescent="0.25">
      <c r="A6790">
        <v>2016</v>
      </c>
      <c r="B6790" s="53" t="str">
        <f t="shared" ref="B6790:B6853" si="212">A6790&amp;"_"&amp;C6790&amp;G6790</f>
        <v>2016_GA113</v>
      </c>
      <c r="C6790" t="s">
        <v>211</v>
      </c>
      <c r="D6790" t="s">
        <v>358</v>
      </c>
      <c r="E6790" s="53" t="str">
        <f t="shared" ref="E6790:E6853" si="213">A6790&amp;"_"&amp;C6790&amp;D6790</f>
        <v>2016_GAPIERCE</v>
      </c>
      <c r="F6790">
        <v>417000</v>
      </c>
      <c r="G6790" s="53">
        <f t="array" ref="G6790">SUM(IF(A6790=A$5:A6790,IF(C6790=C$5:C6790,1,0),0))</f>
        <v>113</v>
      </c>
    </row>
    <row r="6791" spans="1:7" x14ac:dyDescent="0.25">
      <c r="A6791">
        <v>2016</v>
      </c>
      <c r="B6791" s="53" t="str">
        <f t="shared" si="212"/>
        <v>2016_GA114</v>
      </c>
      <c r="C6791" t="s">
        <v>211</v>
      </c>
      <c r="D6791" t="s">
        <v>277</v>
      </c>
      <c r="E6791" s="53" t="str">
        <f t="shared" si="213"/>
        <v>2016_GAPIKE</v>
      </c>
      <c r="F6791">
        <v>417000</v>
      </c>
      <c r="G6791" s="53">
        <f t="array" ref="G6791">SUM(IF(A6791=A$5:A6791,IF(C6791=C$5:C6791,1,0),0))</f>
        <v>114</v>
      </c>
    </row>
    <row r="6792" spans="1:7" x14ac:dyDescent="0.25">
      <c r="A6792">
        <v>2016</v>
      </c>
      <c r="B6792" s="53" t="str">
        <f t="shared" si="212"/>
        <v>2016_GA115</v>
      </c>
      <c r="C6792" t="s">
        <v>211</v>
      </c>
      <c r="D6792" t="s">
        <v>535</v>
      </c>
      <c r="E6792" s="53" t="str">
        <f t="shared" si="213"/>
        <v>2016_GAPOLK</v>
      </c>
      <c r="F6792">
        <v>417000</v>
      </c>
      <c r="G6792" s="53">
        <f t="array" ref="G6792">SUM(IF(A6792=A$5:A6792,IF(C6792=C$5:C6792,1,0),0))</f>
        <v>115</v>
      </c>
    </row>
    <row r="6793" spans="1:7" x14ac:dyDescent="0.25">
      <c r="A6793">
        <v>2016</v>
      </c>
      <c r="B6793" s="53" t="str">
        <f t="shared" si="212"/>
        <v>2016_GA116</v>
      </c>
      <c r="C6793" t="s">
        <v>211</v>
      </c>
      <c r="D6793" t="s">
        <v>538</v>
      </c>
      <c r="E6793" s="53" t="str">
        <f t="shared" si="213"/>
        <v>2016_GAPULASKI</v>
      </c>
      <c r="F6793">
        <v>417000</v>
      </c>
      <c r="G6793" s="53">
        <f t="array" ref="G6793">SUM(IF(A6793=A$5:A6793,IF(C6793=C$5:C6793,1,0),0))</f>
        <v>116</v>
      </c>
    </row>
    <row r="6794" spans="1:7" x14ac:dyDescent="0.25">
      <c r="A6794">
        <v>2016</v>
      </c>
      <c r="B6794" s="53" t="str">
        <f t="shared" si="212"/>
        <v>2016_GA117</v>
      </c>
      <c r="C6794" t="s">
        <v>211</v>
      </c>
      <c r="D6794" t="s">
        <v>264</v>
      </c>
      <c r="E6794" s="53" t="str">
        <f t="shared" si="213"/>
        <v>2016_GAPUTNAM</v>
      </c>
      <c r="F6794">
        <v>417000</v>
      </c>
      <c r="G6794" s="53">
        <f t="array" ref="G6794">SUM(IF(A6794=A$5:A6794,IF(C6794=C$5:C6794,1,0),0))</f>
        <v>117</v>
      </c>
    </row>
    <row r="6795" spans="1:7" x14ac:dyDescent="0.25">
      <c r="A6795">
        <v>2016</v>
      </c>
      <c r="B6795" s="53" t="str">
        <f t="shared" si="212"/>
        <v>2016_GA118</v>
      </c>
      <c r="C6795" t="s">
        <v>211</v>
      </c>
      <c r="D6795" t="s">
        <v>747</v>
      </c>
      <c r="E6795" s="53" t="str">
        <f t="shared" si="213"/>
        <v>2016_GAQUITMAN</v>
      </c>
      <c r="F6795">
        <v>417000</v>
      </c>
      <c r="G6795" s="53">
        <f t="array" ref="G6795">SUM(IF(A6795=A$5:A6795,IF(C6795=C$5:C6795,1,0),0))</f>
        <v>118</v>
      </c>
    </row>
    <row r="6796" spans="1:7" x14ac:dyDescent="0.25">
      <c r="A6796">
        <v>2016</v>
      </c>
      <c r="B6796" s="53" t="str">
        <f t="shared" si="212"/>
        <v>2016_GA119</v>
      </c>
      <c r="C6796" t="s">
        <v>211</v>
      </c>
      <c r="D6796" t="s">
        <v>748</v>
      </c>
      <c r="E6796" s="53" t="str">
        <f t="shared" si="213"/>
        <v>2016_GARABUN</v>
      </c>
      <c r="F6796">
        <v>417000</v>
      </c>
      <c r="G6796" s="53">
        <f t="array" ref="G6796">SUM(IF(A6796=A$5:A6796,IF(C6796=C$5:C6796,1,0),0))</f>
        <v>119</v>
      </c>
    </row>
    <row r="6797" spans="1:7" x14ac:dyDescent="0.25">
      <c r="A6797">
        <v>2016</v>
      </c>
      <c r="B6797" s="53" t="str">
        <f t="shared" si="212"/>
        <v>2016_GA120</v>
      </c>
      <c r="C6797" t="s">
        <v>211</v>
      </c>
      <c r="D6797" t="s">
        <v>475</v>
      </c>
      <c r="E6797" s="53" t="str">
        <f t="shared" si="213"/>
        <v>2016_GARANDOLPH</v>
      </c>
      <c r="F6797">
        <v>417000</v>
      </c>
      <c r="G6797" s="53">
        <f t="array" ref="G6797">SUM(IF(A6797=A$5:A6797,IF(C6797=C$5:C6797,1,0),0))</f>
        <v>120</v>
      </c>
    </row>
    <row r="6798" spans="1:7" x14ac:dyDescent="0.25">
      <c r="A6798">
        <v>2016</v>
      </c>
      <c r="B6798" s="53" t="str">
        <f t="shared" si="212"/>
        <v>2016_GA121</v>
      </c>
      <c r="C6798" t="s">
        <v>211</v>
      </c>
      <c r="D6798" t="s">
        <v>266</v>
      </c>
      <c r="E6798" s="53" t="str">
        <f t="shared" si="213"/>
        <v>2016_GARICHMOND</v>
      </c>
      <c r="F6798">
        <v>417000</v>
      </c>
      <c r="G6798" s="53">
        <f t="array" ref="G6798">SUM(IF(A6798=A$5:A6798,IF(C6798=C$5:C6798,1,0),0))</f>
        <v>121</v>
      </c>
    </row>
    <row r="6799" spans="1:7" x14ac:dyDescent="0.25">
      <c r="A6799">
        <v>2016</v>
      </c>
      <c r="B6799" s="53" t="str">
        <f t="shared" si="212"/>
        <v>2016_GA122</v>
      </c>
      <c r="C6799" t="s">
        <v>211</v>
      </c>
      <c r="D6799" t="s">
        <v>749</v>
      </c>
      <c r="E6799" s="53" t="str">
        <f t="shared" si="213"/>
        <v>2016_GAROCKDALE</v>
      </c>
      <c r="F6799">
        <v>417000</v>
      </c>
      <c r="G6799" s="53">
        <f t="array" ref="G6799">SUM(IF(A6799=A$5:A6799,IF(C6799=C$5:C6799,1,0),0))</f>
        <v>122</v>
      </c>
    </row>
    <row r="6800" spans="1:7" x14ac:dyDescent="0.25">
      <c r="A6800">
        <v>2016</v>
      </c>
      <c r="B6800" s="53" t="str">
        <f t="shared" si="212"/>
        <v>2016_GA123</v>
      </c>
      <c r="C6800" t="s">
        <v>211</v>
      </c>
      <c r="D6800" t="s">
        <v>750</v>
      </c>
      <c r="E6800" s="53" t="str">
        <f t="shared" si="213"/>
        <v>2016_GASCHLEY</v>
      </c>
      <c r="F6800">
        <v>417000</v>
      </c>
      <c r="G6800" s="53">
        <f t="array" ref="G6800">SUM(IF(A6800=A$5:A6800,IF(C6800=C$5:C6800,1,0),0))</f>
        <v>123</v>
      </c>
    </row>
    <row r="6801" spans="1:7" x14ac:dyDescent="0.25">
      <c r="A6801">
        <v>2016</v>
      </c>
      <c r="B6801" s="53" t="str">
        <f t="shared" si="212"/>
        <v>2016_GA124</v>
      </c>
      <c r="C6801" t="s">
        <v>211</v>
      </c>
      <c r="D6801" t="s">
        <v>751</v>
      </c>
      <c r="E6801" s="53" t="str">
        <f t="shared" si="213"/>
        <v>2016_GASCREVEN</v>
      </c>
      <c r="F6801">
        <v>417000</v>
      </c>
      <c r="G6801" s="53">
        <f t="array" ref="G6801">SUM(IF(A6801=A$5:A6801,IF(C6801=C$5:C6801,1,0),0))</f>
        <v>124</v>
      </c>
    </row>
    <row r="6802" spans="1:7" x14ac:dyDescent="0.25">
      <c r="A6802">
        <v>2016</v>
      </c>
      <c r="B6802" s="53" t="str">
        <f t="shared" si="212"/>
        <v>2016_GA125</v>
      </c>
      <c r="C6802" t="s">
        <v>211</v>
      </c>
      <c r="D6802" t="s">
        <v>666</v>
      </c>
      <c r="E6802" s="53" t="str">
        <f t="shared" si="213"/>
        <v>2016_GASEMINOLE</v>
      </c>
      <c r="F6802">
        <v>417000</v>
      </c>
      <c r="G6802" s="53">
        <f t="array" ref="G6802">SUM(IF(A6802=A$5:A6802,IF(C6802=C$5:C6802,1,0),0))</f>
        <v>125</v>
      </c>
    </row>
    <row r="6803" spans="1:7" x14ac:dyDescent="0.25">
      <c r="A6803">
        <v>2016</v>
      </c>
      <c r="B6803" s="53" t="str">
        <f t="shared" si="212"/>
        <v>2016_GA126</v>
      </c>
      <c r="C6803" t="s">
        <v>211</v>
      </c>
      <c r="D6803" t="s">
        <v>752</v>
      </c>
      <c r="E6803" s="53" t="str">
        <f t="shared" si="213"/>
        <v>2016_GASPALDING</v>
      </c>
      <c r="F6803">
        <v>417000</v>
      </c>
      <c r="G6803" s="53">
        <f t="array" ref="G6803">SUM(IF(A6803=A$5:A6803,IF(C6803=C$5:C6803,1,0),0))</f>
        <v>126</v>
      </c>
    </row>
    <row r="6804" spans="1:7" x14ac:dyDescent="0.25">
      <c r="A6804">
        <v>2016</v>
      </c>
      <c r="B6804" s="53" t="str">
        <f t="shared" si="212"/>
        <v>2016_GA127</v>
      </c>
      <c r="C6804" t="s">
        <v>211</v>
      </c>
      <c r="D6804" t="s">
        <v>753</v>
      </c>
      <c r="E6804" s="53" t="str">
        <f t="shared" si="213"/>
        <v>2016_GASTEPHENS</v>
      </c>
      <c r="F6804">
        <v>417000</v>
      </c>
      <c r="G6804" s="53">
        <f t="array" ref="G6804">SUM(IF(A6804=A$5:A6804,IF(C6804=C$5:C6804,1,0),0))</f>
        <v>127</v>
      </c>
    </row>
    <row r="6805" spans="1:7" x14ac:dyDescent="0.25">
      <c r="A6805">
        <v>2016</v>
      </c>
      <c r="B6805" s="53" t="str">
        <f t="shared" si="212"/>
        <v>2016_GA128</v>
      </c>
      <c r="C6805" t="s">
        <v>211</v>
      </c>
      <c r="D6805" t="s">
        <v>754</v>
      </c>
      <c r="E6805" s="53" t="str">
        <f t="shared" si="213"/>
        <v>2016_GASTEWART</v>
      </c>
      <c r="F6805">
        <v>417000</v>
      </c>
      <c r="G6805" s="53">
        <f t="array" ref="G6805">SUM(IF(A6805=A$5:A6805,IF(C6805=C$5:C6805,1,0),0))</f>
        <v>128</v>
      </c>
    </row>
    <row r="6806" spans="1:7" x14ac:dyDescent="0.25">
      <c r="A6806">
        <v>2016</v>
      </c>
      <c r="B6806" s="53" t="str">
        <f t="shared" si="212"/>
        <v>2016_GA129</v>
      </c>
      <c r="C6806" t="s">
        <v>211</v>
      </c>
      <c r="D6806" t="s">
        <v>479</v>
      </c>
      <c r="E6806" s="53" t="str">
        <f t="shared" si="213"/>
        <v>2016_GASUMTER</v>
      </c>
      <c r="F6806">
        <v>417000</v>
      </c>
      <c r="G6806" s="53">
        <f t="array" ref="G6806">SUM(IF(A6806=A$5:A6806,IF(C6806=C$5:C6806,1,0),0))</f>
        <v>129</v>
      </c>
    </row>
    <row r="6807" spans="1:7" x14ac:dyDescent="0.25">
      <c r="A6807">
        <v>2016</v>
      </c>
      <c r="B6807" s="53" t="str">
        <f t="shared" si="212"/>
        <v>2016_GA130</v>
      </c>
      <c r="C6807" t="s">
        <v>211</v>
      </c>
      <c r="D6807" t="s">
        <v>755</v>
      </c>
      <c r="E6807" s="53" t="str">
        <f t="shared" si="213"/>
        <v>2016_GATALBOT</v>
      </c>
      <c r="F6807">
        <v>417000</v>
      </c>
      <c r="G6807" s="53">
        <f t="array" ref="G6807">SUM(IF(A6807=A$5:A6807,IF(C6807=C$5:C6807,1,0),0))</f>
        <v>130</v>
      </c>
    </row>
    <row r="6808" spans="1:7" x14ac:dyDescent="0.25">
      <c r="A6808">
        <v>2016</v>
      </c>
      <c r="B6808" s="53" t="str">
        <f t="shared" si="212"/>
        <v>2016_GA131</v>
      </c>
      <c r="C6808" t="s">
        <v>211</v>
      </c>
      <c r="D6808" t="s">
        <v>756</v>
      </c>
      <c r="E6808" s="53" t="str">
        <f t="shared" si="213"/>
        <v>2016_GATALIAFERRO</v>
      </c>
      <c r="F6808">
        <v>417000</v>
      </c>
      <c r="G6808" s="53">
        <f t="array" ref="G6808">SUM(IF(A6808=A$5:A6808,IF(C6808=C$5:C6808,1,0),0))</f>
        <v>131</v>
      </c>
    </row>
    <row r="6809" spans="1:7" x14ac:dyDescent="0.25">
      <c r="A6809">
        <v>2016</v>
      </c>
      <c r="B6809" s="53" t="str">
        <f t="shared" si="212"/>
        <v>2016_GA132</v>
      </c>
      <c r="C6809" t="s">
        <v>211</v>
      </c>
      <c r="D6809" t="s">
        <v>757</v>
      </c>
      <c r="E6809" s="53" t="str">
        <f t="shared" si="213"/>
        <v>2016_GATATTNALL</v>
      </c>
      <c r="F6809">
        <v>417000</v>
      </c>
      <c r="G6809" s="53">
        <f t="array" ref="G6809">SUM(IF(A6809=A$5:A6809,IF(C6809=C$5:C6809,1,0),0))</f>
        <v>132</v>
      </c>
    </row>
    <row r="6810" spans="1:7" x14ac:dyDescent="0.25">
      <c r="A6810">
        <v>2016</v>
      </c>
      <c r="B6810" s="53" t="str">
        <f t="shared" si="212"/>
        <v>2016_GA133</v>
      </c>
      <c r="C6810" t="s">
        <v>211</v>
      </c>
      <c r="D6810" t="s">
        <v>668</v>
      </c>
      <c r="E6810" s="53" t="str">
        <f t="shared" si="213"/>
        <v>2016_GATAYLOR</v>
      </c>
      <c r="F6810">
        <v>417000</v>
      </c>
      <c r="G6810" s="53">
        <f t="array" ref="G6810">SUM(IF(A6810=A$5:A6810,IF(C6810=C$5:C6810,1,0),0))</f>
        <v>133</v>
      </c>
    </row>
    <row r="6811" spans="1:7" x14ac:dyDescent="0.25">
      <c r="A6811">
        <v>2016</v>
      </c>
      <c r="B6811" s="53" t="str">
        <f t="shared" si="212"/>
        <v>2016_GA134</v>
      </c>
      <c r="C6811" t="s">
        <v>211</v>
      </c>
      <c r="D6811" t="s">
        <v>758</v>
      </c>
      <c r="E6811" s="53" t="str">
        <f t="shared" si="213"/>
        <v>2016_GATELFAIR</v>
      </c>
      <c r="F6811">
        <v>417000</v>
      </c>
      <c r="G6811" s="53">
        <f t="array" ref="G6811">SUM(IF(A6811=A$5:A6811,IF(C6811=C$5:C6811,1,0),0))</f>
        <v>134</v>
      </c>
    </row>
    <row r="6812" spans="1:7" x14ac:dyDescent="0.25">
      <c r="A6812">
        <v>2016</v>
      </c>
      <c r="B6812" s="53" t="str">
        <f t="shared" si="212"/>
        <v>2016_GA135</v>
      </c>
      <c r="C6812" t="s">
        <v>211</v>
      </c>
      <c r="D6812" t="s">
        <v>759</v>
      </c>
      <c r="E6812" s="53" t="str">
        <f t="shared" si="213"/>
        <v>2016_GATERRELL</v>
      </c>
      <c r="F6812">
        <v>417000</v>
      </c>
      <c r="G6812" s="53">
        <f t="array" ref="G6812">SUM(IF(A6812=A$5:A6812,IF(C6812=C$5:C6812,1,0),0))</f>
        <v>135</v>
      </c>
    </row>
    <row r="6813" spans="1:7" x14ac:dyDescent="0.25">
      <c r="A6813">
        <v>2016</v>
      </c>
      <c r="B6813" s="53" t="str">
        <f t="shared" si="212"/>
        <v>2016_GA136</v>
      </c>
      <c r="C6813" t="s">
        <v>211</v>
      </c>
      <c r="D6813" t="s">
        <v>760</v>
      </c>
      <c r="E6813" s="53" t="str">
        <f t="shared" si="213"/>
        <v>2016_GATHOMAS</v>
      </c>
      <c r="F6813">
        <v>417000</v>
      </c>
      <c r="G6813" s="53">
        <f t="array" ref="G6813">SUM(IF(A6813=A$5:A6813,IF(C6813=C$5:C6813,1,0),0))</f>
        <v>136</v>
      </c>
    </row>
    <row r="6814" spans="1:7" x14ac:dyDescent="0.25">
      <c r="A6814">
        <v>2016</v>
      </c>
      <c r="B6814" s="53" t="str">
        <f t="shared" si="212"/>
        <v>2016_GA137</v>
      </c>
      <c r="C6814" t="s">
        <v>211</v>
      </c>
      <c r="D6814" t="s">
        <v>761</v>
      </c>
      <c r="E6814" s="53" t="str">
        <f t="shared" si="213"/>
        <v>2016_GATIFT</v>
      </c>
      <c r="F6814">
        <v>417000</v>
      </c>
      <c r="G6814" s="53">
        <f t="array" ref="G6814">SUM(IF(A6814=A$5:A6814,IF(C6814=C$5:C6814,1,0),0))</f>
        <v>137</v>
      </c>
    </row>
    <row r="6815" spans="1:7" x14ac:dyDescent="0.25">
      <c r="A6815">
        <v>2016</v>
      </c>
      <c r="B6815" s="53" t="str">
        <f t="shared" si="212"/>
        <v>2016_GA138</v>
      </c>
      <c r="C6815" t="s">
        <v>211</v>
      </c>
      <c r="D6815" t="s">
        <v>762</v>
      </c>
      <c r="E6815" s="53" t="str">
        <f t="shared" si="213"/>
        <v>2016_GATOOMBS</v>
      </c>
      <c r="F6815">
        <v>417000</v>
      </c>
      <c r="G6815" s="53">
        <f t="array" ref="G6815">SUM(IF(A6815=A$5:A6815,IF(C6815=C$5:C6815,1,0),0))</f>
        <v>138</v>
      </c>
    </row>
    <row r="6816" spans="1:7" x14ac:dyDescent="0.25">
      <c r="A6816">
        <v>2016</v>
      </c>
      <c r="B6816" s="53" t="str">
        <f t="shared" si="212"/>
        <v>2016_GA139</v>
      </c>
      <c r="C6816" t="s">
        <v>211</v>
      </c>
      <c r="D6816" t="s">
        <v>763</v>
      </c>
      <c r="E6816" s="53" t="str">
        <f t="shared" si="213"/>
        <v>2016_GATOWNS</v>
      </c>
      <c r="F6816">
        <v>417000</v>
      </c>
      <c r="G6816" s="53">
        <f t="array" ref="G6816">SUM(IF(A6816=A$5:A6816,IF(C6816=C$5:C6816,1,0),0))</f>
        <v>139</v>
      </c>
    </row>
    <row r="6817" spans="1:7" x14ac:dyDescent="0.25">
      <c r="A6817">
        <v>2016</v>
      </c>
      <c r="B6817" s="53" t="str">
        <f t="shared" si="212"/>
        <v>2016_GA140</v>
      </c>
      <c r="C6817" t="s">
        <v>211</v>
      </c>
      <c r="D6817" t="s">
        <v>764</v>
      </c>
      <c r="E6817" s="53" t="str">
        <f t="shared" si="213"/>
        <v>2016_GATREUTLEN</v>
      </c>
      <c r="F6817">
        <v>417000</v>
      </c>
      <c r="G6817" s="53">
        <f t="array" ref="G6817">SUM(IF(A6817=A$5:A6817,IF(C6817=C$5:C6817,1,0),0))</f>
        <v>140</v>
      </c>
    </row>
    <row r="6818" spans="1:7" x14ac:dyDescent="0.25">
      <c r="A6818">
        <v>2016</v>
      </c>
      <c r="B6818" s="53" t="str">
        <f t="shared" si="212"/>
        <v>2016_GA141</v>
      </c>
      <c r="C6818" t="s">
        <v>211</v>
      </c>
      <c r="D6818" t="s">
        <v>765</v>
      </c>
      <c r="E6818" s="53" t="str">
        <f t="shared" si="213"/>
        <v>2016_GATROUP</v>
      </c>
      <c r="F6818">
        <v>417000</v>
      </c>
      <c r="G6818" s="53">
        <f t="array" ref="G6818">SUM(IF(A6818=A$5:A6818,IF(C6818=C$5:C6818,1,0),0))</f>
        <v>141</v>
      </c>
    </row>
    <row r="6819" spans="1:7" x14ac:dyDescent="0.25">
      <c r="A6819">
        <v>2016</v>
      </c>
      <c r="B6819" s="53" t="str">
        <f t="shared" si="212"/>
        <v>2016_GA142</v>
      </c>
      <c r="C6819" t="s">
        <v>211</v>
      </c>
      <c r="D6819" t="s">
        <v>766</v>
      </c>
      <c r="E6819" s="53" t="str">
        <f t="shared" si="213"/>
        <v>2016_GATURNER</v>
      </c>
      <c r="F6819">
        <v>417000</v>
      </c>
      <c r="G6819" s="53">
        <f t="array" ref="G6819">SUM(IF(A6819=A$5:A6819,IF(C6819=C$5:C6819,1,0),0))</f>
        <v>142</v>
      </c>
    </row>
    <row r="6820" spans="1:7" x14ac:dyDescent="0.25">
      <c r="A6820">
        <v>2016</v>
      </c>
      <c r="B6820" s="53" t="str">
        <f t="shared" si="212"/>
        <v>2016_GA143</v>
      </c>
      <c r="C6820" t="s">
        <v>211</v>
      </c>
      <c r="D6820" t="s">
        <v>767</v>
      </c>
      <c r="E6820" s="53" t="str">
        <f t="shared" si="213"/>
        <v>2016_GATWIGGS</v>
      </c>
      <c r="F6820">
        <v>417000</v>
      </c>
      <c r="G6820" s="53">
        <f t="array" ref="G6820">SUM(IF(A6820=A$5:A6820,IF(C6820=C$5:C6820,1,0),0))</f>
        <v>143</v>
      </c>
    </row>
    <row r="6821" spans="1:7" x14ac:dyDescent="0.25">
      <c r="A6821">
        <v>2016</v>
      </c>
      <c r="B6821" s="53" t="str">
        <f t="shared" si="212"/>
        <v>2016_GA144</v>
      </c>
      <c r="C6821" t="s">
        <v>211</v>
      </c>
      <c r="D6821" t="s">
        <v>258</v>
      </c>
      <c r="E6821" s="53" t="str">
        <f t="shared" si="213"/>
        <v>2016_GAUNION</v>
      </c>
      <c r="F6821">
        <v>417000</v>
      </c>
      <c r="G6821" s="53">
        <f t="array" ref="G6821">SUM(IF(A6821=A$5:A6821,IF(C6821=C$5:C6821,1,0),0))</f>
        <v>144</v>
      </c>
    </row>
    <row r="6822" spans="1:7" x14ac:dyDescent="0.25">
      <c r="A6822">
        <v>2016</v>
      </c>
      <c r="B6822" s="53" t="str">
        <f t="shared" si="212"/>
        <v>2016_GA145</v>
      </c>
      <c r="C6822" t="s">
        <v>211</v>
      </c>
      <c r="D6822" t="s">
        <v>768</v>
      </c>
      <c r="E6822" s="53" t="str">
        <f t="shared" si="213"/>
        <v>2016_GAUPSON</v>
      </c>
      <c r="F6822">
        <v>417000</v>
      </c>
      <c r="G6822" s="53">
        <f t="array" ref="G6822">SUM(IF(A6822=A$5:A6822,IF(C6822=C$5:C6822,1,0),0))</f>
        <v>145</v>
      </c>
    </row>
    <row r="6823" spans="1:7" x14ac:dyDescent="0.25">
      <c r="A6823">
        <v>2016</v>
      </c>
      <c r="B6823" s="53" t="str">
        <f t="shared" si="212"/>
        <v>2016_GA146</v>
      </c>
      <c r="C6823" t="s">
        <v>211</v>
      </c>
      <c r="D6823" t="s">
        <v>483</v>
      </c>
      <c r="E6823" s="53" t="str">
        <f t="shared" si="213"/>
        <v>2016_GAWALKER</v>
      </c>
      <c r="F6823">
        <v>417000</v>
      </c>
      <c r="G6823" s="53">
        <f t="array" ref="G6823">SUM(IF(A6823=A$5:A6823,IF(C6823=C$5:C6823,1,0),0))</f>
        <v>146</v>
      </c>
    </row>
    <row r="6824" spans="1:7" x14ac:dyDescent="0.25">
      <c r="A6824">
        <v>2016</v>
      </c>
      <c r="B6824" s="53" t="str">
        <f t="shared" si="212"/>
        <v>2016_GA147</v>
      </c>
      <c r="C6824" t="s">
        <v>211</v>
      </c>
      <c r="D6824" t="s">
        <v>671</v>
      </c>
      <c r="E6824" s="53" t="str">
        <f t="shared" si="213"/>
        <v>2016_GAWALTON</v>
      </c>
      <c r="F6824">
        <v>417000</v>
      </c>
      <c r="G6824" s="53">
        <f t="array" ref="G6824">SUM(IF(A6824=A$5:A6824,IF(C6824=C$5:C6824,1,0),0))</f>
        <v>147</v>
      </c>
    </row>
    <row r="6825" spans="1:7" x14ac:dyDescent="0.25">
      <c r="A6825">
        <v>2016</v>
      </c>
      <c r="B6825" s="53" t="str">
        <f t="shared" si="212"/>
        <v>2016_GA148</v>
      </c>
      <c r="C6825" t="s">
        <v>211</v>
      </c>
      <c r="D6825" t="s">
        <v>769</v>
      </c>
      <c r="E6825" s="53" t="str">
        <f t="shared" si="213"/>
        <v>2016_GAWARE</v>
      </c>
      <c r="F6825">
        <v>417000</v>
      </c>
      <c r="G6825" s="53">
        <f t="array" ref="G6825">SUM(IF(A6825=A$5:A6825,IF(C6825=C$5:C6825,1,0),0))</f>
        <v>148</v>
      </c>
    </row>
    <row r="6826" spans="1:7" x14ac:dyDescent="0.25">
      <c r="A6826">
        <v>2016</v>
      </c>
      <c r="B6826" s="53" t="str">
        <f t="shared" si="212"/>
        <v>2016_GA149</v>
      </c>
      <c r="C6826" t="s">
        <v>211</v>
      </c>
      <c r="D6826" t="s">
        <v>336</v>
      </c>
      <c r="E6826" s="53" t="str">
        <f t="shared" si="213"/>
        <v>2016_GAWARREN</v>
      </c>
      <c r="F6826">
        <v>417000</v>
      </c>
      <c r="G6826" s="53">
        <f t="array" ref="G6826">SUM(IF(A6826=A$5:A6826,IF(C6826=C$5:C6826,1,0),0))</f>
        <v>149</v>
      </c>
    </row>
    <row r="6827" spans="1:7" x14ac:dyDescent="0.25">
      <c r="A6827">
        <v>2016</v>
      </c>
      <c r="B6827" s="53" t="str">
        <f t="shared" si="212"/>
        <v>2016_GA150</v>
      </c>
      <c r="C6827" t="s">
        <v>211</v>
      </c>
      <c r="D6827" t="s">
        <v>125</v>
      </c>
      <c r="E6827" s="53" t="str">
        <f t="shared" si="213"/>
        <v>2016_GAWASHINGTON</v>
      </c>
      <c r="F6827">
        <v>417000</v>
      </c>
      <c r="G6827" s="53">
        <f t="array" ref="G6827">SUM(IF(A6827=A$5:A6827,IF(C6827=C$5:C6827,1,0),0))</f>
        <v>150</v>
      </c>
    </row>
    <row r="6828" spans="1:7" x14ac:dyDescent="0.25">
      <c r="A6828">
        <v>2016</v>
      </c>
      <c r="B6828" s="53" t="str">
        <f t="shared" si="212"/>
        <v>2016_GA151</v>
      </c>
      <c r="C6828" t="s">
        <v>211</v>
      </c>
      <c r="D6828" t="s">
        <v>770</v>
      </c>
      <c r="E6828" s="53" t="str">
        <f t="shared" si="213"/>
        <v>2016_GAWAYNE</v>
      </c>
      <c r="F6828">
        <v>417000</v>
      </c>
      <c r="G6828" s="53">
        <f t="array" ref="G6828">SUM(IF(A6828=A$5:A6828,IF(C6828=C$5:C6828,1,0),0))</f>
        <v>151</v>
      </c>
    </row>
    <row r="6829" spans="1:7" x14ac:dyDescent="0.25">
      <c r="A6829">
        <v>2016</v>
      </c>
      <c r="B6829" s="53" t="str">
        <f t="shared" si="212"/>
        <v>2016_GA152</v>
      </c>
      <c r="C6829" t="s">
        <v>211</v>
      </c>
      <c r="D6829" t="s">
        <v>771</v>
      </c>
      <c r="E6829" s="53" t="str">
        <f t="shared" si="213"/>
        <v>2016_GAWEBSTER</v>
      </c>
      <c r="F6829">
        <v>417000</v>
      </c>
      <c r="G6829" s="53">
        <f t="array" ref="G6829">SUM(IF(A6829=A$5:A6829,IF(C6829=C$5:C6829,1,0),0))</f>
        <v>152</v>
      </c>
    </row>
    <row r="6830" spans="1:7" x14ac:dyDescent="0.25">
      <c r="A6830">
        <v>2016</v>
      </c>
      <c r="B6830" s="53" t="str">
        <f t="shared" si="212"/>
        <v>2016_GA153</v>
      </c>
      <c r="C6830" t="s">
        <v>211</v>
      </c>
      <c r="D6830" t="s">
        <v>772</v>
      </c>
      <c r="E6830" s="53" t="str">
        <f t="shared" si="213"/>
        <v>2016_GAWHEELER</v>
      </c>
      <c r="F6830">
        <v>417000</v>
      </c>
      <c r="G6830" s="53">
        <f t="array" ref="G6830">SUM(IF(A6830=A$5:A6830,IF(C6830=C$5:C6830,1,0),0))</f>
        <v>153</v>
      </c>
    </row>
    <row r="6831" spans="1:7" x14ac:dyDescent="0.25">
      <c r="A6831">
        <v>2016</v>
      </c>
      <c r="B6831" s="53" t="str">
        <f t="shared" si="212"/>
        <v>2016_GA154</v>
      </c>
      <c r="C6831" t="s">
        <v>211</v>
      </c>
      <c r="D6831" t="s">
        <v>548</v>
      </c>
      <c r="E6831" s="53" t="str">
        <f t="shared" si="213"/>
        <v>2016_GAWHITE</v>
      </c>
      <c r="F6831">
        <v>417000</v>
      </c>
      <c r="G6831" s="53">
        <f t="array" ref="G6831">SUM(IF(A6831=A$5:A6831,IF(C6831=C$5:C6831,1,0),0))</f>
        <v>154</v>
      </c>
    </row>
    <row r="6832" spans="1:7" x14ac:dyDescent="0.25">
      <c r="A6832">
        <v>2016</v>
      </c>
      <c r="B6832" s="53" t="str">
        <f t="shared" si="212"/>
        <v>2016_GA155</v>
      </c>
      <c r="C6832" t="s">
        <v>211</v>
      </c>
      <c r="D6832" t="s">
        <v>773</v>
      </c>
      <c r="E6832" s="53" t="str">
        <f t="shared" si="213"/>
        <v>2016_GAWHITFIELD</v>
      </c>
      <c r="F6832">
        <v>417000</v>
      </c>
      <c r="G6832" s="53">
        <f t="array" ref="G6832">SUM(IF(A6832=A$5:A6832,IF(C6832=C$5:C6832,1,0),0))</f>
        <v>155</v>
      </c>
    </row>
    <row r="6833" spans="1:7" x14ac:dyDescent="0.25">
      <c r="A6833">
        <v>2016</v>
      </c>
      <c r="B6833" s="53" t="str">
        <f t="shared" si="212"/>
        <v>2016_GA156</v>
      </c>
      <c r="C6833" t="s">
        <v>211</v>
      </c>
      <c r="D6833" t="s">
        <v>484</v>
      </c>
      <c r="E6833" s="53" t="str">
        <f t="shared" si="213"/>
        <v>2016_GAWILCOX</v>
      </c>
      <c r="F6833">
        <v>417000</v>
      </c>
      <c r="G6833" s="53">
        <f t="array" ref="G6833">SUM(IF(A6833=A$5:A6833,IF(C6833=C$5:C6833,1,0),0))</f>
        <v>156</v>
      </c>
    </row>
    <row r="6834" spans="1:7" x14ac:dyDescent="0.25">
      <c r="A6834">
        <v>2016</v>
      </c>
      <c r="B6834" s="53" t="str">
        <f t="shared" si="212"/>
        <v>2016_GA157</v>
      </c>
      <c r="C6834" t="s">
        <v>211</v>
      </c>
      <c r="D6834" t="s">
        <v>774</v>
      </c>
      <c r="E6834" s="53" t="str">
        <f t="shared" si="213"/>
        <v>2016_GAWILKES</v>
      </c>
      <c r="F6834">
        <v>417000</v>
      </c>
      <c r="G6834" s="53">
        <f t="array" ref="G6834">SUM(IF(A6834=A$5:A6834,IF(C6834=C$5:C6834,1,0),0))</f>
        <v>157</v>
      </c>
    </row>
    <row r="6835" spans="1:7" x14ac:dyDescent="0.25">
      <c r="A6835">
        <v>2016</v>
      </c>
      <c r="B6835" s="53" t="str">
        <f t="shared" si="212"/>
        <v>2016_GA158</v>
      </c>
      <c r="C6835" t="s">
        <v>211</v>
      </c>
      <c r="D6835" t="s">
        <v>775</v>
      </c>
      <c r="E6835" s="53" t="str">
        <f t="shared" si="213"/>
        <v>2016_GAWILKINSON</v>
      </c>
      <c r="F6835">
        <v>417000</v>
      </c>
      <c r="G6835" s="53">
        <f t="array" ref="G6835">SUM(IF(A6835=A$5:A6835,IF(C6835=C$5:C6835,1,0),0))</f>
        <v>158</v>
      </c>
    </row>
    <row r="6836" spans="1:7" x14ac:dyDescent="0.25">
      <c r="A6836">
        <v>2016</v>
      </c>
      <c r="B6836" s="53" t="str">
        <f t="shared" si="212"/>
        <v>2016_GA159</v>
      </c>
      <c r="C6836" t="s">
        <v>211</v>
      </c>
      <c r="D6836" t="s">
        <v>776</v>
      </c>
      <c r="E6836" s="53" t="str">
        <f t="shared" si="213"/>
        <v>2016_GAWORTH</v>
      </c>
      <c r="F6836">
        <v>417000</v>
      </c>
      <c r="G6836" s="53">
        <f t="array" ref="G6836">SUM(IF(A6836=A$5:A6836,IF(C6836=C$5:C6836,1,0),0))</f>
        <v>159</v>
      </c>
    </row>
    <row r="6837" spans="1:7" x14ac:dyDescent="0.25">
      <c r="A6837">
        <v>2016</v>
      </c>
      <c r="B6837" s="53" t="str">
        <f t="shared" si="212"/>
        <v>2016_HI1</v>
      </c>
      <c r="C6837" t="s">
        <v>213</v>
      </c>
      <c r="D6837" t="s">
        <v>89</v>
      </c>
      <c r="E6837" s="53" t="str">
        <f t="shared" si="213"/>
        <v>2016_HIHAWAII</v>
      </c>
      <c r="F6837">
        <v>625500</v>
      </c>
      <c r="G6837" s="53">
        <f t="array" ref="G6837">SUM(IF(A6837=A$5:A6837,IF(C6837=C$5:C6837,1,0),0))</f>
        <v>1</v>
      </c>
    </row>
    <row r="6838" spans="1:7" x14ac:dyDescent="0.25">
      <c r="A6838">
        <v>2016</v>
      </c>
      <c r="B6838" s="53" t="str">
        <f t="shared" si="212"/>
        <v>2016_HI2</v>
      </c>
      <c r="C6838" t="s">
        <v>213</v>
      </c>
      <c r="D6838" t="s">
        <v>214</v>
      </c>
      <c r="E6838" s="53" t="str">
        <f t="shared" si="213"/>
        <v>2016_HIHONOLULU</v>
      </c>
      <c r="F6838">
        <v>721050</v>
      </c>
      <c r="G6838" s="53">
        <f t="array" ref="G6838">SUM(IF(A6838=A$5:A6838,IF(C6838=C$5:C6838,1,0),0))</f>
        <v>2</v>
      </c>
    </row>
    <row r="6839" spans="1:7" x14ac:dyDescent="0.25">
      <c r="A6839">
        <v>2016</v>
      </c>
      <c r="B6839" s="53" t="str">
        <f t="shared" si="212"/>
        <v>2016_HI3</v>
      </c>
      <c r="C6839" t="s">
        <v>213</v>
      </c>
      <c r="D6839" t="s">
        <v>215</v>
      </c>
      <c r="E6839" s="53" t="str">
        <f t="shared" si="213"/>
        <v>2016_HIKALAWAO</v>
      </c>
      <c r="F6839">
        <v>657800</v>
      </c>
      <c r="G6839" s="53">
        <f t="array" ref="G6839">SUM(IF(A6839=A$5:A6839,IF(C6839=C$5:C6839,1,0),0))</f>
        <v>3</v>
      </c>
    </row>
    <row r="6840" spans="1:7" x14ac:dyDescent="0.25">
      <c r="A6840">
        <v>2016</v>
      </c>
      <c r="B6840" s="53" t="str">
        <f t="shared" si="212"/>
        <v>2016_HI4</v>
      </c>
      <c r="C6840" t="s">
        <v>213</v>
      </c>
      <c r="D6840" t="s">
        <v>216</v>
      </c>
      <c r="E6840" s="53" t="str">
        <f t="shared" si="213"/>
        <v>2016_HIKAUAI</v>
      </c>
      <c r="F6840">
        <v>713000</v>
      </c>
      <c r="G6840" s="53">
        <f t="array" ref="G6840">SUM(IF(A6840=A$5:A6840,IF(C6840=C$5:C6840,1,0),0))</f>
        <v>4</v>
      </c>
    </row>
    <row r="6841" spans="1:7" x14ac:dyDescent="0.25">
      <c r="A6841">
        <v>2016</v>
      </c>
      <c r="B6841" s="53" t="str">
        <f t="shared" si="212"/>
        <v>2016_HI5</v>
      </c>
      <c r="C6841" t="s">
        <v>213</v>
      </c>
      <c r="D6841" t="s">
        <v>217</v>
      </c>
      <c r="E6841" s="53" t="str">
        <f t="shared" si="213"/>
        <v>2016_HIMAUI</v>
      </c>
      <c r="F6841">
        <v>657800</v>
      </c>
      <c r="G6841" s="53">
        <f t="array" ref="G6841">SUM(IF(A6841=A$5:A6841,IF(C6841=C$5:C6841,1,0),0))</f>
        <v>5</v>
      </c>
    </row>
    <row r="6842" spans="1:7" x14ac:dyDescent="0.25">
      <c r="A6842">
        <v>2016</v>
      </c>
      <c r="B6842" s="53" t="str">
        <f t="shared" si="212"/>
        <v>2016_ID1</v>
      </c>
      <c r="C6842" t="s">
        <v>218</v>
      </c>
      <c r="D6842" t="s">
        <v>777</v>
      </c>
      <c r="E6842" s="53" t="str">
        <f t="shared" si="213"/>
        <v>2016_IDADA</v>
      </c>
      <c r="F6842">
        <v>417000</v>
      </c>
      <c r="G6842" s="53">
        <f t="array" ref="G6842">SUM(IF(A6842=A$5:A6842,IF(C6842=C$5:C6842,1,0),0))</f>
        <v>1</v>
      </c>
    </row>
    <row r="6843" spans="1:7" x14ac:dyDescent="0.25">
      <c r="A6843">
        <v>2016</v>
      </c>
      <c r="B6843" s="53" t="str">
        <f t="shared" si="212"/>
        <v>2016_ID2</v>
      </c>
      <c r="C6843" t="s">
        <v>218</v>
      </c>
      <c r="D6843" t="s">
        <v>184</v>
      </c>
      <c r="E6843" s="53" t="str">
        <f t="shared" si="213"/>
        <v>2016_IDADAMS</v>
      </c>
      <c r="F6843">
        <v>417000</v>
      </c>
      <c r="G6843" s="53">
        <f t="array" ref="G6843">SUM(IF(A6843=A$5:A6843,IF(C6843=C$5:C6843,1,0),0))</f>
        <v>2</v>
      </c>
    </row>
    <row r="6844" spans="1:7" x14ac:dyDescent="0.25">
      <c r="A6844">
        <v>2016</v>
      </c>
      <c r="B6844" s="53" t="str">
        <f t="shared" si="212"/>
        <v>2016_ID3</v>
      </c>
      <c r="C6844" t="s">
        <v>218</v>
      </c>
      <c r="D6844" t="s">
        <v>778</v>
      </c>
      <c r="E6844" s="53" t="str">
        <f t="shared" si="213"/>
        <v>2016_IDBANNOCK</v>
      </c>
      <c r="F6844">
        <v>417000</v>
      </c>
      <c r="G6844" s="53">
        <f t="array" ref="G6844">SUM(IF(A6844=A$5:A6844,IF(C6844=C$5:C6844,1,0),0))</f>
        <v>3</v>
      </c>
    </row>
    <row r="6845" spans="1:7" x14ac:dyDescent="0.25">
      <c r="A6845">
        <v>2016</v>
      </c>
      <c r="B6845" s="53" t="str">
        <f t="shared" si="212"/>
        <v>2016_ID4</v>
      </c>
      <c r="C6845" t="s">
        <v>218</v>
      </c>
      <c r="D6845" t="s">
        <v>779</v>
      </c>
      <c r="E6845" s="53" t="str">
        <f t="shared" si="213"/>
        <v>2016_IDBEAR LAKE</v>
      </c>
      <c r="F6845">
        <v>417000</v>
      </c>
      <c r="G6845" s="53">
        <f t="array" ref="G6845">SUM(IF(A6845=A$5:A6845,IF(C6845=C$5:C6845,1,0),0))</f>
        <v>4</v>
      </c>
    </row>
    <row r="6846" spans="1:7" x14ac:dyDescent="0.25">
      <c r="A6846">
        <v>2016</v>
      </c>
      <c r="B6846" s="53" t="str">
        <f t="shared" si="212"/>
        <v>2016_ID5</v>
      </c>
      <c r="C6846" t="s">
        <v>218</v>
      </c>
      <c r="D6846" t="s">
        <v>780</v>
      </c>
      <c r="E6846" s="53" t="str">
        <f t="shared" si="213"/>
        <v>2016_IDBENEWAH</v>
      </c>
      <c r="F6846">
        <v>417000</v>
      </c>
      <c r="G6846" s="53">
        <f t="array" ref="G6846">SUM(IF(A6846=A$5:A6846,IF(C6846=C$5:C6846,1,0),0))</f>
        <v>5</v>
      </c>
    </row>
    <row r="6847" spans="1:7" x14ac:dyDescent="0.25">
      <c r="A6847">
        <v>2016</v>
      </c>
      <c r="B6847" s="53" t="str">
        <f t="shared" si="212"/>
        <v>2016_ID6</v>
      </c>
      <c r="C6847" t="s">
        <v>218</v>
      </c>
      <c r="D6847" t="s">
        <v>781</v>
      </c>
      <c r="E6847" s="53" t="str">
        <f t="shared" si="213"/>
        <v>2016_IDBINGHAM</v>
      </c>
      <c r="F6847">
        <v>417000</v>
      </c>
      <c r="G6847" s="53">
        <f t="array" ref="G6847">SUM(IF(A6847=A$5:A6847,IF(C6847=C$5:C6847,1,0),0))</f>
        <v>6</v>
      </c>
    </row>
    <row r="6848" spans="1:7" x14ac:dyDescent="0.25">
      <c r="A6848">
        <v>2016</v>
      </c>
      <c r="B6848" s="53" t="str">
        <f t="shared" si="212"/>
        <v>2016_ID7</v>
      </c>
      <c r="C6848" t="s">
        <v>218</v>
      </c>
      <c r="D6848" t="s">
        <v>219</v>
      </c>
      <c r="E6848" s="53" t="str">
        <f t="shared" si="213"/>
        <v>2016_IDBLAINE</v>
      </c>
      <c r="F6848">
        <v>625500</v>
      </c>
      <c r="G6848" s="53">
        <f t="array" ref="G6848">SUM(IF(A6848=A$5:A6848,IF(C6848=C$5:C6848,1,0),0))</f>
        <v>7</v>
      </c>
    </row>
    <row r="6849" spans="1:7" x14ac:dyDescent="0.25">
      <c r="A6849">
        <v>2016</v>
      </c>
      <c r="B6849" s="53" t="str">
        <f t="shared" si="212"/>
        <v>2016_ID8</v>
      </c>
      <c r="C6849" t="s">
        <v>218</v>
      </c>
      <c r="D6849" t="s">
        <v>782</v>
      </c>
      <c r="E6849" s="53" t="str">
        <f t="shared" si="213"/>
        <v>2016_IDBOISE</v>
      </c>
      <c r="F6849">
        <v>417000</v>
      </c>
      <c r="G6849" s="53">
        <f t="array" ref="G6849">SUM(IF(A6849=A$5:A6849,IF(C6849=C$5:C6849,1,0),0))</f>
        <v>8</v>
      </c>
    </row>
    <row r="6850" spans="1:7" x14ac:dyDescent="0.25">
      <c r="A6850">
        <v>2016</v>
      </c>
      <c r="B6850" s="53" t="str">
        <f t="shared" si="212"/>
        <v>2016_ID9</v>
      </c>
      <c r="C6850" t="s">
        <v>218</v>
      </c>
      <c r="D6850" t="s">
        <v>783</v>
      </c>
      <c r="E6850" s="53" t="str">
        <f t="shared" si="213"/>
        <v>2016_IDBONNER</v>
      </c>
      <c r="F6850">
        <v>417000</v>
      </c>
      <c r="G6850" s="53">
        <f t="array" ref="G6850">SUM(IF(A6850=A$5:A6850,IF(C6850=C$5:C6850,1,0),0))</f>
        <v>9</v>
      </c>
    </row>
    <row r="6851" spans="1:7" x14ac:dyDescent="0.25">
      <c r="A6851">
        <v>2016</v>
      </c>
      <c r="B6851" s="53" t="str">
        <f t="shared" si="212"/>
        <v>2016_ID10</v>
      </c>
      <c r="C6851" t="s">
        <v>218</v>
      </c>
      <c r="D6851" t="s">
        <v>784</v>
      </c>
      <c r="E6851" s="53" t="str">
        <f t="shared" si="213"/>
        <v>2016_IDBONNEVILLE</v>
      </c>
      <c r="F6851">
        <v>417000</v>
      </c>
      <c r="G6851" s="53">
        <f t="array" ref="G6851">SUM(IF(A6851=A$5:A6851,IF(C6851=C$5:C6851,1,0),0))</f>
        <v>10</v>
      </c>
    </row>
    <row r="6852" spans="1:7" x14ac:dyDescent="0.25">
      <c r="A6852">
        <v>2016</v>
      </c>
      <c r="B6852" s="53" t="str">
        <f t="shared" si="212"/>
        <v>2016_ID11</v>
      </c>
      <c r="C6852" t="s">
        <v>218</v>
      </c>
      <c r="D6852" t="s">
        <v>785</v>
      </c>
      <c r="E6852" s="53" t="str">
        <f t="shared" si="213"/>
        <v>2016_IDBOUNDARY</v>
      </c>
      <c r="F6852">
        <v>417000</v>
      </c>
      <c r="G6852" s="53">
        <f t="array" ref="G6852">SUM(IF(A6852=A$5:A6852,IF(C6852=C$5:C6852,1,0),0))</f>
        <v>11</v>
      </c>
    </row>
    <row r="6853" spans="1:7" x14ac:dyDescent="0.25">
      <c r="A6853">
        <v>2016</v>
      </c>
      <c r="B6853" s="53" t="str">
        <f t="shared" si="212"/>
        <v>2016_ID12</v>
      </c>
      <c r="C6853" t="s">
        <v>218</v>
      </c>
      <c r="D6853" t="s">
        <v>552</v>
      </c>
      <c r="E6853" s="53" t="str">
        <f t="shared" si="213"/>
        <v>2016_IDBUTTE</v>
      </c>
      <c r="F6853">
        <v>417000</v>
      </c>
      <c r="G6853" s="53">
        <f t="array" ref="G6853">SUM(IF(A6853=A$5:A6853,IF(C6853=C$5:C6853,1,0),0))</f>
        <v>12</v>
      </c>
    </row>
    <row r="6854" spans="1:7" x14ac:dyDescent="0.25">
      <c r="A6854">
        <v>2016</v>
      </c>
      <c r="B6854" s="53" t="str">
        <f t="shared" ref="B6854:B6917" si="214">A6854&amp;"_"&amp;C6854&amp;G6854</f>
        <v>2016_ID13</v>
      </c>
      <c r="C6854" t="s">
        <v>218</v>
      </c>
      <c r="D6854" t="s">
        <v>220</v>
      </c>
      <c r="E6854" s="53" t="str">
        <f t="shared" ref="E6854:E6917" si="215">A6854&amp;"_"&amp;C6854&amp;D6854</f>
        <v>2016_IDCAMAS</v>
      </c>
      <c r="F6854">
        <v>625500</v>
      </c>
      <c r="G6854" s="53">
        <f t="array" ref="G6854">SUM(IF(A6854=A$5:A6854,IF(C6854=C$5:C6854,1,0),0))</f>
        <v>13</v>
      </c>
    </row>
    <row r="6855" spans="1:7" x14ac:dyDescent="0.25">
      <c r="A6855">
        <v>2016</v>
      </c>
      <c r="B6855" s="53" t="str">
        <f t="shared" si="214"/>
        <v>2016_ID14</v>
      </c>
      <c r="C6855" t="s">
        <v>218</v>
      </c>
      <c r="D6855" t="s">
        <v>786</v>
      </c>
      <c r="E6855" s="53" t="str">
        <f t="shared" si="215"/>
        <v>2016_IDCANYON</v>
      </c>
      <c r="F6855">
        <v>417000</v>
      </c>
      <c r="G6855" s="53">
        <f t="array" ref="G6855">SUM(IF(A6855=A$5:A6855,IF(C6855=C$5:C6855,1,0),0))</f>
        <v>14</v>
      </c>
    </row>
    <row r="6856" spans="1:7" x14ac:dyDescent="0.25">
      <c r="A6856">
        <v>2016</v>
      </c>
      <c r="B6856" s="53" t="str">
        <f t="shared" si="214"/>
        <v>2016_ID15</v>
      </c>
      <c r="C6856" t="s">
        <v>218</v>
      </c>
      <c r="D6856" t="s">
        <v>787</v>
      </c>
      <c r="E6856" s="53" t="str">
        <f t="shared" si="215"/>
        <v>2016_IDCARIBOU</v>
      </c>
      <c r="F6856">
        <v>417000</v>
      </c>
      <c r="G6856" s="53">
        <f t="array" ref="G6856">SUM(IF(A6856=A$5:A6856,IF(C6856=C$5:C6856,1,0),0))</f>
        <v>15</v>
      </c>
    </row>
    <row r="6857" spans="1:7" x14ac:dyDescent="0.25">
      <c r="A6857">
        <v>2016</v>
      </c>
      <c r="B6857" s="53" t="str">
        <f t="shared" si="214"/>
        <v>2016_ID16</v>
      </c>
      <c r="C6857" t="s">
        <v>218</v>
      </c>
      <c r="D6857" t="s">
        <v>788</v>
      </c>
      <c r="E6857" s="53" t="str">
        <f t="shared" si="215"/>
        <v>2016_IDCASSIA</v>
      </c>
      <c r="F6857">
        <v>417000</v>
      </c>
      <c r="G6857" s="53">
        <f t="array" ref="G6857">SUM(IF(A6857=A$5:A6857,IF(C6857=C$5:C6857,1,0),0))</f>
        <v>16</v>
      </c>
    </row>
    <row r="6858" spans="1:7" x14ac:dyDescent="0.25">
      <c r="A6858">
        <v>2016</v>
      </c>
      <c r="B6858" s="53" t="str">
        <f t="shared" si="214"/>
        <v>2016_ID17</v>
      </c>
      <c r="C6858" t="s">
        <v>218</v>
      </c>
      <c r="D6858" t="s">
        <v>507</v>
      </c>
      <c r="E6858" s="53" t="str">
        <f t="shared" si="215"/>
        <v>2016_IDCLARK</v>
      </c>
      <c r="F6858">
        <v>417000</v>
      </c>
      <c r="G6858" s="53">
        <f t="array" ref="G6858">SUM(IF(A6858=A$5:A6858,IF(C6858=C$5:C6858,1,0),0))</f>
        <v>17</v>
      </c>
    </row>
    <row r="6859" spans="1:7" x14ac:dyDescent="0.25">
      <c r="A6859">
        <v>2016</v>
      </c>
      <c r="B6859" s="53" t="str">
        <f t="shared" si="214"/>
        <v>2016_ID18</v>
      </c>
      <c r="C6859" t="s">
        <v>218</v>
      </c>
      <c r="D6859" t="s">
        <v>789</v>
      </c>
      <c r="E6859" s="53" t="str">
        <f t="shared" si="215"/>
        <v>2016_IDCLEARWATER</v>
      </c>
      <c r="F6859">
        <v>417000</v>
      </c>
      <c r="G6859" s="53">
        <f t="array" ref="G6859">SUM(IF(A6859=A$5:A6859,IF(C6859=C$5:C6859,1,0),0))</f>
        <v>18</v>
      </c>
    </row>
    <row r="6860" spans="1:7" x14ac:dyDescent="0.25">
      <c r="A6860">
        <v>2016</v>
      </c>
      <c r="B6860" s="53" t="str">
        <f t="shared" si="214"/>
        <v>2016_ID19</v>
      </c>
      <c r="C6860" t="s">
        <v>218</v>
      </c>
      <c r="D6860" t="s">
        <v>592</v>
      </c>
      <c r="E6860" s="53" t="str">
        <f t="shared" si="215"/>
        <v>2016_IDCUSTER</v>
      </c>
      <c r="F6860">
        <v>417000</v>
      </c>
      <c r="G6860" s="53">
        <f t="array" ref="G6860">SUM(IF(A6860=A$5:A6860,IF(C6860=C$5:C6860,1,0),0))</f>
        <v>19</v>
      </c>
    </row>
    <row r="6861" spans="1:7" x14ac:dyDescent="0.25">
      <c r="A6861">
        <v>2016</v>
      </c>
      <c r="B6861" s="53" t="str">
        <f t="shared" si="214"/>
        <v>2016_ID20</v>
      </c>
      <c r="C6861" t="s">
        <v>218</v>
      </c>
      <c r="D6861" t="s">
        <v>451</v>
      </c>
      <c r="E6861" s="53" t="str">
        <f t="shared" si="215"/>
        <v>2016_IDELMORE</v>
      </c>
      <c r="F6861">
        <v>417000</v>
      </c>
      <c r="G6861" s="53">
        <f t="array" ref="G6861">SUM(IF(A6861=A$5:A6861,IF(C6861=C$5:C6861,1,0),0))</f>
        <v>20</v>
      </c>
    </row>
    <row r="6862" spans="1:7" x14ac:dyDescent="0.25">
      <c r="A6862">
        <v>2016</v>
      </c>
      <c r="B6862" s="53" t="str">
        <f t="shared" si="214"/>
        <v>2016_ID21</v>
      </c>
      <c r="C6862" t="s">
        <v>218</v>
      </c>
      <c r="D6862" t="s">
        <v>455</v>
      </c>
      <c r="E6862" s="53" t="str">
        <f t="shared" si="215"/>
        <v>2016_IDFRANKLIN</v>
      </c>
      <c r="F6862">
        <v>417000</v>
      </c>
      <c r="G6862" s="53">
        <f t="array" ref="G6862">SUM(IF(A6862=A$5:A6862,IF(C6862=C$5:C6862,1,0),0))</f>
        <v>21</v>
      </c>
    </row>
    <row r="6863" spans="1:7" x14ac:dyDescent="0.25">
      <c r="A6863">
        <v>2016</v>
      </c>
      <c r="B6863" s="53" t="str">
        <f t="shared" si="214"/>
        <v>2016_ID22</v>
      </c>
      <c r="C6863" t="s">
        <v>218</v>
      </c>
      <c r="D6863" t="s">
        <v>596</v>
      </c>
      <c r="E6863" s="53" t="str">
        <f t="shared" si="215"/>
        <v>2016_IDFREMONT</v>
      </c>
      <c r="F6863">
        <v>417000</v>
      </c>
      <c r="G6863" s="53">
        <f t="array" ref="G6863">SUM(IF(A6863=A$5:A6863,IF(C6863=C$5:C6863,1,0),0))</f>
        <v>22</v>
      </c>
    </row>
    <row r="6864" spans="1:7" x14ac:dyDescent="0.25">
      <c r="A6864">
        <v>2016</v>
      </c>
      <c r="B6864" s="53" t="str">
        <f t="shared" si="214"/>
        <v>2016_ID23</v>
      </c>
      <c r="C6864" t="s">
        <v>218</v>
      </c>
      <c r="D6864" t="s">
        <v>790</v>
      </c>
      <c r="E6864" s="53" t="str">
        <f t="shared" si="215"/>
        <v>2016_IDGEM</v>
      </c>
      <c r="F6864">
        <v>417000</v>
      </c>
      <c r="G6864" s="53">
        <f t="array" ref="G6864">SUM(IF(A6864=A$5:A6864,IF(C6864=C$5:C6864,1,0),0))</f>
        <v>23</v>
      </c>
    </row>
    <row r="6865" spans="1:7" x14ac:dyDescent="0.25">
      <c r="A6865">
        <v>2016</v>
      </c>
      <c r="B6865" s="53" t="str">
        <f t="shared" si="214"/>
        <v>2016_ID24</v>
      </c>
      <c r="C6865" t="s">
        <v>218</v>
      </c>
      <c r="D6865" t="s">
        <v>791</v>
      </c>
      <c r="E6865" s="53" t="str">
        <f t="shared" si="215"/>
        <v>2016_IDGOODING</v>
      </c>
      <c r="F6865">
        <v>417000</v>
      </c>
      <c r="G6865" s="53">
        <f t="array" ref="G6865">SUM(IF(A6865=A$5:A6865,IF(C6865=C$5:C6865,1,0),0))</f>
        <v>24</v>
      </c>
    </row>
    <row r="6866" spans="1:7" x14ac:dyDescent="0.25">
      <c r="A6866">
        <v>2016</v>
      </c>
      <c r="B6866" s="53" t="str">
        <f t="shared" si="214"/>
        <v>2016_ID25</v>
      </c>
      <c r="C6866" t="s">
        <v>218</v>
      </c>
      <c r="D6866" t="s">
        <v>90</v>
      </c>
      <c r="E6866" s="53" t="str">
        <f t="shared" si="215"/>
        <v>2016_IDIDAHO</v>
      </c>
      <c r="F6866">
        <v>417000</v>
      </c>
      <c r="G6866" s="53">
        <f t="array" ref="G6866">SUM(IF(A6866=A$5:A6866,IF(C6866=C$5:C6866,1,0),0))</f>
        <v>25</v>
      </c>
    </row>
    <row r="6867" spans="1:7" x14ac:dyDescent="0.25">
      <c r="A6867">
        <v>2016</v>
      </c>
      <c r="B6867" s="53" t="str">
        <f t="shared" si="214"/>
        <v>2016_ID26</v>
      </c>
      <c r="C6867" t="s">
        <v>218</v>
      </c>
      <c r="D6867" t="s">
        <v>196</v>
      </c>
      <c r="E6867" s="53" t="str">
        <f t="shared" si="215"/>
        <v>2016_IDJEFFERSON</v>
      </c>
      <c r="F6867">
        <v>417000</v>
      </c>
      <c r="G6867" s="53">
        <f t="array" ref="G6867">SUM(IF(A6867=A$5:A6867,IF(C6867=C$5:C6867,1,0),0))</f>
        <v>26</v>
      </c>
    </row>
    <row r="6868" spans="1:7" x14ac:dyDescent="0.25">
      <c r="A6868">
        <v>2016</v>
      </c>
      <c r="B6868" s="53" t="str">
        <f t="shared" si="214"/>
        <v>2016_ID27</v>
      </c>
      <c r="C6868" t="s">
        <v>218</v>
      </c>
      <c r="D6868" t="s">
        <v>792</v>
      </c>
      <c r="E6868" s="53" t="str">
        <f t="shared" si="215"/>
        <v>2016_IDJEROME</v>
      </c>
      <c r="F6868">
        <v>417000</v>
      </c>
      <c r="G6868" s="53">
        <f t="array" ref="G6868">SUM(IF(A6868=A$5:A6868,IF(C6868=C$5:C6868,1,0),0))</f>
        <v>27</v>
      </c>
    </row>
    <row r="6869" spans="1:7" x14ac:dyDescent="0.25">
      <c r="A6869">
        <v>2016</v>
      </c>
      <c r="B6869" s="53" t="str">
        <f t="shared" si="214"/>
        <v>2016_ID28</v>
      </c>
      <c r="C6869" t="s">
        <v>218</v>
      </c>
      <c r="D6869" t="s">
        <v>793</v>
      </c>
      <c r="E6869" s="53" t="str">
        <f t="shared" si="215"/>
        <v>2016_IDKOOTENAI</v>
      </c>
      <c r="F6869">
        <v>417000</v>
      </c>
      <c r="G6869" s="53">
        <f t="array" ref="G6869">SUM(IF(A6869=A$5:A6869,IF(C6869=C$5:C6869,1,0),0))</f>
        <v>28</v>
      </c>
    </row>
    <row r="6870" spans="1:7" x14ac:dyDescent="0.25">
      <c r="A6870">
        <v>2016</v>
      </c>
      <c r="B6870" s="53" t="str">
        <f t="shared" si="214"/>
        <v>2016_ID29</v>
      </c>
      <c r="C6870" t="s">
        <v>218</v>
      </c>
      <c r="D6870" t="s">
        <v>794</v>
      </c>
      <c r="E6870" s="53" t="str">
        <f t="shared" si="215"/>
        <v>2016_IDLATAH</v>
      </c>
      <c r="F6870">
        <v>417000</v>
      </c>
      <c r="G6870" s="53">
        <f t="array" ref="G6870">SUM(IF(A6870=A$5:A6870,IF(C6870=C$5:C6870,1,0),0))</f>
        <v>29</v>
      </c>
    </row>
    <row r="6871" spans="1:7" x14ac:dyDescent="0.25">
      <c r="A6871">
        <v>2016</v>
      </c>
      <c r="B6871" s="53" t="str">
        <f t="shared" si="214"/>
        <v>2016_ID30</v>
      </c>
      <c r="C6871" t="s">
        <v>218</v>
      </c>
      <c r="D6871" t="s">
        <v>795</v>
      </c>
      <c r="E6871" s="53" t="str">
        <f t="shared" si="215"/>
        <v>2016_IDLEMHI</v>
      </c>
      <c r="F6871">
        <v>417000</v>
      </c>
      <c r="G6871" s="53">
        <f t="array" ref="G6871">SUM(IF(A6871=A$5:A6871,IF(C6871=C$5:C6871,1,0),0))</f>
        <v>30</v>
      </c>
    </row>
    <row r="6872" spans="1:7" x14ac:dyDescent="0.25">
      <c r="A6872">
        <v>2016</v>
      </c>
      <c r="B6872" s="53" t="str">
        <f t="shared" si="214"/>
        <v>2016_ID31</v>
      </c>
      <c r="C6872" t="s">
        <v>218</v>
      </c>
      <c r="D6872" t="s">
        <v>796</v>
      </c>
      <c r="E6872" s="53" t="str">
        <f t="shared" si="215"/>
        <v>2016_IDLEWIS</v>
      </c>
      <c r="F6872">
        <v>417000</v>
      </c>
      <c r="G6872" s="53">
        <f t="array" ref="G6872">SUM(IF(A6872=A$5:A6872,IF(C6872=C$5:C6872,1,0),0))</f>
        <v>31</v>
      </c>
    </row>
    <row r="6873" spans="1:7" x14ac:dyDescent="0.25">
      <c r="A6873">
        <v>2016</v>
      </c>
      <c r="B6873" s="53" t="str">
        <f t="shared" si="214"/>
        <v>2016_ID32</v>
      </c>
      <c r="C6873" t="s">
        <v>218</v>
      </c>
      <c r="D6873" t="s">
        <v>221</v>
      </c>
      <c r="E6873" s="53" t="str">
        <f t="shared" si="215"/>
        <v>2016_IDLINCOLN</v>
      </c>
      <c r="F6873">
        <v>625500</v>
      </c>
      <c r="G6873" s="53">
        <f t="array" ref="G6873">SUM(IF(A6873=A$5:A6873,IF(C6873=C$5:C6873,1,0),0))</f>
        <v>32</v>
      </c>
    </row>
    <row r="6874" spans="1:7" x14ac:dyDescent="0.25">
      <c r="A6874">
        <v>2016</v>
      </c>
      <c r="B6874" s="53" t="str">
        <f t="shared" si="214"/>
        <v>2016_ID33</v>
      </c>
      <c r="C6874" t="s">
        <v>218</v>
      </c>
      <c r="D6874" t="s">
        <v>467</v>
      </c>
      <c r="E6874" s="53" t="str">
        <f t="shared" si="215"/>
        <v>2016_IDMADISON</v>
      </c>
      <c r="F6874">
        <v>417000</v>
      </c>
      <c r="G6874" s="53">
        <f t="array" ref="G6874">SUM(IF(A6874=A$5:A6874,IF(C6874=C$5:C6874,1,0),0))</f>
        <v>33</v>
      </c>
    </row>
    <row r="6875" spans="1:7" x14ac:dyDescent="0.25">
      <c r="A6875">
        <v>2016</v>
      </c>
      <c r="B6875" s="53" t="str">
        <f t="shared" si="214"/>
        <v>2016_ID34</v>
      </c>
      <c r="C6875" t="s">
        <v>218</v>
      </c>
      <c r="D6875" t="s">
        <v>797</v>
      </c>
      <c r="E6875" s="53" t="str">
        <f t="shared" si="215"/>
        <v>2016_IDMINIDOKA</v>
      </c>
      <c r="F6875">
        <v>417000</v>
      </c>
      <c r="G6875" s="53">
        <f t="array" ref="G6875">SUM(IF(A6875=A$5:A6875,IF(C6875=C$5:C6875,1,0),0))</f>
        <v>34</v>
      </c>
    </row>
    <row r="6876" spans="1:7" x14ac:dyDescent="0.25">
      <c r="A6876">
        <v>2016</v>
      </c>
      <c r="B6876" s="53" t="str">
        <f t="shared" si="214"/>
        <v>2016_ID35</v>
      </c>
      <c r="C6876" t="s">
        <v>218</v>
      </c>
      <c r="D6876" t="s">
        <v>798</v>
      </c>
      <c r="E6876" s="53" t="str">
        <f t="shared" si="215"/>
        <v>2016_IDNEZ PERCE</v>
      </c>
      <c r="F6876">
        <v>417000</v>
      </c>
      <c r="G6876" s="53">
        <f t="array" ref="G6876">SUM(IF(A6876=A$5:A6876,IF(C6876=C$5:C6876,1,0),0))</f>
        <v>35</v>
      </c>
    </row>
    <row r="6877" spans="1:7" x14ac:dyDescent="0.25">
      <c r="A6877">
        <v>2016</v>
      </c>
      <c r="B6877" s="53" t="str">
        <f t="shared" si="214"/>
        <v>2016_ID36</v>
      </c>
      <c r="C6877" t="s">
        <v>218</v>
      </c>
      <c r="D6877" t="s">
        <v>799</v>
      </c>
      <c r="E6877" s="53" t="str">
        <f t="shared" si="215"/>
        <v>2016_IDONEIDA</v>
      </c>
      <c r="F6877">
        <v>417000</v>
      </c>
      <c r="G6877" s="53">
        <f t="array" ref="G6877">SUM(IF(A6877=A$5:A6877,IF(C6877=C$5:C6877,1,0),0))</f>
        <v>36</v>
      </c>
    </row>
    <row r="6878" spans="1:7" x14ac:dyDescent="0.25">
      <c r="A6878">
        <v>2016</v>
      </c>
      <c r="B6878" s="53" t="str">
        <f t="shared" si="214"/>
        <v>2016_ID37</v>
      </c>
      <c r="C6878" t="s">
        <v>218</v>
      </c>
      <c r="D6878" t="s">
        <v>800</v>
      </c>
      <c r="E6878" s="53" t="str">
        <f t="shared" si="215"/>
        <v>2016_IDOWYHEE</v>
      </c>
      <c r="F6878">
        <v>417000</v>
      </c>
      <c r="G6878" s="53">
        <f t="array" ref="G6878">SUM(IF(A6878=A$5:A6878,IF(C6878=C$5:C6878,1,0),0))</f>
        <v>37</v>
      </c>
    </row>
    <row r="6879" spans="1:7" x14ac:dyDescent="0.25">
      <c r="A6879">
        <v>2016</v>
      </c>
      <c r="B6879" s="53" t="str">
        <f t="shared" si="214"/>
        <v>2016_ID38</v>
      </c>
      <c r="C6879" t="s">
        <v>218</v>
      </c>
      <c r="D6879" t="s">
        <v>801</v>
      </c>
      <c r="E6879" s="53" t="str">
        <f t="shared" si="215"/>
        <v>2016_IDPAYETTE</v>
      </c>
      <c r="F6879">
        <v>417000</v>
      </c>
      <c r="G6879" s="53">
        <f t="array" ref="G6879">SUM(IF(A6879=A$5:A6879,IF(C6879=C$5:C6879,1,0),0))</f>
        <v>38</v>
      </c>
    </row>
    <row r="6880" spans="1:7" x14ac:dyDescent="0.25">
      <c r="A6880">
        <v>2016</v>
      </c>
      <c r="B6880" s="53" t="str">
        <f t="shared" si="214"/>
        <v>2016_ID39</v>
      </c>
      <c r="C6880" t="s">
        <v>218</v>
      </c>
      <c r="D6880" t="s">
        <v>802</v>
      </c>
      <c r="E6880" s="53" t="str">
        <f t="shared" si="215"/>
        <v>2016_IDPOWER</v>
      </c>
      <c r="F6880">
        <v>417000</v>
      </c>
      <c r="G6880" s="53">
        <f t="array" ref="G6880">SUM(IF(A6880=A$5:A6880,IF(C6880=C$5:C6880,1,0),0))</f>
        <v>39</v>
      </c>
    </row>
    <row r="6881" spans="1:7" x14ac:dyDescent="0.25">
      <c r="A6881">
        <v>2016</v>
      </c>
      <c r="B6881" s="53" t="str">
        <f t="shared" si="214"/>
        <v>2016_ID40</v>
      </c>
      <c r="C6881" t="s">
        <v>218</v>
      </c>
      <c r="D6881" t="s">
        <v>803</v>
      </c>
      <c r="E6881" s="53" t="str">
        <f t="shared" si="215"/>
        <v>2016_IDSHOSHONE</v>
      </c>
      <c r="F6881">
        <v>417000</v>
      </c>
      <c r="G6881" s="53">
        <f t="array" ref="G6881">SUM(IF(A6881=A$5:A6881,IF(C6881=C$5:C6881,1,0),0))</f>
        <v>40</v>
      </c>
    </row>
    <row r="6882" spans="1:7" x14ac:dyDescent="0.25">
      <c r="A6882">
        <v>2016</v>
      </c>
      <c r="B6882" s="53" t="str">
        <f t="shared" si="214"/>
        <v>2016_ID41</v>
      </c>
      <c r="C6882" t="s">
        <v>218</v>
      </c>
      <c r="D6882" t="s">
        <v>222</v>
      </c>
      <c r="E6882" s="53" t="str">
        <f t="shared" si="215"/>
        <v>2016_IDTETON</v>
      </c>
      <c r="F6882">
        <v>625500</v>
      </c>
      <c r="G6882" s="53">
        <f t="array" ref="G6882">SUM(IF(A6882=A$5:A6882,IF(C6882=C$5:C6882,1,0),0))</f>
        <v>41</v>
      </c>
    </row>
    <row r="6883" spans="1:7" x14ac:dyDescent="0.25">
      <c r="A6883">
        <v>2016</v>
      </c>
      <c r="B6883" s="53" t="str">
        <f t="shared" si="214"/>
        <v>2016_ID42</v>
      </c>
      <c r="C6883" t="s">
        <v>218</v>
      </c>
      <c r="D6883" t="s">
        <v>804</v>
      </c>
      <c r="E6883" s="53" t="str">
        <f t="shared" si="215"/>
        <v>2016_IDTWIN FALLS</v>
      </c>
      <c r="F6883">
        <v>417000</v>
      </c>
      <c r="G6883" s="53">
        <f t="array" ref="G6883">SUM(IF(A6883=A$5:A6883,IF(C6883=C$5:C6883,1,0),0))</f>
        <v>42</v>
      </c>
    </row>
    <row r="6884" spans="1:7" x14ac:dyDescent="0.25">
      <c r="A6884">
        <v>2016</v>
      </c>
      <c r="B6884" s="53" t="str">
        <f t="shared" si="214"/>
        <v>2016_ID43</v>
      </c>
      <c r="C6884" t="s">
        <v>218</v>
      </c>
      <c r="D6884" t="s">
        <v>805</v>
      </c>
      <c r="E6884" s="53" t="str">
        <f t="shared" si="215"/>
        <v>2016_IDVALLEY</v>
      </c>
      <c r="F6884">
        <v>417000</v>
      </c>
      <c r="G6884" s="53">
        <f t="array" ref="G6884">SUM(IF(A6884=A$5:A6884,IF(C6884=C$5:C6884,1,0),0))</f>
        <v>43</v>
      </c>
    </row>
    <row r="6885" spans="1:7" x14ac:dyDescent="0.25">
      <c r="A6885">
        <v>2016</v>
      </c>
      <c r="B6885" s="53" t="str">
        <f t="shared" si="214"/>
        <v>2016_ID44</v>
      </c>
      <c r="C6885" t="s">
        <v>218</v>
      </c>
      <c r="D6885" t="s">
        <v>125</v>
      </c>
      <c r="E6885" s="53" t="str">
        <f t="shared" si="215"/>
        <v>2016_IDWASHINGTON</v>
      </c>
      <c r="F6885">
        <v>417000</v>
      </c>
      <c r="G6885" s="53">
        <f t="array" ref="G6885">SUM(IF(A6885=A$5:A6885,IF(C6885=C$5:C6885,1,0),0))</f>
        <v>44</v>
      </c>
    </row>
    <row r="6886" spans="1:7" x14ac:dyDescent="0.25">
      <c r="A6886">
        <v>2016</v>
      </c>
      <c r="B6886" s="53" t="str">
        <f t="shared" si="214"/>
        <v>2016_IL1</v>
      </c>
      <c r="C6886" t="s">
        <v>368</v>
      </c>
      <c r="D6886" t="s">
        <v>184</v>
      </c>
      <c r="E6886" s="53" t="str">
        <f t="shared" si="215"/>
        <v>2016_ILADAMS</v>
      </c>
      <c r="F6886">
        <v>417000</v>
      </c>
      <c r="G6886" s="53">
        <f t="array" ref="G6886">SUM(IF(A6886=A$5:A6886,IF(C6886=C$5:C6886,1,0),0))</f>
        <v>1</v>
      </c>
    </row>
    <row r="6887" spans="1:7" x14ac:dyDescent="0.25">
      <c r="A6887">
        <v>2016</v>
      </c>
      <c r="B6887" s="53" t="str">
        <f t="shared" si="214"/>
        <v>2016_IL2</v>
      </c>
      <c r="C6887" t="s">
        <v>368</v>
      </c>
      <c r="D6887" t="s">
        <v>806</v>
      </c>
      <c r="E6887" s="53" t="str">
        <f t="shared" si="215"/>
        <v>2016_ILALEXANDER</v>
      </c>
      <c r="F6887">
        <v>417000</v>
      </c>
      <c r="G6887" s="53">
        <f t="array" ref="G6887">SUM(IF(A6887=A$5:A6887,IF(C6887=C$5:C6887,1,0),0))</f>
        <v>2</v>
      </c>
    </row>
    <row r="6888" spans="1:7" x14ac:dyDescent="0.25">
      <c r="A6888">
        <v>2016</v>
      </c>
      <c r="B6888" s="53" t="str">
        <f t="shared" si="214"/>
        <v>2016_IL3</v>
      </c>
      <c r="C6888" t="s">
        <v>368</v>
      </c>
      <c r="D6888" t="s">
        <v>807</v>
      </c>
      <c r="E6888" s="53" t="str">
        <f t="shared" si="215"/>
        <v>2016_ILBOND</v>
      </c>
      <c r="F6888">
        <v>417000</v>
      </c>
      <c r="G6888" s="53">
        <f t="array" ref="G6888">SUM(IF(A6888=A$5:A6888,IF(C6888=C$5:C6888,1,0),0))</f>
        <v>3</v>
      </c>
    </row>
    <row r="6889" spans="1:7" x14ac:dyDescent="0.25">
      <c r="A6889">
        <v>2016</v>
      </c>
      <c r="B6889" s="53" t="str">
        <f t="shared" si="214"/>
        <v>2016_IL4</v>
      </c>
      <c r="C6889" t="s">
        <v>368</v>
      </c>
      <c r="D6889" t="s">
        <v>504</v>
      </c>
      <c r="E6889" s="53" t="str">
        <f t="shared" si="215"/>
        <v>2016_ILBOONE</v>
      </c>
      <c r="F6889">
        <v>417000</v>
      </c>
      <c r="G6889" s="53">
        <f t="array" ref="G6889">SUM(IF(A6889=A$5:A6889,IF(C6889=C$5:C6889,1,0),0))</f>
        <v>4</v>
      </c>
    </row>
    <row r="6890" spans="1:7" x14ac:dyDescent="0.25">
      <c r="A6890">
        <v>2016</v>
      </c>
      <c r="B6890" s="53" t="str">
        <f t="shared" si="214"/>
        <v>2016_IL5</v>
      </c>
      <c r="C6890" t="s">
        <v>368</v>
      </c>
      <c r="D6890" t="s">
        <v>808</v>
      </c>
      <c r="E6890" s="53" t="str">
        <f t="shared" si="215"/>
        <v>2016_ILBROWN</v>
      </c>
      <c r="F6890">
        <v>417000</v>
      </c>
      <c r="G6890" s="53">
        <f t="array" ref="G6890">SUM(IF(A6890=A$5:A6890,IF(C6890=C$5:C6890,1,0),0))</f>
        <v>5</v>
      </c>
    </row>
    <row r="6891" spans="1:7" x14ac:dyDescent="0.25">
      <c r="A6891">
        <v>2016</v>
      </c>
      <c r="B6891" s="53" t="str">
        <f t="shared" si="214"/>
        <v>2016_IL6</v>
      </c>
      <c r="C6891" t="s">
        <v>368</v>
      </c>
      <c r="D6891" t="s">
        <v>809</v>
      </c>
      <c r="E6891" s="53" t="str">
        <f t="shared" si="215"/>
        <v>2016_ILBUREAU</v>
      </c>
      <c r="F6891">
        <v>417000</v>
      </c>
      <c r="G6891" s="53">
        <f t="array" ref="G6891">SUM(IF(A6891=A$5:A6891,IF(C6891=C$5:C6891,1,0),0))</f>
        <v>6</v>
      </c>
    </row>
    <row r="6892" spans="1:7" x14ac:dyDescent="0.25">
      <c r="A6892">
        <v>2016</v>
      </c>
      <c r="B6892" s="53" t="str">
        <f t="shared" si="214"/>
        <v>2016_IL7</v>
      </c>
      <c r="C6892" t="s">
        <v>368</v>
      </c>
      <c r="D6892" t="s">
        <v>434</v>
      </c>
      <c r="E6892" s="53" t="str">
        <f t="shared" si="215"/>
        <v>2016_ILCALHOUN</v>
      </c>
      <c r="F6892">
        <v>417000</v>
      </c>
      <c r="G6892" s="53">
        <f t="array" ref="G6892">SUM(IF(A6892=A$5:A6892,IF(C6892=C$5:C6892,1,0),0))</f>
        <v>7</v>
      </c>
    </row>
    <row r="6893" spans="1:7" x14ac:dyDescent="0.25">
      <c r="A6893">
        <v>2016</v>
      </c>
      <c r="B6893" s="53" t="str">
        <f t="shared" si="214"/>
        <v>2016_IL8</v>
      </c>
      <c r="C6893" t="s">
        <v>368</v>
      </c>
      <c r="D6893" t="s">
        <v>227</v>
      </c>
      <c r="E6893" s="53" t="str">
        <f t="shared" si="215"/>
        <v>2016_ILCARROLL</v>
      </c>
      <c r="F6893">
        <v>417000</v>
      </c>
      <c r="G6893" s="53">
        <f t="array" ref="G6893">SUM(IF(A6893=A$5:A6893,IF(C6893=C$5:C6893,1,0),0))</f>
        <v>8</v>
      </c>
    </row>
    <row r="6894" spans="1:7" x14ac:dyDescent="0.25">
      <c r="A6894">
        <v>2016</v>
      </c>
      <c r="B6894" s="53" t="str">
        <f t="shared" si="214"/>
        <v>2016_IL9</v>
      </c>
      <c r="C6894" t="s">
        <v>368</v>
      </c>
      <c r="D6894" t="s">
        <v>810</v>
      </c>
      <c r="E6894" s="53" t="str">
        <f t="shared" si="215"/>
        <v>2016_ILCASS</v>
      </c>
      <c r="F6894">
        <v>417000</v>
      </c>
      <c r="G6894" s="53">
        <f t="array" ref="G6894">SUM(IF(A6894=A$5:A6894,IF(C6894=C$5:C6894,1,0),0))</f>
        <v>9</v>
      </c>
    </row>
    <row r="6895" spans="1:7" x14ac:dyDescent="0.25">
      <c r="A6895">
        <v>2016</v>
      </c>
      <c r="B6895" s="53" t="str">
        <f t="shared" si="214"/>
        <v>2016_IL10</v>
      </c>
      <c r="C6895" t="s">
        <v>368</v>
      </c>
      <c r="D6895" t="s">
        <v>811</v>
      </c>
      <c r="E6895" s="53" t="str">
        <f t="shared" si="215"/>
        <v>2016_ILCHAMPAIGN</v>
      </c>
      <c r="F6895">
        <v>417000</v>
      </c>
      <c r="G6895" s="53">
        <f t="array" ref="G6895">SUM(IF(A6895=A$5:A6895,IF(C6895=C$5:C6895,1,0),0))</f>
        <v>10</v>
      </c>
    </row>
    <row r="6896" spans="1:7" x14ac:dyDescent="0.25">
      <c r="A6896">
        <v>2016</v>
      </c>
      <c r="B6896" s="53" t="str">
        <f t="shared" si="214"/>
        <v>2016_IL11</v>
      </c>
      <c r="C6896" t="s">
        <v>368</v>
      </c>
      <c r="D6896" t="s">
        <v>812</v>
      </c>
      <c r="E6896" s="53" t="str">
        <f t="shared" si="215"/>
        <v>2016_ILCHRISTIAN</v>
      </c>
      <c r="F6896">
        <v>417000</v>
      </c>
      <c r="G6896" s="53">
        <f t="array" ref="G6896">SUM(IF(A6896=A$5:A6896,IF(C6896=C$5:C6896,1,0),0))</f>
        <v>11</v>
      </c>
    </row>
    <row r="6897" spans="1:7" x14ac:dyDescent="0.25">
      <c r="A6897">
        <v>2016</v>
      </c>
      <c r="B6897" s="53" t="str">
        <f t="shared" si="214"/>
        <v>2016_IL12</v>
      </c>
      <c r="C6897" t="s">
        <v>368</v>
      </c>
      <c r="D6897" t="s">
        <v>507</v>
      </c>
      <c r="E6897" s="53" t="str">
        <f t="shared" si="215"/>
        <v>2016_ILCLARK</v>
      </c>
      <c r="F6897">
        <v>417000</v>
      </c>
      <c r="G6897" s="53">
        <f t="array" ref="G6897">SUM(IF(A6897=A$5:A6897,IF(C6897=C$5:C6897,1,0),0))</f>
        <v>12</v>
      </c>
    </row>
    <row r="6898" spans="1:7" x14ac:dyDescent="0.25">
      <c r="A6898">
        <v>2016</v>
      </c>
      <c r="B6898" s="53" t="str">
        <f t="shared" si="214"/>
        <v>2016_IL13</v>
      </c>
      <c r="C6898" t="s">
        <v>368</v>
      </c>
      <c r="D6898" t="s">
        <v>439</v>
      </c>
      <c r="E6898" s="53" t="str">
        <f t="shared" si="215"/>
        <v>2016_ILCLAY</v>
      </c>
      <c r="F6898">
        <v>417000</v>
      </c>
      <c r="G6898" s="53">
        <f t="array" ref="G6898">SUM(IF(A6898=A$5:A6898,IF(C6898=C$5:C6898,1,0),0))</f>
        <v>13</v>
      </c>
    </row>
    <row r="6899" spans="1:7" x14ac:dyDescent="0.25">
      <c r="A6899">
        <v>2016</v>
      </c>
      <c r="B6899" s="53" t="str">
        <f t="shared" si="214"/>
        <v>2016_IL14</v>
      </c>
      <c r="C6899" t="s">
        <v>368</v>
      </c>
      <c r="D6899" t="s">
        <v>813</v>
      </c>
      <c r="E6899" s="53" t="str">
        <f t="shared" si="215"/>
        <v>2016_ILCLINTON</v>
      </c>
      <c r="F6899">
        <v>417000</v>
      </c>
      <c r="G6899" s="53">
        <f t="array" ref="G6899">SUM(IF(A6899=A$5:A6899,IF(C6899=C$5:C6899,1,0),0))</f>
        <v>14</v>
      </c>
    </row>
    <row r="6900" spans="1:7" x14ac:dyDescent="0.25">
      <c r="A6900">
        <v>2016</v>
      </c>
      <c r="B6900" s="53" t="str">
        <f t="shared" si="214"/>
        <v>2016_IL15</v>
      </c>
      <c r="C6900" t="s">
        <v>368</v>
      </c>
      <c r="D6900" t="s">
        <v>814</v>
      </c>
      <c r="E6900" s="53" t="str">
        <f t="shared" si="215"/>
        <v>2016_ILCOLES</v>
      </c>
      <c r="F6900">
        <v>417000</v>
      </c>
      <c r="G6900" s="53">
        <f t="array" ref="G6900">SUM(IF(A6900=A$5:A6900,IF(C6900=C$5:C6900,1,0),0))</f>
        <v>15</v>
      </c>
    </row>
    <row r="6901" spans="1:7" x14ac:dyDescent="0.25">
      <c r="A6901">
        <v>2016</v>
      </c>
      <c r="B6901" s="53" t="str">
        <f t="shared" si="214"/>
        <v>2016_IL16</v>
      </c>
      <c r="C6901" t="s">
        <v>368</v>
      </c>
      <c r="D6901" t="s">
        <v>697</v>
      </c>
      <c r="E6901" s="53" t="str">
        <f t="shared" si="215"/>
        <v>2016_ILCOOK</v>
      </c>
      <c r="F6901">
        <v>417000</v>
      </c>
      <c r="G6901" s="53">
        <f t="array" ref="G6901">SUM(IF(A6901=A$5:A6901,IF(C6901=C$5:C6901,1,0),0))</f>
        <v>16</v>
      </c>
    </row>
    <row r="6902" spans="1:7" x14ac:dyDescent="0.25">
      <c r="A6902">
        <v>2016</v>
      </c>
      <c r="B6902" s="53" t="str">
        <f t="shared" si="214"/>
        <v>2016_IL17</v>
      </c>
      <c r="C6902" t="s">
        <v>368</v>
      </c>
      <c r="D6902" t="s">
        <v>512</v>
      </c>
      <c r="E6902" s="53" t="str">
        <f t="shared" si="215"/>
        <v>2016_ILCRAWFORD</v>
      </c>
      <c r="F6902">
        <v>417000</v>
      </c>
      <c r="G6902" s="53">
        <f t="array" ref="G6902">SUM(IF(A6902=A$5:A6902,IF(C6902=C$5:C6902,1,0),0))</f>
        <v>17</v>
      </c>
    </row>
    <row r="6903" spans="1:7" x14ac:dyDescent="0.25">
      <c r="A6903">
        <v>2016</v>
      </c>
      <c r="B6903" s="53" t="str">
        <f t="shared" si="214"/>
        <v>2016_IL18</v>
      </c>
      <c r="C6903" t="s">
        <v>368</v>
      </c>
      <c r="D6903" t="s">
        <v>310</v>
      </c>
      <c r="E6903" s="53" t="str">
        <f t="shared" si="215"/>
        <v>2016_ILCUMBERLAND</v>
      </c>
      <c r="F6903">
        <v>417000</v>
      </c>
      <c r="G6903" s="53">
        <f t="array" ref="G6903">SUM(IF(A6903=A$5:A6903,IF(C6903=C$5:C6903,1,0),0))</f>
        <v>18</v>
      </c>
    </row>
    <row r="6904" spans="1:7" x14ac:dyDescent="0.25">
      <c r="A6904">
        <v>2016</v>
      </c>
      <c r="B6904" s="53" t="str">
        <f t="shared" si="214"/>
        <v>2016_IL19</v>
      </c>
      <c r="C6904" t="s">
        <v>368</v>
      </c>
      <c r="D6904" t="s">
        <v>703</v>
      </c>
      <c r="E6904" s="53" t="str">
        <f t="shared" si="215"/>
        <v>2016_ILDEKALB</v>
      </c>
      <c r="F6904">
        <v>417000</v>
      </c>
      <c r="G6904" s="53">
        <f t="array" ref="G6904">SUM(IF(A6904=A$5:A6904,IF(C6904=C$5:C6904,1,0),0))</f>
        <v>19</v>
      </c>
    </row>
    <row r="6905" spans="1:7" x14ac:dyDescent="0.25">
      <c r="A6905">
        <v>2016</v>
      </c>
      <c r="B6905" s="53" t="str">
        <f t="shared" si="214"/>
        <v>2016_IL20</v>
      </c>
      <c r="C6905" t="s">
        <v>368</v>
      </c>
      <c r="D6905" t="s">
        <v>815</v>
      </c>
      <c r="E6905" s="53" t="str">
        <f t="shared" si="215"/>
        <v>2016_ILDE WITT</v>
      </c>
      <c r="F6905">
        <v>417000</v>
      </c>
      <c r="G6905" s="53">
        <f t="array" ref="G6905">SUM(IF(A6905=A$5:A6905,IF(C6905=C$5:C6905,1,0),0))</f>
        <v>20</v>
      </c>
    </row>
    <row r="6906" spans="1:7" x14ac:dyDescent="0.25">
      <c r="A6906">
        <v>2016</v>
      </c>
      <c r="B6906" s="53" t="str">
        <f t="shared" si="214"/>
        <v>2016_IL21</v>
      </c>
      <c r="C6906" t="s">
        <v>368</v>
      </c>
      <c r="D6906" t="s">
        <v>190</v>
      </c>
      <c r="E6906" s="53" t="str">
        <f t="shared" si="215"/>
        <v>2016_ILDOUGLAS</v>
      </c>
      <c r="F6906">
        <v>417000</v>
      </c>
      <c r="G6906" s="53">
        <f t="array" ref="G6906">SUM(IF(A6906=A$5:A6906,IF(C6906=C$5:C6906,1,0),0))</f>
        <v>21</v>
      </c>
    </row>
    <row r="6907" spans="1:7" x14ac:dyDescent="0.25">
      <c r="A6907">
        <v>2016</v>
      </c>
      <c r="B6907" s="53" t="str">
        <f t="shared" si="214"/>
        <v>2016_IL22</v>
      </c>
      <c r="C6907" t="s">
        <v>368</v>
      </c>
      <c r="D6907" t="s">
        <v>816</v>
      </c>
      <c r="E6907" s="53" t="str">
        <f t="shared" si="215"/>
        <v>2016_ILDUPAGE</v>
      </c>
      <c r="F6907">
        <v>417000</v>
      </c>
      <c r="G6907" s="53">
        <f t="array" ref="G6907">SUM(IF(A6907=A$5:A6907,IF(C6907=C$5:C6907,1,0),0))</f>
        <v>22</v>
      </c>
    </row>
    <row r="6908" spans="1:7" x14ac:dyDescent="0.25">
      <c r="A6908">
        <v>2016</v>
      </c>
      <c r="B6908" s="53" t="str">
        <f t="shared" si="214"/>
        <v>2016_IL23</v>
      </c>
      <c r="C6908" t="s">
        <v>368</v>
      </c>
      <c r="D6908" t="s">
        <v>817</v>
      </c>
      <c r="E6908" s="53" t="str">
        <f t="shared" si="215"/>
        <v>2016_ILEDGAR</v>
      </c>
      <c r="F6908">
        <v>417000</v>
      </c>
      <c r="G6908" s="53">
        <f t="array" ref="G6908">SUM(IF(A6908=A$5:A6908,IF(C6908=C$5:C6908,1,0),0))</f>
        <v>23</v>
      </c>
    </row>
    <row r="6909" spans="1:7" x14ac:dyDescent="0.25">
      <c r="A6909">
        <v>2016</v>
      </c>
      <c r="B6909" s="53" t="str">
        <f t="shared" si="214"/>
        <v>2016_IL24</v>
      </c>
      <c r="C6909" t="s">
        <v>368</v>
      </c>
      <c r="D6909" t="s">
        <v>818</v>
      </c>
      <c r="E6909" s="53" t="str">
        <f t="shared" si="215"/>
        <v>2016_ILEDWARDS</v>
      </c>
      <c r="F6909">
        <v>417000</v>
      </c>
      <c r="G6909" s="53">
        <f t="array" ref="G6909">SUM(IF(A6909=A$5:A6909,IF(C6909=C$5:C6909,1,0),0))</f>
        <v>24</v>
      </c>
    </row>
    <row r="6910" spans="1:7" x14ac:dyDescent="0.25">
      <c r="A6910">
        <v>2016</v>
      </c>
      <c r="B6910" s="53" t="str">
        <f t="shared" si="214"/>
        <v>2016_IL25</v>
      </c>
      <c r="C6910" t="s">
        <v>368</v>
      </c>
      <c r="D6910" t="s">
        <v>709</v>
      </c>
      <c r="E6910" s="53" t="str">
        <f t="shared" si="215"/>
        <v>2016_ILEFFINGHAM</v>
      </c>
      <c r="F6910">
        <v>417000</v>
      </c>
      <c r="G6910" s="53">
        <f t="array" ref="G6910">SUM(IF(A6910=A$5:A6910,IF(C6910=C$5:C6910,1,0),0))</f>
        <v>25</v>
      </c>
    </row>
    <row r="6911" spans="1:7" x14ac:dyDescent="0.25">
      <c r="A6911">
        <v>2016</v>
      </c>
      <c r="B6911" s="53" t="str">
        <f t="shared" si="214"/>
        <v>2016_IL26</v>
      </c>
      <c r="C6911" t="s">
        <v>368</v>
      </c>
      <c r="D6911" t="s">
        <v>454</v>
      </c>
      <c r="E6911" s="53" t="str">
        <f t="shared" si="215"/>
        <v>2016_ILFAYETTE</v>
      </c>
      <c r="F6911">
        <v>417000</v>
      </c>
      <c r="G6911" s="53">
        <f t="array" ref="G6911">SUM(IF(A6911=A$5:A6911,IF(C6911=C$5:C6911,1,0),0))</f>
        <v>26</v>
      </c>
    </row>
    <row r="6912" spans="1:7" x14ac:dyDescent="0.25">
      <c r="A6912">
        <v>2016</v>
      </c>
      <c r="B6912" s="53" t="str">
        <f t="shared" si="214"/>
        <v>2016_IL27</v>
      </c>
      <c r="C6912" t="s">
        <v>368</v>
      </c>
      <c r="D6912" t="s">
        <v>819</v>
      </c>
      <c r="E6912" s="53" t="str">
        <f t="shared" si="215"/>
        <v>2016_ILFORD</v>
      </c>
      <c r="F6912">
        <v>417000</v>
      </c>
      <c r="G6912" s="53">
        <f t="array" ref="G6912">SUM(IF(A6912=A$5:A6912,IF(C6912=C$5:C6912,1,0),0))</f>
        <v>27</v>
      </c>
    </row>
    <row r="6913" spans="1:7" x14ac:dyDescent="0.25">
      <c r="A6913">
        <v>2016</v>
      </c>
      <c r="B6913" s="53" t="str">
        <f t="shared" si="214"/>
        <v>2016_IL28</v>
      </c>
      <c r="C6913" t="s">
        <v>368</v>
      </c>
      <c r="D6913" t="s">
        <v>455</v>
      </c>
      <c r="E6913" s="53" t="str">
        <f t="shared" si="215"/>
        <v>2016_ILFRANKLIN</v>
      </c>
      <c r="F6913">
        <v>417000</v>
      </c>
      <c r="G6913" s="53">
        <f t="array" ref="G6913">SUM(IF(A6913=A$5:A6913,IF(C6913=C$5:C6913,1,0),0))</f>
        <v>28</v>
      </c>
    </row>
    <row r="6914" spans="1:7" x14ac:dyDescent="0.25">
      <c r="A6914">
        <v>2016</v>
      </c>
      <c r="B6914" s="53" t="str">
        <f t="shared" si="214"/>
        <v>2016_IL29</v>
      </c>
      <c r="C6914" t="s">
        <v>368</v>
      </c>
      <c r="D6914" t="s">
        <v>518</v>
      </c>
      <c r="E6914" s="53" t="str">
        <f t="shared" si="215"/>
        <v>2016_ILFULTON</v>
      </c>
      <c r="F6914">
        <v>417000</v>
      </c>
      <c r="G6914" s="53">
        <f t="array" ref="G6914">SUM(IF(A6914=A$5:A6914,IF(C6914=C$5:C6914,1,0),0))</f>
        <v>29</v>
      </c>
    </row>
    <row r="6915" spans="1:7" x14ac:dyDescent="0.25">
      <c r="A6915">
        <v>2016</v>
      </c>
      <c r="B6915" s="53" t="str">
        <f t="shared" si="214"/>
        <v>2016_IL30</v>
      </c>
      <c r="C6915" t="s">
        <v>368</v>
      </c>
      <c r="D6915" t="s">
        <v>820</v>
      </c>
      <c r="E6915" s="53" t="str">
        <f t="shared" si="215"/>
        <v>2016_ILGALLATIN</v>
      </c>
      <c r="F6915">
        <v>417000</v>
      </c>
      <c r="G6915" s="53">
        <f t="array" ref="G6915">SUM(IF(A6915=A$5:A6915,IF(C6915=C$5:C6915,1,0),0))</f>
        <v>30</v>
      </c>
    </row>
    <row r="6916" spans="1:7" x14ac:dyDescent="0.25">
      <c r="A6916">
        <v>2016</v>
      </c>
      <c r="B6916" s="53" t="str">
        <f t="shared" si="214"/>
        <v>2016_IL31</v>
      </c>
      <c r="C6916" t="s">
        <v>368</v>
      </c>
      <c r="D6916" t="s">
        <v>212</v>
      </c>
      <c r="E6916" s="53" t="str">
        <f t="shared" si="215"/>
        <v>2016_ILGREENE</v>
      </c>
      <c r="F6916">
        <v>417000</v>
      </c>
      <c r="G6916" s="53">
        <f t="array" ref="G6916">SUM(IF(A6916=A$5:A6916,IF(C6916=C$5:C6916,1,0),0))</f>
        <v>31</v>
      </c>
    </row>
    <row r="6917" spans="1:7" x14ac:dyDescent="0.25">
      <c r="A6917">
        <v>2016</v>
      </c>
      <c r="B6917" s="53" t="str">
        <f t="shared" si="214"/>
        <v>2016_IL32</v>
      </c>
      <c r="C6917" t="s">
        <v>368</v>
      </c>
      <c r="D6917" t="s">
        <v>821</v>
      </c>
      <c r="E6917" s="53" t="str">
        <f t="shared" si="215"/>
        <v>2016_ILGRUNDY</v>
      </c>
      <c r="F6917">
        <v>417000</v>
      </c>
      <c r="G6917" s="53">
        <f t="array" ref="G6917">SUM(IF(A6917=A$5:A6917,IF(C6917=C$5:C6917,1,0),0))</f>
        <v>32</v>
      </c>
    </row>
    <row r="6918" spans="1:7" x14ac:dyDescent="0.25">
      <c r="A6918">
        <v>2016</v>
      </c>
      <c r="B6918" s="53" t="str">
        <f t="shared" ref="B6918:B6981" si="216">A6918&amp;"_"&amp;C6918&amp;G6918</f>
        <v>2016_IL33</v>
      </c>
      <c r="C6918" t="s">
        <v>368</v>
      </c>
      <c r="D6918" t="s">
        <v>642</v>
      </c>
      <c r="E6918" s="53" t="str">
        <f t="shared" ref="E6918:E6981" si="217">A6918&amp;"_"&amp;C6918&amp;D6918</f>
        <v>2016_ILHAMILTON</v>
      </c>
      <c r="F6918">
        <v>417000</v>
      </c>
      <c r="G6918" s="53">
        <f t="array" ref="G6918">SUM(IF(A6918=A$5:A6918,IF(C6918=C$5:C6918,1,0),0))</f>
        <v>33</v>
      </c>
    </row>
    <row r="6919" spans="1:7" x14ac:dyDescent="0.25">
      <c r="A6919">
        <v>2016</v>
      </c>
      <c r="B6919" s="53" t="str">
        <f t="shared" si="216"/>
        <v>2016_IL34</v>
      </c>
      <c r="C6919" t="s">
        <v>368</v>
      </c>
      <c r="D6919" t="s">
        <v>723</v>
      </c>
      <c r="E6919" s="53" t="str">
        <f t="shared" si="217"/>
        <v>2016_ILHANCOCK</v>
      </c>
      <c r="F6919">
        <v>417000</v>
      </c>
      <c r="G6919" s="53">
        <f t="array" ref="G6919">SUM(IF(A6919=A$5:A6919,IF(C6919=C$5:C6919,1,0),0))</f>
        <v>34</v>
      </c>
    </row>
    <row r="6920" spans="1:7" x14ac:dyDescent="0.25">
      <c r="A6920">
        <v>2016</v>
      </c>
      <c r="B6920" s="53" t="str">
        <f t="shared" si="216"/>
        <v>2016_IL35</v>
      </c>
      <c r="C6920" t="s">
        <v>368</v>
      </c>
      <c r="D6920" t="s">
        <v>822</v>
      </c>
      <c r="E6920" s="53" t="str">
        <f t="shared" si="217"/>
        <v>2016_ILHARDIN</v>
      </c>
      <c r="F6920">
        <v>417000</v>
      </c>
      <c r="G6920" s="53">
        <f t="array" ref="G6920">SUM(IF(A6920=A$5:A6920,IF(C6920=C$5:C6920,1,0),0))</f>
        <v>35</v>
      </c>
    </row>
    <row r="6921" spans="1:7" x14ac:dyDescent="0.25">
      <c r="A6921">
        <v>2016</v>
      </c>
      <c r="B6921" s="53" t="str">
        <f t="shared" si="216"/>
        <v>2016_IL36</v>
      </c>
      <c r="C6921" t="s">
        <v>368</v>
      </c>
      <c r="D6921" t="s">
        <v>823</v>
      </c>
      <c r="E6921" s="53" t="str">
        <f t="shared" si="217"/>
        <v>2016_ILHENDERSON</v>
      </c>
      <c r="F6921">
        <v>417000</v>
      </c>
      <c r="G6921" s="53">
        <f t="array" ref="G6921">SUM(IF(A6921=A$5:A6921,IF(C6921=C$5:C6921,1,0),0))</f>
        <v>36</v>
      </c>
    </row>
    <row r="6922" spans="1:7" x14ac:dyDescent="0.25">
      <c r="A6922">
        <v>2016</v>
      </c>
      <c r="B6922" s="53" t="str">
        <f t="shared" si="216"/>
        <v>2016_IL37</v>
      </c>
      <c r="C6922" t="s">
        <v>368</v>
      </c>
      <c r="D6922" t="s">
        <v>458</v>
      </c>
      <c r="E6922" s="53" t="str">
        <f t="shared" si="217"/>
        <v>2016_ILHENRY</v>
      </c>
      <c r="F6922">
        <v>417000</v>
      </c>
      <c r="G6922" s="53">
        <f t="array" ref="G6922">SUM(IF(A6922=A$5:A6922,IF(C6922=C$5:C6922,1,0),0))</f>
        <v>37</v>
      </c>
    </row>
    <row r="6923" spans="1:7" x14ac:dyDescent="0.25">
      <c r="A6923">
        <v>2016</v>
      </c>
      <c r="B6923" s="53" t="str">
        <f t="shared" si="216"/>
        <v>2016_IL38</v>
      </c>
      <c r="C6923" t="s">
        <v>368</v>
      </c>
      <c r="D6923" t="s">
        <v>824</v>
      </c>
      <c r="E6923" s="53" t="str">
        <f t="shared" si="217"/>
        <v>2016_ILIROQUOIS</v>
      </c>
      <c r="F6923">
        <v>417000</v>
      </c>
      <c r="G6923" s="53">
        <f t="array" ref="G6923">SUM(IF(A6923=A$5:A6923,IF(C6923=C$5:C6923,1,0),0))</f>
        <v>38</v>
      </c>
    </row>
    <row r="6924" spans="1:7" x14ac:dyDescent="0.25">
      <c r="A6924">
        <v>2016</v>
      </c>
      <c r="B6924" s="53" t="str">
        <f t="shared" si="216"/>
        <v>2016_IL39</v>
      </c>
      <c r="C6924" t="s">
        <v>368</v>
      </c>
      <c r="D6924" t="s">
        <v>460</v>
      </c>
      <c r="E6924" s="53" t="str">
        <f t="shared" si="217"/>
        <v>2016_ILJACKSON</v>
      </c>
      <c r="F6924">
        <v>417000</v>
      </c>
      <c r="G6924" s="53">
        <f t="array" ref="G6924">SUM(IF(A6924=A$5:A6924,IF(C6924=C$5:C6924,1,0),0))</f>
        <v>39</v>
      </c>
    </row>
    <row r="6925" spans="1:7" x14ac:dyDescent="0.25">
      <c r="A6925">
        <v>2016</v>
      </c>
      <c r="B6925" s="53" t="str">
        <f t="shared" si="216"/>
        <v>2016_IL40</v>
      </c>
      <c r="C6925" t="s">
        <v>368</v>
      </c>
      <c r="D6925" t="s">
        <v>729</v>
      </c>
      <c r="E6925" s="53" t="str">
        <f t="shared" si="217"/>
        <v>2016_ILJASPER</v>
      </c>
      <c r="F6925">
        <v>417000</v>
      </c>
      <c r="G6925" s="53">
        <f t="array" ref="G6925">SUM(IF(A6925=A$5:A6925,IF(C6925=C$5:C6925,1,0),0))</f>
        <v>40</v>
      </c>
    </row>
    <row r="6926" spans="1:7" x14ac:dyDescent="0.25">
      <c r="A6926">
        <v>2016</v>
      </c>
      <c r="B6926" s="53" t="str">
        <f t="shared" si="216"/>
        <v>2016_IL41</v>
      </c>
      <c r="C6926" t="s">
        <v>368</v>
      </c>
      <c r="D6926" t="s">
        <v>196</v>
      </c>
      <c r="E6926" s="53" t="str">
        <f t="shared" si="217"/>
        <v>2016_ILJEFFERSON</v>
      </c>
      <c r="F6926">
        <v>417000</v>
      </c>
      <c r="G6926" s="53">
        <f t="array" ref="G6926">SUM(IF(A6926=A$5:A6926,IF(C6926=C$5:C6926,1,0),0))</f>
        <v>41</v>
      </c>
    </row>
    <row r="6927" spans="1:7" x14ac:dyDescent="0.25">
      <c r="A6927">
        <v>2016</v>
      </c>
      <c r="B6927" s="53" t="str">
        <f t="shared" si="216"/>
        <v>2016_IL42</v>
      </c>
      <c r="C6927" t="s">
        <v>368</v>
      </c>
      <c r="D6927" t="s">
        <v>825</v>
      </c>
      <c r="E6927" s="53" t="str">
        <f t="shared" si="217"/>
        <v>2016_ILJERSEY</v>
      </c>
      <c r="F6927">
        <v>417000</v>
      </c>
      <c r="G6927" s="53">
        <f t="array" ref="G6927">SUM(IF(A6927=A$5:A6927,IF(C6927=C$5:C6927,1,0),0))</f>
        <v>42</v>
      </c>
    </row>
    <row r="6928" spans="1:7" x14ac:dyDescent="0.25">
      <c r="A6928">
        <v>2016</v>
      </c>
      <c r="B6928" s="53" t="str">
        <f t="shared" si="216"/>
        <v>2016_IL43</v>
      </c>
      <c r="C6928" t="s">
        <v>368</v>
      </c>
      <c r="D6928" t="s">
        <v>826</v>
      </c>
      <c r="E6928" s="53" t="str">
        <f t="shared" si="217"/>
        <v>2016_ILJO DAVIESS</v>
      </c>
      <c r="F6928">
        <v>417000</v>
      </c>
      <c r="G6928" s="53">
        <f t="array" ref="G6928">SUM(IF(A6928=A$5:A6928,IF(C6928=C$5:C6928,1,0),0))</f>
        <v>43</v>
      </c>
    </row>
    <row r="6929" spans="1:7" x14ac:dyDescent="0.25">
      <c r="A6929">
        <v>2016</v>
      </c>
      <c r="B6929" s="53" t="str">
        <f t="shared" si="216"/>
        <v>2016_IL44</v>
      </c>
      <c r="C6929" t="s">
        <v>368</v>
      </c>
      <c r="D6929" t="s">
        <v>525</v>
      </c>
      <c r="E6929" s="53" t="str">
        <f t="shared" si="217"/>
        <v>2016_ILJOHNSON</v>
      </c>
      <c r="F6929">
        <v>417000</v>
      </c>
      <c r="G6929" s="53">
        <f t="array" ref="G6929">SUM(IF(A6929=A$5:A6929,IF(C6929=C$5:C6929,1,0),0))</f>
        <v>44</v>
      </c>
    </row>
    <row r="6930" spans="1:7" x14ac:dyDescent="0.25">
      <c r="A6930">
        <v>2016</v>
      </c>
      <c r="B6930" s="53" t="str">
        <f t="shared" si="216"/>
        <v>2016_IL45</v>
      </c>
      <c r="C6930" t="s">
        <v>368</v>
      </c>
      <c r="D6930" t="s">
        <v>827</v>
      </c>
      <c r="E6930" s="53" t="str">
        <f t="shared" si="217"/>
        <v>2016_ILKANE</v>
      </c>
      <c r="F6930">
        <v>417000</v>
      </c>
      <c r="G6930" s="53">
        <f t="array" ref="G6930">SUM(IF(A6930=A$5:A6930,IF(C6930=C$5:C6930,1,0),0))</f>
        <v>45</v>
      </c>
    </row>
    <row r="6931" spans="1:7" x14ac:dyDescent="0.25">
      <c r="A6931">
        <v>2016</v>
      </c>
      <c r="B6931" s="53" t="str">
        <f t="shared" si="216"/>
        <v>2016_IL46</v>
      </c>
      <c r="C6931" t="s">
        <v>368</v>
      </c>
      <c r="D6931" t="s">
        <v>828</v>
      </c>
      <c r="E6931" s="53" t="str">
        <f t="shared" si="217"/>
        <v>2016_ILKANKAKEE</v>
      </c>
      <c r="F6931">
        <v>417000</v>
      </c>
      <c r="G6931" s="53">
        <f t="array" ref="G6931">SUM(IF(A6931=A$5:A6931,IF(C6931=C$5:C6931,1,0),0))</f>
        <v>46</v>
      </c>
    </row>
    <row r="6932" spans="1:7" x14ac:dyDescent="0.25">
      <c r="A6932">
        <v>2016</v>
      </c>
      <c r="B6932" s="53" t="str">
        <f t="shared" si="216"/>
        <v>2016_IL47</v>
      </c>
      <c r="C6932" t="s">
        <v>368</v>
      </c>
      <c r="D6932" t="s">
        <v>829</v>
      </c>
      <c r="E6932" s="53" t="str">
        <f t="shared" si="217"/>
        <v>2016_ILKENDALL</v>
      </c>
      <c r="F6932">
        <v>417000</v>
      </c>
      <c r="G6932" s="53">
        <f t="array" ref="G6932">SUM(IF(A6932=A$5:A6932,IF(C6932=C$5:C6932,1,0),0))</f>
        <v>47</v>
      </c>
    </row>
    <row r="6933" spans="1:7" x14ac:dyDescent="0.25">
      <c r="A6933">
        <v>2016</v>
      </c>
      <c r="B6933" s="53" t="str">
        <f t="shared" si="216"/>
        <v>2016_IL48</v>
      </c>
      <c r="C6933" t="s">
        <v>368</v>
      </c>
      <c r="D6933" t="s">
        <v>830</v>
      </c>
      <c r="E6933" s="53" t="str">
        <f t="shared" si="217"/>
        <v>2016_ILKNOX</v>
      </c>
      <c r="F6933">
        <v>417000</v>
      </c>
      <c r="G6933" s="53">
        <f t="array" ref="G6933">SUM(IF(A6933=A$5:A6933,IF(C6933=C$5:C6933,1,0),0))</f>
        <v>48</v>
      </c>
    </row>
    <row r="6934" spans="1:7" x14ac:dyDescent="0.25">
      <c r="A6934">
        <v>2016</v>
      </c>
      <c r="B6934" s="53" t="str">
        <f t="shared" si="216"/>
        <v>2016_IL49</v>
      </c>
      <c r="C6934" t="s">
        <v>368</v>
      </c>
      <c r="D6934" t="s">
        <v>197</v>
      </c>
      <c r="E6934" s="53" t="str">
        <f t="shared" si="217"/>
        <v>2016_ILLAKE</v>
      </c>
      <c r="F6934">
        <v>417000</v>
      </c>
      <c r="G6934" s="53">
        <f t="array" ref="G6934">SUM(IF(A6934=A$5:A6934,IF(C6934=C$5:C6934,1,0),0))</f>
        <v>49</v>
      </c>
    </row>
    <row r="6935" spans="1:7" x14ac:dyDescent="0.25">
      <c r="A6935">
        <v>2016</v>
      </c>
      <c r="B6935" s="53" t="str">
        <f t="shared" si="216"/>
        <v>2016_IL50</v>
      </c>
      <c r="C6935" t="s">
        <v>368</v>
      </c>
      <c r="D6935" t="s">
        <v>831</v>
      </c>
      <c r="E6935" s="53" t="str">
        <f t="shared" si="217"/>
        <v>2016_ILLA SALLE</v>
      </c>
      <c r="F6935">
        <v>417000</v>
      </c>
      <c r="G6935" s="53">
        <f t="array" ref="G6935">SUM(IF(A6935=A$5:A6935,IF(C6935=C$5:C6935,1,0),0))</f>
        <v>50</v>
      </c>
    </row>
    <row r="6936" spans="1:7" x14ac:dyDescent="0.25">
      <c r="A6936">
        <v>2016</v>
      </c>
      <c r="B6936" s="53" t="str">
        <f t="shared" si="216"/>
        <v>2016_IL51</v>
      </c>
      <c r="C6936" t="s">
        <v>368</v>
      </c>
      <c r="D6936" t="s">
        <v>463</v>
      </c>
      <c r="E6936" s="53" t="str">
        <f t="shared" si="217"/>
        <v>2016_ILLAWRENCE</v>
      </c>
      <c r="F6936">
        <v>417000</v>
      </c>
      <c r="G6936" s="53">
        <f t="array" ref="G6936">SUM(IF(A6936=A$5:A6936,IF(C6936=C$5:C6936,1,0),0))</f>
        <v>51</v>
      </c>
    </row>
    <row r="6937" spans="1:7" x14ac:dyDescent="0.25">
      <c r="A6937">
        <v>2016</v>
      </c>
      <c r="B6937" s="53" t="str">
        <f t="shared" si="216"/>
        <v>2016_IL52</v>
      </c>
      <c r="C6937" t="s">
        <v>368</v>
      </c>
      <c r="D6937" t="s">
        <v>464</v>
      </c>
      <c r="E6937" s="53" t="str">
        <f t="shared" si="217"/>
        <v>2016_ILLEE</v>
      </c>
      <c r="F6937">
        <v>417000</v>
      </c>
      <c r="G6937" s="53">
        <f t="array" ref="G6937">SUM(IF(A6937=A$5:A6937,IF(C6937=C$5:C6937,1,0),0))</f>
        <v>52</v>
      </c>
    </row>
    <row r="6938" spans="1:7" x14ac:dyDescent="0.25">
      <c r="A6938">
        <v>2016</v>
      </c>
      <c r="B6938" s="53" t="str">
        <f t="shared" si="216"/>
        <v>2016_IL53</v>
      </c>
      <c r="C6938" t="s">
        <v>368</v>
      </c>
      <c r="D6938" t="s">
        <v>832</v>
      </c>
      <c r="E6938" s="53" t="str">
        <f t="shared" si="217"/>
        <v>2016_ILLIVINGSTON</v>
      </c>
      <c r="F6938">
        <v>417000</v>
      </c>
      <c r="G6938" s="53">
        <f t="array" ref="G6938">SUM(IF(A6938=A$5:A6938,IF(C6938=C$5:C6938,1,0),0))</f>
        <v>53</v>
      </c>
    </row>
    <row r="6939" spans="1:7" x14ac:dyDescent="0.25">
      <c r="A6939">
        <v>2016</v>
      </c>
      <c r="B6939" s="53" t="str">
        <f t="shared" si="216"/>
        <v>2016_IL54</v>
      </c>
      <c r="C6939" t="s">
        <v>368</v>
      </c>
      <c r="D6939" t="s">
        <v>528</v>
      </c>
      <c r="E6939" s="53" t="str">
        <f t="shared" si="217"/>
        <v>2016_ILLOGAN</v>
      </c>
      <c r="F6939">
        <v>417000</v>
      </c>
      <c r="G6939" s="53">
        <f t="array" ref="G6939">SUM(IF(A6939=A$5:A6939,IF(C6939=C$5:C6939,1,0),0))</f>
        <v>54</v>
      </c>
    </row>
    <row r="6940" spans="1:7" x14ac:dyDescent="0.25">
      <c r="A6940">
        <v>2016</v>
      </c>
      <c r="B6940" s="53" t="str">
        <f t="shared" si="216"/>
        <v>2016_IL55</v>
      </c>
      <c r="C6940" t="s">
        <v>368</v>
      </c>
      <c r="D6940" t="s">
        <v>833</v>
      </c>
      <c r="E6940" s="53" t="str">
        <f t="shared" si="217"/>
        <v>2016_ILMCDONOUGH</v>
      </c>
      <c r="F6940">
        <v>417000</v>
      </c>
      <c r="G6940" s="53">
        <f t="array" ref="G6940">SUM(IF(A6940=A$5:A6940,IF(C6940=C$5:C6940,1,0),0))</f>
        <v>55</v>
      </c>
    </row>
    <row r="6941" spans="1:7" x14ac:dyDescent="0.25">
      <c r="A6941">
        <v>2016</v>
      </c>
      <c r="B6941" s="53" t="str">
        <f t="shared" si="216"/>
        <v>2016_IL56</v>
      </c>
      <c r="C6941" t="s">
        <v>368</v>
      </c>
      <c r="D6941" t="s">
        <v>834</v>
      </c>
      <c r="E6941" s="53" t="str">
        <f t="shared" si="217"/>
        <v>2016_ILMCHENRY</v>
      </c>
      <c r="F6941">
        <v>417000</v>
      </c>
      <c r="G6941" s="53">
        <f t="array" ref="G6941">SUM(IF(A6941=A$5:A6941,IF(C6941=C$5:C6941,1,0),0))</f>
        <v>56</v>
      </c>
    </row>
    <row r="6942" spans="1:7" x14ac:dyDescent="0.25">
      <c r="A6942">
        <v>2016</v>
      </c>
      <c r="B6942" s="53" t="str">
        <f t="shared" si="216"/>
        <v>2016_IL57</v>
      </c>
      <c r="C6942" t="s">
        <v>368</v>
      </c>
      <c r="D6942" t="s">
        <v>835</v>
      </c>
      <c r="E6942" s="53" t="str">
        <f t="shared" si="217"/>
        <v>2016_ILMCLEAN</v>
      </c>
      <c r="F6942">
        <v>417000</v>
      </c>
      <c r="G6942" s="53">
        <f t="array" ref="G6942">SUM(IF(A6942=A$5:A6942,IF(C6942=C$5:C6942,1,0),0))</f>
        <v>57</v>
      </c>
    </row>
    <row r="6943" spans="1:7" x14ac:dyDescent="0.25">
      <c r="A6943">
        <v>2016</v>
      </c>
      <c r="B6943" s="53" t="str">
        <f t="shared" si="216"/>
        <v>2016_IL58</v>
      </c>
      <c r="C6943" t="s">
        <v>368</v>
      </c>
      <c r="D6943" t="s">
        <v>288</v>
      </c>
      <c r="E6943" s="53" t="str">
        <f t="shared" si="217"/>
        <v>2016_ILMACON</v>
      </c>
      <c r="F6943">
        <v>417000</v>
      </c>
      <c r="G6943" s="53">
        <f t="array" ref="G6943">SUM(IF(A6943=A$5:A6943,IF(C6943=C$5:C6943,1,0),0))</f>
        <v>58</v>
      </c>
    </row>
    <row r="6944" spans="1:7" x14ac:dyDescent="0.25">
      <c r="A6944">
        <v>2016</v>
      </c>
      <c r="B6944" s="53" t="str">
        <f t="shared" si="216"/>
        <v>2016_IL59</v>
      </c>
      <c r="C6944" t="s">
        <v>368</v>
      </c>
      <c r="D6944" t="s">
        <v>836</v>
      </c>
      <c r="E6944" s="53" t="str">
        <f t="shared" si="217"/>
        <v>2016_ILMACOUPIN</v>
      </c>
      <c r="F6944">
        <v>417000</v>
      </c>
      <c r="G6944" s="53">
        <f t="array" ref="G6944">SUM(IF(A6944=A$5:A6944,IF(C6944=C$5:C6944,1,0),0))</f>
        <v>59</v>
      </c>
    </row>
    <row r="6945" spans="1:7" x14ac:dyDescent="0.25">
      <c r="A6945">
        <v>2016</v>
      </c>
      <c r="B6945" s="53" t="str">
        <f t="shared" si="216"/>
        <v>2016_IL60</v>
      </c>
      <c r="C6945" t="s">
        <v>368</v>
      </c>
      <c r="D6945" t="s">
        <v>467</v>
      </c>
      <c r="E6945" s="53" t="str">
        <f t="shared" si="217"/>
        <v>2016_ILMADISON</v>
      </c>
      <c r="F6945">
        <v>417000</v>
      </c>
      <c r="G6945" s="53">
        <f t="array" ref="G6945">SUM(IF(A6945=A$5:A6945,IF(C6945=C$5:C6945,1,0),0))</f>
        <v>60</v>
      </c>
    </row>
    <row r="6946" spans="1:7" x14ac:dyDescent="0.25">
      <c r="A6946">
        <v>2016</v>
      </c>
      <c r="B6946" s="53" t="str">
        <f t="shared" si="216"/>
        <v>2016_IL61</v>
      </c>
      <c r="C6946" t="s">
        <v>368</v>
      </c>
      <c r="D6946" t="s">
        <v>469</v>
      </c>
      <c r="E6946" s="53" t="str">
        <f t="shared" si="217"/>
        <v>2016_ILMARION</v>
      </c>
      <c r="F6946">
        <v>417000</v>
      </c>
      <c r="G6946" s="53">
        <f t="array" ref="G6946">SUM(IF(A6946=A$5:A6946,IF(C6946=C$5:C6946,1,0),0))</f>
        <v>61</v>
      </c>
    </row>
    <row r="6947" spans="1:7" x14ac:dyDescent="0.25">
      <c r="A6947">
        <v>2016</v>
      </c>
      <c r="B6947" s="53" t="str">
        <f t="shared" si="216"/>
        <v>2016_IL62</v>
      </c>
      <c r="C6947" t="s">
        <v>368</v>
      </c>
      <c r="D6947" t="s">
        <v>470</v>
      </c>
      <c r="E6947" s="53" t="str">
        <f t="shared" si="217"/>
        <v>2016_ILMARSHALL</v>
      </c>
      <c r="F6947">
        <v>417000</v>
      </c>
      <c r="G6947" s="53">
        <f t="array" ref="G6947">SUM(IF(A6947=A$5:A6947,IF(C6947=C$5:C6947,1,0),0))</f>
        <v>62</v>
      </c>
    </row>
    <row r="6948" spans="1:7" x14ac:dyDescent="0.25">
      <c r="A6948">
        <v>2016</v>
      </c>
      <c r="B6948" s="53" t="str">
        <f t="shared" si="216"/>
        <v>2016_IL63</v>
      </c>
      <c r="C6948" t="s">
        <v>368</v>
      </c>
      <c r="D6948" t="s">
        <v>837</v>
      </c>
      <c r="E6948" s="53" t="str">
        <f t="shared" si="217"/>
        <v>2016_ILMASON</v>
      </c>
      <c r="F6948">
        <v>417000</v>
      </c>
      <c r="G6948" s="53">
        <f t="array" ref="G6948">SUM(IF(A6948=A$5:A6948,IF(C6948=C$5:C6948,1,0),0))</f>
        <v>63</v>
      </c>
    </row>
    <row r="6949" spans="1:7" x14ac:dyDescent="0.25">
      <c r="A6949">
        <v>2016</v>
      </c>
      <c r="B6949" s="53" t="str">
        <f t="shared" si="216"/>
        <v>2016_IL64</v>
      </c>
      <c r="C6949" t="s">
        <v>368</v>
      </c>
      <c r="D6949" t="s">
        <v>838</v>
      </c>
      <c r="E6949" s="53" t="str">
        <f t="shared" si="217"/>
        <v>2016_ILMASSAC</v>
      </c>
      <c r="F6949">
        <v>417000</v>
      </c>
      <c r="G6949" s="53">
        <f t="array" ref="G6949">SUM(IF(A6949=A$5:A6949,IF(C6949=C$5:C6949,1,0),0))</f>
        <v>64</v>
      </c>
    </row>
    <row r="6950" spans="1:7" x14ac:dyDescent="0.25">
      <c r="A6950">
        <v>2016</v>
      </c>
      <c r="B6950" s="53" t="str">
        <f t="shared" si="216"/>
        <v>2016_IL65</v>
      </c>
      <c r="C6950" t="s">
        <v>368</v>
      </c>
      <c r="D6950" t="s">
        <v>839</v>
      </c>
      <c r="E6950" s="53" t="str">
        <f t="shared" si="217"/>
        <v>2016_ILMENARD</v>
      </c>
      <c r="F6950">
        <v>417000</v>
      </c>
      <c r="G6950" s="53">
        <f t="array" ref="G6950">SUM(IF(A6950=A$5:A6950,IF(C6950=C$5:C6950,1,0),0))</f>
        <v>65</v>
      </c>
    </row>
    <row r="6951" spans="1:7" x14ac:dyDescent="0.25">
      <c r="A6951">
        <v>2016</v>
      </c>
      <c r="B6951" s="53" t="str">
        <f t="shared" si="216"/>
        <v>2016_IL66</v>
      </c>
      <c r="C6951" t="s">
        <v>368</v>
      </c>
      <c r="D6951" t="s">
        <v>840</v>
      </c>
      <c r="E6951" s="53" t="str">
        <f t="shared" si="217"/>
        <v>2016_ILMERCER</v>
      </c>
      <c r="F6951">
        <v>417000</v>
      </c>
      <c r="G6951" s="53">
        <f t="array" ref="G6951">SUM(IF(A6951=A$5:A6951,IF(C6951=C$5:C6951,1,0),0))</f>
        <v>66</v>
      </c>
    </row>
    <row r="6952" spans="1:7" x14ac:dyDescent="0.25">
      <c r="A6952">
        <v>2016</v>
      </c>
      <c r="B6952" s="53" t="str">
        <f t="shared" si="216"/>
        <v>2016_IL67</v>
      </c>
      <c r="C6952" t="s">
        <v>368</v>
      </c>
      <c r="D6952" t="s">
        <v>210</v>
      </c>
      <c r="E6952" s="53" t="str">
        <f t="shared" si="217"/>
        <v>2016_ILMONROE</v>
      </c>
      <c r="F6952">
        <v>417000</v>
      </c>
      <c r="G6952" s="53">
        <f t="array" ref="G6952">SUM(IF(A6952=A$5:A6952,IF(C6952=C$5:C6952,1,0),0))</f>
        <v>67</v>
      </c>
    </row>
    <row r="6953" spans="1:7" x14ac:dyDescent="0.25">
      <c r="A6953">
        <v>2016</v>
      </c>
      <c r="B6953" s="53" t="str">
        <f t="shared" si="216"/>
        <v>2016_IL68</v>
      </c>
      <c r="C6953" t="s">
        <v>368</v>
      </c>
      <c r="D6953" t="s">
        <v>232</v>
      </c>
      <c r="E6953" s="53" t="str">
        <f t="shared" si="217"/>
        <v>2016_ILMONTGOMERY</v>
      </c>
      <c r="F6953">
        <v>417000</v>
      </c>
      <c r="G6953" s="53">
        <f t="array" ref="G6953">SUM(IF(A6953=A$5:A6953,IF(C6953=C$5:C6953,1,0),0))</f>
        <v>68</v>
      </c>
    </row>
    <row r="6954" spans="1:7" x14ac:dyDescent="0.25">
      <c r="A6954">
        <v>2016</v>
      </c>
      <c r="B6954" s="53" t="str">
        <f t="shared" si="216"/>
        <v>2016_IL69</v>
      </c>
      <c r="C6954" t="s">
        <v>368</v>
      </c>
      <c r="D6954" t="s">
        <v>472</v>
      </c>
      <c r="E6954" s="53" t="str">
        <f t="shared" si="217"/>
        <v>2016_ILMORGAN</v>
      </c>
      <c r="F6954">
        <v>417000</v>
      </c>
      <c r="G6954" s="53">
        <f t="array" ref="G6954">SUM(IF(A6954=A$5:A6954,IF(C6954=C$5:C6954,1,0),0))</f>
        <v>69</v>
      </c>
    </row>
    <row r="6955" spans="1:7" x14ac:dyDescent="0.25">
      <c r="A6955">
        <v>2016</v>
      </c>
      <c r="B6955" s="53" t="str">
        <f t="shared" si="216"/>
        <v>2016_IL70</v>
      </c>
      <c r="C6955" t="s">
        <v>368</v>
      </c>
      <c r="D6955" t="s">
        <v>841</v>
      </c>
      <c r="E6955" s="53" t="str">
        <f t="shared" si="217"/>
        <v>2016_ILMOULTRIE</v>
      </c>
      <c r="F6955">
        <v>417000</v>
      </c>
      <c r="G6955" s="53">
        <f t="array" ref="G6955">SUM(IF(A6955=A$5:A6955,IF(C6955=C$5:C6955,1,0),0))</f>
        <v>70</v>
      </c>
    </row>
    <row r="6956" spans="1:7" x14ac:dyDescent="0.25">
      <c r="A6956">
        <v>2016</v>
      </c>
      <c r="B6956" s="53" t="str">
        <f t="shared" si="216"/>
        <v>2016_IL71</v>
      </c>
      <c r="C6956" t="s">
        <v>368</v>
      </c>
      <c r="D6956" t="s">
        <v>842</v>
      </c>
      <c r="E6956" s="53" t="str">
        <f t="shared" si="217"/>
        <v>2016_ILOGLE</v>
      </c>
      <c r="F6956">
        <v>417000</v>
      </c>
      <c r="G6956" s="53">
        <f t="array" ref="G6956">SUM(IF(A6956=A$5:A6956,IF(C6956=C$5:C6956,1,0),0))</f>
        <v>71</v>
      </c>
    </row>
    <row r="6957" spans="1:7" x14ac:dyDescent="0.25">
      <c r="A6957">
        <v>2016</v>
      </c>
      <c r="B6957" s="53" t="str">
        <f t="shared" si="216"/>
        <v>2016_IL72</v>
      </c>
      <c r="C6957" t="s">
        <v>368</v>
      </c>
      <c r="D6957" t="s">
        <v>843</v>
      </c>
      <c r="E6957" s="53" t="str">
        <f t="shared" si="217"/>
        <v>2016_ILPEORIA</v>
      </c>
      <c r="F6957">
        <v>417000</v>
      </c>
      <c r="G6957" s="53">
        <f t="array" ref="G6957">SUM(IF(A6957=A$5:A6957,IF(C6957=C$5:C6957,1,0),0))</f>
        <v>72</v>
      </c>
    </row>
    <row r="6958" spans="1:7" x14ac:dyDescent="0.25">
      <c r="A6958">
        <v>2016</v>
      </c>
      <c r="B6958" s="53" t="str">
        <f t="shared" si="216"/>
        <v>2016_IL73</v>
      </c>
      <c r="C6958" t="s">
        <v>368</v>
      </c>
      <c r="D6958" t="s">
        <v>473</v>
      </c>
      <c r="E6958" s="53" t="str">
        <f t="shared" si="217"/>
        <v>2016_ILPERRY</v>
      </c>
      <c r="F6958">
        <v>417000</v>
      </c>
      <c r="G6958" s="53">
        <f t="array" ref="G6958">SUM(IF(A6958=A$5:A6958,IF(C6958=C$5:C6958,1,0),0))</f>
        <v>73</v>
      </c>
    </row>
    <row r="6959" spans="1:7" x14ac:dyDescent="0.25">
      <c r="A6959">
        <v>2016</v>
      </c>
      <c r="B6959" s="53" t="str">
        <f t="shared" si="216"/>
        <v>2016_IL74</v>
      </c>
      <c r="C6959" t="s">
        <v>368</v>
      </c>
      <c r="D6959" t="s">
        <v>844</v>
      </c>
      <c r="E6959" s="53" t="str">
        <f t="shared" si="217"/>
        <v>2016_ILPIATT</v>
      </c>
      <c r="F6959">
        <v>417000</v>
      </c>
      <c r="G6959" s="53">
        <f t="array" ref="G6959">SUM(IF(A6959=A$5:A6959,IF(C6959=C$5:C6959,1,0),0))</f>
        <v>74</v>
      </c>
    </row>
    <row r="6960" spans="1:7" x14ac:dyDescent="0.25">
      <c r="A6960">
        <v>2016</v>
      </c>
      <c r="B6960" s="53" t="str">
        <f t="shared" si="216"/>
        <v>2016_IL75</v>
      </c>
      <c r="C6960" t="s">
        <v>368</v>
      </c>
      <c r="D6960" t="s">
        <v>277</v>
      </c>
      <c r="E6960" s="53" t="str">
        <f t="shared" si="217"/>
        <v>2016_ILPIKE</v>
      </c>
      <c r="F6960">
        <v>417000</v>
      </c>
      <c r="G6960" s="53">
        <f t="array" ref="G6960">SUM(IF(A6960=A$5:A6960,IF(C6960=C$5:C6960,1,0),0))</f>
        <v>75</v>
      </c>
    </row>
    <row r="6961" spans="1:7" x14ac:dyDescent="0.25">
      <c r="A6961">
        <v>2016</v>
      </c>
      <c r="B6961" s="53" t="str">
        <f t="shared" si="216"/>
        <v>2016_IL76</v>
      </c>
      <c r="C6961" t="s">
        <v>368</v>
      </c>
      <c r="D6961" t="s">
        <v>536</v>
      </c>
      <c r="E6961" s="53" t="str">
        <f t="shared" si="217"/>
        <v>2016_ILPOPE</v>
      </c>
      <c r="F6961">
        <v>417000</v>
      </c>
      <c r="G6961" s="53">
        <f t="array" ref="G6961">SUM(IF(A6961=A$5:A6961,IF(C6961=C$5:C6961,1,0),0))</f>
        <v>76</v>
      </c>
    </row>
    <row r="6962" spans="1:7" x14ac:dyDescent="0.25">
      <c r="A6962">
        <v>2016</v>
      </c>
      <c r="B6962" s="53" t="str">
        <f t="shared" si="216"/>
        <v>2016_IL77</v>
      </c>
      <c r="C6962" t="s">
        <v>368</v>
      </c>
      <c r="D6962" t="s">
        <v>538</v>
      </c>
      <c r="E6962" s="53" t="str">
        <f t="shared" si="217"/>
        <v>2016_ILPULASKI</v>
      </c>
      <c r="F6962">
        <v>417000</v>
      </c>
      <c r="G6962" s="53">
        <f t="array" ref="G6962">SUM(IF(A6962=A$5:A6962,IF(C6962=C$5:C6962,1,0),0))</f>
        <v>77</v>
      </c>
    </row>
    <row r="6963" spans="1:7" x14ac:dyDescent="0.25">
      <c r="A6963">
        <v>2016</v>
      </c>
      <c r="B6963" s="53" t="str">
        <f t="shared" si="216"/>
        <v>2016_IL78</v>
      </c>
      <c r="C6963" t="s">
        <v>368</v>
      </c>
      <c r="D6963" t="s">
        <v>264</v>
      </c>
      <c r="E6963" s="53" t="str">
        <f t="shared" si="217"/>
        <v>2016_ILPUTNAM</v>
      </c>
      <c r="F6963">
        <v>417000</v>
      </c>
      <c r="G6963" s="53">
        <f t="array" ref="G6963">SUM(IF(A6963=A$5:A6963,IF(C6963=C$5:C6963,1,0),0))</f>
        <v>78</v>
      </c>
    </row>
    <row r="6964" spans="1:7" x14ac:dyDescent="0.25">
      <c r="A6964">
        <v>2016</v>
      </c>
      <c r="B6964" s="53" t="str">
        <f t="shared" si="216"/>
        <v>2016_IL79</v>
      </c>
      <c r="C6964" t="s">
        <v>368</v>
      </c>
      <c r="D6964" t="s">
        <v>475</v>
      </c>
      <c r="E6964" s="53" t="str">
        <f t="shared" si="217"/>
        <v>2016_ILRANDOLPH</v>
      </c>
      <c r="F6964">
        <v>417000</v>
      </c>
      <c r="G6964" s="53">
        <f t="array" ref="G6964">SUM(IF(A6964=A$5:A6964,IF(C6964=C$5:C6964,1,0),0))</f>
        <v>79</v>
      </c>
    </row>
    <row r="6965" spans="1:7" x14ac:dyDescent="0.25">
      <c r="A6965">
        <v>2016</v>
      </c>
      <c r="B6965" s="53" t="str">
        <f t="shared" si="216"/>
        <v>2016_IL80</v>
      </c>
      <c r="C6965" t="s">
        <v>368</v>
      </c>
      <c r="D6965" t="s">
        <v>845</v>
      </c>
      <c r="E6965" s="53" t="str">
        <f t="shared" si="217"/>
        <v>2016_ILRICHLAND</v>
      </c>
      <c r="F6965">
        <v>417000</v>
      </c>
      <c r="G6965" s="53">
        <f t="array" ref="G6965">SUM(IF(A6965=A$5:A6965,IF(C6965=C$5:C6965,1,0),0))</f>
        <v>80</v>
      </c>
    </row>
    <row r="6966" spans="1:7" x14ac:dyDescent="0.25">
      <c r="A6966">
        <v>2016</v>
      </c>
      <c r="B6966" s="53" t="str">
        <f t="shared" si="216"/>
        <v>2016_IL81</v>
      </c>
      <c r="C6966" t="s">
        <v>368</v>
      </c>
      <c r="D6966" t="s">
        <v>846</v>
      </c>
      <c r="E6966" s="53" t="str">
        <f t="shared" si="217"/>
        <v>2016_ILROCK ISLAND</v>
      </c>
      <c r="F6966">
        <v>417000</v>
      </c>
      <c r="G6966" s="53">
        <f t="array" ref="G6966">SUM(IF(A6966=A$5:A6966,IF(C6966=C$5:C6966,1,0),0))</f>
        <v>81</v>
      </c>
    </row>
    <row r="6967" spans="1:7" x14ac:dyDescent="0.25">
      <c r="A6967">
        <v>2016</v>
      </c>
      <c r="B6967" s="53" t="str">
        <f t="shared" si="216"/>
        <v>2016_IL82</v>
      </c>
      <c r="C6967" t="s">
        <v>368</v>
      </c>
      <c r="D6967" t="s">
        <v>477</v>
      </c>
      <c r="E6967" s="53" t="str">
        <f t="shared" si="217"/>
        <v>2016_ILST. CLAIR</v>
      </c>
      <c r="F6967">
        <v>417000</v>
      </c>
      <c r="G6967" s="53">
        <f t="array" ref="G6967">SUM(IF(A6967=A$5:A6967,IF(C6967=C$5:C6967,1,0),0))</f>
        <v>82</v>
      </c>
    </row>
    <row r="6968" spans="1:7" x14ac:dyDescent="0.25">
      <c r="A6968">
        <v>2016</v>
      </c>
      <c r="B6968" s="53" t="str">
        <f t="shared" si="216"/>
        <v>2016_IL83</v>
      </c>
      <c r="C6968" t="s">
        <v>368</v>
      </c>
      <c r="D6968" t="s">
        <v>540</v>
      </c>
      <c r="E6968" s="53" t="str">
        <f t="shared" si="217"/>
        <v>2016_ILSALINE</v>
      </c>
      <c r="F6968">
        <v>417000</v>
      </c>
      <c r="G6968" s="53">
        <f t="array" ref="G6968">SUM(IF(A6968=A$5:A6968,IF(C6968=C$5:C6968,1,0),0))</f>
        <v>83</v>
      </c>
    </row>
    <row r="6969" spans="1:7" x14ac:dyDescent="0.25">
      <c r="A6969">
        <v>2016</v>
      </c>
      <c r="B6969" s="53" t="str">
        <f t="shared" si="216"/>
        <v>2016_IL84</v>
      </c>
      <c r="C6969" t="s">
        <v>368</v>
      </c>
      <c r="D6969" t="s">
        <v>847</v>
      </c>
      <c r="E6969" s="53" t="str">
        <f t="shared" si="217"/>
        <v>2016_ILSANGAMON</v>
      </c>
      <c r="F6969">
        <v>417000</v>
      </c>
      <c r="G6969" s="53">
        <f t="array" ref="G6969">SUM(IF(A6969=A$5:A6969,IF(C6969=C$5:C6969,1,0),0))</f>
        <v>84</v>
      </c>
    </row>
    <row r="6970" spans="1:7" x14ac:dyDescent="0.25">
      <c r="A6970">
        <v>2016</v>
      </c>
      <c r="B6970" s="53" t="str">
        <f t="shared" si="216"/>
        <v>2016_IL85</v>
      </c>
      <c r="C6970" t="s">
        <v>368</v>
      </c>
      <c r="D6970" t="s">
        <v>848</v>
      </c>
      <c r="E6970" s="53" t="str">
        <f t="shared" si="217"/>
        <v>2016_ILSCHUYLER</v>
      </c>
      <c r="F6970">
        <v>417000</v>
      </c>
      <c r="G6970" s="53">
        <f t="array" ref="G6970">SUM(IF(A6970=A$5:A6970,IF(C6970=C$5:C6970,1,0),0))</f>
        <v>85</v>
      </c>
    </row>
    <row r="6971" spans="1:7" x14ac:dyDescent="0.25">
      <c r="A6971">
        <v>2016</v>
      </c>
      <c r="B6971" s="53" t="str">
        <f t="shared" si="216"/>
        <v>2016_IL86</v>
      </c>
      <c r="C6971" t="s">
        <v>368</v>
      </c>
      <c r="D6971" t="s">
        <v>541</v>
      </c>
      <c r="E6971" s="53" t="str">
        <f t="shared" si="217"/>
        <v>2016_ILSCOTT</v>
      </c>
      <c r="F6971">
        <v>417000</v>
      </c>
      <c r="G6971" s="53">
        <f t="array" ref="G6971">SUM(IF(A6971=A$5:A6971,IF(C6971=C$5:C6971,1,0),0))</f>
        <v>86</v>
      </c>
    </row>
    <row r="6972" spans="1:7" x14ac:dyDescent="0.25">
      <c r="A6972">
        <v>2016</v>
      </c>
      <c r="B6972" s="53" t="str">
        <f t="shared" si="216"/>
        <v>2016_IL87</v>
      </c>
      <c r="C6972" t="s">
        <v>368</v>
      </c>
      <c r="D6972" t="s">
        <v>478</v>
      </c>
      <c r="E6972" s="53" t="str">
        <f t="shared" si="217"/>
        <v>2016_ILSHELBY</v>
      </c>
      <c r="F6972">
        <v>417000</v>
      </c>
      <c r="G6972" s="53">
        <f t="array" ref="G6972">SUM(IF(A6972=A$5:A6972,IF(C6972=C$5:C6972,1,0),0))</f>
        <v>87</v>
      </c>
    </row>
    <row r="6973" spans="1:7" x14ac:dyDescent="0.25">
      <c r="A6973">
        <v>2016</v>
      </c>
      <c r="B6973" s="53" t="str">
        <f t="shared" si="216"/>
        <v>2016_IL88</v>
      </c>
      <c r="C6973" t="s">
        <v>368</v>
      </c>
      <c r="D6973" t="s">
        <v>849</v>
      </c>
      <c r="E6973" s="53" t="str">
        <f t="shared" si="217"/>
        <v>2016_ILSTARK</v>
      </c>
      <c r="F6973">
        <v>417000</v>
      </c>
      <c r="G6973" s="53">
        <f t="array" ref="G6973">SUM(IF(A6973=A$5:A6973,IF(C6973=C$5:C6973,1,0),0))</f>
        <v>88</v>
      </c>
    </row>
    <row r="6974" spans="1:7" x14ac:dyDescent="0.25">
      <c r="A6974">
        <v>2016</v>
      </c>
      <c r="B6974" s="53" t="str">
        <f t="shared" si="216"/>
        <v>2016_IL89</v>
      </c>
      <c r="C6974" t="s">
        <v>368</v>
      </c>
      <c r="D6974" t="s">
        <v>850</v>
      </c>
      <c r="E6974" s="53" t="str">
        <f t="shared" si="217"/>
        <v>2016_ILSTEPHENSON</v>
      </c>
      <c r="F6974">
        <v>417000</v>
      </c>
      <c r="G6974" s="53">
        <f t="array" ref="G6974">SUM(IF(A6974=A$5:A6974,IF(C6974=C$5:C6974,1,0),0))</f>
        <v>89</v>
      </c>
    </row>
    <row r="6975" spans="1:7" x14ac:dyDescent="0.25">
      <c r="A6975">
        <v>2016</v>
      </c>
      <c r="B6975" s="53" t="str">
        <f t="shared" si="216"/>
        <v>2016_IL90</v>
      </c>
      <c r="C6975" t="s">
        <v>368</v>
      </c>
      <c r="D6975" t="s">
        <v>851</v>
      </c>
      <c r="E6975" s="53" t="str">
        <f t="shared" si="217"/>
        <v>2016_ILTAZEWELL</v>
      </c>
      <c r="F6975">
        <v>417000</v>
      </c>
      <c r="G6975" s="53">
        <f t="array" ref="G6975">SUM(IF(A6975=A$5:A6975,IF(C6975=C$5:C6975,1,0),0))</f>
        <v>90</v>
      </c>
    </row>
    <row r="6976" spans="1:7" x14ac:dyDescent="0.25">
      <c r="A6976">
        <v>2016</v>
      </c>
      <c r="B6976" s="53" t="str">
        <f t="shared" si="216"/>
        <v>2016_IL91</v>
      </c>
      <c r="C6976" t="s">
        <v>368</v>
      </c>
      <c r="D6976" t="s">
        <v>258</v>
      </c>
      <c r="E6976" s="53" t="str">
        <f t="shared" si="217"/>
        <v>2016_ILUNION</v>
      </c>
      <c r="F6976">
        <v>417000</v>
      </c>
      <c r="G6976" s="53">
        <f t="array" ref="G6976">SUM(IF(A6976=A$5:A6976,IF(C6976=C$5:C6976,1,0),0))</f>
        <v>91</v>
      </c>
    </row>
    <row r="6977" spans="1:7" x14ac:dyDescent="0.25">
      <c r="A6977">
        <v>2016</v>
      </c>
      <c r="B6977" s="53" t="str">
        <f t="shared" si="216"/>
        <v>2016_IL92</v>
      </c>
      <c r="C6977" t="s">
        <v>368</v>
      </c>
      <c r="D6977" t="s">
        <v>852</v>
      </c>
      <c r="E6977" s="53" t="str">
        <f t="shared" si="217"/>
        <v>2016_ILVERMILION</v>
      </c>
      <c r="F6977">
        <v>417000</v>
      </c>
      <c r="G6977" s="53">
        <f t="array" ref="G6977">SUM(IF(A6977=A$5:A6977,IF(C6977=C$5:C6977,1,0),0))</f>
        <v>92</v>
      </c>
    </row>
    <row r="6978" spans="1:7" x14ac:dyDescent="0.25">
      <c r="A6978">
        <v>2016</v>
      </c>
      <c r="B6978" s="53" t="str">
        <f t="shared" si="216"/>
        <v>2016_IL93</v>
      </c>
      <c r="C6978" t="s">
        <v>368</v>
      </c>
      <c r="D6978" t="s">
        <v>853</v>
      </c>
      <c r="E6978" s="53" t="str">
        <f t="shared" si="217"/>
        <v>2016_ILWABASH</v>
      </c>
      <c r="F6978">
        <v>417000</v>
      </c>
      <c r="G6978" s="53">
        <f t="array" ref="G6978">SUM(IF(A6978=A$5:A6978,IF(C6978=C$5:C6978,1,0),0))</f>
        <v>93</v>
      </c>
    </row>
    <row r="6979" spans="1:7" x14ac:dyDescent="0.25">
      <c r="A6979">
        <v>2016</v>
      </c>
      <c r="B6979" s="53" t="str">
        <f t="shared" si="216"/>
        <v>2016_IL94</v>
      </c>
      <c r="C6979" t="s">
        <v>368</v>
      </c>
      <c r="D6979" t="s">
        <v>336</v>
      </c>
      <c r="E6979" s="53" t="str">
        <f t="shared" si="217"/>
        <v>2016_ILWARREN</v>
      </c>
      <c r="F6979">
        <v>417000</v>
      </c>
      <c r="G6979" s="53">
        <f t="array" ref="G6979">SUM(IF(A6979=A$5:A6979,IF(C6979=C$5:C6979,1,0),0))</f>
        <v>94</v>
      </c>
    </row>
    <row r="6980" spans="1:7" x14ac:dyDescent="0.25">
      <c r="A6980">
        <v>2016</v>
      </c>
      <c r="B6980" s="53" t="str">
        <f t="shared" si="216"/>
        <v>2016_IL95</v>
      </c>
      <c r="C6980" t="s">
        <v>368</v>
      </c>
      <c r="D6980" t="s">
        <v>125</v>
      </c>
      <c r="E6980" s="53" t="str">
        <f t="shared" si="217"/>
        <v>2016_ILWASHINGTON</v>
      </c>
      <c r="F6980">
        <v>417000</v>
      </c>
      <c r="G6980" s="53">
        <f t="array" ref="G6980">SUM(IF(A6980=A$5:A6980,IF(C6980=C$5:C6980,1,0),0))</f>
        <v>95</v>
      </c>
    </row>
    <row r="6981" spans="1:7" x14ac:dyDescent="0.25">
      <c r="A6981">
        <v>2016</v>
      </c>
      <c r="B6981" s="53" t="str">
        <f t="shared" si="216"/>
        <v>2016_IL96</v>
      </c>
      <c r="C6981" t="s">
        <v>368</v>
      </c>
      <c r="D6981" t="s">
        <v>770</v>
      </c>
      <c r="E6981" s="53" t="str">
        <f t="shared" si="217"/>
        <v>2016_ILWAYNE</v>
      </c>
      <c r="F6981">
        <v>417000</v>
      </c>
      <c r="G6981" s="53">
        <f t="array" ref="G6981">SUM(IF(A6981=A$5:A6981,IF(C6981=C$5:C6981,1,0),0))</f>
        <v>96</v>
      </c>
    </row>
    <row r="6982" spans="1:7" x14ac:dyDescent="0.25">
      <c r="A6982">
        <v>2016</v>
      </c>
      <c r="B6982" s="53" t="str">
        <f t="shared" ref="B6982:B7045" si="218">A6982&amp;"_"&amp;C6982&amp;G6982</f>
        <v>2016_IL97</v>
      </c>
      <c r="C6982" t="s">
        <v>368</v>
      </c>
      <c r="D6982" t="s">
        <v>548</v>
      </c>
      <c r="E6982" s="53" t="str">
        <f t="shared" ref="E6982:E7045" si="219">A6982&amp;"_"&amp;C6982&amp;D6982</f>
        <v>2016_ILWHITE</v>
      </c>
      <c r="F6982">
        <v>417000</v>
      </c>
      <c r="G6982" s="53">
        <f t="array" ref="G6982">SUM(IF(A6982=A$5:A6982,IF(C6982=C$5:C6982,1,0),0))</f>
        <v>97</v>
      </c>
    </row>
    <row r="6983" spans="1:7" x14ac:dyDescent="0.25">
      <c r="A6983">
        <v>2016</v>
      </c>
      <c r="B6983" s="53" t="str">
        <f t="shared" si="218"/>
        <v>2016_IL98</v>
      </c>
      <c r="C6983" t="s">
        <v>368</v>
      </c>
      <c r="D6983" t="s">
        <v>854</v>
      </c>
      <c r="E6983" s="53" t="str">
        <f t="shared" si="219"/>
        <v>2016_ILWHITESIDE</v>
      </c>
      <c r="F6983">
        <v>417000</v>
      </c>
      <c r="G6983" s="53">
        <f t="array" ref="G6983">SUM(IF(A6983=A$5:A6983,IF(C6983=C$5:C6983,1,0),0))</f>
        <v>98</v>
      </c>
    </row>
    <row r="6984" spans="1:7" x14ac:dyDescent="0.25">
      <c r="A6984">
        <v>2016</v>
      </c>
      <c r="B6984" s="53" t="str">
        <f t="shared" si="218"/>
        <v>2016_IL99</v>
      </c>
      <c r="C6984" t="s">
        <v>368</v>
      </c>
      <c r="D6984" t="s">
        <v>855</v>
      </c>
      <c r="E6984" s="53" t="str">
        <f t="shared" si="219"/>
        <v>2016_ILWILL</v>
      </c>
      <c r="F6984">
        <v>417000</v>
      </c>
      <c r="G6984" s="53">
        <f t="array" ref="G6984">SUM(IF(A6984=A$5:A6984,IF(C6984=C$5:C6984,1,0),0))</f>
        <v>99</v>
      </c>
    </row>
    <row r="6985" spans="1:7" x14ac:dyDescent="0.25">
      <c r="A6985">
        <v>2016</v>
      </c>
      <c r="B6985" s="53" t="str">
        <f t="shared" si="218"/>
        <v>2016_IL100</v>
      </c>
      <c r="C6985" t="s">
        <v>368</v>
      </c>
      <c r="D6985" t="s">
        <v>295</v>
      </c>
      <c r="E6985" s="53" t="str">
        <f t="shared" si="219"/>
        <v>2016_ILWILLIAMSON</v>
      </c>
      <c r="F6985">
        <v>417000</v>
      </c>
      <c r="G6985" s="53">
        <f t="array" ref="G6985">SUM(IF(A6985=A$5:A6985,IF(C6985=C$5:C6985,1,0),0))</f>
        <v>100</v>
      </c>
    </row>
    <row r="6986" spans="1:7" x14ac:dyDescent="0.25">
      <c r="A6986">
        <v>2016</v>
      </c>
      <c r="B6986" s="53" t="str">
        <f t="shared" si="218"/>
        <v>2016_IL101</v>
      </c>
      <c r="C6986" t="s">
        <v>368</v>
      </c>
      <c r="D6986" t="s">
        <v>856</v>
      </c>
      <c r="E6986" s="53" t="str">
        <f t="shared" si="219"/>
        <v>2016_ILWINNEBAGO</v>
      </c>
      <c r="F6986">
        <v>417000</v>
      </c>
      <c r="G6986" s="53">
        <f t="array" ref="G6986">SUM(IF(A6986=A$5:A6986,IF(C6986=C$5:C6986,1,0),0))</f>
        <v>101</v>
      </c>
    </row>
    <row r="6987" spans="1:7" x14ac:dyDescent="0.25">
      <c r="A6987">
        <v>2016</v>
      </c>
      <c r="B6987" s="53" t="str">
        <f t="shared" si="218"/>
        <v>2016_IL102</v>
      </c>
      <c r="C6987" t="s">
        <v>368</v>
      </c>
      <c r="D6987" t="s">
        <v>857</v>
      </c>
      <c r="E6987" s="53" t="str">
        <f t="shared" si="219"/>
        <v>2016_ILWOODFORD</v>
      </c>
      <c r="F6987">
        <v>417000</v>
      </c>
      <c r="G6987" s="53">
        <f t="array" ref="G6987">SUM(IF(A6987=A$5:A6987,IF(C6987=C$5:C6987,1,0),0))</f>
        <v>102</v>
      </c>
    </row>
    <row r="6988" spans="1:7" x14ac:dyDescent="0.25">
      <c r="A6988">
        <v>2016</v>
      </c>
      <c r="B6988" s="53" t="str">
        <f t="shared" si="218"/>
        <v>2016_IN1</v>
      </c>
      <c r="C6988" t="s">
        <v>369</v>
      </c>
      <c r="D6988" t="s">
        <v>184</v>
      </c>
      <c r="E6988" s="53" t="str">
        <f t="shared" si="219"/>
        <v>2016_INADAMS</v>
      </c>
      <c r="F6988">
        <v>417000</v>
      </c>
      <c r="G6988" s="53">
        <f t="array" ref="G6988">SUM(IF(A6988=A$5:A6988,IF(C6988=C$5:C6988,1,0),0))</f>
        <v>1</v>
      </c>
    </row>
    <row r="6989" spans="1:7" x14ac:dyDescent="0.25">
      <c r="A6989">
        <v>2016</v>
      </c>
      <c r="B6989" s="53" t="str">
        <f t="shared" si="218"/>
        <v>2016_IN2</v>
      </c>
      <c r="C6989" t="s">
        <v>369</v>
      </c>
      <c r="D6989" t="s">
        <v>858</v>
      </c>
      <c r="E6989" s="53" t="str">
        <f t="shared" si="219"/>
        <v>2016_INALLEN</v>
      </c>
      <c r="F6989">
        <v>417000</v>
      </c>
      <c r="G6989" s="53">
        <f t="array" ref="G6989">SUM(IF(A6989=A$5:A6989,IF(C6989=C$5:C6989,1,0),0))</f>
        <v>2</v>
      </c>
    </row>
    <row r="6990" spans="1:7" x14ac:dyDescent="0.25">
      <c r="A6990">
        <v>2016</v>
      </c>
      <c r="B6990" s="53" t="str">
        <f t="shared" si="218"/>
        <v>2016_IN3</v>
      </c>
      <c r="C6990" t="s">
        <v>369</v>
      </c>
      <c r="D6990" t="s">
        <v>859</v>
      </c>
      <c r="E6990" s="53" t="str">
        <f t="shared" si="219"/>
        <v>2016_INBARTHOLOMEW</v>
      </c>
      <c r="F6990">
        <v>417000</v>
      </c>
      <c r="G6990" s="53">
        <f t="array" ref="G6990">SUM(IF(A6990=A$5:A6990,IF(C6990=C$5:C6990,1,0),0))</f>
        <v>3</v>
      </c>
    </row>
    <row r="6991" spans="1:7" x14ac:dyDescent="0.25">
      <c r="A6991">
        <v>2016</v>
      </c>
      <c r="B6991" s="53" t="str">
        <f t="shared" si="218"/>
        <v>2016_IN4</v>
      </c>
      <c r="C6991" t="s">
        <v>369</v>
      </c>
      <c r="D6991" t="s">
        <v>503</v>
      </c>
      <c r="E6991" s="53" t="str">
        <f t="shared" si="219"/>
        <v>2016_INBENTON</v>
      </c>
      <c r="F6991">
        <v>417000</v>
      </c>
      <c r="G6991" s="53">
        <f t="array" ref="G6991">SUM(IF(A6991=A$5:A6991,IF(C6991=C$5:C6991,1,0),0))</f>
        <v>4</v>
      </c>
    </row>
    <row r="6992" spans="1:7" x14ac:dyDescent="0.25">
      <c r="A6992">
        <v>2016</v>
      </c>
      <c r="B6992" s="53" t="str">
        <f t="shared" si="218"/>
        <v>2016_IN5</v>
      </c>
      <c r="C6992" t="s">
        <v>369</v>
      </c>
      <c r="D6992" t="s">
        <v>860</v>
      </c>
      <c r="E6992" s="53" t="str">
        <f t="shared" si="219"/>
        <v>2016_INBLACKFORD</v>
      </c>
      <c r="F6992">
        <v>417000</v>
      </c>
      <c r="G6992" s="53">
        <f t="array" ref="G6992">SUM(IF(A6992=A$5:A6992,IF(C6992=C$5:C6992,1,0),0))</f>
        <v>5</v>
      </c>
    </row>
    <row r="6993" spans="1:7" x14ac:dyDescent="0.25">
      <c r="A6993">
        <v>2016</v>
      </c>
      <c r="B6993" s="53" t="str">
        <f t="shared" si="218"/>
        <v>2016_IN6</v>
      </c>
      <c r="C6993" t="s">
        <v>369</v>
      </c>
      <c r="D6993" t="s">
        <v>504</v>
      </c>
      <c r="E6993" s="53" t="str">
        <f t="shared" si="219"/>
        <v>2016_INBOONE</v>
      </c>
      <c r="F6993">
        <v>417000</v>
      </c>
      <c r="G6993" s="53">
        <f t="array" ref="G6993">SUM(IF(A6993=A$5:A6993,IF(C6993=C$5:C6993,1,0),0))</f>
        <v>6</v>
      </c>
    </row>
    <row r="6994" spans="1:7" x14ac:dyDescent="0.25">
      <c r="A6994">
        <v>2016</v>
      </c>
      <c r="B6994" s="53" t="str">
        <f t="shared" si="218"/>
        <v>2016_IN7</v>
      </c>
      <c r="C6994" t="s">
        <v>369</v>
      </c>
      <c r="D6994" t="s">
        <v>808</v>
      </c>
      <c r="E6994" s="53" t="str">
        <f t="shared" si="219"/>
        <v>2016_INBROWN</v>
      </c>
      <c r="F6994">
        <v>417000</v>
      </c>
      <c r="G6994" s="53">
        <f t="array" ref="G6994">SUM(IF(A6994=A$5:A6994,IF(C6994=C$5:C6994,1,0),0))</f>
        <v>7</v>
      </c>
    </row>
    <row r="6995" spans="1:7" x14ac:dyDescent="0.25">
      <c r="A6995">
        <v>2016</v>
      </c>
      <c r="B6995" s="53" t="str">
        <f t="shared" si="218"/>
        <v>2016_IN8</v>
      </c>
      <c r="C6995" t="s">
        <v>369</v>
      </c>
      <c r="D6995" t="s">
        <v>227</v>
      </c>
      <c r="E6995" s="53" t="str">
        <f t="shared" si="219"/>
        <v>2016_INCARROLL</v>
      </c>
      <c r="F6995">
        <v>417000</v>
      </c>
      <c r="G6995" s="53">
        <f t="array" ref="G6995">SUM(IF(A6995=A$5:A6995,IF(C6995=C$5:C6995,1,0),0))</f>
        <v>8</v>
      </c>
    </row>
    <row r="6996" spans="1:7" x14ac:dyDescent="0.25">
      <c r="A6996">
        <v>2016</v>
      </c>
      <c r="B6996" s="53" t="str">
        <f t="shared" si="218"/>
        <v>2016_IN9</v>
      </c>
      <c r="C6996" t="s">
        <v>369</v>
      </c>
      <c r="D6996" t="s">
        <v>810</v>
      </c>
      <c r="E6996" s="53" t="str">
        <f t="shared" si="219"/>
        <v>2016_INCASS</v>
      </c>
      <c r="F6996">
        <v>417000</v>
      </c>
      <c r="G6996" s="53">
        <f t="array" ref="G6996">SUM(IF(A6996=A$5:A6996,IF(C6996=C$5:C6996,1,0),0))</f>
        <v>9</v>
      </c>
    </row>
    <row r="6997" spans="1:7" x14ac:dyDescent="0.25">
      <c r="A6997">
        <v>2016</v>
      </c>
      <c r="B6997" s="53" t="str">
        <f t="shared" si="218"/>
        <v>2016_IN10</v>
      </c>
      <c r="C6997" t="s">
        <v>369</v>
      </c>
      <c r="D6997" t="s">
        <v>507</v>
      </c>
      <c r="E6997" s="53" t="str">
        <f t="shared" si="219"/>
        <v>2016_INCLARK</v>
      </c>
      <c r="F6997">
        <v>417000</v>
      </c>
      <c r="G6997" s="53">
        <f t="array" ref="G6997">SUM(IF(A6997=A$5:A6997,IF(C6997=C$5:C6997,1,0),0))</f>
        <v>10</v>
      </c>
    </row>
    <row r="6998" spans="1:7" x14ac:dyDescent="0.25">
      <c r="A6998">
        <v>2016</v>
      </c>
      <c r="B6998" s="53" t="str">
        <f t="shared" si="218"/>
        <v>2016_IN11</v>
      </c>
      <c r="C6998" t="s">
        <v>369</v>
      </c>
      <c r="D6998" t="s">
        <v>439</v>
      </c>
      <c r="E6998" s="53" t="str">
        <f t="shared" si="219"/>
        <v>2016_INCLAY</v>
      </c>
      <c r="F6998">
        <v>417000</v>
      </c>
      <c r="G6998" s="53">
        <f t="array" ref="G6998">SUM(IF(A6998=A$5:A6998,IF(C6998=C$5:C6998,1,0),0))</f>
        <v>11</v>
      </c>
    </row>
    <row r="6999" spans="1:7" x14ac:dyDescent="0.25">
      <c r="A6999">
        <v>2016</v>
      </c>
      <c r="B6999" s="53" t="str">
        <f t="shared" si="218"/>
        <v>2016_IN12</v>
      </c>
      <c r="C6999" t="s">
        <v>369</v>
      </c>
      <c r="D6999" t="s">
        <v>813</v>
      </c>
      <c r="E6999" s="53" t="str">
        <f t="shared" si="219"/>
        <v>2016_INCLINTON</v>
      </c>
      <c r="F6999">
        <v>417000</v>
      </c>
      <c r="G6999" s="53">
        <f t="array" ref="G6999">SUM(IF(A6999=A$5:A6999,IF(C6999=C$5:C6999,1,0),0))</f>
        <v>12</v>
      </c>
    </row>
    <row r="7000" spans="1:7" x14ac:dyDescent="0.25">
      <c r="A7000">
        <v>2016</v>
      </c>
      <c r="B7000" s="53" t="str">
        <f t="shared" si="218"/>
        <v>2016_IN13</v>
      </c>
      <c r="C7000" t="s">
        <v>369</v>
      </c>
      <c r="D7000" t="s">
        <v>512</v>
      </c>
      <c r="E7000" s="53" t="str">
        <f t="shared" si="219"/>
        <v>2016_INCRAWFORD</v>
      </c>
      <c r="F7000">
        <v>417000</v>
      </c>
      <c r="G7000" s="53">
        <f t="array" ref="G7000">SUM(IF(A7000=A$5:A7000,IF(C7000=C$5:C7000,1,0),0))</f>
        <v>13</v>
      </c>
    </row>
    <row r="7001" spans="1:7" x14ac:dyDescent="0.25">
      <c r="A7001">
        <v>2016</v>
      </c>
      <c r="B7001" s="53" t="str">
        <f t="shared" si="218"/>
        <v>2016_IN14</v>
      </c>
      <c r="C7001" t="s">
        <v>369</v>
      </c>
      <c r="D7001" t="s">
        <v>861</v>
      </c>
      <c r="E7001" s="53" t="str">
        <f t="shared" si="219"/>
        <v>2016_INDAVIESS</v>
      </c>
      <c r="F7001">
        <v>417000</v>
      </c>
      <c r="G7001" s="53">
        <f t="array" ref="G7001">SUM(IF(A7001=A$5:A7001,IF(C7001=C$5:C7001,1,0),0))</f>
        <v>14</v>
      </c>
    </row>
    <row r="7002" spans="1:7" x14ac:dyDescent="0.25">
      <c r="A7002">
        <v>2016</v>
      </c>
      <c r="B7002" s="53" t="str">
        <f t="shared" si="218"/>
        <v>2016_IN15</v>
      </c>
      <c r="C7002" t="s">
        <v>369</v>
      </c>
      <c r="D7002" t="s">
        <v>862</v>
      </c>
      <c r="E7002" s="53" t="str">
        <f t="shared" si="219"/>
        <v>2016_INDEARBORN</v>
      </c>
      <c r="F7002">
        <v>417000</v>
      </c>
      <c r="G7002" s="53">
        <f t="array" ref="G7002">SUM(IF(A7002=A$5:A7002,IF(C7002=C$5:C7002,1,0),0))</f>
        <v>15</v>
      </c>
    </row>
    <row r="7003" spans="1:7" x14ac:dyDescent="0.25">
      <c r="A7003">
        <v>2016</v>
      </c>
      <c r="B7003" s="53" t="str">
        <f t="shared" si="218"/>
        <v>2016_IN16</v>
      </c>
      <c r="C7003" t="s">
        <v>369</v>
      </c>
      <c r="D7003" t="s">
        <v>702</v>
      </c>
      <c r="E7003" s="53" t="str">
        <f t="shared" si="219"/>
        <v>2016_INDECATUR</v>
      </c>
      <c r="F7003">
        <v>417000</v>
      </c>
      <c r="G7003" s="53">
        <f t="array" ref="G7003">SUM(IF(A7003=A$5:A7003,IF(C7003=C$5:C7003,1,0),0))</f>
        <v>16</v>
      </c>
    </row>
    <row r="7004" spans="1:7" x14ac:dyDescent="0.25">
      <c r="A7004">
        <v>2016</v>
      </c>
      <c r="B7004" s="53" t="str">
        <f t="shared" si="218"/>
        <v>2016_IN17</v>
      </c>
      <c r="C7004" t="s">
        <v>369</v>
      </c>
      <c r="D7004" t="s">
        <v>450</v>
      </c>
      <c r="E7004" s="53" t="str">
        <f t="shared" si="219"/>
        <v>2016_INDE KALB</v>
      </c>
      <c r="F7004">
        <v>417000</v>
      </c>
      <c r="G7004" s="53">
        <f t="array" ref="G7004">SUM(IF(A7004=A$5:A7004,IF(C7004=C$5:C7004,1,0),0))</f>
        <v>17</v>
      </c>
    </row>
    <row r="7005" spans="1:7" x14ac:dyDescent="0.25">
      <c r="A7005">
        <v>2016</v>
      </c>
      <c r="B7005" s="53" t="str">
        <f t="shared" si="218"/>
        <v>2016_IN18</v>
      </c>
      <c r="C7005" t="s">
        <v>369</v>
      </c>
      <c r="D7005" t="s">
        <v>85</v>
      </c>
      <c r="E7005" s="53" t="str">
        <f t="shared" si="219"/>
        <v>2016_INDELAWARE</v>
      </c>
      <c r="F7005">
        <v>417000</v>
      </c>
      <c r="G7005" s="53">
        <f t="array" ref="G7005">SUM(IF(A7005=A$5:A7005,IF(C7005=C$5:C7005,1,0),0))</f>
        <v>18</v>
      </c>
    </row>
    <row r="7006" spans="1:7" x14ac:dyDescent="0.25">
      <c r="A7006">
        <v>2016</v>
      </c>
      <c r="B7006" s="53" t="str">
        <f t="shared" si="218"/>
        <v>2016_IN19</v>
      </c>
      <c r="C7006" t="s">
        <v>369</v>
      </c>
      <c r="D7006" t="s">
        <v>863</v>
      </c>
      <c r="E7006" s="53" t="str">
        <f t="shared" si="219"/>
        <v>2016_INDUBOIS</v>
      </c>
      <c r="F7006">
        <v>417000</v>
      </c>
      <c r="G7006" s="53">
        <f t="array" ref="G7006">SUM(IF(A7006=A$5:A7006,IF(C7006=C$5:C7006,1,0),0))</f>
        <v>19</v>
      </c>
    </row>
    <row r="7007" spans="1:7" x14ac:dyDescent="0.25">
      <c r="A7007">
        <v>2016</v>
      </c>
      <c r="B7007" s="53" t="str">
        <f t="shared" si="218"/>
        <v>2016_IN20</v>
      </c>
      <c r="C7007" t="s">
        <v>369</v>
      </c>
      <c r="D7007" t="s">
        <v>864</v>
      </c>
      <c r="E7007" s="53" t="str">
        <f t="shared" si="219"/>
        <v>2016_INELKHART</v>
      </c>
      <c r="F7007">
        <v>417000</v>
      </c>
      <c r="G7007" s="53">
        <f t="array" ref="G7007">SUM(IF(A7007=A$5:A7007,IF(C7007=C$5:C7007,1,0),0))</f>
        <v>20</v>
      </c>
    </row>
    <row r="7008" spans="1:7" x14ac:dyDescent="0.25">
      <c r="A7008">
        <v>2016</v>
      </c>
      <c r="B7008" s="53" t="str">
        <f t="shared" si="218"/>
        <v>2016_IN21</v>
      </c>
      <c r="C7008" t="s">
        <v>369</v>
      </c>
      <c r="D7008" t="s">
        <v>454</v>
      </c>
      <c r="E7008" s="53" t="str">
        <f t="shared" si="219"/>
        <v>2016_INFAYETTE</v>
      </c>
      <c r="F7008">
        <v>417000</v>
      </c>
      <c r="G7008" s="53">
        <f t="array" ref="G7008">SUM(IF(A7008=A$5:A7008,IF(C7008=C$5:C7008,1,0),0))</f>
        <v>21</v>
      </c>
    </row>
    <row r="7009" spans="1:7" x14ac:dyDescent="0.25">
      <c r="A7009">
        <v>2016</v>
      </c>
      <c r="B7009" s="53" t="str">
        <f t="shared" si="218"/>
        <v>2016_IN22</v>
      </c>
      <c r="C7009" t="s">
        <v>369</v>
      </c>
      <c r="D7009" t="s">
        <v>713</v>
      </c>
      <c r="E7009" s="53" t="str">
        <f t="shared" si="219"/>
        <v>2016_INFLOYD</v>
      </c>
      <c r="F7009">
        <v>417000</v>
      </c>
      <c r="G7009" s="53">
        <f t="array" ref="G7009">SUM(IF(A7009=A$5:A7009,IF(C7009=C$5:C7009,1,0),0))</f>
        <v>22</v>
      </c>
    </row>
    <row r="7010" spans="1:7" x14ac:dyDescent="0.25">
      <c r="A7010">
        <v>2016</v>
      </c>
      <c r="B7010" s="53" t="str">
        <f t="shared" si="218"/>
        <v>2016_IN23</v>
      </c>
      <c r="C7010" t="s">
        <v>369</v>
      </c>
      <c r="D7010" t="s">
        <v>865</v>
      </c>
      <c r="E7010" s="53" t="str">
        <f t="shared" si="219"/>
        <v>2016_INFOUNTAIN</v>
      </c>
      <c r="F7010">
        <v>417000</v>
      </c>
      <c r="G7010" s="53">
        <f t="array" ref="G7010">SUM(IF(A7010=A$5:A7010,IF(C7010=C$5:C7010,1,0),0))</f>
        <v>23</v>
      </c>
    </row>
    <row r="7011" spans="1:7" x14ac:dyDescent="0.25">
      <c r="A7011">
        <v>2016</v>
      </c>
      <c r="B7011" s="53" t="str">
        <f t="shared" si="218"/>
        <v>2016_IN24</v>
      </c>
      <c r="C7011" t="s">
        <v>369</v>
      </c>
      <c r="D7011" t="s">
        <v>455</v>
      </c>
      <c r="E7011" s="53" t="str">
        <f t="shared" si="219"/>
        <v>2016_INFRANKLIN</v>
      </c>
      <c r="F7011">
        <v>417000</v>
      </c>
      <c r="G7011" s="53">
        <f t="array" ref="G7011">SUM(IF(A7011=A$5:A7011,IF(C7011=C$5:C7011,1,0),0))</f>
        <v>24</v>
      </c>
    </row>
    <row r="7012" spans="1:7" x14ac:dyDescent="0.25">
      <c r="A7012">
        <v>2016</v>
      </c>
      <c r="B7012" s="53" t="str">
        <f t="shared" si="218"/>
        <v>2016_IN25</v>
      </c>
      <c r="C7012" t="s">
        <v>369</v>
      </c>
      <c r="D7012" t="s">
        <v>518</v>
      </c>
      <c r="E7012" s="53" t="str">
        <f t="shared" si="219"/>
        <v>2016_INFULTON</v>
      </c>
      <c r="F7012">
        <v>417000</v>
      </c>
      <c r="G7012" s="53">
        <f t="array" ref="G7012">SUM(IF(A7012=A$5:A7012,IF(C7012=C$5:C7012,1,0),0))</f>
        <v>25</v>
      </c>
    </row>
    <row r="7013" spans="1:7" x14ac:dyDescent="0.25">
      <c r="A7013">
        <v>2016</v>
      </c>
      <c r="B7013" s="53" t="str">
        <f t="shared" si="218"/>
        <v>2016_IN26</v>
      </c>
      <c r="C7013" t="s">
        <v>369</v>
      </c>
      <c r="D7013" t="s">
        <v>866</v>
      </c>
      <c r="E7013" s="53" t="str">
        <f t="shared" si="219"/>
        <v>2016_INGIBSON</v>
      </c>
      <c r="F7013">
        <v>417000</v>
      </c>
      <c r="G7013" s="53">
        <f t="array" ref="G7013">SUM(IF(A7013=A$5:A7013,IF(C7013=C$5:C7013,1,0),0))</f>
        <v>26</v>
      </c>
    </row>
    <row r="7014" spans="1:7" x14ac:dyDescent="0.25">
      <c r="A7014">
        <v>2016</v>
      </c>
      <c r="B7014" s="53" t="str">
        <f t="shared" si="218"/>
        <v>2016_IN27</v>
      </c>
      <c r="C7014" t="s">
        <v>369</v>
      </c>
      <c r="D7014" t="s">
        <v>520</v>
      </c>
      <c r="E7014" s="53" t="str">
        <f t="shared" si="219"/>
        <v>2016_INGRANT</v>
      </c>
      <c r="F7014">
        <v>417000</v>
      </c>
      <c r="G7014" s="53">
        <f t="array" ref="G7014">SUM(IF(A7014=A$5:A7014,IF(C7014=C$5:C7014,1,0),0))</f>
        <v>27</v>
      </c>
    </row>
    <row r="7015" spans="1:7" x14ac:dyDescent="0.25">
      <c r="A7015">
        <v>2016</v>
      </c>
      <c r="B7015" s="53" t="str">
        <f t="shared" si="218"/>
        <v>2016_IN28</v>
      </c>
      <c r="C7015" t="s">
        <v>369</v>
      </c>
      <c r="D7015" t="s">
        <v>212</v>
      </c>
      <c r="E7015" s="53" t="str">
        <f t="shared" si="219"/>
        <v>2016_INGREENE</v>
      </c>
      <c r="F7015">
        <v>417000</v>
      </c>
      <c r="G7015" s="53">
        <f t="array" ref="G7015">SUM(IF(A7015=A$5:A7015,IF(C7015=C$5:C7015,1,0),0))</f>
        <v>28</v>
      </c>
    </row>
    <row r="7016" spans="1:7" x14ac:dyDescent="0.25">
      <c r="A7016">
        <v>2016</v>
      </c>
      <c r="B7016" s="53" t="str">
        <f t="shared" si="218"/>
        <v>2016_IN29</v>
      </c>
      <c r="C7016" t="s">
        <v>369</v>
      </c>
      <c r="D7016" t="s">
        <v>642</v>
      </c>
      <c r="E7016" s="53" t="str">
        <f t="shared" si="219"/>
        <v>2016_INHAMILTON</v>
      </c>
      <c r="F7016">
        <v>417000</v>
      </c>
      <c r="G7016" s="53">
        <f t="array" ref="G7016">SUM(IF(A7016=A$5:A7016,IF(C7016=C$5:C7016,1,0),0))</f>
        <v>29</v>
      </c>
    </row>
    <row r="7017" spans="1:7" x14ac:dyDescent="0.25">
      <c r="A7017">
        <v>2016</v>
      </c>
      <c r="B7017" s="53" t="str">
        <f t="shared" si="218"/>
        <v>2016_IN30</v>
      </c>
      <c r="C7017" t="s">
        <v>369</v>
      </c>
      <c r="D7017" t="s">
        <v>723</v>
      </c>
      <c r="E7017" s="53" t="str">
        <f t="shared" si="219"/>
        <v>2016_INHANCOCK</v>
      </c>
      <c r="F7017">
        <v>417000</v>
      </c>
      <c r="G7017" s="53">
        <f t="array" ref="G7017">SUM(IF(A7017=A$5:A7017,IF(C7017=C$5:C7017,1,0),0))</f>
        <v>30</v>
      </c>
    </row>
    <row r="7018" spans="1:7" x14ac:dyDescent="0.25">
      <c r="A7018">
        <v>2016</v>
      </c>
      <c r="B7018" s="53" t="str">
        <f t="shared" si="218"/>
        <v>2016_IN31</v>
      </c>
      <c r="C7018" t="s">
        <v>369</v>
      </c>
      <c r="D7018" t="s">
        <v>867</v>
      </c>
      <c r="E7018" s="53" t="str">
        <f t="shared" si="219"/>
        <v>2016_INHARRISON</v>
      </c>
      <c r="F7018">
        <v>417000</v>
      </c>
      <c r="G7018" s="53">
        <f t="array" ref="G7018">SUM(IF(A7018=A$5:A7018,IF(C7018=C$5:C7018,1,0),0))</f>
        <v>31</v>
      </c>
    </row>
    <row r="7019" spans="1:7" x14ac:dyDescent="0.25">
      <c r="A7019">
        <v>2016</v>
      </c>
      <c r="B7019" s="53" t="str">
        <f t="shared" si="218"/>
        <v>2016_IN32</v>
      </c>
      <c r="C7019" t="s">
        <v>369</v>
      </c>
      <c r="D7019" t="s">
        <v>868</v>
      </c>
      <c r="E7019" s="53" t="str">
        <f t="shared" si="219"/>
        <v>2016_INHENDRICKS</v>
      </c>
      <c r="F7019">
        <v>417000</v>
      </c>
      <c r="G7019" s="53">
        <f t="array" ref="G7019">SUM(IF(A7019=A$5:A7019,IF(C7019=C$5:C7019,1,0),0))</f>
        <v>32</v>
      </c>
    </row>
    <row r="7020" spans="1:7" x14ac:dyDescent="0.25">
      <c r="A7020">
        <v>2016</v>
      </c>
      <c r="B7020" s="53" t="str">
        <f t="shared" si="218"/>
        <v>2016_IN33</v>
      </c>
      <c r="C7020" t="s">
        <v>369</v>
      </c>
      <c r="D7020" t="s">
        <v>458</v>
      </c>
      <c r="E7020" s="53" t="str">
        <f t="shared" si="219"/>
        <v>2016_INHENRY</v>
      </c>
      <c r="F7020">
        <v>417000</v>
      </c>
      <c r="G7020" s="53">
        <f t="array" ref="G7020">SUM(IF(A7020=A$5:A7020,IF(C7020=C$5:C7020,1,0),0))</f>
        <v>33</v>
      </c>
    </row>
    <row r="7021" spans="1:7" x14ac:dyDescent="0.25">
      <c r="A7021">
        <v>2016</v>
      </c>
      <c r="B7021" s="53" t="str">
        <f t="shared" si="218"/>
        <v>2016_IN34</v>
      </c>
      <c r="C7021" t="s">
        <v>369</v>
      </c>
      <c r="D7021" t="s">
        <v>231</v>
      </c>
      <c r="E7021" s="53" t="str">
        <f t="shared" si="219"/>
        <v>2016_INHOWARD</v>
      </c>
      <c r="F7021">
        <v>417000</v>
      </c>
      <c r="G7021" s="53">
        <f t="array" ref="G7021">SUM(IF(A7021=A$5:A7021,IF(C7021=C$5:C7021,1,0),0))</f>
        <v>34</v>
      </c>
    </row>
    <row r="7022" spans="1:7" x14ac:dyDescent="0.25">
      <c r="A7022">
        <v>2016</v>
      </c>
      <c r="B7022" s="53" t="str">
        <f t="shared" si="218"/>
        <v>2016_IN35</v>
      </c>
      <c r="C7022" t="s">
        <v>369</v>
      </c>
      <c r="D7022" t="s">
        <v>869</v>
      </c>
      <c r="E7022" s="53" t="str">
        <f t="shared" si="219"/>
        <v>2016_INHUNTINGTON</v>
      </c>
      <c r="F7022">
        <v>417000</v>
      </c>
      <c r="G7022" s="53">
        <f t="array" ref="G7022">SUM(IF(A7022=A$5:A7022,IF(C7022=C$5:C7022,1,0),0))</f>
        <v>35</v>
      </c>
    </row>
    <row r="7023" spans="1:7" x14ac:dyDescent="0.25">
      <c r="A7023">
        <v>2016</v>
      </c>
      <c r="B7023" s="53" t="str">
        <f t="shared" si="218"/>
        <v>2016_IN36</v>
      </c>
      <c r="C7023" t="s">
        <v>369</v>
      </c>
      <c r="D7023" t="s">
        <v>460</v>
      </c>
      <c r="E7023" s="53" t="str">
        <f t="shared" si="219"/>
        <v>2016_INJACKSON</v>
      </c>
      <c r="F7023">
        <v>417000</v>
      </c>
      <c r="G7023" s="53">
        <f t="array" ref="G7023">SUM(IF(A7023=A$5:A7023,IF(C7023=C$5:C7023,1,0),0))</f>
        <v>36</v>
      </c>
    </row>
    <row r="7024" spans="1:7" x14ac:dyDescent="0.25">
      <c r="A7024">
        <v>2016</v>
      </c>
      <c r="B7024" s="53" t="str">
        <f t="shared" si="218"/>
        <v>2016_IN37</v>
      </c>
      <c r="C7024" t="s">
        <v>369</v>
      </c>
      <c r="D7024" t="s">
        <v>729</v>
      </c>
      <c r="E7024" s="53" t="str">
        <f t="shared" si="219"/>
        <v>2016_INJASPER</v>
      </c>
      <c r="F7024">
        <v>417000</v>
      </c>
      <c r="G7024" s="53">
        <f t="array" ref="G7024">SUM(IF(A7024=A$5:A7024,IF(C7024=C$5:C7024,1,0),0))</f>
        <v>37</v>
      </c>
    </row>
    <row r="7025" spans="1:7" x14ac:dyDescent="0.25">
      <c r="A7025">
        <v>2016</v>
      </c>
      <c r="B7025" s="53" t="str">
        <f t="shared" si="218"/>
        <v>2016_IN38</v>
      </c>
      <c r="C7025" t="s">
        <v>369</v>
      </c>
      <c r="D7025" t="s">
        <v>870</v>
      </c>
      <c r="E7025" s="53" t="str">
        <f t="shared" si="219"/>
        <v>2016_INJAY</v>
      </c>
      <c r="F7025">
        <v>417000</v>
      </c>
      <c r="G7025" s="53">
        <f t="array" ref="G7025">SUM(IF(A7025=A$5:A7025,IF(C7025=C$5:C7025,1,0),0))</f>
        <v>38</v>
      </c>
    </row>
    <row r="7026" spans="1:7" x14ac:dyDescent="0.25">
      <c r="A7026">
        <v>2016</v>
      </c>
      <c r="B7026" s="53" t="str">
        <f t="shared" si="218"/>
        <v>2016_IN39</v>
      </c>
      <c r="C7026" t="s">
        <v>369</v>
      </c>
      <c r="D7026" t="s">
        <v>196</v>
      </c>
      <c r="E7026" s="53" t="str">
        <f t="shared" si="219"/>
        <v>2016_INJEFFERSON</v>
      </c>
      <c r="F7026">
        <v>417000</v>
      </c>
      <c r="G7026" s="53">
        <f t="array" ref="G7026">SUM(IF(A7026=A$5:A7026,IF(C7026=C$5:C7026,1,0),0))</f>
        <v>39</v>
      </c>
    </row>
    <row r="7027" spans="1:7" x14ac:dyDescent="0.25">
      <c r="A7027">
        <v>2016</v>
      </c>
      <c r="B7027" s="53" t="str">
        <f t="shared" si="218"/>
        <v>2016_IN40</v>
      </c>
      <c r="C7027" t="s">
        <v>369</v>
      </c>
      <c r="D7027" t="s">
        <v>871</v>
      </c>
      <c r="E7027" s="53" t="str">
        <f t="shared" si="219"/>
        <v>2016_INJENNINGS</v>
      </c>
      <c r="F7027">
        <v>417000</v>
      </c>
      <c r="G7027" s="53">
        <f t="array" ref="G7027">SUM(IF(A7027=A$5:A7027,IF(C7027=C$5:C7027,1,0),0))</f>
        <v>40</v>
      </c>
    </row>
    <row r="7028" spans="1:7" x14ac:dyDescent="0.25">
      <c r="A7028">
        <v>2016</v>
      </c>
      <c r="B7028" s="53" t="str">
        <f t="shared" si="218"/>
        <v>2016_IN41</v>
      </c>
      <c r="C7028" t="s">
        <v>369</v>
      </c>
      <c r="D7028" t="s">
        <v>525</v>
      </c>
      <c r="E7028" s="53" t="str">
        <f t="shared" si="219"/>
        <v>2016_INJOHNSON</v>
      </c>
      <c r="F7028">
        <v>417000</v>
      </c>
      <c r="G7028" s="53">
        <f t="array" ref="G7028">SUM(IF(A7028=A$5:A7028,IF(C7028=C$5:C7028,1,0),0))</f>
        <v>41</v>
      </c>
    </row>
    <row r="7029" spans="1:7" x14ac:dyDescent="0.25">
      <c r="A7029">
        <v>2016</v>
      </c>
      <c r="B7029" s="53" t="str">
        <f t="shared" si="218"/>
        <v>2016_IN42</v>
      </c>
      <c r="C7029" t="s">
        <v>369</v>
      </c>
      <c r="D7029" t="s">
        <v>830</v>
      </c>
      <c r="E7029" s="53" t="str">
        <f t="shared" si="219"/>
        <v>2016_INKNOX</v>
      </c>
      <c r="F7029">
        <v>417000</v>
      </c>
      <c r="G7029" s="53">
        <f t="array" ref="G7029">SUM(IF(A7029=A$5:A7029,IF(C7029=C$5:C7029,1,0),0))</f>
        <v>42</v>
      </c>
    </row>
    <row r="7030" spans="1:7" x14ac:dyDescent="0.25">
      <c r="A7030">
        <v>2016</v>
      </c>
      <c r="B7030" s="53" t="str">
        <f t="shared" si="218"/>
        <v>2016_IN43</v>
      </c>
      <c r="C7030" t="s">
        <v>369</v>
      </c>
      <c r="D7030" t="s">
        <v>872</v>
      </c>
      <c r="E7030" s="53" t="str">
        <f t="shared" si="219"/>
        <v>2016_INKOSCIUSKO</v>
      </c>
      <c r="F7030">
        <v>417000</v>
      </c>
      <c r="G7030" s="53">
        <f t="array" ref="G7030">SUM(IF(A7030=A$5:A7030,IF(C7030=C$5:C7030,1,0),0))</f>
        <v>43</v>
      </c>
    </row>
    <row r="7031" spans="1:7" x14ac:dyDescent="0.25">
      <c r="A7031">
        <v>2016</v>
      </c>
      <c r="B7031" s="53" t="str">
        <f t="shared" si="218"/>
        <v>2016_IN44</v>
      </c>
      <c r="C7031" t="s">
        <v>369</v>
      </c>
      <c r="D7031" t="s">
        <v>873</v>
      </c>
      <c r="E7031" s="53" t="str">
        <f t="shared" si="219"/>
        <v>2016_INLAGRANGE</v>
      </c>
      <c r="F7031">
        <v>417000</v>
      </c>
      <c r="G7031" s="53">
        <f t="array" ref="G7031">SUM(IF(A7031=A$5:A7031,IF(C7031=C$5:C7031,1,0),0))</f>
        <v>44</v>
      </c>
    </row>
    <row r="7032" spans="1:7" x14ac:dyDescent="0.25">
      <c r="A7032">
        <v>2016</v>
      </c>
      <c r="B7032" s="53" t="str">
        <f t="shared" si="218"/>
        <v>2016_IN45</v>
      </c>
      <c r="C7032" t="s">
        <v>369</v>
      </c>
      <c r="D7032" t="s">
        <v>197</v>
      </c>
      <c r="E7032" s="53" t="str">
        <f t="shared" si="219"/>
        <v>2016_INLAKE</v>
      </c>
      <c r="F7032">
        <v>417000</v>
      </c>
      <c r="G7032" s="53">
        <f t="array" ref="G7032">SUM(IF(A7032=A$5:A7032,IF(C7032=C$5:C7032,1,0),0))</f>
        <v>45</v>
      </c>
    </row>
    <row r="7033" spans="1:7" x14ac:dyDescent="0.25">
      <c r="A7033">
        <v>2016</v>
      </c>
      <c r="B7033" s="53" t="str">
        <f t="shared" si="218"/>
        <v>2016_IN46</v>
      </c>
      <c r="C7033" t="s">
        <v>369</v>
      </c>
      <c r="D7033" t="s">
        <v>874</v>
      </c>
      <c r="E7033" s="53" t="str">
        <f t="shared" si="219"/>
        <v>2016_INLA PORTE</v>
      </c>
      <c r="F7033">
        <v>417000</v>
      </c>
      <c r="G7033" s="53">
        <f t="array" ref="G7033">SUM(IF(A7033=A$5:A7033,IF(C7033=C$5:C7033,1,0),0))</f>
        <v>46</v>
      </c>
    </row>
    <row r="7034" spans="1:7" x14ac:dyDescent="0.25">
      <c r="A7034">
        <v>2016</v>
      </c>
      <c r="B7034" s="53" t="str">
        <f t="shared" si="218"/>
        <v>2016_IN47</v>
      </c>
      <c r="C7034" t="s">
        <v>369</v>
      </c>
      <c r="D7034" t="s">
        <v>463</v>
      </c>
      <c r="E7034" s="53" t="str">
        <f t="shared" si="219"/>
        <v>2016_INLAWRENCE</v>
      </c>
      <c r="F7034">
        <v>417000</v>
      </c>
      <c r="G7034" s="53">
        <f t="array" ref="G7034">SUM(IF(A7034=A$5:A7034,IF(C7034=C$5:C7034,1,0),0))</f>
        <v>47</v>
      </c>
    </row>
    <row r="7035" spans="1:7" x14ac:dyDescent="0.25">
      <c r="A7035">
        <v>2016</v>
      </c>
      <c r="B7035" s="53" t="str">
        <f t="shared" si="218"/>
        <v>2016_IN48</v>
      </c>
      <c r="C7035" t="s">
        <v>369</v>
      </c>
      <c r="D7035" t="s">
        <v>467</v>
      </c>
      <c r="E7035" s="53" t="str">
        <f t="shared" si="219"/>
        <v>2016_INMADISON</v>
      </c>
      <c r="F7035">
        <v>417000</v>
      </c>
      <c r="G7035" s="53">
        <f t="array" ref="G7035">SUM(IF(A7035=A$5:A7035,IF(C7035=C$5:C7035,1,0),0))</f>
        <v>48</v>
      </c>
    </row>
    <row r="7036" spans="1:7" x14ac:dyDescent="0.25">
      <c r="A7036">
        <v>2016</v>
      </c>
      <c r="B7036" s="53" t="str">
        <f t="shared" si="218"/>
        <v>2016_IN49</v>
      </c>
      <c r="C7036" t="s">
        <v>369</v>
      </c>
      <c r="D7036" t="s">
        <v>469</v>
      </c>
      <c r="E7036" s="53" t="str">
        <f t="shared" si="219"/>
        <v>2016_INMARION</v>
      </c>
      <c r="F7036">
        <v>417000</v>
      </c>
      <c r="G7036" s="53">
        <f t="array" ref="G7036">SUM(IF(A7036=A$5:A7036,IF(C7036=C$5:C7036,1,0),0))</f>
        <v>49</v>
      </c>
    </row>
    <row r="7037" spans="1:7" x14ac:dyDescent="0.25">
      <c r="A7037">
        <v>2016</v>
      </c>
      <c r="B7037" s="53" t="str">
        <f t="shared" si="218"/>
        <v>2016_IN50</v>
      </c>
      <c r="C7037" t="s">
        <v>369</v>
      </c>
      <c r="D7037" t="s">
        <v>470</v>
      </c>
      <c r="E7037" s="53" t="str">
        <f t="shared" si="219"/>
        <v>2016_INMARSHALL</v>
      </c>
      <c r="F7037">
        <v>417000</v>
      </c>
      <c r="G7037" s="53">
        <f t="array" ref="G7037">SUM(IF(A7037=A$5:A7037,IF(C7037=C$5:C7037,1,0),0))</f>
        <v>50</v>
      </c>
    </row>
    <row r="7038" spans="1:7" x14ac:dyDescent="0.25">
      <c r="A7038">
        <v>2016</v>
      </c>
      <c r="B7038" s="53" t="str">
        <f t="shared" si="218"/>
        <v>2016_IN51</v>
      </c>
      <c r="C7038" t="s">
        <v>369</v>
      </c>
      <c r="D7038" t="s">
        <v>654</v>
      </c>
      <c r="E7038" s="53" t="str">
        <f t="shared" si="219"/>
        <v>2016_INMARTIN</v>
      </c>
      <c r="F7038">
        <v>417000</v>
      </c>
      <c r="G7038" s="53">
        <f t="array" ref="G7038">SUM(IF(A7038=A$5:A7038,IF(C7038=C$5:C7038,1,0),0))</f>
        <v>51</v>
      </c>
    </row>
    <row r="7039" spans="1:7" x14ac:dyDescent="0.25">
      <c r="A7039">
        <v>2016</v>
      </c>
      <c r="B7039" s="53" t="str">
        <f t="shared" si="218"/>
        <v>2016_IN52</v>
      </c>
      <c r="C7039" t="s">
        <v>369</v>
      </c>
      <c r="D7039" t="s">
        <v>875</v>
      </c>
      <c r="E7039" s="53" t="str">
        <f t="shared" si="219"/>
        <v>2016_INMIAMI</v>
      </c>
      <c r="F7039">
        <v>417000</v>
      </c>
      <c r="G7039" s="53">
        <f t="array" ref="G7039">SUM(IF(A7039=A$5:A7039,IF(C7039=C$5:C7039,1,0),0))</f>
        <v>52</v>
      </c>
    </row>
    <row r="7040" spans="1:7" x14ac:dyDescent="0.25">
      <c r="A7040">
        <v>2016</v>
      </c>
      <c r="B7040" s="53" t="str">
        <f t="shared" si="218"/>
        <v>2016_IN53</v>
      </c>
      <c r="C7040" t="s">
        <v>369</v>
      </c>
      <c r="D7040" t="s">
        <v>210</v>
      </c>
      <c r="E7040" s="53" t="str">
        <f t="shared" si="219"/>
        <v>2016_INMONROE</v>
      </c>
      <c r="F7040">
        <v>417000</v>
      </c>
      <c r="G7040" s="53">
        <f t="array" ref="G7040">SUM(IF(A7040=A$5:A7040,IF(C7040=C$5:C7040,1,0),0))</f>
        <v>53</v>
      </c>
    </row>
    <row r="7041" spans="1:7" x14ac:dyDescent="0.25">
      <c r="A7041">
        <v>2016</v>
      </c>
      <c r="B7041" s="53" t="str">
        <f t="shared" si="218"/>
        <v>2016_IN54</v>
      </c>
      <c r="C7041" t="s">
        <v>369</v>
      </c>
      <c r="D7041" t="s">
        <v>232</v>
      </c>
      <c r="E7041" s="53" t="str">
        <f t="shared" si="219"/>
        <v>2016_INMONTGOMERY</v>
      </c>
      <c r="F7041">
        <v>417000</v>
      </c>
      <c r="G7041" s="53">
        <f t="array" ref="G7041">SUM(IF(A7041=A$5:A7041,IF(C7041=C$5:C7041,1,0),0))</f>
        <v>54</v>
      </c>
    </row>
    <row r="7042" spans="1:7" x14ac:dyDescent="0.25">
      <c r="A7042">
        <v>2016</v>
      </c>
      <c r="B7042" s="53" t="str">
        <f t="shared" si="218"/>
        <v>2016_IN55</v>
      </c>
      <c r="C7042" t="s">
        <v>369</v>
      </c>
      <c r="D7042" t="s">
        <v>472</v>
      </c>
      <c r="E7042" s="53" t="str">
        <f t="shared" si="219"/>
        <v>2016_INMORGAN</v>
      </c>
      <c r="F7042">
        <v>417000</v>
      </c>
      <c r="G7042" s="53">
        <f t="array" ref="G7042">SUM(IF(A7042=A$5:A7042,IF(C7042=C$5:C7042,1,0),0))</f>
        <v>55</v>
      </c>
    </row>
    <row r="7043" spans="1:7" x14ac:dyDescent="0.25">
      <c r="A7043">
        <v>2016</v>
      </c>
      <c r="B7043" s="53" t="str">
        <f t="shared" si="218"/>
        <v>2016_IN56</v>
      </c>
      <c r="C7043" t="s">
        <v>369</v>
      </c>
      <c r="D7043" t="s">
        <v>531</v>
      </c>
      <c r="E7043" s="53" t="str">
        <f t="shared" si="219"/>
        <v>2016_INNEWTON</v>
      </c>
      <c r="F7043">
        <v>417000</v>
      </c>
      <c r="G7043" s="53">
        <f t="array" ref="G7043">SUM(IF(A7043=A$5:A7043,IF(C7043=C$5:C7043,1,0),0))</f>
        <v>56</v>
      </c>
    </row>
    <row r="7044" spans="1:7" x14ac:dyDescent="0.25">
      <c r="A7044">
        <v>2016</v>
      </c>
      <c r="B7044" s="53" t="str">
        <f t="shared" si="218"/>
        <v>2016_IN57</v>
      </c>
      <c r="C7044" t="s">
        <v>369</v>
      </c>
      <c r="D7044" t="s">
        <v>876</v>
      </c>
      <c r="E7044" s="53" t="str">
        <f t="shared" si="219"/>
        <v>2016_INNOBLE</v>
      </c>
      <c r="F7044">
        <v>417000</v>
      </c>
      <c r="G7044" s="53">
        <f t="array" ref="G7044">SUM(IF(A7044=A$5:A7044,IF(C7044=C$5:C7044,1,0),0))</f>
        <v>57</v>
      </c>
    </row>
    <row r="7045" spans="1:7" x14ac:dyDescent="0.25">
      <c r="A7045">
        <v>2016</v>
      </c>
      <c r="B7045" s="53" t="str">
        <f t="shared" si="218"/>
        <v>2016_IN58</v>
      </c>
      <c r="C7045" t="s">
        <v>369</v>
      </c>
      <c r="D7045" t="s">
        <v>113</v>
      </c>
      <c r="E7045" s="53" t="str">
        <f t="shared" si="219"/>
        <v>2016_INOHIO</v>
      </c>
      <c r="F7045">
        <v>417000</v>
      </c>
      <c r="G7045" s="53">
        <f t="array" ref="G7045">SUM(IF(A7045=A$5:A7045,IF(C7045=C$5:C7045,1,0),0))</f>
        <v>58</v>
      </c>
    </row>
    <row r="7046" spans="1:7" x14ac:dyDescent="0.25">
      <c r="A7046">
        <v>2016</v>
      </c>
      <c r="B7046" s="53" t="str">
        <f t="shared" ref="B7046:B7109" si="220">A7046&amp;"_"&amp;C7046&amp;G7046</f>
        <v>2016_IN59</v>
      </c>
      <c r="C7046" t="s">
        <v>369</v>
      </c>
      <c r="D7046" t="s">
        <v>169</v>
      </c>
      <c r="E7046" s="53" t="str">
        <f t="shared" ref="E7046:E7109" si="221">A7046&amp;"_"&amp;C7046&amp;D7046</f>
        <v>2016_INORANGE</v>
      </c>
      <c r="F7046">
        <v>417000</v>
      </c>
      <c r="G7046" s="53">
        <f t="array" ref="G7046">SUM(IF(A7046=A$5:A7046,IF(C7046=C$5:C7046,1,0),0))</f>
        <v>59</v>
      </c>
    </row>
    <row r="7047" spans="1:7" x14ac:dyDescent="0.25">
      <c r="A7047">
        <v>2016</v>
      </c>
      <c r="B7047" s="53" t="str">
        <f t="shared" si="220"/>
        <v>2016_IN60</v>
      </c>
      <c r="C7047" t="s">
        <v>369</v>
      </c>
      <c r="D7047" t="s">
        <v>877</v>
      </c>
      <c r="E7047" s="53" t="str">
        <f t="shared" si="221"/>
        <v>2016_INOWEN</v>
      </c>
      <c r="F7047">
        <v>417000</v>
      </c>
      <c r="G7047" s="53">
        <f t="array" ref="G7047">SUM(IF(A7047=A$5:A7047,IF(C7047=C$5:C7047,1,0),0))</f>
        <v>60</v>
      </c>
    </row>
    <row r="7048" spans="1:7" x14ac:dyDescent="0.25">
      <c r="A7048">
        <v>2016</v>
      </c>
      <c r="B7048" s="53" t="str">
        <f t="shared" si="220"/>
        <v>2016_IN61</v>
      </c>
      <c r="C7048" t="s">
        <v>369</v>
      </c>
      <c r="D7048" t="s">
        <v>878</v>
      </c>
      <c r="E7048" s="53" t="str">
        <f t="shared" si="221"/>
        <v>2016_INPARKE</v>
      </c>
      <c r="F7048">
        <v>417000</v>
      </c>
      <c r="G7048" s="53">
        <f t="array" ref="G7048">SUM(IF(A7048=A$5:A7048,IF(C7048=C$5:C7048,1,0),0))</f>
        <v>61</v>
      </c>
    </row>
    <row r="7049" spans="1:7" x14ac:dyDescent="0.25">
      <c r="A7049">
        <v>2016</v>
      </c>
      <c r="B7049" s="53" t="str">
        <f t="shared" si="220"/>
        <v>2016_IN62</v>
      </c>
      <c r="C7049" t="s">
        <v>369</v>
      </c>
      <c r="D7049" t="s">
        <v>473</v>
      </c>
      <c r="E7049" s="53" t="str">
        <f t="shared" si="221"/>
        <v>2016_INPERRY</v>
      </c>
      <c r="F7049">
        <v>417000</v>
      </c>
      <c r="G7049" s="53">
        <f t="array" ref="G7049">SUM(IF(A7049=A$5:A7049,IF(C7049=C$5:C7049,1,0),0))</f>
        <v>62</v>
      </c>
    </row>
    <row r="7050" spans="1:7" x14ac:dyDescent="0.25">
      <c r="A7050">
        <v>2016</v>
      </c>
      <c r="B7050" s="53" t="str">
        <f t="shared" si="220"/>
        <v>2016_IN63</v>
      </c>
      <c r="C7050" t="s">
        <v>369</v>
      </c>
      <c r="D7050" t="s">
        <v>277</v>
      </c>
      <c r="E7050" s="53" t="str">
        <f t="shared" si="221"/>
        <v>2016_INPIKE</v>
      </c>
      <c r="F7050">
        <v>417000</v>
      </c>
      <c r="G7050" s="53">
        <f t="array" ref="G7050">SUM(IF(A7050=A$5:A7050,IF(C7050=C$5:C7050,1,0),0))</f>
        <v>63</v>
      </c>
    </row>
    <row r="7051" spans="1:7" x14ac:dyDescent="0.25">
      <c r="A7051">
        <v>2016</v>
      </c>
      <c r="B7051" s="53" t="str">
        <f t="shared" si="220"/>
        <v>2016_IN64</v>
      </c>
      <c r="C7051" t="s">
        <v>369</v>
      </c>
      <c r="D7051" t="s">
        <v>879</v>
      </c>
      <c r="E7051" s="53" t="str">
        <f t="shared" si="221"/>
        <v>2016_INPORTER</v>
      </c>
      <c r="F7051">
        <v>417000</v>
      </c>
      <c r="G7051" s="53">
        <f t="array" ref="G7051">SUM(IF(A7051=A$5:A7051,IF(C7051=C$5:C7051,1,0),0))</f>
        <v>64</v>
      </c>
    </row>
    <row r="7052" spans="1:7" x14ac:dyDescent="0.25">
      <c r="A7052">
        <v>2016</v>
      </c>
      <c r="B7052" s="53" t="str">
        <f t="shared" si="220"/>
        <v>2016_IN65</v>
      </c>
      <c r="C7052" t="s">
        <v>369</v>
      </c>
      <c r="D7052" t="s">
        <v>880</v>
      </c>
      <c r="E7052" s="53" t="str">
        <f t="shared" si="221"/>
        <v>2016_INPOSEY</v>
      </c>
      <c r="F7052">
        <v>417000</v>
      </c>
      <c r="G7052" s="53">
        <f t="array" ref="G7052">SUM(IF(A7052=A$5:A7052,IF(C7052=C$5:C7052,1,0),0))</f>
        <v>65</v>
      </c>
    </row>
    <row r="7053" spans="1:7" x14ac:dyDescent="0.25">
      <c r="A7053">
        <v>2016</v>
      </c>
      <c r="B7053" s="53" t="str">
        <f t="shared" si="220"/>
        <v>2016_IN66</v>
      </c>
      <c r="C7053" t="s">
        <v>369</v>
      </c>
      <c r="D7053" t="s">
        <v>538</v>
      </c>
      <c r="E7053" s="53" t="str">
        <f t="shared" si="221"/>
        <v>2016_INPULASKI</v>
      </c>
      <c r="F7053">
        <v>417000</v>
      </c>
      <c r="G7053" s="53">
        <f t="array" ref="G7053">SUM(IF(A7053=A$5:A7053,IF(C7053=C$5:C7053,1,0),0))</f>
        <v>66</v>
      </c>
    </row>
    <row r="7054" spans="1:7" x14ac:dyDescent="0.25">
      <c r="A7054">
        <v>2016</v>
      </c>
      <c r="B7054" s="53" t="str">
        <f t="shared" si="220"/>
        <v>2016_IN67</v>
      </c>
      <c r="C7054" t="s">
        <v>369</v>
      </c>
      <c r="D7054" t="s">
        <v>264</v>
      </c>
      <c r="E7054" s="53" t="str">
        <f t="shared" si="221"/>
        <v>2016_INPUTNAM</v>
      </c>
      <c r="F7054">
        <v>417000</v>
      </c>
      <c r="G7054" s="53">
        <f t="array" ref="G7054">SUM(IF(A7054=A$5:A7054,IF(C7054=C$5:C7054,1,0),0))</f>
        <v>67</v>
      </c>
    </row>
    <row r="7055" spans="1:7" x14ac:dyDescent="0.25">
      <c r="A7055">
        <v>2016</v>
      </c>
      <c r="B7055" s="53" t="str">
        <f t="shared" si="220"/>
        <v>2016_IN68</v>
      </c>
      <c r="C7055" t="s">
        <v>369</v>
      </c>
      <c r="D7055" t="s">
        <v>475</v>
      </c>
      <c r="E7055" s="53" t="str">
        <f t="shared" si="221"/>
        <v>2016_INRANDOLPH</v>
      </c>
      <c r="F7055">
        <v>417000</v>
      </c>
      <c r="G7055" s="53">
        <f t="array" ref="G7055">SUM(IF(A7055=A$5:A7055,IF(C7055=C$5:C7055,1,0),0))</f>
        <v>68</v>
      </c>
    </row>
    <row r="7056" spans="1:7" x14ac:dyDescent="0.25">
      <c r="A7056">
        <v>2016</v>
      </c>
      <c r="B7056" s="53" t="str">
        <f t="shared" si="220"/>
        <v>2016_IN69</v>
      </c>
      <c r="C7056" t="s">
        <v>369</v>
      </c>
      <c r="D7056" t="s">
        <v>881</v>
      </c>
      <c r="E7056" s="53" t="str">
        <f t="shared" si="221"/>
        <v>2016_INRIPLEY</v>
      </c>
      <c r="F7056">
        <v>417000</v>
      </c>
      <c r="G7056" s="53">
        <f t="array" ref="G7056">SUM(IF(A7056=A$5:A7056,IF(C7056=C$5:C7056,1,0),0))</f>
        <v>69</v>
      </c>
    </row>
    <row r="7057" spans="1:7" x14ac:dyDescent="0.25">
      <c r="A7057">
        <v>2016</v>
      </c>
      <c r="B7057" s="53" t="str">
        <f t="shared" si="220"/>
        <v>2016_IN70</v>
      </c>
      <c r="C7057" t="s">
        <v>369</v>
      </c>
      <c r="D7057" t="s">
        <v>882</v>
      </c>
      <c r="E7057" s="53" t="str">
        <f t="shared" si="221"/>
        <v>2016_INRUSH</v>
      </c>
      <c r="F7057">
        <v>417000</v>
      </c>
      <c r="G7057" s="53">
        <f t="array" ref="G7057">SUM(IF(A7057=A$5:A7057,IF(C7057=C$5:C7057,1,0),0))</f>
        <v>70</v>
      </c>
    </row>
    <row r="7058" spans="1:7" x14ac:dyDescent="0.25">
      <c r="A7058">
        <v>2016</v>
      </c>
      <c r="B7058" s="53" t="str">
        <f t="shared" si="220"/>
        <v>2016_IN71</v>
      </c>
      <c r="C7058" t="s">
        <v>369</v>
      </c>
      <c r="D7058" t="s">
        <v>883</v>
      </c>
      <c r="E7058" s="53" t="str">
        <f t="shared" si="221"/>
        <v>2016_INST. JOSEPH</v>
      </c>
      <c r="F7058">
        <v>417000</v>
      </c>
      <c r="G7058" s="53">
        <f t="array" ref="G7058">SUM(IF(A7058=A$5:A7058,IF(C7058=C$5:C7058,1,0),0))</f>
        <v>71</v>
      </c>
    </row>
    <row r="7059" spans="1:7" x14ac:dyDescent="0.25">
      <c r="A7059">
        <v>2016</v>
      </c>
      <c r="B7059" s="53" t="str">
        <f t="shared" si="220"/>
        <v>2016_IN72</v>
      </c>
      <c r="C7059" t="s">
        <v>369</v>
      </c>
      <c r="D7059" t="s">
        <v>541</v>
      </c>
      <c r="E7059" s="53" t="str">
        <f t="shared" si="221"/>
        <v>2016_INSCOTT</v>
      </c>
      <c r="F7059">
        <v>417000</v>
      </c>
      <c r="G7059" s="53">
        <f t="array" ref="G7059">SUM(IF(A7059=A$5:A7059,IF(C7059=C$5:C7059,1,0),0))</f>
        <v>72</v>
      </c>
    </row>
    <row r="7060" spans="1:7" x14ac:dyDescent="0.25">
      <c r="A7060">
        <v>2016</v>
      </c>
      <c r="B7060" s="53" t="str">
        <f t="shared" si="220"/>
        <v>2016_IN73</v>
      </c>
      <c r="C7060" t="s">
        <v>369</v>
      </c>
      <c r="D7060" t="s">
        <v>478</v>
      </c>
      <c r="E7060" s="53" t="str">
        <f t="shared" si="221"/>
        <v>2016_INSHELBY</v>
      </c>
      <c r="F7060">
        <v>417000</v>
      </c>
      <c r="G7060" s="53">
        <f t="array" ref="G7060">SUM(IF(A7060=A$5:A7060,IF(C7060=C$5:C7060,1,0),0))</f>
        <v>73</v>
      </c>
    </row>
    <row r="7061" spans="1:7" x14ac:dyDescent="0.25">
      <c r="A7061">
        <v>2016</v>
      </c>
      <c r="B7061" s="53" t="str">
        <f t="shared" si="220"/>
        <v>2016_IN74</v>
      </c>
      <c r="C7061" t="s">
        <v>369</v>
      </c>
      <c r="D7061" t="s">
        <v>884</v>
      </c>
      <c r="E7061" s="53" t="str">
        <f t="shared" si="221"/>
        <v>2016_INSPENCER</v>
      </c>
      <c r="F7061">
        <v>417000</v>
      </c>
      <c r="G7061" s="53">
        <f t="array" ref="G7061">SUM(IF(A7061=A$5:A7061,IF(C7061=C$5:C7061,1,0),0))</f>
        <v>74</v>
      </c>
    </row>
    <row r="7062" spans="1:7" x14ac:dyDescent="0.25">
      <c r="A7062">
        <v>2016</v>
      </c>
      <c r="B7062" s="53" t="str">
        <f t="shared" si="220"/>
        <v>2016_IN75</v>
      </c>
      <c r="C7062" t="s">
        <v>369</v>
      </c>
      <c r="D7062" t="s">
        <v>885</v>
      </c>
      <c r="E7062" s="53" t="str">
        <f t="shared" si="221"/>
        <v>2016_INSTARKE</v>
      </c>
      <c r="F7062">
        <v>417000</v>
      </c>
      <c r="G7062" s="53">
        <f t="array" ref="G7062">SUM(IF(A7062=A$5:A7062,IF(C7062=C$5:C7062,1,0),0))</f>
        <v>75</v>
      </c>
    </row>
    <row r="7063" spans="1:7" x14ac:dyDescent="0.25">
      <c r="A7063">
        <v>2016</v>
      </c>
      <c r="B7063" s="53" t="str">
        <f t="shared" si="220"/>
        <v>2016_IN76</v>
      </c>
      <c r="C7063" t="s">
        <v>369</v>
      </c>
      <c r="D7063" t="s">
        <v>886</v>
      </c>
      <c r="E7063" s="53" t="str">
        <f t="shared" si="221"/>
        <v>2016_INSTEUBEN</v>
      </c>
      <c r="F7063">
        <v>417000</v>
      </c>
      <c r="G7063" s="53">
        <f t="array" ref="G7063">SUM(IF(A7063=A$5:A7063,IF(C7063=C$5:C7063,1,0),0))</f>
        <v>76</v>
      </c>
    </row>
    <row r="7064" spans="1:7" x14ac:dyDescent="0.25">
      <c r="A7064">
        <v>2016</v>
      </c>
      <c r="B7064" s="53" t="str">
        <f t="shared" si="220"/>
        <v>2016_IN77</v>
      </c>
      <c r="C7064" t="s">
        <v>369</v>
      </c>
      <c r="D7064" t="s">
        <v>887</v>
      </c>
      <c r="E7064" s="53" t="str">
        <f t="shared" si="221"/>
        <v>2016_INSULLIVAN</v>
      </c>
      <c r="F7064">
        <v>417000</v>
      </c>
      <c r="G7064" s="53">
        <f t="array" ref="G7064">SUM(IF(A7064=A$5:A7064,IF(C7064=C$5:C7064,1,0),0))</f>
        <v>77</v>
      </c>
    </row>
    <row r="7065" spans="1:7" x14ac:dyDescent="0.25">
      <c r="A7065">
        <v>2016</v>
      </c>
      <c r="B7065" s="53" t="str">
        <f t="shared" si="220"/>
        <v>2016_IN78</v>
      </c>
      <c r="C7065" t="s">
        <v>369</v>
      </c>
      <c r="D7065" t="s">
        <v>888</v>
      </c>
      <c r="E7065" s="53" t="str">
        <f t="shared" si="221"/>
        <v>2016_INSWITZERLAND</v>
      </c>
      <c r="F7065">
        <v>417000</v>
      </c>
      <c r="G7065" s="53">
        <f t="array" ref="G7065">SUM(IF(A7065=A$5:A7065,IF(C7065=C$5:C7065,1,0),0))</f>
        <v>78</v>
      </c>
    </row>
    <row r="7066" spans="1:7" x14ac:dyDescent="0.25">
      <c r="A7066">
        <v>2016</v>
      </c>
      <c r="B7066" s="53" t="str">
        <f t="shared" si="220"/>
        <v>2016_IN79</v>
      </c>
      <c r="C7066" t="s">
        <v>369</v>
      </c>
      <c r="D7066" t="s">
        <v>889</v>
      </c>
      <c r="E7066" s="53" t="str">
        <f t="shared" si="221"/>
        <v>2016_INTIPPECANOE</v>
      </c>
      <c r="F7066">
        <v>417000</v>
      </c>
      <c r="G7066" s="53">
        <f t="array" ref="G7066">SUM(IF(A7066=A$5:A7066,IF(C7066=C$5:C7066,1,0),0))</f>
        <v>79</v>
      </c>
    </row>
    <row r="7067" spans="1:7" x14ac:dyDescent="0.25">
      <c r="A7067">
        <v>2016</v>
      </c>
      <c r="B7067" s="53" t="str">
        <f t="shared" si="220"/>
        <v>2016_IN80</v>
      </c>
      <c r="C7067" t="s">
        <v>369</v>
      </c>
      <c r="D7067" t="s">
        <v>890</v>
      </c>
      <c r="E7067" s="53" t="str">
        <f t="shared" si="221"/>
        <v>2016_INTIPTON</v>
      </c>
      <c r="F7067">
        <v>417000</v>
      </c>
      <c r="G7067" s="53">
        <f t="array" ref="G7067">SUM(IF(A7067=A$5:A7067,IF(C7067=C$5:C7067,1,0),0))</f>
        <v>80</v>
      </c>
    </row>
    <row r="7068" spans="1:7" x14ac:dyDescent="0.25">
      <c r="A7068">
        <v>2016</v>
      </c>
      <c r="B7068" s="53" t="str">
        <f t="shared" si="220"/>
        <v>2016_IN81</v>
      </c>
      <c r="C7068" t="s">
        <v>369</v>
      </c>
      <c r="D7068" t="s">
        <v>258</v>
      </c>
      <c r="E7068" s="53" t="str">
        <f t="shared" si="221"/>
        <v>2016_INUNION</v>
      </c>
      <c r="F7068">
        <v>417000</v>
      </c>
      <c r="G7068" s="53">
        <f t="array" ref="G7068">SUM(IF(A7068=A$5:A7068,IF(C7068=C$5:C7068,1,0),0))</f>
        <v>81</v>
      </c>
    </row>
    <row r="7069" spans="1:7" x14ac:dyDescent="0.25">
      <c r="A7069">
        <v>2016</v>
      </c>
      <c r="B7069" s="53" t="str">
        <f t="shared" si="220"/>
        <v>2016_IN82</v>
      </c>
      <c r="C7069" t="s">
        <v>369</v>
      </c>
      <c r="D7069" t="s">
        <v>891</v>
      </c>
      <c r="E7069" s="53" t="str">
        <f t="shared" si="221"/>
        <v>2016_INVANDERBURGH</v>
      </c>
      <c r="F7069">
        <v>417000</v>
      </c>
      <c r="G7069" s="53">
        <f t="array" ref="G7069">SUM(IF(A7069=A$5:A7069,IF(C7069=C$5:C7069,1,0),0))</f>
        <v>82</v>
      </c>
    </row>
    <row r="7070" spans="1:7" x14ac:dyDescent="0.25">
      <c r="A7070">
        <v>2016</v>
      </c>
      <c r="B7070" s="53" t="str">
        <f t="shared" si="220"/>
        <v>2016_IN83</v>
      </c>
      <c r="C7070" t="s">
        <v>369</v>
      </c>
      <c r="D7070" t="s">
        <v>892</v>
      </c>
      <c r="E7070" s="53" t="str">
        <f t="shared" si="221"/>
        <v>2016_INVERMILLION</v>
      </c>
      <c r="F7070">
        <v>417000</v>
      </c>
      <c r="G7070" s="53">
        <f t="array" ref="G7070">SUM(IF(A7070=A$5:A7070,IF(C7070=C$5:C7070,1,0),0))</f>
        <v>83</v>
      </c>
    </row>
    <row r="7071" spans="1:7" x14ac:dyDescent="0.25">
      <c r="A7071">
        <v>2016</v>
      </c>
      <c r="B7071" s="53" t="str">
        <f t="shared" si="220"/>
        <v>2016_IN84</v>
      </c>
      <c r="C7071" t="s">
        <v>369</v>
      </c>
      <c r="D7071" t="s">
        <v>893</v>
      </c>
      <c r="E7071" s="53" t="str">
        <f t="shared" si="221"/>
        <v>2016_INVIGO</v>
      </c>
      <c r="F7071">
        <v>417000</v>
      </c>
      <c r="G7071" s="53">
        <f t="array" ref="G7071">SUM(IF(A7071=A$5:A7071,IF(C7071=C$5:C7071,1,0),0))</f>
        <v>84</v>
      </c>
    </row>
    <row r="7072" spans="1:7" x14ac:dyDescent="0.25">
      <c r="A7072">
        <v>2016</v>
      </c>
      <c r="B7072" s="53" t="str">
        <f t="shared" si="220"/>
        <v>2016_IN85</v>
      </c>
      <c r="C7072" t="s">
        <v>369</v>
      </c>
      <c r="D7072" t="s">
        <v>853</v>
      </c>
      <c r="E7072" s="53" t="str">
        <f t="shared" si="221"/>
        <v>2016_INWABASH</v>
      </c>
      <c r="F7072">
        <v>417000</v>
      </c>
      <c r="G7072" s="53">
        <f t="array" ref="G7072">SUM(IF(A7072=A$5:A7072,IF(C7072=C$5:C7072,1,0),0))</f>
        <v>85</v>
      </c>
    </row>
    <row r="7073" spans="1:7" x14ac:dyDescent="0.25">
      <c r="A7073">
        <v>2016</v>
      </c>
      <c r="B7073" s="53" t="str">
        <f t="shared" si="220"/>
        <v>2016_IN86</v>
      </c>
      <c r="C7073" t="s">
        <v>369</v>
      </c>
      <c r="D7073" t="s">
        <v>336</v>
      </c>
      <c r="E7073" s="53" t="str">
        <f t="shared" si="221"/>
        <v>2016_INWARREN</v>
      </c>
      <c r="F7073">
        <v>417000</v>
      </c>
      <c r="G7073" s="53">
        <f t="array" ref="G7073">SUM(IF(A7073=A$5:A7073,IF(C7073=C$5:C7073,1,0),0))</f>
        <v>86</v>
      </c>
    </row>
    <row r="7074" spans="1:7" x14ac:dyDescent="0.25">
      <c r="A7074">
        <v>2016</v>
      </c>
      <c r="B7074" s="53" t="str">
        <f t="shared" si="220"/>
        <v>2016_IN87</v>
      </c>
      <c r="C7074" t="s">
        <v>369</v>
      </c>
      <c r="D7074" t="s">
        <v>894</v>
      </c>
      <c r="E7074" s="53" t="str">
        <f t="shared" si="221"/>
        <v>2016_INWARRICK</v>
      </c>
      <c r="F7074">
        <v>417000</v>
      </c>
      <c r="G7074" s="53">
        <f t="array" ref="G7074">SUM(IF(A7074=A$5:A7074,IF(C7074=C$5:C7074,1,0),0))</f>
        <v>87</v>
      </c>
    </row>
    <row r="7075" spans="1:7" x14ac:dyDescent="0.25">
      <c r="A7075">
        <v>2016</v>
      </c>
      <c r="B7075" s="53" t="str">
        <f t="shared" si="220"/>
        <v>2016_IN88</v>
      </c>
      <c r="C7075" t="s">
        <v>369</v>
      </c>
      <c r="D7075" t="s">
        <v>125</v>
      </c>
      <c r="E7075" s="53" t="str">
        <f t="shared" si="221"/>
        <v>2016_INWASHINGTON</v>
      </c>
      <c r="F7075">
        <v>417000</v>
      </c>
      <c r="G7075" s="53">
        <f t="array" ref="G7075">SUM(IF(A7075=A$5:A7075,IF(C7075=C$5:C7075,1,0),0))</f>
        <v>88</v>
      </c>
    </row>
    <row r="7076" spans="1:7" x14ac:dyDescent="0.25">
      <c r="A7076">
        <v>2016</v>
      </c>
      <c r="B7076" s="53" t="str">
        <f t="shared" si="220"/>
        <v>2016_IN89</v>
      </c>
      <c r="C7076" t="s">
        <v>369</v>
      </c>
      <c r="D7076" t="s">
        <v>770</v>
      </c>
      <c r="E7076" s="53" t="str">
        <f t="shared" si="221"/>
        <v>2016_INWAYNE</v>
      </c>
      <c r="F7076">
        <v>417000</v>
      </c>
      <c r="G7076" s="53">
        <f t="array" ref="G7076">SUM(IF(A7076=A$5:A7076,IF(C7076=C$5:C7076,1,0),0))</f>
        <v>89</v>
      </c>
    </row>
    <row r="7077" spans="1:7" x14ac:dyDescent="0.25">
      <c r="A7077">
        <v>2016</v>
      </c>
      <c r="B7077" s="53" t="str">
        <f t="shared" si="220"/>
        <v>2016_IN90</v>
      </c>
      <c r="C7077" t="s">
        <v>369</v>
      </c>
      <c r="D7077" t="s">
        <v>895</v>
      </c>
      <c r="E7077" s="53" t="str">
        <f t="shared" si="221"/>
        <v>2016_INWELLS</v>
      </c>
      <c r="F7077">
        <v>417000</v>
      </c>
      <c r="G7077" s="53">
        <f t="array" ref="G7077">SUM(IF(A7077=A$5:A7077,IF(C7077=C$5:C7077,1,0),0))</f>
        <v>90</v>
      </c>
    </row>
    <row r="7078" spans="1:7" x14ac:dyDescent="0.25">
      <c r="A7078">
        <v>2016</v>
      </c>
      <c r="B7078" s="53" t="str">
        <f t="shared" si="220"/>
        <v>2016_IN91</v>
      </c>
      <c r="C7078" t="s">
        <v>369</v>
      </c>
      <c r="D7078" t="s">
        <v>548</v>
      </c>
      <c r="E7078" s="53" t="str">
        <f t="shared" si="221"/>
        <v>2016_INWHITE</v>
      </c>
      <c r="F7078">
        <v>417000</v>
      </c>
      <c r="G7078" s="53">
        <f t="array" ref="G7078">SUM(IF(A7078=A$5:A7078,IF(C7078=C$5:C7078,1,0),0))</f>
        <v>91</v>
      </c>
    </row>
    <row r="7079" spans="1:7" x14ac:dyDescent="0.25">
      <c r="A7079">
        <v>2016</v>
      </c>
      <c r="B7079" s="53" t="str">
        <f t="shared" si="220"/>
        <v>2016_IN92</v>
      </c>
      <c r="C7079" t="s">
        <v>369</v>
      </c>
      <c r="D7079" t="s">
        <v>896</v>
      </c>
      <c r="E7079" s="53" t="str">
        <f t="shared" si="221"/>
        <v>2016_INWHITLEY</v>
      </c>
      <c r="F7079">
        <v>417000</v>
      </c>
      <c r="G7079" s="53">
        <f t="array" ref="G7079">SUM(IF(A7079=A$5:A7079,IF(C7079=C$5:C7079,1,0),0))</f>
        <v>92</v>
      </c>
    </row>
    <row r="7080" spans="1:7" x14ac:dyDescent="0.25">
      <c r="A7080">
        <v>2016</v>
      </c>
      <c r="B7080" s="53" t="str">
        <f t="shared" si="220"/>
        <v>2016_IA1</v>
      </c>
      <c r="C7080" t="s">
        <v>370</v>
      </c>
      <c r="D7080" t="s">
        <v>897</v>
      </c>
      <c r="E7080" s="53" t="str">
        <f t="shared" si="221"/>
        <v>2016_IAADAIR</v>
      </c>
      <c r="F7080">
        <v>417000</v>
      </c>
      <c r="G7080" s="53">
        <f t="array" ref="G7080">SUM(IF(A7080=A$5:A7080,IF(C7080=C$5:C7080,1,0),0))</f>
        <v>1</v>
      </c>
    </row>
    <row r="7081" spans="1:7" x14ac:dyDescent="0.25">
      <c r="A7081">
        <v>2016</v>
      </c>
      <c r="B7081" s="53" t="str">
        <f t="shared" si="220"/>
        <v>2016_IA2</v>
      </c>
      <c r="C7081" t="s">
        <v>370</v>
      </c>
      <c r="D7081" t="s">
        <v>184</v>
      </c>
      <c r="E7081" s="53" t="str">
        <f t="shared" si="221"/>
        <v>2016_IAADAMS</v>
      </c>
      <c r="F7081">
        <v>417000</v>
      </c>
      <c r="G7081" s="53">
        <f t="array" ref="G7081">SUM(IF(A7081=A$5:A7081,IF(C7081=C$5:C7081,1,0),0))</f>
        <v>2</v>
      </c>
    </row>
    <row r="7082" spans="1:7" x14ac:dyDescent="0.25">
      <c r="A7082">
        <v>2016</v>
      </c>
      <c r="B7082" s="53" t="str">
        <f t="shared" si="220"/>
        <v>2016_IA3</v>
      </c>
      <c r="C7082" t="s">
        <v>370</v>
      </c>
      <c r="D7082" t="s">
        <v>898</v>
      </c>
      <c r="E7082" s="53" t="str">
        <f t="shared" si="221"/>
        <v>2016_IAALLAMAKEE</v>
      </c>
      <c r="F7082">
        <v>417000</v>
      </c>
      <c r="G7082" s="53">
        <f t="array" ref="G7082">SUM(IF(A7082=A$5:A7082,IF(C7082=C$5:C7082,1,0),0))</f>
        <v>3</v>
      </c>
    </row>
    <row r="7083" spans="1:7" x14ac:dyDescent="0.25">
      <c r="A7083">
        <v>2016</v>
      </c>
      <c r="B7083" s="53" t="str">
        <f t="shared" si="220"/>
        <v>2016_IA4</v>
      </c>
      <c r="C7083" t="s">
        <v>370</v>
      </c>
      <c r="D7083" t="s">
        <v>899</v>
      </c>
      <c r="E7083" s="53" t="str">
        <f t="shared" si="221"/>
        <v>2016_IAAPPANOOSE</v>
      </c>
      <c r="F7083">
        <v>417000</v>
      </c>
      <c r="G7083" s="53">
        <f t="array" ref="G7083">SUM(IF(A7083=A$5:A7083,IF(C7083=C$5:C7083,1,0),0))</f>
        <v>4</v>
      </c>
    </row>
    <row r="7084" spans="1:7" x14ac:dyDescent="0.25">
      <c r="A7084">
        <v>2016</v>
      </c>
      <c r="B7084" s="53" t="str">
        <f t="shared" si="220"/>
        <v>2016_IA5</v>
      </c>
      <c r="C7084" t="s">
        <v>370</v>
      </c>
      <c r="D7084" t="s">
        <v>900</v>
      </c>
      <c r="E7084" s="53" t="str">
        <f t="shared" si="221"/>
        <v>2016_IAAUDUBON</v>
      </c>
      <c r="F7084">
        <v>417000</v>
      </c>
      <c r="G7084" s="53">
        <f t="array" ref="G7084">SUM(IF(A7084=A$5:A7084,IF(C7084=C$5:C7084,1,0),0))</f>
        <v>5</v>
      </c>
    </row>
    <row r="7085" spans="1:7" x14ac:dyDescent="0.25">
      <c r="A7085">
        <v>2016</v>
      </c>
      <c r="B7085" s="53" t="str">
        <f t="shared" si="220"/>
        <v>2016_IA6</v>
      </c>
      <c r="C7085" t="s">
        <v>370</v>
      </c>
      <c r="D7085" t="s">
        <v>503</v>
      </c>
      <c r="E7085" s="53" t="str">
        <f t="shared" si="221"/>
        <v>2016_IABENTON</v>
      </c>
      <c r="F7085">
        <v>417000</v>
      </c>
      <c r="G7085" s="53">
        <f t="array" ref="G7085">SUM(IF(A7085=A$5:A7085,IF(C7085=C$5:C7085,1,0),0))</f>
        <v>6</v>
      </c>
    </row>
    <row r="7086" spans="1:7" x14ac:dyDescent="0.25">
      <c r="A7086">
        <v>2016</v>
      </c>
      <c r="B7086" s="53" t="str">
        <f t="shared" si="220"/>
        <v>2016_IA7</v>
      </c>
      <c r="C7086" t="s">
        <v>370</v>
      </c>
      <c r="D7086" t="s">
        <v>901</v>
      </c>
      <c r="E7086" s="53" t="str">
        <f t="shared" si="221"/>
        <v>2016_IABLACK HAWK</v>
      </c>
      <c r="F7086">
        <v>417000</v>
      </c>
      <c r="G7086" s="53">
        <f t="array" ref="G7086">SUM(IF(A7086=A$5:A7086,IF(C7086=C$5:C7086,1,0),0))</f>
        <v>7</v>
      </c>
    </row>
    <row r="7087" spans="1:7" x14ac:dyDescent="0.25">
      <c r="A7087">
        <v>2016</v>
      </c>
      <c r="B7087" s="53" t="str">
        <f t="shared" si="220"/>
        <v>2016_IA8</v>
      </c>
      <c r="C7087" t="s">
        <v>370</v>
      </c>
      <c r="D7087" t="s">
        <v>504</v>
      </c>
      <c r="E7087" s="53" t="str">
        <f t="shared" si="221"/>
        <v>2016_IABOONE</v>
      </c>
      <c r="F7087">
        <v>417000</v>
      </c>
      <c r="G7087" s="53">
        <f t="array" ref="G7087">SUM(IF(A7087=A$5:A7087,IF(C7087=C$5:C7087,1,0),0))</f>
        <v>8</v>
      </c>
    </row>
    <row r="7088" spans="1:7" x14ac:dyDescent="0.25">
      <c r="A7088">
        <v>2016</v>
      </c>
      <c r="B7088" s="53" t="str">
        <f t="shared" si="220"/>
        <v>2016_IA9</v>
      </c>
      <c r="C7088" t="s">
        <v>370</v>
      </c>
      <c r="D7088" t="s">
        <v>902</v>
      </c>
      <c r="E7088" s="53" t="str">
        <f t="shared" si="221"/>
        <v>2016_IABREMER</v>
      </c>
      <c r="F7088">
        <v>417000</v>
      </c>
      <c r="G7088" s="53">
        <f t="array" ref="G7088">SUM(IF(A7088=A$5:A7088,IF(C7088=C$5:C7088,1,0),0))</f>
        <v>9</v>
      </c>
    </row>
    <row r="7089" spans="1:7" x14ac:dyDescent="0.25">
      <c r="A7089">
        <v>2016</v>
      </c>
      <c r="B7089" s="53" t="str">
        <f t="shared" si="220"/>
        <v>2016_IA10</v>
      </c>
      <c r="C7089" t="s">
        <v>370</v>
      </c>
      <c r="D7089" t="s">
        <v>903</v>
      </c>
      <c r="E7089" s="53" t="str">
        <f t="shared" si="221"/>
        <v>2016_IABUCHANAN</v>
      </c>
      <c r="F7089">
        <v>417000</v>
      </c>
      <c r="G7089" s="53">
        <f t="array" ref="G7089">SUM(IF(A7089=A$5:A7089,IF(C7089=C$5:C7089,1,0),0))</f>
        <v>10</v>
      </c>
    </row>
    <row r="7090" spans="1:7" x14ac:dyDescent="0.25">
      <c r="A7090">
        <v>2016</v>
      </c>
      <c r="B7090" s="53" t="str">
        <f t="shared" si="220"/>
        <v>2016_IA11</v>
      </c>
      <c r="C7090" t="s">
        <v>370</v>
      </c>
      <c r="D7090" t="s">
        <v>904</v>
      </c>
      <c r="E7090" s="53" t="str">
        <f t="shared" si="221"/>
        <v>2016_IABUENA VISTA</v>
      </c>
      <c r="F7090">
        <v>417000</v>
      </c>
      <c r="G7090" s="53">
        <f t="array" ref="G7090">SUM(IF(A7090=A$5:A7090,IF(C7090=C$5:C7090,1,0),0))</f>
        <v>11</v>
      </c>
    </row>
    <row r="7091" spans="1:7" x14ac:dyDescent="0.25">
      <c r="A7091">
        <v>2016</v>
      </c>
      <c r="B7091" s="53" t="str">
        <f t="shared" si="220"/>
        <v>2016_IA12</v>
      </c>
      <c r="C7091" t="s">
        <v>370</v>
      </c>
      <c r="D7091" t="s">
        <v>433</v>
      </c>
      <c r="E7091" s="53" t="str">
        <f t="shared" si="221"/>
        <v>2016_IABUTLER</v>
      </c>
      <c r="F7091">
        <v>417000</v>
      </c>
      <c r="G7091" s="53">
        <f t="array" ref="G7091">SUM(IF(A7091=A$5:A7091,IF(C7091=C$5:C7091,1,0),0))</f>
        <v>12</v>
      </c>
    </row>
    <row r="7092" spans="1:7" x14ac:dyDescent="0.25">
      <c r="A7092">
        <v>2016</v>
      </c>
      <c r="B7092" s="53" t="str">
        <f t="shared" si="220"/>
        <v>2016_IA13</v>
      </c>
      <c r="C7092" t="s">
        <v>370</v>
      </c>
      <c r="D7092" t="s">
        <v>434</v>
      </c>
      <c r="E7092" s="53" t="str">
        <f t="shared" si="221"/>
        <v>2016_IACALHOUN</v>
      </c>
      <c r="F7092">
        <v>417000</v>
      </c>
      <c r="G7092" s="53">
        <f t="array" ref="G7092">SUM(IF(A7092=A$5:A7092,IF(C7092=C$5:C7092,1,0),0))</f>
        <v>13</v>
      </c>
    </row>
    <row r="7093" spans="1:7" x14ac:dyDescent="0.25">
      <c r="A7093">
        <v>2016</v>
      </c>
      <c r="B7093" s="53" t="str">
        <f t="shared" si="220"/>
        <v>2016_IA14</v>
      </c>
      <c r="C7093" t="s">
        <v>370</v>
      </c>
      <c r="D7093" t="s">
        <v>227</v>
      </c>
      <c r="E7093" s="53" t="str">
        <f t="shared" si="221"/>
        <v>2016_IACARROLL</v>
      </c>
      <c r="F7093">
        <v>417000</v>
      </c>
      <c r="G7093" s="53">
        <f t="array" ref="G7093">SUM(IF(A7093=A$5:A7093,IF(C7093=C$5:C7093,1,0),0))</f>
        <v>14</v>
      </c>
    </row>
    <row r="7094" spans="1:7" x14ac:dyDescent="0.25">
      <c r="A7094">
        <v>2016</v>
      </c>
      <c r="B7094" s="53" t="str">
        <f t="shared" si="220"/>
        <v>2016_IA15</v>
      </c>
      <c r="C7094" t="s">
        <v>370</v>
      </c>
      <c r="D7094" t="s">
        <v>810</v>
      </c>
      <c r="E7094" s="53" t="str">
        <f t="shared" si="221"/>
        <v>2016_IACASS</v>
      </c>
      <c r="F7094">
        <v>417000</v>
      </c>
      <c r="G7094" s="53">
        <f t="array" ref="G7094">SUM(IF(A7094=A$5:A7094,IF(C7094=C$5:C7094,1,0),0))</f>
        <v>15</v>
      </c>
    </row>
    <row r="7095" spans="1:7" x14ac:dyDescent="0.25">
      <c r="A7095">
        <v>2016</v>
      </c>
      <c r="B7095" s="53" t="str">
        <f t="shared" si="220"/>
        <v>2016_IA16</v>
      </c>
      <c r="C7095" t="s">
        <v>370</v>
      </c>
      <c r="D7095" t="s">
        <v>905</v>
      </c>
      <c r="E7095" s="53" t="str">
        <f t="shared" si="221"/>
        <v>2016_IACEDAR</v>
      </c>
      <c r="F7095">
        <v>417000</v>
      </c>
      <c r="G7095" s="53">
        <f t="array" ref="G7095">SUM(IF(A7095=A$5:A7095,IF(C7095=C$5:C7095,1,0),0))</f>
        <v>16</v>
      </c>
    </row>
    <row r="7096" spans="1:7" x14ac:dyDescent="0.25">
      <c r="A7096">
        <v>2016</v>
      </c>
      <c r="B7096" s="53" t="str">
        <f t="shared" si="220"/>
        <v>2016_IA17</v>
      </c>
      <c r="C7096" t="s">
        <v>370</v>
      </c>
      <c r="D7096" t="s">
        <v>906</v>
      </c>
      <c r="E7096" s="53" t="str">
        <f t="shared" si="221"/>
        <v>2016_IACERRO GORDO</v>
      </c>
      <c r="F7096">
        <v>417000</v>
      </c>
      <c r="G7096" s="53">
        <f t="array" ref="G7096">SUM(IF(A7096=A$5:A7096,IF(C7096=C$5:C7096,1,0),0))</f>
        <v>17</v>
      </c>
    </row>
    <row r="7097" spans="1:7" x14ac:dyDescent="0.25">
      <c r="A7097">
        <v>2016</v>
      </c>
      <c r="B7097" s="53" t="str">
        <f t="shared" si="220"/>
        <v>2016_IA18</v>
      </c>
      <c r="C7097" t="s">
        <v>370</v>
      </c>
      <c r="D7097" t="s">
        <v>436</v>
      </c>
      <c r="E7097" s="53" t="str">
        <f t="shared" si="221"/>
        <v>2016_IACHEROKEE</v>
      </c>
      <c r="F7097">
        <v>417000</v>
      </c>
      <c r="G7097" s="53">
        <f t="array" ref="G7097">SUM(IF(A7097=A$5:A7097,IF(C7097=C$5:C7097,1,0),0))</f>
        <v>18</v>
      </c>
    </row>
    <row r="7098" spans="1:7" x14ac:dyDescent="0.25">
      <c r="A7098">
        <v>2016</v>
      </c>
      <c r="B7098" s="53" t="str">
        <f t="shared" si="220"/>
        <v>2016_IA19</v>
      </c>
      <c r="C7098" t="s">
        <v>370</v>
      </c>
      <c r="D7098" t="s">
        <v>907</v>
      </c>
      <c r="E7098" s="53" t="str">
        <f t="shared" si="221"/>
        <v>2016_IACHICKASAW</v>
      </c>
      <c r="F7098">
        <v>417000</v>
      </c>
      <c r="G7098" s="53">
        <f t="array" ref="G7098">SUM(IF(A7098=A$5:A7098,IF(C7098=C$5:C7098,1,0),0))</f>
        <v>19</v>
      </c>
    </row>
    <row r="7099" spans="1:7" x14ac:dyDescent="0.25">
      <c r="A7099">
        <v>2016</v>
      </c>
      <c r="B7099" s="53" t="str">
        <f t="shared" si="220"/>
        <v>2016_IA20</v>
      </c>
      <c r="C7099" t="s">
        <v>370</v>
      </c>
      <c r="D7099" t="s">
        <v>308</v>
      </c>
      <c r="E7099" s="53" t="str">
        <f t="shared" si="221"/>
        <v>2016_IACLARKE</v>
      </c>
      <c r="F7099">
        <v>417000</v>
      </c>
      <c r="G7099" s="53">
        <f t="array" ref="G7099">SUM(IF(A7099=A$5:A7099,IF(C7099=C$5:C7099,1,0),0))</f>
        <v>20</v>
      </c>
    </row>
    <row r="7100" spans="1:7" x14ac:dyDescent="0.25">
      <c r="A7100">
        <v>2016</v>
      </c>
      <c r="B7100" s="53" t="str">
        <f t="shared" si="220"/>
        <v>2016_IA21</v>
      </c>
      <c r="C7100" t="s">
        <v>370</v>
      </c>
      <c r="D7100" t="s">
        <v>439</v>
      </c>
      <c r="E7100" s="53" t="str">
        <f t="shared" si="221"/>
        <v>2016_IACLAY</v>
      </c>
      <c r="F7100">
        <v>417000</v>
      </c>
      <c r="G7100" s="53">
        <f t="array" ref="G7100">SUM(IF(A7100=A$5:A7100,IF(C7100=C$5:C7100,1,0),0))</f>
        <v>21</v>
      </c>
    </row>
    <row r="7101" spans="1:7" x14ac:dyDescent="0.25">
      <c r="A7101">
        <v>2016</v>
      </c>
      <c r="B7101" s="53" t="str">
        <f t="shared" si="220"/>
        <v>2016_IA22</v>
      </c>
      <c r="C7101" t="s">
        <v>370</v>
      </c>
      <c r="D7101" t="s">
        <v>693</v>
      </c>
      <c r="E7101" s="53" t="str">
        <f t="shared" si="221"/>
        <v>2016_IACLAYTON</v>
      </c>
      <c r="F7101">
        <v>417000</v>
      </c>
      <c r="G7101" s="53">
        <f t="array" ref="G7101">SUM(IF(A7101=A$5:A7101,IF(C7101=C$5:C7101,1,0),0))</f>
        <v>22</v>
      </c>
    </row>
    <row r="7102" spans="1:7" x14ac:dyDescent="0.25">
      <c r="A7102">
        <v>2016</v>
      </c>
      <c r="B7102" s="53" t="str">
        <f t="shared" si="220"/>
        <v>2016_IA23</v>
      </c>
      <c r="C7102" t="s">
        <v>370</v>
      </c>
      <c r="D7102" t="s">
        <v>813</v>
      </c>
      <c r="E7102" s="53" t="str">
        <f t="shared" si="221"/>
        <v>2016_IACLINTON</v>
      </c>
      <c r="F7102">
        <v>417000</v>
      </c>
      <c r="G7102" s="53">
        <f t="array" ref="G7102">SUM(IF(A7102=A$5:A7102,IF(C7102=C$5:C7102,1,0),0))</f>
        <v>23</v>
      </c>
    </row>
    <row r="7103" spans="1:7" x14ac:dyDescent="0.25">
      <c r="A7103">
        <v>2016</v>
      </c>
      <c r="B7103" s="53" t="str">
        <f t="shared" si="220"/>
        <v>2016_IA24</v>
      </c>
      <c r="C7103" t="s">
        <v>370</v>
      </c>
      <c r="D7103" t="s">
        <v>512</v>
      </c>
      <c r="E7103" s="53" t="str">
        <f t="shared" si="221"/>
        <v>2016_IACRAWFORD</v>
      </c>
      <c r="F7103">
        <v>417000</v>
      </c>
      <c r="G7103" s="53">
        <f t="array" ref="G7103">SUM(IF(A7103=A$5:A7103,IF(C7103=C$5:C7103,1,0),0))</f>
        <v>24</v>
      </c>
    </row>
    <row r="7104" spans="1:7" x14ac:dyDescent="0.25">
      <c r="A7104">
        <v>2016</v>
      </c>
      <c r="B7104" s="53" t="str">
        <f t="shared" si="220"/>
        <v>2016_IA25</v>
      </c>
      <c r="C7104" t="s">
        <v>370</v>
      </c>
      <c r="D7104" t="s">
        <v>449</v>
      </c>
      <c r="E7104" s="53" t="str">
        <f t="shared" si="221"/>
        <v>2016_IADALLAS</v>
      </c>
      <c r="F7104">
        <v>417000</v>
      </c>
      <c r="G7104" s="53">
        <f t="array" ref="G7104">SUM(IF(A7104=A$5:A7104,IF(C7104=C$5:C7104,1,0),0))</f>
        <v>25</v>
      </c>
    </row>
    <row r="7105" spans="1:7" x14ac:dyDescent="0.25">
      <c r="A7105">
        <v>2016</v>
      </c>
      <c r="B7105" s="53" t="str">
        <f t="shared" si="220"/>
        <v>2016_IA26</v>
      </c>
      <c r="C7105" t="s">
        <v>370</v>
      </c>
      <c r="D7105" t="s">
        <v>908</v>
      </c>
      <c r="E7105" s="53" t="str">
        <f t="shared" si="221"/>
        <v>2016_IADAVIS</v>
      </c>
      <c r="F7105">
        <v>417000</v>
      </c>
      <c r="G7105" s="53">
        <f t="array" ref="G7105">SUM(IF(A7105=A$5:A7105,IF(C7105=C$5:C7105,1,0),0))</f>
        <v>26</v>
      </c>
    </row>
    <row r="7106" spans="1:7" x14ac:dyDescent="0.25">
      <c r="A7106">
        <v>2016</v>
      </c>
      <c r="B7106" s="53" t="str">
        <f t="shared" si="220"/>
        <v>2016_IA27</v>
      </c>
      <c r="C7106" t="s">
        <v>370</v>
      </c>
      <c r="D7106" t="s">
        <v>702</v>
      </c>
      <c r="E7106" s="53" t="str">
        <f t="shared" si="221"/>
        <v>2016_IADECATUR</v>
      </c>
      <c r="F7106">
        <v>417000</v>
      </c>
      <c r="G7106" s="53">
        <f t="array" ref="G7106">SUM(IF(A7106=A$5:A7106,IF(C7106=C$5:C7106,1,0),0))</f>
        <v>27</v>
      </c>
    </row>
    <row r="7107" spans="1:7" x14ac:dyDescent="0.25">
      <c r="A7107">
        <v>2016</v>
      </c>
      <c r="B7107" s="53" t="str">
        <f t="shared" si="220"/>
        <v>2016_IA28</v>
      </c>
      <c r="C7107" t="s">
        <v>370</v>
      </c>
      <c r="D7107" t="s">
        <v>85</v>
      </c>
      <c r="E7107" s="53" t="str">
        <f t="shared" si="221"/>
        <v>2016_IADELAWARE</v>
      </c>
      <c r="F7107">
        <v>417000</v>
      </c>
      <c r="G7107" s="53">
        <f t="array" ref="G7107">SUM(IF(A7107=A$5:A7107,IF(C7107=C$5:C7107,1,0),0))</f>
        <v>28</v>
      </c>
    </row>
    <row r="7108" spans="1:7" x14ac:dyDescent="0.25">
      <c r="A7108">
        <v>2016</v>
      </c>
      <c r="B7108" s="53" t="str">
        <f t="shared" si="220"/>
        <v>2016_IA29</v>
      </c>
      <c r="C7108" t="s">
        <v>370</v>
      </c>
      <c r="D7108" t="s">
        <v>909</v>
      </c>
      <c r="E7108" s="53" t="str">
        <f t="shared" si="221"/>
        <v>2016_IADES MOINES</v>
      </c>
      <c r="F7108">
        <v>417000</v>
      </c>
      <c r="G7108" s="53">
        <f t="array" ref="G7108">SUM(IF(A7108=A$5:A7108,IF(C7108=C$5:C7108,1,0),0))</f>
        <v>29</v>
      </c>
    </row>
    <row r="7109" spans="1:7" x14ac:dyDescent="0.25">
      <c r="A7109">
        <v>2016</v>
      </c>
      <c r="B7109" s="53" t="str">
        <f t="shared" si="220"/>
        <v>2016_IA30</v>
      </c>
      <c r="C7109" t="s">
        <v>370</v>
      </c>
      <c r="D7109" t="s">
        <v>910</v>
      </c>
      <c r="E7109" s="53" t="str">
        <f t="shared" si="221"/>
        <v>2016_IADICKINSON</v>
      </c>
      <c r="F7109">
        <v>417000</v>
      </c>
      <c r="G7109" s="53">
        <f t="array" ref="G7109">SUM(IF(A7109=A$5:A7109,IF(C7109=C$5:C7109,1,0),0))</f>
        <v>30</v>
      </c>
    </row>
    <row r="7110" spans="1:7" x14ac:dyDescent="0.25">
      <c r="A7110">
        <v>2016</v>
      </c>
      <c r="B7110" s="53" t="str">
        <f t="shared" ref="B7110:B7173" si="222">A7110&amp;"_"&amp;C7110&amp;G7110</f>
        <v>2016_IA31</v>
      </c>
      <c r="C7110" t="s">
        <v>370</v>
      </c>
      <c r="D7110" t="s">
        <v>911</v>
      </c>
      <c r="E7110" s="53" t="str">
        <f t="shared" ref="E7110:E7173" si="223">A7110&amp;"_"&amp;C7110&amp;D7110</f>
        <v>2016_IADUBUQUE</v>
      </c>
      <c r="F7110">
        <v>417000</v>
      </c>
      <c r="G7110" s="53">
        <f t="array" ref="G7110">SUM(IF(A7110=A$5:A7110,IF(C7110=C$5:C7110,1,0),0))</f>
        <v>31</v>
      </c>
    </row>
    <row r="7111" spans="1:7" x14ac:dyDescent="0.25">
      <c r="A7111">
        <v>2016</v>
      </c>
      <c r="B7111" s="53" t="str">
        <f t="shared" si="222"/>
        <v>2016_IA32</v>
      </c>
      <c r="C7111" t="s">
        <v>370</v>
      </c>
      <c r="D7111" t="s">
        <v>912</v>
      </c>
      <c r="E7111" s="53" t="str">
        <f t="shared" si="223"/>
        <v>2016_IAEMMET</v>
      </c>
      <c r="F7111">
        <v>417000</v>
      </c>
      <c r="G7111" s="53">
        <f t="array" ref="G7111">SUM(IF(A7111=A$5:A7111,IF(C7111=C$5:C7111,1,0),0))</f>
        <v>32</v>
      </c>
    </row>
    <row r="7112" spans="1:7" x14ac:dyDescent="0.25">
      <c r="A7112">
        <v>2016</v>
      </c>
      <c r="B7112" s="53" t="str">
        <f t="shared" si="222"/>
        <v>2016_IA33</v>
      </c>
      <c r="C7112" t="s">
        <v>370</v>
      </c>
      <c r="D7112" t="s">
        <v>454</v>
      </c>
      <c r="E7112" s="53" t="str">
        <f t="shared" si="223"/>
        <v>2016_IAFAYETTE</v>
      </c>
      <c r="F7112">
        <v>417000</v>
      </c>
      <c r="G7112" s="53">
        <f t="array" ref="G7112">SUM(IF(A7112=A$5:A7112,IF(C7112=C$5:C7112,1,0),0))</f>
        <v>33</v>
      </c>
    </row>
    <row r="7113" spans="1:7" x14ac:dyDescent="0.25">
      <c r="A7113">
        <v>2016</v>
      </c>
      <c r="B7113" s="53" t="str">
        <f t="shared" si="222"/>
        <v>2016_IA34</v>
      </c>
      <c r="C7113" t="s">
        <v>370</v>
      </c>
      <c r="D7113" t="s">
        <v>713</v>
      </c>
      <c r="E7113" s="53" t="str">
        <f t="shared" si="223"/>
        <v>2016_IAFLOYD</v>
      </c>
      <c r="F7113">
        <v>417000</v>
      </c>
      <c r="G7113" s="53">
        <f t="array" ref="G7113">SUM(IF(A7113=A$5:A7113,IF(C7113=C$5:C7113,1,0),0))</f>
        <v>34</v>
      </c>
    </row>
    <row r="7114" spans="1:7" x14ac:dyDescent="0.25">
      <c r="A7114">
        <v>2016</v>
      </c>
      <c r="B7114" s="53" t="str">
        <f t="shared" si="222"/>
        <v>2016_IA35</v>
      </c>
      <c r="C7114" t="s">
        <v>370</v>
      </c>
      <c r="D7114" t="s">
        <v>455</v>
      </c>
      <c r="E7114" s="53" t="str">
        <f t="shared" si="223"/>
        <v>2016_IAFRANKLIN</v>
      </c>
      <c r="F7114">
        <v>417000</v>
      </c>
      <c r="G7114" s="53">
        <f t="array" ref="G7114">SUM(IF(A7114=A$5:A7114,IF(C7114=C$5:C7114,1,0),0))</f>
        <v>35</v>
      </c>
    </row>
    <row r="7115" spans="1:7" x14ac:dyDescent="0.25">
      <c r="A7115">
        <v>2016</v>
      </c>
      <c r="B7115" s="53" t="str">
        <f t="shared" si="222"/>
        <v>2016_IA36</v>
      </c>
      <c r="C7115" t="s">
        <v>370</v>
      </c>
      <c r="D7115" t="s">
        <v>596</v>
      </c>
      <c r="E7115" s="53" t="str">
        <f t="shared" si="223"/>
        <v>2016_IAFREMONT</v>
      </c>
      <c r="F7115">
        <v>417000</v>
      </c>
      <c r="G7115" s="53">
        <f t="array" ref="G7115">SUM(IF(A7115=A$5:A7115,IF(C7115=C$5:C7115,1,0),0))</f>
        <v>36</v>
      </c>
    </row>
    <row r="7116" spans="1:7" x14ac:dyDescent="0.25">
      <c r="A7116">
        <v>2016</v>
      </c>
      <c r="B7116" s="53" t="str">
        <f t="shared" si="222"/>
        <v>2016_IA37</v>
      </c>
      <c r="C7116" t="s">
        <v>370</v>
      </c>
      <c r="D7116" t="s">
        <v>212</v>
      </c>
      <c r="E7116" s="53" t="str">
        <f t="shared" si="223"/>
        <v>2016_IAGREENE</v>
      </c>
      <c r="F7116">
        <v>417000</v>
      </c>
      <c r="G7116" s="53">
        <f t="array" ref="G7116">SUM(IF(A7116=A$5:A7116,IF(C7116=C$5:C7116,1,0),0))</f>
        <v>37</v>
      </c>
    </row>
    <row r="7117" spans="1:7" x14ac:dyDescent="0.25">
      <c r="A7117">
        <v>2016</v>
      </c>
      <c r="B7117" s="53" t="str">
        <f t="shared" si="222"/>
        <v>2016_IA38</v>
      </c>
      <c r="C7117" t="s">
        <v>370</v>
      </c>
      <c r="D7117" t="s">
        <v>821</v>
      </c>
      <c r="E7117" s="53" t="str">
        <f t="shared" si="223"/>
        <v>2016_IAGRUNDY</v>
      </c>
      <c r="F7117">
        <v>417000</v>
      </c>
      <c r="G7117" s="53">
        <f t="array" ref="G7117">SUM(IF(A7117=A$5:A7117,IF(C7117=C$5:C7117,1,0),0))</f>
        <v>38</v>
      </c>
    </row>
    <row r="7118" spans="1:7" x14ac:dyDescent="0.25">
      <c r="A7118">
        <v>2016</v>
      </c>
      <c r="B7118" s="53" t="str">
        <f t="shared" si="222"/>
        <v>2016_IA39</v>
      </c>
      <c r="C7118" t="s">
        <v>370</v>
      </c>
      <c r="D7118" t="s">
        <v>913</v>
      </c>
      <c r="E7118" s="53" t="str">
        <f t="shared" si="223"/>
        <v>2016_IAGUTHRIE</v>
      </c>
      <c r="F7118">
        <v>417000</v>
      </c>
      <c r="G7118" s="53">
        <f t="array" ref="G7118">SUM(IF(A7118=A$5:A7118,IF(C7118=C$5:C7118,1,0),0))</f>
        <v>39</v>
      </c>
    </row>
    <row r="7119" spans="1:7" x14ac:dyDescent="0.25">
      <c r="A7119">
        <v>2016</v>
      </c>
      <c r="B7119" s="53" t="str">
        <f t="shared" si="222"/>
        <v>2016_IA40</v>
      </c>
      <c r="C7119" t="s">
        <v>370</v>
      </c>
      <c r="D7119" t="s">
        <v>642</v>
      </c>
      <c r="E7119" s="53" t="str">
        <f t="shared" si="223"/>
        <v>2016_IAHAMILTON</v>
      </c>
      <c r="F7119">
        <v>417000</v>
      </c>
      <c r="G7119" s="53">
        <f t="array" ref="G7119">SUM(IF(A7119=A$5:A7119,IF(C7119=C$5:C7119,1,0),0))</f>
        <v>40</v>
      </c>
    </row>
    <row r="7120" spans="1:7" x14ac:dyDescent="0.25">
      <c r="A7120">
        <v>2016</v>
      </c>
      <c r="B7120" s="53" t="str">
        <f t="shared" si="222"/>
        <v>2016_IA41</v>
      </c>
      <c r="C7120" t="s">
        <v>370</v>
      </c>
      <c r="D7120" t="s">
        <v>723</v>
      </c>
      <c r="E7120" s="53" t="str">
        <f t="shared" si="223"/>
        <v>2016_IAHANCOCK</v>
      </c>
      <c r="F7120">
        <v>417000</v>
      </c>
      <c r="G7120" s="53">
        <f t="array" ref="G7120">SUM(IF(A7120=A$5:A7120,IF(C7120=C$5:C7120,1,0),0))</f>
        <v>41</v>
      </c>
    </row>
    <row r="7121" spans="1:7" x14ac:dyDescent="0.25">
      <c r="A7121">
        <v>2016</v>
      </c>
      <c r="B7121" s="53" t="str">
        <f t="shared" si="222"/>
        <v>2016_IA42</v>
      </c>
      <c r="C7121" t="s">
        <v>370</v>
      </c>
      <c r="D7121" t="s">
        <v>822</v>
      </c>
      <c r="E7121" s="53" t="str">
        <f t="shared" si="223"/>
        <v>2016_IAHARDIN</v>
      </c>
      <c r="F7121">
        <v>417000</v>
      </c>
      <c r="G7121" s="53">
        <f t="array" ref="G7121">SUM(IF(A7121=A$5:A7121,IF(C7121=C$5:C7121,1,0),0))</f>
        <v>42</v>
      </c>
    </row>
    <row r="7122" spans="1:7" x14ac:dyDescent="0.25">
      <c r="A7122">
        <v>2016</v>
      </c>
      <c r="B7122" s="53" t="str">
        <f t="shared" si="222"/>
        <v>2016_IA43</v>
      </c>
      <c r="C7122" t="s">
        <v>370</v>
      </c>
      <c r="D7122" t="s">
        <v>867</v>
      </c>
      <c r="E7122" s="53" t="str">
        <f t="shared" si="223"/>
        <v>2016_IAHARRISON</v>
      </c>
      <c r="F7122">
        <v>417000</v>
      </c>
      <c r="G7122" s="53">
        <f t="array" ref="G7122">SUM(IF(A7122=A$5:A7122,IF(C7122=C$5:C7122,1,0),0))</f>
        <v>43</v>
      </c>
    </row>
    <row r="7123" spans="1:7" x14ac:dyDescent="0.25">
      <c r="A7123">
        <v>2016</v>
      </c>
      <c r="B7123" s="53" t="str">
        <f t="shared" si="222"/>
        <v>2016_IA44</v>
      </c>
      <c r="C7123" t="s">
        <v>370</v>
      </c>
      <c r="D7123" t="s">
        <v>458</v>
      </c>
      <c r="E7123" s="53" t="str">
        <f t="shared" si="223"/>
        <v>2016_IAHENRY</v>
      </c>
      <c r="F7123">
        <v>417000</v>
      </c>
      <c r="G7123" s="53">
        <f t="array" ref="G7123">SUM(IF(A7123=A$5:A7123,IF(C7123=C$5:C7123,1,0),0))</f>
        <v>44</v>
      </c>
    </row>
    <row r="7124" spans="1:7" x14ac:dyDescent="0.25">
      <c r="A7124">
        <v>2016</v>
      </c>
      <c r="B7124" s="53" t="str">
        <f t="shared" si="222"/>
        <v>2016_IA45</v>
      </c>
      <c r="C7124" t="s">
        <v>370</v>
      </c>
      <c r="D7124" t="s">
        <v>231</v>
      </c>
      <c r="E7124" s="53" t="str">
        <f t="shared" si="223"/>
        <v>2016_IAHOWARD</v>
      </c>
      <c r="F7124">
        <v>417000</v>
      </c>
      <c r="G7124" s="53">
        <f t="array" ref="G7124">SUM(IF(A7124=A$5:A7124,IF(C7124=C$5:C7124,1,0),0))</f>
        <v>45</v>
      </c>
    </row>
    <row r="7125" spans="1:7" x14ac:dyDescent="0.25">
      <c r="A7125">
        <v>2016</v>
      </c>
      <c r="B7125" s="53" t="str">
        <f t="shared" si="222"/>
        <v>2016_IA46</v>
      </c>
      <c r="C7125" t="s">
        <v>370</v>
      </c>
      <c r="D7125" t="s">
        <v>558</v>
      </c>
      <c r="E7125" s="53" t="str">
        <f t="shared" si="223"/>
        <v>2016_IAHUMBOLDT</v>
      </c>
      <c r="F7125">
        <v>417000</v>
      </c>
      <c r="G7125" s="53">
        <f t="array" ref="G7125">SUM(IF(A7125=A$5:A7125,IF(C7125=C$5:C7125,1,0),0))</f>
        <v>46</v>
      </c>
    </row>
    <row r="7126" spans="1:7" x14ac:dyDescent="0.25">
      <c r="A7126">
        <v>2016</v>
      </c>
      <c r="B7126" s="53" t="str">
        <f t="shared" si="222"/>
        <v>2016_IA47</v>
      </c>
      <c r="C7126" t="s">
        <v>370</v>
      </c>
      <c r="D7126" t="s">
        <v>914</v>
      </c>
      <c r="E7126" s="53" t="str">
        <f t="shared" si="223"/>
        <v>2016_IAIDA</v>
      </c>
      <c r="F7126">
        <v>417000</v>
      </c>
      <c r="G7126" s="53">
        <f t="array" ref="G7126">SUM(IF(A7126=A$5:A7126,IF(C7126=C$5:C7126,1,0),0))</f>
        <v>47</v>
      </c>
    </row>
    <row r="7127" spans="1:7" x14ac:dyDescent="0.25">
      <c r="A7127">
        <v>2016</v>
      </c>
      <c r="B7127" s="53" t="str">
        <f t="shared" si="222"/>
        <v>2016_IA48</v>
      </c>
      <c r="C7127" t="s">
        <v>370</v>
      </c>
      <c r="D7127" t="s">
        <v>93</v>
      </c>
      <c r="E7127" s="53" t="str">
        <f t="shared" si="223"/>
        <v>2016_IAIOWA</v>
      </c>
      <c r="F7127">
        <v>417000</v>
      </c>
      <c r="G7127" s="53">
        <f t="array" ref="G7127">SUM(IF(A7127=A$5:A7127,IF(C7127=C$5:C7127,1,0),0))</f>
        <v>48</v>
      </c>
    </row>
    <row r="7128" spans="1:7" x14ac:dyDescent="0.25">
      <c r="A7128">
        <v>2016</v>
      </c>
      <c r="B7128" s="53" t="str">
        <f t="shared" si="222"/>
        <v>2016_IA49</v>
      </c>
      <c r="C7128" t="s">
        <v>370</v>
      </c>
      <c r="D7128" t="s">
        <v>460</v>
      </c>
      <c r="E7128" s="53" t="str">
        <f t="shared" si="223"/>
        <v>2016_IAJACKSON</v>
      </c>
      <c r="F7128">
        <v>417000</v>
      </c>
      <c r="G7128" s="53">
        <f t="array" ref="G7128">SUM(IF(A7128=A$5:A7128,IF(C7128=C$5:C7128,1,0),0))</f>
        <v>49</v>
      </c>
    </row>
    <row r="7129" spans="1:7" x14ac:dyDescent="0.25">
      <c r="A7129">
        <v>2016</v>
      </c>
      <c r="B7129" s="53" t="str">
        <f t="shared" si="222"/>
        <v>2016_IA50</v>
      </c>
      <c r="C7129" t="s">
        <v>370</v>
      </c>
      <c r="D7129" t="s">
        <v>729</v>
      </c>
      <c r="E7129" s="53" t="str">
        <f t="shared" si="223"/>
        <v>2016_IAJASPER</v>
      </c>
      <c r="F7129">
        <v>417000</v>
      </c>
      <c r="G7129" s="53">
        <f t="array" ref="G7129">SUM(IF(A7129=A$5:A7129,IF(C7129=C$5:C7129,1,0),0))</f>
        <v>50</v>
      </c>
    </row>
    <row r="7130" spans="1:7" x14ac:dyDescent="0.25">
      <c r="A7130">
        <v>2016</v>
      </c>
      <c r="B7130" s="53" t="str">
        <f t="shared" si="222"/>
        <v>2016_IA51</v>
      </c>
      <c r="C7130" t="s">
        <v>370</v>
      </c>
      <c r="D7130" t="s">
        <v>196</v>
      </c>
      <c r="E7130" s="53" t="str">
        <f t="shared" si="223"/>
        <v>2016_IAJEFFERSON</v>
      </c>
      <c r="F7130">
        <v>417000</v>
      </c>
      <c r="G7130" s="53">
        <f t="array" ref="G7130">SUM(IF(A7130=A$5:A7130,IF(C7130=C$5:C7130,1,0),0))</f>
        <v>51</v>
      </c>
    </row>
    <row r="7131" spans="1:7" x14ac:dyDescent="0.25">
      <c r="A7131">
        <v>2016</v>
      </c>
      <c r="B7131" s="53" t="str">
        <f t="shared" si="222"/>
        <v>2016_IA52</v>
      </c>
      <c r="C7131" t="s">
        <v>370</v>
      </c>
      <c r="D7131" t="s">
        <v>525</v>
      </c>
      <c r="E7131" s="53" t="str">
        <f t="shared" si="223"/>
        <v>2016_IAJOHNSON</v>
      </c>
      <c r="F7131">
        <v>417000</v>
      </c>
      <c r="G7131" s="53">
        <f t="array" ref="G7131">SUM(IF(A7131=A$5:A7131,IF(C7131=C$5:C7131,1,0),0))</f>
        <v>52</v>
      </c>
    </row>
    <row r="7132" spans="1:7" x14ac:dyDescent="0.25">
      <c r="A7132">
        <v>2016</v>
      </c>
      <c r="B7132" s="53" t="str">
        <f t="shared" si="222"/>
        <v>2016_IA53</v>
      </c>
      <c r="C7132" t="s">
        <v>370</v>
      </c>
      <c r="D7132" t="s">
        <v>732</v>
      </c>
      <c r="E7132" s="53" t="str">
        <f t="shared" si="223"/>
        <v>2016_IAJONES</v>
      </c>
      <c r="F7132">
        <v>417000</v>
      </c>
      <c r="G7132" s="53">
        <f t="array" ref="G7132">SUM(IF(A7132=A$5:A7132,IF(C7132=C$5:C7132,1,0),0))</f>
        <v>53</v>
      </c>
    </row>
    <row r="7133" spans="1:7" x14ac:dyDescent="0.25">
      <c r="A7133">
        <v>2016</v>
      </c>
      <c r="B7133" s="53" t="str">
        <f t="shared" si="222"/>
        <v>2016_IA54</v>
      </c>
      <c r="C7133" t="s">
        <v>370</v>
      </c>
      <c r="D7133" t="s">
        <v>915</v>
      </c>
      <c r="E7133" s="53" t="str">
        <f t="shared" si="223"/>
        <v>2016_IAKEOKUK</v>
      </c>
      <c r="F7133">
        <v>417000</v>
      </c>
      <c r="G7133" s="53">
        <f t="array" ref="G7133">SUM(IF(A7133=A$5:A7133,IF(C7133=C$5:C7133,1,0),0))</f>
        <v>54</v>
      </c>
    </row>
    <row r="7134" spans="1:7" x14ac:dyDescent="0.25">
      <c r="A7134">
        <v>2016</v>
      </c>
      <c r="B7134" s="53" t="str">
        <f t="shared" si="222"/>
        <v>2016_IA55</v>
      </c>
      <c r="C7134" t="s">
        <v>370</v>
      </c>
      <c r="D7134" t="s">
        <v>916</v>
      </c>
      <c r="E7134" s="53" t="str">
        <f t="shared" si="223"/>
        <v>2016_IAKOSSUTH</v>
      </c>
      <c r="F7134">
        <v>417000</v>
      </c>
      <c r="G7134" s="53">
        <f t="array" ref="G7134">SUM(IF(A7134=A$5:A7134,IF(C7134=C$5:C7134,1,0),0))</f>
        <v>55</v>
      </c>
    </row>
    <row r="7135" spans="1:7" x14ac:dyDescent="0.25">
      <c r="A7135">
        <v>2016</v>
      </c>
      <c r="B7135" s="53" t="str">
        <f t="shared" si="222"/>
        <v>2016_IA56</v>
      </c>
      <c r="C7135" t="s">
        <v>370</v>
      </c>
      <c r="D7135" t="s">
        <v>464</v>
      </c>
      <c r="E7135" s="53" t="str">
        <f t="shared" si="223"/>
        <v>2016_IALEE</v>
      </c>
      <c r="F7135">
        <v>417000</v>
      </c>
      <c r="G7135" s="53">
        <f t="array" ref="G7135">SUM(IF(A7135=A$5:A7135,IF(C7135=C$5:C7135,1,0),0))</f>
        <v>56</v>
      </c>
    </row>
    <row r="7136" spans="1:7" x14ac:dyDescent="0.25">
      <c r="A7136">
        <v>2016</v>
      </c>
      <c r="B7136" s="53" t="str">
        <f t="shared" si="222"/>
        <v>2016_IA57</v>
      </c>
      <c r="C7136" t="s">
        <v>370</v>
      </c>
      <c r="D7136" t="s">
        <v>917</v>
      </c>
      <c r="E7136" s="53" t="str">
        <f t="shared" si="223"/>
        <v>2016_IALINN</v>
      </c>
      <c r="F7136">
        <v>417000</v>
      </c>
      <c r="G7136" s="53">
        <f t="array" ref="G7136">SUM(IF(A7136=A$5:A7136,IF(C7136=C$5:C7136,1,0),0))</f>
        <v>57</v>
      </c>
    </row>
    <row r="7137" spans="1:7" x14ac:dyDescent="0.25">
      <c r="A7137">
        <v>2016</v>
      </c>
      <c r="B7137" s="53" t="str">
        <f t="shared" si="222"/>
        <v>2016_IA58</v>
      </c>
      <c r="C7137" t="s">
        <v>370</v>
      </c>
      <c r="D7137" t="s">
        <v>325</v>
      </c>
      <c r="E7137" s="53" t="str">
        <f t="shared" si="223"/>
        <v>2016_IALOUISA</v>
      </c>
      <c r="F7137">
        <v>417000</v>
      </c>
      <c r="G7137" s="53">
        <f t="array" ref="G7137">SUM(IF(A7137=A$5:A7137,IF(C7137=C$5:C7137,1,0),0))</f>
        <v>58</v>
      </c>
    </row>
    <row r="7138" spans="1:7" x14ac:dyDescent="0.25">
      <c r="A7138">
        <v>2016</v>
      </c>
      <c r="B7138" s="53" t="str">
        <f t="shared" si="222"/>
        <v>2016_IA59</v>
      </c>
      <c r="C7138" t="s">
        <v>370</v>
      </c>
      <c r="D7138" t="s">
        <v>918</v>
      </c>
      <c r="E7138" s="53" t="str">
        <f t="shared" si="223"/>
        <v>2016_IALUCAS</v>
      </c>
      <c r="F7138">
        <v>417000</v>
      </c>
      <c r="G7138" s="53">
        <f t="array" ref="G7138">SUM(IF(A7138=A$5:A7138,IF(C7138=C$5:C7138,1,0),0))</f>
        <v>59</v>
      </c>
    </row>
    <row r="7139" spans="1:7" x14ac:dyDescent="0.25">
      <c r="A7139">
        <v>2016</v>
      </c>
      <c r="B7139" s="53" t="str">
        <f t="shared" si="222"/>
        <v>2016_IA60</v>
      </c>
      <c r="C7139" t="s">
        <v>370</v>
      </c>
      <c r="D7139" t="s">
        <v>919</v>
      </c>
      <c r="E7139" s="53" t="str">
        <f t="shared" si="223"/>
        <v>2016_IALYON</v>
      </c>
      <c r="F7139">
        <v>417000</v>
      </c>
      <c r="G7139" s="53">
        <f t="array" ref="G7139">SUM(IF(A7139=A$5:A7139,IF(C7139=C$5:C7139,1,0),0))</f>
        <v>60</v>
      </c>
    </row>
    <row r="7140" spans="1:7" x14ac:dyDescent="0.25">
      <c r="A7140">
        <v>2016</v>
      </c>
      <c r="B7140" s="53" t="str">
        <f t="shared" si="222"/>
        <v>2016_IA61</v>
      </c>
      <c r="C7140" t="s">
        <v>370</v>
      </c>
      <c r="D7140" t="s">
        <v>467</v>
      </c>
      <c r="E7140" s="53" t="str">
        <f t="shared" si="223"/>
        <v>2016_IAMADISON</v>
      </c>
      <c r="F7140">
        <v>417000</v>
      </c>
      <c r="G7140" s="53">
        <f t="array" ref="G7140">SUM(IF(A7140=A$5:A7140,IF(C7140=C$5:C7140,1,0),0))</f>
        <v>61</v>
      </c>
    </row>
    <row r="7141" spans="1:7" x14ac:dyDescent="0.25">
      <c r="A7141">
        <v>2016</v>
      </c>
      <c r="B7141" s="53" t="str">
        <f t="shared" si="222"/>
        <v>2016_IA62</v>
      </c>
      <c r="C7141" t="s">
        <v>370</v>
      </c>
      <c r="D7141" t="s">
        <v>920</v>
      </c>
      <c r="E7141" s="53" t="str">
        <f t="shared" si="223"/>
        <v>2016_IAMAHASKA</v>
      </c>
      <c r="F7141">
        <v>417000</v>
      </c>
      <c r="G7141" s="53">
        <f t="array" ref="G7141">SUM(IF(A7141=A$5:A7141,IF(C7141=C$5:C7141,1,0),0))</f>
        <v>62</v>
      </c>
    </row>
    <row r="7142" spans="1:7" x14ac:dyDescent="0.25">
      <c r="A7142">
        <v>2016</v>
      </c>
      <c r="B7142" s="53" t="str">
        <f t="shared" si="222"/>
        <v>2016_IA63</v>
      </c>
      <c r="C7142" t="s">
        <v>370</v>
      </c>
      <c r="D7142" t="s">
        <v>469</v>
      </c>
      <c r="E7142" s="53" t="str">
        <f t="shared" si="223"/>
        <v>2016_IAMARION</v>
      </c>
      <c r="F7142">
        <v>417000</v>
      </c>
      <c r="G7142" s="53">
        <f t="array" ref="G7142">SUM(IF(A7142=A$5:A7142,IF(C7142=C$5:C7142,1,0),0))</f>
        <v>63</v>
      </c>
    </row>
    <row r="7143" spans="1:7" x14ac:dyDescent="0.25">
      <c r="A7143">
        <v>2016</v>
      </c>
      <c r="B7143" s="53" t="str">
        <f t="shared" si="222"/>
        <v>2016_IA64</v>
      </c>
      <c r="C7143" t="s">
        <v>370</v>
      </c>
      <c r="D7143" t="s">
        <v>470</v>
      </c>
      <c r="E7143" s="53" t="str">
        <f t="shared" si="223"/>
        <v>2016_IAMARSHALL</v>
      </c>
      <c r="F7143">
        <v>417000</v>
      </c>
      <c r="G7143" s="53">
        <f t="array" ref="G7143">SUM(IF(A7143=A$5:A7143,IF(C7143=C$5:C7143,1,0),0))</f>
        <v>64</v>
      </c>
    </row>
    <row r="7144" spans="1:7" x14ac:dyDescent="0.25">
      <c r="A7144">
        <v>2016</v>
      </c>
      <c r="B7144" s="53" t="str">
        <f t="shared" si="222"/>
        <v>2016_IA65</v>
      </c>
      <c r="C7144" t="s">
        <v>370</v>
      </c>
      <c r="D7144" t="s">
        <v>921</v>
      </c>
      <c r="E7144" s="53" t="str">
        <f t="shared" si="223"/>
        <v>2016_IAMILLS</v>
      </c>
      <c r="F7144">
        <v>417000</v>
      </c>
      <c r="G7144" s="53">
        <f t="array" ref="G7144">SUM(IF(A7144=A$5:A7144,IF(C7144=C$5:C7144,1,0),0))</f>
        <v>65</v>
      </c>
    </row>
    <row r="7145" spans="1:7" x14ac:dyDescent="0.25">
      <c r="A7145">
        <v>2016</v>
      </c>
      <c r="B7145" s="53" t="str">
        <f t="shared" si="222"/>
        <v>2016_IA66</v>
      </c>
      <c r="C7145" t="s">
        <v>370</v>
      </c>
      <c r="D7145" t="s">
        <v>740</v>
      </c>
      <c r="E7145" s="53" t="str">
        <f t="shared" si="223"/>
        <v>2016_IAMITCHELL</v>
      </c>
      <c r="F7145">
        <v>417000</v>
      </c>
      <c r="G7145" s="53">
        <f t="array" ref="G7145">SUM(IF(A7145=A$5:A7145,IF(C7145=C$5:C7145,1,0),0))</f>
        <v>66</v>
      </c>
    </row>
    <row r="7146" spans="1:7" x14ac:dyDescent="0.25">
      <c r="A7146">
        <v>2016</v>
      </c>
      <c r="B7146" s="53" t="str">
        <f t="shared" si="222"/>
        <v>2016_IA67</v>
      </c>
      <c r="C7146" t="s">
        <v>370</v>
      </c>
      <c r="D7146" t="s">
        <v>922</v>
      </c>
      <c r="E7146" s="53" t="str">
        <f t="shared" si="223"/>
        <v>2016_IAMONONA</v>
      </c>
      <c r="F7146">
        <v>417000</v>
      </c>
      <c r="G7146" s="53">
        <f t="array" ref="G7146">SUM(IF(A7146=A$5:A7146,IF(C7146=C$5:C7146,1,0),0))</f>
        <v>67</v>
      </c>
    </row>
    <row r="7147" spans="1:7" x14ac:dyDescent="0.25">
      <c r="A7147">
        <v>2016</v>
      </c>
      <c r="B7147" s="53" t="str">
        <f t="shared" si="222"/>
        <v>2016_IA68</v>
      </c>
      <c r="C7147" t="s">
        <v>370</v>
      </c>
      <c r="D7147" t="s">
        <v>210</v>
      </c>
      <c r="E7147" s="53" t="str">
        <f t="shared" si="223"/>
        <v>2016_IAMONROE</v>
      </c>
      <c r="F7147">
        <v>417000</v>
      </c>
      <c r="G7147" s="53">
        <f t="array" ref="G7147">SUM(IF(A7147=A$5:A7147,IF(C7147=C$5:C7147,1,0),0))</f>
        <v>68</v>
      </c>
    </row>
    <row r="7148" spans="1:7" x14ac:dyDescent="0.25">
      <c r="A7148">
        <v>2016</v>
      </c>
      <c r="B7148" s="53" t="str">
        <f t="shared" si="222"/>
        <v>2016_IA69</v>
      </c>
      <c r="C7148" t="s">
        <v>370</v>
      </c>
      <c r="D7148" t="s">
        <v>232</v>
      </c>
      <c r="E7148" s="53" t="str">
        <f t="shared" si="223"/>
        <v>2016_IAMONTGOMERY</v>
      </c>
      <c r="F7148">
        <v>417000</v>
      </c>
      <c r="G7148" s="53">
        <f t="array" ref="G7148">SUM(IF(A7148=A$5:A7148,IF(C7148=C$5:C7148,1,0),0))</f>
        <v>69</v>
      </c>
    </row>
    <row r="7149" spans="1:7" x14ac:dyDescent="0.25">
      <c r="A7149">
        <v>2016</v>
      </c>
      <c r="B7149" s="53" t="str">
        <f t="shared" si="222"/>
        <v>2016_IA70</v>
      </c>
      <c r="C7149" t="s">
        <v>370</v>
      </c>
      <c r="D7149" t="s">
        <v>923</v>
      </c>
      <c r="E7149" s="53" t="str">
        <f t="shared" si="223"/>
        <v>2016_IAMUSCATINE</v>
      </c>
      <c r="F7149">
        <v>417000</v>
      </c>
      <c r="G7149" s="53">
        <f t="array" ref="G7149">SUM(IF(A7149=A$5:A7149,IF(C7149=C$5:C7149,1,0),0))</f>
        <v>70</v>
      </c>
    </row>
    <row r="7150" spans="1:7" x14ac:dyDescent="0.25">
      <c r="A7150">
        <v>2016</v>
      </c>
      <c r="B7150" s="53" t="str">
        <f t="shared" si="222"/>
        <v>2016_IA71</v>
      </c>
      <c r="C7150" t="s">
        <v>370</v>
      </c>
      <c r="D7150" t="s">
        <v>924</v>
      </c>
      <c r="E7150" s="53" t="str">
        <f t="shared" si="223"/>
        <v>2016_IAO'BRIEN</v>
      </c>
      <c r="F7150">
        <v>417000</v>
      </c>
      <c r="G7150" s="53">
        <f t="array" ref="G7150">SUM(IF(A7150=A$5:A7150,IF(C7150=C$5:C7150,1,0),0))</f>
        <v>71</v>
      </c>
    </row>
    <row r="7151" spans="1:7" x14ac:dyDescent="0.25">
      <c r="A7151">
        <v>2016</v>
      </c>
      <c r="B7151" s="53" t="str">
        <f t="shared" si="222"/>
        <v>2016_IA72</v>
      </c>
      <c r="C7151" t="s">
        <v>370</v>
      </c>
      <c r="D7151" t="s">
        <v>658</v>
      </c>
      <c r="E7151" s="53" t="str">
        <f t="shared" si="223"/>
        <v>2016_IAOSCEOLA</v>
      </c>
      <c r="F7151">
        <v>417000</v>
      </c>
      <c r="G7151" s="53">
        <f t="array" ref="G7151">SUM(IF(A7151=A$5:A7151,IF(C7151=C$5:C7151,1,0),0))</f>
        <v>72</v>
      </c>
    </row>
    <row r="7152" spans="1:7" x14ac:dyDescent="0.25">
      <c r="A7152">
        <v>2016</v>
      </c>
      <c r="B7152" s="53" t="str">
        <f t="shared" si="222"/>
        <v>2016_IA73</v>
      </c>
      <c r="C7152" t="s">
        <v>370</v>
      </c>
      <c r="D7152" t="s">
        <v>925</v>
      </c>
      <c r="E7152" s="53" t="str">
        <f t="shared" si="223"/>
        <v>2016_IAPAGE</v>
      </c>
      <c r="F7152">
        <v>417000</v>
      </c>
      <c r="G7152" s="53">
        <f t="array" ref="G7152">SUM(IF(A7152=A$5:A7152,IF(C7152=C$5:C7152,1,0),0))</f>
        <v>73</v>
      </c>
    </row>
    <row r="7153" spans="1:7" x14ac:dyDescent="0.25">
      <c r="A7153">
        <v>2016</v>
      </c>
      <c r="B7153" s="53" t="str">
        <f t="shared" si="222"/>
        <v>2016_IA74</v>
      </c>
      <c r="C7153" t="s">
        <v>370</v>
      </c>
      <c r="D7153" t="s">
        <v>926</v>
      </c>
      <c r="E7153" s="53" t="str">
        <f t="shared" si="223"/>
        <v>2016_IAPALO ALTO</v>
      </c>
      <c r="F7153">
        <v>417000</v>
      </c>
      <c r="G7153" s="53">
        <f t="array" ref="G7153">SUM(IF(A7153=A$5:A7153,IF(C7153=C$5:C7153,1,0),0))</f>
        <v>74</v>
      </c>
    </row>
    <row r="7154" spans="1:7" x14ac:dyDescent="0.25">
      <c r="A7154">
        <v>2016</v>
      </c>
      <c r="B7154" s="53" t="str">
        <f t="shared" si="222"/>
        <v>2016_IA75</v>
      </c>
      <c r="C7154" t="s">
        <v>370</v>
      </c>
      <c r="D7154" t="s">
        <v>243</v>
      </c>
      <c r="E7154" s="53" t="str">
        <f t="shared" si="223"/>
        <v>2016_IAPLYMOUTH</v>
      </c>
      <c r="F7154">
        <v>417000</v>
      </c>
      <c r="G7154" s="53">
        <f t="array" ref="G7154">SUM(IF(A7154=A$5:A7154,IF(C7154=C$5:C7154,1,0),0))</f>
        <v>75</v>
      </c>
    </row>
    <row r="7155" spans="1:7" x14ac:dyDescent="0.25">
      <c r="A7155">
        <v>2016</v>
      </c>
      <c r="B7155" s="53" t="str">
        <f t="shared" si="222"/>
        <v>2016_IA76</v>
      </c>
      <c r="C7155" t="s">
        <v>370</v>
      </c>
      <c r="D7155" t="s">
        <v>927</v>
      </c>
      <c r="E7155" s="53" t="str">
        <f t="shared" si="223"/>
        <v>2016_IAPOCAHONTAS</v>
      </c>
      <c r="F7155">
        <v>417000</v>
      </c>
      <c r="G7155" s="53">
        <f t="array" ref="G7155">SUM(IF(A7155=A$5:A7155,IF(C7155=C$5:C7155,1,0),0))</f>
        <v>76</v>
      </c>
    </row>
    <row r="7156" spans="1:7" x14ac:dyDescent="0.25">
      <c r="A7156">
        <v>2016</v>
      </c>
      <c r="B7156" s="53" t="str">
        <f t="shared" si="222"/>
        <v>2016_IA77</v>
      </c>
      <c r="C7156" t="s">
        <v>370</v>
      </c>
      <c r="D7156" t="s">
        <v>535</v>
      </c>
      <c r="E7156" s="53" t="str">
        <f t="shared" si="223"/>
        <v>2016_IAPOLK</v>
      </c>
      <c r="F7156">
        <v>417000</v>
      </c>
      <c r="G7156" s="53">
        <f t="array" ref="G7156">SUM(IF(A7156=A$5:A7156,IF(C7156=C$5:C7156,1,0),0))</f>
        <v>77</v>
      </c>
    </row>
    <row r="7157" spans="1:7" x14ac:dyDescent="0.25">
      <c r="A7157">
        <v>2016</v>
      </c>
      <c r="B7157" s="53" t="str">
        <f t="shared" si="222"/>
        <v>2016_IA78</v>
      </c>
      <c r="C7157" t="s">
        <v>370</v>
      </c>
      <c r="D7157" t="s">
        <v>928</v>
      </c>
      <c r="E7157" s="53" t="str">
        <f t="shared" si="223"/>
        <v>2016_IAPOTTAWATTAMIE</v>
      </c>
      <c r="F7157">
        <v>417000</v>
      </c>
      <c r="G7157" s="53">
        <f t="array" ref="G7157">SUM(IF(A7157=A$5:A7157,IF(C7157=C$5:C7157,1,0),0))</f>
        <v>78</v>
      </c>
    </row>
    <row r="7158" spans="1:7" x14ac:dyDescent="0.25">
      <c r="A7158">
        <v>2016</v>
      </c>
      <c r="B7158" s="53" t="str">
        <f t="shared" si="222"/>
        <v>2016_IA79</v>
      </c>
      <c r="C7158" t="s">
        <v>370</v>
      </c>
      <c r="D7158" t="s">
        <v>929</v>
      </c>
      <c r="E7158" s="53" t="str">
        <f t="shared" si="223"/>
        <v>2016_IAPOWESHIEK</v>
      </c>
      <c r="F7158">
        <v>417000</v>
      </c>
      <c r="G7158" s="53">
        <f t="array" ref="G7158">SUM(IF(A7158=A$5:A7158,IF(C7158=C$5:C7158,1,0),0))</f>
        <v>79</v>
      </c>
    </row>
    <row r="7159" spans="1:7" x14ac:dyDescent="0.25">
      <c r="A7159">
        <v>2016</v>
      </c>
      <c r="B7159" s="53" t="str">
        <f t="shared" si="222"/>
        <v>2016_IA80</v>
      </c>
      <c r="C7159" t="s">
        <v>370</v>
      </c>
      <c r="D7159" t="s">
        <v>930</v>
      </c>
      <c r="E7159" s="53" t="str">
        <f t="shared" si="223"/>
        <v>2016_IARINGGOLD</v>
      </c>
      <c r="F7159">
        <v>417000</v>
      </c>
      <c r="G7159" s="53">
        <f t="array" ref="G7159">SUM(IF(A7159=A$5:A7159,IF(C7159=C$5:C7159,1,0),0))</f>
        <v>80</v>
      </c>
    </row>
    <row r="7160" spans="1:7" x14ac:dyDescent="0.25">
      <c r="A7160">
        <v>2016</v>
      </c>
      <c r="B7160" s="53" t="str">
        <f t="shared" si="222"/>
        <v>2016_IA81</v>
      </c>
      <c r="C7160" t="s">
        <v>370</v>
      </c>
      <c r="D7160" t="s">
        <v>931</v>
      </c>
      <c r="E7160" s="53" t="str">
        <f t="shared" si="223"/>
        <v>2016_IASAC</v>
      </c>
      <c r="F7160">
        <v>417000</v>
      </c>
      <c r="G7160" s="53">
        <f t="array" ref="G7160">SUM(IF(A7160=A$5:A7160,IF(C7160=C$5:C7160,1,0),0))</f>
        <v>81</v>
      </c>
    </row>
    <row r="7161" spans="1:7" x14ac:dyDescent="0.25">
      <c r="A7161">
        <v>2016</v>
      </c>
      <c r="B7161" s="53" t="str">
        <f t="shared" si="222"/>
        <v>2016_IA82</v>
      </c>
      <c r="C7161" t="s">
        <v>370</v>
      </c>
      <c r="D7161" t="s">
        <v>541</v>
      </c>
      <c r="E7161" s="53" t="str">
        <f t="shared" si="223"/>
        <v>2016_IASCOTT</v>
      </c>
      <c r="F7161">
        <v>417000</v>
      </c>
      <c r="G7161" s="53">
        <f t="array" ref="G7161">SUM(IF(A7161=A$5:A7161,IF(C7161=C$5:C7161,1,0),0))</f>
        <v>82</v>
      </c>
    </row>
    <row r="7162" spans="1:7" x14ac:dyDescent="0.25">
      <c r="A7162">
        <v>2016</v>
      </c>
      <c r="B7162" s="53" t="str">
        <f t="shared" si="222"/>
        <v>2016_IA83</v>
      </c>
      <c r="C7162" t="s">
        <v>370</v>
      </c>
      <c r="D7162" t="s">
        <v>478</v>
      </c>
      <c r="E7162" s="53" t="str">
        <f t="shared" si="223"/>
        <v>2016_IASHELBY</v>
      </c>
      <c r="F7162">
        <v>417000</v>
      </c>
      <c r="G7162" s="53">
        <f t="array" ref="G7162">SUM(IF(A7162=A$5:A7162,IF(C7162=C$5:C7162,1,0),0))</f>
        <v>83</v>
      </c>
    </row>
    <row r="7163" spans="1:7" x14ac:dyDescent="0.25">
      <c r="A7163">
        <v>2016</v>
      </c>
      <c r="B7163" s="53" t="str">
        <f t="shared" si="222"/>
        <v>2016_IA84</v>
      </c>
      <c r="C7163" t="s">
        <v>370</v>
      </c>
      <c r="D7163" t="s">
        <v>932</v>
      </c>
      <c r="E7163" s="53" t="str">
        <f t="shared" si="223"/>
        <v>2016_IASIOUX</v>
      </c>
      <c r="F7163">
        <v>417000</v>
      </c>
      <c r="G7163" s="53">
        <f t="array" ref="G7163">SUM(IF(A7163=A$5:A7163,IF(C7163=C$5:C7163,1,0),0))</f>
        <v>84</v>
      </c>
    </row>
    <row r="7164" spans="1:7" x14ac:dyDescent="0.25">
      <c r="A7164">
        <v>2016</v>
      </c>
      <c r="B7164" s="53" t="str">
        <f t="shared" si="222"/>
        <v>2016_IA85</v>
      </c>
      <c r="C7164" t="s">
        <v>370</v>
      </c>
      <c r="D7164" t="s">
        <v>933</v>
      </c>
      <c r="E7164" s="53" t="str">
        <f t="shared" si="223"/>
        <v>2016_IASTORY</v>
      </c>
      <c r="F7164">
        <v>417000</v>
      </c>
      <c r="G7164" s="53">
        <f t="array" ref="G7164">SUM(IF(A7164=A$5:A7164,IF(C7164=C$5:C7164,1,0),0))</f>
        <v>85</v>
      </c>
    </row>
    <row r="7165" spans="1:7" x14ac:dyDescent="0.25">
      <c r="A7165">
        <v>2016</v>
      </c>
      <c r="B7165" s="53" t="str">
        <f t="shared" si="222"/>
        <v>2016_IA86</v>
      </c>
      <c r="C7165" t="s">
        <v>370</v>
      </c>
      <c r="D7165" t="s">
        <v>934</v>
      </c>
      <c r="E7165" s="53" t="str">
        <f t="shared" si="223"/>
        <v>2016_IATAMA</v>
      </c>
      <c r="F7165">
        <v>417000</v>
      </c>
      <c r="G7165" s="53">
        <f t="array" ref="G7165">SUM(IF(A7165=A$5:A7165,IF(C7165=C$5:C7165,1,0),0))</f>
        <v>86</v>
      </c>
    </row>
    <row r="7166" spans="1:7" x14ac:dyDescent="0.25">
      <c r="A7166">
        <v>2016</v>
      </c>
      <c r="B7166" s="53" t="str">
        <f t="shared" si="222"/>
        <v>2016_IA87</v>
      </c>
      <c r="C7166" t="s">
        <v>370</v>
      </c>
      <c r="D7166" t="s">
        <v>668</v>
      </c>
      <c r="E7166" s="53" t="str">
        <f t="shared" si="223"/>
        <v>2016_IATAYLOR</v>
      </c>
      <c r="F7166">
        <v>417000</v>
      </c>
      <c r="G7166" s="53">
        <f t="array" ref="G7166">SUM(IF(A7166=A$5:A7166,IF(C7166=C$5:C7166,1,0),0))</f>
        <v>87</v>
      </c>
    </row>
    <row r="7167" spans="1:7" x14ac:dyDescent="0.25">
      <c r="A7167">
        <v>2016</v>
      </c>
      <c r="B7167" s="53" t="str">
        <f t="shared" si="222"/>
        <v>2016_IA88</v>
      </c>
      <c r="C7167" t="s">
        <v>370</v>
      </c>
      <c r="D7167" t="s">
        <v>258</v>
      </c>
      <c r="E7167" s="53" t="str">
        <f t="shared" si="223"/>
        <v>2016_IAUNION</v>
      </c>
      <c r="F7167">
        <v>417000</v>
      </c>
      <c r="G7167" s="53">
        <f t="array" ref="G7167">SUM(IF(A7167=A$5:A7167,IF(C7167=C$5:C7167,1,0),0))</f>
        <v>88</v>
      </c>
    </row>
    <row r="7168" spans="1:7" x14ac:dyDescent="0.25">
      <c r="A7168">
        <v>2016</v>
      </c>
      <c r="B7168" s="53" t="str">
        <f t="shared" si="222"/>
        <v>2016_IA89</v>
      </c>
      <c r="C7168" t="s">
        <v>370</v>
      </c>
      <c r="D7168" t="s">
        <v>547</v>
      </c>
      <c r="E7168" s="53" t="str">
        <f t="shared" si="223"/>
        <v>2016_IAVAN BUREN</v>
      </c>
      <c r="F7168">
        <v>417000</v>
      </c>
      <c r="G7168" s="53">
        <f t="array" ref="G7168">SUM(IF(A7168=A$5:A7168,IF(C7168=C$5:C7168,1,0),0))</f>
        <v>89</v>
      </c>
    </row>
    <row r="7169" spans="1:7" x14ac:dyDescent="0.25">
      <c r="A7169">
        <v>2016</v>
      </c>
      <c r="B7169" s="53" t="str">
        <f t="shared" si="222"/>
        <v>2016_IA90</v>
      </c>
      <c r="C7169" t="s">
        <v>370</v>
      </c>
      <c r="D7169" t="s">
        <v>935</v>
      </c>
      <c r="E7169" s="53" t="str">
        <f t="shared" si="223"/>
        <v>2016_IAWAPELLO</v>
      </c>
      <c r="F7169">
        <v>417000</v>
      </c>
      <c r="G7169" s="53">
        <f t="array" ref="G7169">SUM(IF(A7169=A$5:A7169,IF(C7169=C$5:C7169,1,0),0))</f>
        <v>90</v>
      </c>
    </row>
    <row r="7170" spans="1:7" x14ac:dyDescent="0.25">
      <c r="A7170">
        <v>2016</v>
      </c>
      <c r="B7170" s="53" t="str">
        <f t="shared" si="222"/>
        <v>2016_IA91</v>
      </c>
      <c r="C7170" t="s">
        <v>370</v>
      </c>
      <c r="D7170" t="s">
        <v>336</v>
      </c>
      <c r="E7170" s="53" t="str">
        <f t="shared" si="223"/>
        <v>2016_IAWARREN</v>
      </c>
      <c r="F7170">
        <v>417000</v>
      </c>
      <c r="G7170" s="53">
        <f t="array" ref="G7170">SUM(IF(A7170=A$5:A7170,IF(C7170=C$5:C7170,1,0),0))</f>
        <v>91</v>
      </c>
    </row>
    <row r="7171" spans="1:7" x14ac:dyDescent="0.25">
      <c r="A7171">
        <v>2016</v>
      </c>
      <c r="B7171" s="53" t="str">
        <f t="shared" si="222"/>
        <v>2016_IA92</v>
      </c>
      <c r="C7171" t="s">
        <v>370</v>
      </c>
      <c r="D7171" t="s">
        <v>125</v>
      </c>
      <c r="E7171" s="53" t="str">
        <f t="shared" si="223"/>
        <v>2016_IAWASHINGTON</v>
      </c>
      <c r="F7171">
        <v>417000</v>
      </c>
      <c r="G7171" s="53">
        <f t="array" ref="G7171">SUM(IF(A7171=A$5:A7171,IF(C7171=C$5:C7171,1,0),0))</f>
        <v>92</v>
      </c>
    </row>
    <row r="7172" spans="1:7" x14ac:dyDescent="0.25">
      <c r="A7172">
        <v>2016</v>
      </c>
      <c r="B7172" s="53" t="str">
        <f t="shared" si="222"/>
        <v>2016_IA93</v>
      </c>
      <c r="C7172" t="s">
        <v>370</v>
      </c>
      <c r="D7172" t="s">
        <v>770</v>
      </c>
      <c r="E7172" s="53" t="str">
        <f t="shared" si="223"/>
        <v>2016_IAWAYNE</v>
      </c>
      <c r="F7172">
        <v>417000</v>
      </c>
      <c r="G7172" s="53">
        <f t="array" ref="G7172">SUM(IF(A7172=A$5:A7172,IF(C7172=C$5:C7172,1,0),0))</f>
        <v>93</v>
      </c>
    </row>
    <row r="7173" spans="1:7" x14ac:dyDescent="0.25">
      <c r="A7173">
        <v>2016</v>
      </c>
      <c r="B7173" s="53" t="str">
        <f t="shared" si="222"/>
        <v>2016_IA94</v>
      </c>
      <c r="C7173" t="s">
        <v>370</v>
      </c>
      <c r="D7173" t="s">
        <v>771</v>
      </c>
      <c r="E7173" s="53" t="str">
        <f t="shared" si="223"/>
        <v>2016_IAWEBSTER</v>
      </c>
      <c r="F7173">
        <v>417000</v>
      </c>
      <c r="G7173" s="53">
        <f t="array" ref="G7173">SUM(IF(A7173=A$5:A7173,IF(C7173=C$5:C7173,1,0),0))</f>
        <v>94</v>
      </c>
    </row>
    <row r="7174" spans="1:7" x14ac:dyDescent="0.25">
      <c r="A7174">
        <v>2016</v>
      </c>
      <c r="B7174" s="53" t="str">
        <f t="shared" ref="B7174:B7237" si="224">A7174&amp;"_"&amp;C7174&amp;G7174</f>
        <v>2016_IA95</v>
      </c>
      <c r="C7174" t="s">
        <v>370</v>
      </c>
      <c r="D7174" t="s">
        <v>856</v>
      </c>
      <c r="E7174" s="53" t="str">
        <f t="shared" ref="E7174:E7237" si="225">A7174&amp;"_"&amp;C7174&amp;D7174</f>
        <v>2016_IAWINNEBAGO</v>
      </c>
      <c r="F7174">
        <v>417000</v>
      </c>
      <c r="G7174" s="53">
        <f t="array" ref="G7174">SUM(IF(A7174=A$5:A7174,IF(C7174=C$5:C7174,1,0),0))</f>
        <v>95</v>
      </c>
    </row>
    <row r="7175" spans="1:7" x14ac:dyDescent="0.25">
      <c r="A7175">
        <v>2016</v>
      </c>
      <c r="B7175" s="53" t="str">
        <f t="shared" si="224"/>
        <v>2016_IA96</v>
      </c>
      <c r="C7175" t="s">
        <v>370</v>
      </c>
      <c r="D7175" t="s">
        <v>936</v>
      </c>
      <c r="E7175" s="53" t="str">
        <f t="shared" si="225"/>
        <v>2016_IAWINNESHIEK</v>
      </c>
      <c r="F7175">
        <v>417000</v>
      </c>
      <c r="G7175" s="53">
        <f t="array" ref="G7175">SUM(IF(A7175=A$5:A7175,IF(C7175=C$5:C7175,1,0),0))</f>
        <v>96</v>
      </c>
    </row>
    <row r="7176" spans="1:7" x14ac:dyDescent="0.25">
      <c r="A7176">
        <v>2016</v>
      </c>
      <c r="B7176" s="53" t="str">
        <f t="shared" si="224"/>
        <v>2016_IA97</v>
      </c>
      <c r="C7176" t="s">
        <v>370</v>
      </c>
      <c r="D7176" t="s">
        <v>937</v>
      </c>
      <c r="E7176" s="53" t="str">
        <f t="shared" si="225"/>
        <v>2016_IAWOODBURY</v>
      </c>
      <c r="F7176">
        <v>417000</v>
      </c>
      <c r="G7176" s="53">
        <f t="array" ref="G7176">SUM(IF(A7176=A$5:A7176,IF(C7176=C$5:C7176,1,0),0))</f>
        <v>97</v>
      </c>
    </row>
    <row r="7177" spans="1:7" x14ac:dyDescent="0.25">
      <c r="A7177">
        <v>2016</v>
      </c>
      <c r="B7177" s="53" t="str">
        <f t="shared" si="224"/>
        <v>2016_IA98</v>
      </c>
      <c r="C7177" t="s">
        <v>370</v>
      </c>
      <c r="D7177" t="s">
        <v>776</v>
      </c>
      <c r="E7177" s="53" t="str">
        <f t="shared" si="225"/>
        <v>2016_IAWORTH</v>
      </c>
      <c r="F7177">
        <v>417000</v>
      </c>
      <c r="G7177" s="53">
        <f t="array" ref="G7177">SUM(IF(A7177=A$5:A7177,IF(C7177=C$5:C7177,1,0),0))</f>
        <v>98</v>
      </c>
    </row>
    <row r="7178" spans="1:7" x14ac:dyDescent="0.25">
      <c r="A7178">
        <v>2016</v>
      </c>
      <c r="B7178" s="53" t="str">
        <f t="shared" si="224"/>
        <v>2016_IA99</v>
      </c>
      <c r="C7178" t="s">
        <v>370</v>
      </c>
      <c r="D7178" t="s">
        <v>938</v>
      </c>
      <c r="E7178" s="53" t="str">
        <f t="shared" si="225"/>
        <v>2016_IAWRIGHT</v>
      </c>
      <c r="F7178">
        <v>417000</v>
      </c>
      <c r="G7178" s="53">
        <f t="array" ref="G7178">SUM(IF(A7178=A$5:A7178,IF(C7178=C$5:C7178,1,0),0))</f>
        <v>99</v>
      </c>
    </row>
    <row r="7179" spans="1:7" x14ac:dyDescent="0.25">
      <c r="A7179">
        <v>2016</v>
      </c>
      <c r="B7179" s="53" t="str">
        <f t="shared" si="224"/>
        <v>2016_KS1</v>
      </c>
      <c r="C7179" t="s">
        <v>371</v>
      </c>
      <c r="D7179" t="s">
        <v>858</v>
      </c>
      <c r="E7179" s="53" t="str">
        <f t="shared" si="225"/>
        <v>2016_KSALLEN</v>
      </c>
      <c r="F7179">
        <v>417000</v>
      </c>
      <c r="G7179" s="53">
        <f t="array" ref="G7179">SUM(IF(A7179=A$5:A7179,IF(C7179=C$5:C7179,1,0),0))</f>
        <v>1</v>
      </c>
    </row>
    <row r="7180" spans="1:7" x14ac:dyDescent="0.25">
      <c r="A7180">
        <v>2016</v>
      </c>
      <c r="B7180" s="53" t="str">
        <f t="shared" si="224"/>
        <v>2016_KS2</v>
      </c>
      <c r="C7180" t="s">
        <v>371</v>
      </c>
      <c r="D7180" t="s">
        <v>939</v>
      </c>
      <c r="E7180" s="53" t="str">
        <f t="shared" si="225"/>
        <v>2016_KSANDERSON</v>
      </c>
      <c r="F7180">
        <v>417000</v>
      </c>
      <c r="G7180" s="53">
        <f t="array" ref="G7180">SUM(IF(A7180=A$5:A7180,IF(C7180=C$5:C7180,1,0),0))</f>
        <v>2</v>
      </c>
    </row>
    <row r="7181" spans="1:7" x14ac:dyDescent="0.25">
      <c r="A7181">
        <v>2016</v>
      </c>
      <c r="B7181" s="53" t="str">
        <f t="shared" si="224"/>
        <v>2016_KS3</v>
      </c>
      <c r="C7181" t="s">
        <v>371</v>
      </c>
      <c r="D7181" t="s">
        <v>940</v>
      </c>
      <c r="E7181" s="53" t="str">
        <f t="shared" si="225"/>
        <v>2016_KSATCHISON</v>
      </c>
      <c r="F7181">
        <v>417000</v>
      </c>
      <c r="G7181" s="53">
        <f t="array" ref="G7181">SUM(IF(A7181=A$5:A7181,IF(C7181=C$5:C7181,1,0),0))</f>
        <v>3</v>
      </c>
    </row>
    <row r="7182" spans="1:7" x14ac:dyDescent="0.25">
      <c r="A7182">
        <v>2016</v>
      </c>
      <c r="B7182" s="53" t="str">
        <f t="shared" si="224"/>
        <v>2016_KS4</v>
      </c>
      <c r="C7182" t="s">
        <v>371</v>
      </c>
      <c r="D7182" t="s">
        <v>941</v>
      </c>
      <c r="E7182" s="53" t="str">
        <f t="shared" si="225"/>
        <v>2016_KSBARBER</v>
      </c>
      <c r="F7182">
        <v>417000</v>
      </c>
      <c r="G7182" s="53">
        <f t="array" ref="G7182">SUM(IF(A7182=A$5:A7182,IF(C7182=C$5:C7182,1,0),0))</f>
        <v>4</v>
      </c>
    </row>
    <row r="7183" spans="1:7" x14ac:dyDescent="0.25">
      <c r="A7183">
        <v>2016</v>
      </c>
      <c r="B7183" s="53" t="str">
        <f t="shared" si="224"/>
        <v>2016_KS5</v>
      </c>
      <c r="C7183" t="s">
        <v>371</v>
      </c>
      <c r="D7183" t="s">
        <v>942</v>
      </c>
      <c r="E7183" s="53" t="str">
        <f t="shared" si="225"/>
        <v>2016_KSBARTON</v>
      </c>
      <c r="F7183">
        <v>417000</v>
      </c>
      <c r="G7183" s="53">
        <f t="array" ref="G7183">SUM(IF(A7183=A$5:A7183,IF(C7183=C$5:C7183,1,0),0))</f>
        <v>5</v>
      </c>
    </row>
    <row r="7184" spans="1:7" x14ac:dyDescent="0.25">
      <c r="A7184">
        <v>2016</v>
      </c>
      <c r="B7184" s="53" t="str">
        <f t="shared" si="224"/>
        <v>2016_KS6</v>
      </c>
      <c r="C7184" t="s">
        <v>371</v>
      </c>
      <c r="D7184" t="s">
        <v>943</v>
      </c>
      <c r="E7184" s="53" t="str">
        <f t="shared" si="225"/>
        <v>2016_KSBOURBON</v>
      </c>
      <c r="F7184">
        <v>417000</v>
      </c>
      <c r="G7184" s="53">
        <f t="array" ref="G7184">SUM(IF(A7184=A$5:A7184,IF(C7184=C$5:C7184,1,0),0))</f>
        <v>6</v>
      </c>
    </row>
    <row r="7185" spans="1:7" x14ac:dyDescent="0.25">
      <c r="A7185">
        <v>2016</v>
      </c>
      <c r="B7185" s="53" t="str">
        <f t="shared" si="224"/>
        <v>2016_KS7</v>
      </c>
      <c r="C7185" t="s">
        <v>371</v>
      </c>
      <c r="D7185" t="s">
        <v>808</v>
      </c>
      <c r="E7185" s="53" t="str">
        <f t="shared" si="225"/>
        <v>2016_KSBROWN</v>
      </c>
      <c r="F7185">
        <v>417000</v>
      </c>
      <c r="G7185" s="53">
        <f t="array" ref="G7185">SUM(IF(A7185=A$5:A7185,IF(C7185=C$5:C7185,1,0),0))</f>
        <v>7</v>
      </c>
    </row>
    <row r="7186" spans="1:7" x14ac:dyDescent="0.25">
      <c r="A7186">
        <v>2016</v>
      </c>
      <c r="B7186" s="53" t="str">
        <f t="shared" si="224"/>
        <v>2016_KS8</v>
      </c>
      <c r="C7186" t="s">
        <v>371</v>
      </c>
      <c r="D7186" t="s">
        <v>433</v>
      </c>
      <c r="E7186" s="53" t="str">
        <f t="shared" si="225"/>
        <v>2016_KSBUTLER</v>
      </c>
      <c r="F7186">
        <v>417000</v>
      </c>
      <c r="G7186" s="53">
        <f t="array" ref="G7186">SUM(IF(A7186=A$5:A7186,IF(C7186=C$5:C7186,1,0),0))</f>
        <v>8</v>
      </c>
    </row>
    <row r="7187" spans="1:7" x14ac:dyDescent="0.25">
      <c r="A7187">
        <v>2016</v>
      </c>
      <c r="B7187" s="53" t="str">
        <f t="shared" si="224"/>
        <v>2016_KS9</v>
      </c>
      <c r="C7187" t="s">
        <v>371</v>
      </c>
      <c r="D7187" t="s">
        <v>944</v>
      </c>
      <c r="E7187" s="53" t="str">
        <f t="shared" si="225"/>
        <v>2016_KSCHASE</v>
      </c>
      <c r="F7187">
        <v>417000</v>
      </c>
      <c r="G7187" s="53">
        <f t="array" ref="G7187">SUM(IF(A7187=A$5:A7187,IF(C7187=C$5:C7187,1,0),0))</f>
        <v>9</v>
      </c>
    </row>
    <row r="7188" spans="1:7" x14ac:dyDescent="0.25">
      <c r="A7188">
        <v>2016</v>
      </c>
      <c r="B7188" s="53" t="str">
        <f t="shared" si="224"/>
        <v>2016_KS10</v>
      </c>
      <c r="C7188" t="s">
        <v>371</v>
      </c>
      <c r="D7188" t="s">
        <v>945</v>
      </c>
      <c r="E7188" s="53" t="str">
        <f t="shared" si="225"/>
        <v>2016_KSCHAUTAUQUA</v>
      </c>
      <c r="F7188">
        <v>417000</v>
      </c>
      <c r="G7188" s="53">
        <f t="array" ref="G7188">SUM(IF(A7188=A$5:A7188,IF(C7188=C$5:C7188,1,0),0))</f>
        <v>10</v>
      </c>
    </row>
    <row r="7189" spans="1:7" x14ac:dyDescent="0.25">
      <c r="A7189">
        <v>2016</v>
      </c>
      <c r="B7189" s="53" t="str">
        <f t="shared" si="224"/>
        <v>2016_KS11</v>
      </c>
      <c r="C7189" t="s">
        <v>371</v>
      </c>
      <c r="D7189" t="s">
        <v>436</v>
      </c>
      <c r="E7189" s="53" t="str">
        <f t="shared" si="225"/>
        <v>2016_KSCHEROKEE</v>
      </c>
      <c r="F7189">
        <v>417000</v>
      </c>
      <c r="G7189" s="53">
        <f t="array" ref="G7189">SUM(IF(A7189=A$5:A7189,IF(C7189=C$5:C7189,1,0),0))</f>
        <v>11</v>
      </c>
    </row>
    <row r="7190" spans="1:7" x14ac:dyDescent="0.25">
      <c r="A7190">
        <v>2016</v>
      </c>
      <c r="B7190" s="53" t="str">
        <f t="shared" si="224"/>
        <v>2016_KS12</v>
      </c>
      <c r="C7190" t="s">
        <v>371</v>
      </c>
      <c r="D7190" t="s">
        <v>588</v>
      </c>
      <c r="E7190" s="53" t="str">
        <f t="shared" si="225"/>
        <v>2016_KSCHEYENNE</v>
      </c>
      <c r="F7190">
        <v>417000</v>
      </c>
      <c r="G7190" s="53">
        <f t="array" ref="G7190">SUM(IF(A7190=A$5:A7190,IF(C7190=C$5:C7190,1,0),0))</f>
        <v>12</v>
      </c>
    </row>
    <row r="7191" spans="1:7" x14ac:dyDescent="0.25">
      <c r="A7191">
        <v>2016</v>
      </c>
      <c r="B7191" s="53" t="str">
        <f t="shared" si="224"/>
        <v>2016_KS13</v>
      </c>
      <c r="C7191" t="s">
        <v>371</v>
      </c>
      <c r="D7191" t="s">
        <v>507</v>
      </c>
      <c r="E7191" s="53" t="str">
        <f t="shared" si="225"/>
        <v>2016_KSCLARK</v>
      </c>
      <c r="F7191">
        <v>417000</v>
      </c>
      <c r="G7191" s="53">
        <f t="array" ref="G7191">SUM(IF(A7191=A$5:A7191,IF(C7191=C$5:C7191,1,0),0))</f>
        <v>13</v>
      </c>
    </row>
    <row r="7192" spans="1:7" x14ac:dyDescent="0.25">
      <c r="A7192">
        <v>2016</v>
      </c>
      <c r="B7192" s="53" t="str">
        <f t="shared" si="224"/>
        <v>2016_KS14</v>
      </c>
      <c r="C7192" t="s">
        <v>371</v>
      </c>
      <c r="D7192" t="s">
        <v>439</v>
      </c>
      <c r="E7192" s="53" t="str">
        <f t="shared" si="225"/>
        <v>2016_KSCLAY</v>
      </c>
      <c r="F7192">
        <v>417000</v>
      </c>
      <c r="G7192" s="53">
        <f t="array" ref="G7192">SUM(IF(A7192=A$5:A7192,IF(C7192=C$5:C7192,1,0),0))</f>
        <v>14</v>
      </c>
    </row>
    <row r="7193" spans="1:7" x14ac:dyDescent="0.25">
      <c r="A7193">
        <v>2016</v>
      </c>
      <c r="B7193" s="53" t="str">
        <f t="shared" si="224"/>
        <v>2016_KS15</v>
      </c>
      <c r="C7193" t="s">
        <v>371</v>
      </c>
      <c r="D7193" t="s">
        <v>946</v>
      </c>
      <c r="E7193" s="53" t="str">
        <f t="shared" si="225"/>
        <v>2016_KSCLOUD</v>
      </c>
      <c r="F7193">
        <v>417000</v>
      </c>
      <c r="G7193" s="53">
        <f t="array" ref="G7193">SUM(IF(A7193=A$5:A7193,IF(C7193=C$5:C7193,1,0),0))</f>
        <v>15</v>
      </c>
    </row>
    <row r="7194" spans="1:7" x14ac:dyDescent="0.25">
      <c r="A7194">
        <v>2016</v>
      </c>
      <c r="B7194" s="53" t="str">
        <f t="shared" si="224"/>
        <v>2016_KS16</v>
      </c>
      <c r="C7194" t="s">
        <v>371</v>
      </c>
      <c r="D7194" t="s">
        <v>947</v>
      </c>
      <c r="E7194" s="53" t="str">
        <f t="shared" si="225"/>
        <v>2016_KSCOFFEY</v>
      </c>
      <c r="F7194">
        <v>417000</v>
      </c>
      <c r="G7194" s="53">
        <f t="array" ref="G7194">SUM(IF(A7194=A$5:A7194,IF(C7194=C$5:C7194,1,0),0))</f>
        <v>16</v>
      </c>
    </row>
    <row r="7195" spans="1:7" x14ac:dyDescent="0.25">
      <c r="A7195">
        <v>2016</v>
      </c>
      <c r="B7195" s="53" t="str">
        <f t="shared" si="224"/>
        <v>2016_KS17</v>
      </c>
      <c r="C7195" t="s">
        <v>371</v>
      </c>
      <c r="D7195" t="s">
        <v>948</v>
      </c>
      <c r="E7195" s="53" t="str">
        <f t="shared" si="225"/>
        <v>2016_KSCOMANCHE</v>
      </c>
      <c r="F7195">
        <v>417000</v>
      </c>
      <c r="G7195" s="53">
        <f t="array" ref="G7195">SUM(IF(A7195=A$5:A7195,IF(C7195=C$5:C7195,1,0),0))</f>
        <v>17</v>
      </c>
    </row>
    <row r="7196" spans="1:7" x14ac:dyDescent="0.25">
      <c r="A7196">
        <v>2016</v>
      </c>
      <c r="B7196" s="53" t="str">
        <f t="shared" si="224"/>
        <v>2016_KS18</v>
      </c>
      <c r="C7196" t="s">
        <v>371</v>
      </c>
      <c r="D7196" t="s">
        <v>949</v>
      </c>
      <c r="E7196" s="53" t="str">
        <f t="shared" si="225"/>
        <v>2016_KSCOWLEY</v>
      </c>
      <c r="F7196">
        <v>417000</v>
      </c>
      <c r="G7196" s="53">
        <f t="array" ref="G7196">SUM(IF(A7196=A$5:A7196,IF(C7196=C$5:C7196,1,0),0))</f>
        <v>18</v>
      </c>
    </row>
    <row r="7197" spans="1:7" x14ac:dyDescent="0.25">
      <c r="A7197">
        <v>2016</v>
      </c>
      <c r="B7197" s="53" t="str">
        <f t="shared" si="224"/>
        <v>2016_KS19</v>
      </c>
      <c r="C7197" t="s">
        <v>371</v>
      </c>
      <c r="D7197" t="s">
        <v>512</v>
      </c>
      <c r="E7197" s="53" t="str">
        <f t="shared" si="225"/>
        <v>2016_KSCRAWFORD</v>
      </c>
      <c r="F7197">
        <v>417000</v>
      </c>
      <c r="G7197" s="53">
        <f t="array" ref="G7197">SUM(IF(A7197=A$5:A7197,IF(C7197=C$5:C7197,1,0),0))</f>
        <v>19</v>
      </c>
    </row>
    <row r="7198" spans="1:7" x14ac:dyDescent="0.25">
      <c r="A7198">
        <v>2016</v>
      </c>
      <c r="B7198" s="53" t="str">
        <f t="shared" si="224"/>
        <v>2016_KS20</v>
      </c>
      <c r="C7198" t="s">
        <v>371</v>
      </c>
      <c r="D7198" t="s">
        <v>702</v>
      </c>
      <c r="E7198" s="53" t="str">
        <f t="shared" si="225"/>
        <v>2016_KSDECATUR</v>
      </c>
      <c r="F7198">
        <v>417000</v>
      </c>
      <c r="G7198" s="53">
        <f t="array" ref="G7198">SUM(IF(A7198=A$5:A7198,IF(C7198=C$5:C7198,1,0),0))</f>
        <v>20</v>
      </c>
    </row>
    <row r="7199" spans="1:7" x14ac:dyDescent="0.25">
      <c r="A7199">
        <v>2016</v>
      </c>
      <c r="B7199" s="53" t="str">
        <f t="shared" si="224"/>
        <v>2016_KS21</v>
      </c>
      <c r="C7199" t="s">
        <v>371</v>
      </c>
      <c r="D7199" t="s">
        <v>910</v>
      </c>
      <c r="E7199" s="53" t="str">
        <f t="shared" si="225"/>
        <v>2016_KSDICKINSON</v>
      </c>
      <c r="F7199">
        <v>417000</v>
      </c>
      <c r="G7199" s="53">
        <f t="array" ref="G7199">SUM(IF(A7199=A$5:A7199,IF(C7199=C$5:C7199,1,0),0))</f>
        <v>21</v>
      </c>
    </row>
    <row r="7200" spans="1:7" x14ac:dyDescent="0.25">
      <c r="A7200">
        <v>2016</v>
      </c>
      <c r="B7200" s="53" t="str">
        <f t="shared" si="224"/>
        <v>2016_KS22</v>
      </c>
      <c r="C7200" t="s">
        <v>371</v>
      </c>
      <c r="D7200" t="s">
        <v>950</v>
      </c>
      <c r="E7200" s="53" t="str">
        <f t="shared" si="225"/>
        <v>2016_KSDONIPHAN</v>
      </c>
      <c r="F7200">
        <v>417000</v>
      </c>
      <c r="G7200" s="53">
        <f t="array" ref="G7200">SUM(IF(A7200=A$5:A7200,IF(C7200=C$5:C7200,1,0),0))</f>
        <v>22</v>
      </c>
    </row>
    <row r="7201" spans="1:7" x14ac:dyDescent="0.25">
      <c r="A7201">
        <v>2016</v>
      </c>
      <c r="B7201" s="53" t="str">
        <f t="shared" si="224"/>
        <v>2016_KS23</v>
      </c>
      <c r="C7201" t="s">
        <v>371</v>
      </c>
      <c r="D7201" t="s">
        <v>190</v>
      </c>
      <c r="E7201" s="53" t="str">
        <f t="shared" si="225"/>
        <v>2016_KSDOUGLAS</v>
      </c>
      <c r="F7201">
        <v>417000</v>
      </c>
      <c r="G7201" s="53">
        <f t="array" ref="G7201">SUM(IF(A7201=A$5:A7201,IF(C7201=C$5:C7201,1,0),0))</f>
        <v>23</v>
      </c>
    </row>
    <row r="7202" spans="1:7" x14ac:dyDescent="0.25">
      <c r="A7202">
        <v>2016</v>
      </c>
      <c r="B7202" s="53" t="str">
        <f t="shared" si="224"/>
        <v>2016_KS24</v>
      </c>
      <c r="C7202" t="s">
        <v>371</v>
      </c>
      <c r="D7202" t="s">
        <v>818</v>
      </c>
      <c r="E7202" s="53" t="str">
        <f t="shared" si="225"/>
        <v>2016_KSEDWARDS</v>
      </c>
      <c r="F7202">
        <v>417000</v>
      </c>
      <c r="G7202" s="53">
        <f t="array" ref="G7202">SUM(IF(A7202=A$5:A7202,IF(C7202=C$5:C7202,1,0),0))</f>
        <v>24</v>
      </c>
    </row>
    <row r="7203" spans="1:7" x14ac:dyDescent="0.25">
      <c r="A7203">
        <v>2016</v>
      </c>
      <c r="B7203" s="53" t="str">
        <f t="shared" si="224"/>
        <v>2016_KS25</v>
      </c>
      <c r="C7203" t="s">
        <v>371</v>
      </c>
      <c r="D7203" t="s">
        <v>951</v>
      </c>
      <c r="E7203" s="53" t="str">
        <f t="shared" si="225"/>
        <v>2016_KSELK</v>
      </c>
      <c r="F7203">
        <v>417000</v>
      </c>
      <c r="G7203" s="53">
        <f t="array" ref="G7203">SUM(IF(A7203=A$5:A7203,IF(C7203=C$5:C7203,1,0),0))</f>
        <v>25</v>
      </c>
    </row>
    <row r="7204" spans="1:7" x14ac:dyDescent="0.25">
      <c r="A7204">
        <v>2016</v>
      </c>
      <c r="B7204" s="53" t="str">
        <f t="shared" si="224"/>
        <v>2016_KS26</v>
      </c>
      <c r="C7204" t="s">
        <v>371</v>
      </c>
      <c r="D7204" t="s">
        <v>952</v>
      </c>
      <c r="E7204" s="53" t="str">
        <f t="shared" si="225"/>
        <v>2016_KSELLIS</v>
      </c>
      <c r="F7204">
        <v>417000</v>
      </c>
      <c r="G7204" s="53">
        <f t="array" ref="G7204">SUM(IF(A7204=A$5:A7204,IF(C7204=C$5:C7204,1,0),0))</f>
        <v>26</v>
      </c>
    </row>
    <row r="7205" spans="1:7" x14ac:dyDescent="0.25">
      <c r="A7205">
        <v>2016</v>
      </c>
      <c r="B7205" s="53" t="str">
        <f t="shared" si="224"/>
        <v>2016_KS27</v>
      </c>
      <c r="C7205" t="s">
        <v>371</v>
      </c>
      <c r="D7205" t="s">
        <v>953</v>
      </c>
      <c r="E7205" s="53" t="str">
        <f t="shared" si="225"/>
        <v>2016_KSELLSWORTH</v>
      </c>
      <c r="F7205">
        <v>417000</v>
      </c>
      <c r="G7205" s="53">
        <f t="array" ref="G7205">SUM(IF(A7205=A$5:A7205,IF(C7205=C$5:C7205,1,0),0))</f>
        <v>27</v>
      </c>
    </row>
    <row r="7206" spans="1:7" x14ac:dyDescent="0.25">
      <c r="A7206">
        <v>2016</v>
      </c>
      <c r="B7206" s="53" t="str">
        <f t="shared" si="224"/>
        <v>2016_KS28</v>
      </c>
      <c r="C7206" t="s">
        <v>371</v>
      </c>
      <c r="D7206" t="s">
        <v>954</v>
      </c>
      <c r="E7206" s="53" t="str">
        <f t="shared" si="225"/>
        <v>2016_KSFINNEY</v>
      </c>
      <c r="F7206">
        <v>417000</v>
      </c>
      <c r="G7206" s="53">
        <f t="array" ref="G7206">SUM(IF(A7206=A$5:A7206,IF(C7206=C$5:C7206,1,0),0))</f>
        <v>28</v>
      </c>
    </row>
    <row r="7207" spans="1:7" x14ac:dyDescent="0.25">
      <c r="A7207">
        <v>2016</v>
      </c>
      <c r="B7207" s="53" t="str">
        <f t="shared" si="224"/>
        <v>2016_KS29</v>
      </c>
      <c r="C7207" t="s">
        <v>371</v>
      </c>
      <c r="D7207" t="s">
        <v>819</v>
      </c>
      <c r="E7207" s="53" t="str">
        <f t="shared" si="225"/>
        <v>2016_KSFORD</v>
      </c>
      <c r="F7207">
        <v>417000</v>
      </c>
      <c r="G7207" s="53">
        <f t="array" ref="G7207">SUM(IF(A7207=A$5:A7207,IF(C7207=C$5:C7207,1,0),0))</f>
        <v>29</v>
      </c>
    </row>
    <row r="7208" spans="1:7" x14ac:dyDescent="0.25">
      <c r="A7208">
        <v>2016</v>
      </c>
      <c r="B7208" s="53" t="str">
        <f t="shared" si="224"/>
        <v>2016_KS30</v>
      </c>
      <c r="C7208" t="s">
        <v>371</v>
      </c>
      <c r="D7208" t="s">
        <v>455</v>
      </c>
      <c r="E7208" s="53" t="str">
        <f t="shared" si="225"/>
        <v>2016_KSFRANKLIN</v>
      </c>
      <c r="F7208">
        <v>417000</v>
      </c>
      <c r="G7208" s="53">
        <f t="array" ref="G7208">SUM(IF(A7208=A$5:A7208,IF(C7208=C$5:C7208,1,0),0))</f>
        <v>30</v>
      </c>
    </row>
    <row r="7209" spans="1:7" x14ac:dyDescent="0.25">
      <c r="A7209">
        <v>2016</v>
      </c>
      <c r="B7209" s="53" t="str">
        <f t="shared" si="224"/>
        <v>2016_KS31</v>
      </c>
      <c r="C7209" t="s">
        <v>371</v>
      </c>
      <c r="D7209" t="s">
        <v>955</v>
      </c>
      <c r="E7209" s="53" t="str">
        <f t="shared" si="225"/>
        <v>2016_KSGEARY</v>
      </c>
      <c r="F7209">
        <v>417000</v>
      </c>
      <c r="G7209" s="53">
        <f t="array" ref="G7209">SUM(IF(A7209=A$5:A7209,IF(C7209=C$5:C7209,1,0),0))</f>
        <v>31</v>
      </c>
    </row>
    <row r="7210" spans="1:7" x14ac:dyDescent="0.25">
      <c r="A7210">
        <v>2016</v>
      </c>
      <c r="B7210" s="53" t="str">
        <f t="shared" si="224"/>
        <v>2016_KS32</v>
      </c>
      <c r="C7210" t="s">
        <v>371</v>
      </c>
      <c r="D7210" t="s">
        <v>956</v>
      </c>
      <c r="E7210" s="53" t="str">
        <f t="shared" si="225"/>
        <v>2016_KSGOVE</v>
      </c>
      <c r="F7210">
        <v>417000</v>
      </c>
      <c r="G7210" s="53">
        <f t="array" ref="G7210">SUM(IF(A7210=A$5:A7210,IF(C7210=C$5:C7210,1,0),0))</f>
        <v>32</v>
      </c>
    </row>
    <row r="7211" spans="1:7" x14ac:dyDescent="0.25">
      <c r="A7211">
        <v>2016</v>
      </c>
      <c r="B7211" s="53" t="str">
        <f t="shared" si="224"/>
        <v>2016_KS33</v>
      </c>
      <c r="C7211" t="s">
        <v>371</v>
      </c>
      <c r="D7211" t="s">
        <v>491</v>
      </c>
      <c r="E7211" s="53" t="str">
        <f t="shared" si="225"/>
        <v>2016_KSGRAHAM</v>
      </c>
      <c r="F7211">
        <v>417000</v>
      </c>
      <c r="G7211" s="53">
        <f t="array" ref="G7211">SUM(IF(A7211=A$5:A7211,IF(C7211=C$5:C7211,1,0),0))</f>
        <v>33</v>
      </c>
    </row>
    <row r="7212" spans="1:7" x14ac:dyDescent="0.25">
      <c r="A7212">
        <v>2016</v>
      </c>
      <c r="B7212" s="53" t="str">
        <f t="shared" si="224"/>
        <v>2016_KS34</v>
      </c>
      <c r="C7212" t="s">
        <v>371</v>
      </c>
      <c r="D7212" t="s">
        <v>520</v>
      </c>
      <c r="E7212" s="53" t="str">
        <f t="shared" si="225"/>
        <v>2016_KSGRANT</v>
      </c>
      <c r="F7212">
        <v>417000</v>
      </c>
      <c r="G7212" s="53">
        <f t="array" ref="G7212">SUM(IF(A7212=A$5:A7212,IF(C7212=C$5:C7212,1,0),0))</f>
        <v>34</v>
      </c>
    </row>
    <row r="7213" spans="1:7" x14ac:dyDescent="0.25">
      <c r="A7213">
        <v>2016</v>
      </c>
      <c r="B7213" s="53" t="str">
        <f t="shared" si="224"/>
        <v>2016_KS35</v>
      </c>
      <c r="C7213" t="s">
        <v>371</v>
      </c>
      <c r="D7213" t="s">
        <v>957</v>
      </c>
      <c r="E7213" s="53" t="str">
        <f t="shared" si="225"/>
        <v>2016_KSGRAY</v>
      </c>
      <c r="F7213">
        <v>417000</v>
      </c>
      <c r="G7213" s="53">
        <f t="array" ref="G7213">SUM(IF(A7213=A$5:A7213,IF(C7213=C$5:C7213,1,0),0))</f>
        <v>35</v>
      </c>
    </row>
    <row r="7214" spans="1:7" x14ac:dyDescent="0.25">
      <c r="A7214">
        <v>2016</v>
      </c>
      <c r="B7214" s="53" t="str">
        <f t="shared" si="224"/>
        <v>2016_KS36</v>
      </c>
      <c r="C7214" t="s">
        <v>371</v>
      </c>
      <c r="D7214" t="s">
        <v>958</v>
      </c>
      <c r="E7214" s="53" t="str">
        <f t="shared" si="225"/>
        <v>2016_KSGREELEY</v>
      </c>
      <c r="F7214">
        <v>417000</v>
      </c>
      <c r="G7214" s="53">
        <f t="array" ref="G7214">SUM(IF(A7214=A$5:A7214,IF(C7214=C$5:C7214,1,0),0))</f>
        <v>36</v>
      </c>
    </row>
    <row r="7215" spans="1:7" x14ac:dyDescent="0.25">
      <c r="A7215">
        <v>2016</v>
      </c>
      <c r="B7215" s="53" t="str">
        <f t="shared" si="224"/>
        <v>2016_KS37</v>
      </c>
      <c r="C7215" t="s">
        <v>371</v>
      </c>
      <c r="D7215" t="s">
        <v>959</v>
      </c>
      <c r="E7215" s="53" t="str">
        <f t="shared" si="225"/>
        <v>2016_KSGREENWOOD</v>
      </c>
      <c r="F7215">
        <v>417000</v>
      </c>
      <c r="G7215" s="53">
        <f t="array" ref="G7215">SUM(IF(A7215=A$5:A7215,IF(C7215=C$5:C7215,1,0),0))</f>
        <v>37</v>
      </c>
    </row>
    <row r="7216" spans="1:7" x14ac:dyDescent="0.25">
      <c r="A7216">
        <v>2016</v>
      </c>
      <c r="B7216" s="53" t="str">
        <f t="shared" si="224"/>
        <v>2016_KS38</v>
      </c>
      <c r="C7216" t="s">
        <v>371</v>
      </c>
      <c r="D7216" t="s">
        <v>642</v>
      </c>
      <c r="E7216" s="53" t="str">
        <f t="shared" si="225"/>
        <v>2016_KSHAMILTON</v>
      </c>
      <c r="F7216">
        <v>417000</v>
      </c>
      <c r="G7216" s="53">
        <f t="array" ref="G7216">SUM(IF(A7216=A$5:A7216,IF(C7216=C$5:C7216,1,0),0))</f>
        <v>38</v>
      </c>
    </row>
    <row r="7217" spans="1:7" x14ac:dyDescent="0.25">
      <c r="A7217">
        <v>2016</v>
      </c>
      <c r="B7217" s="53" t="str">
        <f t="shared" si="224"/>
        <v>2016_KS39</v>
      </c>
      <c r="C7217" t="s">
        <v>371</v>
      </c>
      <c r="D7217" t="s">
        <v>960</v>
      </c>
      <c r="E7217" s="53" t="str">
        <f t="shared" si="225"/>
        <v>2016_KSHARPER</v>
      </c>
      <c r="F7217">
        <v>417000</v>
      </c>
      <c r="G7217" s="53">
        <f t="array" ref="G7217">SUM(IF(A7217=A$5:A7217,IF(C7217=C$5:C7217,1,0),0))</f>
        <v>39</v>
      </c>
    </row>
    <row r="7218" spans="1:7" x14ac:dyDescent="0.25">
      <c r="A7218">
        <v>2016</v>
      </c>
      <c r="B7218" s="53" t="str">
        <f t="shared" si="224"/>
        <v>2016_KS40</v>
      </c>
      <c r="C7218" t="s">
        <v>371</v>
      </c>
      <c r="D7218" t="s">
        <v>961</v>
      </c>
      <c r="E7218" s="53" t="str">
        <f t="shared" si="225"/>
        <v>2016_KSHARVEY</v>
      </c>
      <c r="F7218">
        <v>417000</v>
      </c>
      <c r="G7218" s="53">
        <f t="array" ref="G7218">SUM(IF(A7218=A$5:A7218,IF(C7218=C$5:C7218,1,0),0))</f>
        <v>40</v>
      </c>
    </row>
    <row r="7219" spans="1:7" x14ac:dyDescent="0.25">
      <c r="A7219">
        <v>2016</v>
      </c>
      <c r="B7219" s="53" t="str">
        <f t="shared" si="224"/>
        <v>2016_KS41</v>
      </c>
      <c r="C7219" t="s">
        <v>371</v>
      </c>
      <c r="D7219" t="s">
        <v>962</v>
      </c>
      <c r="E7219" s="53" t="str">
        <f t="shared" si="225"/>
        <v>2016_KSHASKELL</v>
      </c>
      <c r="F7219">
        <v>417000</v>
      </c>
      <c r="G7219" s="53">
        <f t="array" ref="G7219">SUM(IF(A7219=A$5:A7219,IF(C7219=C$5:C7219,1,0),0))</f>
        <v>41</v>
      </c>
    </row>
    <row r="7220" spans="1:7" x14ac:dyDescent="0.25">
      <c r="A7220">
        <v>2016</v>
      </c>
      <c r="B7220" s="53" t="str">
        <f t="shared" si="224"/>
        <v>2016_KS42</v>
      </c>
      <c r="C7220" t="s">
        <v>371</v>
      </c>
      <c r="D7220" t="s">
        <v>963</v>
      </c>
      <c r="E7220" s="53" t="str">
        <f t="shared" si="225"/>
        <v>2016_KSHODGEMAN</v>
      </c>
      <c r="F7220">
        <v>417000</v>
      </c>
      <c r="G7220" s="53">
        <f t="array" ref="G7220">SUM(IF(A7220=A$5:A7220,IF(C7220=C$5:C7220,1,0),0))</f>
        <v>42</v>
      </c>
    </row>
    <row r="7221" spans="1:7" x14ac:dyDescent="0.25">
      <c r="A7221">
        <v>2016</v>
      </c>
      <c r="B7221" s="53" t="str">
        <f t="shared" si="224"/>
        <v>2016_KS43</v>
      </c>
      <c r="C7221" t="s">
        <v>371</v>
      </c>
      <c r="D7221" t="s">
        <v>460</v>
      </c>
      <c r="E7221" s="53" t="str">
        <f t="shared" si="225"/>
        <v>2016_KSJACKSON</v>
      </c>
      <c r="F7221">
        <v>417000</v>
      </c>
      <c r="G7221" s="53">
        <f t="array" ref="G7221">SUM(IF(A7221=A$5:A7221,IF(C7221=C$5:C7221,1,0),0))</f>
        <v>43</v>
      </c>
    </row>
    <row r="7222" spans="1:7" x14ac:dyDescent="0.25">
      <c r="A7222">
        <v>2016</v>
      </c>
      <c r="B7222" s="53" t="str">
        <f t="shared" si="224"/>
        <v>2016_KS44</v>
      </c>
      <c r="C7222" t="s">
        <v>371</v>
      </c>
      <c r="D7222" t="s">
        <v>196</v>
      </c>
      <c r="E7222" s="53" t="str">
        <f t="shared" si="225"/>
        <v>2016_KSJEFFERSON</v>
      </c>
      <c r="F7222">
        <v>417000</v>
      </c>
      <c r="G7222" s="53">
        <f t="array" ref="G7222">SUM(IF(A7222=A$5:A7222,IF(C7222=C$5:C7222,1,0),0))</f>
        <v>44</v>
      </c>
    </row>
    <row r="7223" spans="1:7" x14ac:dyDescent="0.25">
      <c r="A7223">
        <v>2016</v>
      </c>
      <c r="B7223" s="53" t="str">
        <f t="shared" si="224"/>
        <v>2016_KS45</v>
      </c>
      <c r="C7223" t="s">
        <v>371</v>
      </c>
      <c r="D7223" t="s">
        <v>964</v>
      </c>
      <c r="E7223" s="53" t="str">
        <f t="shared" si="225"/>
        <v>2016_KSJEWELL</v>
      </c>
      <c r="F7223">
        <v>417000</v>
      </c>
      <c r="G7223" s="53">
        <f t="array" ref="G7223">SUM(IF(A7223=A$5:A7223,IF(C7223=C$5:C7223,1,0),0))</f>
        <v>45</v>
      </c>
    </row>
    <row r="7224" spans="1:7" x14ac:dyDescent="0.25">
      <c r="A7224">
        <v>2016</v>
      </c>
      <c r="B7224" s="53" t="str">
        <f t="shared" si="224"/>
        <v>2016_KS46</v>
      </c>
      <c r="C7224" t="s">
        <v>371</v>
      </c>
      <c r="D7224" t="s">
        <v>525</v>
      </c>
      <c r="E7224" s="53" t="str">
        <f t="shared" si="225"/>
        <v>2016_KSJOHNSON</v>
      </c>
      <c r="F7224">
        <v>417000</v>
      </c>
      <c r="G7224" s="53">
        <f t="array" ref="G7224">SUM(IF(A7224=A$5:A7224,IF(C7224=C$5:C7224,1,0),0))</f>
        <v>46</v>
      </c>
    </row>
    <row r="7225" spans="1:7" x14ac:dyDescent="0.25">
      <c r="A7225">
        <v>2016</v>
      </c>
      <c r="B7225" s="53" t="str">
        <f t="shared" si="224"/>
        <v>2016_KS47</v>
      </c>
      <c r="C7225" t="s">
        <v>371</v>
      </c>
      <c r="D7225" t="s">
        <v>965</v>
      </c>
      <c r="E7225" s="53" t="str">
        <f t="shared" si="225"/>
        <v>2016_KSKEARNY</v>
      </c>
      <c r="F7225">
        <v>417000</v>
      </c>
      <c r="G7225" s="53">
        <f t="array" ref="G7225">SUM(IF(A7225=A$5:A7225,IF(C7225=C$5:C7225,1,0),0))</f>
        <v>47</v>
      </c>
    </row>
    <row r="7226" spans="1:7" x14ac:dyDescent="0.25">
      <c r="A7226">
        <v>2016</v>
      </c>
      <c r="B7226" s="53" t="str">
        <f t="shared" si="224"/>
        <v>2016_KS48</v>
      </c>
      <c r="C7226" t="s">
        <v>371</v>
      </c>
      <c r="D7226" t="s">
        <v>966</v>
      </c>
      <c r="E7226" s="53" t="str">
        <f t="shared" si="225"/>
        <v>2016_KSKINGMAN</v>
      </c>
      <c r="F7226">
        <v>417000</v>
      </c>
      <c r="G7226" s="53">
        <f t="array" ref="G7226">SUM(IF(A7226=A$5:A7226,IF(C7226=C$5:C7226,1,0),0))</f>
        <v>48</v>
      </c>
    </row>
    <row r="7227" spans="1:7" x14ac:dyDescent="0.25">
      <c r="A7227">
        <v>2016</v>
      </c>
      <c r="B7227" s="53" t="str">
        <f t="shared" si="224"/>
        <v>2016_KS49</v>
      </c>
      <c r="C7227" t="s">
        <v>371</v>
      </c>
      <c r="D7227" t="s">
        <v>600</v>
      </c>
      <c r="E7227" s="53" t="str">
        <f t="shared" si="225"/>
        <v>2016_KSKIOWA</v>
      </c>
      <c r="F7227">
        <v>417000</v>
      </c>
      <c r="G7227" s="53">
        <f t="array" ref="G7227">SUM(IF(A7227=A$5:A7227,IF(C7227=C$5:C7227,1,0),0))</f>
        <v>49</v>
      </c>
    </row>
    <row r="7228" spans="1:7" x14ac:dyDescent="0.25">
      <c r="A7228">
        <v>2016</v>
      </c>
      <c r="B7228" s="53" t="str">
        <f t="shared" si="224"/>
        <v>2016_KS50</v>
      </c>
      <c r="C7228" t="s">
        <v>371</v>
      </c>
      <c r="D7228" t="s">
        <v>967</v>
      </c>
      <c r="E7228" s="53" t="str">
        <f t="shared" si="225"/>
        <v>2016_KSLABETTE</v>
      </c>
      <c r="F7228">
        <v>417000</v>
      </c>
      <c r="G7228" s="53">
        <f t="array" ref="G7228">SUM(IF(A7228=A$5:A7228,IF(C7228=C$5:C7228,1,0),0))</f>
        <v>50</v>
      </c>
    </row>
    <row r="7229" spans="1:7" x14ac:dyDescent="0.25">
      <c r="A7229">
        <v>2016</v>
      </c>
      <c r="B7229" s="53" t="str">
        <f t="shared" si="224"/>
        <v>2016_KS51</v>
      </c>
      <c r="C7229" t="s">
        <v>371</v>
      </c>
      <c r="D7229" t="s">
        <v>968</v>
      </c>
      <c r="E7229" s="53" t="str">
        <f t="shared" si="225"/>
        <v>2016_KSLANE</v>
      </c>
      <c r="F7229">
        <v>417000</v>
      </c>
      <c r="G7229" s="53">
        <f t="array" ref="G7229">SUM(IF(A7229=A$5:A7229,IF(C7229=C$5:C7229,1,0),0))</f>
        <v>51</v>
      </c>
    </row>
    <row r="7230" spans="1:7" x14ac:dyDescent="0.25">
      <c r="A7230">
        <v>2016</v>
      </c>
      <c r="B7230" s="53" t="str">
        <f t="shared" si="224"/>
        <v>2016_KS52</v>
      </c>
      <c r="C7230" t="s">
        <v>371</v>
      </c>
      <c r="D7230" t="s">
        <v>969</v>
      </c>
      <c r="E7230" s="53" t="str">
        <f t="shared" si="225"/>
        <v>2016_KSLEAVENWORTH</v>
      </c>
      <c r="F7230">
        <v>417000</v>
      </c>
      <c r="G7230" s="53">
        <f t="array" ref="G7230">SUM(IF(A7230=A$5:A7230,IF(C7230=C$5:C7230,1,0),0))</f>
        <v>52</v>
      </c>
    </row>
    <row r="7231" spans="1:7" x14ac:dyDescent="0.25">
      <c r="A7231">
        <v>2016</v>
      </c>
      <c r="B7231" s="53" t="str">
        <f t="shared" si="224"/>
        <v>2016_KS53</v>
      </c>
      <c r="C7231" t="s">
        <v>371</v>
      </c>
      <c r="D7231" t="s">
        <v>221</v>
      </c>
      <c r="E7231" s="53" t="str">
        <f t="shared" si="225"/>
        <v>2016_KSLINCOLN</v>
      </c>
      <c r="F7231">
        <v>417000</v>
      </c>
      <c r="G7231" s="53">
        <f t="array" ref="G7231">SUM(IF(A7231=A$5:A7231,IF(C7231=C$5:C7231,1,0),0))</f>
        <v>53</v>
      </c>
    </row>
    <row r="7232" spans="1:7" x14ac:dyDescent="0.25">
      <c r="A7232">
        <v>2016</v>
      </c>
      <c r="B7232" s="53" t="str">
        <f t="shared" si="224"/>
        <v>2016_KS54</v>
      </c>
      <c r="C7232" t="s">
        <v>371</v>
      </c>
      <c r="D7232" t="s">
        <v>917</v>
      </c>
      <c r="E7232" s="53" t="str">
        <f t="shared" si="225"/>
        <v>2016_KSLINN</v>
      </c>
      <c r="F7232">
        <v>417000</v>
      </c>
      <c r="G7232" s="53">
        <f t="array" ref="G7232">SUM(IF(A7232=A$5:A7232,IF(C7232=C$5:C7232,1,0),0))</f>
        <v>54</v>
      </c>
    </row>
    <row r="7233" spans="1:7" x14ac:dyDescent="0.25">
      <c r="A7233">
        <v>2016</v>
      </c>
      <c r="B7233" s="53" t="str">
        <f t="shared" si="224"/>
        <v>2016_KS55</v>
      </c>
      <c r="C7233" t="s">
        <v>371</v>
      </c>
      <c r="D7233" t="s">
        <v>528</v>
      </c>
      <c r="E7233" s="53" t="str">
        <f t="shared" si="225"/>
        <v>2016_KSLOGAN</v>
      </c>
      <c r="F7233">
        <v>417000</v>
      </c>
      <c r="G7233" s="53">
        <f t="array" ref="G7233">SUM(IF(A7233=A$5:A7233,IF(C7233=C$5:C7233,1,0),0))</f>
        <v>55</v>
      </c>
    </row>
    <row r="7234" spans="1:7" x14ac:dyDescent="0.25">
      <c r="A7234">
        <v>2016</v>
      </c>
      <c r="B7234" s="53" t="str">
        <f t="shared" si="224"/>
        <v>2016_KS56</v>
      </c>
      <c r="C7234" t="s">
        <v>371</v>
      </c>
      <c r="D7234" t="s">
        <v>919</v>
      </c>
      <c r="E7234" s="53" t="str">
        <f t="shared" si="225"/>
        <v>2016_KSLYON</v>
      </c>
      <c r="F7234">
        <v>417000</v>
      </c>
      <c r="G7234" s="53">
        <f t="array" ref="G7234">SUM(IF(A7234=A$5:A7234,IF(C7234=C$5:C7234,1,0),0))</f>
        <v>56</v>
      </c>
    </row>
    <row r="7235" spans="1:7" x14ac:dyDescent="0.25">
      <c r="A7235">
        <v>2016</v>
      </c>
      <c r="B7235" s="53" t="str">
        <f t="shared" si="224"/>
        <v>2016_KS57</v>
      </c>
      <c r="C7235" t="s">
        <v>371</v>
      </c>
      <c r="D7235" t="s">
        <v>970</v>
      </c>
      <c r="E7235" s="53" t="str">
        <f t="shared" si="225"/>
        <v>2016_KSMCPHERSON</v>
      </c>
      <c r="F7235">
        <v>417000</v>
      </c>
      <c r="G7235" s="53">
        <f t="array" ref="G7235">SUM(IF(A7235=A$5:A7235,IF(C7235=C$5:C7235,1,0),0))</f>
        <v>57</v>
      </c>
    </row>
    <row r="7236" spans="1:7" x14ac:dyDescent="0.25">
      <c r="A7236">
        <v>2016</v>
      </c>
      <c r="B7236" s="53" t="str">
        <f t="shared" si="224"/>
        <v>2016_KS58</v>
      </c>
      <c r="C7236" t="s">
        <v>371</v>
      </c>
      <c r="D7236" t="s">
        <v>469</v>
      </c>
      <c r="E7236" s="53" t="str">
        <f t="shared" si="225"/>
        <v>2016_KSMARION</v>
      </c>
      <c r="F7236">
        <v>417000</v>
      </c>
      <c r="G7236" s="53">
        <f t="array" ref="G7236">SUM(IF(A7236=A$5:A7236,IF(C7236=C$5:C7236,1,0),0))</f>
        <v>58</v>
      </c>
    </row>
    <row r="7237" spans="1:7" x14ac:dyDescent="0.25">
      <c r="A7237">
        <v>2016</v>
      </c>
      <c r="B7237" s="53" t="str">
        <f t="shared" si="224"/>
        <v>2016_KS59</v>
      </c>
      <c r="C7237" t="s">
        <v>371</v>
      </c>
      <c r="D7237" t="s">
        <v>470</v>
      </c>
      <c r="E7237" s="53" t="str">
        <f t="shared" si="225"/>
        <v>2016_KSMARSHALL</v>
      </c>
      <c r="F7237">
        <v>417000</v>
      </c>
      <c r="G7237" s="53">
        <f t="array" ref="G7237">SUM(IF(A7237=A$5:A7237,IF(C7237=C$5:C7237,1,0),0))</f>
        <v>59</v>
      </c>
    </row>
    <row r="7238" spans="1:7" x14ac:dyDescent="0.25">
      <c r="A7238">
        <v>2016</v>
      </c>
      <c r="B7238" s="53" t="str">
        <f t="shared" ref="B7238:B7301" si="226">A7238&amp;"_"&amp;C7238&amp;G7238</f>
        <v>2016_KS60</v>
      </c>
      <c r="C7238" t="s">
        <v>371</v>
      </c>
      <c r="D7238" t="s">
        <v>971</v>
      </c>
      <c r="E7238" s="53" t="str">
        <f t="shared" ref="E7238:E7301" si="227">A7238&amp;"_"&amp;C7238&amp;D7238</f>
        <v>2016_KSMEADE</v>
      </c>
      <c r="F7238">
        <v>417000</v>
      </c>
      <c r="G7238" s="53">
        <f t="array" ref="G7238">SUM(IF(A7238=A$5:A7238,IF(C7238=C$5:C7238,1,0),0))</f>
        <v>60</v>
      </c>
    </row>
    <row r="7239" spans="1:7" x14ac:dyDescent="0.25">
      <c r="A7239">
        <v>2016</v>
      </c>
      <c r="B7239" s="53" t="str">
        <f t="shared" si="226"/>
        <v>2016_KS61</v>
      </c>
      <c r="C7239" t="s">
        <v>371</v>
      </c>
      <c r="D7239" t="s">
        <v>875</v>
      </c>
      <c r="E7239" s="53" t="str">
        <f t="shared" si="227"/>
        <v>2016_KSMIAMI</v>
      </c>
      <c r="F7239">
        <v>417000</v>
      </c>
      <c r="G7239" s="53">
        <f t="array" ref="G7239">SUM(IF(A7239=A$5:A7239,IF(C7239=C$5:C7239,1,0),0))</f>
        <v>61</v>
      </c>
    </row>
    <row r="7240" spans="1:7" x14ac:dyDescent="0.25">
      <c r="A7240">
        <v>2016</v>
      </c>
      <c r="B7240" s="53" t="str">
        <f t="shared" si="226"/>
        <v>2016_KS62</v>
      </c>
      <c r="C7240" t="s">
        <v>371</v>
      </c>
      <c r="D7240" t="s">
        <v>740</v>
      </c>
      <c r="E7240" s="53" t="str">
        <f t="shared" si="227"/>
        <v>2016_KSMITCHELL</v>
      </c>
      <c r="F7240">
        <v>417000</v>
      </c>
      <c r="G7240" s="53">
        <f t="array" ref="G7240">SUM(IF(A7240=A$5:A7240,IF(C7240=C$5:C7240,1,0),0))</f>
        <v>62</v>
      </c>
    </row>
    <row r="7241" spans="1:7" x14ac:dyDescent="0.25">
      <c r="A7241">
        <v>2016</v>
      </c>
      <c r="B7241" s="53" t="str">
        <f t="shared" si="226"/>
        <v>2016_KS63</v>
      </c>
      <c r="C7241" t="s">
        <v>371</v>
      </c>
      <c r="D7241" t="s">
        <v>232</v>
      </c>
      <c r="E7241" s="53" t="str">
        <f t="shared" si="227"/>
        <v>2016_KSMONTGOMERY</v>
      </c>
      <c r="F7241">
        <v>417000</v>
      </c>
      <c r="G7241" s="53">
        <f t="array" ref="G7241">SUM(IF(A7241=A$5:A7241,IF(C7241=C$5:C7241,1,0),0))</f>
        <v>63</v>
      </c>
    </row>
    <row r="7242" spans="1:7" x14ac:dyDescent="0.25">
      <c r="A7242">
        <v>2016</v>
      </c>
      <c r="B7242" s="53" t="str">
        <f t="shared" si="226"/>
        <v>2016_KS64</v>
      </c>
      <c r="C7242" t="s">
        <v>371</v>
      </c>
      <c r="D7242" t="s">
        <v>253</v>
      </c>
      <c r="E7242" s="53" t="str">
        <f t="shared" si="227"/>
        <v>2016_KSMORRIS</v>
      </c>
      <c r="F7242">
        <v>417000</v>
      </c>
      <c r="G7242" s="53">
        <f t="array" ref="G7242">SUM(IF(A7242=A$5:A7242,IF(C7242=C$5:C7242,1,0),0))</f>
        <v>64</v>
      </c>
    </row>
    <row r="7243" spans="1:7" x14ac:dyDescent="0.25">
      <c r="A7243">
        <v>2016</v>
      </c>
      <c r="B7243" s="53" t="str">
        <f t="shared" si="226"/>
        <v>2016_KS65</v>
      </c>
      <c r="C7243" t="s">
        <v>371</v>
      </c>
      <c r="D7243" t="s">
        <v>972</v>
      </c>
      <c r="E7243" s="53" t="str">
        <f t="shared" si="227"/>
        <v>2016_KSMORTON</v>
      </c>
      <c r="F7243">
        <v>417000</v>
      </c>
      <c r="G7243" s="53">
        <f t="array" ref="G7243">SUM(IF(A7243=A$5:A7243,IF(C7243=C$5:C7243,1,0),0))</f>
        <v>65</v>
      </c>
    </row>
    <row r="7244" spans="1:7" x14ac:dyDescent="0.25">
      <c r="A7244">
        <v>2016</v>
      </c>
      <c r="B7244" s="53" t="str">
        <f t="shared" si="226"/>
        <v>2016_KS66</v>
      </c>
      <c r="C7244" t="s">
        <v>371</v>
      </c>
      <c r="D7244" t="s">
        <v>973</v>
      </c>
      <c r="E7244" s="53" t="str">
        <f t="shared" si="227"/>
        <v>2016_KSNEMAHA</v>
      </c>
      <c r="F7244">
        <v>417000</v>
      </c>
      <c r="G7244" s="53">
        <f t="array" ref="G7244">SUM(IF(A7244=A$5:A7244,IF(C7244=C$5:C7244,1,0),0))</f>
        <v>66</v>
      </c>
    </row>
    <row r="7245" spans="1:7" x14ac:dyDescent="0.25">
      <c r="A7245">
        <v>2016</v>
      </c>
      <c r="B7245" s="53" t="str">
        <f t="shared" si="226"/>
        <v>2016_KS67</v>
      </c>
      <c r="C7245" t="s">
        <v>371</v>
      </c>
      <c r="D7245" t="s">
        <v>974</v>
      </c>
      <c r="E7245" s="53" t="str">
        <f t="shared" si="227"/>
        <v>2016_KSNEOSHO</v>
      </c>
      <c r="F7245">
        <v>417000</v>
      </c>
      <c r="G7245" s="53">
        <f t="array" ref="G7245">SUM(IF(A7245=A$5:A7245,IF(C7245=C$5:C7245,1,0),0))</f>
        <v>67</v>
      </c>
    </row>
    <row r="7246" spans="1:7" x14ac:dyDescent="0.25">
      <c r="A7246">
        <v>2016</v>
      </c>
      <c r="B7246" s="53" t="str">
        <f t="shared" si="226"/>
        <v>2016_KS68</v>
      </c>
      <c r="C7246" t="s">
        <v>371</v>
      </c>
      <c r="D7246" t="s">
        <v>975</v>
      </c>
      <c r="E7246" s="53" t="str">
        <f t="shared" si="227"/>
        <v>2016_KSNESS</v>
      </c>
      <c r="F7246">
        <v>417000</v>
      </c>
      <c r="G7246" s="53">
        <f t="array" ref="G7246">SUM(IF(A7246=A$5:A7246,IF(C7246=C$5:C7246,1,0),0))</f>
        <v>68</v>
      </c>
    </row>
    <row r="7247" spans="1:7" x14ac:dyDescent="0.25">
      <c r="A7247">
        <v>2016</v>
      </c>
      <c r="B7247" s="53" t="str">
        <f t="shared" si="226"/>
        <v>2016_KS69</v>
      </c>
      <c r="C7247" t="s">
        <v>371</v>
      </c>
      <c r="D7247" t="s">
        <v>976</v>
      </c>
      <c r="E7247" s="53" t="str">
        <f t="shared" si="227"/>
        <v>2016_KSNORTON</v>
      </c>
      <c r="F7247">
        <v>417000</v>
      </c>
      <c r="G7247" s="53">
        <f t="array" ref="G7247">SUM(IF(A7247=A$5:A7247,IF(C7247=C$5:C7247,1,0),0))</f>
        <v>69</v>
      </c>
    </row>
    <row r="7248" spans="1:7" x14ac:dyDescent="0.25">
      <c r="A7248">
        <v>2016</v>
      </c>
      <c r="B7248" s="53" t="str">
        <f t="shared" si="226"/>
        <v>2016_KS70</v>
      </c>
      <c r="C7248" t="s">
        <v>371</v>
      </c>
      <c r="D7248" t="s">
        <v>977</v>
      </c>
      <c r="E7248" s="53" t="str">
        <f t="shared" si="227"/>
        <v>2016_KSOSAGE</v>
      </c>
      <c r="F7248">
        <v>417000</v>
      </c>
      <c r="G7248" s="53">
        <f t="array" ref="G7248">SUM(IF(A7248=A$5:A7248,IF(C7248=C$5:C7248,1,0),0))</f>
        <v>70</v>
      </c>
    </row>
    <row r="7249" spans="1:7" x14ac:dyDescent="0.25">
      <c r="A7249">
        <v>2016</v>
      </c>
      <c r="B7249" s="53" t="str">
        <f t="shared" si="226"/>
        <v>2016_KS71</v>
      </c>
      <c r="C7249" t="s">
        <v>371</v>
      </c>
      <c r="D7249" t="s">
        <v>978</v>
      </c>
      <c r="E7249" s="53" t="str">
        <f t="shared" si="227"/>
        <v>2016_KSOSBORNE</v>
      </c>
      <c r="F7249">
        <v>417000</v>
      </c>
      <c r="G7249" s="53">
        <f t="array" ref="G7249">SUM(IF(A7249=A$5:A7249,IF(C7249=C$5:C7249,1,0),0))</f>
        <v>71</v>
      </c>
    </row>
    <row r="7250" spans="1:7" x14ac:dyDescent="0.25">
      <c r="A7250">
        <v>2016</v>
      </c>
      <c r="B7250" s="53" t="str">
        <f t="shared" si="226"/>
        <v>2016_KS72</v>
      </c>
      <c r="C7250" t="s">
        <v>371</v>
      </c>
      <c r="D7250" t="s">
        <v>979</v>
      </c>
      <c r="E7250" s="53" t="str">
        <f t="shared" si="227"/>
        <v>2016_KSOTTAWA</v>
      </c>
      <c r="F7250">
        <v>417000</v>
      </c>
      <c r="G7250" s="53">
        <f t="array" ref="G7250">SUM(IF(A7250=A$5:A7250,IF(C7250=C$5:C7250,1,0),0))</f>
        <v>72</v>
      </c>
    </row>
    <row r="7251" spans="1:7" x14ac:dyDescent="0.25">
      <c r="A7251">
        <v>2016</v>
      </c>
      <c r="B7251" s="53" t="str">
        <f t="shared" si="226"/>
        <v>2016_KS73</v>
      </c>
      <c r="C7251" t="s">
        <v>371</v>
      </c>
      <c r="D7251" t="s">
        <v>980</v>
      </c>
      <c r="E7251" s="53" t="str">
        <f t="shared" si="227"/>
        <v>2016_KSPAWNEE</v>
      </c>
      <c r="F7251">
        <v>417000</v>
      </c>
      <c r="G7251" s="53">
        <f t="array" ref="G7251">SUM(IF(A7251=A$5:A7251,IF(C7251=C$5:C7251,1,0),0))</f>
        <v>73</v>
      </c>
    </row>
    <row r="7252" spans="1:7" x14ac:dyDescent="0.25">
      <c r="A7252">
        <v>2016</v>
      </c>
      <c r="B7252" s="53" t="str">
        <f t="shared" si="226"/>
        <v>2016_KS74</v>
      </c>
      <c r="C7252" t="s">
        <v>371</v>
      </c>
      <c r="D7252" t="s">
        <v>533</v>
      </c>
      <c r="E7252" s="53" t="str">
        <f t="shared" si="227"/>
        <v>2016_KSPHILLIPS</v>
      </c>
      <c r="F7252">
        <v>417000</v>
      </c>
      <c r="G7252" s="53">
        <f t="array" ref="G7252">SUM(IF(A7252=A$5:A7252,IF(C7252=C$5:C7252,1,0),0))</f>
        <v>74</v>
      </c>
    </row>
    <row r="7253" spans="1:7" x14ac:dyDescent="0.25">
      <c r="A7253">
        <v>2016</v>
      </c>
      <c r="B7253" s="53" t="str">
        <f t="shared" si="226"/>
        <v>2016_KS75</v>
      </c>
      <c r="C7253" t="s">
        <v>371</v>
      </c>
      <c r="D7253" t="s">
        <v>981</v>
      </c>
      <c r="E7253" s="53" t="str">
        <f t="shared" si="227"/>
        <v>2016_KSPOTTAWATOMIE</v>
      </c>
      <c r="F7253">
        <v>417000</v>
      </c>
      <c r="G7253" s="53">
        <f t="array" ref="G7253">SUM(IF(A7253=A$5:A7253,IF(C7253=C$5:C7253,1,0),0))</f>
        <v>75</v>
      </c>
    </row>
    <row r="7254" spans="1:7" x14ac:dyDescent="0.25">
      <c r="A7254">
        <v>2016</v>
      </c>
      <c r="B7254" s="53" t="str">
        <f t="shared" si="226"/>
        <v>2016_KS76</v>
      </c>
      <c r="C7254" t="s">
        <v>371</v>
      </c>
      <c r="D7254" t="s">
        <v>982</v>
      </c>
      <c r="E7254" s="53" t="str">
        <f t="shared" si="227"/>
        <v>2016_KSPRATT</v>
      </c>
      <c r="F7254">
        <v>417000</v>
      </c>
      <c r="G7254" s="53">
        <f t="array" ref="G7254">SUM(IF(A7254=A$5:A7254,IF(C7254=C$5:C7254,1,0),0))</f>
        <v>76</v>
      </c>
    </row>
    <row r="7255" spans="1:7" x14ac:dyDescent="0.25">
      <c r="A7255">
        <v>2016</v>
      </c>
      <c r="B7255" s="53" t="str">
        <f t="shared" si="226"/>
        <v>2016_KS77</v>
      </c>
      <c r="C7255" t="s">
        <v>371</v>
      </c>
      <c r="D7255" t="s">
        <v>983</v>
      </c>
      <c r="E7255" s="53" t="str">
        <f t="shared" si="227"/>
        <v>2016_KSRAWLINS</v>
      </c>
      <c r="F7255">
        <v>417000</v>
      </c>
      <c r="G7255" s="53">
        <f t="array" ref="G7255">SUM(IF(A7255=A$5:A7255,IF(C7255=C$5:C7255,1,0),0))</f>
        <v>77</v>
      </c>
    </row>
    <row r="7256" spans="1:7" x14ac:dyDescent="0.25">
      <c r="A7256">
        <v>2016</v>
      </c>
      <c r="B7256" s="53" t="str">
        <f t="shared" si="226"/>
        <v>2016_KS78</v>
      </c>
      <c r="C7256" t="s">
        <v>371</v>
      </c>
      <c r="D7256" t="s">
        <v>984</v>
      </c>
      <c r="E7256" s="53" t="str">
        <f t="shared" si="227"/>
        <v>2016_KSRENO</v>
      </c>
      <c r="F7256">
        <v>417000</v>
      </c>
      <c r="G7256" s="53">
        <f t="array" ref="G7256">SUM(IF(A7256=A$5:A7256,IF(C7256=C$5:C7256,1,0),0))</f>
        <v>78</v>
      </c>
    </row>
    <row r="7257" spans="1:7" x14ac:dyDescent="0.25">
      <c r="A7257">
        <v>2016</v>
      </c>
      <c r="B7257" s="53" t="str">
        <f t="shared" si="226"/>
        <v>2016_KS79</v>
      </c>
      <c r="C7257" t="s">
        <v>371</v>
      </c>
      <c r="D7257" t="s">
        <v>985</v>
      </c>
      <c r="E7257" s="53" t="str">
        <f t="shared" si="227"/>
        <v>2016_KSREPUBLIC</v>
      </c>
      <c r="F7257">
        <v>417000</v>
      </c>
      <c r="G7257" s="53">
        <f t="array" ref="G7257">SUM(IF(A7257=A$5:A7257,IF(C7257=C$5:C7257,1,0),0))</f>
        <v>79</v>
      </c>
    </row>
    <row r="7258" spans="1:7" x14ac:dyDescent="0.25">
      <c r="A7258">
        <v>2016</v>
      </c>
      <c r="B7258" s="53" t="str">
        <f t="shared" si="226"/>
        <v>2016_KS80</v>
      </c>
      <c r="C7258" t="s">
        <v>371</v>
      </c>
      <c r="D7258" t="s">
        <v>986</v>
      </c>
      <c r="E7258" s="53" t="str">
        <f t="shared" si="227"/>
        <v>2016_KSRICE</v>
      </c>
      <c r="F7258">
        <v>417000</v>
      </c>
      <c r="G7258" s="53">
        <f t="array" ref="G7258">SUM(IF(A7258=A$5:A7258,IF(C7258=C$5:C7258,1,0),0))</f>
        <v>80</v>
      </c>
    </row>
    <row r="7259" spans="1:7" x14ac:dyDescent="0.25">
      <c r="A7259">
        <v>2016</v>
      </c>
      <c r="B7259" s="53" t="str">
        <f t="shared" si="226"/>
        <v>2016_KS81</v>
      </c>
      <c r="C7259" t="s">
        <v>371</v>
      </c>
      <c r="D7259" t="s">
        <v>987</v>
      </c>
      <c r="E7259" s="53" t="str">
        <f t="shared" si="227"/>
        <v>2016_KSRILEY</v>
      </c>
      <c r="F7259">
        <v>417000</v>
      </c>
      <c r="G7259" s="53">
        <f t="array" ref="G7259">SUM(IF(A7259=A$5:A7259,IF(C7259=C$5:C7259,1,0),0))</f>
        <v>81</v>
      </c>
    </row>
    <row r="7260" spans="1:7" x14ac:dyDescent="0.25">
      <c r="A7260">
        <v>2016</v>
      </c>
      <c r="B7260" s="53" t="str">
        <f t="shared" si="226"/>
        <v>2016_KS82</v>
      </c>
      <c r="C7260" t="s">
        <v>371</v>
      </c>
      <c r="D7260" t="s">
        <v>988</v>
      </c>
      <c r="E7260" s="53" t="str">
        <f t="shared" si="227"/>
        <v>2016_KSROOKS</v>
      </c>
      <c r="F7260">
        <v>417000</v>
      </c>
      <c r="G7260" s="53">
        <f t="array" ref="G7260">SUM(IF(A7260=A$5:A7260,IF(C7260=C$5:C7260,1,0),0))</f>
        <v>82</v>
      </c>
    </row>
    <row r="7261" spans="1:7" x14ac:dyDescent="0.25">
      <c r="A7261">
        <v>2016</v>
      </c>
      <c r="B7261" s="53" t="str">
        <f t="shared" si="226"/>
        <v>2016_KS83</v>
      </c>
      <c r="C7261" t="s">
        <v>371</v>
      </c>
      <c r="D7261" t="s">
        <v>882</v>
      </c>
      <c r="E7261" s="53" t="str">
        <f t="shared" si="227"/>
        <v>2016_KSRUSH</v>
      </c>
      <c r="F7261">
        <v>417000</v>
      </c>
      <c r="G7261" s="53">
        <f t="array" ref="G7261">SUM(IF(A7261=A$5:A7261,IF(C7261=C$5:C7261,1,0),0))</f>
        <v>83</v>
      </c>
    </row>
    <row r="7262" spans="1:7" x14ac:dyDescent="0.25">
      <c r="A7262">
        <v>2016</v>
      </c>
      <c r="B7262" s="53" t="str">
        <f t="shared" si="226"/>
        <v>2016_KS84</v>
      </c>
      <c r="C7262" t="s">
        <v>371</v>
      </c>
      <c r="D7262" t="s">
        <v>476</v>
      </c>
      <c r="E7262" s="53" t="str">
        <f t="shared" si="227"/>
        <v>2016_KSRUSSELL</v>
      </c>
      <c r="F7262">
        <v>417000</v>
      </c>
      <c r="G7262" s="53">
        <f t="array" ref="G7262">SUM(IF(A7262=A$5:A7262,IF(C7262=C$5:C7262,1,0),0))</f>
        <v>84</v>
      </c>
    </row>
    <row r="7263" spans="1:7" x14ac:dyDescent="0.25">
      <c r="A7263">
        <v>2016</v>
      </c>
      <c r="B7263" s="53" t="str">
        <f t="shared" si="226"/>
        <v>2016_KS85</v>
      </c>
      <c r="C7263" t="s">
        <v>371</v>
      </c>
      <c r="D7263" t="s">
        <v>540</v>
      </c>
      <c r="E7263" s="53" t="str">
        <f t="shared" si="227"/>
        <v>2016_KSSALINE</v>
      </c>
      <c r="F7263">
        <v>417000</v>
      </c>
      <c r="G7263" s="53">
        <f t="array" ref="G7263">SUM(IF(A7263=A$5:A7263,IF(C7263=C$5:C7263,1,0),0))</f>
        <v>85</v>
      </c>
    </row>
    <row r="7264" spans="1:7" x14ac:dyDescent="0.25">
      <c r="A7264">
        <v>2016</v>
      </c>
      <c r="B7264" s="53" t="str">
        <f t="shared" si="226"/>
        <v>2016_KS86</v>
      </c>
      <c r="C7264" t="s">
        <v>371</v>
      </c>
      <c r="D7264" t="s">
        <v>541</v>
      </c>
      <c r="E7264" s="53" t="str">
        <f t="shared" si="227"/>
        <v>2016_KSSCOTT</v>
      </c>
      <c r="F7264">
        <v>417000</v>
      </c>
      <c r="G7264" s="53">
        <f t="array" ref="G7264">SUM(IF(A7264=A$5:A7264,IF(C7264=C$5:C7264,1,0),0))</f>
        <v>86</v>
      </c>
    </row>
    <row r="7265" spans="1:7" x14ac:dyDescent="0.25">
      <c r="A7265">
        <v>2016</v>
      </c>
      <c r="B7265" s="53" t="str">
        <f t="shared" si="226"/>
        <v>2016_KS87</v>
      </c>
      <c r="C7265" t="s">
        <v>371</v>
      </c>
      <c r="D7265" t="s">
        <v>616</v>
      </c>
      <c r="E7265" s="53" t="str">
        <f t="shared" si="227"/>
        <v>2016_KSSEDGWICK</v>
      </c>
      <c r="F7265">
        <v>417000</v>
      </c>
      <c r="G7265" s="53">
        <f t="array" ref="G7265">SUM(IF(A7265=A$5:A7265,IF(C7265=C$5:C7265,1,0),0))</f>
        <v>87</v>
      </c>
    </row>
    <row r="7266" spans="1:7" x14ac:dyDescent="0.25">
      <c r="A7266">
        <v>2016</v>
      </c>
      <c r="B7266" s="53" t="str">
        <f t="shared" si="226"/>
        <v>2016_KS88</v>
      </c>
      <c r="C7266" t="s">
        <v>371</v>
      </c>
      <c r="D7266" t="s">
        <v>989</v>
      </c>
      <c r="E7266" s="53" t="str">
        <f t="shared" si="227"/>
        <v>2016_KSSEWARD</v>
      </c>
      <c r="F7266">
        <v>417000</v>
      </c>
      <c r="G7266" s="53">
        <f t="array" ref="G7266">SUM(IF(A7266=A$5:A7266,IF(C7266=C$5:C7266,1,0),0))</f>
        <v>88</v>
      </c>
    </row>
    <row r="7267" spans="1:7" x14ac:dyDescent="0.25">
      <c r="A7267">
        <v>2016</v>
      </c>
      <c r="B7267" s="53" t="str">
        <f t="shared" si="226"/>
        <v>2016_KS89</v>
      </c>
      <c r="C7267" t="s">
        <v>371</v>
      </c>
      <c r="D7267" t="s">
        <v>990</v>
      </c>
      <c r="E7267" s="53" t="str">
        <f t="shared" si="227"/>
        <v>2016_KSSHAWNEE</v>
      </c>
      <c r="F7267">
        <v>417000</v>
      </c>
      <c r="G7267" s="53">
        <f t="array" ref="G7267">SUM(IF(A7267=A$5:A7267,IF(C7267=C$5:C7267,1,0),0))</f>
        <v>89</v>
      </c>
    </row>
    <row r="7268" spans="1:7" x14ac:dyDescent="0.25">
      <c r="A7268">
        <v>2016</v>
      </c>
      <c r="B7268" s="53" t="str">
        <f t="shared" si="226"/>
        <v>2016_KS90</v>
      </c>
      <c r="C7268" t="s">
        <v>371</v>
      </c>
      <c r="D7268" t="s">
        <v>991</v>
      </c>
      <c r="E7268" s="53" t="str">
        <f t="shared" si="227"/>
        <v>2016_KSSHERIDAN</v>
      </c>
      <c r="F7268">
        <v>417000</v>
      </c>
      <c r="G7268" s="53">
        <f t="array" ref="G7268">SUM(IF(A7268=A$5:A7268,IF(C7268=C$5:C7268,1,0),0))</f>
        <v>90</v>
      </c>
    </row>
    <row r="7269" spans="1:7" x14ac:dyDescent="0.25">
      <c r="A7269">
        <v>2016</v>
      </c>
      <c r="B7269" s="53" t="str">
        <f t="shared" si="226"/>
        <v>2016_KS91</v>
      </c>
      <c r="C7269" t="s">
        <v>371</v>
      </c>
      <c r="D7269" t="s">
        <v>992</v>
      </c>
      <c r="E7269" s="53" t="str">
        <f t="shared" si="227"/>
        <v>2016_KSSHERMAN</v>
      </c>
      <c r="F7269">
        <v>417000</v>
      </c>
      <c r="G7269" s="53">
        <f t="array" ref="G7269">SUM(IF(A7269=A$5:A7269,IF(C7269=C$5:C7269,1,0),0))</f>
        <v>91</v>
      </c>
    </row>
    <row r="7270" spans="1:7" x14ac:dyDescent="0.25">
      <c r="A7270">
        <v>2016</v>
      </c>
      <c r="B7270" s="53" t="str">
        <f t="shared" si="226"/>
        <v>2016_KS92</v>
      </c>
      <c r="C7270" t="s">
        <v>371</v>
      </c>
      <c r="D7270" t="s">
        <v>292</v>
      </c>
      <c r="E7270" s="53" t="str">
        <f t="shared" si="227"/>
        <v>2016_KSSMITH</v>
      </c>
      <c r="F7270">
        <v>417000</v>
      </c>
      <c r="G7270" s="53">
        <f t="array" ref="G7270">SUM(IF(A7270=A$5:A7270,IF(C7270=C$5:C7270,1,0),0))</f>
        <v>92</v>
      </c>
    </row>
    <row r="7271" spans="1:7" x14ac:dyDescent="0.25">
      <c r="A7271">
        <v>2016</v>
      </c>
      <c r="B7271" s="53" t="str">
        <f t="shared" si="226"/>
        <v>2016_KS93</v>
      </c>
      <c r="C7271" t="s">
        <v>371</v>
      </c>
      <c r="D7271" t="s">
        <v>334</v>
      </c>
      <c r="E7271" s="53" t="str">
        <f t="shared" si="227"/>
        <v>2016_KSSTAFFORD</v>
      </c>
      <c r="F7271">
        <v>417000</v>
      </c>
      <c r="G7271" s="53">
        <f t="array" ref="G7271">SUM(IF(A7271=A$5:A7271,IF(C7271=C$5:C7271,1,0),0))</f>
        <v>93</v>
      </c>
    </row>
    <row r="7272" spans="1:7" x14ac:dyDescent="0.25">
      <c r="A7272">
        <v>2016</v>
      </c>
      <c r="B7272" s="53" t="str">
        <f t="shared" si="226"/>
        <v>2016_KS94</v>
      </c>
      <c r="C7272" t="s">
        <v>371</v>
      </c>
      <c r="D7272" t="s">
        <v>993</v>
      </c>
      <c r="E7272" s="53" t="str">
        <f t="shared" si="227"/>
        <v>2016_KSSTANTON</v>
      </c>
      <c r="F7272">
        <v>417000</v>
      </c>
      <c r="G7272" s="53">
        <f t="array" ref="G7272">SUM(IF(A7272=A$5:A7272,IF(C7272=C$5:C7272,1,0),0))</f>
        <v>94</v>
      </c>
    </row>
    <row r="7273" spans="1:7" x14ac:dyDescent="0.25">
      <c r="A7273">
        <v>2016</v>
      </c>
      <c r="B7273" s="53" t="str">
        <f t="shared" si="226"/>
        <v>2016_KS95</v>
      </c>
      <c r="C7273" t="s">
        <v>371</v>
      </c>
      <c r="D7273" t="s">
        <v>994</v>
      </c>
      <c r="E7273" s="53" t="str">
        <f t="shared" si="227"/>
        <v>2016_KSSTEVENS</v>
      </c>
      <c r="F7273">
        <v>417000</v>
      </c>
      <c r="G7273" s="53">
        <f t="array" ref="G7273">SUM(IF(A7273=A$5:A7273,IF(C7273=C$5:C7273,1,0),0))</f>
        <v>95</v>
      </c>
    </row>
    <row r="7274" spans="1:7" x14ac:dyDescent="0.25">
      <c r="A7274">
        <v>2016</v>
      </c>
      <c r="B7274" s="53" t="str">
        <f t="shared" si="226"/>
        <v>2016_KS96</v>
      </c>
      <c r="C7274" t="s">
        <v>371</v>
      </c>
      <c r="D7274" t="s">
        <v>293</v>
      </c>
      <c r="E7274" s="53" t="str">
        <f t="shared" si="227"/>
        <v>2016_KSSUMNER</v>
      </c>
      <c r="F7274">
        <v>417000</v>
      </c>
      <c r="G7274" s="53">
        <f t="array" ref="G7274">SUM(IF(A7274=A$5:A7274,IF(C7274=C$5:C7274,1,0),0))</f>
        <v>96</v>
      </c>
    </row>
    <row r="7275" spans="1:7" x14ac:dyDescent="0.25">
      <c r="A7275">
        <v>2016</v>
      </c>
      <c r="B7275" s="53" t="str">
        <f t="shared" si="226"/>
        <v>2016_KS97</v>
      </c>
      <c r="C7275" t="s">
        <v>371</v>
      </c>
      <c r="D7275" t="s">
        <v>760</v>
      </c>
      <c r="E7275" s="53" t="str">
        <f t="shared" si="227"/>
        <v>2016_KSTHOMAS</v>
      </c>
      <c r="F7275">
        <v>417000</v>
      </c>
      <c r="G7275" s="53">
        <f t="array" ref="G7275">SUM(IF(A7275=A$5:A7275,IF(C7275=C$5:C7275,1,0),0))</f>
        <v>97</v>
      </c>
    </row>
    <row r="7276" spans="1:7" x14ac:dyDescent="0.25">
      <c r="A7276">
        <v>2016</v>
      </c>
      <c r="B7276" s="53" t="str">
        <f t="shared" si="226"/>
        <v>2016_KS98</v>
      </c>
      <c r="C7276" t="s">
        <v>371</v>
      </c>
      <c r="D7276" t="s">
        <v>995</v>
      </c>
      <c r="E7276" s="53" t="str">
        <f t="shared" si="227"/>
        <v>2016_KSTREGO</v>
      </c>
      <c r="F7276">
        <v>417000</v>
      </c>
      <c r="G7276" s="53">
        <f t="array" ref="G7276">SUM(IF(A7276=A$5:A7276,IF(C7276=C$5:C7276,1,0),0))</f>
        <v>98</v>
      </c>
    </row>
    <row r="7277" spans="1:7" x14ac:dyDescent="0.25">
      <c r="A7277">
        <v>2016</v>
      </c>
      <c r="B7277" s="53" t="str">
        <f t="shared" si="226"/>
        <v>2016_KS99</v>
      </c>
      <c r="C7277" t="s">
        <v>371</v>
      </c>
      <c r="D7277" t="s">
        <v>996</v>
      </c>
      <c r="E7277" s="53" t="str">
        <f t="shared" si="227"/>
        <v>2016_KSWABAUNSEE</v>
      </c>
      <c r="F7277">
        <v>417000</v>
      </c>
      <c r="G7277" s="53">
        <f t="array" ref="G7277">SUM(IF(A7277=A$5:A7277,IF(C7277=C$5:C7277,1,0),0))</f>
        <v>99</v>
      </c>
    </row>
    <row r="7278" spans="1:7" x14ac:dyDescent="0.25">
      <c r="A7278">
        <v>2016</v>
      </c>
      <c r="B7278" s="53" t="str">
        <f t="shared" si="226"/>
        <v>2016_KS100</v>
      </c>
      <c r="C7278" t="s">
        <v>371</v>
      </c>
      <c r="D7278" t="s">
        <v>997</v>
      </c>
      <c r="E7278" s="53" t="str">
        <f t="shared" si="227"/>
        <v>2016_KSWALLACE</v>
      </c>
      <c r="F7278">
        <v>417000</v>
      </c>
      <c r="G7278" s="53">
        <f t="array" ref="G7278">SUM(IF(A7278=A$5:A7278,IF(C7278=C$5:C7278,1,0),0))</f>
        <v>100</v>
      </c>
    </row>
    <row r="7279" spans="1:7" x14ac:dyDescent="0.25">
      <c r="A7279">
        <v>2016</v>
      </c>
      <c r="B7279" s="53" t="str">
        <f t="shared" si="226"/>
        <v>2016_KS101</v>
      </c>
      <c r="C7279" t="s">
        <v>371</v>
      </c>
      <c r="D7279" t="s">
        <v>125</v>
      </c>
      <c r="E7279" s="53" t="str">
        <f t="shared" si="227"/>
        <v>2016_KSWASHINGTON</v>
      </c>
      <c r="F7279">
        <v>417000</v>
      </c>
      <c r="G7279" s="53">
        <f t="array" ref="G7279">SUM(IF(A7279=A$5:A7279,IF(C7279=C$5:C7279,1,0),0))</f>
        <v>101</v>
      </c>
    </row>
    <row r="7280" spans="1:7" x14ac:dyDescent="0.25">
      <c r="A7280">
        <v>2016</v>
      </c>
      <c r="B7280" s="53" t="str">
        <f t="shared" si="226"/>
        <v>2016_KS102</v>
      </c>
      <c r="C7280" t="s">
        <v>371</v>
      </c>
      <c r="D7280" t="s">
        <v>998</v>
      </c>
      <c r="E7280" s="53" t="str">
        <f t="shared" si="227"/>
        <v>2016_KSWICHITA</v>
      </c>
      <c r="F7280">
        <v>417000</v>
      </c>
      <c r="G7280" s="53">
        <f t="array" ref="G7280">SUM(IF(A7280=A$5:A7280,IF(C7280=C$5:C7280,1,0),0))</f>
        <v>102</v>
      </c>
    </row>
    <row r="7281" spans="1:7" x14ac:dyDescent="0.25">
      <c r="A7281">
        <v>2016</v>
      </c>
      <c r="B7281" s="53" t="str">
        <f t="shared" si="226"/>
        <v>2016_KS103</v>
      </c>
      <c r="C7281" t="s">
        <v>371</v>
      </c>
      <c r="D7281" t="s">
        <v>296</v>
      </c>
      <c r="E7281" s="53" t="str">
        <f t="shared" si="227"/>
        <v>2016_KSWILSON</v>
      </c>
      <c r="F7281">
        <v>417000</v>
      </c>
      <c r="G7281" s="53">
        <f t="array" ref="G7281">SUM(IF(A7281=A$5:A7281,IF(C7281=C$5:C7281,1,0),0))</f>
        <v>103</v>
      </c>
    </row>
    <row r="7282" spans="1:7" x14ac:dyDescent="0.25">
      <c r="A7282">
        <v>2016</v>
      </c>
      <c r="B7282" s="53" t="str">
        <f t="shared" si="226"/>
        <v>2016_KS104</v>
      </c>
      <c r="C7282" t="s">
        <v>371</v>
      </c>
      <c r="D7282" t="s">
        <v>999</v>
      </c>
      <c r="E7282" s="53" t="str">
        <f t="shared" si="227"/>
        <v>2016_KSWOODSON</v>
      </c>
      <c r="F7282">
        <v>417000</v>
      </c>
      <c r="G7282" s="53">
        <f t="array" ref="G7282">SUM(IF(A7282=A$5:A7282,IF(C7282=C$5:C7282,1,0),0))</f>
        <v>104</v>
      </c>
    </row>
    <row r="7283" spans="1:7" x14ac:dyDescent="0.25">
      <c r="A7283">
        <v>2016</v>
      </c>
      <c r="B7283" s="53" t="str">
        <f t="shared" si="226"/>
        <v>2016_KS105</v>
      </c>
      <c r="C7283" t="s">
        <v>371</v>
      </c>
      <c r="D7283" t="s">
        <v>1000</v>
      </c>
      <c r="E7283" s="53" t="str">
        <f t="shared" si="227"/>
        <v>2016_KSWYANDOTTE</v>
      </c>
      <c r="F7283">
        <v>417000</v>
      </c>
      <c r="G7283" s="53">
        <f t="array" ref="G7283">SUM(IF(A7283=A$5:A7283,IF(C7283=C$5:C7283,1,0),0))</f>
        <v>105</v>
      </c>
    </row>
    <row r="7284" spans="1:7" x14ac:dyDescent="0.25">
      <c r="A7284">
        <v>2016</v>
      </c>
      <c r="B7284" s="53" t="str">
        <f t="shared" si="226"/>
        <v>2016_KY1</v>
      </c>
      <c r="C7284" t="s">
        <v>372</v>
      </c>
      <c r="D7284" t="s">
        <v>897</v>
      </c>
      <c r="E7284" s="53" t="str">
        <f t="shared" si="227"/>
        <v>2016_KYADAIR</v>
      </c>
      <c r="F7284">
        <v>417000</v>
      </c>
      <c r="G7284" s="53">
        <f t="array" ref="G7284">SUM(IF(A7284=A$5:A7284,IF(C7284=C$5:C7284,1,0),0))</f>
        <v>1</v>
      </c>
    </row>
    <row r="7285" spans="1:7" x14ac:dyDescent="0.25">
      <c r="A7285">
        <v>2016</v>
      </c>
      <c r="B7285" s="53" t="str">
        <f t="shared" si="226"/>
        <v>2016_KY2</v>
      </c>
      <c r="C7285" t="s">
        <v>372</v>
      </c>
      <c r="D7285" t="s">
        <v>858</v>
      </c>
      <c r="E7285" s="53" t="str">
        <f t="shared" si="227"/>
        <v>2016_KYALLEN</v>
      </c>
      <c r="F7285">
        <v>417000</v>
      </c>
      <c r="G7285" s="53">
        <f t="array" ref="G7285">SUM(IF(A7285=A$5:A7285,IF(C7285=C$5:C7285,1,0),0))</f>
        <v>2</v>
      </c>
    </row>
    <row r="7286" spans="1:7" x14ac:dyDescent="0.25">
      <c r="A7286">
        <v>2016</v>
      </c>
      <c r="B7286" s="53" t="str">
        <f t="shared" si="226"/>
        <v>2016_KY3</v>
      </c>
      <c r="C7286" t="s">
        <v>372</v>
      </c>
      <c r="D7286" t="s">
        <v>939</v>
      </c>
      <c r="E7286" s="53" t="str">
        <f t="shared" si="227"/>
        <v>2016_KYANDERSON</v>
      </c>
      <c r="F7286">
        <v>417000</v>
      </c>
      <c r="G7286" s="53">
        <f t="array" ref="G7286">SUM(IF(A7286=A$5:A7286,IF(C7286=C$5:C7286,1,0),0))</f>
        <v>3</v>
      </c>
    </row>
    <row r="7287" spans="1:7" x14ac:dyDescent="0.25">
      <c r="A7287">
        <v>2016</v>
      </c>
      <c r="B7287" s="53" t="str">
        <f t="shared" si="226"/>
        <v>2016_KY4</v>
      </c>
      <c r="C7287" t="s">
        <v>372</v>
      </c>
      <c r="D7287" t="s">
        <v>1001</v>
      </c>
      <c r="E7287" s="53" t="str">
        <f t="shared" si="227"/>
        <v>2016_KYBALLARD</v>
      </c>
      <c r="F7287">
        <v>417000</v>
      </c>
      <c r="G7287" s="53">
        <f t="array" ref="G7287">SUM(IF(A7287=A$5:A7287,IF(C7287=C$5:C7287,1,0),0))</f>
        <v>4</v>
      </c>
    </row>
    <row r="7288" spans="1:7" x14ac:dyDescent="0.25">
      <c r="A7288">
        <v>2016</v>
      </c>
      <c r="B7288" s="53" t="str">
        <f t="shared" si="226"/>
        <v>2016_KY5</v>
      </c>
      <c r="C7288" t="s">
        <v>372</v>
      </c>
      <c r="D7288" t="s">
        <v>1002</v>
      </c>
      <c r="E7288" s="53" t="str">
        <f t="shared" si="227"/>
        <v>2016_KYBARREN</v>
      </c>
      <c r="F7288">
        <v>417000</v>
      </c>
      <c r="G7288" s="53">
        <f t="array" ref="G7288">SUM(IF(A7288=A$5:A7288,IF(C7288=C$5:C7288,1,0),0))</f>
        <v>5</v>
      </c>
    </row>
    <row r="7289" spans="1:7" x14ac:dyDescent="0.25">
      <c r="A7289">
        <v>2016</v>
      </c>
      <c r="B7289" s="53" t="str">
        <f t="shared" si="226"/>
        <v>2016_KY6</v>
      </c>
      <c r="C7289" t="s">
        <v>372</v>
      </c>
      <c r="D7289" t="s">
        <v>1003</v>
      </c>
      <c r="E7289" s="53" t="str">
        <f t="shared" si="227"/>
        <v>2016_KYBATH</v>
      </c>
      <c r="F7289">
        <v>417000</v>
      </c>
      <c r="G7289" s="53">
        <f t="array" ref="G7289">SUM(IF(A7289=A$5:A7289,IF(C7289=C$5:C7289,1,0),0))</f>
        <v>6</v>
      </c>
    </row>
    <row r="7290" spans="1:7" x14ac:dyDescent="0.25">
      <c r="A7290">
        <v>2016</v>
      </c>
      <c r="B7290" s="53" t="str">
        <f t="shared" si="226"/>
        <v>2016_KY7</v>
      </c>
      <c r="C7290" t="s">
        <v>372</v>
      </c>
      <c r="D7290" t="s">
        <v>1004</v>
      </c>
      <c r="E7290" s="53" t="str">
        <f t="shared" si="227"/>
        <v>2016_KYBELL</v>
      </c>
      <c r="F7290">
        <v>417000</v>
      </c>
      <c r="G7290" s="53">
        <f t="array" ref="G7290">SUM(IF(A7290=A$5:A7290,IF(C7290=C$5:C7290,1,0),0))</f>
        <v>7</v>
      </c>
    </row>
    <row r="7291" spans="1:7" x14ac:dyDescent="0.25">
      <c r="A7291">
        <v>2016</v>
      </c>
      <c r="B7291" s="53" t="str">
        <f t="shared" si="226"/>
        <v>2016_KY8</v>
      </c>
      <c r="C7291" t="s">
        <v>372</v>
      </c>
      <c r="D7291" t="s">
        <v>504</v>
      </c>
      <c r="E7291" s="53" t="str">
        <f t="shared" si="227"/>
        <v>2016_KYBOONE</v>
      </c>
      <c r="F7291">
        <v>417000</v>
      </c>
      <c r="G7291" s="53">
        <f t="array" ref="G7291">SUM(IF(A7291=A$5:A7291,IF(C7291=C$5:C7291,1,0),0))</f>
        <v>8</v>
      </c>
    </row>
    <row r="7292" spans="1:7" x14ac:dyDescent="0.25">
      <c r="A7292">
        <v>2016</v>
      </c>
      <c r="B7292" s="53" t="str">
        <f t="shared" si="226"/>
        <v>2016_KY9</v>
      </c>
      <c r="C7292" t="s">
        <v>372</v>
      </c>
      <c r="D7292" t="s">
        <v>943</v>
      </c>
      <c r="E7292" s="53" t="str">
        <f t="shared" si="227"/>
        <v>2016_KYBOURBON</v>
      </c>
      <c r="F7292">
        <v>417000</v>
      </c>
      <c r="G7292" s="53">
        <f t="array" ref="G7292">SUM(IF(A7292=A$5:A7292,IF(C7292=C$5:C7292,1,0),0))</f>
        <v>9</v>
      </c>
    </row>
    <row r="7293" spans="1:7" x14ac:dyDescent="0.25">
      <c r="A7293">
        <v>2016</v>
      </c>
      <c r="B7293" s="53" t="str">
        <f t="shared" si="226"/>
        <v>2016_KY10</v>
      </c>
      <c r="C7293" t="s">
        <v>372</v>
      </c>
      <c r="D7293" t="s">
        <v>1005</v>
      </c>
      <c r="E7293" s="53" t="str">
        <f t="shared" si="227"/>
        <v>2016_KYBOYD</v>
      </c>
      <c r="F7293">
        <v>417000</v>
      </c>
      <c r="G7293" s="53">
        <f t="array" ref="G7293">SUM(IF(A7293=A$5:A7293,IF(C7293=C$5:C7293,1,0),0))</f>
        <v>10</v>
      </c>
    </row>
    <row r="7294" spans="1:7" x14ac:dyDescent="0.25">
      <c r="A7294">
        <v>2016</v>
      </c>
      <c r="B7294" s="53" t="str">
        <f t="shared" si="226"/>
        <v>2016_KY11</v>
      </c>
      <c r="C7294" t="s">
        <v>372</v>
      </c>
      <c r="D7294" t="s">
        <v>1006</v>
      </c>
      <c r="E7294" s="53" t="str">
        <f t="shared" si="227"/>
        <v>2016_KYBOYLE</v>
      </c>
      <c r="F7294">
        <v>417000</v>
      </c>
      <c r="G7294" s="53">
        <f t="array" ref="G7294">SUM(IF(A7294=A$5:A7294,IF(C7294=C$5:C7294,1,0),0))</f>
        <v>11</v>
      </c>
    </row>
    <row r="7295" spans="1:7" x14ac:dyDescent="0.25">
      <c r="A7295">
        <v>2016</v>
      </c>
      <c r="B7295" s="53" t="str">
        <f t="shared" si="226"/>
        <v>2016_KY12</v>
      </c>
      <c r="C7295" t="s">
        <v>372</v>
      </c>
      <c r="D7295" t="s">
        <v>1007</v>
      </c>
      <c r="E7295" s="53" t="str">
        <f t="shared" si="227"/>
        <v>2016_KYBRACKEN</v>
      </c>
      <c r="F7295">
        <v>417000</v>
      </c>
      <c r="G7295" s="53">
        <f t="array" ref="G7295">SUM(IF(A7295=A$5:A7295,IF(C7295=C$5:C7295,1,0),0))</f>
        <v>12</v>
      </c>
    </row>
    <row r="7296" spans="1:7" x14ac:dyDescent="0.25">
      <c r="A7296">
        <v>2016</v>
      </c>
      <c r="B7296" s="53" t="str">
        <f t="shared" si="226"/>
        <v>2016_KY13</v>
      </c>
      <c r="C7296" t="s">
        <v>372</v>
      </c>
      <c r="D7296" t="s">
        <v>1008</v>
      </c>
      <c r="E7296" s="53" t="str">
        <f t="shared" si="227"/>
        <v>2016_KYBREATHITT</v>
      </c>
      <c r="F7296">
        <v>417000</v>
      </c>
      <c r="G7296" s="53">
        <f t="array" ref="G7296">SUM(IF(A7296=A$5:A7296,IF(C7296=C$5:C7296,1,0),0))</f>
        <v>13</v>
      </c>
    </row>
    <row r="7297" spans="1:7" x14ac:dyDescent="0.25">
      <c r="A7297">
        <v>2016</v>
      </c>
      <c r="B7297" s="53" t="str">
        <f t="shared" si="226"/>
        <v>2016_KY14</v>
      </c>
      <c r="C7297" t="s">
        <v>372</v>
      </c>
      <c r="D7297" t="s">
        <v>1009</v>
      </c>
      <c r="E7297" s="53" t="str">
        <f t="shared" si="227"/>
        <v>2016_KYBRECKINRIDGE</v>
      </c>
      <c r="F7297">
        <v>417000</v>
      </c>
      <c r="G7297" s="53">
        <f t="array" ref="G7297">SUM(IF(A7297=A$5:A7297,IF(C7297=C$5:C7297,1,0),0))</f>
        <v>14</v>
      </c>
    </row>
    <row r="7298" spans="1:7" x14ac:dyDescent="0.25">
      <c r="A7298">
        <v>2016</v>
      </c>
      <c r="B7298" s="53" t="str">
        <f t="shared" si="226"/>
        <v>2016_KY15</v>
      </c>
      <c r="C7298" t="s">
        <v>372</v>
      </c>
      <c r="D7298" t="s">
        <v>1010</v>
      </c>
      <c r="E7298" s="53" t="str">
        <f t="shared" si="227"/>
        <v>2016_KYBULLITT</v>
      </c>
      <c r="F7298">
        <v>417000</v>
      </c>
      <c r="G7298" s="53">
        <f t="array" ref="G7298">SUM(IF(A7298=A$5:A7298,IF(C7298=C$5:C7298,1,0),0))</f>
        <v>15</v>
      </c>
    </row>
    <row r="7299" spans="1:7" x14ac:dyDescent="0.25">
      <c r="A7299">
        <v>2016</v>
      </c>
      <c r="B7299" s="53" t="str">
        <f t="shared" si="226"/>
        <v>2016_KY16</v>
      </c>
      <c r="C7299" t="s">
        <v>372</v>
      </c>
      <c r="D7299" t="s">
        <v>433</v>
      </c>
      <c r="E7299" s="53" t="str">
        <f t="shared" si="227"/>
        <v>2016_KYBUTLER</v>
      </c>
      <c r="F7299">
        <v>417000</v>
      </c>
      <c r="G7299" s="53">
        <f t="array" ref="G7299">SUM(IF(A7299=A$5:A7299,IF(C7299=C$5:C7299,1,0),0))</f>
        <v>16</v>
      </c>
    </row>
    <row r="7300" spans="1:7" x14ac:dyDescent="0.25">
      <c r="A7300">
        <v>2016</v>
      </c>
      <c r="B7300" s="53" t="str">
        <f t="shared" si="226"/>
        <v>2016_KY17</v>
      </c>
      <c r="C7300" t="s">
        <v>372</v>
      </c>
      <c r="D7300" t="s">
        <v>1011</v>
      </c>
      <c r="E7300" s="53" t="str">
        <f t="shared" si="227"/>
        <v>2016_KYCALDWELL</v>
      </c>
      <c r="F7300">
        <v>417000</v>
      </c>
      <c r="G7300" s="53">
        <f t="array" ref="G7300">SUM(IF(A7300=A$5:A7300,IF(C7300=C$5:C7300,1,0),0))</f>
        <v>17</v>
      </c>
    </row>
    <row r="7301" spans="1:7" x14ac:dyDescent="0.25">
      <c r="A7301">
        <v>2016</v>
      </c>
      <c r="B7301" s="53" t="str">
        <f t="shared" si="226"/>
        <v>2016_KY18</v>
      </c>
      <c r="C7301" t="s">
        <v>372</v>
      </c>
      <c r="D7301" t="s">
        <v>1012</v>
      </c>
      <c r="E7301" s="53" t="str">
        <f t="shared" si="227"/>
        <v>2016_KYCALLOWAY</v>
      </c>
      <c r="F7301">
        <v>417000</v>
      </c>
      <c r="G7301" s="53">
        <f t="array" ref="G7301">SUM(IF(A7301=A$5:A7301,IF(C7301=C$5:C7301,1,0),0))</f>
        <v>18</v>
      </c>
    </row>
    <row r="7302" spans="1:7" x14ac:dyDescent="0.25">
      <c r="A7302">
        <v>2016</v>
      </c>
      <c r="B7302" s="53" t="str">
        <f t="shared" ref="B7302:B7365" si="228">A7302&amp;"_"&amp;C7302&amp;G7302</f>
        <v>2016_KY19</v>
      </c>
      <c r="C7302" t="s">
        <v>372</v>
      </c>
      <c r="D7302" t="s">
        <v>1013</v>
      </c>
      <c r="E7302" s="53" t="str">
        <f t="shared" ref="E7302:E7365" si="229">A7302&amp;"_"&amp;C7302&amp;D7302</f>
        <v>2016_KYCAMPBELL</v>
      </c>
      <c r="F7302">
        <v>417000</v>
      </c>
      <c r="G7302" s="53">
        <f t="array" ref="G7302">SUM(IF(A7302=A$5:A7302,IF(C7302=C$5:C7302,1,0),0))</f>
        <v>19</v>
      </c>
    </row>
    <row r="7303" spans="1:7" x14ac:dyDescent="0.25">
      <c r="A7303">
        <v>2016</v>
      </c>
      <c r="B7303" s="53" t="str">
        <f t="shared" si="228"/>
        <v>2016_KY20</v>
      </c>
      <c r="C7303" t="s">
        <v>372</v>
      </c>
      <c r="D7303" t="s">
        <v>1014</v>
      </c>
      <c r="E7303" s="53" t="str">
        <f t="shared" si="229"/>
        <v>2016_KYCARLISLE</v>
      </c>
      <c r="F7303">
        <v>417000</v>
      </c>
      <c r="G7303" s="53">
        <f t="array" ref="G7303">SUM(IF(A7303=A$5:A7303,IF(C7303=C$5:C7303,1,0),0))</f>
        <v>20</v>
      </c>
    </row>
    <row r="7304" spans="1:7" x14ac:dyDescent="0.25">
      <c r="A7304">
        <v>2016</v>
      </c>
      <c r="B7304" s="53" t="str">
        <f t="shared" si="228"/>
        <v>2016_KY21</v>
      </c>
      <c r="C7304" t="s">
        <v>372</v>
      </c>
      <c r="D7304" t="s">
        <v>227</v>
      </c>
      <c r="E7304" s="53" t="str">
        <f t="shared" si="229"/>
        <v>2016_KYCARROLL</v>
      </c>
      <c r="F7304">
        <v>417000</v>
      </c>
      <c r="G7304" s="53">
        <f t="array" ref="G7304">SUM(IF(A7304=A$5:A7304,IF(C7304=C$5:C7304,1,0),0))</f>
        <v>21</v>
      </c>
    </row>
    <row r="7305" spans="1:7" x14ac:dyDescent="0.25">
      <c r="A7305">
        <v>2016</v>
      </c>
      <c r="B7305" s="53" t="str">
        <f t="shared" si="228"/>
        <v>2016_KY22</v>
      </c>
      <c r="C7305" t="s">
        <v>372</v>
      </c>
      <c r="D7305" t="s">
        <v>1015</v>
      </c>
      <c r="E7305" s="53" t="str">
        <f t="shared" si="229"/>
        <v>2016_KYCARTER</v>
      </c>
      <c r="F7305">
        <v>417000</v>
      </c>
      <c r="G7305" s="53">
        <f t="array" ref="G7305">SUM(IF(A7305=A$5:A7305,IF(C7305=C$5:C7305,1,0),0))</f>
        <v>22</v>
      </c>
    </row>
    <row r="7306" spans="1:7" x14ac:dyDescent="0.25">
      <c r="A7306">
        <v>2016</v>
      </c>
      <c r="B7306" s="53" t="str">
        <f t="shared" si="228"/>
        <v>2016_KY23</v>
      </c>
      <c r="C7306" t="s">
        <v>372</v>
      </c>
      <c r="D7306" t="s">
        <v>1016</v>
      </c>
      <c r="E7306" s="53" t="str">
        <f t="shared" si="229"/>
        <v>2016_KYCASEY</v>
      </c>
      <c r="F7306">
        <v>417000</v>
      </c>
      <c r="G7306" s="53">
        <f t="array" ref="G7306">SUM(IF(A7306=A$5:A7306,IF(C7306=C$5:C7306,1,0),0))</f>
        <v>23</v>
      </c>
    </row>
    <row r="7307" spans="1:7" x14ac:dyDescent="0.25">
      <c r="A7307">
        <v>2016</v>
      </c>
      <c r="B7307" s="53" t="str">
        <f t="shared" si="228"/>
        <v>2016_KY24</v>
      </c>
      <c r="C7307" t="s">
        <v>372</v>
      </c>
      <c r="D7307" t="s">
        <v>812</v>
      </c>
      <c r="E7307" s="53" t="str">
        <f t="shared" si="229"/>
        <v>2016_KYCHRISTIAN</v>
      </c>
      <c r="F7307">
        <v>417000</v>
      </c>
      <c r="G7307" s="53">
        <f t="array" ref="G7307">SUM(IF(A7307=A$5:A7307,IF(C7307=C$5:C7307,1,0),0))</f>
        <v>24</v>
      </c>
    </row>
    <row r="7308" spans="1:7" x14ac:dyDescent="0.25">
      <c r="A7308">
        <v>2016</v>
      </c>
      <c r="B7308" s="53" t="str">
        <f t="shared" si="228"/>
        <v>2016_KY25</v>
      </c>
      <c r="C7308" t="s">
        <v>372</v>
      </c>
      <c r="D7308" t="s">
        <v>507</v>
      </c>
      <c r="E7308" s="53" t="str">
        <f t="shared" si="229"/>
        <v>2016_KYCLARK</v>
      </c>
      <c r="F7308">
        <v>417000</v>
      </c>
      <c r="G7308" s="53">
        <f t="array" ref="G7308">SUM(IF(A7308=A$5:A7308,IF(C7308=C$5:C7308,1,0),0))</f>
        <v>25</v>
      </c>
    </row>
    <row r="7309" spans="1:7" x14ac:dyDescent="0.25">
      <c r="A7309">
        <v>2016</v>
      </c>
      <c r="B7309" s="53" t="str">
        <f t="shared" si="228"/>
        <v>2016_KY26</v>
      </c>
      <c r="C7309" t="s">
        <v>372</v>
      </c>
      <c r="D7309" t="s">
        <v>439</v>
      </c>
      <c r="E7309" s="53" t="str">
        <f t="shared" si="229"/>
        <v>2016_KYCLAY</v>
      </c>
      <c r="F7309">
        <v>417000</v>
      </c>
      <c r="G7309" s="53">
        <f t="array" ref="G7309">SUM(IF(A7309=A$5:A7309,IF(C7309=C$5:C7309,1,0),0))</f>
        <v>26</v>
      </c>
    </row>
    <row r="7310" spans="1:7" x14ac:dyDescent="0.25">
      <c r="A7310">
        <v>2016</v>
      </c>
      <c r="B7310" s="53" t="str">
        <f t="shared" si="228"/>
        <v>2016_KY27</v>
      </c>
      <c r="C7310" t="s">
        <v>372</v>
      </c>
      <c r="D7310" t="s">
        <v>813</v>
      </c>
      <c r="E7310" s="53" t="str">
        <f t="shared" si="229"/>
        <v>2016_KYCLINTON</v>
      </c>
      <c r="F7310">
        <v>417000</v>
      </c>
      <c r="G7310" s="53">
        <f t="array" ref="G7310">SUM(IF(A7310=A$5:A7310,IF(C7310=C$5:C7310,1,0),0))</f>
        <v>27</v>
      </c>
    </row>
    <row r="7311" spans="1:7" x14ac:dyDescent="0.25">
      <c r="A7311">
        <v>2016</v>
      </c>
      <c r="B7311" s="53" t="str">
        <f t="shared" si="228"/>
        <v>2016_KY28</v>
      </c>
      <c r="C7311" t="s">
        <v>372</v>
      </c>
      <c r="D7311" t="s">
        <v>513</v>
      </c>
      <c r="E7311" s="53" t="str">
        <f t="shared" si="229"/>
        <v>2016_KYCRITTENDEN</v>
      </c>
      <c r="F7311">
        <v>417000</v>
      </c>
      <c r="G7311" s="53">
        <f t="array" ref="G7311">SUM(IF(A7311=A$5:A7311,IF(C7311=C$5:C7311,1,0),0))</f>
        <v>28</v>
      </c>
    </row>
    <row r="7312" spans="1:7" x14ac:dyDescent="0.25">
      <c r="A7312">
        <v>2016</v>
      </c>
      <c r="B7312" s="53" t="str">
        <f t="shared" si="228"/>
        <v>2016_KY29</v>
      </c>
      <c r="C7312" t="s">
        <v>372</v>
      </c>
      <c r="D7312" t="s">
        <v>310</v>
      </c>
      <c r="E7312" s="53" t="str">
        <f t="shared" si="229"/>
        <v>2016_KYCUMBERLAND</v>
      </c>
      <c r="F7312">
        <v>417000</v>
      </c>
      <c r="G7312" s="53">
        <f t="array" ref="G7312">SUM(IF(A7312=A$5:A7312,IF(C7312=C$5:C7312,1,0),0))</f>
        <v>29</v>
      </c>
    </row>
    <row r="7313" spans="1:7" x14ac:dyDescent="0.25">
      <c r="A7313">
        <v>2016</v>
      </c>
      <c r="B7313" s="53" t="str">
        <f t="shared" si="228"/>
        <v>2016_KY30</v>
      </c>
      <c r="C7313" t="s">
        <v>372</v>
      </c>
      <c r="D7313" t="s">
        <v>861</v>
      </c>
      <c r="E7313" s="53" t="str">
        <f t="shared" si="229"/>
        <v>2016_KYDAVIESS</v>
      </c>
      <c r="F7313">
        <v>417000</v>
      </c>
      <c r="G7313" s="53">
        <f t="array" ref="G7313">SUM(IF(A7313=A$5:A7313,IF(C7313=C$5:C7313,1,0),0))</f>
        <v>30</v>
      </c>
    </row>
    <row r="7314" spans="1:7" x14ac:dyDescent="0.25">
      <c r="A7314">
        <v>2016</v>
      </c>
      <c r="B7314" s="53" t="str">
        <f t="shared" si="228"/>
        <v>2016_KY31</v>
      </c>
      <c r="C7314" t="s">
        <v>372</v>
      </c>
      <c r="D7314" t="s">
        <v>1017</v>
      </c>
      <c r="E7314" s="53" t="str">
        <f t="shared" si="229"/>
        <v>2016_KYEDMONSON</v>
      </c>
      <c r="F7314">
        <v>417000</v>
      </c>
      <c r="G7314" s="53">
        <f t="array" ref="G7314">SUM(IF(A7314=A$5:A7314,IF(C7314=C$5:C7314,1,0),0))</f>
        <v>31</v>
      </c>
    </row>
    <row r="7315" spans="1:7" x14ac:dyDescent="0.25">
      <c r="A7315">
        <v>2016</v>
      </c>
      <c r="B7315" s="53" t="str">
        <f t="shared" si="228"/>
        <v>2016_KY32</v>
      </c>
      <c r="C7315" t="s">
        <v>372</v>
      </c>
      <c r="D7315" t="s">
        <v>1018</v>
      </c>
      <c r="E7315" s="53" t="str">
        <f t="shared" si="229"/>
        <v>2016_KYELLIOTT</v>
      </c>
      <c r="F7315">
        <v>417000</v>
      </c>
      <c r="G7315" s="53">
        <f t="array" ref="G7315">SUM(IF(A7315=A$5:A7315,IF(C7315=C$5:C7315,1,0),0))</f>
        <v>32</v>
      </c>
    </row>
    <row r="7316" spans="1:7" x14ac:dyDescent="0.25">
      <c r="A7316">
        <v>2016</v>
      </c>
      <c r="B7316" s="53" t="str">
        <f t="shared" si="228"/>
        <v>2016_KY33</v>
      </c>
      <c r="C7316" t="s">
        <v>372</v>
      </c>
      <c r="D7316" t="s">
        <v>1019</v>
      </c>
      <c r="E7316" s="53" t="str">
        <f t="shared" si="229"/>
        <v>2016_KYESTILL</v>
      </c>
      <c r="F7316">
        <v>417000</v>
      </c>
      <c r="G7316" s="53">
        <f t="array" ref="G7316">SUM(IF(A7316=A$5:A7316,IF(C7316=C$5:C7316,1,0),0))</f>
        <v>33</v>
      </c>
    </row>
    <row r="7317" spans="1:7" x14ac:dyDescent="0.25">
      <c r="A7317">
        <v>2016</v>
      </c>
      <c r="B7317" s="53" t="str">
        <f t="shared" si="228"/>
        <v>2016_KY34</v>
      </c>
      <c r="C7317" t="s">
        <v>372</v>
      </c>
      <c r="D7317" t="s">
        <v>454</v>
      </c>
      <c r="E7317" s="53" t="str">
        <f t="shared" si="229"/>
        <v>2016_KYFAYETTE</v>
      </c>
      <c r="F7317">
        <v>417000</v>
      </c>
      <c r="G7317" s="53">
        <f t="array" ref="G7317">SUM(IF(A7317=A$5:A7317,IF(C7317=C$5:C7317,1,0),0))</f>
        <v>34</v>
      </c>
    </row>
    <row r="7318" spans="1:7" x14ac:dyDescent="0.25">
      <c r="A7318">
        <v>2016</v>
      </c>
      <c r="B7318" s="53" t="str">
        <f t="shared" si="228"/>
        <v>2016_KY35</v>
      </c>
      <c r="C7318" t="s">
        <v>372</v>
      </c>
      <c r="D7318" t="s">
        <v>1020</v>
      </c>
      <c r="E7318" s="53" t="str">
        <f t="shared" si="229"/>
        <v>2016_KYFLEMING</v>
      </c>
      <c r="F7318">
        <v>417000</v>
      </c>
      <c r="G7318" s="53">
        <f t="array" ref="G7318">SUM(IF(A7318=A$5:A7318,IF(C7318=C$5:C7318,1,0),0))</f>
        <v>35</v>
      </c>
    </row>
    <row r="7319" spans="1:7" x14ac:dyDescent="0.25">
      <c r="A7319">
        <v>2016</v>
      </c>
      <c r="B7319" s="53" t="str">
        <f t="shared" si="228"/>
        <v>2016_KY36</v>
      </c>
      <c r="C7319" t="s">
        <v>372</v>
      </c>
      <c r="D7319" t="s">
        <v>713</v>
      </c>
      <c r="E7319" s="53" t="str">
        <f t="shared" si="229"/>
        <v>2016_KYFLOYD</v>
      </c>
      <c r="F7319">
        <v>417000</v>
      </c>
      <c r="G7319" s="53">
        <f t="array" ref="G7319">SUM(IF(A7319=A$5:A7319,IF(C7319=C$5:C7319,1,0),0))</f>
        <v>36</v>
      </c>
    </row>
    <row r="7320" spans="1:7" x14ac:dyDescent="0.25">
      <c r="A7320">
        <v>2016</v>
      </c>
      <c r="B7320" s="53" t="str">
        <f t="shared" si="228"/>
        <v>2016_KY37</v>
      </c>
      <c r="C7320" t="s">
        <v>372</v>
      </c>
      <c r="D7320" t="s">
        <v>455</v>
      </c>
      <c r="E7320" s="53" t="str">
        <f t="shared" si="229"/>
        <v>2016_KYFRANKLIN</v>
      </c>
      <c r="F7320">
        <v>417000</v>
      </c>
      <c r="G7320" s="53">
        <f t="array" ref="G7320">SUM(IF(A7320=A$5:A7320,IF(C7320=C$5:C7320,1,0),0))</f>
        <v>37</v>
      </c>
    </row>
    <row r="7321" spans="1:7" x14ac:dyDescent="0.25">
      <c r="A7321">
        <v>2016</v>
      </c>
      <c r="B7321" s="53" t="str">
        <f t="shared" si="228"/>
        <v>2016_KY38</v>
      </c>
      <c r="C7321" t="s">
        <v>372</v>
      </c>
      <c r="D7321" t="s">
        <v>518</v>
      </c>
      <c r="E7321" s="53" t="str">
        <f t="shared" si="229"/>
        <v>2016_KYFULTON</v>
      </c>
      <c r="F7321">
        <v>417000</v>
      </c>
      <c r="G7321" s="53">
        <f t="array" ref="G7321">SUM(IF(A7321=A$5:A7321,IF(C7321=C$5:C7321,1,0),0))</f>
        <v>38</v>
      </c>
    </row>
    <row r="7322" spans="1:7" x14ac:dyDescent="0.25">
      <c r="A7322">
        <v>2016</v>
      </c>
      <c r="B7322" s="53" t="str">
        <f t="shared" si="228"/>
        <v>2016_KY39</v>
      </c>
      <c r="C7322" t="s">
        <v>372</v>
      </c>
      <c r="D7322" t="s">
        <v>820</v>
      </c>
      <c r="E7322" s="53" t="str">
        <f t="shared" si="229"/>
        <v>2016_KYGALLATIN</v>
      </c>
      <c r="F7322">
        <v>417000</v>
      </c>
      <c r="G7322" s="53">
        <f t="array" ref="G7322">SUM(IF(A7322=A$5:A7322,IF(C7322=C$5:C7322,1,0),0))</f>
        <v>39</v>
      </c>
    </row>
    <row r="7323" spans="1:7" x14ac:dyDescent="0.25">
      <c r="A7323">
        <v>2016</v>
      </c>
      <c r="B7323" s="53" t="str">
        <f t="shared" si="228"/>
        <v>2016_KY40</v>
      </c>
      <c r="C7323" t="s">
        <v>372</v>
      </c>
      <c r="D7323" t="s">
        <v>1021</v>
      </c>
      <c r="E7323" s="53" t="str">
        <f t="shared" si="229"/>
        <v>2016_KYGARRARD</v>
      </c>
      <c r="F7323">
        <v>417000</v>
      </c>
      <c r="G7323" s="53">
        <f t="array" ref="G7323">SUM(IF(A7323=A$5:A7323,IF(C7323=C$5:C7323,1,0),0))</f>
        <v>40</v>
      </c>
    </row>
    <row r="7324" spans="1:7" x14ac:dyDescent="0.25">
      <c r="A7324">
        <v>2016</v>
      </c>
      <c r="B7324" s="53" t="str">
        <f t="shared" si="228"/>
        <v>2016_KY41</v>
      </c>
      <c r="C7324" t="s">
        <v>372</v>
      </c>
      <c r="D7324" t="s">
        <v>520</v>
      </c>
      <c r="E7324" s="53" t="str">
        <f t="shared" si="229"/>
        <v>2016_KYGRANT</v>
      </c>
      <c r="F7324">
        <v>417000</v>
      </c>
      <c r="G7324" s="53">
        <f t="array" ref="G7324">SUM(IF(A7324=A$5:A7324,IF(C7324=C$5:C7324,1,0),0))</f>
        <v>41</v>
      </c>
    </row>
    <row r="7325" spans="1:7" x14ac:dyDescent="0.25">
      <c r="A7325">
        <v>2016</v>
      </c>
      <c r="B7325" s="53" t="str">
        <f t="shared" si="228"/>
        <v>2016_KY42</v>
      </c>
      <c r="C7325" t="s">
        <v>372</v>
      </c>
      <c r="D7325" t="s">
        <v>1022</v>
      </c>
      <c r="E7325" s="53" t="str">
        <f t="shared" si="229"/>
        <v>2016_KYGRAVES</v>
      </c>
      <c r="F7325">
        <v>417000</v>
      </c>
      <c r="G7325" s="53">
        <f t="array" ref="G7325">SUM(IF(A7325=A$5:A7325,IF(C7325=C$5:C7325,1,0),0))</f>
        <v>42</v>
      </c>
    </row>
    <row r="7326" spans="1:7" x14ac:dyDescent="0.25">
      <c r="A7326">
        <v>2016</v>
      </c>
      <c r="B7326" s="53" t="str">
        <f t="shared" si="228"/>
        <v>2016_KY43</v>
      </c>
      <c r="C7326" t="s">
        <v>372</v>
      </c>
      <c r="D7326" t="s">
        <v>1023</v>
      </c>
      <c r="E7326" s="53" t="str">
        <f t="shared" si="229"/>
        <v>2016_KYGRAYSON</v>
      </c>
      <c r="F7326">
        <v>417000</v>
      </c>
      <c r="G7326" s="53">
        <f t="array" ref="G7326">SUM(IF(A7326=A$5:A7326,IF(C7326=C$5:C7326,1,0),0))</f>
        <v>43</v>
      </c>
    </row>
    <row r="7327" spans="1:7" x14ac:dyDescent="0.25">
      <c r="A7327">
        <v>2016</v>
      </c>
      <c r="B7327" s="53" t="str">
        <f t="shared" si="228"/>
        <v>2016_KY44</v>
      </c>
      <c r="C7327" t="s">
        <v>372</v>
      </c>
      <c r="D7327" t="s">
        <v>1024</v>
      </c>
      <c r="E7327" s="53" t="str">
        <f t="shared" si="229"/>
        <v>2016_KYGREEN</v>
      </c>
      <c r="F7327">
        <v>417000</v>
      </c>
      <c r="G7327" s="53">
        <f t="array" ref="G7327">SUM(IF(A7327=A$5:A7327,IF(C7327=C$5:C7327,1,0),0))</f>
        <v>44</v>
      </c>
    </row>
    <row r="7328" spans="1:7" x14ac:dyDescent="0.25">
      <c r="A7328">
        <v>2016</v>
      </c>
      <c r="B7328" s="53" t="str">
        <f t="shared" si="228"/>
        <v>2016_KY45</v>
      </c>
      <c r="C7328" t="s">
        <v>372</v>
      </c>
      <c r="D7328" t="s">
        <v>1025</v>
      </c>
      <c r="E7328" s="53" t="str">
        <f t="shared" si="229"/>
        <v>2016_KYGREENUP</v>
      </c>
      <c r="F7328">
        <v>417000</v>
      </c>
      <c r="G7328" s="53">
        <f t="array" ref="G7328">SUM(IF(A7328=A$5:A7328,IF(C7328=C$5:C7328,1,0),0))</f>
        <v>45</v>
      </c>
    </row>
    <row r="7329" spans="1:7" x14ac:dyDescent="0.25">
      <c r="A7329">
        <v>2016</v>
      </c>
      <c r="B7329" s="53" t="str">
        <f t="shared" si="228"/>
        <v>2016_KY46</v>
      </c>
      <c r="C7329" t="s">
        <v>372</v>
      </c>
      <c r="D7329" t="s">
        <v>723</v>
      </c>
      <c r="E7329" s="53" t="str">
        <f t="shared" si="229"/>
        <v>2016_KYHANCOCK</v>
      </c>
      <c r="F7329">
        <v>417000</v>
      </c>
      <c r="G7329" s="53">
        <f t="array" ref="G7329">SUM(IF(A7329=A$5:A7329,IF(C7329=C$5:C7329,1,0),0))</f>
        <v>46</v>
      </c>
    </row>
    <row r="7330" spans="1:7" x14ac:dyDescent="0.25">
      <c r="A7330">
        <v>2016</v>
      </c>
      <c r="B7330" s="53" t="str">
        <f t="shared" si="228"/>
        <v>2016_KY47</v>
      </c>
      <c r="C7330" t="s">
        <v>372</v>
      </c>
      <c r="D7330" t="s">
        <v>822</v>
      </c>
      <c r="E7330" s="53" t="str">
        <f t="shared" si="229"/>
        <v>2016_KYHARDIN</v>
      </c>
      <c r="F7330">
        <v>417000</v>
      </c>
      <c r="G7330" s="53">
        <f t="array" ref="G7330">SUM(IF(A7330=A$5:A7330,IF(C7330=C$5:C7330,1,0),0))</f>
        <v>47</v>
      </c>
    </row>
    <row r="7331" spans="1:7" x14ac:dyDescent="0.25">
      <c r="A7331">
        <v>2016</v>
      </c>
      <c r="B7331" s="53" t="str">
        <f t="shared" si="228"/>
        <v>2016_KY48</v>
      </c>
      <c r="C7331" t="s">
        <v>372</v>
      </c>
      <c r="D7331" t="s">
        <v>1026</v>
      </c>
      <c r="E7331" s="53" t="str">
        <f t="shared" si="229"/>
        <v>2016_KYHARLAN</v>
      </c>
      <c r="F7331">
        <v>417000</v>
      </c>
      <c r="G7331" s="53">
        <f t="array" ref="G7331">SUM(IF(A7331=A$5:A7331,IF(C7331=C$5:C7331,1,0),0))</f>
        <v>48</v>
      </c>
    </row>
    <row r="7332" spans="1:7" x14ac:dyDescent="0.25">
      <c r="A7332">
        <v>2016</v>
      </c>
      <c r="B7332" s="53" t="str">
        <f t="shared" si="228"/>
        <v>2016_KY49</v>
      </c>
      <c r="C7332" t="s">
        <v>372</v>
      </c>
      <c r="D7332" t="s">
        <v>867</v>
      </c>
      <c r="E7332" s="53" t="str">
        <f t="shared" si="229"/>
        <v>2016_KYHARRISON</v>
      </c>
      <c r="F7332">
        <v>417000</v>
      </c>
      <c r="G7332" s="53">
        <f t="array" ref="G7332">SUM(IF(A7332=A$5:A7332,IF(C7332=C$5:C7332,1,0),0))</f>
        <v>49</v>
      </c>
    </row>
    <row r="7333" spans="1:7" x14ac:dyDescent="0.25">
      <c r="A7333">
        <v>2016</v>
      </c>
      <c r="B7333" s="53" t="str">
        <f t="shared" si="228"/>
        <v>2016_KY50</v>
      </c>
      <c r="C7333" t="s">
        <v>372</v>
      </c>
      <c r="D7333" t="s">
        <v>726</v>
      </c>
      <c r="E7333" s="53" t="str">
        <f t="shared" si="229"/>
        <v>2016_KYHART</v>
      </c>
      <c r="F7333">
        <v>417000</v>
      </c>
      <c r="G7333" s="53">
        <f t="array" ref="G7333">SUM(IF(A7333=A$5:A7333,IF(C7333=C$5:C7333,1,0),0))</f>
        <v>50</v>
      </c>
    </row>
    <row r="7334" spans="1:7" x14ac:dyDescent="0.25">
      <c r="A7334">
        <v>2016</v>
      </c>
      <c r="B7334" s="53" t="str">
        <f t="shared" si="228"/>
        <v>2016_KY51</v>
      </c>
      <c r="C7334" t="s">
        <v>372</v>
      </c>
      <c r="D7334" t="s">
        <v>823</v>
      </c>
      <c r="E7334" s="53" t="str">
        <f t="shared" si="229"/>
        <v>2016_KYHENDERSON</v>
      </c>
      <c r="F7334">
        <v>417000</v>
      </c>
      <c r="G7334" s="53">
        <f t="array" ref="G7334">SUM(IF(A7334=A$5:A7334,IF(C7334=C$5:C7334,1,0),0))</f>
        <v>51</v>
      </c>
    </row>
    <row r="7335" spans="1:7" x14ac:dyDescent="0.25">
      <c r="A7335">
        <v>2016</v>
      </c>
      <c r="B7335" s="53" t="str">
        <f t="shared" si="228"/>
        <v>2016_KY52</v>
      </c>
      <c r="C7335" t="s">
        <v>372</v>
      </c>
      <c r="D7335" t="s">
        <v>458</v>
      </c>
      <c r="E7335" s="53" t="str">
        <f t="shared" si="229"/>
        <v>2016_KYHENRY</v>
      </c>
      <c r="F7335">
        <v>417000</v>
      </c>
      <c r="G7335" s="53">
        <f t="array" ref="G7335">SUM(IF(A7335=A$5:A7335,IF(C7335=C$5:C7335,1,0),0))</f>
        <v>52</v>
      </c>
    </row>
    <row r="7336" spans="1:7" x14ac:dyDescent="0.25">
      <c r="A7336">
        <v>2016</v>
      </c>
      <c r="B7336" s="53" t="str">
        <f t="shared" si="228"/>
        <v>2016_KY53</v>
      </c>
      <c r="C7336" t="s">
        <v>372</v>
      </c>
      <c r="D7336" t="s">
        <v>287</v>
      </c>
      <c r="E7336" s="53" t="str">
        <f t="shared" si="229"/>
        <v>2016_KYHICKMAN</v>
      </c>
      <c r="F7336">
        <v>417000</v>
      </c>
      <c r="G7336" s="53">
        <f t="array" ref="G7336">SUM(IF(A7336=A$5:A7336,IF(C7336=C$5:C7336,1,0),0))</f>
        <v>53</v>
      </c>
    </row>
    <row r="7337" spans="1:7" x14ac:dyDescent="0.25">
      <c r="A7337">
        <v>2016</v>
      </c>
      <c r="B7337" s="53" t="str">
        <f t="shared" si="228"/>
        <v>2016_KY54</v>
      </c>
      <c r="C7337" t="s">
        <v>372</v>
      </c>
      <c r="D7337" t="s">
        <v>1027</v>
      </c>
      <c r="E7337" s="53" t="str">
        <f t="shared" si="229"/>
        <v>2016_KYHOPKINS</v>
      </c>
      <c r="F7337">
        <v>417000</v>
      </c>
      <c r="G7337" s="53">
        <f t="array" ref="G7337">SUM(IF(A7337=A$5:A7337,IF(C7337=C$5:C7337,1,0),0))</f>
        <v>54</v>
      </c>
    </row>
    <row r="7338" spans="1:7" x14ac:dyDescent="0.25">
      <c r="A7338">
        <v>2016</v>
      </c>
      <c r="B7338" s="53" t="str">
        <f t="shared" si="228"/>
        <v>2016_KY55</v>
      </c>
      <c r="C7338" t="s">
        <v>372</v>
      </c>
      <c r="D7338" t="s">
        <v>460</v>
      </c>
      <c r="E7338" s="53" t="str">
        <f t="shared" si="229"/>
        <v>2016_KYJACKSON</v>
      </c>
      <c r="F7338">
        <v>417000</v>
      </c>
      <c r="G7338" s="53">
        <f t="array" ref="G7338">SUM(IF(A7338=A$5:A7338,IF(C7338=C$5:C7338,1,0),0))</f>
        <v>55</v>
      </c>
    </row>
    <row r="7339" spans="1:7" x14ac:dyDescent="0.25">
      <c r="A7339">
        <v>2016</v>
      </c>
      <c r="B7339" s="53" t="str">
        <f t="shared" si="228"/>
        <v>2016_KY56</v>
      </c>
      <c r="C7339" t="s">
        <v>372</v>
      </c>
      <c r="D7339" t="s">
        <v>196</v>
      </c>
      <c r="E7339" s="53" t="str">
        <f t="shared" si="229"/>
        <v>2016_KYJEFFERSON</v>
      </c>
      <c r="F7339">
        <v>417000</v>
      </c>
      <c r="G7339" s="53">
        <f t="array" ref="G7339">SUM(IF(A7339=A$5:A7339,IF(C7339=C$5:C7339,1,0),0))</f>
        <v>56</v>
      </c>
    </row>
    <row r="7340" spans="1:7" x14ac:dyDescent="0.25">
      <c r="A7340">
        <v>2016</v>
      </c>
      <c r="B7340" s="53" t="str">
        <f t="shared" si="228"/>
        <v>2016_KY57</v>
      </c>
      <c r="C7340" t="s">
        <v>372</v>
      </c>
      <c r="D7340" t="s">
        <v>1028</v>
      </c>
      <c r="E7340" s="53" t="str">
        <f t="shared" si="229"/>
        <v>2016_KYJESSAMINE</v>
      </c>
      <c r="F7340">
        <v>417000</v>
      </c>
      <c r="G7340" s="53">
        <f t="array" ref="G7340">SUM(IF(A7340=A$5:A7340,IF(C7340=C$5:C7340,1,0),0))</f>
        <v>57</v>
      </c>
    </row>
    <row r="7341" spans="1:7" x14ac:dyDescent="0.25">
      <c r="A7341">
        <v>2016</v>
      </c>
      <c r="B7341" s="53" t="str">
        <f t="shared" si="228"/>
        <v>2016_KY58</v>
      </c>
      <c r="C7341" t="s">
        <v>372</v>
      </c>
      <c r="D7341" t="s">
        <v>525</v>
      </c>
      <c r="E7341" s="53" t="str">
        <f t="shared" si="229"/>
        <v>2016_KYJOHNSON</v>
      </c>
      <c r="F7341">
        <v>417000</v>
      </c>
      <c r="G7341" s="53">
        <f t="array" ref="G7341">SUM(IF(A7341=A$5:A7341,IF(C7341=C$5:C7341,1,0),0))</f>
        <v>58</v>
      </c>
    </row>
    <row r="7342" spans="1:7" x14ac:dyDescent="0.25">
      <c r="A7342">
        <v>2016</v>
      </c>
      <c r="B7342" s="53" t="str">
        <f t="shared" si="228"/>
        <v>2016_KY59</v>
      </c>
      <c r="C7342" t="s">
        <v>372</v>
      </c>
      <c r="D7342" t="s">
        <v>1029</v>
      </c>
      <c r="E7342" s="53" t="str">
        <f t="shared" si="229"/>
        <v>2016_KYKENTON</v>
      </c>
      <c r="F7342">
        <v>417000</v>
      </c>
      <c r="G7342" s="53">
        <f t="array" ref="G7342">SUM(IF(A7342=A$5:A7342,IF(C7342=C$5:C7342,1,0),0))</f>
        <v>59</v>
      </c>
    </row>
    <row r="7343" spans="1:7" x14ac:dyDescent="0.25">
      <c r="A7343">
        <v>2016</v>
      </c>
      <c r="B7343" s="53" t="str">
        <f t="shared" si="228"/>
        <v>2016_KY60</v>
      </c>
      <c r="C7343" t="s">
        <v>372</v>
      </c>
      <c r="D7343" t="s">
        <v>1030</v>
      </c>
      <c r="E7343" s="53" t="str">
        <f t="shared" si="229"/>
        <v>2016_KYKNOTT</v>
      </c>
      <c r="F7343">
        <v>417000</v>
      </c>
      <c r="G7343" s="53">
        <f t="array" ref="G7343">SUM(IF(A7343=A$5:A7343,IF(C7343=C$5:C7343,1,0),0))</f>
        <v>60</v>
      </c>
    </row>
    <row r="7344" spans="1:7" x14ac:dyDescent="0.25">
      <c r="A7344">
        <v>2016</v>
      </c>
      <c r="B7344" s="53" t="str">
        <f t="shared" si="228"/>
        <v>2016_KY61</v>
      </c>
      <c r="C7344" t="s">
        <v>372</v>
      </c>
      <c r="D7344" t="s">
        <v>830</v>
      </c>
      <c r="E7344" s="53" t="str">
        <f t="shared" si="229"/>
        <v>2016_KYKNOX</v>
      </c>
      <c r="F7344">
        <v>417000</v>
      </c>
      <c r="G7344" s="53">
        <f t="array" ref="G7344">SUM(IF(A7344=A$5:A7344,IF(C7344=C$5:C7344,1,0),0))</f>
        <v>61</v>
      </c>
    </row>
    <row r="7345" spans="1:7" x14ac:dyDescent="0.25">
      <c r="A7345">
        <v>2016</v>
      </c>
      <c r="B7345" s="53" t="str">
        <f t="shared" si="228"/>
        <v>2016_KY62</v>
      </c>
      <c r="C7345" t="s">
        <v>372</v>
      </c>
      <c r="D7345" t="s">
        <v>1031</v>
      </c>
      <c r="E7345" s="53" t="str">
        <f t="shared" si="229"/>
        <v>2016_KYLARUE</v>
      </c>
      <c r="F7345">
        <v>417000</v>
      </c>
      <c r="G7345" s="53">
        <f t="array" ref="G7345">SUM(IF(A7345=A$5:A7345,IF(C7345=C$5:C7345,1,0),0))</f>
        <v>62</v>
      </c>
    </row>
    <row r="7346" spans="1:7" x14ac:dyDescent="0.25">
      <c r="A7346">
        <v>2016</v>
      </c>
      <c r="B7346" s="53" t="str">
        <f t="shared" si="228"/>
        <v>2016_KY63</v>
      </c>
      <c r="C7346" t="s">
        <v>372</v>
      </c>
      <c r="D7346" t="s">
        <v>1032</v>
      </c>
      <c r="E7346" s="53" t="str">
        <f t="shared" si="229"/>
        <v>2016_KYLAUREL</v>
      </c>
      <c r="F7346">
        <v>417000</v>
      </c>
      <c r="G7346" s="53">
        <f t="array" ref="G7346">SUM(IF(A7346=A$5:A7346,IF(C7346=C$5:C7346,1,0),0))</f>
        <v>63</v>
      </c>
    </row>
    <row r="7347" spans="1:7" x14ac:dyDescent="0.25">
      <c r="A7347">
        <v>2016</v>
      </c>
      <c r="B7347" s="53" t="str">
        <f t="shared" si="228"/>
        <v>2016_KY64</v>
      </c>
      <c r="C7347" t="s">
        <v>372</v>
      </c>
      <c r="D7347" t="s">
        <v>463</v>
      </c>
      <c r="E7347" s="53" t="str">
        <f t="shared" si="229"/>
        <v>2016_KYLAWRENCE</v>
      </c>
      <c r="F7347">
        <v>417000</v>
      </c>
      <c r="G7347" s="53">
        <f t="array" ref="G7347">SUM(IF(A7347=A$5:A7347,IF(C7347=C$5:C7347,1,0),0))</f>
        <v>64</v>
      </c>
    </row>
    <row r="7348" spans="1:7" x14ac:dyDescent="0.25">
      <c r="A7348">
        <v>2016</v>
      </c>
      <c r="B7348" s="53" t="str">
        <f t="shared" si="228"/>
        <v>2016_KY65</v>
      </c>
      <c r="C7348" t="s">
        <v>372</v>
      </c>
      <c r="D7348" t="s">
        <v>464</v>
      </c>
      <c r="E7348" s="53" t="str">
        <f t="shared" si="229"/>
        <v>2016_KYLEE</v>
      </c>
      <c r="F7348">
        <v>417000</v>
      </c>
      <c r="G7348" s="53">
        <f t="array" ref="G7348">SUM(IF(A7348=A$5:A7348,IF(C7348=C$5:C7348,1,0),0))</f>
        <v>65</v>
      </c>
    </row>
    <row r="7349" spans="1:7" x14ac:dyDescent="0.25">
      <c r="A7349">
        <v>2016</v>
      </c>
      <c r="B7349" s="53" t="str">
        <f t="shared" si="228"/>
        <v>2016_KY66</v>
      </c>
      <c r="C7349" t="s">
        <v>372</v>
      </c>
      <c r="D7349" t="s">
        <v>1033</v>
      </c>
      <c r="E7349" s="53" t="str">
        <f t="shared" si="229"/>
        <v>2016_KYLESLIE</v>
      </c>
      <c r="F7349">
        <v>417000</v>
      </c>
      <c r="G7349" s="53">
        <f t="array" ref="G7349">SUM(IF(A7349=A$5:A7349,IF(C7349=C$5:C7349,1,0),0))</f>
        <v>66</v>
      </c>
    </row>
    <row r="7350" spans="1:7" x14ac:dyDescent="0.25">
      <c r="A7350">
        <v>2016</v>
      </c>
      <c r="B7350" s="53" t="str">
        <f t="shared" si="228"/>
        <v>2016_KY67</v>
      </c>
      <c r="C7350" t="s">
        <v>372</v>
      </c>
      <c r="D7350" t="s">
        <v>1034</v>
      </c>
      <c r="E7350" s="53" t="str">
        <f t="shared" si="229"/>
        <v>2016_KYLETCHER</v>
      </c>
      <c r="F7350">
        <v>417000</v>
      </c>
      <c r="G7350" s="53">
        <f t="array" ref="G7350">SUM(IF(A7350=A$5:A7350,IF(C7350=C$5:C7350,1,0),0))</f>
        <v>67</v>
      </c>
    </row>
    <row r="7351" spans="1:7" x14ac:dyDescent="0.25">
      <c r="A7351">
        <v>2016</v>
      </c>
      <c r="B7351" s="53" t="str">
        <f t="shared" si="228"/>
        <v>2016_KY68</v>
      </c>
      <c r="C7351" t="s">
        <v>372</v>
      </c>
      <c r="D7351" t="s">
        <v>796</v>
      </c>
      <c r="E7351" s="53" t="str">
        <f t="shared" si="229"/>
        <v>2016_KYLEWIS</v>
      </c>
      <c r="F7351">
        <v>417000</v>
      </c>
      <c r="G7351" s="53">
        <f t="array" ref="G7351">SUM(IF(A7351=A$5:A7351,IF(C7351=C$5:C7351,1,0),0))</f>
        <v>68</v>
      </c>
    </row>
    <row r="7352" spans="1:7" x14ac:dyDescent="0.25">
      <c r="A7352">
        <v>2016</v>
      </c>
      <c r="B7352" s="53" t="str">
        <f t="shared" si="228"/>
        <v>2016_KY69</v>
      </c>
      <c r="C7352" t="s">
        <v>372</v>
      </c>
      <c r="D7352" t="s">
        <v>221</v>
      </c>
      <c r="E7352" s="53" t="str">
        <f t="shared" si="229"/>
        <v>2016_KYLINCOLN</v>
      </c>
      <c r="F7352">
        <v>417000</v>
      </c>
      <c r="G7352" s="53">
        <f t="array" ref="G7352">SUM(IF(A7352=A$5:A7352,IF(C7352=C$5:C7352,1,0),0))</f>
        <v>69</v>
      </c>
    </row>
    <row r="7353" spans="1:7" x14ac:dyDescent="0.25">
      <c r="A7353">
        <v>2016</v>
      </c>
      <c r="B7353" s="53" t="str">
        <f t="shared" si="228"/>
        <v>2016_KY70</v>
      </c>
      <c r="C7353" t="s">
        <v>372</v>
      </c>
      <c r="D7353" t="s">
        <v>832</v>
      </c>
      <c r="E7353" s="53" t="str">
        <f t="shared" si="229"/>
        <v>2016_KYLIVINGSTON</v>
      </c>
      <c r="F7353">
        <v>417000</v>
      </c>
      <c r="G7353" s="53">
        <f t="array" ref="G7353">SUM(IF(A7353=A$5:A7353,IF(C7353=C$5:C7353,1,0),0))</f>
        <v>70</v>
      </c>
    </row>
    <row r="7354" spans="1:7" x14ac:dyDescent="0.25">
      <c r="A7354">
        <v>2016</v>
      </c>
      <c r="B7354" s="53" t="str">
        <f t="shared" si="228"/>
        <v>2016_KY71</v>
      </c>
      <c r="C7354" t="s">
        <v>372</v>
      </c>
      <c r="D7354" t="s">
        <v>528</v>
      </c>
      <c r="E7354" s="53" t="str">
        <f t="shared" si="229"/>
        <v>2016_KYLOGAN</v>
      </c>
      <c r="F7354">
        <v>417000</v>
      </c>
      <c r="G7354" s="53">
        <f t="array" ref="G7354">SUM(IF(A7354=A$5:A7354,IF(C7354=C$5:C7354,1,0),0))</f>
        <v>71</v>
      </c>
    </row>
    <row r="7355" spans="1:7" x14ac:dyDescent="0.25">
      <c r="A7355">
        <v>2016</v>
      </c>
      <c r="B7355" s="53" t="str">
        <f t="shared" si="228"/>
        <v>2016_KY72</v>
      </c>
      <c r="C7355" t="s">
        <v>372</v>
      </c>
      <c r="D7355" t="s">
        <v>919</v>
      </c>
      <c r="E7355" s="53" t="str">
        <f t="shared" si="229"/>
        <v>2016_KYLYON</v>
      </c>
      <c r="F7355">
        <v>417000</v>
      </c>
      <c r="G7355" s="53">
        <f t="array" ref="G7355">SUM(IF(A7355=A$5:A7355,IF(C7355=C$5:C7355,1,0),0))</f>
        <v>72</v>
      </c>
    </row>
    <row r="7356" spans="1:7" x14ac:dyDescent="0.25">
      <c r="A7356">
        <v>2016</v>
      </c>
      <c r="B7356" s="53" t="str">
        <f t="shared" si="228"/>
        <v>2016_KY73</v>
      </c>
      <c r="C7356" t="s">
        <v>372</v>
      </c>
      <c r="D7356" t="s">
        <v>1035</v>
      </c>
      <c r="E7356" s="53" t="str">
        <f t="shared" si="229"/>
        <v>2016_KYMCCRACKEN</v>
      </c>
      <c r="F7356">
        <v>417000</v>
      </c>
      <c r="G7356" s="53">
        <f t="array" ref="G7356">SUM(IF(A7356=A$5:A7356,IF(C7356=C$5:C7356,1,0),0))</f>
        <v>73</v>
      </c>
    </row>
    <row r="7357" spans="1:7" x14ac:dyDescent="0.25">
      <c r="A7357">
        <v>2016</v>
      </c>
      <c r="B7357" s="53" t="str">
        <f t="shared" si="228"/>
        <v>2016_KY74</v>
      </c>
      <c r="C7357" t="s">
        <v>372</v>
      </c>
      <c r="D7357" t="s">
        <v>1036</v>
      </c>
      <c r="E7357" s="53" t="str">
        <f t="shared" si="229"/>
        <v>2016_KYMCCREARY</v>
      </c>
      <c r="F7357">
        <v>417000</v>
      </c>
      <c r="G7357" s="53">
        <f t="array" ref="G7357">SUM(IF(A7357=A$5:A7357,IF(C7357=C$5:C7357,1,0),0))</f>
        <v>74</v>
      </c>
    </row>
    <row r="7358" spans="1:7" x14ac:dyDescent="0.25">
      <c r="A7358">
        <v>2016</v>
      </c>
      <c r="B7358" s="53" t="str">
        <f t="shared" si="228"/>
        <v>2016_KY75</v>
      </c>
      <c r="C7358" t="s">
        <v>372</v>
      </c>
      <c r="D7358" t="s">
        <v>835</v>
      </c>
      <c r="E7358" s="53" t="str">
        <f t="shared" si="229"/>
        <v>2016_KYMCLEAN</v>
      </c>
      <c r="F7358">
        <v>417000</v>
      </c>
      <c r="G7358" s="53">
        <f t="array" ref="G7358">SUM(IF(A7358=A$5:A7358,IF(C7358=C$5:C7358,1,0),0))</f>
        <v>75</v>
      </c>
    </row>
    <row r="7359" spans="1:7" x14ac:dyDescent="0.25">
      <c r="A7359">
        <v>2016</v>
      </c>
      <c r="B7359" s="53" t="str">
        <f t="shared" si="228"/>
        <v>2016_KY76</v>
      </c>
      <c r="C7359" t="s">
        <v>372</v>
      </c>
      <c r="D7359" t="s">
        <v>467</v>
      </c>
      <c r="E7359" s="53" t="str">
        <f t="shared" si="229"/>
        <v>2016_KYMADISON</v>
      </c>
      <c r="F7359">
        <v>417000</v>
      </c>
      <c r="G7359" s="53">
        <f t="array" ref="G7359">SUM(IF(A7359=A$5:A7359,IF(C7359=C$5:C7359,1,0),0))</f>
        <v>76</v>
      </c>
    </row>
    <row r="7360" spans="1:7" x14ac:dyDescent="0.25">
      <c r="A7360">
        <v>2016</v>
      </c>
      <c r="B7360" s="53" t="str">
        <f t="shared" si="228"/>
        <v>2016_KY77</v>
      </c>
      <c r="C7360" t="s">
        <v>372</v>
      </c>
      <c r="D7360" t="s">
        <v>1037</v>
      </c>
      <c r="E7360" s="53" t="str">
        <f t="shared" si="229"/>
        <v>2016_KYMAGOFFIN</v>
      </c>
      <c r="F7360">
        <v>417000</v>
      </c>
      <c r="G7360" s="53">
        <f t="array" ref="G7360">SUM(IF(A7360=A$5:A7360,IF(C7360=C$5:C7360,1,0),0))</f>
        <v>77</v>
      </c>
    </row>
    <row r="7361" spans="1:7" x14ac:dyDescent="0.25">
      <c r="A7361">
        <v>2016</v>
      </c>
      <c r="B7361" s="53" t="str">
        <f t="shared" si="228"/>
        <v>2016_KY78</v>
      </c>
      <c r="C7361" t="s">
        <v>372</v>
      </c>
      <c r="D7361" t="s">
        <v>469</v>
      </c>
      <c r="E7361" s="53" t="str">
        <f t="shared" si="229"/>
        <v>2016_KYMARION</v>
      </c>
      <c r="F7361">
        <v>417000</v>
      </c>
      <c r="G7361" s="53">
        <f t="array" ref="G7361">SUM(IF(A7361=A$5:A7361,IF(C7361=C$5:C7361,1,0),0))</f>
        <v>78</v>
      </c>
    </row>
    <row r="7362" spans="1:7" x14ac:dyDescent="0.25">
      <c r="A7362">
        <v>2016</v>
      </c>
      <c r="B7362" s="53" t="str">
        <f t="shared" si="228"/>
        <v>2016_KY79</v>
      </c>
      <c r="C7362" t="s">
        <v>372</v>
      </c>
      <c r="D7362" t="s">
        <v>470</v>
      </c>
      <c r="E7362" s="53" t="str">
        <f t="shared" si="229"/>
        <v>2016_KYMARSHALL</v>
      </c>
      <c r="F7362">
        <v>417000</v>
      </c>
      <c r="G7362" s="53">
        <f t="array" ref="G7362">SUM(IF(A7362=A$5:A7362,IF(C7362=C$5:C7362,1,0),0))</f>
        <v>79</v>
      </c>
    </row>
    <row r="7363" spans="1:7" x14ac:dyDescent="0.25">
      <c r="A7363">
        <v>2016</v>
      </c>
      <c r="B7363" s="53" t="str">
        <f t="shared" si="228"/>
        <v>2016_KY80</v>
      </c>
      <c r="C7363" t="s">
        <v>372</v>
      </c>
      <c r="D7363" t="s">
        <v>654</v>
      </c>
      <c r="E7363" s="53" t="str">
        <f t="shared" si="229"/>
        <v>2016_KYMARTIN</v>
      </c>
      <c r="F7363">
        <v>417000</v>
      </c>
      <c r="G7363" s="53">
        <f t="array" ref="G7363">SUM(IF(A7363=A$5:A7363,IF(C7363=C$5:C7363,1,0),0))</f>
        <v>80</v>
      </c>
    </row>
    <row r="7364" spans="1:7" x14ac:dyDescent="0.25">
      <c r="A7364">
        <v>2016</v>
      </c>
      <c r="B7364" s="53" t="str">
        <f t="shared" si="228"/>
        <v>2016_KY81</v>
      </c>
      <c r="C7364" t="s">
        <v>372</v>
      </c>
      <c r="D7364" t="s">
        <v>837</v>
      </c>
      <c r="E7364" s="53" t="str">
        <f t="shared" si="229"/>
        <v>2016_KYMASON</v>
      </c>
      <c r="F7364">
        <v>417000</v>
      </c>
      <c r="G7364" s="53">
        <f t="array" ref="G7364">SUM(IF(A7364=A$5:A7364,IF(C7364=C$5:C7364,1,0),0))</f>
        <v>81</v>
      </c>
    </row>
    <row r="7365" spans="1:7" x14ac:dyDescent="0.25">
      <c r="A7365">
        <v>2016</v>
      </c>
      <c r="B7365" s="53" t="str">
        <f t="shared" si="228"/>
        <v>2016_KY82</v>
      </c>
      <c r="C7365" t="s">
        <v>372</v>
      </c>
      <c r="D7365" t="s">
        <v>971</v>
      </c>
      <c r="E7365" s="53" t="str">
        <f t="shared" si="229"/>
        <v>2016_KYMEADE</v>
      </c>
      <c r="F7365">
        <v>417000</v>
      </c>
      <c r="G7365" s="53">
        <f t="array" ref="G7365">SUM(IF(A7365=A$5:A7365,IF(C7365=C$5:C7365,1,0),0))</f>
        <v>82</v>
      </c>
    </row>
    <row r="7366" spans="1:7" x14ac:dyDescent="0.25">
      <c r="A7366">
        <v>2016</v>
      </c>
      <c r="B7366" s="53" t="str">
        <f t="shared" ref="B7366:B7429" si="230">A7366&amp;"_"&amp;C7366&amp;G7366</f>
        <v>2016_KY83</v>
      </c>
      <c r="C7366" t="s">
        <v>372</v>
      </c>
      <c r="D7366" t="s">
        <v>1038</v>
      </c>
      <c r="E7366" s="53" t="str">
        <f t="shared" ref="E7366:E7429" si="231">A7366&amp;"_"&amp;C7366&amp;D7366</f>
        <v>2016_KYMENIFEE</v>
      </c>
      <c r="F7366">
        <v>417000</v>
      </c>
      <c r="G7366" s="53">
        <f t="array" ref="G7366">SUM(IF(A7366=A$5:A7366,IF(C7366=C$5:C7366,1,0),0))</f>
        <v>83</v>
      </c>
    </row>
    <row r="7367" spans="1:7" x14ac:dyDescent="0.25">
      <c r="A7367">
        <v>2016</v>
      </c>
      <c r="B7367" s="53" t="str">
        <f t="shared" si="230"/>
        <v>2016_KY84</v>
      </c>
      <c r="C7367" t="s">
        <v>372</v>
      </c>
      <c r="D7367" t="s">
        <v>840</v>
      </c>
      <c r="E7367" s="53" t="str">
        <f t="shared" si="231"/>
        <v>2016_KYMERCER</v>
      </c>
      <c r="F7367">
        <v>417000</v>
      </c>
      <c r="G7367" s="53">
        <f t="array" ref="G7367">SUM(IF(A7367=A$5:A7367,IF(C7367=C$5:C7367,1,0),0))</f>
        <v>84</v>
      </c>
    </row>
    <row r="7368" spans="1:7" x14ac:dyDescent="0.25">
      <c r="A7368">
        <v>2016</v>
      </c>
      <c r="B7368" s="53" t="str">
        <f t="shared" si="230"/>
        <v>2016_KY85</v>
      </c>
      <c r="C7368" t="s">
        <v>372</v>
      </c>
      <c r="D7368" t="s">
        <v>1039</v>
      </c>
      <c r="E7368" s="53" t="str">
        <f t="shared" si="231"/>
        <v>2016_KYMETCALFE</v>
      </c>
      <c r="F7368">
        <v>417000</v>
      </c>
      <c r="G7368" s="53">
        <f t="array" ref="G7368">SUM(IF(A7368=A$5:A7368,IF(C7368=C$5:C7368,1,0),0))</f>
        <v>85</v>
      </c>
    </row>
    <row r="7369" spans="1:7" x14ac:dyDescent="0.25">
      <c r="A7369">
        <v>2016</v>
      </c>
      <c r="B7369" s="53" t="str">
        <f t="shared" si="230"/>
        <v>2016_KY86</v>
      </c>
      <c r="C7369" t="s">
        <v>372</v>
      </c>
      <c r="D7369" t="s">
        <v>210</v>
      </c>
      <c r="E7369" s="53" t="str">
        <f t="shared" si="231"/>
        <v>2016_KYMONROE</v>
      </c>
      <c r="F7369">
        <v>417000</v>
      </c>
      <c r="G7369" s="53">
        <f t="array" ref="G7369">SUM(IF(A7369=A$5:A7369,IF(C7369=C$5:C7369,1,0),0))</f>
        <v>86</v>
      </c>
    </row>
    <row r="7370" spans="1:7" x14ac:dyDescent="0.25">
      <c r="A7370">
        <v>2016</v>
      </c>
      <c r="B7370" s="53" t="str">
        <f t="shared" si="230"/>
        <v>2016_KY87</v>
      </c>
      <c r="C7370" t="s">
        <v>372</v>
      </c>
      <c r="D7370" t="s">
        <v>232</v>
      </c>
      <c r="E7370" s="53" t="str">
        <f t="shared" si="231"/>
        <v>2016_KYMONTGOMERY</v>
      </c>
      <c r="F7370">
        <v>417000</v>
      </c>
      <c r="G7370" s="53">
        <f t="array" ref="G7370">SUM(IF(A7370=A$5:A7370,IF(C7370=C$5:C7370,1,0),0))</f>
        <v>87</v>
      </c>
    </row>
    <row r="7371" spans="1:7" x14ac:dyDescent="0.25">
      <c r="A7371">
        <v>2016</v>
      </c>
      <c r="B7371" s="53" t="str">
        <f t="shared" si="230"/>
        <v>2016_KY88</v>
      </c>
      <c r="C7371" t="s">
        <v>372</v>
      </c>
      <c r="D7371" t="s">
        <v>472</v>
      </c>
      <c r="E7371" s="53" t="str">
        <f t="shared" si="231"/>
        <v>2016_KYMORGAN</v>
      </c>
      <c r="F7371">
        <v>417000</v>
      </c>
      <c r="G7371" s="53">
        <f t="array" ref="G7371">SUM(IF(A7371=A$5:A7371,IF(C7371=C$5:C7371,1,0),0))</f>
        <v>88</v>
      </c>
    </row>
    <row r="7372" spans="1:7" x14ac:dyDescent="0.25">
      <c r="A7372">
        <v>2016</v>
      </c>
      <c r="B7372" s="53" t="str">
        <f t="shared" si="230"/>
        <v>2016_KY89</v>
      </c>
      <c r="C7372" t="s">
        <v>372</v>
      </c>
      <c r="D7372" t="s">
        <v>1040</v>
      </c>
      <c r="E7372" s="53" t="str">
        <f t="shared" si="231"/>
        <v>2016_KYMUHLENBERG</v>
      </c>
      <c r="F7372">
        <v>417000</v>
      </c>
      <c r="G7372" s="53">
        <f t="array" ref="G7372">SUM(IF(A7372=A$5:A7372,IF(C7372=C$5:C7372,1,0),0))</f>
        <v>89</v>
      </c>
    </row>
    <row r="7373" spans="1:7" x14ac:dyDescent="0.25">
      <c r="A7373">
        <v>2016</v>
      </c>
      <c r="B7373" s="53" t="str">
        <f t="shared" si="230"/>
        <v>2016_KY90</v>
      </c>
      <c r="C7373" t="s">
        <v>372</v>
      </c>
      <c r="D7373" t="s">
        <v>327</v>
      </c>
      <c r="E7373" s="53" t="str">
        <f t="shared" si="231"/>
        <v>2016_KYNELSON</v>
      </c>
      <c r="F7373">
        <v>417000</v>
      </c>
      <c r="G7373" s="53">
        <f t="array" ref="G7373">SUM(IF(A7373=A$5:A7373,IF(C7373=C$5:C7373,1,0),0))</f>
        <v>90</v>
      </c>
    </row>
    <row r="7374" spans="1:7" x14ac:dyDescent="0.25">
      <c r="A7374">
        <v>2016</v>
      </c>
      <c r="B7374" s="53" t="str">
        <f t="shared" si="230"/>
        <v>2016_KY91</v>
      </c>
      <c r="C7374" t="s">
        <v>372</v>
      </c>
      <c r="D7374" t="s">
        <v>1041</v>
      </c>
      <c r="E7374" s="53" t="str">
        <f t="shared" si="231"/>
        <v>2016_KYNICHOLAS</v>
      </c>
      <c r="F7374">
        <v>417000</v>
      </c>
      <c r="G7374" s="53">
        <f t="array" ref="G7374">SUM(IF(A7374=A$5:A7374,IF(C7374=C$5:C7374,1,0),0))</f>
        <v>91</v>
      </c>
    </row>
    <row r="7375" spans="1:7" x14ac:dyDescent="0.25">
      <c r="A7375">
        <v>2016</v>
      </c>
      <c r="B7375" s="53" t="str">
        <f t="shared" si="230"/>
        <v>2016_KY92</v>
      </c>
      <c r="C7375" t="s">
        <v>372</v>
      </c>
      <c r="D7375" t="s">
        <v>113</v>
      </c>
      <c r="E7375" s="53" t="str">
        <f t="shared" si="231"/>
        <v>2016_KYOHIO</v>
      </c>
      <c r="F7375">
        <v>417000</v>
      </c>
      <c r="G7375" s="53">
        <f t="array" ref="G7375">SUM(IF(A7375=A$5:A7375,IF(C7375=C$5:C7375,1,0),0))</f>
        <v>92</v>
      </c>
    </row>
    <row r="7376" spans="1:7" x14ac:dyDescent="0.25">
      <c r="A7376">
        <v>2016</v>
      </c>
      <c r="B7376" s="53" t="str">
        <f t="shared" si="230"/>
        <v>2016_KY93</v>
      </c>
      <c r="C7376" t="s">
        <v>372</v>
      </c>
      <c r="D7376" t="s">
        <v>1042</v>
      </c>
      <c r="E7376" s="53" t="str">
        <f t="shared" si="231"/>
        <v>2016_KYOLDHAM</v>
      </c>
      <c r="F7376">
        <v>417000</v>
      </c>
      <c r="G7376" s="53">
        <f t="array" ref="G7376">SUM(IF(A7376=A$5:A7376,IF(C7376=C$5:C7376,1,0),0))</f>
        <v>93</v>
      </c>
    </row>
    <row r="7377" spans="1:7" x14ac:dyDescent="0.25">
      <c r="A7377">
        <v>2016</v>
      </c>
      <c r="B7377" s="53" t="str">
        <f t="shared" si="230"/>
        <v>2016_KY94</v>
      </c>
      <c r="C7377" t="s">
        <v>372</v>
      </c>
      <c r="D7377" t="s">
        <v>877</v>
      </c>
      <c r="E7377" s="53" t="str">
        <f t="shared" si="231"/>
        <v>2016_KYOWEN</v>
      </c>
      <c r="F7377">
        <v>417000</v>
      </c>
      <c r="G7377" s="53">
        <f t="array" ref="G7377">SUM(IF(A7377=A$5:A7377,IF(C7377=C$5:C7377,1,0),0))</f>
        <v>94</v>
      </c>
    </row>
    <row r="7378" spans="1:7" x14ac:dyDescent="0.25">
      <c r="A7378">
        <v>2016</v>
      </c>
      <c r="B7378" s="53" t="str">
        <f t="shared" si="230"/>
        <v>2016_KY95</v>
      </c>
      <c r="C7378" t="s">
        <v>372</v>
      </c>
      <c r="D7378" t="s">
        <v>1043</v>
      </c>
      <c r="E7378" s="53" t="str">
        <f t="shared" si="231"/>
        <v>2016_KYOWSLEY</v>
      </c>
      <c r="F7378">
        <v>417000</v>
      </c>
      <c r="G7378" s="53">
        <f t="array" ref="G7378">SUM(IF(A7378=A$5:A7378,IF(C7378=C$5:C7378,1,0),0))</f>
        <v>95</v>
      </c>
    </row>
    <row r="7379" spans="1:7" x14ac:dyDescent="0.25">
      <c r="A7379">
        <v>2016</v>
      </c>
      <c r="B7379" s="53" t="str">
        <f t="shared" si="230"/>
        <v>2016_KY96</v>
      </c>
      <c r="C7379" t="s">
        <v>372</v>
      </c>
      <c r="D7379" t="s">
        <v>1044</v>
      </c>
      <c r="E7379" s="53" t="str">
        <f t="shared" si="231"/>
        <v>2016_KYPENDLETON</v>
      </c>
      <c r="F7379">
        <v>417000</v>
      </c>
      <c r="G7379" s="53">
        <f t="array" ref="G7379">SUM(IF(A7379=A$5:A7379,IF(C7379=C$5:C7379,1,0),0))</f>
        <v>96</v>
      </c>
    </row>
    <row r="7380" spans="1:7" x14ac:dyDescent="0.25">
      <c r="A7380">
        <v>2016</v>
      </c>
      <c r="B7380" s="53" t="str">
        <f t="shared" si="230"/>
        <v>2016_KY97</v>
      </c>
      <c r="C7380" t="s">
        <v>372</v>
      </c>
      <c r="D7380" t="s">
        <v>473</v>
      </c>
      <c r="E7380" s="53" t="str">
        <f t="shared" si="231"/>
        <v>2016_KYPERRY</v>
      </c>
      <c r="F7380">
        <v>417000</v>
      </c>
      <c r="G7380" s="53">
        <f t="array" ref="G7380">SUM(IF(A7380=A$5:A7380,IF(C7380=C$5:C7380,1,0),0))</f>
        <v>97</v>
      </c>
    </row>
    <row r="7381" spans="1:7" x14ac:dyDescent="0.25">
      <c r="A7381">
        <v>2016</v>
      </c>
      <c r="B7381" s="53" t="str">
        <f t="shared" si="230"/>
        <v>2016_KY98</v>
      </c>
      <c r="C7381" t="s">
        <v>372</v>
      </c>
      <c r="D7381" t="s">
        <v>277</v>
      </c>
      <c r="E7381" s="53" t="str">
        <f t="shared" si="231"/>
        <v>2016_KYPIKE</v>
      </c>
      <c r="F7381">
        <v>417000</v>
      </c>
      <c r="G7381" s="53">
        <f t="array" ref="G7381">SUM(IF(A7381=A$5:A7381,IF(C7381=C$5:C7381,1,0),0))</f>
        <v>98</v>
      </c>
    </row>
    <row r="7382" spans="1:7" x14ac:dyDescent="0.25">
      <c r="A7382">
        <v>2016</v>
      </c>
      <c r="B7382" s="53" t="str">
        <f t="shared" si="230"/>
        <v>2016_KY99</v>
      </c>
      <c r="C7382" t="s">
        <v>372</v>
      </c>
      <c r="D7382" t="s">
        <v>1045</v>
      </c>
      <c r="E7382" s="53" t="str">
        <f t="shared" si="231"/>
        <v>2016_KYPOWELL</v>
      </c>
      <c r="F7382">
        <v>417000</v>
      </c>
      <c r="G7382" s="53">
        <f t="array" ref="G7382">SUM(IF(A7382=A$5:A7382,IF(C7382=C$5:C7382,1,0),0))</f>
        <v>99</v>
      </c>
    </row>
    <row r="7383" spans="1:7" x14ac:dyDescent="0.25">
      <c r="A7383">
        <v>2016</v>
      </c>
      <c r="B7383" s="53" t="str">
        <f t="shared" si="230"/>
        <v>2016_KY100</v>
      </c>
      <c r="C7383" t="s">
        <v>372</v>
      </c>
      <c r="D7383" t="s">
        <v>538</v>
      </c>
      <c r="E7383" s="53" t="str">
        <f t="shared" si="231"/>
        <v>2016_KYPULASKI</v>
      </c>
      <c r="F7383">
        <v>417000</v>
      </c>
      <c r="G7383" s="53">
        <f t="array" ref="G7383">SUM(IF(A7383=A$5:A7383,IF(C7383=C$5:C7383,1,0),0))</f>
        <v>100</v>
      </c>
    </row>
    <row r="7384" spans="1:7" x14ac:dyDescent="0.25">
      <c r="A7384">
        <v>2016</v>
      </c>
      <c r="B7384" s="53" t="str">
        <f t="shared" si="230"/>
        <v>2016_KY101</v>
      </c>
      <c r="C7384" t="s">
        <v>372</v>
      </c>
      <c r="D7384" t="s">
        <v>290</v>
      </c>
      <c r="E7384" s="53" t="str">
        <f t="shared" si="231"/>
        <v>2016_KYROBERTSON</v>
      </c>
      <c r="F7384">
        <v>417000</v>
      </c>
      <c r="G7384" s="53">
        <f t="array" ref="G7384">SUM(IF(A7384=A$5:A7384,IF(C7384=C$5:C7384,1,0),0))</f>
        <v>101</v>
      </c>
    </row>
    <row r="7385" spans="1:7" x14ac:dyDescent="0.25">
      <c r="A7385">
        <v>2016</v>
      </c>
      <c r="B7385" s="53" t="str">
        <f t="shared" si="230"/>
        <v>2016_KY102</v>
      </c>
      <c r="C7385" t="s">
        <v>372</v>
      </c>
      <c r="D7385" t="s">
        <v>1046</v>
      </c>
      <c r="E7385" s="53" t="str">
        <f t="shared" si="231"/>
        <v>2016_KYROCKCASTLE</v>
      </c>
      <c r="F7385">
        <v>417000</v>
      </c>
      <c r="G7385" s="53">
        <f t="array" ref="G7385">SUM(IF(A7385=A$5:A7385,IF(C7385=C$5:C7385,1,0),0))</f>
        <v>102</v>
      </c>
    </row>
    <row r="7386" spans="1:7" x14ac:dyDescent="0.25">
      <c r="A7386">
        <v>2016</v>
      </c>
      <c r="B7386" s="53" t="str">
        <f t="shared" si="230"/>
        <v>2016_KY103</v>
      </c>
      <c r="C7386" t="s">
        <v>372</v>
      </c>
      <c r="D7386" t="s">
        <v>1047</v>
      </c>
      <c r="E7386" s="53" t="str">
        <f t="shared" si="231"/>
        <v>2016_KYROWAN</v>
      </c>
      <c r="F7386">
        <v>417000</v>
      </c>
      <c r="G7386" s="53">
        <f t="array" ref="G7386">SUM(IF(A7386=A$5:A7386,IF(C7386=C$5:C7386,1,0),0))</f>
        <v>103</v>
      </c>
    </row>
    <row r="7387" spans="1:7" x14ac:dyDescent="0.25">
      <c r="A7387">
        <v>2016</v>
      </c>
      <c r="B7387" s="53" t="str">
        <f t="shared" si="230"/>
        <v>2016_KY104</v>
      </c>
      <c r="C7387" t="s">
        <v>372</v>
      </c>
      <c r="D7387" t="s">
        <v>476</v>
      </c>
      <c r="E7387" s="53" t="str">
        <f t="shared" si="231"/>
        <v>2016_KYRUSSELL</v>
      </c>
      <c r="F7387">
        <v>417000</v>
      </c>
      <c r="G7387" s="53">
        <f t="array" ref="G7387">SUM(IF(A7387=A$5:A7387,IF(C7387=C$5:C7387,1,0),0))</f>
        <v>104</v>
      </c>
    </row>
    <row r="7388" spans="1:7" x14ac:dyDescent="0.25">
      <c r="A7388">
        <v>2016</v>
      </c>
      <c r="B7388" s="53" t="str">
        <f t="shared" si="230"/>
        <v>2016_KY105</v>
      </c>
      <c r="C7388" t="s">
        <v>372</v>
      </c>
      <c r="D7388" t="s">
        <v>541</v>
      </c>
      <c r="E7388" s="53" t="str">
        <f t="shared" si="231"/>
        <v>2016_KYSCOTT</v>
      </c>
      <c r="F7388">
        <v>417000</v>
      </c>
      <c r="G7388" s="53">
        <f t="array" ref="G7388">SUM(IF(A7388=A$5:A7388,IF(C7388=C$5:C7388,1,0),0))</f>
        <v>105</v>
      </c>
    </row>
    <row r="7389" spans="1:7" x14ac:dyDescent="0.25">
      <c r="A7389">
        <v>2016</v>
      </c>
      <c r="B7389" s="53" t="str">
        <f t="shared" si="230"/>
        <v>2016_KY106</v>
      </c>
      <c r="C7389" t="s">
        <v>372</v>
      </c>
      <c r="D7389" t="s">
        <v>478</v>
      </c>
      <c r="E7389" s="53" t="str">
        <f t="shared" si="231"/>
        <v>2016_KYSHELBY</v>
      </c>
      <c r="F7389">
        <v>417000</v>
      </c>
      <c r="G7389" s="53">
        <f t="array" ref="G7389">SUM(IF(A7389=A$5:A7389,IF(C7389=C$5:C7389,1,0),0))</f>
        <v>106</v>
      </c>
    </row>
    <row r="7390" spans="1:7" x14ac:dyDescent="0.25">
      <c r="A7390">
        <v>2016</v>
      </c>
      <c r="B7390" s="53" t="str">
        <f t="shared" si="230"/>
        <v>2016_KY107</v>
      </c>
      <c r="C7390" t="s">
        <v>372</v>
      </c>
      <c r="D7390" t="s">
        <v>1048</v>
      </c>
      <c r="E7390" s="53" t="str">
        <f t="shared" si="231"/>
        <v>2016_KYSIMPSON</v>
      </c>
      <c r="F7390">
        <v>417000</v>
      </c>
      <c r="G7390" s="53">
        <f t="array" ref="G7390">SUM(IF(A7390=A$5:A7390,IF(C7390=C$5:C7390,1,0),0))</f>
        <v>107</v>
      </c>
    </row>
    <row r="7391" spans="1:7" x14ac:dyDescent="0.25">
      <c r="A7391">
        <v>2016</v>
      </c>
      <c r="B7391" s="53" t="str">
        <f t="shared" si="230"/>
        <v>2016_KY108</v>
      </c>
      <c r="C7391" t="s">
        <v>372</v>
      </c>
      <c r="D7391" t="s">
        <v>884</v>
      </c>
      <c r="E7391" s="53" t="str">
        <f t="shared" si="231"/>
        <v>2016_KYSPENCER</v>
      </c>
      <c r="F7391">
        <v>417000</v>
      </c>
      <c r="G7391" s="53">
        <f t="array" ref="G7391">SUM(IF(A7391=A$5:A7391,IF(C7391=C$5:C7391,1,0),0))</f>
        <v>108</v>
      </c>
    </row>
    <row r="7392" spans="1:7" x14ac:dyDescent="0.25">
      <c r="A7392">
        <v>2016</v>
      </c>
      <c r="B7392" s="53" t="str">
        <f t="shared" si="230"/>
        <v>2016_KY109</v>
      </c>
      <c r="C7392" t="s">
        <v>372</v>
      </c>
      <c r="D7392" t="s">
        <v>668</v>
      </c>
      <c r="E7392" s="53" t="str">
        <f t="shared" si="231"/>
        <v>2016_KYTAYLOR</v>
      </c>
      <c r="F7392">
        <v>417000</v>
      </c>
      <c r="G7392" s="53">
        <f t="array" ref="G7392">SUM(IF(A7392=A$5:A7392,IF(C7392=C$5:C7392,1,0),0))</f>
        <v>109</v>
      </c>
    </row>
    <row r="7393" spans="1:7" x14ac:dyDescent="0.25">
      <c r="A7393">
        <v>2016</v>
      </c>
      <c r="B7393" s="53" t="str">
        <f t="shared" si="230"/>
        <v>2016_KY110</v>
      </c>
      <c r="C7393" t="s">
        <v>372</v>
      </c>
      <c r="D7393" t="s">
        <v>1049</v>
      </c>
      <c r="E7393" s="53" t="str">
        <f t="shared" si="231"/>
        <v>2016_KYTODD</v>
      </c>
      <c r="F7393">
        <v>417000</v>
      </c>
      <c r="G7393" s="53">
        <f t="array" ref="G7393">SUM(IF(A7393=A$5:A7393,IF(C7393=C$5:C7393,1,0),0))</f>
        <v>110</v>
      </c>
    </row>
    <row r="7394" spans="1:7" x14ac:dyDescent="0.25">
      <c r="A7394">
        <v>2016</v>
      </c>
      <c r="B7394" s="53" t="str">
        <f t="shared" si="230"/>
        <v>2016_KY111</v>
      </c>
      <c r="C7394" t="s">
        <v>372</v>
      </c>
      <c r="D7394" t="s">
        <v>1050</v>
      </c>
      <c r="E7394" s="53" t="str">
        <f t="shared" si="231"/>
        <v>2016_KYTRIGG</v>
      </c>
      <c r="F7394">
        <v>417000</v>
      </c>
      <c r="G7394" s="53">
        <f t="array" ref="G7394">SUM(IF(A7394=A$5:A7394,IF(C7394=C$5:C7394,1,0),0))</f>
        <v>111</v>
      </c>
    </row>
    <row r="7395" spans="1:7" x14ac:dyDescent="0.25">
      <c r="A7395">
        <v>2016</v>
      </c>
      <c r="B7395" s="53" t="str">
        <f t="shared" si="230"/>
        <v>2016_KY112</v>
      </c>
      <c r="C7395" t="s">
        <v>372</v>
      </c>
      <c r="D7395" t="s">
        <v>1051</v>
      </c>
      <c r="E7395" s="53" t="str">
        <f t="shared" si="231"/>
        <v>2016_KYTRIMBLE</v>
      </c>
      <c r="F7395">
        <v>417000</v>
      </c>
      <c r="G7395" s="53">
        <f t="array" ref="G7395">SUM(IF(A7395=A$5:A7395,IF(C7395=C$5:C7395,1,0),0))</f>
        <v>112</v>
      </c>
    </row>
    <row r="7396" spans="1:7" x14ac:dyDescent="0.25">
      <c r="A7396">
        <v>2016</v>
      </c>
      <c r="B7396" s="53" t="str">
        <f t="shared" si="230"/>
        <v>2016_KY113</v>
      </c>
      <c r="C7396" t="s">
        <v>372</v>
      </c>
      <c r="D7396" t="s">
        <v>258</v>
      </c>
      <c r="E7396" s="53" t="str">
        <f t="shared" si="231"/>
        <v>2016_KYUNION</v>
      </c>
      <c r="F7396">
        <v>417000</v>
      </c>
      <c r="G7396" s="53">
        <f t="array" ref="G7396">SUM(IF(A7396=A$5:A7396,IF(C7396=C$5:C7396,1,0),0))</f>
        <v>113</v>
      </c>
    </row>
    <row r="7397" spans="1:7" x14ac:dyDescent="0.25">
      <c r="A7397">
        <v>2016</v>
      </c>
      <c r="B7397" s="53" t="str">
        <f t="shared" si="230"/>
        <v>2016_KY114</v>
      </c>
      <c r="C7397" t="s">
        <v>372</v>
      </c>
      <c r="D7397" t="s">
        <v>336</v>
      </c>
      <c r="E7397" s="53" t="str">
        <f t="shared" si="231"/>
        <v>2016_KYWARREN</v>
      </c>
      <c r="F7397">
        <v>417000</v>
      </c>
      <c r="G7397" s="53">
        <f t="array" ref="G7397">SUM(IF(A7397=A$5:A7397,IF(C7397=C$5:C7397,1,0),0))</f>
        <v>114</v>
      </c>
    </row>
    <row r="7398" spans="1:7" x14ac:dyDescent="0.25">
      <c r="A7398">
        <v>2016</v>
      </c>
      <c r="B7398" s="53" t="str">
        <f t="shared" si="230"/>
        <v>2016_KY115</v>
      </c>
      <c r="C7398" t="s">
        <v>372</v>
      </c>
      <c r="D7398" t="s">
        <v>125</v>
      </c>
      <c r="E7398" s="53" t="str">
        <f t="shared" si="231"/>
        <v>2016_KYWASHINGTON</v>
      </c>
      <c r="F7398">
        <v>417000</v>
      </c>
      <c r="G7398" s="53">
        <f t="array" ref="G7398">SUM(IF(A7398=A$5:A7398,IF(C7398=C$5:C7398,1,0),0))</f>
        <v>115</v>
      </c>
    </row>
    <row r="7399" spans="1:7" x14ac:dyDescent="0.25">
      <c r="A7399">
        <v>2016</v>
      </c>
      <c r="B7399" s="53" t="str">
        <f t="shared" si="230"/>
        <v>2016_KY116</v>
      </c>
      <c r="C7399" t="s">
        <v>372</v>
      </c>
      <c r="D7399" t="s">
        <v>770</v>
      </c>
      <c r="E7399" s="53" t="str">
        <f t="shared" si="231"/>
        <v>2016_KYWAYNE</v>
      </c>
      <c r="F7399">
        <v>417000</v>
      </c>
      <c r="G7399" s="53">
        <f t="array" ref="G7399">SUM(IF(A7399=A$5:A7399,IF(C7399=C$5:C7399,1,0),0))</f>
        <v>116</v>
      </c>
    </row>
    <row r="7400" spans="1:7" x14ac:dyDescent="0.25">
      <c r="A7400">
        <v>2016</v>
      </c>
      <c r="B7400" s="53" t="str">
        <f t="shared" si="230"/>
        <v>2016_KY117</v>
      </c>
      <c r="C7400" t="s">
        <v>372</v>
      </c>
      <c r="D7400" t="s">
        <v>771</v>
      </c>
      <c r="E7400" s="53" t="str">
        <f t="shared" si="231"/>
        <v>2016_KYWEBSTER</v>
      </c>
      <c r="F7400">
        <v>417000</v>
      </c>
      <c r="G7400" s="53">
        <f t="array" ref="G7400">SUM(IF(A7400=A$5:A7400,IF(C7400=C$5:C7400,1,0),0))</f>
        <v>117</v>
      </c>
    </row>
    <row r="7401" spans="1:7" x14ac:dyDescent="0.25">
      <c r="A7401">
        <v>2016</v>
      </c>
      <c r="B7401" s="53" t="str">
        <f t="shared" si="230"/>
        <v>2016_KY118</v>
      </c>
      <c r="C7401" t="s">
        <v>372</v>
      </c>
      <c r="D7401" t="s">
        <v>896</v>
      </c>
      <c r="E7401" s="53" t="str">
        <f t="shared" si="231"/>
        <v>2016_KYWHITLEY</v>
      </c>
      <c r="F7401">
        <v>417000</v>
      </c>
      <c r="G7401" s="53">
        <f t="array" ref="G7401">SUM(IF(A7401=A$5:A7401,IF(C7401=C$5:C7401,1,0),0))</f>
        <v>118</v>
      </c>
    </row>
    <row r="7402" spans="1:7" x14ac:dyDescent="0.25">
      <c r="A7402">
        <v>2016</v>
      </c>
      <c r="B7402" s="53" t="str">
        <f t="shared" si="230"/>
        <v>2016_KY119</v>
      </c>
      <c r="C7402" t="s">
        <v>372</v>
      </c>
      <c r="D7402" t="s">
        <v>1052</v>
      </c>
      <c r="E7402" s="53" t="str">
        <f t="shared" si="231"/>
        <v>2016_KYWOLFE</v>
      </c>
      <c r="F7402">
        <v>417000</v>
      </c>
      <c r="G7402" s="53">
        <f t="array" ref="G7402">SUM(IF(A7402=A$5:A7402,IF(C7402=C$5:C7402,1,0),0))</f>
        <v>119</v>
      </c>
    </row>
    <row r="7403" spans="1:7" x14ac:dyDescent="0.25">
      <c r="A7403">
        <v>2016</v>
      </c>
      <c r="B7403" s="53" t="str">
        <f t="shared" si="230"/>
        <v>2016_KY120</v>
      </c>
      <c r="C7403" t="s">
        <v>372</v>
      </c>
      <c r="D7403" t="s">
        <v>857</v>
      </c>
      <c r="E7403" s="53" t="str">
        <f t="shared" si="231"/>
        <v>2016_KYWOODFORD</v>
      </c>
      <c r="F7403">
        <v>417000</v>
      </c>
      <c r="G7403" s="53">
        <f t="array" ref="G7403">SUM(IF(A7403=A$5:A7403,IF(C7403=C$5:C7403,1,0),0))</f>
        <v>120</v>
      </c>
    </row>
    <row r="7404" spans="1:7" x14ac:dyDescent="0.25">
      <c r="A7404">
        <v>2016</v>
      </c>
      <c r="B7404" s="53" t="str">
        <f t="shared" si="230"/>
        <v>2016_LA1</v>
      </c>
      <c r="C7404" t="s">
        <v>373</v>
      </c>
      <c r="D7404" t="s">
        <v>1053</v>
      </c>
      <c r="E7404" s="53" t="str">
        <f t="shared" si="231"/>
        <v>2016_LAACADIA</v>
      </c>
      <c r="F7404">
        <v>417000</v>
      </c>
      <c r="G7404" s="53">
        <f t="array" ref="G7404">SUM(IF(A7404=A$5:A7404,IF(C7404=C$5:C7404,1,0),0))</f>
        <v>1</v>
      </c>
    </row>
    <row r="7405" spans="1:7" x14ac:dyDescent="0.25">
      <c r="A7405">
        <v>2016</v>
      </c>
      <c r="B7405" s="53" t="str">
        <f t="shared" si="230"/>
        <v>2016_LA2</v>
      </c>
      <c r="C7405" t="s">
        <v>373</v>
      </c>
      <c r="D7405" t="s">
        <v>858</v>
      </c>
      <c r="E7405" s="53" t="str">
        <f t="shared" si="231"/>
        <v>2016_LAALLEN</v>
      </c>
      <c r="F7405">
        <v>417000</v>
      </c>
      <c r="G7405" s="53">
        <f t="array" ref="G7405">SUM(IF(A7405=A$5:A7405,IF(C7405=C$5:C7405,1,0),0))</f>
        <v>2</v>
      </c>
    </row>
    <row r="7406" spans="1:7" x14ac:dyDescent="0.25">
      <c r="A7406">
        <v>2016</v>
      </c>
      <c r="B7406" s="53" t="str">
        <f t="shared" si="230"/>
        <v>2016_LA3</v>
      </c>
      <c r="C7406" t="s">
        <v>373</v>
      </c>
      <c r="D7406" t="s">
        <v>1054</v>
      </c>
      <c r="E7406" s="53" t="str">
        <f t="shared" si="231"/>
        <v>2016_LAASCENSION</v>
      </c>
      <c r="F7406">
        <v>417000</v>
      </c>
      <c r="G7406" s="53">
        <f t="array" ref="G7406">SUM(IF(A7406=A$5:A7406,IF(C7406=C$5:C7406,1,0),0))</f>
        <v>3</v>
      </c>
    </row>
    <row r="7407" spans="1:7" x14ac:dyDescent="0.25">
      <c r="A7407">
        <v>2016</v>
      </c>
      <c r="B7407" s="53" t="str">
        <f t="shared" si="230"/>
        <v>2016_LA4</v>
      </c>
      <c r="C7407" t="s">
        <v>373</v>
      </c>
      <c r="D7407" t="s">
        <v>1055</v>
      </c>
      <c r="E7407" s="53" t="str">
        <f t="shared" si="231"/>
        <v>2016_LAASSUMPTION</v>
      </c>
      <c r="F7407">
        <v>417000</v>
      </c>
      <c r="G7407" s="53">
        <f t="array" ref="G7407">SUM(IF(A7407=A$5:A7407,IF(C7407=C$5:C7407,1,0),0))</f>
        <v>4</v>
      </c>
    </row>
    <row r="7408" spans="1:7" x14ac:dyDescent="0.25">
      <c r="A7408">
        <v>2016</v>
      </c>
      <c r="B7408" s="53" t="str">
        <f t="shared" si="230"/>
        <v>2016_LA5</v>
      </c>
      <c r="C7408" t="s">
        <v>373</v>
      </c>
      <c r="D7408" t="s">
        <v>1056</v>
      </c>
      <c r="E7408" s="53" t="str">
        <f t="shared" si="231"/>
        <v>2016_LAAVOYELLES</v>
      </c>
      <c r="F7408">
        <v>417000</v>
      </c>
      <c r="G7408" s="53">
        <f t="array" ref="G7408">SUM(IF(A7408=A$5:A7408,IF(C7408=C$5:C7408,1,0),0))</f>
        <v>5</v>
      </c>
    </row>
    <row r="7409" spans="1:7" x14ac:dyDescent="0.25">
      <c r="A7409">
        <v>2016</v>
      </c>
      <c r="B7409" s="53" t="str">
        <f t="shared" si="230"/>
        <v>2016_LA6</v>
      </c>
      <c r="C7409" t="s">
        <v>373</v>
      </c>
      <c r="D7409" t="s">
        <v>1057</v>
      </c>
      <c r="E7409" s="53" t="str">
        <f t="shared" si="231"/>
        <v>2016_LABEAUREGARD</v>
      </c>
      <c r="F7409">
        <v>417000</v>
      </c>
      <c r="G7409" s="53">
        <f t="array" ref="G7409">SUM(IF(A7409=A$5:A7409,IF(C7409=C$5:C7409,1,0),0))</f>
        <v>6</v>
      </c>
    </row>
    <row r="7410" spans="1:7" x14ac:dyDescent="0.25">
      <c r="A7410">
        <v>2016</v>
      </c>
      <c r="B7410" s="53" t="str">
        <f t="shared" si="230"/>
        <v>2016_LA7</v>
      </c>
      <c r="C7410" t="s">
        <v>373</v>
      </c>
      <c r="D7410" t="s">
        <v>1058</v>
      </c>
      <c r="E7410" s="53" t="str">
        <f t="shared" si="231"/>
        <v>2016_LABIENVILLE</v>
      </c>
      <c r="F7410">
        <v>417000</v>
      </c>
      <c r="G7410" s="53">
        <f t="array" ref="G7410">SUM(IF(A7410=A$5:A7410,IF(C7410=C$5:C7410,1,0),0))</f>
        <v>7</v>
      </c>
    </row>
    <row r="7411" spans="1:7" x14ac:dyDescent="0.25">
      <c r="A7411">
        <v>2016</v>
      </c>
      <c r="B7411" s="53" t="str">
        <f t="shared" si="230"/>
        <v>2016_LA8</v>
      </c>
      <c r="C7411" t="s">
        <v>373</v>
      </c>
      <c r="D7411" t="s">
        <v>1059</v>
      </c>
      <c r="E7411" s="53" t="str">
        <f t="shared" si="231"/>
        <v>2016_LABOSSIER</v>
      </c>
      <c r="F7411">
        <v>417000</v>
      </c>
      <c r="G7411" s="53">
        <f t="array" ref="G7411">SUM(IF(A7411=A$5:A7411,IF(C7411=C$5:C7411,1,0),0))</f>
        <v>8</v>
      </c>
    </row>
    <row r="7412" spans="1:7" x14ac:dyDescent="0.25">
      <c r="A7412">
        <v>2016</v>
      </c>
      <c r="B7412" s="53" t="str">
        <f t="shared" si="230"/>
        <v>2016_LA9</v>
      </c>
      <c r="C7412" t="s">
        <v>373</v>
      </c>
      <c r="D7412" t="s">
        <v>1060</v>
      </c>
      <c r="E7412" s="53" t="str">
        <f t="shared" si="231"/>
        <v>2016_LACADDO</v>
      </c>
      <c r="F7412">
        <v>417000</v>
      </c>
      <c r="G7412" s="53">
        <f t="array" ref="G7412">SUM(IF(A7412=A$5:A7412,IF(C7412=C$5:C7412,1,0),0))</f>
        <v>9</v>
      </c>
    </row>
    <row r="7413" spans="1:7" x14ac:dyDescent="0.25">
      <c r="A7413">
        <v>2016</v>
      </c>
      <c r="B7413" s="53" t="str">
        <f t="shared" si="230"/>
        <v>2016_LA10</v>
      </c>
      <c r="C7413" t="s">
        <v>373</v>
      </c>
      <c r="D7413" t="s">
        <v>1061</v>
      </c>
      <c r="E7413" s="53" t="str">
        <f t="shared" si="231"/>
        <v>2016_LACALCASIEU</v>
      </c>
      <c r="F7413">
        <v>417000</v>
      </c>
      <c r="G7413" s="53">
        <f t="array" ref="G7413">SUM(IF(A7413=A$5:A7413,IF(C7413=C$5:C7413,1,0),0))</f>
        <v>10</v>
      </c>
    </row>
    <row r="7414" spans="1:7" x14ac:dyDescent="0.25">
      <c r="A7414">
        <v>2016</v>
      </c>
      <c r="B7414" s="53" t="str">
        <f t="shared" si="230"/>
        <v>2016_LA11</v>
      </c>
      <c r="C7414" t="s">
        <v>373</v>
      </c>
      <c r="D7414" t="s">
        <v>1011</v>
      </c>
      <c r="E7414" s="53" t="str">
        <f t="shared" si="231"/>
        <v>2016_LACALDWELL</v>
      </c>
      <c r="F7414">
        <v>417000</v>
      </c>
      <c r="G7414" s="53">
        <f t="array" ref="G7414">SUM(IF(A7414=A$5:A7414,IF(C7414=C$5:C7414,1,0),0))</f>
        <v>11</v>
      </c>
    </row>
    <row r="7415" spans="1:7" x14ac:dyDescent="0.25">
      <c r="A7415">
        <v>2016</v>
      </c>
      <c r="B7415" s="53" t="str">
        <f t="shared" si="230"/>
        <v>2016_LA12</v>
      </c>
      <c r="C7415" t="s">
        <v>373</v>
      </c>
      <c r="D7415" t="s">
        <v>1062</v>
      </c>
      <c r="E7415" s="53" t="str">
        <f t="shared" si="231"/>
        <v>2016_LACAMERON</v>
      </c>
      <c r="F7415">
        <v>417000</v>
      </c>
      <c r="G7415" s="53">
        <f t="array" ref="G7415">SUM(IF(A7415=A$5:A7415,IF(C7415=C$5:C7415,1,0),0))</f>
        <v>12</v>
      </c>
    </row>
    <row r="7416" spans="1:7" x14ac:dyDescent="0.25">
      <c r="A7416">
        <v>2016</v>
      </c>
      <c r="B7416" s="53" t="str">
        <f t="shared" si="230"/>
        <v>2016_LA13</v>
      </c>
      <c r="C7416" t="s">
        <v>373</v>
      </c>
      <c r="D7416" t="s">
        <v>1063</v>
      </c>
      <c r="E7416" s="53" t="str">
        <f t="shared" si="231"/>
        <v>2016_LACATAHOULA</v>
      </c>
      <c r="F7416">
        <v>417000</v>
      </c>
      <c r="G7416" s="53">
        <f t="array" ref="G7416">SUM(IF(A7416=A$5:A7416,IF(C7416=C$5:C7416,1,0),0))</f>
        <v>13</v>
      </c>
    </row>
    <row r="7417" spans="1:7" x14ac:dyDescent="0.25">
      <c r="A7417">
        <v>2016</v>
      </c>
      <c r="B7417" s="53" t="str">
        <f t="shared" si="230"/>
        <v>2016_LA14</v>
      </c>
      <c r="C7417" t="s">
        <v>373</v>
      </c>
      <c r="D7417" t="s">
        <v>1064</v>
      </c>
      <c r="E7417" s="53" t="str">
        <f t="shared" si="231"/>
        <v>2016_LACLAIBORNE</v>
      </c>
      <c r="F7417">
        <v>417000</v>
      </c>
      <c r="G7417" s="53">
        <f t="array" ref="G7417">SUM(IF(A7417=A$5:A7417,IF(C7417=C$5:C7417,1,0),0))</f>
        <v>14</v>
      </c>
    </row>
    <row r="7418" spans="1:7" x14ac:dyDescent="0.25">
      <c r="A7418">
        <v>2016</v>
      </c>
      <c r="B7418" s="53" t="str">
        <f t="shared" si="230"/>
        <v>2016_LA15</v>
      </c>
      <c r="C7418" t="s">
        <v>373</v>
      </c>
      <c r="D7418" t="s">
        <v>1065</v>
      </c>
      <c r="E7418" s="53" t="str">
        <f t="shared" si="231"/>
        <v>2016_LACONCORDIA</v>
      </c>
      <c r="F7418">
        <v>417000</v>
      </c>
      <c r="G7418" s="53">
        <f t="array" ref="G7418">SUM(IF(A7418=A$5:A7418,IF(C7418=C$5:C7418,1,0),0))</f>
        <v>15</v>
      </c>
    </row>
    <row r="7419" spans="1:7" x14ac:dyDescent="0.25">
      <c r="A7419">
        <v>2016</v>
      </c>
      <c r="B7419" s="53" t="str">
        <f t="shared" si="230"/>
        <v>2016_LA16</v>
      </c>
      <c r="C7419" t="s">
        <v>373</v>
      </c>
      <c r="D7419" t="s">
        <v>634</v>
      </c>
      <c r="E7419" s="53" t="str">
        <f t="shared" si="231"/>
        <v>2016_LADE SOTO</v>
      </c>
      <c r="F7419">
        <v>417000</v>
      </c>
      <c r="G7419" s="53">
        <f t="array" ref="G7419">SUM(IF(A7419=A$5:A7419,IF(C7419=C$5:C7419,1,0),0))</f>
        <v>16</v>
      </c>
    </row>
    <row r="7420" spans="1:7" x14ac:dyDescent="0.25">
      <c r="A7420">
        <v>2016</v>
      </c>
      <c r="B7420" s="53" t="str">
        <f t="shared" si="230"/>
        <v>2016_LA17</v>
      </c>
      <c r="C7420" t="s">
        <v>373</v>
      </c>
      <c r="D7420" t="s">
        <v>1066</v>
      </c>
      <c r="E7420" s="53" t="str">
        <f t="shared" si="231"/>
        <v>2016_LAEAST BATON ROUG</v>
      </c>
      <c r="F7420">
        <v>417000</v>
      </c>
      <c r="G7420" s="53">
        <f t="array" ref="G7420">SUM(IF(A7420=A$5:A7420,IF(C7420=C$5:C7420,1,0),0))</f>
        <v>17</v>
      </c>
    </row>
    <row r="7421" spans="1:7" x14ac:dyDescent="0.25">
      <c r="A7421">
        <v>2016</v>
      </c>
      <c r="B7421" s="53" t="str">
        <f t="shared" si="230"/>
        <v>2016_LA18</v>
      </c>
      <c r="C7421" t="s">
        <v>373</v>
      </c>
      <c r="D7421" t="s">
        <v>1067</v>
      </c>
      <c r="E7421" s="53" t="str">
        <f t="shared" si="231"/>
        <v>2016_LAEAST CARROLL</v>
      </c>
      <c r="F7421">
        <v>417000</v>
      </c>
      <c r="G7421" s="53">
        <f t="array" ref="G7421">SUM(IF(A7421=A$5:A7421,IF(C7421=C$5:C7421,1,0),0))</f>
        <v>18</v>
      </c>
    </row>
    <row r="7422" spans="1:7" x14ac:dyDescent="0.25">
      <c r="A7422">
        <v>2016</v>
      </c>
      <c r="B7422" s="53" t="str">
        <f t="shared" si="230"/>
        <v>2016_LA19</v>
      </c>
      <c r="C7422" t="s">
        <v>373</v>
      </c>
      <c r="D7422" t="s">
        <v>1068</v>
      </c>
      <c r="E7422" s="53" t="str">
        <f t="shared" si="231"/>
        <v>2016_LAEAST FELICIANA</v>
      </c>
      <c r="F7422">
        <v>417000</v>
      </c>
      <c r="G7422" s="53">
        <f t="array" ref="G7422">SUM(IF(A7422=A$5:A7422,IF(C7422=C$5:C7422,1,0),0))</f>
        <v>19</v>
      </c>
    </row>
    <row r="7423" spans="1:7" x14ac:dyDescent="0.25">
      <c r="A7423">
        <v>2016</v>
      </c>
      <c r="B7423" s="53" t="str">
        <f t="shared" si="230"/>
        <v>2016_LA20</v>
      </c>
      <c r="C7423" t="s">
        <v>373</v>
      </c>
      <c r="D7423" t="s">
        <v>1069</v>
      </c>
      <c r="E7423" s="53" t="str">
        <f t="shared" si="231"/>
        <v>2016_LAEVANGELINE</v>
      </c>
      <c r="F7423">
        <v>417000</v>
      </c>
      <c r="G7423" s="53">
        <f t="array" ref="G7423">SUM(IF(A7423=A$5:A7423,IF(C7423=C$5:C7423,1,0),0))</f>
        <v>20</v>
      </c>
    </row>
    <row r="7424" spans="1:7" x14ac:dyDescent="0.25">
      <c r="A7424">
        <v>2016</v>
      </c>
      <c r="B7424" s="53" t="str">
        <f t="shared" si="230"/>
        <v>2016_LA21</v>
      </c>
      <c r="C7424" t="s">
        <v>373</v>
      </c>
      <c r="D7424" t="s">
        <v>455</v>
      </c>
      <c r="E7424" s="53" t="str">
        <f t="shared" si="231"/>
        <v>2016_LAFRANKLIN</v>
      </c>
      <c r="F7424">
        <v>417000</v>
      </c>
      <c r="G7424" s="53">
        <f t="array" ref="G7424">SUM(IF(A7424=A$5:A7424,IF(C7424=C$5:C7424,1,0),0))</f>
        <v>21</v>
      </c>
    </row>
    <row r="7425" spans="1:7" x14ac:dyDescent="0.25">
      <c r="A7425">
        <v>2016</v>
      </c>
      <c r="B7425" s="53" t="str">
        <f t="shared" si="230"/>
        <v>2016_LA22</v>
      </c>
      <c r="C7425" t="s">
        <v>373</v>
      </c>
      <c r="D7425" t="s">
        <v>520</v>
      </c>
      <c r="E7425" s="53" t="str">
        <f t="shared" si="231"/>
        <v>2016_LAGRANT</v>
      </c>
      <c r="F7425">
        <v>417000</v>
      </c>
      <c r="G7425" s="53">
        <f t="array" ref="G7425">SUM(IF(A7425=A$5:A7425,IF(C7425=C$5:C7425,1,0),0))</f>
        <v>22</v>
      </c>
    </row>
    <row r="7426" spans="1:7" x14ac:dyDescent="0.25">
      <c r="A7426">
        <v>2016</v>
      </c>
      <c r="B7426" s="53" t="str">
        <f t="shared" si="230"/>
        <v>2016_LA23</v>
      </c>
      <c r="C7426" t="s">
        <v>373</v>
      </c>
      <c r="D7426" t="s">
        <v>1070</v>
      </c>
      <c r="E7426" s="53" t="str">
        <f t="shared" si="231"/>
        <v>2016_LAIBERIA</v>
      </c>
      <c r="F7426">
        <v>417000</v>
      </c>
      <c r="G7426" s="53">
        <f t="array" ref="G7426">SUM(IF(A7426=A$5:A7426,IF(C7426=C$5:C7426,1,0),0))</f>
        <v>23</v>
      </c>
    </row>
    <row r="7427" spans="1:7" x14ac:dyDescent="0.25">
      <c r="A7427">
        <v>2016</v>
      </c>
      <c r="B7427" s="53" t="str">
        <f t="shared" si="230"/>
        <v>2016_LA24</v>
      </c>
      <c r="C7427" t="s">
        <v>373</v>
      </c>
      <c r="D7427" t="s">
        <v>1071</v>
      </c>
      <c r="E7427" s="53" t="str">
        <f t="shared" si="231"/>
        <v>2016_LAIBERVILLE</v>
      </c>
      <c r="F7427">
        <v>417000</v>
      </c>
      <c r="G7427" s="53">
        <f t="array" ref="G7427">SUM(IF(A7427=A$5:A7427,IF(C7427=C$5:C7427,1,0),0))</f>
        <v>24</v>
      </c>
    </row>
    <row r="7428" spans="1:7" x14ac:dyDescent="0.25">
      <c r="A7428">
        <v>2016</v>
      </c>
      <c r="B7428" s="53" t="str">
        <f t="shared" si="230"/>
        <v>2016_LA25</v>
      </c>
      <c r="C7428" t="s">
        <v>373</v>
      </c>
      <c r="D7428" t="s">
        <v>460</v>
      </c>
      <c r="E7428" s="53" t="str">
        <f t="shared" si="231"/>
        <v>2016_LAJACKSON</v>
      </c>
      <c r="F7428">
        <v>417000</v>
      </c>
      <c r="G7428" s="53">
        <f t="array" ref="G7428">SUM(IF(A7428=A$5:A7428,IF(C7428=C$5:C7428,1,0),0))</f>
        <v>25</v>
      </c>
    </row>
    <row r="7429" spans="1:7" x14ac:dyDescent="0.25">
      <c r="A7429">
        <v>2016</v>
      </c>
      <c r="B7429" s="53" t="str">
        <f t="shared" si="230"/>
        <v>2016_LA26</v>
      </c>
      <c r="C7429" t="s">
        <v>373</v>
      </c>
      <c r="D7429" t="s">
        <v>196</v>
      </c>
      <c r="E7429" s="53" t="str">
        <f t="shared" si="231"/>
        <v>2016_LAJEFFERSON</v>
      </c>
      <c r="F7429">
        <v>417000</v>
      </c>
      <c r="G7429" s="53">
        <f t="array" ref="G7429">SUM(IF(A7429=A$5:A7429,IF(C7429=C$5:C7429,1,0),0))</f>
        <v>26</v>
      </c>
    </row>
    <row r="7430" spans="1:7" x14ac:dyDescent="0.25">
      <c r="A7430">
        <v>2016</v>
      </c>
      <c r="B7430" s="53" t="str">
        <f t="shared" ref="B7430:B7493" si="232">A7430&amp;"_"&amp;C7430&amp;G7430</f>
        <v>2016_LA27</v>
      </c>
      <c r="C7430" t="s">
        <v>373</v>
      </c>
      <c r="D7430" t="s">
        <v>1072</v>
      </c>
      <c r="E7430" s="53" t="str">
        <f t="shared" ref="E7430:E7493" si="233">A7430&amp;"_"&amp;C7430&amp;D7430</f>
        <v>2016_LAJEFFERSON DAVIS</v>
      </c>
      <c r="F7430">
        <v>417000</v>
      </c>
      <c r="G7430" s="53">
        <f t="array" ref="G7430">SUM(IF(A7430=A$5:A7430,IF(C7430=C$5:C7430,1,0),0))</f>
        <v>27</v>
      </c>
    </row>
    <row r="7431" spans="1:7" x14ac:dyDescent="0.25">
      <c r="A7431">
        <v>2016</v>
      </c>
      <c r="B7431" s="53" t="str">
        <f t="shared" si="232"/>
        <v>2016_LA28</v>
      </c>
      <c r="C7431" t="s">
        <v>373</v>
      </c>
      <c r="D7431" t="s">
        <v>526</v>
      </c>
      <c r="E7431" s="53" t="str">
        <f t="shared" si="233"/>
        <v>2016_LALAFAYETTE</v>
      </c>
      <c r="F7431">
        <v>417000</v>
      </c>
      <c r="G7431" s="53">
        <f t="array" ref="G7431">SUM(IF(A7431=A$5:A7431,IF(C7431=C$5:C7431,1,0),0))</f>
        <v>28</v>
      </c>
    </row>
    <row r="7432" spans="1:7" x14ac:dyDescent="0.25">
      <c r="A7432">
        <v>2016</v>
      </c>
      <c r="B7432" s="53" t="str">
        <f t="shared" si="232"/>
        <v>2016_LA29</v>
      </c>
      <c r="C7432" t="s">
        <v>373</v>
      </c>
      <c r="D7432" t="s">
        <v>1073</v>
      </c>
      <c r="E7432" s="53" t="str">
        <f t="shared" si="233"/>
        <v>2016_LALAFOURCHE</v>
      </c>
      <c r="F7432">
        <v>417000</v>
      </c>
      <c r="G7432" s="53">
        <f t="array" ref="G7432">SUM(IF(A7432=A$5:A7432,IF(C7432=C$5:C7432,1,0),0))</f>
        <v>29</v>
      </c>
    </row>
    <row r="7433" spans="1:7" x14ac:dyDescent="0.25">
      <c r="A7433">
        <v>2016</v>
      </c>
      <c r="B7433" s="53" t="str">
        <f t="shared" si="232"/>
        <v>2016_LA30</v>
      </c>
      <c r="C7433" t="s">
        <v>373</v>
      </c>
      <c r="D7433" t="s">
        <v>831</v>
      </c>
      <c r="E7433" s="53" t="str">
        <f t="shared" si="233"/>
        <v>2016_LALA SALLE</v>
      </c>
      <c r="F7433">
        <v>417000</v>
      </c>
      <c r="G7433" s="53">
        <f t="array" ref="G7433">SUM(IF(A7433=A$5:A7433,IF(C7433=C$5:C7433,1,0),0))</f>
        <v>30</v>
      </c>
    </row>
    <row r="7434" spans="1:7" x14ac:dyDescent="0.25">
      <c r="A7434">
        <v>2016</v>
      </c>
      <c r="B7434" s="53" t="str">
        <f t="shared" si="232"/>
        <v>2016_LA31</v>
      </c>
      <c r="C7434" t="s">
        <v>373</v>
      </c>
      <c r="D7434" t="s">
        <v>221</v>
      </c>
      <c r="E7434" s="53" t="str">
        <f t="shared" si="233"/>
        <v>2016_LALINCOLN</v>
      </c>
      <c r="F7434">
        <v>417000</v>
      </c>
      <c r="G7434" s="53">
        <f t="array" ref="G7434">SUM(IF(A7434=A$5:A7434,IF(C7434=C$5:C7434,1,0),0))</f>
        <v>31</v>
      </c>
    </row>
    <row r="7435" spans="1:7" x14ac:dyDescent="0.25">
      <c r="A7435">
        <v>2016</v>
      </c>
      <c r="B7435" s="53" t="str">
        <f t="shared" si="232"/>
        <v>2016_LA32</v>
      </c>
      <c r="C7435" t="s">
        <v>373</v>
      </c>
      <c r="D7435" t="s">
        <v>832</v>
      </c>
      <c r="E7435" s="53" t="str">
        <f t="shared" si="233"/>
        <v>2016_LALIVINGSTON</v>
      </c>
      <c r="F7435">
        <v>417000</v>
      </c>
      <c r="G7435" s="53">
        <f t="array" ref="G7435">SUM(IF(A7435=A$5:A7435,IF(C7435=C$5:C7435,1,0),0))</f>
        <v>32</v>
      </c>
    </row>
    <row r="7436" spans="1:7" x14ac:dyDescent="0.25">
      <c r="A7436">
        <v>2016</v>
      </c>
      <c r="B7436" s="53" t="str">
        <f t="shared" si="232"/>
        <v>2016_LA33</v>
      </c>
      <c r="C7436" t="s">
        <v>373</v>
      </c>
      <c r="D7436" t="s">
        <v>467</v>
      </c>
      <c r="E7436" s="53" t="str">
        <f t="shared" si="233"/>
        <v>2016_LAMADISON</v>
      </c>
      <c r="F7436">
        <v>417000</v>
      </c>
      <c r="G7436" s="53">
        <f t="array" ref="G7436">SUM(IF(A7436=A$5:A7436,IF(C7436=C$5:C7436,1,0),0))</f>
        <v>33</v>
      </c>
    </row>
    <row r="7437" spans="1:7" x14ac:dyDescent="0.25">
      <c r="A7437">
        <v>2016</v>
      </c>
      <c r="B7437" s="53" t="str">
        <f t="shared" si="232"/>
        <v>2016_LA34</v>
      </c>
      <c r="C7437" t="s">
        <v>373</v>
      </c>
      <c r="D7437" t="s">
        <v>1075</v>
      </c>
      <c r="E7437" s="53" t="str">
        <f t="shared" si="233"/>
        <v>2016_LAMOREHOUSE</v>
      </c>
      <c r="F7437">
        <v>417000</v>
      </c>
      <c r="G7437" s="53">
        <f t="array" ref="G7437">SUM(IF(A7437=A$5:A7437,IF(C7437=C$5:C7437,1,0),0))</f>
        <v>34</v>
      </c>
    </row>
    <row r="7438" spans="1:7" x14ac:dyDescent="0.25">
      <c r="A7438">
        <v>2016</v>
      </c>
      <c r="B7438" s="53" t="str">
        <f t="shared" si="232"/>
        <v>2016_LA35</v>
      </c>
      <c r="C7438" t="s">
        <v>373</v>
      </c>
      <c r="D7438" t="s">
        <v>1076</v>
      </c>
      <c r="E7438" s="53" t="str">
        <f t="shared" si="233"/>
        <v>2016_LANATCHITOCHES</v>
      </c>
      <c r="F7438">
        <v>417000</v>
      </c>
      <c r="G7438" s="53">
        <f t="array" ref="G7438">SUM(IF(A7438=A$5:A7438,IF(C7438=C$5:C7438,1,0),0))</f>
        <v>35</v>
      </c>
    </row>
    <row r="7439" spans="1:7" x14ac:dyDescent="0.25">
      <c r="A7439">
        <v>2016</v>
      </c>
      <c r="B7439" s="53" t="str">
        <f t="shared" si="232"/>
        <v>2016_LA36</v>
      </c>
      <c r="C7439" t="s">
        <v>373</v>
      </c>
      <c r="D7439" t="s">
        <v>1077</v>
      </c>
      <c r="E7439" s="53" t="str">
        <f t="shared" si="233"/>
        <v>2016_LAORLEANS</v>
      </c>
      <c r="F7439">
        <v>417000</v>
      </c>
      <c r="G7439" s="53">
        <f t="array" ref="G7439">SUM(IF(A7439=A$5:A7439,IF(C7439=C$5:C7439,1,0),0))</f>
        <v>36</v>
      </c>
    </row>
    <row r="7440" spans="1:7" x14ac:dyDescent="0.25">
      <c r="A7440">
        <v>2016</v>
      </c>
      <c r="B7440" s="53" t="str">
        <f t="shared" si="232"/>
        <v>2016_LA37</v>
      </c>
      <c r="C7440" t="s">
        <v>373</v>
      </c>
      <c r="D7440" t="s">
        <v>532</v>
      </c>
      <c r="E7440" s="53" t="str">
        <f t="shared" si="233"/>
        <v>2016_LAOUACHITA</v>
      </c>
      <c r="F7440">
        <v>417000</v>
      </c>
      <c r="G7440" s="53">
        <f t="array" ref="G7440">SUM(IF(A7440=A$5:A7440,IF(C7440=C$5:C7440,1,0),0))</f>
        <v>37</v>
      </c>
    </row>
    <row r="7441" spans="1:7" x14ac:dyDescent="0.25">
      <c r="A7441">
        <v>2016</v>
      </c>
      <c r="B7441" s="53" t="str">
        <f t="shared" si="232"/>
        <v>2016_LA38</v>
      </c>
      <c r="C7441" t="s">
        <v>373</v>
      </c>
      <c r="D7441" t="s">
        <v>1078</v>
      </c>
      <c r="E7441" s="53" t="str">
        <f t="shared" si="233"/>
        <v>2016_LAPLAQUEMINES</v>
      </c>
      <c r="F7441">
        <v>417000</v>
      </c>
      <c r="G7441" s="53">
        <f t="array" ref="G7441">SUM(IF(A7441=A$5:A7441,IF(C7441=C$5:C7441,1,0),0))</f>
        <v>38</v>
      </c>
    </row>
    <row r="7442" spans="1:7" x14ac:dyDescent="0.25">
      <c r="A7442">
        <v>2016</v>
      </c>
      <c r="B7442" s="53" t="str">
        <f t="shared" si="232"/>
        <v>2016_LA39</v>
      </c>
      <c r="C7442" t="s">
        <v>373</v>
      </c>
      <c r="D7442" t="s">
        <v>1079</v>
      </c>
      <c r="E7442" s="53" t="str">
        <f t="shared" si="233"/>
        <v>2016_LAPOINTE COUPEE</v>
      </c>
      <c r="F7442">
        <v>417000</v>
      </c>
      <c r="G7442" s="53">
        <f t="array" ref="G7442">SUM(IF(A7442=A$5:A7442,IF(C7442=C$5:C7442,1,0),0))</f>
        <v>39</v>
      </c>
    </row>
    <row r="7443" spans="1:7" x14ac:dyDescent="0.25">
      <c r="A7443">
        <v>2016</v>
      </c>
      <c r="B7443" s="53" t="str">
        <f t="shared" si="232"/>
        <v>2016_LA40</v>
      </c>
      <c r="C7443" t="s">
        <v>373</v>
      </c>
      <c r="D7443" t="s">
        <v>1080</v>
      </c>
      <c r="E7443" s="53" t="str">
        <f t="shared" si="233"/>
        <v>2016_LARAPIDES</v>
      </c>
      <c r="F7443">
        <v>417000</v>
      </c>
      <c r="G7443" s="53">
        <f t="array" ref="G7443">SUM(IF(A7443=A$5:A7443,IF(C7443=C$5:C7443,1,0),0))</f>
        <v>40</v>
      </c>
    </row>
    <row r="7444" spans="1:7" x14ac:dyDescent="0.25">
      <c r="A7444">
        <v>2016</v>
      </c>
      <c r="B7444" s="53" t="str">
        <f t="shared" si="232"/>
        <v>2016_LA41</v>
      </c>
      <c r="C7444" t="s">
        <v>373</v>
      </c>
      <c r="D7444" t="s">
        <v>1081</v>
      </c>
      <c r="E7444" s="53" t="str">
        <f t="shared" si="233"/>
        <v>2016_LARED RIVER</v>
      </c>
      <c r="F7444">
        <v>417000</v>
      </c>
      <c r="G7444" s="53">
        <f t="array" ref="G7444">SUM(IF(A7444=A$5:A7444,IF(C7444=C$5:C7444,1,0),0))</f>
        <v>41</v>
      </c>
    </row>
    <row r="7445" spans="1:7" x14ac:dyDescent="0.25">
      <c r="A7445">
        <v>2016</v>
      </c>
      <c r="B7445" s="53" t="str">
        <f t="shared" si="232"/>
        <v>2016_LA42</v>
      </c>
      <c r="C7445" t="s">
        <v>373</v>
      </c>
      <c r="D7445" t="s">
        <v>845</v>
      </c>
      <c r="E7445" s="53" t="str">
        <f t="shared" si="233"/>
        <v>2016_LARICHLAND</v>
      </c>
      <c r="F7445">
        <v>417000</v>
      </c>
      <c r="G7445" s="53">
        <f t="array" ref="G7445">SUM(IF(A7445=A$5:A7445,IF(C7445=C$5:C7445,1,0),0))</f>
        <v>42</v>
      </c>
    </row>
    <row r="7446" spans="1:7" x14ac:dyDescent="0.25">
      <c r="A7446">
        <v>2016</v>
      </c>
      <c r="B7446" s="53" t="str">
        <f t="shared" si="232"/>
        <v>2016_LA43</v>
      </c>
      <c r="C7446" t="s">
        <v>373</v>
      </c>
      <c r="D7446" t="s">
        <v>1082</v>
      </c>
      <c r="E7446" s="53" t="str">
        <f t="shared" si="233"/>
        <v>2016_LASABINE</v>
      </c>
      <c r="F7446">
        <v>417000</v>
      </c>
      <c r="G7446" s="53">
        <f t="array" ref="G7446">SUM(IF(A7446=A$5:A7446,IF(C7446=C$5:C7446,1,0),0))</f>
        <v>43</v>
      </c>
    </row>
    <row r="7447" spans="1:7" x14ac:dyDescent="0.25">
      <c r="A7447">
        <v>2016</v>
      </c>
      <c r="B7447" s="53" t="str">
        <f t="shared" si="232"/>
        <v>2016_LA44</v>
      </c>
      <c r="C7447" t="s">
        <v>373</v>
      </c>
      <c r="D7447" t="s">
        <v>1083</v>
      </c>
      <c r="E7447" s="53" t="str">
        <f t="shared" si="233"/>
        <v>2016_LAST. BERNARD</v>
      </c>
      <c r="F7447">
        <v>417000</v>
      </c>
      <c r="G7447" s="53">
        <f t="array" ref="G7447">SUM(IF(A7447=A$5:A7447,IF(C7447=C$5:C7447,1,0),0))</f>
        <v>44</v>
      </c>
    </row>
    <row r="7448" spans="1:7" x14ac:dyDescent="0.25">
      <c r="A7448">
        <v>2016</v>
      </c>
      <c r="B7448" s="53" t="str">
        <f t="shared" si="232"/>
        <v>2016_LA45</v>
      </c>
      <c r="C7448" t="s">
        <v>373</v>
      </c>
      <c r="D7448" t="s">
        <v>1084</v>
      </c>
      <c r="E7448" s="53" t="str">
        <f t="shared" si="233"/>
        <v>2016_LAST. CHARLES</v>
      </c>
      <c r="F7448">
        <v>417000</v>
      </c>
      <c r="G7448" s="53">
        <f t="array" ref="G7448">SUM(IF(A7448=A$5:A7448,IF(C7448=C$5:C7448,1,0),0))</f>
        <v>45</v>
      </c>
    </row>
    <row r="7449" spans="1:7" x14ac:dyDescent="0.25">
      <c r="A7449">
        <v>2016</v>
      </c>
      <c r="B7449" s="53" t="str">
        <f t="shared" si="232"/>
        <v>2016_LA46</v>
      </c>
      <c r="C7449" t="s">
        <v>373</v>
      </c>
      <c r="D7449" t="s">
        <v>1085</v>
      </c>
      <c r="E7449" s="53" t="str">
        <f t="shared" si="233"/>
        <v>2016_LAST. HELENA</v>
      </c>
      <c r="F7449">
        <v>417000</v>
      </c>
      <c r="G7449" s="53">
        <f t="array" ref="G7449">SUM(IF(A7449=A$5:A7449,IF(C7449=C$5:C7449,1,0),0))</f>
        <v>46</v>
      </c>
    </row>
    <row r="7450" spans="1:7" x14ac:dyDescent="0.25">
      <c r="A7450">
        <v>2016</v>
      </c>
      <c r="B7450" s="53" t="str">
        <f t="shared" si="232"/>
        <v>2016_LA47</v>
      </c>
      <c r="C7450" t="s">
        <v>373</v>
      </c>
      <c r="D7450" t="s">
        <v>1086</v>
      </c>
      <c r="E7450" s="53" t="str">
        <f t="shared" si="233"/>
        <v>2016_LAST. JAMES</v>
      </c>
      <c r="F7450">
        <v>417000</v>
      </c>
      <c r="G7450" s="53">
        <f t="array" ref="G7450">SUM(IF(A7450=A$5:A7450,IF(C7450=C$5:C7450,1,0),0))</f>
        <v>47</v>
      </c>
    </row>
    <row r="7451" spans="1:7" x14ac:dyDescent="0.25">
      <c r="A7451">
        <v>2016</v>
      </c>
      <c r="B7451" s="53" t="str">
        <f t="shared" si="232"/>
        <v>2016_LA48</v>
      </c>
      <c r="C7451" t="s">
        <v>373</v>
      </c>
      <c r="D7451" t="s">
        <v>1087</v>
      </c>
      <c r="E7451" s="53" t="str">
        <f t="shared" si="233"/>
        <v>2016_LAST. JOHN THE BA</v>
      </c>
      <c r="F7451">
        <v>417000</v>
      </c>
      <c r="G7451" s="53">
        <f t="array" ref="G7451">SUM(IF(A7451=A$5:A7451,IF(C7451=C$5:C7451,1,0),0))</f>
        <v>48</v>
      </c>
    </row>
    <row r="7452" spans="1:7" x14ac:dyDescent="0.25">
      <c r="A7452">
        <v>2016</v>
      </c>
      <c r="B7452" s="53" t="str">
        <f t="shared" si="232"/>
        <v>2016_LA49</v>
      </c>
      <c r="C7452" t="s">
        <v>373</v>
      </c>
      <c r="D7452" t="s">
        <v>1088</v>
      </c>
      <c r="E7452" s="53" t="str">
        <f t="shared" si="233"/>
        <v>2016_LAST. LANDRY</v>
      </c>
      <c r="F7452">
        <v>417000</v>
      </c>
      <c r="G7452" s="53">
        <f t="array" ref="G7452">SUM(IF(A7452=A$5:A7452,IF(C7452=C$5:C7452,1,0),0))</f>
        <v>49</v>
      </c>
    </row>
    <row r="7453" spans="1:7" x14ac:dyDescent="0.25">
      <c r="A7453">
        <v>2016</v>
      </c>
      <c r="B7453" s="53" t="str">
        <f t="shared" si="232"/>
        <v>2016_LA50</v>
      </c>
      <c r="C7453" t="s">
        <v>373</v>
      </c>
      <c r="D7453" t="s">
        <v>1089</v>
      </c>
      <c r="E7453" s="53" t="str">
        <f t="shared" si="233"/>
        <v>2016_LAST. MARTIN</v>
      </c>
      <c r="F7453">
        <v>417000</v>
      </c>
      <c r="G7453" s="53">
        <f t="array" ref="G7453">SUM(IF(A7453=A$5:A7453,IF(C7453=C$5:C7453,1,0),0))</f>
        <v>50</v>
      </c>
    </row>
    <row r="7454" spans="1:7" x14ac:dyDescent="0.25">
      <c r="A7454">
        <v>2016</v>
      </c>
      <c r="B7454" s="53" t="str">
        <f t="shared" si="232"/>
        <v>2016_LA51</v>
      </c>
      <c r="C7454" t="s">
        <v>373</v>
      </c>
      <c r="D7454" t="s">
        <v>1090</v>
      </c>
      <c r="E7454" s="53" t="str">
        <f t="shared" si="233"/>
        <v>2016_LAST. MARY</v>
      </c>
      <c r="F7454">
        <v>417000</v>
      </c>
      <c r="G7454" s="53">
        <f t="array" ref="G7454">SUM(IF(A7454=A$5:A7454,IF(C7454=C$5:C7454,1,0),0))</f>
        <v>51</v>
      </c>
    </row>
    <row r="7455" spans="1:7" x14ac:dyDescent="0.25">
      <c r="A7455">
        <v>2016</v>
      </c>
      <c r="B7455" s="53" t="str">
        <f t="shared" si="232"/>
        <v>2016_LA52</v>
      </c>
      <c r="C7455" t="s">
        <v>373</v>
      </c>
      <c r="D7455" t="s">
        <v>1091</v>
      </c>
      <c r="E7455" s="53" t="str">
        <f t="shared" si="233"/>
        <v>2016_LAST. TAMMANY</v>
      </c>
      <c r="F7455">
        <v>417000</v>
      </c>
      <c r="G7455" s="53">
        <f t="array" ref="G7455">SUM(IF(A7455=A$5:A7455,IF(C7455=C$5:C7455,1,0),0))</f>
        <v>52</v>
      </c>
    </row>
    <row r="7456" spans="1:7" x14ac:dyDescent="0.25">
      <c r="A7456">
        <v>2016</v>
      </c>
      <c r="B7456" s="53" t="str">
        <f t="shared" si="232"/>
        <v>2016_LA53</v>
      </c>
      <c r="C7456" t="s">
        <v>373</v>
      </c>
      <c r="D7456" t="s">
        <v>1092</v>
      </c>
      <c r="E7456" s="53" t="str">
        <f t="shared" si="233"/>
        <v>2016_LATANGIPAHOA</v>
      </c>
      <c r="F7456">
        <v>417000</v>
      </c>
      <c r="G7456" s="53">
        <f t="array" ref="G7456">SUM(IF(A7456=A$5:A7456,IF(C7456=C$5:C7456,1,0),0))</f>
        <v>53</v>
      </c>
    </row>
    <row r="7457" spans="1:7" x14ac:dyDescent="0.25">
      <c r="A7457">
        <v>2016</v>
      </c>
      <c r="B7457" s="53" t="str">
        <f t="shared" si="232"/>
        <v>2016_LA54</v>
      </c>
      <c r="C7457" t="s">
        <v>373</v>
      </c>
      <c r="D7457" t="s">
        <v>1093</v>
      </c>
      <c r="E7457" s="53" t="str">
        <f t="shared" si="233"/>
        <v>2016_LATENSAS</v>
      </c>
      <c r="F7457">
        <v>417000</v>
      </c>
      <c r="G7457" s="53">
        <f t="array" ref="G7457">SUM(IF(A7457=A$5:A7457,IF(C7457=C$5:C7457,1,0),0))</f>
        <v>54</v>
      </c>
    </row>
    <row r="7458" spans="1:7" x14ac:dyDescent="0.25">
      <c r="A7458">
        <v>2016</v>
      </c>
      <c r="B7458" s="53" t="str">
        <f t="shared" si="232"/>
        <v>2016_LA55</v>
      </c>
      <c r="C7458" t="s">
        <v>373</v>
      </c>
      <c r="D7458" t="s">
        <v>1094</v>
      </c>
      <c r="E7458" s="53" t="str">
        <f t="shared" si="233"/>
        <v>2016_LATERREBONNE</v>
      </c>
      <c r="F7458">
        <v>417000</v>
      </c>
      <c r="G7458" s="53">
        <f t="array" ref="G7458">SUM(IF(A7458=A$5:A7458,IF(C7458=C$5:C7458,1,0),0))</f>
        <v>55</v>
      </c>
    </row>
    <row r="7459" spans="1:7" x14ac:dyDescent="0.25">
      <c r="A7459">
        <v>2016</v>
      </c>
      <c r="B7459" s="53" t="str">
        <f t="shared" si="232"/>
        <v>2016_LA56</v>
      </c>
      <c r="C7459" t="s">
        <v>373</v>
      </c>
      <c r="D7459" t="s">
        <v>258</v>
      </c>
      <c r="E7459" s="53" t="str">
        <f t="shared" si="233"/>
        <v>2016_LAUNION</v>
      </c>
      <c r="F7459">
        <v>417000</v>
      </c>
      <c r="G7459" s="53">
        <f t="array" ref="G7459">SUM(IF(A7459=A$5:A7459,IF(C7459=C$5:C7459,1,0),0))</f>
        <v>56</v>
      </c>
    </row>
    <row r="7460" spans="1:7" x14ac:dyDescent="0.25">
      <c r="A7460">
        <v>2016</v>
      </c>
      <c r="B7460" s="53" t="str">
        <f t="shared" si="232"/>
        <v>2016_LA57</v>
      </c>
      <c r="C7460" t="s">
        <v>373</v>
      </c>
      <c r="D7460" t="s">
        <v>852</v>
      </c>
      <c r="E7460" s="53" t="str">
        <f t="shared" si="233"/>
        <v>2016_LAVERMILION</v>
      </c>
      <c r="F7460">
        <v>417000</v>
      </c>
      <c r="G7460" s="53">
        <f t="array" ref="G7460">SUM(IF(A7460=A$5:A7460,IF(C7460=C$5:C7460,1,0),0))</f>
        <v>57</v>
      </c>
    </row>
    <row r="7461" spans="1:7" x14ac:dyDescent="0.25">
      <c r="A7461">
        <v>2016</v>
      </c>
      <c r="B7461" s="53" t="str">
        <f t="shared" si="232"/>
        <v>2016_LA58</v>
      </c>
      <c r="C7461" t="s">
        <v>373</v>
      </c>
      <c r="D7461" t="s">
        <v>1095</v>
      </c>
      <c r="E7461" s="53" t="str">
        <f t="shared" si="233"/>
        <v>2016_LAVERNON</v>
      </c>
      <c r="F7461">
        <v>417000</v>
      </c>
      <c r="G7461" s="53">
        <f t="array" ref="G7461">SUM(IF(A7461=A$5:A7461,IF(C7461=C$5:C7461,1,0),0))</f>
        <v>58</v>
      </c>
    </row>
    <row r="7462" spans="1:7" x14ac:dyDescent="0.25">
      <c r="A7462">
        <v>2016</v>
      </c>
      <c r="B7462" s="53" t="str">
        <f t="shared" si="232"/>
        <v>2016_LA59</v>
      </c>
      <c r="C7462" t="s">
        <v>373</v>
      </c>
      <c r="D7462" t="s">
        <v>125</v>
      </c>
      <c r="E7462" s="53" t="str">
        <f t="shared" si="233"/>
        <v>2016_LAWASHINGTON</v>
      </c>
      <c r="F7462">
        <v>417000</v>
      </c>
      <c r="G7462" s="53">
        <f t="array" ref="G7462">SUM(IF(A7462=A$5:A7462,IF(C7462=C$5:C7462,1,0),0))</f>
        <v>59</v>
      </c>
    </row>
    <row r="7463" spans="1:7" x14ac:dyDescent="0.25">
      <c r="A7463">
        <v>2016</v>
      </c>
      <c r="B7463" s="53" t="str">
        <f t="shared" si="232"/>
        <v>2016_LA60</v>
      </c>
      <c r="C7463" t="s">
        <v>373</v>
      </c>
      <c r="D7463" t="s">
        <v>771</v>
      </c>
      <c r="E7463" s="53" t="str">
        <f t="shared" si="233"/>
        <v>2016_LAWEBSTER</v>
      </c>
      <c r="F7463">
        <v>417000</v>
      </c>
      <c r="G7463" s="53">
        <f t="array" ref="G7463">SUM(IF(A7463=A$5:A7463,IF(C7463=C$5:C7463,1,0),0))</f>
        <v>60</v>
      </c>
    </row>
    <row r="7464" spans="1:7" x14ac:dyDescent="0.25">
      <c r="A7464">
        <v>2016</v>
      </c>
      <c r="B7464" s="53" t="str">
        <f t="shared" si="232"/>
        <v>2016_LA61</v>
      </c>
      <c r="C7464" t="s">
        <v>373</v>
      </c>
      <c r="D7464" t="s">
        <v>1096</v>
      </c>
      <c r="E7464" s="53" t="str">
        <f t="shared" si="233"/>
        <v>2016_LAWEST BATON ROUG</v>
      </c>
      <c r="F7464">
        <v>417000</v>
      </c>
      <c r="G7464" s="53">
        <f t="array" ref="G7464">SUM(IF(A7464=A$5:A7464,IF(C7464=C$5:C7464,1,0),0))</f>
        <v>61</v>
      </c>
    </row>
    <row r="7465" spans="1:7" x14ac:dyDescent="0.25">
      <c r="A7465">
        <v>2016</v>
      </c>
      <c r="B7465" s="53" t="str">
        <f t="shared" si="232"/>
        <v>2016_LA62</v>
      </c>
      <c r="C7465" t="s">
        <v>373</v>
      </c>
      <c r="D7465" t="s">
        <v>1097</v>
      </c>
      <c r="E7465" s="53" t="str">
        <f t="shared" si="233"/>
        <v>2016_LAWEST CARROLL</v>
      </c>
      <c r="F7465">
        <v>417000</v>
      </c>
      <c r="G7465" s="53">
        <f t="array" ref="G7465">SUM(IF(A7465=A$5:A7465,IF(C7465=C$5:C7465,1,0),0))</f>
        <v>62</v>
      </c>
    </row>
    <row r="7466" spans="1:7" x14ac:dyDescent="0.25">
      <c r="A7466">
        <v>2016</v>
      </c>
      <c r="B7466" s="53" t="str">
        <f t="shared" si="232"/>
        <v>2016_LA63</v>
      </c>
      <c r="C7466" t="s">
        <v>373</v>
      </c>
      <c r="D7466" t="s">
        <v>1098</v>
      </c>
      <c r="E7466" s="53" t="str">
        <f t="shared" si="233"/>
        <v>2016_LAWEST FELICIANA</v>
      </c>
      <c r="F7466">
        <v>417000</v>
      </c>
      <c r="G7466" s="53">
        <f t="array" ref="G7466">SUM(IF(A7466=A$5:A7466,IF(C7466=C$5:C7466,1,0),0))</f>
        <v>63</v>
      </c>
    </row>
    <row r="7467" spans="1:7" x14ac:dyDescent="0.25">
      <c r="A7467">
        <v>2016</v>
      </c>
      <c r="B7467" s="53" t="str">
        <f t="shared" si="232"/>
        <v>2016_LA64</v>
      </c>
      <c r="C7467" t="s">
        <v>373</v>
      </c>
      <c r="D7467" t="s">
        <v>1099</v>
      </c>
      <c r="E7467" s="53" t="str">
        <f t="shared" si="233"/>
        <v>2016_LAWINN</v>
      </c>
      <c r="F7467">
        <v>417000</v>
      </c>
      <c r="G7467" s="53">
        <f t="array" ref="G7467">SUM(IF(A7467=A$5:A7467,IF(C7467=C$5:C7467,1,0),0))</f>
        <v>64</v>
      </c>
    </row>
    <row r="7468" spans="1:7" x14ac:dyDescent="0.25">
      <c r="A7468">
        <v>2016</v>
      </c>
      <c r="B7468" s="53" t="str">
        <f t="shared" si="232"/>
        <v>2016_ME1</v>
      </c>
      <c r="C7468" t="s">
        <v>374</v>
      </c>
      <c r="D7468" t="s">
        <v>1100</v>
      </c>
      <c r="E7468" s="53" t="str">
        <f t="shared" si="233"/>
        <v>2016_MEANDROSCOGGIN</v>
      </c>
      <c r="F7468">
        <v>417000</v>
      </c>
      <c r="G7468" s="53">
        <f t="array" ref="G7468">SUM(IF(A7468=A$5:A7468,IF(C7468=C$5:C7468,1,0),0))</f>
        <v>1</v>
      </c>
    </row>
    <row r="7469" spans="1:7" x14ac:dyDescent="0.25">
      <c r="A7469">
        <v>2016</v>
      </c>
      <c r="B7469" s="53" t="str">
        <f t="shared" si="232"/>
        <v>2016_ME2</v>
      </c>
      <c r="C7469" t="s">
        <v>374</v>
      </c>
      <c r="D7469" t="s">
        <v>1101</v>
      </c>
      <c r="E7469" s="53" t="str">
        <f t="shared" si="233"/>
        <v>2016_MEAROOSTOOK</v>
      </c>
      <c r="F7469">
        <v>417000</v>
      </c>
      <c r="G7469" s="53">
        <f t="array" ref="G7469">SUM(IF(A7469=A$5:A7469,IF(C7469=C$5:C7469,1,0),0))</f>
        <v>2</v>
      </c>
    </row>
    <row r="7470" spans="1:7" x14ac:dyDescent="0.25">
      <c r="A7470">
        <v>2016</v>
      </c>
      <c r="B7470" s="53" t="str">
        <f t="shared" si="232"/>
        <v>2016_ME3</v>
      </c>
      <c r="C7470" t="s">
        <v>374</v>
      </c>
      <c r="D7470" t="s">
        <v>310</v>
      </c>
      <c r="E7470" s="53" t="str">
        <f t="shared" si="233"/>
        <v>2016_MECUMBERLAND</v>
      </c>
      <c r="F7470">
        <v>417000</v>
      </c>
      <c r="G7470" s="53">
        <f t="array" ref="G7470">SUM(IF(A7470=A$5:A7470,IF(C7470=C$5:C7470,1,0),0))</f>
        <v>3</v>
      </c>
    </row>
    <row r="7471" spans="1:7" x14ac:dyDescent="0.25">
      <c r="A7471">
        <v>2016</v>
      </c>
      <c r="B7471" s="53" t="str">
        <f t="shared" si="232"/>
        <v>2016_ME4</v>
      </c>
      <c r="C7471" t="s">
        <v>374</v>
      </c>
      <c r="D7471" t="s">
        <v>455</v>
      </c>
      <c r="E7471" s="53" t="str">
        <f t="shared" si="233"/>
        <v>2016_MEFRANKLIN</v>
      </c>
      <c r="F7471">
        <v>417000</v>
      </c>
      <c r="G7471" s="53">
        <f t="array" ref="G7471">SUM(IF(A7471=A$5:A7471,IF(C7471=C$5:C7471,1,0),0))</f>
        <v>4</v>
      </c>
    </row>
    <row r="7472" spans="1:7" x14ac:dyDescent="0.25">
      <c r="A7472">
        <v>2016</v>
      </c>
      <c r="B7472" s="53" t="str">
        <f t="shared" si="232"/>
        <v>2016_ME5</v>
      </c>
      <c r="C7472" t="s">
        <v>374</v>
      </c>
      <c r="D7472" t="s">
        <v>723</v>
      </c>
      <c r="E7472" s="53" t="str">
        <f t="shared" si="233"/>
        <v>2016_MEHANCOCK</v>
      </c>
      <c r="F7472">
        <v>417000</v>
      </c>
      <c r="G7472" s="53">
        <f t="array" ref="G7472">SUM(IF(A7472=A$5:A7472,IF(C7472=C$5:C7472,1,0),0))</f>
        <v>5</v>
      </c>
    </row>
    <row r="7473" spans="1:7" x14ac:dyDescent="0.25">
      <c r="A7473">
        <v>2016</v>
      </c>
      <c r="B7473" s="53" t="str">
        <f t="shared" si="232"/>
        <v>2016_ME6</v>
      </c>
      <c r="C7473" t="s">
        <v>374</v>
      </c>
      <c r="D7473" t="s">
        <v>1102</v>
      </c>
      <c r="E7473" s="53" t="str">
        <f t="shared" si="233"/>
        <v>2016_MEKENNEBEC</v>
      </c>
      <c r="F7473">
        <v>417000</v>
      </c>
      <c r="G7473" s="53">
        <f t="array" ref="G7473">SUM(IF(A7473=A$5:A7473,IF(C7473=C$5:C7473,1,0),0))</f>
        <v>6</v>
      </c>
    </row>
    <row r="7474" spans="1:7" x14ac:dyDescent="0.25">
      <c r="A7474">
        <v>2016</v>
      </c>
      <c r="B7474" s="53" t="str">
        <f t="shared" si="232"/>
        <v>2016_ME7</v>
      </c>
      <c r="C7474" t="s">
        <v>374</v>
      </c>
      <c r="D7474" t="s">
        <v>830</v>
      </c>
      <c r="E7474" s="53" t="str">
        <f t="shared" si="233"/>
        <v>2016_MEKNOX</v>
      </c>
      <c r="F7474">
        <v>417000</v>
      </c>
      <c r="G7474" s="53">
        <f t="array" ref="G7474">SUM(IF(A7474=A$5:A7474,IF(C7474=C$5:C7474,1,0),0))</f>
        <v>7</v>
      </c>
    </row>
    <row r="7475" spans="1:7" x14ac:dyDescent="0.25">
      <c r="A7475">
        <v>2016</v>
      </c>
      <c r="B7475" s="53" t="str">
        <f t="shared" si="232"/>
        <v>2016_ME8</v>
      </c>
      <c r="C7475" t="s">
        <v>374</v>
      </c>
      <c r="D7475" t="s">
        <v>221</v>
      </c>
      <c r="E7475" s="53" t="str">
        <f t="shared" si="233"/>
        <v>2016_MELINCOLN</v>
      </c>
      <c r="F7475">
        <v>417000</v>
      </c>
      <c r="G7475" s="53">
        <f t="array" ref="G7475">SUM(IF(A7475=A$5:A7475,IF(C7475=C$5:C7475,1,0),0))</f>
        <v>8</v>
      </c>
    </row>
    <row r="7476" spans="1:7" x14ac:dyDescent="0.25">
      <c r="A7476">
        <v>2016</v>
      </c>
      <c r="B7476" s="53" t="str">
        <f t="shared" si="232"/>
        <v>2016_ME9</v>
      </c>
      <c r="C7476" t="s">
        <v>374</v>
      </c>
      <c r="D7476" t="s">
        <v>1103</v>
      </c>
      <c r="E7476" s="53" t="str">
        <f t="shared" si="233"/>
        <v>2016_MEOXFORD</v>
      </c>
      <c r="F7476">
        <v>417000</v>
      </c>
      <c r="G7476" s="53">
        <f t="array" ref="G7476">SUM(IF(A7476=A$5:A7476,IF(C7476=C$5:C7476,1,0),0))</f>
        <v>9</v>
      </c>
    </row>
    <row r="7477" spans="1:7" x14ac:dyDescent="0.25">
      <c r="A7477">
        <v>2016</v>
      </c>
      <c r="B7477" s="53" t="str">
        <f t="shared" si="232"/>
        <v>2016_ME10</v>
      </c>
      <c r="C7477" t="s">
        <v>374</v>
      </c>
      <c r="D7477" t="s">
        <v>1104</v>
      </c>
      <c r="E7477" s="53" t="str">
        <f t="shared" si="233"/>
        <v>2016_MEPENOBSCOT</v>
      </c>
      <c r="F7477">
        <v>417000</v>
      </c>
      <c r="G7477" s="53">
        <f t="array" ref="G7477">SUM(IF(A7477=A$5:A7477,IF(C7477=C$5:C7477,1,0),0))</f>
        <v>10</v>
      </c>
    </row>
    <row r="7478" spans="1:7" x14ac:dyDescent="0.25">
      <c r="A7478">
        <v>2016</v>
      </c>
      <c r="B7478" s="53" t="str">
        <f t="shared" si="232"/>
        <v>2016_ME11</v>
      </c>
      <c r="C7478" t="s">
        <v>374</v>
      </c>
      <c r="D7478" t="s">
        <v>1105</v>
      </c>
      <c r="E7478" s="53" t="str">
        <f t="shared" si="233"/>
        <v>2016_MEPISCATAQUIS</v>
      </c>
      <c r="F7478">
        <v>417000</v>
      </c>
      <c r="G7478" s="53">
        <f t="array" ref="G7478">SUM(IF(A7478=A$5:A7478,IF(C7478=C$5:C7478,1,0),0))</f>
        <v>11</v>
      </c>
    </row>
    <row r="7479" spans="1:7" x14ac:dyDescent="0.25">
      <c r="A7479">
        <v>2016</v>
      </c>
      <c r="B7479" s="53" t="str">
        <f t="shared" si="232"/>
        <v>2016_ME12</v>
      </c>
      <c r="C7479" t="s">
        <v>374</v>
      </c>
      <c r="D7479" t="s">
        <v>1106</v>
      </c>
      <c r="E7479" s="53" t="str">
        <f t="shared" si="233"/>
        <v>2016_MESAGADAHOC</v>
      </c>
      <c r="F7479">
        <v>417000</v>
      </c>
      <c r="G7479" s="53">
        <f t="array" ref="G7479">SUM(IF(A7479=A$5:A7479,IF(C7479=C$5:C7479,1,0),0))</f>
        <v>12</v>
      </c>
    </row>
    <row r="7480" spans="1:7" x14ac:dyDescent="0.25">
      <c r="A7480">
        <v>2016</v>
      </c>
      <c r="B7480" s="53" t="str">
        <f t="shared" si="232"/>
        <v>2016_ME13</v>
      </c>
      <c r="C7480" t="s">
        <v>374</v>
      </c>
      <c r="D7480" t="s">
        <v>256</v>
      </c>
      <c r="E7480" s="53" t="str">
        <f t="shared" si="233"/>
        <v>2016_MESOMERSET</v>
      </c>
      <c r="F7480">
        <v>417000</v>
      </c>
      <c r="G7480" s="53">
        <f t="array" ref="G7480">SUM(IF(A7480=A$5:A7480,IF(C7480=C$5:C7480,1,0),0))</f>
        <v>13</v>
      </c>
    </row>
    <row r="7481" spans="1:7" x14ac:dyDescent="0.25">
      <c r="A7481">
        <v>2016</v>
      </c>
      <c r="B7481" s="53" t="str">
        <f t="shared" si="232"/>
        <v>2016_ME14</v>
      </c>
      <c r="C7481" t="s">
        <v>374</v>
      </c>
      <c r="D7481" t="s">
        <v>1107</v>
      </c>
      <c r="E7481" s="53" t="str">
        <f t="shared" si="233"/>
        <v>2016_MEWALDO</v>
      </c>
      <c r="F7481">
        <v>417000</v>
      </c>
      <c r="G7481" s="53">
        <f t="array" ref="G7481">SUM(IF(A7481=A$5:A7481,IF(C7481=C$5:C7481,1,0),0))</f>
        <v>14</v>
      </c>
    </row>
    <row r="7482" spans="1:7" x14ac:dyDescent="0.25">
      <c r="A7482">
        <v>2016</v>
      </c>
      <c r="B7482" s="53" t="str">
        <f t="shared" si="232"/>
        <v>2016_ME15</v>
      </c>
      <c r="C7482" t="s">
        <v>374</v>
      </c>
      <c r="D7482" t="s">
        <v>125</v>
      </c>
      <c r="E7482" s="53" t="str">
        <f t="shared" si="233"/>
        <v>2016_MEWASHINGTON</v>
      </c>
      <c r="F7482">
        <v>417000</v>
      </c>
      <c r="G7482" s="53">
        <f t="array" ref="G7482">SUM(IF(A7482=A$5:A7482,IF(C7482=C$5:C7482,1,0),0))</f>
        <v>15</v>
      </c>
    </row>
    <row r="7483" spans="1:7" x14ac:dyDescent="0.25">
      <c r="A7483">
        <v>2016</v>
      </c>
      <c r="B7483" s="53" t="str">
        <f t="shared" si="232"/>
        <v>2016_ME16</v>
      </c>
      <c r="C7483" t="s">
        <v>374</v>
      </c>
      <c r="D7483" t="s">
        <v>337</v>
      </c>
      <c r="E7483" s="53" t="str">
        <f t="shared" si="233"/>
        <v>2016_MEYORK</v>
      </c>
      <c r="F7483">
        <v>417000</v>
      </c>
      <c r="G7483" s="53">
        <f t="array" ref="G7483">SUM(IF(A7483=A$5:A7483,IF(C7483=C$5:C7483,1,0),0))</f>
        <v>16</v>
      </c>
    </row>
    <row r="7484" spans="1:7" x14ac:dyDescent="0.25">
      <c r="A7484">
        <v>2016</v>
      </c>
      <c r="B7484" s="53" t="str">
        <f t="shared" si="232"/>
        <v>2016_MD1</v>
      </c>
      <c r="C7484" t="s">
        <v>223</v>
      </c>
      <c r="D7484" t="s">
        <v>1108</v>
      </c>
      <c r="E7484" s="53" t="str">
        <f t="shared" si="233"/>
        <v>2016_MDALLEGANY</v>
      </c>
      <c r="F7484">
        <v>417000</v>
      </c>
      <c r="G7484" s="53">
        <f t="array" ref="G7484">SUM(IF(A7484=A$5:A7484,IF(C7484=C$5:C7484,1,0),0))</f>
        <v>1</v>
      </c>
    </row>
    <row r="7485" spans="1:7" x14ac:dyDescent="0.25">
      <c r="A7485">
        <v>2016</v>
      </c>
      <c r="B7485" s="53" t="str">
        <f t="shared" si="232"/>
        <v>2016_MD2</v>
      </c>
      <c r="C7485" t="s">
        <v>223</v>
      </c>
      <c r="D7485" t="s">
        <v>224</v>
      </c>
      <c r="E7485" s="53" t="str">
        <f t="shared" si="233"/>
        <v>2016_MDANNE ARUNDEL</v>
      </c>
      <c r="F7485">
        <v>517500</v>
      </c>
      <c r="G7485" s="53">
        <f t="array" ref="G7485">SUM(IF(A7485=A$5:A7485,IF(C7485=C$5:C7485,1,0),0))</f>
        <v>2</v>
      </c>
    </row>
    <row r="7486" spans="1:7" x14ac:dyDescent="0.25">
      <c r="A7486">
        <v>2016</v>
      </c>
      <c r="B7486" s="53" t="str">
        <f t="shared" si="232"/>
        <v>2016_MD3</v>
      </c>
      <c r="C7486" t="s">
        <v>223</v>
      </c>
      <c r="D7486" t="s">
        <v>225</v>
      </c>
      <c r="E7486" s="53" t="str">
        <f t="shared" si="233"/>
        <v>2016_MDBALTIMORE</v>
      </c>
      <c r="F7486">
        <v>517500</v>
      </c>
      <c r="G7486" s="53">
        <f t="array" ref="G7486">SUM(IF(A7486=A$5:A7486,IF(C7486=C$5:C7486,1,0),0))</f>
        <v>3</v>
      </c>
    </row>
    <row r="7487" spans="1:7" x14ac:dyDescent="0.25">
      <c r="A7487">
        <v>2016</v>
      </c>
      <c r="B7487" s="53" t="str">
        <f t="shared" si="232"/>
        <v>2016_MD4</v>
      </c>
      <c r="C7487" t="s">
        <v>223</v>
      </c>
      <c r="D7487" t="s">
        <v>226</v>
      </c>
      <c r="E7487" s="53" t="str">
        <f t="shared" si="233"/>
        <v>2016_MDCALVERT</v>
      </c>
      <c r="F7487">
        <v>625500</v>
      </c>
      <c r="G7487" s="53">
        <f t="array" ref="G7487">SUM(IF(A7487=A$5:A7487,IF(C7487=C$5:C7487,1,0),0))</f>
        <v>4</v>
      </c>
    </row>
    <row r="7488" spans="1:7" x14ac:dyDescent="0.25">
      <c r="A7488">
        <v>2016</v>
      </c>
      <c r="B7488" s="53" t="str">
        <f t="shared" si="232"/>
        <v>2016_MD5</v>
      </c>
      <c r="C7488" t="s">
        <v>223</v>
      </c>
      <c r="D7488" t="s">
        <v>305</v>
      </c>
      <c r="E7488" s="53" t="str">
        <f t="shared" si="233"/>
        <v>2016_MDCAROLINE</v>
      </c>
      <c r="F7488">
        <v>417000</v>
      </c>
      <c r="G7488" s="53">
        <f t="array" ref="G7488">SUM(IF(A7488=A$5:A7488,IF(C7488=C$5:C7488,1,0),0))</f>
        <v>5</v>
      </c>
    </row>
    <row r="7489" spans="1:7" x14ac:dyDescent="0.25">
      <c r="A7489">
        <v>2016</v>
      </c>
      <c r="B7489" s="53" t="str">
        <f t="shared" si="232"/>
        <v>2016_MD6</v>
      </c>
      <c r="C7489" t="s">
        <v>223</v>
      </c>
      <c r="D7489" t="s">
        <v>227</v>
      </c>
      <c r="E7489" s="53" t="str">
        <f t="shared" si="233"/>
        <v>2016_MDCARROLL</v>
      </c>
      <c r="F7489">
        <v>517500</v>
      </c>
      <c r="G7489" s="53">
        <f t="array" ref="G7489">SUM(IF(A7489=A$5:A7489,IF(C7489=C$5:C7489,1,0),0))</f>
        <v>6</v>
      </c>
    </row>
    <row r="7490" spans="1:7" x14ac:dyDescent="0.25">
      <c r="A7490">
        <v>2016</v>
      </c>
      <c r="B7490" s="53" t="str">
        <f t="shared" si="232"/>
        <v>2016_MD7</v>
      </c>
      <c r="C7490" t="s">
        <v>223</v>
      </c>
      <c r="D7490" t="s">
        <v>1109</v>
      </c>
      <c r="E7490" s="53" t="str">
        <f t="shared" si="233"/>
        <v>2016_MDCECIL</v>
      </c>
      <c r="F7490">
        <v>417000</v>
      </c>
      <c r="G7490" s="53">
        <f t="array" ref="G7490">SUM(IF(A7490=A$5:A7490,IF(C7490=C$5:C7490,1,0),0))</f>
        <v>7</v>
      </c>
    </row>
    <row r="7491" spans="1:7" x14ac:dyDescent="0.25">
      <c r="A7491">
        <v>2016</v>
      </c>
      <c r="B7491" s="53" t="str">
        <f t="shared" si="232"/>
        <v>2016_MD8</v>
      </c>
      <c r="C7491" t="s">
        <v>223</v>
      </c>
      <c r="D7491" t="s">
        <v>228</v>
      </c>
      <c r="E7491" s="53" t="str">
        <f t="shared" si="233"/>
        <v>2016_MDCHARLES</v>
      </c>
      <c r="F7491">
        <v>625500</v>
      </c>
      <c r="G7491" s="53">
        <f t="array" ref="G7491">SUM(IF(A7491=A$5:A7491,IF(C7491=C$5:C7491,1,0),0))</f>
        <v>8</v>
      </c>
    </row>
    <row r="7492" spans="1:7" x14ac:dyDescent="0.25">
      <c r="A7492">
        <v>2016</v>
      </c>
      <c r="B7492" s="53" t="str">
        <f t="shared" si="232"/>
        <v>2016_MD9</v>
      </c>
      <c r="C7492" t="s">
        <v>223</v>
      </c>
      <c r="D7492" t="s">
        <v>1110</v>
      </c>
      <c r="E7492" s="53" t="str">
        <f t="shared" si="233"/>
        <v>2016_MDDORCHESTER</v>
      </c>
      <c r="F7492">
        <v>417000</v>
      </c>
      <c r="G7492" s="53">
        <f t="array" ref="G7492">SUM(IF(A7492=A$5:A7492,IF(C7492=C$5:C7492,1,0),0))</f>
        <v>9</v>
      </c>
    </row>
    <row r="7493" spans="1:7" x14ac:dyDescent="0.25">
      <c r="A7493">
        <v>2016</v>
      </c>
      <c r="B7493" s="53" t="str">
        <f t="shared" si="232"/>
        <v>2016_MD10</v>
      </c>
      <c r="C7493" t="s">
        <v>223</v>
      </c>
      <c r="D7493" t="s">
        <v>229</v>
      </c>
      <c r="E7493" s="53" t="str">
        <f t="shared" si="233"/>
        <v>2016_MDFREDERICK</v>
      </c>
      <c r="F7493">
        <v>625500</v>
      </c>
      <c r="G7493" s="53">
        <f t="array" ref="G7493">SUM(IF(A7493=A$5:A7493,IF(C7493=C$5:C7493,1,0),0))</f>
        <v>10</v>
      </c>
    </row>
    <row r="7494" spans="1:7" x14ac:dyDescent="0.25">
      <c r="A7494">
        <v>2016</v>
      </c>
      <c r="B7494" s="53" t="str">
        <f t="shared" ref="B7494:B7557" si="234">A7494&amp;"_"&amp;C7494&amp;G7494</f>
        <v>2016_MD11</v>
      </c>
      <c r="C7494" t="s">
        <v>223</v>
      </c>
      <c r="D7494" t="s">
        <v>1111</v>
      </c>
      <c r="E7494" s="53" t="str">
        <f t="shared" ref="E7494:E7557" si="235">A7494&amp;"_"&amp;C7494&amp;D7494</f>
        <v>2016_MDGARRETT</v>
      </c>
      <c r="F7494">
        <v>417000</v>
      </c>
      <c r="G7494" s="53">
        <f t="array" ref="G7494">SUM(IF(A7494=A$5:A7494,IF(C7494=C$5:C7494,1,0),0))</f>
        <v>11</v>
      </c>
    </row>
    <row r="7495" spans="1:7" x14ac:dyDescent="0.25">
      <c r="A7495">
        <v>2016</v>
      </c>
      <c r="B7495" s="53" t="str">
        <f t="shared" si="234"/>
        <v>2016_MD12</v>
      </c>
      <c r="C7495" t="s">
        <v>223</v>
      </c>
      <c r="D7495" t="s">
        <v>230</v>
      </c>
      <c r="E7495" s="53" t="str">
        <f t="shared" si="235"/>
        <v>2016_MDHARFORD</v>
      </c>
      <c r="F7495">
        <v>517500</v>
      </c>
      <c r="G7495" s="53">
        <f t="array" ref="G7495">SUM(IF(A7495=A$5:A7495,IF(C7495=C$5:C7495,1,0),0))</f>
        <v>12</v>
      </c>
    </row>
    <row r="7496" spans="1:7" x14ac:dyDescent="0.25">
      <c r="A7496">
        <v>2016</v>
      </c>
      <c r="B7496" s="53" t="str">
        <f t="shared" si="234"/>
        <v>2016_MD13</v>
      </c>
      <c r="C7496" t="s">
        <v>223</v>
      </c>
      <c r="D7496" t="s">
        <v>231</v>
      </c>
      <c r="E7496" s="53" t="str">
        <f t="shared" si="235"/>
        <v>2016_MDHOWARD</v>
      </c>
      <c r="F7496">
        <v>517500</v>
      </c>
      <c r="G7496" s="53">
        <f t="array" ref="G7496">SUM(IF(A7496=A$5:A7496,IF(C7496=C$5:C7496,1,0),0))</f>
        <v>13</v>
      </c>
    </row>
    <row r="7497" spans="1:7" x14ac:dyDescent="0.25">
      <c r="A7497">
        <v>2016</v>
      </c>
      <c r="B7497" s="53" t="str">
        <f t="shared" si="234"/>
        <v>2016_MD14</v>
      </c>
      <c r="C7497" t="s">
        <v>223</v>
      </c>
      <c r="D7497" t="s">
        <v>279</v>
      </c>
      <c r="E7497" s="53" t="str">
        <f t="shared" si="235"/>
        <v>2016_MDKENT</v>
      </c>
      <c r="F7497">
        <v>417000</v>
      </c>
      <c r="G7497" s="53">
        <f t="array" ref="G7497">SUM(IF(A7497=A$5:A7497,IF(C7497=C$5:C7497,1,0),0))</f>
        <v>14</v>
      </c>
    </row>
    <row r="7498" spans="1:7" x14ac:dyDescent="0.25">
      <c r="A7498">
        <v>2016</v>
      </c>
      <c r="B7498" s="53" t="str">
        <f t="shared" si="234"/>
        <v>2016_MD15</v>
      </c>
      <c r="C7498" t="s">
        <v>223</v>
      </c>
      <c r="D7498" t="s">
        <v>232</v>
      </c>
      <c r="E7498" s="53" t="str">
        <f t="shared" si="235"/>
        <v>2016_MDMONTGOMERY</v>
      </c>
      <c r="F7498">
        <v>625500</v>
      </c>
      <c r="G7498" s="53">
        <f t="array" ref="G7498">SUM(IF(A7498=A$5:A7498,IF(C7498=C$5:C7498,1,0),0))</f>
        <v>15</v>
      </c>
    </row>
    <row r="7499" spans="1:7" x14ac:dyDescent="0.25">
      <c r="A7499">
        <v>2016</v>
      </c>
      <c r="B7499" s="53" t="str">
        <f t="shared" si="234"/>
        <v>2016_MD16</v>
      </c>
      <c r="C7499" t="s">
        <v>223</v>
      </c>
      <c r="D7499" t="s">
        <v>233</v>
      </c>
      <c r="E7499" s="53" t="str">
        <f t="shared" si="235"/>
        <v>2016_MDPRINCE GEORGE'S</v>
      </c>
      <c r="F7499">
        <v>625500</v>
      </c>
      <c r="G7499" s="53">
        <f t="array" ref="G7499">SUM(IF(A7499=A$5:A7499,IF(C7499=C$5:C7499,1,0),0))</f>
        <v>16</v>
      </c>
    </row>
    <row r="7500" spans="1:7" x14ac:dyDescent="0.25">
      <c r="A7500">
        <v>2016</v>
      </c>
      <c r="B7500" s="53" t="str">
        <f t="shared" si="234"/>
        <v>2016_MD17</v>
      </c>
      <c r="C7500" t="s">
        <v>223</v>
      </c>
      <c r="D7500" t="s">
        <v>234</v>
      </c>
      <c r="E7500" s="53" t="str">
        <f t="shared" si="235"/>
        <v>2016_MDQUEEN ANNE'S</v>
      </c>
      <c r="F7500">
        <v>517500</v>
      </c>
      <c r="G7500" s="53">
        <f t="array" ref="G7500">SUM(IF(A7500=A$5:A7500,IF(C7500=C$5:C7500,1,0),0))</f>
        <v>17</v>
      </c>
    </row>
    <row r="7501" spans="1:7" x14ac:dyDescent="0.25">
      <c r="A7501">
        <v>2016</v>
      </c>
      <c r="B7501" s="53" t="str">
        <f t="shared" si="234"/>
        <v>2016_MD18</v>
      </c>
      <c r="C7501" t="s">
        <v>223</v>
      </c>
      <c r="D7501" t="s">
        <v>1112</v>
      </c>
      <c r="E7501" s="53" t="str">
        <f t="shared" si="235"/>
        <v>2016_MDST. MARY'S</v>
      </c>
      <c r="F7501">
        <v>417000</v>
      </c>
      <c r="G7501" s="53">
        <f t="array" ref="G7501">SUM(IF(A7501=A$5:A7501,IF(C7501=C$5:C7501,1,0),0))</f>
        <v>18</v>
      </c>
    </row>
    <row r="7502" spans="1:7" x14ac:dyDescent="0.25">
      <c r="A7502">
        <v>2016</v>
      </c>
      <c r="B7502" s="53" t="str">
        <f t="shared" si="234"/>
        <v>2016_MD19</v>
      </c>
      <c r="C7502" t="s">
        <v>223</v>
      </c>
      <c r="D7502" t="s">
        <v>256</v>
      </c>
      <c r="E7502" s="53" t="str">
        <f t="shared" si="235"/>
        <v>2016_MDSOMERSET</v>
      </c>
      <c r="F7502">
        <v>417000</v>
      </c>
      <c r="G7502" s="53">
        <f t="array" ref="G7502">SUM(IF(A7502=A$5:A7502,IF(C7502=C$5:C7502,1,0),0))</f>
        <v>19</v>
      </c>
    </row>
    <row r="7503" spans="1:7" x14ac:dyDescent="0.25">
      <c r="A7503">
        <v>2016</v>
      </c>
      <c r="B7503" s="53" t="str">
        <f t="shared" si="234"/>
        <v>2016_MD20</v>
      </c>
      <c r="C7503" t="s">
        <v>223</v>
      </c>
      <c r="D7503" t="s">
        <v>755</v>
      </c>
      <c r="E7503" s="53" t="str">
        <f t="shared" si="235"/>
        <v>2016_MDTALBOT</v>
      </c>
      <c r="F7503">
        <v>417000</v>
      </c>
      <c r="G7503" s="53">
        <f t="array" ref="G7503">SUM(IF(A7503=A$5:A7503,IF(C7503=C$5:C7503,1,0),0))</f>
        <v>20</v>
      </c>
    </row>
    <row r="7504" spans="1:7" x14ac:dyDescent="0.25">
      <c r="A7504">
        <v>2016</v>
      </c>
      <c r="B7504" s="53" t="str">
        <f t="shared" si="234"/>
        <v>2016_MD21</v>
      </c>
      <c r="C7504" t="s">
        <v>223</v>
      </c>
      <c r="D7504" t="s">
        <v>125</v>
      </c>
      <c r="E7504" s="53" t="str">
        <f t="shared" si="235"/>
        <v>2016_MDWASHINGTON</v>
      </c>
      <c r="F7504">
        <v>417000</v>
      </c>
      <c r="G7504" s="53">
        <f t="array" ref="G7504">SUM(IF(A7504=A$5:A7504,IF(C7504=C$5:C7504,1,0),0))</f>
        <v>21</v>
      </c>
    </row>
    <row r="7505" spans="1:7" x14ac:dyDescent="0.25">
      <c r="A7505">
        <v>2016</v>
      </c>
      <c r="B7505" s="53" t="str">
        <f t="shared" si="234"/>
        <v>2016_MD22</v>
      </c>
      <c r="C7505" t="s">
        <v>223</v>
      </c>
      <c r="D7505" t="s">
        <v>1113</v>
      </c>
      <c r="E7505" s="53" t="str">
        <f t="shared" si="235"/>
        <v>2016_MDWICOMICO</v>
      </c>
      <c r="F7505">
        <v>417000</v>
      </c>
      <c r="G7505" s="53">
        <f t="array" ref="G7505">SUM(IF(A7505=A$5:A7505,IF(C7505=C$5:C7505,1,0),0))</f>
        <v>22</v>
      </c>
    </row>
    <row r="7506" spans="1:7" x14ac:dyDescent="0.25">
      <c r="A7506">
        <v>2016</v>
      </c>
      <c r="B7506" s="53" t="str">
        <f t="shared" si="234"/>
        <v>2016_MD23</v>
      </c>
      <c r="C7506" t="s">
        <v>223</v>
      </c>
      <c r="D7506" t="s">
        <v>1114</v>
      </c>
      <c r="E7506" s="53" t="str">
        <f t="shared" si="235"/>
        <v>2016_MDWORCESTER</v>
      </c>
      <c r="F7506">
        <v>417000</v>
      </c>
      <c r="G7506" s="53">
        <f t="array" ref="G7506">SUM(IF(A7506=A$5:A7506,IF(C7506=C$5:C7506,1,0),0))</f>
        <v>23</v>
      </c>
    </row>
    <row r="7507" spans="1:7" x14ac:dyDescent="0.25">
      <c r="A7507">
        <v>2016</v>
      </c>
      <c r="B7507" s="53" t="str">
        <f t="shared" si="234"/>
        <v>2016_MD24</v>
      </c>
      <c r="C7507" t="s">
        <v>223</v>
      </c>
      <c r="D7507" t="s">
        <v>235</v>
      </c>
      <c r="E7507" s="53" t="str">
        <f t="shared" si="235"/>
        <v>2016_MDBALTIMORE CITY</v>
      </c>
      <c r="F7507">
        <v>517500</v>
      </c>
      <c r="G7507" s="53">
        <f t="array" ref="G7507">SUM(IF(A7507=A$5:A7507,IF(C7507=C$5:C7507,1,0),0))</f>
        <v>24</v>
      </c>
    </row>
    <row r="7508" spans="1:7" x14ac:dyDescent="0.25">
      <c r="A7508">
        <v>2016</v>
      </c>
      <c r="B7508" s="53" t="str">
        <f t="shared" si="234"/>
        <v>2016_MA1</v>
      </c>
      <c r="C7508" t="s">
        <v>236</v>
      </c>
      <c r="D7508" t="s">
        <v>1115</v>
      </c>
      <c r="E7508" s="53" t="str">
        <f t="shared" si="235"/>
        <v>2016_MABARNSTABLE</v>
      </c>
      <c r="F7508">
        <v>417000</v>
      </c>
      <c r="G7508" s="53">
        <f t="array" ref="G7508">SUM(IF(A7508=A$5:A7508,IF(C7508=C$5:C7508,1,0),0))</f>
        <v>1</v>
      </c>
    </row>
    <row r="7509" spans="1:7" x14ac:dyDescent="0.25">
      <c r="A7509">
        <v>2016</v>
      </c>
      <c r="B7509" s="53" t="str">
        <f t="shared" si="234"/>
        <v>2016_MA2</v>
      </c>
      <c r="C7509" t="s">
        <v>236</v>
      </c>
      <c r="D7509" t="s">
        <v>1116</v>
      </c>
      <c r="E7509" s="53" t="str">
        <f t="shared" si="235"/>
        <v>2016_MABERKSHIRE</v>
      </c>
      <c r="F7509">
        <v>417000</v>
      </c>
      <c r="G7509" s="53">
        <f t="array" ref="G7509">SUM(IF(A7509=A$5:A7509,IF(C7509=C$5:C7509,1,0),0))</f>
        <v>2</v>
      </c>
    </row>
    <row r="7510" spans="1:7" x14ac:dyDescent="0.25">
      <c r="A7510">
        <v>2016</v>
      </c>
      <c r="B7510" s="53" t="str">
        <f t="shared" si="234"/>
        <v>2016_MA3</v>
      </c>
      <c r="C7510" t="s">
        <v>236</v>
      </c>
      <c r="D7510" t="s">
        <v>237</v>
      </c>
      <c r="E7510" s="53" t="str">
        <f t="shared" si="235"/>
        <v>2016_MABRISTOL</v>
      </c>
      <c r="F7510">
        <v>426650</v>
      </c>
      <c r="G7510" s="53">
        <f t="array" ref="G7510">SUM(IF(A7510=A$5:A7510,IF(C7510=C$5:C7510,1,0),0))</f>
        <v>3</v>
      </c>
    </row>
    <row r="7511" spans="1:7" x14ac:dyDescent="0.25">
      <c r="A7511">
        <v>2016</v>
      </c>
      <c r="B7511" s="53" t="str">
        <f t="shared" si="234"/>
        <v>2016_MA4</v>
      </c>
      <c r="C7511" t="s">
        <v>236</v>
      </c>
      <c r="D7511" t="s">
        <v>238</v>
      </c>
      <c r="E7511" s="53" t="str">
        <f t="shared" si="235"/>
        <v>2016_MADUKES</v>
      </c>
      <c r="F7511">
        <v>625500</v>
      </c>
      <c r="G7511" s="53">
        <f t="array" ref="G7511">SUM(IF(A7511=A$5:A7511,IF(C7511=C$5:C7511,1,0),0))</f>
        <v>4</v>
      </c>
    </row>
    <row r="7512" spans="1:7" x14ac:dyDescent="0.25">
      <c r="A7512">
        <v>2016</v>
      </c>
      <c r="B7512" s="53" t="str">
        <f t="shared" si="234"/>
        <v>2016_MA5</v>
      </c>
      <c r="C7512" t="s">
        <v>236</v>
      </c>
      <c r="D7512" t="s">
        <v>239</v>
      </c>
      <c r="E7512" s="53" t="str">
        <f t="shared" si="235"/>
        <v>2016_MAESSEX</v>
      </c>
      <c r="F7512">
        <v>523250</v>
      </c>
      <c r="G7512" s="53">
        <f t="array" ref="G7512">SUM(IF(A7512=A$5:A7512,IF(C7512=C$5:C7512,1,0),0))</f>
        <v>5</v>
      </c>
    </row>
    <row r="7513" spans="1:7" x14ac:dyDescent="0.25">
      <c r="A7513">
        <v>2016</v>
      </c>
      <c r="B7513" s="53" t="str">
        <f t="shared" si="234"/>
        <v>2016_MA6</v>
      </c>
      <c r="C7513" t="s">
        <v>236</v>
      </c>
      <c r="D7513" t="s">
        <v>455</v>
      </c>
      <c r="E7513" s="53" t="str">
        <f t="shared" si="235"/>
        <v>2016_MAFRANKLIN</v>
      </c>
      <c r="F7513">
        <v>417000</v>
      </c>
      <c r="G7513" s="53">
        <f t="array" ref="G7513">SUM(IF(A7513=A$5:A7513,IF(C7513=C$5:C7513,1,0),0))</f>
        <v>6</v>
      </c>
    </row>
    <row r="7514" spans="1:7" x14ac:dyDescent="0.25">
      <c r="A7514">
        <v>2016</v>
      </c>
      <c r="B7514" s="53" t="str">
        <f t="shared" si="234"/>
        <v>2016_MA7</v>
      </c>
      <c r="C7514" t="s">
        <v>236</v>
      </c>
      <c r="D7514" t="s">
        <v>1117</v>
      </c>
      <c r="E7514" s="53" t="str">
        <f t="shared" si="235"/>
        <v>2016_MAHAMPDEN</v>
      </c>
      <c r="F7514">
        <v>417000</v>
      </c>
      <c r="G7514" s="53">
        <f t="array" ref="G7514">SUM(IF(A7514=A$5:A7514,IF(C7514=C$5:C7514,1,0),0))</f>
        <v>7</v>
      </c>
    </row>
    <row r="7515" spans="1:7" x14ac:dyDescent="0.25">
      <c r="A7515">
        <v>2016</v>
      </c>
      <c r="B7515" s="53" t="str">
        <f t="shared" si="234"/>
        <v>2016_MA8</v>
      </c>
      <c r="C7515" t="s">
        <v>236</v>
      </c>
      <c r="D7515" t="s">
        <v>1118</v>
      </c>
      <c r="E7515" s="53" t="str">
        <f t="shared" si="235"/>
        <v>2016_MAHAMPSHIRE</v>
      </c>
      <c r="F7515">
        <v>417000</v>
      </c>
      <c r="G7515" s="53">
        <f t="array" ref="G7515">SUM(IF(A7515=A$5:A7515,IF(C7515=C$5:C7515,1,0),0))</f>
        <v>8</v>
      </c>
    </row>
    <row r="7516" spans="1:7" x14ac:dyDescent="0.25">
      <c r="A7516">
        <v>2016</v>
      </c>
      <c r="B7516" s="53" t="str">
        <f t="shared" si="234"/>
        <v>2016_MA9</v>
      </c>
      <c r="C7516" t="s">
        <v>236</v>
      </c>
      <c r="D7516" t="s">
        <v>240</v>
      </c>
      <c r="E7516" s="53" t="str">
        <f t="shared" si="235"/>
        <v>2016_MAMIDDLESEX</v>
      </c>
      <c r="F7516">
        <v>523250</v>
      </c>
      <c r="G7516" s="53">
        <f t="array" ref="G7516">SUM(IF(A7516=A$5:A7516,IF(C7516=C$5:C7516,1,0),0))</f>
        <v>9</v>
      </c>
    </row>
    <row r="7517" spans="1:7" x14ac:dyDescent="0.25">
      <c r="A7517">
        <v>2016</v>
      </c>
      <c r="B7517" s="53" t="str">
        <f t="shared" si="234"/>
        <v>2016_MA10</v>
      </c>
      <c r="C7517" t="s">
        <v>236</v>
      </c>
      <c r="D7517" t="s">
        <v>241</v>
      </c>
      <c r="E7517" s="53" t="str">
        <f t="shared" si="235"/>
        <v>2016_MANANTUCKET</v>
      </c>
      <c r="F7517">
        <v>625500</v>
      </c>
      <c r="G7517" s="53">
        <f t="array" ref="G7517">SUM(IF(A7517=A$5:A7517,IF(C7517=C$5:C7517,1,0),0))</f>
        <v>10</v>
      </c>
    </row>
    <row r="7518" spans="1:7" x14ac:dyDescent="0.25">
      <c r="A7518">
        <v>2016</v>
      </c>
      <c r="B7518" s="53" t="str">
        <f t="shared" si="234"/>
        <v>2016_MA11</v>
      </c>
      <c r="C7518" t="s">
        <v>236</v>
      </c>
      <c r="D7518" t="s">
        <v>242</v>
      </c>
      <c r="E7518" s="53" t="str">
        <f t="shared" si="235"/>
        <v>2016_MANORFOLK</v>
      </c>
      <c r="F7518">
        <v>523250</v>
      </c>
      <c r="G7518" s="53">
        <f t="array" ref="G7518">SUM(IF(A7518=A$5:A7518,IF(C7518=C$5:C7518,1,0),0))</f>
        <v>11</v>
      </c>
    </row>
    <row r="7519" spans="1:7" x14ac:dyDescent="0.25">
      <c r="A7519">
        <v>2016</v>
      </c>
      <c r="B7519" s="53" t="str">
        <f t="shared" si="234"/>
        <v>2016_MA12</v>
      </c>
      <c r="C7519" t="s">
        <v>236</v>
      </c>
      <c r="D7519" t="s">
        <v>243</v>
      </c>
      <c r="E7519" s="53" t="str">
        <f t="shared" si="235"/>
        <v>2016_MAPLYMOUTH</v>
      </c>
      <c r="F7519">
        <v>523250</v>
      </c>
      <c r="G7519" s="53">
        <f t="array" ref="G7519">SUM(IF(A7519=A$5:A7519,IF(C7519=C$5:C7519,1,0),0))</f>
        <v>12</v>
      </c>
    </row>
    <row r="7520" spans="1:7" x14ac:dyDescent="0.25">
      <c r="A7520">
        <v>2016</v>
      </c>
      <c r="B7520" s="53" t="str">
        <f t="shared" si="234"/>
        <v>2016_MA13</v>
      </c>
      <c r="C7520" t="s">
        <v>236</v>
      </c>
      <c r="D7520" t="s">
        <v>244</v>
      </c>
      <c r="E7520" s="53" t="str">
        <f t="shared" si="235"/>
        <v>2016_MASUFFOLK</v>
      </c>
      <c r="F7520">
        <v>523250</v>
      </c>
      <c r="G7520" s="53">
        <f t="array" ref="G7520">SUM(IF(A7520=A$5:A7520,IF(C7520=C$5:C7520,1,0),0))</f>
        <v>13</v>
      </c>
    </row>
    <row r="7521" spans="1:7" x14ac:dyDescent="0.25">
      <c r="A7521">
        <v>2016</v>
      </c>
      <c r="B7521" s="53" t="str">
        <f t="shared" si="234"/>
        <v>2016_MA14</v>
      </c>
      <c r="C7521" t="s">
        <v>236</v>
      </c>
      <c r="D7521" t="s">
        <v>1114</v>
      </c>
      <c r="E7521" s="53" t="str">
        <f t="shared" si="235"/>
        <v>2016_MAWORCESTER</v>
      </c>
      <c r="F7521">
        <v>417000</v>
      </c>
      <c r="G7521" s="53">
        <f t="array" ref="G7521">SUM(IF(A7521=A$5:A7521,IF(C7521=C$5:C7521,1,0),0))</f>
        <v>14</v>
      </c>
    </row>
    <row r="7522" spans="1:7" x14ac:dyDescent="0.25">
      <c r="A7522">
        <v>2016</v>
      </c>
      <c r="B7522" s="53" t="str">
        <f t="shared" si="234"/>
        <v>2016_MI1</v>
      </c>
      <c r="C7522" t="s">
        <v>375</v>
      </c>
      <c r="D7522" t="s">
        <v>1119</v>
      </c>
      <c r="E7522" s="53" t="str">
        <f t="shared" si="235"/>
        <v>2016_MIALCONA</v>
      </c>
      <c r="F7522">
        <v>417000</v>
      </c>
      <c r="G7522" s="53">
        <f t="array" ref="G7522">SUM(IF(A7522=A$5:A7522,IF(C7522=C$5:C7522,1,0),0))</f>
        <v>1</v>
      </c>
    </row>
    <row r="7523" spans="1:7" x14ac:dyDescent="0.25">
      <c r="A7523">
        <v>2016</v>
      </c>
      <c r="B7523" s="53" t="str">
        <f t="shared" si="234"/>
        <v>2016_MI2</v>
      </c>
      <c r="C7523" t="s">
        <v>375</v>
      </c>
      <c r="D7523" t="s">
        <v>1120</v>
      </c>
      <c r="E7523" s="53" t="str">
        <f t="shared" si="235"/>
        <v>2016_MIALGER</v>
      </c>
      <c r="F7523">
        <v>417000</v>
      </c>
      <c r="G7523" s="53">
        <f t="array" ref="G7523">SUM(IF(A7523=A$5:A7523,IF(C7523=C$5:C7523,1,0),0))</f>
        <v>2</v>
      </c>
    </row>
    <row r="7524" spans="1:7" x14ac:dyDescent="0.25">
      <c r="A7524">
        <v>2016</v>
      </c>
      <c r="B7524" s="53" t="str">
        <f t="shared" si="234"/>
        <v>2016_MI3</v>
      </c>
      <c r="C7524" t="s">
        <v>375</v>
      </c>
      <c r="D7524" t="s">
        <v>1121</v>
      </c>
      <c r="E7524" s="53" t="str">
        <f t="shared" si="235"/>
        <v>2016_MIALLEGAN</v>
      </c>
      <c r="F7524">
        <v>417000</v>
      </c>
      <c r="G7524" s="53">
        <f t="array" ref="G7524">SUM(IF(A7524=A$5:A7524,IF(C7524=C$5:C7524,1,0),0))</f>
        <v>3</v>
      </c>
    </row>
    <row r="7525" spans="1:7" x14ac:dyDescent="0.25">
      <c r="A7525">
        <v>2016</v>
      </c>
      <c r="B7525" s="53" t="str">
        <f t="shared" si="234"/>
        <v>2016_MI4</v>
      </c>
      <c r="C7525" t="s">
        <v>375</v>
      </c>
      <c r="D7525" t="s">
        <v>1122</v>
      </c>
      <c r="E7525" s="53" t="str">
        <f t="shared" si="235"/>
        <v>2016_MIALPENA</v>
      </c>
      <c r="F7525">
        <v>417000</v>
      </c>
      <c r="G7525" s="53">
        <f t="array" ref="G7525">SUM(IF(A7525=A$5:A7525,IF(C7525=C$5:C7525,1,0),0))</f>
        <v>4</v>
      </c>
    </row>
    <row r="7526" spans="1:7" x14ac:dyDescent="0.25">
      <c r="A7526">
        <v>2016</v>
      </c>
      <c r="B7526" s="53" t="str">
        <f t="shared" si="234"/>
        <v>2016_MI5</v>
      </c>
      <c r="C7526" t="s">
        <v>375</v>
      </c>
      <c r="D7526" t="s">
        <v>1123</v>
      </c>
      <c r="E7526" s="53" t="str">
        <f t="shared" si="235"/>
        <v>2016_MIANTRIM</v>
      </c>
      <c r="F7526">
        <v>417000</v>
      </c>
      <c r="G7526" s="53">
        <f t="array" ref="G7526">SUM(IF(A7526=A$5:A7526,IF(C7526=C$5:C7526,1,0),0))</f>
        <v>5</v>
      </c>
    </row>
    <row r="7527" spans="1:7" x14ac:dyDescent="0.25">
      <c r="A7527">
        <v>2016</v>
      </c>
      <c r="B7527" s="53" t="str">
        <f t="shared" si="234"/>
        <v>2016_MI6</v>
      </c>
      <c r="C7527" t="s">
        <v>375</v>
      </c>
      <c r="D7527" t="s">
        <v>1124</v>
      </c>
      <c r="E7527" s="53" t="str">
        <f t="shared" si="235"/>
        <v>2016_MIARENAC</v>
      </c>
      <c r="F7527">
        <v>417000</v>
      </c>
      <c r="G7527" s="53">
        <f t="array" ref="G7527">SUM(IF(A7527=A$5:A7527,IF(C7527=C$5:C7527,1,0),0))</f>
        <v>6</v>
      </c>
    </row>
    <row r="7528" spans="1:7" x14ac:dyDescent="0.25">
      <c r="A7528">
        <v>2016</v>
      </c>
      <c r="B7528" s="53" t="str">
        <f t="shared" si="234"/>
        <v>2016_MI7</v>
      </c>
      <c r="C7528" t="s">
        <v>375</v>
      </c>
      <c r="D7528" t="s">
        <v>1125</v>
      </c>
      <c r="E7528" s="53" t="str">
        <f t="shared" si="235"/>
        <v>2016_MIBARAGA</v>
      </c>
      <c r="F7528">
        <v>417000</v>
      </c>
      <c r="G7528" s="53">
        <f t="array" ref="G7528">SUM(IF(A7528=A$5:A7528,IF(C7528=C$5:C7528,1,0),0))</f>
        <v>7</v>
      </c>
    </row>
    <row r="7529" spans="1:7" x14ac:dyDescent="0.25">
      <c r="A7529">
        <v>2016</v>
      </c>
      <c r="B7529" s="53" t="str">
        <f t="shared" si="234"/>
        <v>2016_MI8</v>
      </c>
      <c r="C7529" t="s">
        <v>375</v>
      </c>
      <c r="D7529" t="s">
        <v>1126</v>
      </c>
      <c r="E7529" s="53" t="str">
        <f t="shared" si="235"/>
        <v>2016_MIBARRY</v>
      </c>
      <c r="F7529">
        <v>417000</v>
      </c>
      <c r="G7529" s="53">
        <f t="array" ref="G7529">SUM(IF(A7529=A$5:A7529,IF(C7529=C$5:C7529,1,0),0))</f>
        <v>8</v>
      </c>
    </row>
    <row r="7530" spans="1:7" x14ac:dyDescent="0.25">
      <c r="A7530">
        <v>2016</v>
      </c>
      <c r="B7530" s="53" t="str">
        <f t="shared" si="234"/>
        <v>2016_MI9</v>
      </c>
      <c r="C7530" t="s">
        <v>375</v>
      </c>
      <c r="D7530" t="s">
        <v>628</v>
      </c>
      <c r="E7530" s="53" t="str">
        <f t="shared" si="235"/>
        <v>2016_MIBAY</v>
      </c>
      <c r="F7530">
        <v>417000</v>
      </c>
      <c r="G7530" s="53">
        <f t="array" ref="G7530">SUM(IF(A7530=A$5:A7530,IF(C7530=C$5:C7530,1,0),0))</f>
        <v>9</v>
      </c>
    </row>
    <row r="7531" spans="1:7" x14ac:dyDescent="0.25">
      <c r="A7531">
        <v>2016</v>
      </c>
      <c r="B7531" s="53" t="str">
        <f t="shared" si="234"/>
        <v>2016_MI10</v>
      </c>
      <c r="C7531" t="s">
        <v>375</v>
      </c>
      <c r="D7531" t="s">
        <v>1127</v>
      </c>
      <c r="E7531" s="53" t="str">
        <f t="shared" si="235"/>
        <v>2016_MIBENZIE</v>
      </c>
      <c r="F7531">
        <v>417000</v>
      </c>
      <c r="G7531" s="53">
        <f t="array" ref="G7531">SUM(IF(A7531=A$5:A7531,IF(C7531=C$5:C7531,1,0),0))</f>
        <v>10</v>
      </c>
    </row>
    <row r="7532" spans="1:7" x14ac:dyDescent="0.25">
      <c r="A7532">
        <v>2016</v>
      </c>
      <c r="B7532" s="53" t="str">
        <f t="shared" si="234"/>
        <v>2016_MI11</v>
      </c>
      <c r="C7532" t="s">
        <v>375</v>
      </c>
      <c r="D7532" t="s">
        <v>679</v>
      </c>
      <c r="E7532" s="53" t="str">
        <f t="shared" si="235"/>
        <v>2016_MIBERRIEN</v>
      </c>
      <c r="F7532">
        <v>417000</v>
      </c>
      <c r="G7532" s="53">
        <f t="array" ref="G7532">SUM(IF(A7532=A$5:A7532,IF(C7532=C$5:C7532,1,0),0))</f>
        <v>11</v>
      </c>
    </row>
    <row r="7533" spans="1:7" x14ac:dyDescent="0.25">
      <c r="A7533">
        <v>2016</v>
      </c>
      <c r="B7533" s="53" t="str">
        <f t="shared" si="234"/>
        <v>2016_MI12</v>
      </c>
      <c r="C7533" t="s">
        <v>375</v>
      </c>
      <c r="D7533" t="s">
        <v>1128</v>
      </c>
      <c r="E7533" s="53" t="str">
        <f t="shared" si="235"/>
        <v>2016_MIBRANCH</v>
      </c>
      <c r="F7533">
        <v>417000</v>
      </c>
      <c r="G7533" s="53">
        <f t="array" ref="G7533">SUM(IF(A7533=A$5:A7533,IF(C7533=C$5:C7533,1,0),0))</f>
        <v>12</v>
      </c>
    </row>
    <row r="7534" spans="1:7" x14ac:dyDescent="0.25">
      <c r="A7534">
        <v>2016</v>
      </c>
      <c r="B7534" s="53" t="str">
        <f t="shared" si="234"/>
        <v>2016_MI13</v>
      </c>
      <c r="C7534" t="s">
        <v>375</v>
      </c>
      <c r="D7534" t="s">
        <v>434</v>
      </c>
      <c r="E7534" s="53" t="str">
        <f t="shared" si="235"/>
        <v>2016_MICALHOUN</v>
      </c>
      <c r="F7534">
        <v>417000</v>
      </c>
      <c r="G7534" s="53">
        <f t="array" ref="G7534">SUM(IF(A7534=A$5:A7534,IF(C7534=C$5:C7534,1,0),0))</f>
        <v>13</v>
      </c>
    </row>
    <row r="7535" spans="1:7" x14ac:dyDescent="0.25">
      <c r="A7535">
        <v>2016</v>
      </c>
      <c r="B7535" s="53" t="str">
        <f t="shared" si="234"/>
        <v>2016_MI14</v>
      </c>
      <c r="C7535" t="s">
        <v>375</v>
      </c>
      <c r="D7535" t="s">
        <v>810</v>
      </c>
      <c r="E7535" s="53" t="str">
        <f t="shared" si="235"/>
        <v>2016_MICASS</v>
      </c>
      <c r="F7535">
        <v>417000</v>
      </c>
      <c r="G7535" s="53">
        <f t="array" ref="G7535">SUM(IF(A7535=A$5:A7535,IF(C7535=C$5:C7535,1,0),0))</f>
        <v>14</v>
      </c>
    </row>
    <row r="7536" spans="1:7" x14ac:dyDescent="0.25">
      <c r="A7536">
        <v>2016</v>
      </c>
      <c r="B7536" s="53" t="str">
        <f t="shared" si="234"/>
        <v>2016_MI15</v>
      </c>
      <c r="C7536" t="s">
        <v>375</v>
      </c>
      <c r="D7536" t="s">
        <v>1129</v>
      </c>
      <c r="E7536" s="53" t="str">
        <f t="shared" si="235"/>
        <v>2016_MICHARLEVOIX</v>
      </c>
      <c r="F7536">
        <v>417000</v>
      </c>
      <c r="G7536" s="53">
        <f t="array" ref="G7536">SUM(IF(A7536=A$5:A7536,IF(C7536=C$5:C7536,1,0),0))</f>
        <v>15</v>
      </c>
    </row>
    <row r="7537" spans="1:7" x14ac:dyDescent="0.25">
      <c r="A7537">
        <v>2016</v>
      </c>
      <c r="B7537" s="53" t="str">
        <f t="shared" si="234"/>
        <v>2016_MI16</v>
      </c>
      <c r="C7537" t="s">
        <v>375</v>
      </c>
      <c r="D7537" t="s">
        <v>1130</v>
      </c>
      <c r="E7537" s="53" t="str">
        <f t="shared" si="235"/>
        <v>2016_MICHEBOYGAN</v>
      </c>
      <c r="F7537">
        <v>417000</v>
      </c>
      <c r="G7537" s="53">
        <f t="array" ref="G7537">SUM(IF(A7537=A$5:A7537,IF(C7537=C$5:C7537,1,0),0))</f>
        <v>16</v>
      </c>
    </row>
    <row r="7538" spans="1:7" x14ac:dyDescent="0.25">
      <c r="A7538">
        <v>2016</v>
      </c>
      <c r="B7538" s="53" t="str">
        <f t="shared" si="234"/>
        <v>2016_MI17</v>
      </c>
      <c r="C7538" t="s">
        <v>375</v>
      </c>
      <c r="D7538" t="s">
        <v>1131</v>
      </c>
      <c r="E7538" s="53" t="str">
        <f t="shared" si="235"/>
        <v>2016_MICHIPPEWA</v>
      </c>
      <c r="F7538">
        <v>417000</v>
      </c>
      <c r="G7538" s="53">
        <f t="array" ref="G7538">SUM(IF(A7538=A$5:A7538,IF(C7538=C$5:C7538,1,0),0))</f>
        <v>17</v>
      </c>
    </row>
    <row r="7539" spans="1:7" x14ac:dyDescent="0.25">
      <c r="A7539">
        <v>2016</v>
      </c>
      <c r="B7539" s="53" t="str">
        <f t="shared" si="234"/>
        <v>2016_MI18</v>
      </c>
      <c r="C7539" t="s">
        <v>375</v>
      </c>
      <c r="D7539" t="s">
        <v>1132</v>
      </c>
      <c r="E7539" s="53" t="str">
        <f t="shared" si="235"/>
        <v>2016_MICLARE</v>
      </c>
      <c r="F7539">
        <v>417000</v>
      </c>
      <c r="G7539" s="53">
        <f t="array" ref="G7539">SUM(IF(A7539=A$5:A7539,IF(C7539=C$5:C7539,1,0),0))</f>
        <v>18</v>
      </c>
    </row>
    <row r="7540" spans="1:7" x14ac:dyDescent="0.25">
      <c r="A7540">
        <v>2016</v>
      </c>
      <c r="B7540" s="53" t="str">
        <f t="shared" si="234"/>
        <v>2016_MI19</v>
      </c>
      <c r="C7540" t="s">
        <v>375</v>
      </c>
      <c r="D7540" t="s">
        <v>813</v>
      </c>
      <c r="E7540" s="53" t="str">
        <f t="shared" si="235"/>
        <v>2016_MICLINTON</v>
      </c>
      <c r="F7540">
        <v>417000</v>
      </c>
      <c r="G7540" s="53">
        <f t="array" ref="G7540">SUM(IF(A7540=A$5:A7540,IF(C7540=C$5:C7540,1,0),0))</f>
        <v>19</v>
      </c>
    </row>
    <row r="7541" spans="1:7" x14ac:dyDescent="0.25">
      <c r="A7541">
        <v>2016</v>
      </c>
      <c r="B7541" s="53" t="str">
        <f t="shared" si="234"/>
        <v>2016_MI20</v>
      </c>
      <c r="C7541" t="s">
        <v>375</v>
      </c>
      <c r="D7541" t="s">
        <v>512</v>
      </c>
      <c r="E7541" s="53" t="str">
        <f t="shared" si="235"/>
        <v>2016_MICRAWFORD</v>
      </c>
      <c r="F7541">
        <v>417000</v>
      </c>
      <c r="G7541" s="53">
        <f t="array" ref="G7541">SUM(IF(A7541=A$5:A7541,IF(C7541=C$5:C7541,1,0),0))</f>
        <v>20</v>
      </c>
    </row>
    <row r="7542" spans="1:7" x14ac:dyDescent="0.25">
      <c r="A7542">
        <v>2016</v>
      </c>
      <c r="B7542" s="53" t="str">
        <f t="shared" si="234"/>
        <v>2016_MI21</v>
      </c>
      <c r="C7542" t="s">
        <v>375</v>
      </c>
      <c r="D7542" t="s">
        <v>593</v>
      </c>
      <c r="E7542" s="53" t="str">
        <f t="shared" si="235"/>
        <v>2016_MIDELTA</v>
      </c>
      <c r="F7542">
        <v>417000</v>
      </c>
      <c r="G7542" s="53">
        <f t="array" ref="G7542">SUM(IF(A7542=A$5:A7542,IF(C7542=C$5:C7542,1,0),0))</f>
        <v>21</v>
      </c>
    </row>
    <row r="7543" spans="1:7" x14ac:dyDescent="0.25">
      <c r="A7543">
        <v>2016</v>
      </c>
      <c r="B7543" s="53" t="str">
        <f t="shared" si="234"/>
        <v>2016_MI22</v>
      </c>
      <c r="C7543" t="s">
        <v>375</v>
      </c>
      <c r="D7543" t="s">
        <v>910</v>
      </c>
      <c r="E7543" s="53" t="str">
        <f t="shared" si="235"/>
        <v>2016_MIDICKINSON</v>
      </c>
      <c r="F7543">
        <v>417000</v>
      </c>
      <c r="G7543" s="53">
        <f t="array" ref="G7543">SUM(IF(A7543=A$5:A7543,IF(C7543=C$5:C7543,1,0),0))</f>
        <v>22</v>
      </c>
    </row>
    <row r="7544" spans="1:7" x14ac:dyDescent="0.25">
      <c r="A7544">
        <v>2016</v>
      </c>
      <c r="B7544" s="53" t="str">
        <f t="shared" si="234"/>
        <v>2016_MI23</v>
      </c>
      <c r="C7544" t="s">
        <v>375</v>
      </c>
      <c r="D7544" t="s">
        <v>1133</v>
      </c>
      <c r="E7544" s="53" t="str">
        <f t="shared" si="235"/>
        <v>2016_MIEATON</v>
      </c>
      <c r="F7544">
        <v>417000</v>
      </c>
      <c r="G7544" s="53">
        <f t="array" ref="G7544">SUM(IF(A7544=A$5:A7544,IF(C7544=C$5:C7544,1,0),0))</f>
        <v>23</v>
      </c>
    </row>
    <row r="7545" spans="1:7" x14ac:dyDescent="0.25">
      <c r="A7545">
        <v>2016</v>
      </c>
      <c r="B7545" s="53" t="str">
        <f t="shared" si="234"/>
        <v>2016_MI24</v>
      </c>
      <c r="C7545" t="s">
        <v>375</v>
      </c>
      <c r="D7545" t="s">
        <v>912</v>
      </c>
      <c r="E7545" s="53" t="str">
        <f t="shared" si="235"/>
        <v>2016_MIEMMET</v>
      </c>
      <c r="F7545">
        <v>417000</v>
      </c>
      <c r="G7545" s="53">
        <f t="array" ref="G7545">SUM(IF(A7545=A$5:A7545,IF(C7545=C$5:C7545,1,0),0))</f>
        <v>24</v>
      </c>
    </row>
    <row r="7546" spans="1:7" x14ac:dyDescent="0.25">
      <c r="A7546">
        <v>2016</v>
      </c>
      <c r="B7546" s="53" t="str">
        <f t="shared" si="234"/>
        <v>2016_MI25</v>
      </c>
      <c r="C7546" t="s">
        <v>375</v>
      </c>
      <c r="D7546" t="s">
        <v>1134</v>
      </c>
      <c r="E7546" s="53" t="str">
        <f t="shared" si="235"/>
        <v>2016_MIGENESEE</v>
      </c>
      <c r="F7546">
        <v>417000</v>
      </c>
      <c r="G7546" s="53">
        <f t="array" ref="G7546">SUM(IF(A7546=A$5:A7546,IF(C7546=C$5:C7546,1,0),0))</f>
        <v>25</v>
      </c>
    </row>
    <row r="7547" spans="1:7" x14ac:dyDescent="0.25">
      <c r="A7547">
        <v>2016</v>
      </c>
      <c r="B7547" s="53" t="str">
        <f t="shared" si="234"/>
        <v>2016_MI26</v>
      </c>
      <c r="C7547" t="s">
        <v>375</v>
      </c>
      <c r="D7547" t="s">
        <v>1135</v>
      </c>
      <c r="E7547" s="53" t="str">
        <f t="shared" si="235"/>
        <v>2016_MIGLADWIN</v>
      </c>
      <c r="F7547">
        <v>417000</v>
      </c>
      <c r="G7547" s="53">
        <f t="array" ref="G7547">SUM(IF(A7547=A$5:A7547,IF(C7547=C$5:C7547,1,0),0))</f>
        <v>26</v>
      </c>
    </row>
    <row r="7548" spans="1:7" x14ac:dyDescent="0.25">
      <c r="A7548">
        <v>2016</v>
      </c>
      <c r="B7548" s="53" t="str">
        <f t="shared" si="234"/>
        <v>2016_MI27</v>
      </c>
      <c r="C7548" t="s">
        <v>375</v>
      </c>
      <c r="D7548" t="s">
        <v>1136</v>
      </c>
      <c r="E7548" s="53" t="str">
        <f t="shared" si="235"/>
        <v>2016_MIGOGEBIC</v>
      </c>
      <c r="F7548">
        <v>417000</v>
      </c>
      <c r="G7548" s="53">
        <f t="array" ref="G7548">SUM(IF(A7548=A$5:A7548,IF(C7548=C$5:C7548,1,0),0))</f>
        <v>27</v>
      </c>
    </row>
    <row r="7549" spans="1:7" x14ac:dyDescent="0.25">
      <c r="A7549">
        <v>2016</v>
      </c>
      <c r="B7549" s="53" t="str">
        <f t="shared" si="234"/>
        <v>2016_MI28</v>
      </c>
      <c r="C7549" t="s">
        <v>375</v>
      </c>
      <c r="D7549" t="s">
        <v>1137</v>
      </c>
      <c r="E7549" s="53" t="str">
        <f t="shared" si="235"/>
        <v>2016_MIGRAND TRAVERSE</v>
      </c>
      <c r="F7549">
        <v>417000</v>
      </c>
      <c r="G7549" s="53">
        <f t="array" ref="G7549">SUM(IF(A7549=A$5:A7549,IF(C7549=C$5:C7549,1,0),0))</f>
        <v>28</v>
      </c>
    </row>
    <row r="7550" spans="1:7" x14ac:dyDescent="0.25">
      <c r="A7550">
        <v>2016</v>
      </c>
      <c r="B7550" s="53" t="str">
        <f t="shared" si="234"/>
        <v>2016_MI29</v>
      </c>
      <c r="C7550" t="s">
        <v>375</v>
      </c>
      <c r="D7550" t="s">
        <v>1138</v>
      </c>
      <c r="E7550" s="53" t="str">
        <f t="shared" si="235"/>
        <v>2016_MIGRATIOT</v>
      </c>
      <c r="F7550">
        <v>417000</v>
      </c>
      <c r="G7550" s="53">
        <f t="array" ref="G7550">SUM(IF(A7550=A$5:A7550,IF(C7550=C$5:C7550,1,0),0))</f>
        <v>29</v>
      </c>
    </row>
    <row r="7551" spans="1:7" x14ac:dyDescent="0.25">
      <c r="A7551">
        <v>2016</v>
      </c>
      <c r="B7551" s="53" t="str">
        <f t="shared" si="234"/>
        <v>2016_MI30</v>
      </c>
      <c r="C7551" t="s">
        <v>375</v>
      </c>
      <c r="D7551" t="s">
        <v>1139</v>
      </c>
      <c r="E7551" s="53" t="str">
        <f t="shared" si="235"/>
        <v>2016_MIHILLSDALE</v>
      </c>
      <c r="F7551">
        <v>417000</v>
      </c>
      <c r="G7551" s="53">
        <f t="array" ref="G7551">SUM(IF(A7551=A$5:A7551,IF(C7551=C$5:C7551,1,0),0))</f>
        <v>30</v>
      </c>
    </row>
    <row r="7552" spans="1:7" x14ac:dyDescent="0.25">
      <c r="A7552">
        <v>2016</v>
      </c>
      <c r="B7552" s="53" t="str">
        <f t="shared" si="234"/>
        <v>2016_MI31</v>
      </c>
      <c r="C7552" t="s">
        <v>375</v>
      </c>
      <c r="D7552" t="s">
        <v>1140</v>
      </c>
      <c r="E7552" s="53" t="str">
        <f t="shared" si="235"/>
        <v>2016_MIHOUGHTON</v>
      </c>
      <c r="F7552">
        <v>417000</v>
      </c>
      <c r="G7552" s="53">
        <f t="array" ref="G7552">SUM(IF(A7552=A$5:A7552,IF(C7552=C$5:C7552,1,0),0))</f>
        <v>31</v>
      </c>
    </row>
    <row r="7553" spans="1:7" x14ac:dyDescent="0.25">
      <c r="A7553">
        <v>2016</v>
      </c>
      <c r="B7553" s="53" t="str">
        <f t="shared" si="234"/>
        <v>2016_MI32</v>
      </c>
      <c r="C7553" t="s">
        <v>375</v>
      </c>
      <c r="D7553" t="s">
        <v>1141</v>
      </c>
      <c r="E7553" s="53" t="str">
        <f t="shared" si="235"/>
        <v>2016_MIHURON</v>
      </c>
      <c r="F7553">
        <v>417000</v>
      </c>
      <c r="G7553" s="53">
        <f t="array" ref="G7553">SUM(IF(A7553=A$5:A7553,IF(C7553=C$5:C7553,1,0),0))</f>
        <v>32</v>
      </c>
    </row>
    <row r="7554" spans="1:7" x14ac:dyDescent="0.25">
      <c r="A7554">
        <v>2016</v>
      </c>
      <c r="B7554" s="53" t="str">
        <f t="shared" si="234"/>
        <v>2016_MI33</v>
      </c>
      <c r="C7554" t="s">
        <v>375</v>
      </c>
      <c r="D7554" t="s">
        <v>1142</v>
      </c>
      <c r="E7554" s="53" t="str">
        <f t="shared" si="235"/>
        <v>2016_MIINGHAM</v>
      </c>
      <c r="F7554">
        <v>417000</v>
      </c>
      <c r="G7554" s="53">
        <f t="array" ref="G7554">SUM(IF(A7554=A$5:A7554,IF(C7554=C$5:C7554,1,0),0))</f>
        <v>33</v>
      </c>
    </row>
    <row r="7555" spans="1:7" x14ac:dyDescent="0.25">
      <c r="A7555">
        <v>2016</v>
      </c>
      <c r="B7555" s="53" t="str">
        <f t="shared" si="234"/>
        <v>2016_MI34</v>
      </c>
      <c r="C7555" t="s">
        <v>375</v>
      </c>
      <c r="D7555" t="s">
        <v>1143</v>
      </c>
      <c r="E7555" s="53" t="str">
        <f t="shared" si="235"/>
        <v>2016_MIIONIA</v>
      </c>
      <c r="F7555">
        <v>417000</v>
      </c>
      <c r="G7555" s="53">
        <f t="array" ref="G7555">SUM(IF(A7555=A$5:A7555,IF(C7555=C$5:C7555,1,0),0))</f>
        <v>34</v>
      </c>
    </row>
    <row r="7556" spans="1:7" x14ac:dyDescent="0.25">
      <c r="A7556">
        <v>2016</v>
      </c>
      <c r="B7556" s="53" t="str">
        <f t="shared" si="234"/>
        <v>2016_MI35</v>
      </c>
      <c r="C7556" t="s">
        <v>375</v>
      </c>
      <c r="D7556" t="s">
        <v>1144</v>
      </c>
      <c r="E7556" s="53" t="str">
        <f t="shared" si="235"/>
        <v>2016_MIIOSCO</v>
      </c>
      <c r="F7556">
        <v>417000</v>
      </c>
      <c r="G7556" s="53">
        <f t="array" ref="G7556">SUM(IF(A7556=A$5:A7556,IF(C7556=C$5:C7556,1,0),0))</f>
        <v>35</v>
      </c>
    </row>
    <row r="7557" spans="1:7" x14ac:dyDescent="0.25">
      <c r="A7557">
        <v>2016</v>
      </c>
      <c r="B7557" s="53" t="str">
        <f t="shared" si="234"/>
        <v>2016_MI36</v>
      </c>
      <c r="C7557" t="s">
        <v>375</v>
      </c>
      <c r="D7557" t="s">
        <v>1145</v>
      </c>
      <c r="E7557" s="53" t="str">
        <f t="shared" si="235"/>
        <v>2016_MIIRON</v>
      </c>
      <c r="F7557">
        <v>417000</v>
      </c>
      <c r="G7557" s="53">
        <f t="array" ref="G7557">SUM(IF(A7557=A$5:A7557,IF(C7557=C$5:C7557,1,0),0))</f>
        <v>36</v>
      </c>
    </row>
    <row r="7558" spans="1:7" x14ac:dyDescent="0.25">
      <c r="A7558">
        <v>2016</v>
      </c>
      <c r="B7558" s="53" t="str">
        <f t="shared" ref="B7558:B7621" si="236">A7558&amp;"_"&amp;C7558&amp;G7558</f>
        <v>2016_MI37</v>
      </c>
      <c r="C7558" t="s">
        <v>375</v>
      </c>
      <c r="D7558" t="s">
        <v>1146</v>
      </c>
      <c r="E7558" s="53" t="str">
        <f t="shared" ref="E7558:E7621" si="237">A7558&amp;"_"&amp;C7558&amp;D7558</f>
        <v>2016_MIISABELLA</v>
      </c>
      <c r="F7558">
        <v>417000</v>
      </c>
      <c r="G7558" s="53">
        <f t="array" ref="G7558">SUM(IF(A7558=A$5:A7558,IF(C7558=C$5:C7558,1,0),0))</f>
        <v>37</v>
      </c>
    </row>
    <row r="7559" spans="1:7" x14ac:dyDescent="0.25">
      <c r="A7559">
        <v>2016</v>
      </c>
      <c r="B7559" s="53" t="str">
        <f t="shared" si="236"/>
        <v>2016_MI38</v>
      </c>
      <c r="C7559" t="s">
        <v>375</v>
      </c>
      <c r="D7559" t="s">
        <v>460</v>
      </c>
      <c r="E7559" s="53" t="str">
        <f t="shared" si="237"/>
        <v>2016_MIJACKSON</v>
      </c>
      <c r="F7559">
        <v>417000</v>
      </c>
      <c r="G7559" s="53">
        <f t="array" ref="G7559">SUM(IF(A7559=A$5:A7559,IF(C7559=C$5:C7559,1,0),0))</f>
        <v>38</v>
      </c>
    </row>
    <row r="7560" spans="1:7" x14ac:dyDescent="0.25">
      <c r="A7560">
        <v>2016</v>
      </c>
      <c r="B7560" s="53" t="str">
        <f t="shared" si="236"/>
        <v>2016_MI39</v>
      </c>
      <c r="C7560" t="s">
        <v>375</v>
      </c>
      <c r="D7560" t="s">
        <v>1147</v>
      </c>
      <c r="E7560" s="53" t="str">
        <f t="shared" si="237"/>
        <v>2016_MIKALAMAZOO</v>
      </c>
      <c r="F7560">
        <v>417000</v>
      </c>
      <c r="G7560" s="53">
        <f t="array" ref="G7560">SUM(IF(A7560=A$5:A7560,IF(C7560=C$5:C7560,1,0),0))</f>
        <v>39</v>
      </c>
    </row>
    <row r="7561" spans="1:7" x14ac:dyDescent="0.25">
      <c r="A7561">
        <v>2016</v>
      </c>
      <c r="B7561" s="53" t="str">
        <f t="shared" si="236"/>
        <v>2016_MI40</v>
      </c>
      <c r="C7561" t="s">
        <v>375</v>
      </c>
      <c r="D7561" t="s">
        <v>1148</v>
      </c>
      <c r="E7561" s="53" t="str">
        <f t="shared" si="237"/>
        <v>2016_MIKALKASKA</v>
      </c>
      <c r="F7561">
        <v>417000</v>
      </c>
      <c r="G7561" s="53">
        <f t="array" ref="G7561">SUM(IF(A7561=A$5:A7561,IF(C7561=C$5:C7561,1,0),0))</f>
        <v>40</v>
      </c>
    </row>
    <row r="7562" spans="1:7" x14ac:dyDescent="0.25">
      <c r="A7562">
        <v>2016</v>
      </c>
      <c r="B7562" s="53" t="str">
        <f t="shared" si="236"/>
        <v>2016_MI41</v>
      </c>
      <c r="C7562" t="s">
        <v>375</v>
      </c>
      <c r="D7562" t="s">
        <v>279</v>
      </c>
      <c r="E7562" s="53" t="str">
        <f t="shared" si="237"/>
        <v>2016_MIKENT</v>
      </c>
      <c r="F7562">
        <v>417000</v>
      </c>
      <c r="G7562" s="53">
        <f t="array" ref="G7562">SUM(IF(A7562=A$5:A7562,IF(C7562=C$5:C7562,1,0),0))</f>
        <v>41</v>
      </c>
    </row>
    <row r="7563" spans="1:7" x14ac:dyDescent="0.25">
      <c r="A7563">
        <v>2016</v>
      </c>
      <c r="B7563" s="53" t="str">
        <f t="shared" si="236"/>
        <v>2016_MI42</v>
      </c>
      <c r="C7563" t="s">
        <v>375</v>
      </c>
      <c r="D7563" t="s">
        <v>1149</v>
      </c>
      <c r="E7563" s="53" t="str">
        <f t="shared" si="237"/>
        <v>2016_MIKEWEENAW</v>
      </c>
      <c r="F7563">
        <v>417000</v>
      </c>
      <c r="G7563" s="53">
        <f t="array" ref="G7563">SUM(IF(A7563=A$5:A7563,IF(C7563=C$5:C7563,1,0),0))</f>
        <v>42</v>
      </c>
    </row>
    <row r="7564" spans="1:7" x14ac:dyDescent="0.25">
      <c r="A7564">
        <v>2016</v>
      </c>
      <c r="B7564" s="53" t="str">
        <f t="shared" si="236"/>
        <v>2016_MI43</v>
      </c>
      <c r="C7564" t="s">
        <v>375</v>
      </c>
      <c r="D7564" t="s">
        <v>197</v>
      </c>
      <c r="E7564" s="53" t="str">
        <f t="shared" si="237"/>
        <v>2016_MILAKE</v>
      </c>
      <c r="F7564">
        <v>417000</v>
      </c>
      <c r="G7564" s="53">
        <f t="array" ref="G7564">SUM(IF(A7564=A$5:A7564,IF(C7564=C$5:C7564,1,0),0))</f>
        <v>43</v>
      </c>
    </row>
    <row r="7565" spans="1:7" x14ac:dyDescent="0.25">
      <c r="A7565">
        <v>2016</v>
      </c>
      <c r="B7565" s="53" t="str">
        <f t="shared" si="236"/>
        <v>2016_MI44</v>
      </c>
      <c r="C7565" t="s">
        <v>375</v>
      </c>
      <c r="D7565" t="s">
        <v>1150</v>
      </c>
      <c r="E7565" s="53" t="str">
        <f t="shared" si="237"/>
        <v>2016_MILAPEER</v>
      </c>
      <c r="F7565">
        <v>417000</v>
      </c>
      <c r="G7565" s="53">
        <f t="array" ref="G7565">SUM(IF(A7565=A$5:A7565,IF(C7565=C$5:C7565,1,0),0))</f>
        <v>44</v>
      </c>
    </row>
    <row r="7566" spans="1:7" x14ac:dyDescent="0.25">
      <c r="A7566">
        <v>2016</v>
      </c>
      <c r="B7566" s="53" t="str">
        <f t="shared" si="236"/>
        <v>2016_MI45</v>
      </c>
      <c r="C7566" t="s">
        <v>375</v>
      </c>
      <c r="D7566" t="s">
        <v>1151</v>
      </c>
      <c r="E7566" s="53" t="str">
        <f t="shared" si="237"/>
        <v>2016_MILEELANAU</v>
      </c>
      <c r="F7566">
        <v>417000</v>
      </c>
      <c r="G7566" s="53">
        <f t="array" ref="G7566">SUM(IF(A7566=A$5:A7566,IF(C7566=C$5:C7566,1,0),0))</f>
        <v>45</v>
      </c>
    </row>
    <row r="7567" spans="1:7" x14ac:dyDescent="0.25">
      <c r="A7567">
        <v>2016</v>
      </c>
      <c r="B7567" s="53" t="str">
        <f t="shared" si="236"/>
        <v>2016_MI46</v>
      </c>
      <c r="C7567" t="s">
        <v>375</v>
      </c>
      <c r="D7567" t="s">
        <v>1152</v>
      </c>
      <c r="E7567" s="53" t="str">
        <f t="shared" si="237"/>
        <v>2016_MILENAWEE</v>
      </c>
      <c r="F7567">
        <v>417000</v>
      </c>
      <c r="G7567" s="53">
        <f t="array" ref="G7567">SUM(IF(A7567=A$5:A7567,IF(C7567=C$5:C7567,1,0),0))</f>
        <v>46</v>
      </c>
    </row>
    <row r="7568" spans="1:7" x14ac:dyDescent="0.25">
      <c r="A7568">
        <v>2016</v>
      </c>
      <c r="B7568" s="53" t="str">
        <f t="shared" si="236"/>
        <v>2016_MI47</v>
      </c>
      <c r="C7568" t="s">
        <v>375</v>
      </c>
      <c r="D7568" t="s">
        <v>832</v>
      </c>
      <c r="E7568" s="53" t="str">
        <f t="shared" si="237"/>
        <v>2016_MILIVINGSTON</v>
      </c>
      <c r="F7568">
        <v>417000</v>
      </c>
      <c r="G7568" s="53">
        <f t="array" ref="G7568">SUM(IF(A7568=A$5:A7568,IF(C7568=C$5:C7568,1,0),0))</f>
        <v>47</v>
      </c>
    </row>
    <row r="7569" spans="1:7" x14ac:dyDescent="0.25">
      <c r="A7569">
        <v>2016</v>
      </c>
      <c r="B7569" s="53" t="str">
        <f t="shared" si="236"/>
        <v>2016_MI48</v>
      </c>
      <c r="C7569" t="s">
        <v>375</v>
      </c>
      <c r="D7569" t="s">
        <v>1153</v>
      </c>
      <c r="E7569" s="53" t="str">
        <f t="shared" si="237"/>
        <v>2016_MILUCE</v>
      </c>
      <c r="F7569">
        <v>417000</v>
      </c>
      <c r="G7569" s="53">
        <f t="array" ref="G7569">SUM(IF(A7569=A$5:A7569,IF(C7569=C$5:C7569,1,0),0))</f>
        <v>48</v>
      </c>
    </row>
    <row r="7570" spans="1:7" x14ac:dyDescent="0.25">
      <c r="A7570">
        <v>2016</v>
      </c>
      <c r="B7570" s="53" t="str">
        <f t="shared" si="236"/>
        <v>2016_MI49</v>
      </c>
      <c r="C7570" t="s">
        <v>375</v>
      </c>
      <c r="D7570" t="s">
        <v>1154</v>
      </c>
      <c r="E7570" s="53" t="str">
        <f t="shared" si="237"/>
        <v>2016_MIMACKINAC</v>
      </c>
      <c r="F7570">
        <v>417000</v>
      </c>
      <c r="G7570" s="53">
        <f t="array" ref="G7570">SUM(IF(A7570=A$5:A7570,IF(C7570=C$5:C7570,1,0),0))</f>
        <v>49</v>
      </c>
    </row>
    <row r="7571" spans="1:7" x14ac:dyDescent="0.25">
      <c r="A7571">
        <v>2016</v>
      </c>
      <c r="B7571" s="53" t="str">
        <f t="shared" si="236"/>
        <v>2016_MI50</v>
      </c>
      <c r="C7571" t="s">
        <v>375</v>
      </c>
      <c r="D7571" t="s">
        <v>1155</v>
      </c>
      <c r="E7571" s="53" t="str">
        <f t="shared" si="237"/>
        <v>2016_MIMACOMB</v>
      </c>
      <c r="F7571">
        <v>417000</v>
      </c>
      <c r="G7571" s="53">
        <f t="array" ref="G7571">SUM(IF(A7571=A$5:A7571,IF(C7571=C$5:C7571,1,0),0))</f>
        <v>50</v>
      </c>
    </row>
    <row r="7572" spans="1:7" x14ac:dyDescent="0.25">
      <c r="A7572">
        <v>2016</v>
      </c>
      <c r="B7572" s="53" t="str">
        <f t="shared" si="236"/>
        <v>2016_MI51</v>
      </c>
      <c r="C7572" t="s">
        <v>375</v>
      </c>
      <c r="D7572" t="s">
        <v>1156</v>
      </c>
      <c r="E7572" s="53" t="str">
        <f t="shared" si="237"/>
        <v>2016_MIMANISTEE</v>
      </c>
      <c r="F7572">
        <v>417000</v>
      </c>
      <c r="G7572" s="53">
        <f t="array" ref="G7572">SUM(IF(A7572=A$5:A7572,IF(C7572=C$5:C7572,1,0),0))</f>
        <v>51</v>
      </c>
    </row>
    <row r="7573" spans="1:7" x14ac:dyDescent="0.25">
      <c r="A7573">
        <v>2016</v>
      </c>
      <c r="B7573" s="53" t="str">
        <f t="shared" si="236"/>
        <v>2016_MI52</v>
      </c>
      <c r="C7573" t="s">
        <v>375</v>
      </c>
      <c r="D7573" t="s">
        <v>1157</v>
      </c>
      <c r="E7573" s="53" t="str">
        <f t="shared" si="237"/>
        <v>2016_MIMARQUETTE</v>
      </c>
      <c r="F7573">
        <v>417000</v>
      </c>
      <c r="G7573" s="53">
        <f t="array" ref="G7573">SUM(IF(A7573=A$5:A7573,IF(C7573=C$5:C7573,1,0),0))</f>
        <v>52</v>
      </c>
    </row>
    <row r="7574" spans="1:7" x14ac:dyDescent="0.25">
      <c r="A7574">
        <v>2016</v>
      </c>
      <c r="B7574" s="53" t="str">
        <f t="shared" si="236"/>
        <v>2016_MI53</v>
      </c>
      <c r="C7574" t="s">
        <v>375</v>
      </c>
      <c r="D7574" t="s">
        <v>837</v>
      </c>
      <c r="E7574" s="53" t="str">
        <f t="shared" si="237"/>
        <v>2016_MIMASON</v>
      </c>
      <c r="F7574">
        <v>417000</v>
      </c>
      <c r="G7574" s="53">
        <f t="array" ref="G7574">SUM(IF(A7574=A$5:A7574,IF(C7574=C$5:C7574,1,0),0))</f>
        <v>53</v>
      </c>
    </row>
    <row r="7575" spans="1:7" x14ac:dyDescent="0.25">
      <c r="A7575">
        <v>2016</v>
      </c>
      <c r="B7575" s="53" t="str">
        <f t="shared" si="236"/>
        <v>2016_MI54</v>
      </c>
      <c r="C7575" t="s">
        <v>375</v>
      </c>
      <c r="D7575" t="s">
        <v>1158</v>
      </c>
      <c r="E7575" s="53" t="str">
        <f t="shared" si="237"/>
        <v>2016_MIMECOSTA</v>
      </c>
      <c r="F7575">
        <v>417000</v>
      </c>
      <c r="G7575" s="53">
        <f t="array" ref="G7575">SUM(IF(A7575=A$5:A7575,IF(C7575=C$5:C7575,1,0),0))</f>
        <v>54</v>
      </c>
    </row>
    <row r="7576" spans="1:7" x14ac:dyDescent="0.25">
      <c r="A7576">
        <v>2016</v>
      </c>
      <c r="B7576" s="53" t="str">
        <f t="shared" si="236"/>
        <v>2016_MI55</v>
      </c>
      <c r="C7576" t="s">
        <v>375</v>
      </c>
      <c r="D7576" t="s">
        <v>1159</v>
      </c>
      <c r="E7576" s="53" t="str">
        <f t="shared" si="237"/>
        <v>2016_MIMENOMINEE</v>
      </c>
      <c r="F7576">
        <v>417000</v>
      </c>
      <c r="G7576" s="53">
        <f t="array" ref="G7576">SUM(IF(A7576=A$5:A7576,IF(C7576=C$5:C7576,1,0),0))</f>
        <v>55</v>
      </c>
    </row>
    <row r="7577" spans="1:7" x14ac:dyDescent="0.25">
      <c r="A7577">
        <v>2016</v>
      </c>
      <c r="B7577" s="53" t="str">
        <f t="shared" si="236"/>
        <v>2016_MI56</v>
      </c>
      <c r="C7577" t="s">
        <v>375</v>
      </c>
      <c r="D7577" t="s">
        <v>1160</v>
      </c>
      <c r="E7577" s="53" t="str">
        <f t="shared" si="237"/>
        <v>2016_MIMIDLAND</v>
      </c>
      <c r="F7577">
        <v>417000</v>
      </c>
      <c r="G7577" s="53">
        <f t="array" ref="G7577">SUM(IF(A7577=A$5:A7577,IF(C7577=C$5:C7577,1,0),0))</f>
        <v>56</v>
      </c>
    </row>
    <row r="7578" spans="1:7" x14ac:dyDescent="0.25">
      <c r="A7578">
        <v>2016</v>
      </c>
      <c r="B7578" s="53" t="str">
        <f t="shared" si="236"/>
        <v>2016_MI57</v>
      </c>
      <c r="C7578" t="s">
        <v>375</v>
      </c>
      <c r="D7578" t="s">
        <v>1161</v>
      </c>
      <c r="E7578" s="53" t="str">
        <f t="shared" si="237"/>
        <v>2016_MIMISSAUKEE</v>
      </c>
      <c r="F7578">
        <v>417000</v>
      </c>
      <c r="G7578" s="53">
        <f t="array" ref="G7578">SUM(IF(A7578=A$5:A7578,IF(C7578=C$5:C7578,1,0),0))</f>
        <v>57</v>
      </c>
    </row>
    <row r="7579" spans="1:7" x14ac:dyDescent="0.25">
      <c r="A7579">
        <v>2016</v>
      </c>
      <c r="B7579" s="53" t="str">
        <f t="shared" si="236"/>
        <v>2016_MI58</v>
      </c>
      <c r="C7579" t="s">
        <v>375</v>
      </c>
      <c r="D7579" t="s">
        <v>210</v>
      </c>
      <c r="E7579" s="53" t="str">
        <f t="shared" si="237"/>
        <v>2016_MIMONROE</v>
      </c>
      <c r="F7579">
        <v>417000</v>
      </c>
      <c r="G7579" s="53">
        <f t="array" ref="G7579">SUM(IF(A7579=A$5:A7579,IF(C7579=C$5:C7579,1,0),0))</f>
        <v>58</v>
      </c>
    </row>
    <row r="7580" spans="1:7" x14ac:dyDescent="0.25">
      <c r="A7580">
        <v>2016</v>
      </c>
      <c r="B7580" s="53" t="str">
        <f t="shared" si="236"/>
        <v>2016_MI59</v>
      </c>
      <c r="C7580" t="s">
        <v>375</v>
      </c>
      <c r="D7580" t="s">
        <v>1162</v>
      </c>
      <c r="E7580" s="53" t="str">
        <f t="shared" si="237"/>
        <v>2016_MIMONTCALM</v>
      </c>
      <c r="F7580">
        <v>417000</v>
      </c>
      <c r="G7580" s="53">
        <f t="array" ref="G7580">SUM(IF(A7580=A$5:A7580,IF(C7580=C$5:C7580,1,0),0))</f>
        <v>59</v>
      </c>
    </row>
    <row r="7581" spans="1:7" x14ac:dyDescent="0.25">
      <c r="A7581">
        <v>2016</v>
      </c>
      <c r="B7581" s="53" t="str">
        <f t="shared" si="236"/>
        <v>2016_MI60</v>
      </c>
      <c r="C7581" t="s">
        <v>375</v>
      </c>
      <c r="D7581" t="s">
        <v>1163</v>
      </c>
      <c r="E7581" s="53" t="str">
        <f t="shared" si="237"/>
        <v>2016_MIMONTMORENCY</v>
      </c>
      <c r="F7581">
        <v>417000</v>
      </c>
      <c r="G7581" s="53">
        <f t="array" ref="G7581">SUM(IF(A7581=A$5:A7581,IF(C7581=C$5:C7581,1,0),0))</f>
        <v>60</v>
      </c>
    </row>
    <row r="7582" spans="1:7" x14ac:dyDescent="0.25">
      <c r="A7582">
        <v>2016</v>
      </c>
      <c r="B7582" s="53" t="str">
        <f t="shared" si="236"/>
        <v>2016_MI61</v>
      </c>
      <c r="C7582" t="s">
        <v>375</v>
      </c>
      <c r="D7582" t="s">
        <v>1164</v>
      </c>
      <c r="E7582" s="53" t="str">
        <f t="shared" si="237"/>
        <v>2016_MIMUSKEGON</v>
      </c>
      <c r="F7582">
        <v>417000</v>
      </c>
      <c r="G7582" s="53">
        <f t="array" ref="G7582">SUM(IF(A7582=A$5:A7582,IF(C7582=C$5:C7582,1,0),0))</f>
        <v>61</v>
      </c>
    </row>
    <row r="7583" spans="1:7" x14ac:dyDescent="0.25">
      <c r="A7583">
        <v>2016</v>
      </c>
      <c r="B7583" s="53" t="str">
        <f t="shared" si="236"/>
        <v>2016_MI62</v>
      </c>
      <c r="C7583" t="s">
        <v>375</v>
      </c>
      <c r="D7583" t="s">
        <v>1165</v>
      </c>
      <c r="E7583" s="53" t="str">
        <f t="shared" si="237"/>
        <v>2016_MINEWAYGO</v>
      </c>
      <c r="F7583">
        <v>417000</v>
      </c>
      <c r="G7583" s="53">
        <f t="array" ref="G7583">SUM(IF(A7583=A$5:A7583,IF(C7583=C$5:C7583,1,0),0))</f>
        <v>62</v>
      </c>
    </row>
    <row r="7584" spans="1:7" x14ac:dyDescent="0.25">
      <c r="A7584">
        <v>2016</v>
      </c>
      <c r="B7584" s="53" t="str">
        <f t="shared" si="236"/>
        <v>2016_MI63</v>
      </c>
      <c r="C7584" t="s">
        <v>375</v>
      </c>
      <c r="D7584" t="s">
        <v>1166</v>
      </c>
      <c r="E7584" s="53" t="str">
        <f t="shared" si="237"/>
        <v>2016_MIOAKLAND</v>
      </c>
      <c r="F7584">
        <v>417000</v>
      </c>
      <c r="G7584" s="53">
        <f t="array" ref="G7584">SUM(IF(A7584=A$5:A7584,IF(C7584=C$5:C7584,1,0),0))</f>
        <v>63</v>
      </c>
    </row>
    <row r="7585" spans="1:7" x14ac:dyDescent="0.25">
      <c r="A7585">
        <v>2016</v>
      </c>
      <c r="B7585" s="53" t="str">
        <f t="shared" si="236"/>
        <v>2016_MI64</v>
      </c>
      <c r="C7585" t="s">
        <v>375</v>
      </c>
      <c r="D7585" t="s">
        <v>1167</v>
      </c>
      <c r="E7585" s="53" t="str">
        <f t="shared" si="237"/>
        <v>2016_MIOCEANA</v>
      </c>
      <c r="F7585">
        <v>417000</v>
      </c>
      <c r="G7585" s="53">
        <f t="array" ref="G7585">SUM(IF(A7585=A$5:A7585,IF(C7585=C$5:C7585,1,0),0))</f>
        <v>64</v>
      </c>
    </row>
    <row r="7586" spans="1:7" x14ac:dyDescent="0.25">
      <c r="A7586">
        <v>2016</v>
      </c>
      <c r="B7586" s="53" t="str">
        <f t="shared" si="236"/>
        <v>2016_MI65</v>
      </c>
      <c r="C7586" t="s">
        <v>375</v>
      </c>
      <c r="D7586" t="s">
        <v>1168</v>
      </c>
      <c r="E7586" s="53" t="str">
        <f t="shared" si="237"/>
        <v>2016_MIOGEMAW</v>
      </c>
      <c r="F7586">
        <v>417000</v>
      </c>
      <c r="G7586" s="53">
        <f t="array" ref="G7586">SUM(IF(A7586=A$5:A7586,IF(C7586=C$5:C7586,1,0),0))</f>
        <v>65</v>
      </c>
    </row>
    <row r="7587" spans="1:7" x14ac:dyDescent="0.25">
      <c r="A7587">
        <v>2016</v>
      </c>
      <c r="B7587" s="53" t="str">
        <f t="shared" si="236"/>
        <v>2016_MI66</v>
      </c>
      <c r="C7587" t="s">
        <v>375</v>
      </c>
      <c r="D7587" t="s">
        <v>1169</v>
      </c>
      <c r="E7587" s="53" t="str">
        <f t="shared" si="237"/>
        <v>2016_MIONTONAGON</v>
      </c>
      <c r="F7587">
        <v>417000</v>
      </c>
      <c r="G7587" s="53">
        <f t="array" ref="G7587">SUM(IF(A7587=A$5:A7587,IF(C7587=C$5:C7587,1,0),0))</f>
        <v>66</v>
      </c>
    </row>
    <row r="7588" spans="1:7" x14ac:dyDescent="0.25">
      <c r="A7588">
        <v>2016</v>
      </c>
      <c r="B7588" s="53" t="str">
        <f t="shared" si="236"/>
        <v>2016_MI67</v>
      </c>
      <c r="C7588" t="s">
        <v>375</v>
      </c>
      <c r="D7588" t="s">
        <v>658</v>
      </c>
      <c r="E7588" s="53" t="str">
        <f t="shared" si="237"/>
        <v>2016_MIOSCEOLA</v>
      </c>
      <c r="F7588">
        <v>417000</v>
      </c>
      <c r="G7588" s="53">
        <f t="array" ref="G7588">SUM(IF(A7588=A$5:A7588,IF(C7588=C$5:C7588,1,0),0))</f>
        <v>67</v>
      </c>
    </row>
    <row r="7589" spans="1:7" x14ac:dyDescent="0.25">
      <c r="A7589">
        <v>2016</v>
      </c>
      <c r="B7589" s="53" t="str">
        <f t="shared" si="236"/>
        <v>2016_MI68</v>
      </c>
      <c r="C7589" t="s">
        <v>375</v>
      </c>
      <c r="D7589" t="s">
        <v>1170</v>
      </c>
      <c r="E7589" s="53" t="str">
        <f t="shared" si="237"/>
        <v>2016_MIOSCODA</v>
      </c>
      <c r="F7589">
        <v>417000</v>
      </c>
      <c r="G7589" s="53">
        <f t="array" ref="G7589">SUM(IF(A7589=A$5:A7589,IF(C7589=C$5:C7589,1,0),0))</f>
        <v>68</v>
      </c>
    </row>
    <row r="7590" spans="1:7" x14ac:dyDescent="0.25">
      <c r="A7590">
        <v>2016</v>
      </c>
      <c r="B7590" s="53" t="str">
        <f t="shared" si="236"/>
        <v>2016_MI69</v>
      </c>
      <c r="C7590" t="s">
        <v>375</v>
      </c>
      <c r="D7590" t="s">
        <v>1171</v>
      </c>
      <c r="E7590" s="53" t="str">
        <f t="shared" si="237"/>
        <v>2016_MIOTSEGO</v>
      </c>
      <c r="F7590">
        <v>417000</v>
      </c>
      <c r="G7590" s="53">
        <f t="array" ref="G7590">SUM(IF(A7590=A$5:A7590,IF(C7590=C$5:C7590,1,0),0))</f>
        <v>69</v>
      </c>
    </row>
    <row r="7591" spans="1:7" x14ac:dyDescent="0.25">
      <c r="A7591">
        <v>2016</v>
      </c>
      <c r="B7591" s="53" t="str">
        <f t="shared" si="236"/>
        <v>2016_MI70</v>
      </c>
      <c r="C7591" t="s">
        <v>375</v>
      </c>
      <c r="D7591" t="s">
        <v>979</v>
      </c>
      <c r="E7591" s="53" t="str">
        <f t="shared" si="237"/>
        <v>2016_MIOTTAWA</v>
      </c>
      <c r="F7591">
        <v>417000</v>
      </c>
      <c r="G7591" s="53">
        <f t="array" ref="G7591">SUM(IF(A7591=A$5:A7591,IF(C7591=C$5:C7591,1,0),0))</f>
        <v>70</v>
      </c>
    </row>
    <row r="7592" spans="1:7" x14ac:dyDescent="0.25">
      <c r="A7592">
        <v>2016</v>
      </c>
      <c r="B7592" s="53" t="str">
        <f t="shared" si="236"/>
        <v>2016_MI71</v>
      </c>
      <c r="C7592" t="s">
        <v>375</v>
      </c>
      <c r="D7592" t="s">
        <v>1172</v>
      </c>
      <c r="E7592" s="53" t="str">
        <f t="shared" si="237"/>
        <v>2016_MIPRESQUE ISLE</v>
      </c>
      <c r="F7592">
        <v>417000</v>
      </c>
      <c r="G7592" s="53">
        <f t="array" ref="G7592">SUM(IF(A7592=A$5:A7592,IF(C7592=C$5:C7592,1,0),0))</f>
        <v>71</v>
      </c>
    </row>
    <row r="7593" spans="1:7" x14ac:dyDescent="0.25">
      <c r="A7593">
        <v>2016</v>
      </c>
      <c r="B7593" s="53" t="str">
        <f t="shared" si="236"/>
        <v>2016_MI72</v>
      </c>
      <c r="C7593" t="s">
        <v>375</v>
      </c>
      <c r="D7593" t="s">
        <v>1173</v>
      </c>
      <c r="E7593" s="53" t="str">
        <f t="shared" si="237"/>
        <v>2016_MIROSCOMMON</v>
      </c>
      <c r="F7593">
        <v>417000</v>
      </c>
      <c r="G7593" s="53">
        <f t="array" ref="G7593">SUM(IF(A7593=A$5:A7593,IF(C7593=C$5:C7593,1,0),0))</f>
        <v>72</v>
      </c>
    </row>
    <row r="7594" spans="1:7" x14ac:dyDescent="0.25">
      <c r="A7594">
        <v>2016</v>
      </c>
      <c r="B7594" s="53" t="str">
        <f t="shared" si="236"/>
        <v>2016_MI73</v>
      </c>
      <c r="C7594" t="s">
        <v>375</v>
      </c>
      <c r="D7594" t="s">
        <v>1174</v>
      </c>
      <c r="E7594" s="53" t="str">
        <f t="shared" si="237"/>
        <v>2016_MISAGINAW</v>
      </c>
      <c r="F7594">
        <v>417000</v>
      </c>
      <c r="G7594" s="53">
        <f t="array" ref="G7594">SUM(IF(A7594=A$5:A7594,IF(C7594=C$5:C7594,1,0),0))</f>
        <v>73</v>
      </c>
    </row>
    <row r="7595" spans="1:7" x14ac:dyDescent="0.25">
      <c r="A7595">
        <v>2016</v>
      </c>
      <c r="B7595" s="53" t="str">
        <f t="shared" si="236"/>
        <v>2016_MI74</v>
      </c>
      <c r="C7595" t="s">
        <v>375</v>
      </c>
      <c r="D7595" t="s">
        <v>477</v>
      </c>
      <c r="E7595" s="53" t="str">
        <f t="shared" si="237"/>
        <v>2016_MIST. CLAIR</v>
      </c>
      <c r="F7595">
        <v>417000</v>
      </c>
      <c r="G7595" s="53">
        <f t="array" ref="G7595">SUM(IF(A7595=A$5:A7595,IF(C7595=C$5:C7595,1,0),0))</f>
        <v>74</v>
      </c>
    </row>
    <row r="7596" spans="1:7" x14ac:dyDescent="0.25">
      <c r="A7596">
        <v>2016</v>
      </c>
      <c r="B7596" s="53" t="str">
        <f t="shared" si="236"/>
        <v>2016_MI75</v>
      </c>
      <c r="C7596" t="s">
        <v>375</v>
      </c>
      <c r="D7596" t="s">
        <v>883</v>
      </c>
      <c r="E7596" s="53" t="str">
        <f t="shared" si="237"/>
        <v>2016_MIST. JOSEPH</v>
      </c>
      <c r="F7596">
        <v>417000</v>
      </c>
      <c r="G7596" s="53">
        <f t="array" ref="G7596">SUM(IF(A7596=A$5:A7596,IF(C7596=C$5:C7596,1,0),0))</f>
        <v>75</v>
      </c>
    </row>
    <row r="7597" spans="1:7" x14ac:dyDescent="0.25">
      <c r="A7597">
        <v>2016</v>
      </c>
      <c r="B7597" s="53" t="str">
        <f t="shared" si="236"/>
        <v>2016_MI76</v>
      </c>
      <c r="C7597" t="s">
        <v>375</v>
      </c>
      <c r="D7597" t="s">
        <v>1175</v>
      </c>
      <c r="E7597" s="53" t="str">
        <f t="shared" si="237"/>
        <v>2016_MISANILAC</v>
      </c>
      <c r="F7597">
        <v>417000</v>
      </c>
      <c r="G7597" s="53">
        <f t="array" ref="G7597">SUM(IF(A7597=A$5:A7597,IF(C7597=C$5:C7597,1,0),0))</f>
        <v>76</v>
      </c>
    </row>
    <row r="7598" spans="1:7" x14ac:dyDescent="0.25">
      <c r="A7598">
        <v>2016</v>
      </c>
      <c r="B7598" s="53" t="str">
        <f t="shared" si="236"/>
        <v>2016_MI77</v>
      </c>
      <c r="C7598" t="s">
        <v>375</v>
      </c>
      <c r="D7598" t="s">
        <v>1176</v>
      </c>
      <c r="E7598" s="53" t="str">
        <f t="shared" si="237"/>
        <v>2016_MISCHOOLCRAFT</v>
      </c>
      <c r="F7598">
        <v>417000</v>
      </c>
      <c r="G7598" s="53">
        <f t="array" ref="G7598">SUM(IF(A7598=A$5:A7598,IF(C7598=C$5:C7598,1,0),0))</f>
        <v>77</v>
      </c>
    </row>
    <row r="7599" spans="1:7" x14ac:dyDescent="0.25">
      <c r="A7599">
        <v>2016</v>
      </c>
      <c r="B7599" s="53" t="str">
        <f t="shared" si="236"/>
        <v>2016_MI78</v>
      </c>
      <c r="C7599" t="s">
        <v>375</v>
      </c>
      <c r="D7599" t="s">
        <v>1177</v>
      </c>
      <c r="E7599" s="53" t="str">
        <f t="shared" si="237"/>
        <v>2016_MISHIAWASSEE</v>
      </c>
      <c r="F7599">
        <v>417000</v>
      </c>
      <c r="G7599" s="53">
        <f t="array" ref="G7599">SUM(IF(A7599=A$5:A7599,IF(C7599=C$5:C7599,1,0),0))</f>
        <v>78</v>
      </c>
    </row>
    <row r="7600" spans="1:7" x14ac:dyDescent="0.25">
      <c r="A7600">
        <v>2016</v>
      </c>
      <c r="B7600" s="53" t="str">
        <f t="shared" si="236"/>
        <v>2016_MI79</v>
      </c>
      <c r="C7600" t="s">
        <v>375</v>
      </c>
      <c r="D7600" t="s">
        <v>1178</v>
      </c>
      <c r="E7600" s="53" t="str">
        <f t="shared" si="237"/>
        <v>2016_MITUSCOLA</v>
      </c>
      <c r="F7600">
        <v>417000</v>
      </c>
      <c r="G7600" s="53">
        <f t="array" ref="G7600">SUM(IF(A7600=A$5:A7600,IF(C7600=C$5:C7600,1,0),0))</f>
        <v>79</v>
      </c>
    </row>
    <row r="7601" spans="1:7" x14ac:dyDescent="0.25">
      <c r="A7601">
        <v>2016</v>
      </c>
      <c r="B7601" s="53" t="str">
        <f t="shared" si="236"/>
        <v>2016_MI80</v>
      </c>
      <c r="C7601" t="s">
        <v>375</v>
      </c>
      <c r="D7601" t="s">
        <v>547</v>
      </c>
      <c r="E7601" s="53" t="str">
        <f t="shared" si="237"/>
        <v>2016_MIVAN BUREN</v>
      </c>
      <c r="F7601">
        <v>417000</v>
      </c>
      <c r="G7601" s="53">
        <f t="array" ref="G7601">SUM(IF(A7601=A$5:A7601,IF(C7601=C$5:C7601,1,0),0))</f>
        <v>80</v>
      </c>
    </row>
    <row r="7602" spans="1:7" x14ac:dyDescent="0.25">
      <c r="A7602">
        <v>2016</v>
      </c>
      <c r="B7602" s="53" t="str">
        <f t="shared" si="236"/>
        <v>2016_MI81</v>
      </c>
      <c r="C7602" t="s">
        <v>375</v>
      </c>
      <c r="D7602" t="s">
        <v>1179</v>
      </c>
      <c r="E7602" s="53" t="str">
        <f t="shared" si="237"/>
        <v>2016_MIWASHTENAW</v>
      </c>
      <c r="F7602">
        <v>417000</v>
      </c>
      <c r="G7602" s="53">
        <f t="array" ref="G7602">SUM(IF(A7602=A$5:A7602,IF(C7602=C$5:C7602,1,0),0))</f>
        <v>81</v>
      </c>
    </row>
    <row r="7603" spans="1:7" x14ac:dyDescent="0.25">
      <c r="A7603">
        <v>2016</v>
      </c>
      <c r="B7603" s="53" t="str">
        <f t="shared" si="236"/>
        <v>2016_MI82</v>
      </c>
      <c r="C7603" t="s">
        <v>375</v>
      </c>
      <c r="D7603" t="s">
        <v>770</v>
      </c>
      <c r="E7603" s="53" t="str">
        <f t="shared" si="237"/>
        <v>2016_MIWAYNE</v>
      </c>
      <c r="F7603">
        <v>417000</v>
      </c>
      <c r="G7603" s="53">
        <f t="array" ref="G7603">SUM(IF(A7603=A$5:A7603,IF(C7603=C$5:C7603,1,0),0))</f>
        <v>82</v>
      </c>
    </row>
    <row r="7604" spans="1:7" x14ac:dyDescent="0.25">
      <c r="A7604">
        <v>2016</v>
      </c>
      <c r="B7604" s="53" t="str">
        <f t="shared" si="236"/>
        <v>2016_MI83</v>
      </c>
      <c r="C7604" t="s">
        <v>375</v>
      </c>
      <c r="D7604" t="s">
        <v>1180</v>
      </c>
      <c r="E7604" s="53" t="str">
        <f t="shared" si="237"/>
        <v>2016_MIWEXFORD</v>
      </c>
      <c r="F7604">
        <v>417000</v>
      </c>
      <c r="G7604" s="53">
        <f t="array" ref="G7604">SUM(IF(A7604=A$5:A7604,IF(C7604=C$5:C7604,1,0),0))</f>
        <v>83</v>
      </c>
    </row>
    <row r="7605" spans="1:7" x14ac:dyDescent="0.25">
      <c r="A7605">
        <v>2016</v>
      </c>
      <c r="B7605" s="53" t="str">
        <f t="shared" si="236"/>
        <v>2016_MN1</v>
      </c>
      <c r="C7605" t="s">
        <v>376</v>
      </c>
      <c r="D7605" t="s">
        <v>1181</v>
      </c>
      <c r="E7605" s="53" t="str">
        <f t="shared" si="237"/>
        <v>2016_MNAITKIN</v>
      </c>
      <c r="F7605">
        <v>417000</v>
      </c>
      <c r="G7605" s="53">
        <f t="array" ref="G7605">SUM(IF(A7605=A$5:A7605,IF(C7605=C$5:C7605,1,0),0))</f>
        <v>1</v>
      </c>
    </row>
    <row r="7606" spans="1:7" x14ac:dyDescent="0.25">
      <c r="A7606">
        <v>2016</v>
      </c>
      <c r="B7606" s="53" t="str">
        <f t="shared" si="236"/>
        <v>2016_MN2</v>
      </c>
      <c r="C7606" t="s">
        <v>376</v>
      </c>
      <c r="D7606" t="s">
        <v>1182</v>
      </c>
      <c r="E7606" s="53" t="str">
        <f t="shared" si="237"/>
        <v>2016_MNANOKA</v>
      </c>
      <c r="F7606">
        <v>417000</v>
      </c>
      <c r="G7606" s="53">
        <f t="array" ref="G7606">SUM(IF(A7606=A$5:A7606,IF(C7606=C$5:C7606,1,0),0))</f>
        <v>2</v>
      </c>
    </row>
    <row r="7607" spans="1:7" x14ac:dyDescent="0.25">
      <c r="A7607">
        <v>2016</v>
      </c>
      <c r="B7607" s="53" t="str">
        <f t="shared" si="236"/>
        <v>2016_MN3</v>
      </c>
      <c r="C7607" t="s">
        <v>376</v>
      </c>
      <c r="D7607" t="s">
        <v>1183</v>
      </c>
      <c r="E7607" s="53" t="str">
        <f t="shared" si="237"/>
        <v>2016_MNBECKER</v>
      </c>
      <c r="F7607">
        <v>417000</v>
      </c>
      <c r="G7607" s="53">
        <f t="array" ref="G7607">SUM(IF(A7607=A$5:A7607,IF(C7607=C$5:C7607,1,0),0))</f>
        <v>3</v>
      </c>
    </row>
    <row r="7608" spans="1:7" x14ac:dyDescent="0.25">
      <c r="A7608">
        <v>2016</v>
      </c>
      <c r="B7608" s="53" t="str">
        <f t="shared" si="236"/>
        <v>2016_MN4</v>
      </c>
      <c r="C7608" t="s">
        <v>376</v>
      </c>
      <c r="D7608" t="s">
        <v>1184</v>
      </c>
      <c r="E7608" s="53" t="str">
        <f t="shared" si="237"/>
        <v>2016_MNBELTRAMI</v>
      </c>
      <c r="F7608">
        <v>417000</v>
      </c>
      <c r="G7608" s="53">
        <f t="array" ref="G7608">SUM(IF(A7608=A$5:A7608,IF(C7608=C$5:C7608,1,0),0))</f>
        <v>4</v>
      </c>
    </row>
    <row r="7609" spans="1:7" x14ac:dyDescent="0.25">
      <c r="A7609">
        <v>2016</v>
      </c>
      <c r="B7609" s="53" t="str">
        <f t="shared" si="236"/>
        <v>2016_MN5</v>
      </c>
      <c r="C7609" t="s">
        <v>376</v>
      </c>
      <c r="D7609" t="s">
        <v>503</v>
      </c>
      <c r="E7609" s="53" t="str">
        <f t="shared" si="237"/>
        <v>2016_MNBENTON</v>
      </c>
      <c r="F7609">
        <v>417000</v>
      </c>
      <c r="G7609" s="53">
        <f t="array" ref="G7609">SUM(IF(A7609=A$5:A7609,IF(C7609=C$5:C7609,1,0),0))</f>
        <v>5</v>
      </c>
    </row>
    <row r="7610" spans="1:7" x14ac:dyDescent="0.25">
      <c r="A7610">
        <v>2016</v>
      </c>
      <c r="B7610" s="53" t="str">
        <f t="shared" si="236"/>
        <v>2016_MN6</v>
      </c>
      <c r="C7610" t="s">
        <v>376</v>
      </c>
      <c r="D7610" t="s">
        <v>1185</v>
      </c>
      <c r="E7610" s="53" t="str">
        <f t="shared" si="237"/>
        <v>2016_MNBIG STONE</v>
      </c>
      <c r="F7610">
        <v>417000</v>
      </c>
      <c r="G7610" s="53">
        <f t="array" ref="G7610">SUM(IF(A7610=A$5:A7610,IF(C7610=C$5:C7610,1,0),0))</f>
        <v>6</v>
      </c>
    </row>
    <row r="7611" spans="1:7" x14ac:dyDescent="0.25">
      <c r="A7611">
        <v>2016</v>
      </c>
      <c r="B7611" s="53" t="str">
        <f t="shared" si="236"/>
        <v>2016_MN7</v>
      </c>
      <c r="C7611" t="s">
        <v>376</v>
      </c>
      <c r="D7611" t="s">
        <v>1186</v>
      </c>
      <c r="E7611" s="53" t="str">
        <f t="shared" si="237"/>
        <v>2016_MNBLUE EARTH</v>
      </c>
      <c r="F7611">
        <v>417000</v>
      </c>
      <c r="G7611" s="53">
        <f t="array" ref="G7611">SUM(IF(A7611=A$5:A7611,IF(C7611=C$5:C7611,1,0),0))</f>
        <v>7</v>
      </c>
    </row>
    <row r="7612" spans="1:7" x14ac:dyDescent="0.25">
      <c r="A7612">
        <v>2016</v>
      </c>
      <c r="B7612" s="53" t="str">
        <f t="shared" si="236"/>
        <v>2016_MN8</v>
      </c>
      <c r="C7612" t="s">
        <v>376</v>
      </c>
      <c r="D7612" t="s">
        <v>808</v>
      </c>
      <c r="E7612" s="53" t="str">
        <f t="shared" si="237"/>
        <v>2016_MNBROWN</v>
      </c>
      <c r="F7612">
        <v>417000</v>
      </c>
      <c r="G7612" s="53">
        <f t="array" ref="G7612">SUM(IF(A7612=A$5:A7612,IF(C7612=C$5:C7612,1,0),0))</f>
        <v>8</v>
      </c>
    </row>
    <row r="7613" spans="1:7" x14ac:dyDescent="0.25">
      <c r="A7613">
        <v>2016</v>
      </c>
      <c r="B7613" s="53" t="str">
        <f t="shared" si="236"/>
        <v>2016_MN9</v>
      </c>
      <c r="C7613" t="s">
        <v>376</v>
      </c>
      <c r="D7613" t="s">
        <v>1187</v>
      </c>
      <c r="E7613" s="53" t="str">
        <f t="shared" si="237"/>
        <v>2016_MNCARLTON</v>
      </c>
      <c r="F7613">
        <v>417000</v>
      </c>
      <c r="G7613" s="53">
        <f t="array" ref="G7613">SUM(IF(A7613=A$5:A7613,IF(C7613=C$5:C7613,1,0),0))</f>
        <v>9</v>
      </c>
    </row>
    <row r="7614" spans="1:7" x14ac:dyDescent="0.25">
      <c r="A7614">
        <v>2016</v>
      </c>
      <c r="B7614" s="53" t="str">
        <f t="shared" si="236"/>
        <v>2016_MN10</v>
      </c>
      <c r="C7614" t="s">
        <v>376</v>
      </c>
      <c r="D7614" t="s">
        <v>1188</v>
      </c>
      <c r="E7614" s="53" t="str">
        <f t="shared" si="237"/>
        <v>2016_MNCARVER</v>
      </c>
      <c r="F7614">
        <v>417000</v>
      </c>
      <c r="G7614" s="53">
        <f t="array" ref="G7614">SUM(IF(A7614=A$5:A7614,IF(C7614=C$5:C7614,1,0),0))</f>
        <v>10</v>
      </c>
    </row>
    <row r="7615" spans="1:7" x14ac:dyDescent="0.25">
      <c r="A7615">
        <v>2016</v>
      </c>
      <c r="B7615" s="53" t="str">
        <f t="shared" si="236"/>
        <v>2016_MN11</v>
      </c>
      <c r="C7615" t="s">
        <v>376</v>
      </c>
      <c r="D7615" t="s">
        <v>810</v>
      </c>
      <c r="E7615" s="53" t="str">
        <f t="shared" si="237"/>
        <v>2016_MNCASS</v>
      </c>
      <c r="F7615">
        <v>417000</v>
      </c>
      <c r="G7615" s="53">
        <f t="array" ref="G7615">SUM(IF(A7615=A$5:A7615,IF(C7615=C$5:C7615,1,0),0))</f>
        <v>11</v>
      </c>
    </row>
    <row r="7616" spans="1:7" x14ac:dyDescent="0.25">
      <c r="A7616">
        <v>2016</v>
      </c>
      <c r="B7616" s="53" t="str">
        <f t="shared" si="236"/>
        <v>2016_MN12</v>
      </c>
      <c r="C7616" t="s">
        <v>376</v>
      </c>
      <c r="D7616" t="s">
        <v>1131</v>
      </c>
      <c r="E7616" s="53" t="str">
        <f t="shared" si="237"/>
        <v>2016_MNCHIPPEWA</v>
      </c>
      <c r="F7616">
        <v>417000</v>
      </c>
      <c r="G7616" s="53">
        <f t="array" ref="G7616">SUM(IF(A7616=A$5:A7616,IF(C7616=C$5:C7616,1,0),0))</f>
        <v>12</v>
      </c>
    </row>
    <row r="7617" spans="1:7" x14ac:dyDescent="0.25">
      <c r="A7617">
        <v>2016</v>
      </c>
      <c r="B7617" s="53" t="str">
        <f t="shared" si="236"/>
        <v>2016_MN13</v>
      </c>
      <c r="C7617" t="s">
        <v>376</v>
      </c>
      <c r="D7617" t="s">
        <v>1189</v>
      </c>
      <c r="E7617" s="53" t="str">
        <f t="shared" si="237"/>
        <v>2016_MNCHISAGO</v>
      </c>
      <c r="F7617">
        <v>417000</v>
      </c>
      <c r="G7617" s="53">
        <f t="array" ref="G7617">SUM(IF(A7617=A$5:A7617,IF(C7617=C$5:C7617,1,0),0))</f>
        <v>13</v>
      </c>
    </row>
    <row r="7618" spans="1:7" x14ac:dyDescent="0.25">
      <c r="A7618">
        <v>2016</v>
      </c>
      <c r="B7618" s="53" t="str">
        <f t="shared" si="236"/>
        <v>2016_MN14</v>
      </c>
      <c r="C7618" t="s">
        <v>376</v>
      </c>
      <c r="D7618" t="s">
        <v>439</v>
      </c>
      <c r="E7618" s="53" t="str">
        <f t="shared" si="237"/>
        <v>2016_MNCLAY</v>
      </c>
      <c r="F7618">
        <v>417000</v>
      </c>
      <c r="G7618" s="53">
        <f t="array" ref="G7618">SUM(IF(A7618=A$5:A7618,IF(C7618=C$5:C7618,1,0),0))</f>
        <v>14</v>
      </c>
    </row>
    <row r="7619" spans="1:7" x14ac:dyDescent="0.25">
      <c r="A7619">
        <v>2016</v>
      </c>
      <c r="B7619" s="53" t="str">
        <f t="shared" si="236"/>
        <v>2016_MN15</v>
      </c>
      <c r="C7619" t="s">
        <v>376</v>
      </c>
      <c r="D7619" t="s">
        <v>789</v>
      </c>
      <c r="E7619" s="53" t="str">
        <f t="shared" si="237"/>
        <v>2016_MNCLEARWATER</v>
      </c>
      <c r="F7619">
        <v>417000</v>
      </c>
      <c r="G7619" s="53">
        <f t="array" ref="G7619">SUM(IF(A7619=A$5:A7619,IF(C7619=C$5:C7619,1,0),0))</f>
        <v>15</v>
      </c>
    </row>
    <row r="7620" spans="1:7" x14ac:dyDescent="0.25">
      <c r="A7620">
        <v>2016</v>
      </c>
      <c r="B7620" s="53" t="str">
        <f t="shared" si="236"/>
        <v>2016_MN16</v>
      </c>
      <c r="C7620" t="s">
        <v>376</v>
      </c>
      <c r="D7620" t="s">
        <v>697</v>
      </c>
      <c r="E7620" s="53" t="str">
        <f t="shared" si="237"/>
        <v>2016_MNCOOK</v>
      </c>
      <c r="F7620">
        <v>417000</v>
      </c>
      <c r="G7620" s="53">
        <f t="array" ref="G7620">SUM(IF(A7620=A$5:A7620,IF(C7620=C$5:C7620,1,0),0))</f>
        <v>16</v>
      </c>
    </row>
    <row r="7621" spans="1:7" x14ac:dyDescent="0.25">
      <c r="A7621">
        <v>2016</v>
      </c>
      <c r="B7621" s="53" t="str">
        <f t="shared" si="236"/>
        <v>2016_MN17</v>
      </c>
      <c r="C7621" t="s">
        <v>376</v>
      </c>
      <c r="D7621" t="s">
        <v>1190</v>
      </c>
      <c r="E7621" s="53" t="str">
        <f t="shared" si="237"/>
        <v>2016_MNCOTTONWOOD</v>
      </c>
      <c r="F7621">
        <v>417000</v>
      </c>
      <c r="G7621" s="53">
        <f t="array" ref="G7621">SUM(IF(A7621=A$5:A7621,IF(C7621=C$5:C7621,1,0),0))</f>
        <v>17</v>
      </c>
    </row>
    <row r="7622" spans="1:7" x14ac:dyDescent="0.25">
      <c r="A7622">
        <v>2016</v>
      </c>
      <c r="B7622" s="53" t="str">
        <f t="shared" ref="B7622:B7685" si="238">A7622&amp;"_"&amp;C7622&amp;G7622</f>
        <v>2016_MN18</v>
      </c>
      <c r="C7622" t="s">
        <v>376</v>
      </c>
      <c r="D7622" t="s">
        <v>1191</v>
      </c>
      <c r="E7622" s="53" t="str">
        <f t="shared" ref="E7622:E7685" si="239">A7622&amp;"_"&amp;C7622&amp;D7622</f>
        <v>2016_MNCROW WING</v>
      </c>
      <c r="F7622">
        <v>417000</v>
      </c>
      <c r="G7622" s="53">
        <f t="array" ref="G7622">SUM(IF(A7622=A$5:A7622,IF(C7622=C$5:C7622,1,0),0))</f>
        <v>18</v>
      </c>
    </row>
    <row r="7623" spans="1:7" x14ac:dyDescent="0.25">
      <c r="A7623">
        <v>2016</v>
      </c>
      <c r="B7623" s="53" t="str">
        <f t="shared" si="238"/>
        <v>2016_MN19</v>
      </c>
      <c r="C7623" t="s">
        <v>376</v>
      </c>
      <c r="D7623" t="s">
        <v>1192</v>
      </c>
      <c r="E7623" s="53" t="str">
        <f t="shared" si="239"/>
        <v>2016_MNDAKOTA</v>
      </c>
      <c r="F7623">
        <v>417000</v>
      </c>
      <c r="G7623" s="53">
        <f t="array" ref="G7623">SUM(IF(A7623=A$5:A7623,IF(C7623=C$5:C7623,1,0),0))</f>
        <v>19</v>
      </c>
    </row>
    <row r="7624" spans="1:7" x14ac:dyDescent="0.25">
      <c r="A7624">
        <v>2016</v>
      </c>
      <c r="B7624" s="53" t="str">
        <f t="shared" si="238"/>
        <v>2016_MN20</v>
      </c>
      <c r="C7624" t="s">
        <v>376</v>
      </c>
      <c r="D7624" t="s">
        <v>704</v>
      </c>
      <c r="E7624" s="53" t="str">
        <f t="shared" si="239"/>
        <v>2016_MNDODGE</v>
      </c>
      <c r="F7624">
        <v>417000</v>
      </c>
      <c r="G7624" s="53">
        <f t="array" ref="G7624">SUM(IF(A7624=A$5:A7624,IF(C7624=C$5:C7624,1,0),0))</f>
        <v>20</v>
      </c>
    </row>
    <row r="7625" spans="1:7" x14ac:dyDescent="0.25">
      <c r="A7625">
        <v>2016</v>
      </c>
      <c r="B7625" s="53" t="str">
        <f t="shared" si="238"/>
        <v>2016_MN21</v>
      </c>
      <c r="C7625" t="s">
        <v>376</v>
      </c>
      <c r="D7625" t="s">
        <v>190</v>
      </c>
      <c r="E7625" s="53" t="str">
        <f t="shared" si="239"/>
        <v>2016_MNDOUGLAS</v>
      </c>
      <c r="F7625">
        <v>417000</v>
      </c>
      <c r="G7625" s="53">
        <f t="array" ref="G7625">SUM(IF(A7625=A$5:A7625,IF(C7625=C$5:C7625,1,0),0))</f>
        <v>21</v>
      </c>
    </row>
    <row r="7626" spans="1:7" x14ac:dyDescent="0.25">
      <c r="A7626">
        <v>2016</v>
      </c>
      <c r="B7626" s="53" t="str">
        <f t="shared" si="238"/>
        <v>2016_MN22</v>
      </c>
      <c r="C7626" t="s">
        <v>376</v>
      </c>
      <c r="D7626" t="s">
        <v>1193</v>
      </c>
      <c r="E7626" s="53" t="str">
        <f t="shared" si="239"/>
        <v>2016_MNFARIBAULT</v>
      </c>
      <c r="F7626">
        <v>417000</v>
      </c>
      <c r="G7626" s="53">
        <f t="array" ref="G7626">SUM(IF(A7626=A$5:A7626,IF(C7626=C$5:C7626,1,0),0))</f>
        <v>22</v>
      </c>
    </row>
    <row r="7627" spans="1:7" x14ac:dyDescent="0.25">
      <c r="A7627">
        <v>2016</v>
      </c>
      <c r="B7627" s="53" t="str">
        <f t="shared" si="238"/>
        <v>2016_MN23</v>
      </c>
      <c r="C7627" t="s">
        <v>376</v>
      </c>
      <c r="D7627" t="s">
        <v>1194</v>
      </c>
      <c r="E7627" s="53" t="str">
        <f t="shared" si="239"/>
        <v>2016_MNFILLMORE</v>
      </c>
      <c r="F7627">
        <v>417000</v>
      </c>
      <c r="G7627" s="53">
        <f t="array" ref="G7627">SUM(IF(A7627=A$5:A7627,IF(C7627=C$5:C7627,1,0),0))</f>
        <v>23</v>
      </c>
    </row>
    <row r="7628" spans="1:7" x14ac:dyDescent="0.25">
      <c r="A7628">
        <v>2016</v>
      </c>
      <c r="B7628" s="53" t="str">
        <f t="shared" si="238"/>
        <v>2016_MN24</v>
      </c>
      <c r="C7628" t="s">
        <v>376</v>
      </c>
      <c r="D7628" t="s">
        <v>1195</v>
      </c>
      <c r="E7628" s="53" t="str">
        <f t="shared" si="239"/>
        <v>2016_MNFREEBORN</v>
      </c>
      <c r="F7628">
        <v>417000</v>
      </c>
      <c r="G7628" s="53">
        <f t="array" ref="G7628">SUM(IF(A7628=A$5:A7628,IF(C7628=C$5:C7628,1,0),0))</f>
        <v>24</v>
      </c>
    </row>
    <row r="7629" spans="1:7" x14ac:dyDescent="0.25">
      <c r="A7629">
        <v>2016</v>
      </c>
      <c r="B7629" s="53" t="str">
        <f t="shared" si="238"/>
        <v>2016_MN25</v>
      </c>
      <c r="C7629" t="s">
        <v>376</v>
      </c>
      <c r="D7629" t="s">
        <v>1196</v>
      </c>
      <c r="E7629" s="53" t="str">
        <f t="shared" si="239"/>
        <v>2016_MNGOODHUE</v>
      </c>
      <c r="F7629">
        <v>417000</v>
      </c>
      <c r="G7629" s="53">
        <f t="array" ref="G7629">SUM(IF(A7629=A$5:A7629,IF(C7629=C$5:C7629,1,0),0))</f>
        <v>25</v>
      </c>
    </row>
    <row r="7630" spans="1:7" x14ac:dyDescent="0.25">
      <c r="A7630">
        <v>2016</v>
      </c>
      <c r="B7630" s="53" t="str">
        <f t="shared" si="238"/>
        <v>2016_MN26</v>
      </c>
      <c r="C7630" t="s">
        <v>376</v>
      </c>
      <c r="D7630" t="s">
        <v>520</v>
      </c>
      <c r="E7630" s="53" t="str">
        <f t="shared" si="239"/>
        <v>2016_MNGRANT</v>
      </c>
      <c r="F7630">
        <v>417000</v>
      </c>
      <c r="G7630" s="53">
        <f t="array" ref="G7630">SUM(IF(A7630=A$5:A7630,IF(C7630=C$5:C7630,1,0),0))</f>
        <v>26</v>
      </c>
    </row>
    <row r="7631" spans="1:7" x14ac:dyDescent="0.25">
      <c r="A7631">
        <v>2016</v>
      </c>
      <c r="B7631" s="53" t="str">
        <f t="shared" si="238"/>
        <v>2016_MN27</v>
      </c>
      <c r="C7631" t="s">
        <v>376</v>
      </c>
      <c r="D7631" t="s">
        <v>1197</v>
      </c>
      <c r="E7631" s="53" t="str">
        <f t="shared" si="239"/>
        <v>2016_MNHENNEPIN</v>
      </c>
      <c r="F7631">
        <v>417000</v>
      </c>
      <c r="G7631" s="53">
        <f t="array" ref="G7631">SUM(IF(A7631=A$5:A7631,IF(C7631=C$5:C7631,1,0),0))</f>
        <v>27</v>
      </c>
    </row>
    <row r="7632" spans="1:7" x14ac:dyDescent="0.25">
      <c r="A7632">
        <v>2016</v>
      </c>
      <c r="B7632" s="53" t="str">
        <f t="shared" si="238"/>
        <v>2016_MN28</v>
      </c>
      <c r="C7632" t="s">
        <v>376</v>
      </c>
      <c r="D7632" t="s">
        <v>459</v>
      </c>
      <c r="E7632" s="53" t="str">
        <f t="shared" si="239"/>
        <v>2016_MNHOUSTON</v>
      </c>
      <c r="F7632">
        <v>417000</v>
      </c>
      <c r="G7632" s="53">
        <f t="array" ref="G7632">SUM(IF(A7632=A$5:A7632,IF(C7632=C$5:C7632,1,0),0))</f>
        <v>28</v>
      </c>
    </row>
    <row r="7633" spans="1:7" x14ac:dyDescent="0.25">
      <c r="A7633">
        <v>2016</v>
      </c>
      <c r="B7633" s="53" t="str">
        <f t="shared" si="238"/>
        <v>2016_MN29</v>
      </c>
      <c r="C7633" t="s">
        <v>376</v>
      </c>
      <c r="D7633" t="s">
        <v>1198</v>
      </c>
      <c r="E7633" s="53" t="str">
        <f t="shared" si="239"/>
        <v>2016_MNHUBBARD</v>
      </c>
      <c r="F7633">
        <v>417000</v>
      </c>
      <c r="G7633" s="53">
        <f t="array" ref="G7633">SUM(IF(A7633=A$5:A7633,IF(C7633=C$5:C7633,1,0),0))</f>
        <v>29</v>
      </c>
    </row>
    <row r="7634" spans="1:7" x14ac:dyDescent="0.25">
      <c r="A7634">
        <v>2016</v>
      </c>
      <c r="B7634" s="53" t="str">
        <f t="shared" si="238"/>
        <v>2016_MN30</v>
      </c>
      <c r="C7634" t="s">
        <v>376</v>
      </c>
      <c r="D7634" t="s">
        <v>1199</v>
      </c>
      <c r="E7634" s="53" t="str">
        <f t="shared" si="239"/>
        <v>2016_MNISANTI</v>
      </c>
      <c r="F7634">
        <v>417000</v>
      </c>
      <c r="G7634" s="53">
        <f t="array" ref="G7634">SUM(IF(A7634=A$5:A7634,IF(C7634=C$5:C7634,1,0),0))</f>
        <v>30</v>
      </c>
    </row>
    <row r="7635" spans="1:7" x14ac:dyDescent="0.25">
      <c r="A7635">
        <v>2016</v>
      </c>
      <c r="B7635" s="53" t="str">
        <f t="shared" si="238"/>
        <v>2016_MN31</v>
      </c>
      <c r="C7635" t="s">
        <v>376</v>
      </c>
      <c r="D7635" t="s">
        <v>1200</v>
      </c>
      <c r="E7635" s="53" t="str">
        <f t="shared" si="239"/>
        <v>2016_MNITASCA</v>
      </c>
      <c r="F7635">
        <v>417000</v>
      </c>
      <c r="G7635" s="53">
        <f t="array" ref="G7635">SUM(IF(A7635=A$5:A7635,IF(C7635=C$5:C7635,1,0),0))</f>
        <v>31</v>
      </c>
    </row>
    <row r="7636" spans="1:7" x14ac:dyDescent="0.25">
      <c r="A7636">
        <v>2016</v>
      </c>
      <c r="B7636" s="53" t="str">
        <f t="shared" si="238"/>
        <v>2016_MN32</v>
      </c>
      <c r="C7636" t="s">
        <v>376</v>
      </c>
      <c r="D7636" t="s">
        <v>460</v>
      </c>
      <c r="E7636" s="53" t="str">
        <f t="shared" si="239"/>
        <v>2016_MNJACKSON</v>
      </c>
      <c r="F7636">
        <v>417000</v>
      </c>
      <c r="G7636" s="53">
        <f t="array" ref="G7636">SUM(IF(A7636=A$5:A7636,IF(C7636=C$5:C7636,1,0),0))</f>
        <v>32</v>
      </c>
    </row>
    <row r="7637" spans="1:7" x14ac:dyDescent="0.25">
      <c r="A7637">
        <v>2016</v>
      </c>
      <c r="B7637" s="53" t="str">
        <f t="shared" si="238"/>
        <v>2016_MN33</v>
      </c>
      <c r="C7637" t="s">
        <v>376</v>
      </c>
      <c r="D7637" t="s">
        <v>1201</v>
      </c>
      <c r="E7637" s="53" t="str">
        <f t="shared" si="239"/>
        <v>2016_MNKANABEC</v>
      </c>
      <c r="F7637">
        <v>417000</v>
      </c>
      <c r="G7637" s="53">
        <f t="array" ref="G7637">SUM(IF(A7637=A$5:A7637,IF(C7637=C$5:C7637,1,0),0))</f>
        <v>33</v>
      </c>
    </row>
    <row r="7638" spans="1:7" x14ac:dyDescent="0.25">
      <c r="A7638">
        <v>2016</v>
      </c>
      <c r="B7638" s="53" t="str">
        <f t="shared" si="238"/>
        <v>2016_MN34</v>
      </c>
      <c r="C7638" t="s">
        <v>376</v>
      </c>
      <c r="D7638" t="s">
        <v>1202</v>
      </c>
      <c r="E7638" s="53" t="str">
        <f t="shared" si="239"/>
        <v>2016_MNKANDIYOHI</v>
      </c>
      <c r="F7638">
        <v>417000</v>
      </c>
      <c r="G7638" s="53">
        <f t="array" ref="G7638">SUM(IF(A7638=A$5:A7638,IF(C7638=C$5:C7638,1,0),0))</f>
        <v>34</v>
      </c>
    </row>
    <row r="7639" spans="1:7" x14ac:dyDescent="0.25">
      <c r="A7639">
        <v>2016</v>
      </c>
      <c r="B7639" s="53" t="str">
        <f t="shared" si="238"/>
        <v>2016_MN35</v>
      </c>
      <c r="C7639" t="s">
        <v>376</v>
      </c>
      <c r="D7639" t="s">
        <v>1203</v>
      </c>
      <c r="E7639" s="53" t="str">
        <f t="shared" si="239"/>
        <v>2016_MNKITTSON</v>
      </c>
      <c r="F7639">
        <v>417000</v>
      </c>
      <c r="G7639" s="53">
        <f t="array" ref="G7639">SUM(IF(A7639=A$5:A7639,IF(C7639=C$5:C7639,1,0),0))</f>
        <v>35</v>
      </c>
    </row>
    <row r="7640" spans="1:7" x14ac:dyDescent="0.25">
      <c r="A7640">
        <v>2016</v>
      </c>
      <c r="B7640" s="53" t="str">
        <f t="shared" si="238"/>
        <v>2016_MN36</v>
      </c>
      <c r="C7640" t="s">
        <v>376</v>
      </c>
      <c r="D7640" t="s">
        <v>1204</v>
      </c>
      <c r="E7640" s="53" t="str">
        <f t="shared" si="239"/>
        <v>2016_MNKOOCHICHING</v>
      </c>
      <c r="F7640">
        <v>417000</v>
      </c>
      <c r="G7640" s="53">
        <f t="array" ref="G7640">SUM(IF(A7640=A$5:A7640,IF(C7640=C$5:C7640,1,0),0))</f>
        <v>36</v>
      </c>
    </row>
    <row r="7641" spans="1:7" x14ac:dyDescent="0.25">
      <c r="A7641">
        <v>2016</v>
      </c>
      <c r="B7641" s="53" t="str">
        <f t="shared" si="238"/>
        <v>2016_MN37</v>
      </c>
      <c r="C7641" t="s">
        <v>376</v>
      </c>
      <c r="D7641" t="s">
        <v>1205</v>
      </c>
      <c r="E7641" s="53" t="str">
        <f t="shared" si="239"/>
        <v>2016_MNLAC QUI PARLE</v>
      </c>
      <c r="F7641">
        <v>417000</v>
      </c>
      <c r="G7641" s="53">
        <f t="array" ref="G7641">SUM(IF(A7641=A$5:A7641,IF(C7641=C$5:C7641,1,0),0))</f>
        <v>37</v>
      </c>
    </row>
    <row r="7642" spans="1:7" x14ac:dyDescent="0.25">
      <c r="A7642">
        <v>2016</v>
      </c>
      <c r="B7642" s="53" t="str">
        <f t="shared" si="238"/>
        <v>2016_MN38</v>
      </c>
      <c r="C7642" t="s">
        <v>376</v>
      </c>
      <c r="D7642" t="s">
        <v>197</v>
      </c>
      <c r="E7642" s="53" t="str">
        <f t="shared" si="239"/>
        <v>2016_MNLAKE</v>
      </c>
      <c r="F7642">
        <v>417000</v>
      </c>
      <c r="G7642" s="53">
        <f t="array" ref="G7642">SUM(IF(A7642=A$5:A7642,IF(C7642=C$5:C7642,1,0),0))</f>
        <v>38</v>
      </c>
    </row>
    <row r="7643" spans="1:7" x14ac:dyDescent="0.25">
      <c r="A7643">
        <v>2016</v>
      </c>
      <c r="B7643" s="53" t="str">
        <f t="shared" si="238"/>
        <v>2016_MN39</v>
      </c>
      <c r="C7643" t="s">
        <v>376</v>
      </c>
      <c r="D7643" t="s">
        <v>1206</v>
      </c>
      <c r="E7643" s="53" t="str">
        <f t="shared" si="239"/>
        <v>2016_MNLAKE OF THE WOO</v>
      </c>
      <c r="F7643">
        <v>417000</v>
      </c>
      <c r="G7643" s="53">
        <f t="array" ref="G7643">SUM(IF(A7643=A$5:A7643,IF(C7643=C$5:C7643,1,0),0))</f>
        <v>39</v>
      </c>
    </row>
    <row r="7644" spans="1:7" x14ac:dyDescent="0.25">
      <c r="A7644">
        <v>2016</v>
      </c>
      <c r="B7644" s="53" t="str">
        <f t="shared" si="238"/>
        <v>2016_MN40</v>
      </c>
      <c r="C7644" t="s">
        <v>376</v>
      </c>
      <c r="D7644" t="s">
        <v>1207</v>
      </c>
      <c r="E7644" s="53" t="str">
        <f t="shared" si="239"/>
        <v>2016_MNLE SUEUR</v>
      </c>
      <c r="F7644">
        <v>417000</v>
      </c>
      <c r="G7644" s="53">
        <f t="array" ref="G7644">SUM(IF(A7644=A$5:A7644,IF(C7644=C$5:C7644,1,0),0))</f>
        <v>40</v>
      </c>
    </row>
    <row r="7645" spans="1:7" x14ac:dyDescent="0.25">
      <c r="A7645">
        <v>2016</v>
      </c>
      <c r="B7645" s="53" t="str">
        <f t="shared" si="238"/>
        <v>2016_MN41</v>
      </c>
      <c r="C7645" t="s">
        <v>376</v>
      </c>
      <c r="D7645" t="s">
        <v>221</v>
      </c>
      <c r="E7645" s="53" t="str">
        <f t="shared" si="239"/>
        <v>2016_MNLINCOLN</v>
      </c>
      <c r="F7645">
        <v>417000</v>
      </c>
      <c r="G7645" s="53">
        <f t="array" ref="G7645">SUM(IF(A7645=A$5:A7645,IF(C7645=C$5:C7645,1,0),0))</f>
        <v>41</v>
      </c>
    </row>
    <row r="7646" spans="1:7" x14ac:dyDescent="0.25">
      <c r="A7646">
        <v>2016</v>
      </c>
      <c r="B7646" s="53" t="str">
        <f t="shared" si="238"/>
        <v>2016_MN42</v>
      </c>
      <c r="C7646" t="s">
        <v>376</v>
      </c>
      <c r="D7646" t="s">
        <v>919</v>
      </c>
      <c r="E7646" s="53" t="str">
        <f t="shared" si="239"/>
        <v>2016_MNLYON</v>
      </c>
      <c r="F7646">
        <v>417000</v>
      </c>
      <c r="G7646" s="53">
        <f t="array" ref="G7646">SUM(IF(A7646=A$5:A7646,IF(C7646=C$5:C7646,1,0),0))</f>
        <v>42</v>
      </c>
    </row>
    <row r="7647" spans="1:7" x14ac:dyDescent="0.25">
      <c r="A7647">
        <v>2016</v>
      </c>
      <c r="B7647" s="53" t="str">
        <f t="shared" si="238"/>
        <v>2016_MN43</v>
      </c>
      <c r="C7647" t="s">
        <v>376</v>
      </c>
      <c r="D7647" t="s">
        <v>1208</v>
      </c>
      <c r="E7647" s="53" t="str">
        <f t="shared" si="239"/>
        <v>2016_MNMCLEOD</v>
      </c>
      <c r="F7647">
        <v>417000</v>
      </c>
      <c r="G7647" s="53">
        <f t="array" ref="G7647">SUM(IF(A7647=A$5:A7647,IF(C7647=C$5:C7647,1,0),0))</f>
        <v>43</v>
      </c>
    </row>
    <row r="7648" spans="1:7" x14ac:dyDescent="0.25">
      <c r="A7648">
        <v>2016</v>
      </c>
      <c r="B7648" s="53" t="str">
        <f t="shared" si="238"/>
        <v>2016_MN44</v>
      </c>
      <c r="C7648" t="s">
        <v>376</v>
      </c>
      <c r="D7648" t="s">
        <v>1209</v>
      </c>
      <c r="E7648" s="53" t="str">
        <f t="shared" si="239"/>
        <v>2016_MNMAHNOMEN</v>
      </c>
      <c r="F7648">
        <v>417000</v>
      </c>
      <c r="G7648" s="53">
        <f t="array" ref="G7648">SUM(IF(A7648=A$5:A7648,IF(C7648=C$5:C7648,1,0),0))</f>
        <v>44</v>
      </c>
    </row>
    <row r="7649" spans="1:7" x14ac:dyDescent="0.25">
      <c r="A7649">
        <v>2016</v>
      </c>
      <c r="B7649" s="53" t="str">
        <f t="shared" si="238"/>
        <v>2016_MN45</v>
      </c>
      <c r="C7649" t="s">
        <v>376</v>
      </c>
      <c r="D7649" t="s">
        <v>470</v>
      </c>
      <c r="E7649" s="53" t="str">
        <f t="shared" si="239"/>
        <v>2016_MNMARSHALL</v>
      </c>
      <c r="F7649">
        <v>417000</v>
      </c>
      <c r="G7649" s="53">
        <f t="array" ref="G7649">SUM(IF(A7649=A$5:A7649,IF(C7649=C$5:C7649,1,0),0))</f>
        <v>45</v>
      </c>
    </row>
    <row r="7650" spans="1:7" x14ac:dyDescent="0.25">
      <c r="A7650">
        <v>2016</v>
      </c>
      <c r="B7650" s="53" t="str">
        <f t="shared" si="238"/>
        <v>2016_MN46</v>
      </c>
      <c r="C7650" t="s">
        <v>376</v>
      </c>
      <c r="D7650" t="s">
        <v>654</v>
      </c>
      <c r="E7650" s="53" t="str">
        <f t="shared" si="239"/>
        <v>2016_MNMARTIN</v>
      </c>
      <c r="F7650">
        <v>417000</v>
      </c>
      <c r="G7650" s="53">
        <f t="array" ref="G7650">SUM(IF(A7650=A$5:A7650,IF(C7650=C$5:C7650,1,0),0))</f>
        <v>46</v>
      </c>
    </row>
    <row r="7651" spans="1:7" x14ac:dyDescent="0.25">
      <c r="A7651">
        <v>2016</v>
      </c>
      <c r="B7651" s="53" t="str">
        <f t="shared" si="238"/>
        <v>2016_MN47</v>
      </c>
      <c r="C7651" t="s">
        <v>376</v>
      </c>
      <c r="D7651" t="s">
        <v>1210</v>
      </c>
      <c r="E7651" s="53" t="str">
        <f t="shared" si="239"/>
        <v>2016_MNMEEKER</v>
      </c>
      <c r="F7651">
        <v>417000</v>
      </c>
      <c r="G7651" s="53">
        <f t="array" ref="G7651">SUM(IF(A7651=A$5:A7651,IF(C7651=C$5:C7651,1,0),0))</f>
        <v>47</v>
      </c>
    </row>
    <row r="7652" spans="1:7" x14ac:dyDescent="0.25">
      <c r="A7652">
        <v>2016</v>
      </c>
      <c r="B7652" s="53" t="str">
        <f t="shared" si="238"/>
        <v>2016_MN48</v>
      </c>
      <c r="C7652" t="s">
        <v>376</v>
      </c>
      <c r="D7652" t="s">
        <v>1211</v>
      </c>
      <c r="E7652" s="53" t="str">
        <f t="shared" si="239"/>
        <v>2016_MNMILLE LACS</v>
      </c>
      <c r="F7652">
        <v>417000</v>
      </c>
      <c r="G7652" s="53">
        <f t="array" ref="G7652">SUM(IF(A7652=A$5:A7652,IF(C7652=C$5:C7652,1,0),0))</f>
        <v>48</v>
      </c>
    </row>
    <row r="7653" spans="1:7" x14ac:dyDescent="0.25">
      <c r="A7653">
        <v>2016</v>
      </c>
      <c r="B7653" s="53" t="str">
        <f t="shared" si="238"/>
        <v>2016_MN49</v>
      </c>
      <c r="C7653" t="s">
        <v>376</v>
      </c>
      <c r="D7653" t="s">
        <v>1212</v>
      </c>
      <c r="E7653" s="53" t="str">
        <f t="shared" si="239"/>
        <v>2016_MNMORRISON</v>
      </c>
      <c r="F7653">
        <v>417000</v>
      </c>
      <c r="G7653" s="53">
        <f t="array" ref="G7653">SUM(IF(A7653=A$5:A7653,IF(C7653=C$5:C7653,1,0),0))</f>
        <v>49</v>
      </c>
    </row>
    <row r="7654" spans="1:7" x14ac:dyDescent="0.25">
      <c r="A7654">
        <v>2016</v>
      </c>
      <c r="B7654" s="53" t="str">
        <f t="shared" si="238"/>
        <v>2016_MN50</v>
      </c>
      <c r="C7654" t="s">
        <v>376</v>
      </c>
      <c r="D7654" t="s">
        <v>1213</v>
      </c>
      <c r="E7654" s="53" t="str">
        <f t="shared" si="239"/>
        <v>2016_MNMOWER</v>
      </c>
      <c r="F7654">
        <v>417000</v>
      </c>
      <c r="G7654" s="53">
        <f t="array" ref="G7654">SUM(IF(A7654=A$5:A7654,IF(C7654=C$5:C7654,1,0),0))</f>
        <v>50</v>
      </c>
    </row>
    <row r="7655" spans="1:7" x14ac:dyDescent="0.25">
      <c r="A7655">
        <v>2016</v>
      </c>
      <c r="B7655" s="53" t="str">
        <f t="shared" si="238"/>
        <v>2016_MN51</v>
      </c>
      <c r="C7655" t="s">
        <v>376</v>
      </c>
      <c r="D7655" t="s">
        <v>741</v>
      </c>
      <c r="E7655" s="53" t="str">
        <f t="shared" si="239"/>
        <v>2016_MNMURRAY</v>
      </c>
      <c r="F7655">
        <v>417000</v>
      </c>
      <c r="G7655" s="53">
        <f t="array" ref="G7655">SUM(IF(A7655=A$5:A7655,IF(C7655=C$5:C7655,1,0),0))</f>
        <v>51</v>
      </c>
    </row>
    <row r="7656" spans="1:7" x14ac:dyDescent="0.25">
      <c r="A7656">
        <v>2016</v>
      </c>
      <c r="B7656" s="53" t="str">
        <f t="shared" si="238"/>
        <v>2016_MN52</v>
      </c>
      <c r="C7656" t="s">
        <v>376</v>
      </c>
      <c r="D7656" t="s">
        <v>1214</v>
      </c>
      <c r="E7656" s="53" t="str">
        <f t="shared" si="239"/>
        <v>2016_MNNICOLLET</v>
      </c>
      <c r="F7656">
        <v>417000</v>
      </c>
      <c r="G7656" s="53">
        <f t="array" ref="G7656">SUM(IF(A7656=A$5:A7656,IF(C7656=C$5:C7656,1,0),0))</f>
        <v>52</v>
      </c>
    </row>
    <row r="7657" spans="1:7" x14ac:dyDescent="0.25">
      <c r="A7657">
        <v>2016</v>
      </c>
      <c r="B7657" s="53" t="str">
        <f t="shared" si="238"/>
        <v>2016_MN53</v>
      </c>
      <c r="C7657" t="s">
        <v>376</v>
      </c>
      <c r="D7657" t="s">
        <v>1215</v>
      </c>
      <c r="E7657" s="53" t="str">
        <f t="shared" si="239"/>
        <v>2016_MNNOBLES</v>
      </c>
      <c r="F7657">
        <v>417000</v>
      </c>
      <c r="G7657" s="53">
        <f t="array" ref="G7657">SUM(IF(A7657=A$5:A7657,IF(C7657=C$5:C7657,1,0),0))</f>
        <v>53</v>
      </c>
    </row>
    <row r="7658" spans="1:7" x14ac:dyDescent="0.25">
      <c r="A7658">
        <v>2016</v>
      </c>
      <c r="B7658" s="53" t="str">
        <f t="shared" si="238"/>
        <v>2016_MN54</v>
      </c>
      <c r="C7658" t="s">
        <v>376</v>
      </c>
      <c r="D7658" t="s">
        <v>1216</v>
      </c>
      <c r="E7658" s="53" t="str">
        <f t="shared" si="239"/>
        <v>2016_MNNORMAN</v>
      </c>
      <c r="F7658">
        <v>417000</v>
      </c>
      <c r="G7658" s="53">
        <f t="array" ref="G7658">SUM(IF(A7658=A$5:A7658,IF(C7658=C$5:C7658,1,0),0))</f>
        <v>54</v>
      </c>
    </row>
    <row r="7659" spans="1:7" x14ac:dyDescent="0.25">
      <c r="A7659">
        <v>2016</v>
      </c>
      <c r="B7659" s="53" t="str">
        <f t="shared" si="238"/>
        <v>2016_MN55</v>
      </c>
      <c r="C7659" t="s">
        <v>376</v>
      </c>
      <c r="D7659" t="s">
        <v>1217</v>
      </c>
      <c r="E7659" s="53" t="str">
        <f t="shared" si="239"/>
        <v>2016_MNOLMSTED</v>
      </c>
      <c r="F7659">
        <v>417000</v>
      </c>
      <c r="G7659" s="53">
        <f t="array" ref="G7659">SUM(IF(A7659=A$5:A7659,IF(C7659=C$5:C7659,1,0),0))</f>
        <v>55</v>
      </c>
    </row>
    <row r="7660" spans="1:7" x14ac:dyDescent="0.25">
      <c r="A7660">
        <v>2016</v>
      </c>
      <c r="B7660" s="53" t="str">
        <f t="shared" si="238"/>
        <v>2016_MN56</v>
      </c>
      <c r="C7660" t="s">
        <v>376</v>
      </c>
      <c r="D7660" t="s">
        <v>1218</v>
      </c>
      <c r="E7660" s="53" t="str">
        <f t="shared" si="239"/>
        <v>2016_MNOTTER TAIL</v>
      </c>
      <c r="F7660">
        <v>417000</v>
      </c>
      <c r="G7660" s="53">
        <f t="array" ref="G7660">SUM(IF(A7660=A$5:A7660,IF(C7660=C$5:C7660,1,0),0))</f>
        <v>56</v>
      </c>
    </row>
    <row r="7661" spans="1:7" x14ac:dyDescent="0.25">
      <c r="A7661">
        <v>2016</v>
      </c>
      <c r="B7661" s="53" t="str">
        <f t="shared" si="238"/>
        <v>2016_MN57</v>
      </c>
      <c r="C7661" t="s">
        <v>376</v>
      </c>
      <c r="D7661" t="s">
        <v>1219</v>
      </c>
      <c r="E7661" s="53" t="str">
        <f t="shared" si="239"/>
        <v>2016_MNPENNINGTON</v>
      </c>
      <c r="F7661">
        <v>417000</v>
      </c>
      <c r="G7661" s="53">
        <f t="array" ref="G7661">SUM(IF(A7661=A$5:A7661,IF(C7661=C$5:C7661,1,0),0))</f>
        <v>57</v>
      </c>
    </row>
    <row r="7662" spans="1:7" x14ac:dyDescent="0.25">
      <c r="A7662">
        <v>2016</v>
      </c>
      <c r="B7662" s="53" t="str">
        <f t="shared" si="238"/>
        <v>2016_MN58</v>
      </c>
      <c r="C7662" t="s">
        <v>376</v>
      </c>
      <c r="D7662" t="s">
        <v>1220</v>
      </c>
      <c r="E7662" s="53" t="str">
        <f t="shared" si="239"/>
        <v>2016_MNPINE</v>
      </c>
      <c r="F7662">
        <v>417000</v>
      </c>
      <c r="G7662" s="53">
        <f t="array" ref="G7662">SUM(IF(A7662=A$5:A7662,IF(C7662=C$5:C7662,1,0),0))</f>
        <v>58</v>
      </c>
    </row>
    <row r="7663" spans="1:7" x14ac:dyDescent="0.25">
      <c r="A7663">
        <v>2016</v>
      </c>
      <c r="B7663" s="53" t="str">
        <f t="shared" si="238"/>
        <v>2016_MN59</v>
      </c>
      <c r="C7663" t="s">
        <v>376</v>
      </c>
      <c r="D7663" t="s">
        <v>1221</v>
      </c>
      <c r="E7663" s="53" t="str">
        <f t="shared" si="239"/>
        <v>2016_MNPIPESTONE</v>
      </c>
      <c r="F7663">
        <v>417000</v>
      </c>
      <c r="G7663" s="53">
        <f t="array" ref="G7663">SUM(IF(A7663=A$5:A7663,IF(C7663=C$5:C7663,1,0),0))</f>
        <v>59</v>
      </c>
    </row>
    <row r="7664" spans="1:7" x14ac:dyDescent="0.25">
      <c r="A7664">
        <v>2016</v>
      </c>
      <c r="B7664" s="53" t="str">
        <f t="shared" si="238"/>
        <v>2016_MN60</v>
      </c>
      <c r="C7664" t="s">
        <v>376</v>
      </c>
      <c r="D7664" t="s">
        <v>535</v>
      </c>
      <c r="E7664" s="53" t="str">
        <f t="shared" si="239"/>
        <v>2016_MNPOLK</v>
      </c>
      <c r="F7664">
        <v>417000</v>
      </c>
      <c r="G7664" s="53">
        <f t="array" ref="G7664">SUM(IF(A7664=A$5:A7664,IF(C7664=C$5:C7664,1,0),0))</f>
        <v>60</v>
      </c>
    </row>
    <row r="7665" spans="1:7" x14ac:dyDescent="0.25">
      <c r="A7665">
        <v>2016</v>
      </c>
      <c r="B7665" s="53" t="str">
        <f t="shared" si="238"/>
        <v>2016_MN61</v>
      </c>
      <c r="C7665" t="s">
        <v>376</v>
      </c>
      <c r="D7665" t="s">
        <v>536</v>
      </c>
      <c r="E7665" s="53" t="str">
        <f t="shared" si="239"/>
        <v>2016_MNPOPE</v>
      </c>
      <c r="F7665">
        <v>417000</v>
      </c>
      <c r="G7665" s="53">
        <f t="array" ref="G7665">SUM(IF(A7665=A$5:A7665,IF(C7665=C$5:C7665,1,0),0))</f>
        <v>61</v>
      </c>
    </row>
    <row r="7666" spans="1:7" x14ac:dyDescent="0.25">
      <c r="A7666">
        <v>2016</v>
      </c>
      <c r="B7666" s="53" t="str">
        <f t="shared" si="238"/>
        <v>2016_MN62</v>
      </c>
      <c r="C7666" t="s">
        <v>376</v>
      </c>
      <c r="D7666" t="s">
        <v>1222</v>
      </c>
      <c r="E7666" s="53" t="str">
        <f t="shared" si="239"/>
        <v>2016_MNRAMSEY</v>
      </c>
      <c r="F7666">
        <v>417000</v>
      </c>
      <c r="G7666" s="53">
        <f t="array" ref="G7666">SUM(IF(A7666=A$5:A7666,IF(C7666=C$5:C7666,1,0),0))</f>
        <v>62</v>
      </c>
    </row>
    <row r="7667" spans="1:7" x14ac:dyDescent="0.25">
      <c r="A7667">
        <v>2016</v>
      </c>
      <c r="B7667" s="53" t="str">
        <f t="shared" si="238"/>
        <v>2016_MN63</v>
      </c>
      <c r="C7667" t="s">
        <v>376</v>
      </c>
      <c r="D7667" t="s">
        <v>1223</v>
      </c>
      <c r="E7667" s="53" t="str">
        <f t="shared" si="239"/>
        <v>2016_MNRED LAKE</v>
      </c>
      <c r="F7667">
        <v>417000</v>
      </c>
      <c r="G7667" s="53">
        <f t="array" ref="G7667">SUM(IF(A7667=A$5:A7667,IF(C7667=C$5:C7667,1,0),0))</f>
        <v>63</v>
      </c>
    </row>
    <row r="7668" spans="1:7" x14ac:dyDescent="0.25">
      <c r="A7668">
        <v>2016</v>
      </c>
      <c r="B7668" s="53" t="str">
        <f t="shared" si="238"/>
        <v>2016_MN64</v>
      </c>
      <c r="C7668" t="s">
        <v>376</v>
      </c>
      <c r="D7668" t="s">
        <v>1224</v>
      </c>
      <c r="E7668" s="53" t="str">
        <f t="shared" si="239"/>
        <v>2016_MNREDWOOD</v>
      </c>
      <c r="F7668">
        <v>417000</v>
      </c>
      <c r="G7668" s="53">
        <f t="array" ref="G7668">SUM(IF(A7668=A$5:A7668,IF(C7668=C$5:C7668,1,0),0))</f>
        <v>64</v>
      </c>
    </row>
    <row r="7669" spans="1:7" x14ac:dyDescent="0.25">
      <c r="A7669">
        <v>2016</v>
      </c>
      <c r="B7669" s="53" t="str">
        <f t="shared" si="238"/>
        <v>2016_MN65</v>
      </c>
      <c r="C7669" t="s">
        <v>376</v>
      </c>
      <c r="D7669" t="s">
        <v>1225</v>
      </c>
      <c r="E7669" s="53" t="str">
        <f t="shared" si="239"/>
        <v>2016_MNRENVILLE</v>
      </c>
      <c r="F7669">
        <v>417000</v>
      </c>
      <c r="G7669" s="53">
        <f t="array" ref="G7669">SUM(IF(A7669=A$5:A7669,IF(C7669=C$5:C7669,1,0),0))</f>
        <v>65</v>
      </c>
    </row>
    <row r="7670" spans="1:7" x14ac:dyDescent="0.25">
      <c r="A7670">
        <v>2016</v>
      </c>
      <c r="B7670" s="53" t="str">
        <f t="shared" si="238"/>
        <v>2016_MN66</v>
      </c>
      <c r="C7670" t="s">
        <v>376</v>
      </c>
      <c r="D7670" t="s">
        <v>986</v>
      </c>
      <c r="E7670" s="53" t="str">
        <f t="shared" si="239"/>
        <v>2016_MNRICE</v>
      </c>
      <c r="F7670">
        <v>417000</v>
      </c>
      <c r="G7670" s="53">
        <f t="array" ref="G7670">SUM(IF(A7670=A$5:A7670,IF(C7670=C$5:C7670,1,0),0))</f>
        <v>66</v>
      </c>
    </row>
    <row r="7671" spans="1:7" x14ac:dyDescent="0.25">
      <c r="A7671">
        <v>2016</v>
      </c>
      <c r="B7671" s="53" t="str">
        <f t="shared" si="238"/>
        <v>2016_MN67</v>
      </c>
      <c r="C7671" t="s">
        <v>376</v>
      </c>
      <c r="D7671" t="s">
        <v>1226</v>
      </c>
      <c r="E7671" s="53" t="str">
        <f t="shared" si="239"/>
        <v>2016_MNROCK</v>
      </c>
      <c r="F7671">
        <v>417000</v>
      </c>
      <c r="G7671" s="53">
        <f t="array" ref="G7671">SUM(IF(A7671=A$5:A7671,IF(C7671=C$5:C7671,1,0),0))</f>
        <v>67</v>
      </c>
    </row>
    <row r="7672" spans="1:7" x14ac:dyDescent="0.25">
      <c r="A7672">
        <v>2016</v>
      </c>
      <c r="B7672" s="53" t="str">
        <f t="shared" si="238"/>
        <v>2016_MN68</v>
      </c>
      <c r="C7672" t="s">
        <v>376</v>
      </c>
      <c r="D7672" t="s">
        <v>1227</v>
      </c>
      <c r="E7672" s="53" t="str">
        <f t="shared" si="239"/>
        <v>2016_MNROSEAU</v>
      </c>
      <c r="F7672">
        <v>417000</v>
      </c>
      <c r="G7672" s="53">
        <f t="array" ref="G7672">SUM(IF(A7672=A$5:A7672,IF(C7672=C$5:C7672,1,0),0))</f>
        <v>68</v>
      </c>
    </row>
    <row r="7673" spans="1:7" x14ac:dyDescent="0.25">
      <c r="A7673">
        <v>2016</v>
      </c>
      <c r="B7673" s="53" t="str">
        <f t="shared" si="238"/>
        <v>2016_MN69</v>
      </c>
      <c r="C7673" t="s">
        <v>376</v>
      </c>
      <c r="D7673" t="s">
        <v>1228</v>
      </c>
      <c r="E7673" s="53" t="str">
        <f t="shared" si="239"/>
        <v>2016_MNST. LOUIS</v>
      </c>
      <c r="F7673">
        <v>417000</v>
      </c>
      <c r="G7673" s="53">
        <f t="array" ref="G7673">SUM(IF(A7673=A$5:A7673,IF(C7673=C$5:C7673,1,0),0))</f>
        <v>69</v>
      </c>
    </row>
    <row r="7674" spans="1:7" x14ac:dyDescent="0.25">
      <c r="A7674">
        <v>2016</v>
      </c>
      <c r="B7674" s="53" t="str">
        <f t="shared" si="238"/>
        <v>2016_MN70</v>
      </c>
      <c r="C7674" t="s">
        <v>376</v>
      </c>
      <c r="D7674" t="s">
        <v>541</v>
      </c>
      <c r="E7674" s="53" t="str">
        <f t="shared" si="239"/>
        <v>2016_MNSCOTT</v>
      </c>
      <c r="F7674">
        <v>417000</v>
      </c>
      <c r="G7674" s="53">
        <f t="array" ref="G7674">SUM(IF(A7674=A$5:A7674,IF(C7674=C$5:C7674,1,0),0))</f>
        <v>70</v>
      </c>
    </row>
    <row r="7675" spans="1:7" x14ac:dyDescent="0.25">
      <c r="A7675">
        <v>2016</v>
      </c>
      <c r="B7675" s="53" t="str">
        <f t="shared" si="238"/>
        <v>2016_MN71</v>
      </c>
      <c r="C7675" t="s">
        <v>376</v>
      </c>
      <c r="D7675" t="s">
        <v>1229</v>
      </c>
      <c r="E7675" s="53" t="str">
        <f t="shared" si="239"/>
        <v>2016_MNSHERBURNE</v>
      </c>
      <c r="F7675">
        <v>417000</v>
      </c>
      <c r="G7675" s="53">
        <f t="array" ref="G7675">SUM(IF(A7675=A$5:A7675,IF(C7675=C$5:C7675,1,0),0))</f>
        <v>71</v>
      </c>
    </row>
    <row r="7676" spans="1:7" x14ac:dyDescent="0.25">
      <c r="A7676">
        <v>2016</v>
      </c>
      <c r="B7676" s="53" t="str">
        <f t="shared" si="238"/>
        <v>2016_MN72</v>
      </c>
      <c r="C7676" t="s">
        <v>376</v>
      </c>
      <c r="D7676" t="s">
        <v>1230</v>
      </c>
      <c r="E7676" s="53" t="str">
        <f t="shared" si="239"/>
        <v>2016_MNSIBLEY</v>
      </c>
      <c r="F7676">
        <v>417000</v>
      </c>
      <c r="G7676" s="53">
        <f t="array" ref="G7676">SUM(IF(A7676=A$5:A7676,IF(C7676=C$5:C7676,1,0),0))</f>
        <v>72</v>
      </c>
    </row>
    <row r="7677" spans="1:7" x14ac:dyDescent="0.25">
      <c r="A7677">
        <v>2016</v>
      </c>
      <c r="B7677" s="53" t="str">
        <f t="shared" si="238"/>
        <v>2016_MN73</v>
      </c>
      <c r="C7677" t="s">
        <v>376</v>
      </c>
      <c r="D7677" t="s">
        <v>1231</v>
      </c>
      <c r="E7677" s="53" t="str">
        <f t="shared" si="239"/>
        <v>2016_MNSTEARNS</v>
      </c>
      <c r="F7677">
        <v>417000</v>
      </c>
      <c r="G7677" s="53">
        <f t="array" ref="G7677">SUM(IF(A7677=A$5:A7677,IF(C7677=C$5:C7677,1,0),0))</f>
        <v>73</v>
      </c>
    </row>
    <row r="7678" spans="1:7" x14ac:dyDescent="0.25">
      <c r="A7678">
        <v>2016</v>
      </c>
      <c r="B7678" s="53" t="str">
        <f t="shared" si="238"/>
        <v>2016_MN74</v>
      </c>
      <c r="C7678" t="s">
        <v>376</v>
      </c>
      <c r="D7678" t="s">
        <v>1232</v>
      </c>
      <c r="E7678" s="53" t="str">
        <f t="shared" si="239"/>
        <v>2016_MNSTEELE</v>
      </c>
      <c r="F7678">
        <v>417000</v>
      </c>
      <c r="G7678" s="53">
        <f t="array" ref="G7678">SUM(IF(A7678=A$5:A7678,IF(C7678=C$5:C7678,1,0),0))</f>
        <v>74</v>
      </c>
    </row>
    <row r="7679" spans="1:7" x14ac:dyDescent="0.25">
      <c r="A7679">
        <v>2016</v>
      </c>
      <c r="B7679" s="53" t="str">
        <f t="shared" si="238"/>
        <v>2016_MN75</v>
      </c>
      <c r="C7679" t="s">
        <v>376</v>
      </c>
      <c r="D7679" t="s">
        <v>994</v>
      </c>
      <c r="E7679" s="53" t="str">
        <f t="shared" si="239"/>
        <v>2016_MNSTEVENS</v>
      </c>
      <c r="F7679">
        <v>417000</v>
      </c>
      <c r="G7679" s="53">
        <f t="array" ref="G7679">SUM(IF(A7679=A$5:A7679,IF(C7679=C$5:C7679,1,0),0))</f>
        <v>75</v>
      </c>
    </row>
    <row r="7680" spans="1:7" x14ac:dyDescent="0.25">
      <c r="A7680">
        <v>2016</v>
      </c>
      <c r="B7680" s="53" t="str">
        <f t="shared" si="238"/>
        <v>2016_MN76</v>
      </c>
      <c r="C7680" t="s">
        <v>376</v>
      </c>
      <c r="D7680" t="s">
        <v>1233</v>
      </c>
      <c r="E7680" s="53" t="str">
        <f t="shared" si="239"/>
        <v>2016_MNSWIFT</v>
      </c>
      <c r="F7680">
        <v>417000</v>
      </c>
      <c r="G7680" s="53">
        <f t="array" ref="G7680">SUM(IF(A7680=A$5:A7680,IF(C7680=C$5:C7680,1,0),0))</f>
        <v>76</v>
      </c>
    </row>
    <row r="7681" spans="1:7" x14ac:dyDescent="0.25">
      <c r="A7681">
        <v>2016</v>
      </c>
      <c r="B7681" s="53" t="str">
        <f t="shared" si="238"/>
        <v>2016_MN77</v>
      </c>
      <c r="C7681" t="s">
        <v>376</v>
      </c>
      <c r="D7681" t="s">
        <v>1049</v>
      </c>
      <c r="E7681" s="53" t="str">
        <f t="shared" si="239"/>
        <v>2016_MNTODD</v>
      </c>
      <c r="F7681">
        <v>417000</v>
      </c>
      <c r="G7681" s="53">
        <f t="array" ref="G7681">SUM(IF(A7681=A$5:A7681,IF(C7681=C$5:C7681,1,0),0))</f>
        <v>77</v>
      </c>
    </row>
    <row r="7682" spans="1:7" x14ac:dyDescent="0.25">
      <c r="A7682">
        <v>2016</v>
      </c>
      <c r="B7682" s="53" t="str">
        <f t="shared" si="238"/>
        <v>2016_MN78</v>
      </c>
      <c r="C7682" t="s">
        <v>376</v>
      </c>
      <c r="D7682" t="s">
        <v>1234</v>
      </c>
      <c r="E7682" s="53" t="str">
        <f t="shared" si="239"/>
        <v>2016_MNTRAVERSE</v>
      </c>
      <c r="F7682">
        <v>417000</v>
      </c>
      <c r="G7682" s="53">
        <f t="array" ref="G7682">SUM(IF(A7682=A$5:A7682,IF(C7682=C$5:C7682,1,0),0))</f>
        <v>78</v>
      </c>
    </row>
    <row r="7683" spans="1:7" x14ac:dyDescent="0.25">
      <c r="A7683">
        <v>2016</v>
      </c>
      <c r="B7683" s="53" t="str">
        <f t="shared" si="238"/>
        <v>2016_MN79</v>
      </c>
      <c r="C7683" t="s">
        <v>376</v>
      </c>
      <c r="D7683" t="s">
        <v>1235</v>
      </c>
      <c r="E7683" s="53" t="str">
        <f t="shared" si="239"/>
        <v>2016_MNWABASHA</v>
      </c>
      <c r="F7683">
        <v>417000</v>
      </c>
      <c r="G7683" s="53">
        <f t="array" ref="G7683">SUM(IF(A7683=A$5:A7683,IF(C7683=C$5:C7683,1,0),0))</f>
        <v>79</v>
      </c>
    </row>
    <row r="7684" spans="1:7" x14ac:dyDescent="0.25">
      <c r="A7684">
        <v>2016</v>
      </c>
      <c r="B7684" s="53" t="str">
        <f t="shared" si="238"/>
        <v>2016_MN80</v>
      </c>
      <c r="C7684" t="s">
        <v>376</v>
      </c>
      <c r="D7684" t="s">
        <v>1236</v>
      </c>
      <c r="E7684" s="53" t="str">
        <f t="shared" si="239"/>
        <v>2016_MNWADENA</v>
      </c>
      <c r="F7684">
        <v>417000</v>
      </c>
      <c r="G7684" s="53">
        <f t="array" ref="G7684">SUM(IF(A7684=A$5:A7684,IF(C7684=C$5:C7684,1,0),0))</f>
        <v>80</v>
      </c>
    </row>
    <row r="7685" spans="1:7" x14ac:dyDescent="0.25">
      <c r="A7685">
        <v>2016</v>
      </c>
      <c r="B7685" s="53" t="str">
        <f t="shared" si="238"/>
        <v>2016_MN81</v>
      </c>
      <c r="C7685" t="s">
        <v>376</v>
      </c>
      <c r="D7685" t="s">
        <v>1237</v>
      </c>
      <c r="E7685" s="53" t="str">
        <f t="shared" si="239"/>
        <v>2016_MNWASECA</v>
      </c>
      <c r="F7685">
        <v>417000</v>
      </c>
      <c r="G7685" s="53">
        <f t="array" ref="G7685">SUM(IF(A7685=A$5:A7685,IF(C7685=C$5:C7685,1,0),0))</f>
        <v>81</v>
      </c>
    </row>
    <row r="7686" spans="1:7" x14ac:dyDescent="0.25">
      <c r="A7686">
        <v>2016</v>
      </c>
      <c r="B7686" s="53" t="str">
        <f t="shared" ref="B7686:B7749" si="240">A7686&amp;"_"&amp;C7686&amp;G7686</f>
        <v>2016_MN82</v>
      </c>
      <c r="C7686" t="s">
        <v>376</v>
      </c>
      <c r="D7686" t="s">
        <v>125</v>
      </c>
      <c r="E7686" s="53" t="str">
        <f t="shared" ref="E7686:E7749" si="241">A7686&amp;"_"&amp;C7686&amp;D7686</f>
        <v>2016_MNWASHINGTON</v>
      </c>
      <c r="F7686">
        <v>417000</v>
      </c>
      <c r="G7686" s="53">
        <f t="array" ref="G7686">SUM(IF(A7686=A$5:A7686,IF(C7686=C$5:C7686,1,0),0))</f>
        <v>82</v>
      </c>
    </row>
    <row r="7687" spans="1:7" x14ac:dyDescent="0.25">
      <c r="A7687">
        <v>2016</v>
      </c>
      <c r="B7687" s="53" t="str">
        <f t="shared" si="240"/>
        <v>2016_MN83</v>
      </c>
      <c r="C7687" t="s">
        <v>376</v>
      </c>
      <c r="D7687" t="s">
        <v>1238</v>
      </c>
      <c r="E7687" s="53" t="str">
        <f t="shared" si="241"/>
        <v>2016_MNWATONWAN</v>
      </c>
      <c r="F7687">
        <v>417000</v>
      </c>
      <c r="G7687" s="53">
        <f t="array" ref="G7687">SUM(IF(A7687=A$5:A7687,IF(C7687=C$5:C7687,1,0),0))</f>
        <v>83</v>
      </c>
    </row>
    <row r="7688" spans="1:7" x14ac:dyDescent="0.25">
      <c r="A7688">
        <v>2016</v>
      </c>
      <c r="B7688" s="53" t="str">
        <f t="shared" si="240"/>
        <v>2016_MN84</v>
      </c>
      <c r="C7688" t="s">
        <v>376</v>
      </c>
      <c r="D7688" t="s">
        <v>1239</v>
      </c>
      <c r="E7688" s="53" t="str">
        <f t="shared" si="241"/>
        <v>2016_MNWILKIN</v>
      </c>
      <c r="F7688">
        <v>417000</v>
      </c>
      <c r="G7688" s="53">
        <f t="array" ref="G7688">SUM(IF(A7688=A$5:A7688,IF(C7688=C$5:C7688,1,0),0))</f>
        <v>84</v>
      </c>
    </row>
    <row r="7689" spans="1:7" x14ac:dyDescent="0.25">
      <c r="A7689">
        <v>2016</v>
      </c>
      <c r="B7689" s="53" t="str">
        <f t="shared" si="240"/>
        <v>2016_MN85</v>
      </c>
      <c r="C7689" t="s">
        <v>376</v>
      </c>
      <c r="D7689" t="s">
        <v>1240</v>
      </c>
      <c r="E7689" s="53" t="str">
        <f t="shared" si="241"/>
        <v>2016_MNWINONA</v>
      </c>
      <c r="F7689">
        <v>417000</v>
      </c>
      <c r="G7689" s="53">
        <f t="array" ref="G7689">SUM(IF(A7689=A$5:A7689,IF(C7689=C$5:C7689,1,0),0))</f>
        <v>85</v>
      </c>
    </row>
    <row r="7690" spans="1:7" x14ac:dyDescent="0.25">
      <c r="A7690">
        <v>2016</v>
      </c>
      <c r="B7690" s="53" t="str">
        <f t="shared" si="240"/>
        <v>2016_MN86</v>
      </c>
      <c r="C7690" t="s">
        <v>376</v>
      </c>
      <c r="D7690" t="s">
        <v>938</v>
      </c>
      <c r="E7690" s="53" t="str">
        <f t="shared" si="241"/>
        <v>2016_MNWRIGHT</v>
      </c>
      <c r="F7690">
        <v>417000</v>
      </c>
      <c r="G7690" s="53">
        <f t="array" ref="G7690">SUM(IF(A7690=A$5:A7690,IF(C7690=C$5:C7690,1,0),0))</f>
        <v>86</v>
      </c>
    </row>
    <row r="7691" spans="1:7" x14ac:dyDescent="0.25">
      <c r="A7691">
        <v>2016</v>
      </c>
      <c r="B7691" s="53" t="str">
        <f t="shared" si="240"/>
        <v>2016_MN87</v>
      </c>
      <c r="C7691" t="s">
        <v>376</v>
      </c>
      <c r="D7691" t="s">
        <v>1241</v>
      </c>
      <c r="E7691" s="53" t="str">
        <f t="shared" si="241"/>
        <v>2016_MNYELLOW MEDICINE</v>
      </c>
      <c r="F7691">
        <v>417000</v>
      </c>
      <c r="G7691" s="53">
        <f t="array" ref="G7691">SUM(IF(A7691=A$5:A7691,IF(C7691=C$5:C7691,1,0),0))</f>
        <v>87</v>
      </c>
    </row>
    <row r="7692" spans="1:7" x14ac:dyDescent="0.25">
      <c r="A7692">
        <v>2016</v>
      </c>
      <c r="B7692" s="53" t="str">
        <f t="shared" si="240"/>
        <v>2016_MS1</v>
      </c>
      <c r="C7692" t="s">
        <v>377</v>
      </c>
      <c r="D7692" t="s">
        <v>184</v>
      </c>
      <c r="E7692" s="53" t="str">
        <f t="shared" si="241"/>
        <v>2016_MSADAMS</v>
      </c>
      <c r="F7692">
        <v>417000</v>
      </c>
      <c r="G7692" s="53">
        <f t="array" ref="G7692">SUM(IF(A7692=A$5:A7692,IF(C7692=C$5:C7692,1,0),0))</f>
        <v>1</v>
      </c>
    </row>
    <row r="7693" spans="1:7" x14ac:dyDescent="0.25">
      <c r="A7693">
        <v>2016</v>
      </c>
      <c r="B7693" s="53" t="str">
        <f t="shared" si="240"/>
        <v>2016_MS2</v>
      </c>
      <c r="C7693" t="s">
        <v>377</v>
      </c>
      <c r="D7693" t="s">
        <v>1242</v>
      </c>
      <c r="E7693" s="53" t="str">
        <f t="shared" si="241"/>
        <v>2016_MSALCORN</v>
      </c>
      <c r="F7693">
        <v>417000</v>
      </c>
      <c r="G7693" s="53">
        <f t="array" ref="G7693">SUM(IF(A7693=A$5:A7693,IF(C7693=C$5:C7693,1,0),0))</f>
        <v>2</v>
      </c>
    </row>
    <row r="7694" spans="1:7" x14ac:dyDescent="0.25">
      <c r="A7694">
        <v>2016</v>
      </c>
      <c r="B7694" s="53" t="str">
        <f t="shared" si="240"/>
        <v>2016_MS3</v>
      </c>
      <c r="C7694" t="s">
        <v>377</v>
      </c>
      <c r="D7694" t="s">
        <v>1243</v>
      </c>
      <c r="E7694" s="53" t="str">
        <f t="shared" si="241"/>
        <v>2016_MSAMITE</v>
      </c>
      <c r="F7694">
        <v>417000</v>
      </c>
      <c r="G7694" s="53">
        <f t="array" ref="G7694">SUM(IF(A7694=A$5:A7694,IF(C7694=C$5:C7694,1,0),0))</f>
        <v>3</v>
      </c>
    </row>
    <row r="7695" spans="1:7" x14ac:dyDescent="0.25">
      <c r="A7695">
        <v>2016</v>
      </c>
      <c r="B7695" s="53" t="str">
        <f t="shared" si="240"/>
        <v>2016_MS4</v>
      </c>
      <c r="C7695" t="s">
        <v>377</v>
      </c>
      <c r="D7695" t="s">
        <v>1244</v>
      </c>
      <c r="E7695" s="53" t="str">
        <f t="shared" si="241"/>
        <v>2016_MSATTALA</v>
      </c>
      <c r="F7695">
        <v>417000</v>
      </c>
      <c r="G7695" s="53">
        <f t="array" ref="G7695">SUM(IF(A7695=A$5:A7695,IF(C7695=C$5:C7695,1,0),0))</f>
        <v>4</v>
      </c>
    </row>
    <row r="7696" spans="1:7" x14ac:dyDescent="0.25">
      <c r="A7696">
        <v>2016</v>
      </c>
      <c r="B7696" s="53" t="str">
        <f t="shared" si="240"/>
        <v>2016_MS5</v>
      </c>
      <c r="C7696" t="s">
        <v>377</v>
      </c>
      <c r="D7696" t="s">
        <v>503</v>
      </c>
      <c r="E7696" s="53" t="str">
        <f t="shared" si="241"/>
        <v>2016_MSBENTON</v>
      </c>
      <c r="F7696">
        <v>417000</v>
      </c>
      <c r="G7696" s="53">
        <f t="array" ref="G7696">SUM(IF(A7696=A$5:A7696,IF(C7696=C$5:C7696,1,0),0))</f>
        <v>5</v>
      </c>
    </row>
    <row r="7697" spans="1:7" x14ac:dyDescent="0.25">
      <c r="A7697">
        <v>2016</v>
      </c>
      <c r="B7697" s="53" t="str">
        <f t="shared" si="240"/>
        <v>2016_MS6</v>
      </c>
      <c r="C7697" t="s">
        <v>377</v>
      </c>
      <c r="D7697" t="s">
        <v>1245</v>
      </c>
      <c r="E7697" s="53" t="str">
        <f t="shared" si="241"/>
        <v>2016_MSBOLIVAR</v>
      </c>
      <c r="F7697">
        <v>417000</v>
      </c>
      <c r="G7697" s="53">
        <f t="array" ref="G7697">SUM(IF(A7697=A$5:A7697,IF(C7697=C$5:C7697,1,0),0))</f>
        <v>6</v>
      </c>
    </row>
    <row r="7698" spans="1:7" x14ac:dyDescent="0.25">
      <c r="A7698">
        <v>2016</v>
      </c>
      <c r="B7698" s="53" t="str">
        <f t="shared" si="240"/>
        <v>2016_MS7</v>
      </c>
      <c r="C7698" t="s">
        <v>377</v>
      </c>
      <c r="D7698" t="s">
        <v>434</v>
      </c>
      <c r="E7698" s="53" t="str">
        <f t="shared" si="241"/>
        <v>2016_MSCALHOUN</v>
      </c>
      <c r="F7698">
        <v>417000</v>
      </c>
      <c r="G7698" s="53">
        <f t="array" ref="G7698">SUM(IF(A7698=A$5:A7698,IF(C7698=C$5:C7698,1,0),0))</f>
        <v>7</v>
      </c>
    </row>
    <row r="7699" spans="1:7" x14ac:dyDescent="0.25">
      <c r="A7699">
        <v>2016</v>
      </c>
      <c r="B7699" s="53" t="str">
        <f t="shared" si="240"/>
        <v>2016_MS8</v>
      </c>
      <c r="C7699" t="s">
        <v>377</v>
      </c>
      <c r="D7699" t="s">
        <v>227</v>
      </c>
      <c r="E7699" s="53" t="str">
        <f t="shared" si="241"/>
        <v>2016_MSCARROLL</v>
      </c>
      <c r="F7699">
        <v>417000</v>
      </c>
      <c r="G7699" s="53">
        <f t="array" ref="G7699">SUM(IF(A7699=A$5:A7699,IF(C7699=C$5:C7699,1,0),0))</f>
        <v>8</v>
      </c>
    </row>
    <row r="7700" spans="1:7" x14ac:dyDescent="0.25">
      <c r="A7700">
        <v>2016</v>
      </c>
      <c r="B7700" s="53" t="str">
        <f t="shared" si="240"/>
        <v>2016_MS9</v>
      </c>
      <c r="C7700" t="s">
        <v>377</v>
      </c>
      <c r="D7700" t="s">
        <v>907</v>
      </c>
      <c r="E7700" s="53" t="str">
        <f t="shared" si="241"/>
        <v>2016_MSCHICKASAW</v>
      </c>
      <c r="F7700">
        <v>417000</v>
      </c>
      <c r="G7700" s="53">
        <f t="array" ref="G7700">SUM(IF(A7700=A$5:A7700,IF(C7700=C$5:C7700,1,0),0))</f>
        <v>9</v>
      </c>
    </row>
    <row r="7701" spans="1:7" x14ac:dyDescent="0.25">
      <c r="A7701">
        <v>2016</v>
      </c>
      <c r="B7701" s="53" t="str">
        <f t="shared" si="240"/>
        <v>2016_MS10</v>
      </c>
      <c r="C7701" t="s">
        <v>377</v>
      </c>
      <c r="D7701" t="s">
        <v>438</v>
      </c>
      <c r="E7701" s="53" t="str">
        <f t="shared" si="241"/>
        <v>2016_MSCHOCTAW</v>
      </c>
      <c r="F7701">
        <v>417000</v>
      </c>
      <c r="G7701" s="53">
        <f t="array" ref="G7701">SUM(IF(A7701=A$5:A7701,IF(C7701=C$5:C7701,1,0),0))</f>
        <v>10</v>
      </c>
    </row>
    <row r="7702" spans="1:7" x14ac:dyDescent="0.25">
      <c r="A7702">
        <v>2016</v>
      </c>
      <c r="B7702" s="53" t="str">
        <f t="shared" si="240"/>
        <v>2016_MS11</v>
      </c>
      <c r="C7702" t="s">
        <v>377</v>
      </c>
      <c r="D7702" t="s">
        <v>1064</v>
      </c>
      <c r="E7702" s="53" t="str">
        <f t="shared" si="241"/>
        <v>2016_MSCLAIBORNE</v>
      </c>
      <c r="F7702">
        <v>417000</v>
      </c>
      <c r="G7702" s="53">
        <f t="array" ref="G7702">SUM(IF(A7702=A$5:A7702,IF(C7702=C$5:C7702,1,0),0))</f>
        <v>11</v>
      </c>
    </row>
    <row r="7703" spans="1:7" x14ac:dyDescent="0.25">
      <c r="A7703">
        <v>2016</v>
      </c>
      <c r="B7703" s="53" t="str">
        <f t="shared" si="240"/>
        <v>2016_MS12</v>
      </c>
      <c r="C7703" t="s">
        <v>377</v>
      </c>
      <c r="D7703" t="s">
        <v>308</v>
      </c>
      <c r="E7703" s="53" t="str">
        <f t="shared" si="241"/>
        <v>2016_MSCLARKE</v>
      </c>
      <c r="F7703">
        <v>417000</v>
      </c>
      <c r="G7703" s="53">
        <f t="array" ref="G7703">SUM(IF(A7703=A$5:A7703,IF(C7703=C$5:C7703,1,0),0))</f>
        <v>12</v>
      </c>
    </row>
    <row r="7704" spans="1:7" x14ac:dyDescent="0.25">
      <c r="A7704">
        <v>2016</v>
      </c>
      <c r="B7704" s="53" t="str">
        <f t="shared" si="240"/>
        <v>2016_MS13</v>
      </c>
      <c r="C7704" t="s">
        <v>377</v>
      </c>
      <c r="D7704" t="s">
        <v>439</v>
      </c>
      <c r="E7704" s="53" t="str">
        <f t="shared" si="241"/>
        <v>2016_MSCLAY</v>
      </c>
      <c r="F7704">
        <v>417000</v>
      </c>
      <c r="G7704" s="53">
        <f t="array" ref="G7704">SUM(IF(A7704=A$5:A7704,IF(C7704=C$5:C7704,1,0),0))</f>
        <v>13</v>
      </c>
    </row>
    <row r="7705" spans="1:7" x14ac:dyDescent="0.25">
      <c r="A7705">
        <v>2016</v>
      </c>
      <c r="B7705" s="53" t="str">
        <f t="shared" si="240"/>
        <v>2016_MS14</v>
      </c>
      <c r="C7705" t="s">
        <v>377</v>
      </c>
      <c r="D7705" t="s">
        <v>1246</v>
      </c>
      <c r="E7705" s="53" t="str">
        <f t="shared" si="241"/>
        <v>2016_MSCOAHOMA</v>
      </c>
      <c r="F7705">
        <v>417000</v>
      </c>
      <c r="G7705" s="53">
        <f t="array" ref="G7705">SUM(IF(A7705=A$5:A7705,IF(C7705=C$5:C7705,1,0),0))</f>
        <v>14</v>
      </c>
    </row>
    <row r="7706" spans="1:7" x14ac:dyDescent="0.25">
      <c r="A7706">
        <v>2016</v>
      </c>
      <c r="B7706" s="53" t="str">
        <f t="shared" si="240"/>
        <v>2016_MS15</v>
      </c>
      <c r="C7706" t="s">
        <v>377</v>
      </c>
      <c r="D7706" t="s">
        <v>1247</v>
      </c>
      <c r="E7706" s="53" t="str">
        <f t="shared" si="241"/>
        <v>2016_MSCOPIAH</v>
      </c>
      <c r="F7706">
        <v>417000</v>
      </c>
      <c r="G7706" s="53">
        <f t="array" ref="G7706">SUM(IF(A7706=A$5:A7706,IF(C7706=C$5:C7706,1,0),0))</f>
        <v>15</v>
      </c>
    </row>
    <row r="7707" spans="1:7" x14ac:dyDescent="0.25">
      <c r="A7707">
        <v>2016</v>
      </c>
      <c r="B7707" s="53" t="str">
        <f t="shared" si="240"/>
        <v>2016_MS16</v>
      </c>
      <c r="C7707" t="s">
        <v>377</v>
      </c>
      <c r="D7707" t="s">
        <v>445</v>
      </c>
      <c r="E7707" s="53" t="str">
        <f t="shared" si="241"/>
        <v>2016_MSCOVINGTON</v>
      </c>
      <c r="F7707">
        <v>417000</v>
      </c>
      <c r="G7707" s="53">
        <f t="array" ref="G7707">SUM(IF(A7707=A$5:A7707,IF(C7707=C$5:C7707,1,0),0))</f>
        <v>16</v>
      </c>
    </row>
    <row r="7708" spans="1:7" x14ac:dyDescent="0.25">
      <c r="A7708">
        <v>2016</v>
      </c>
      <c r="B7708" s="53" t="str">
        <f t="shared" si="240"/>
        <v>2016_MS17</v>
      </c>
      <c r="C7708" t="s">
        <v>377</v>
      </c>
      <c r="D7708" t="s">
        <v>1248</v>
      </c>
      <c r="E7708" s="53" t="str">
        <f t="shared" si="241"/>
        <v>2016_MSDESOTO</v>
      </c>
      <c r="F7708">
        <v>417000</v>
      </c>
      <c r="G7708" s="53">
        <f t="array" ref="G7708">SUM(IF(A7708=A$5:A7708,IF(C7708=C$5:C7708,1,0),0))</f>
        <v>17</v>
      </c>
    </row>
    <row r="7709" spans="1:7" x14ac:dyDescent="0.25">
      <c r="A7709">
        <v>2016</v>
      </c>
      <c r="B7709" s="53" t="str">
        <f t="shared" si="240"/>
        <v>2016_MS18</v>
      </c>
      <c r="C7709" t="s">
        <v>377</v>
      </c>
      <c r="D7709" t="s">
        <v>1249</v>
      </c>
      <c r="E7709" s="53" t="str">
        <f t="shared" si="241"/>
        <v>2016_MSFORREST</v>
      </c>
      <c r="F7709">
        <v>417000</v>
      </c>
      <c r="G7709" s="53">
        <f t="array" ref="G7709">SUM(IF(A7709=A$5:A7709,IF(C7709=C$5:C7709,1,0),0))</f>
        <v>18</v>
      </c>
    </row>
    <row r="7710" spans="1:7" x14ac:dyDescent="0.25">
      <c r="A7710">
        <v>2016</v>
      </c>
      <c r="B7710" s="53" t="str">
        <f t="shared" si="240"/>
        <v>2016_MS19</v>
      </c>
      <c r="C7710" t="s">
        <v>377</v>
      </c>
      <c r="D7710" t="s">
        <v>455</v>
      </c>
      <c r="E7710" s="53" t="str">
        <f t="shared" si="241"/>
        <v>2016_MSFRANKLIN</v>
      </c>
      <c r="F7710">
        <v>417000</v>
      </c>
      <c r="G7710" s="53">
        <f t="array" ref="G7710">SUM(IF(A7710=A$5:A7710,IF(C7710=C$5:C7710,1,0),0))</f>
        <v>19</v>
      </c>
    </row>
    <row r="7711" spans="1:7" x14ac:dyDescent="0.25">
      <c r="A7711">
        <v>2016</v>
      </c>
      <c r="B7711" s="53" t="str">
        <f t="shared" si="240"/>
        <v>2016_MS20</v>
      </c>
      <c r="C7711" t="s">
        <v>377</v>
      </c>
      <c r="D7711" t="s">
        <v>1250</v>
      </c>
      <c r="E7711" s="53" t="str">
        <f t="shared" si="241"/>
        <v>2016_MSGEORGE</v>
      </c>
      <c r="F7711">
        <v>417000</v>
      </c>
      <c r="G7711" s="53">
        <f t="array" ref="G7711">SUM(IF(A7711=A$5:A7711,IF(C7711=C$5:C7711,1,0),0))</f>
        <v>20</v>
      </c>
    </row>
    <row r="7712" spans="1:7" x14ac:dyDescent="0.25">
      <c r="A7712">
        <v>2016</v>
      </c>
      <c r="B7712" s="53" t="str">
        <f t="shared" si="240"/>
        <v>2016_MS21</v>
      </c>
      <c r="C7712" t="s">
        <v>377</v>
      </c>
      <c r="D7712" t="s">
        <v>212</v>
      </c>
      <c r="E7712" s="53" t="str">
        <f t="shared" si="241"/>
        <v>2016_MSGREENE</v>
      </c>
      <c r="F7712">
        <v>417000</v>
      </c>
      <c r="G7712" s="53">
        <f t="array" ref="G7712">SUM(IF(A7712=A$5:A7712,IF(C7712=C$5:C7712,1,0),0))</f>
        <v>21</v>
      </c>
    </row>
    <row r="7713" spans="1:7" x14ac:dyDescent="0.25">
      <c r="A7713">
        <v>2016</v>
      </c>
      <c r="B7713" s="53" t="str">
        <f t="shared" si="240"/>
        <v>2016_MS22</v>
      </c>
      <c r="C7713" t="s">
        <v>377</v>
      </c>
      <c r="D7713" t="s">
        <v>1251</v>
      </c>
      <c r="E7713" s="53" t="str">
        <f t="shared" si="241"/>
        <v>2016_MSGRENADA</v>
      </c>
      <c r="F7713">
        <v>417000</v>
      </c>
      <c r="G7713" s="53">
        <f t="array" ref="G7713">SUM(IF(A7713=A$5:A7713,IF(C7713=C$5:C7713,1,0),0))</f>
        <v>22</v>
      </c>
    </row>
    <row r="7714" spans="1:7" x14ac:dyDescent="0.25">
      <c r="A7714">
        <v>2016</v>
      </c>
      <c r="B7714" s="53" t="str">
        <f t="shared" si="240"/>
        <v>2016_MS23</v>
      </c>
      <c r="C7714" t="s">
        <v>377</v>
      </c>
      <c r="D7714" t="s">
        <v>723</v>
      </c>
      <c r="E7714" s="53" t="str">
        <f t="shared" si="241"/>
        <v>2016_MSHANCOCK</v>
      </c>
      <c r="F7714">
        <v>417000</v>
      </c>
      <c r="G7714" s="53">
        <f t="array" ref="G7714">SUM(IF(A7714=A$5:A7714,IF(C7714=C$5:C7714,1,0),0))</f>
        <v>23</v>
      </c>
    </row>
    <row r="7715" spans="1:7" x14ac:dyDescent="0.25">
      <c r="A7715">
        <v>2016</v>
      </c>
      <c r="B7715" s="53" t="str">
        <f t="shared" si="240"/>
        <v>2016_MS24</v>
      </c>
      <c r="C7715" t="s">
        <v>377</v>
      </c>
      <c r="D7715" t="s">
        <v>867</v>
      </c>
      <c r="E7715" s="53" t="str">
        <f t="shared" si="241"/>
        <v>2016_MSHARRISON</v>
      </c>
      <c r="F7715">
        <v>417000</v>
      </c>
      <c r="G7715" s="53">
        <f t="array" ref="G7715">SUM(IF(A7715=A$5:A7715,IF(C7715=C$5:C7715,1,0),0))</f>
        <v>24</v>
      </c>
    </row>
    <row r="7716" spans="1:7" x14ac:dyDescent="0.25">
      <c r="A7716">
        <v>2016</v>
      </c>
      <c r="B7716" s="53" t="str">
        <f t="shared" si="240"/>
        <v>2016_MS25</v>
      </c>
      <c r="C7716" t="s">
        <v>377</v>
      </c>
      <c r="D7716" t="s">
        <v>1252</v>
      </c>
      <c r="E7716" s="53" t="str">
        <f t="shared" si="241"/>
        <v>2016_MSHINDS</v>
      </c>
      <c r="F7716">
        <v>417000</v>
      </c>
      <c r="G7716" s="53">
        <f t="array" ref="G7716">SUM(IF(A7716=A$5:A7716,IF(C7716=C$5:C7716,1,0),0))</f>
        <v>25</v>
      </c>
    </row>
    <row r="7717" spans="1:7" x14ac:dyDescent="0.25">
      <c r="A7717">
        <v>2016</v>
      </c>
      <c r="B7717" s="53" t="str">
        <f t="shared" si="240"/>
        <v>2016_MS26</v>
      </c>
      <c r="C7717" t="s">
        <v>377</v>
      </c>
      <c r="D7717" t="s">
        <v>648</v>
      </c>
      <c r="E7717" s="53" t="str">
        <f t="shared" si="241"/>
        <v>2016_MSHOLMES</v>
      </c>
      <c r="F7717">
        <v>417000</v>
      </c>
      <c r="G7717" s="53">
        <f t="array" ref="G7717">SUM(IF(A7717=A$5:A7717,IF(C7717=C$5:C7717,1,0),0))</f>
        <v>26</v>
      </c>
    </row>
    <row r="7718" spans="1:7" x14ac:dyDescent="0.25">
      <c r="A7718">
        <v>2016</v>
      </c>
      <c r="B7718" s="53" t="str">
        <f t="shared" si="240"/>
        <v>2016_MS27</v>
      </c>
      <c r="C7718" t="s">
        <v>377</v>
      </c>
      <c r="D7718" t="s">
        <v>1253</v>
      </c>
      <c r="E7718" s="53" t="str">
        <f t="shared" si="241"/>
        <v>2016_MSHUMPHREYS</v>
      </c>
      <c r="F7718">
        <v>417000</v>
      </c>
      <c r="G7718" s="53">
        <f t="array" ref="G7718">SUM(IF(A7718=A$5:A7718,IF(C7718=C$5:C7718,1,0),0))</f>
        <v>27</v>
      </c>
    </row>
    <row r="7719" spans="1:7" x14ac:dyDescent="0.25">
      <c r="A7719">
        <v>2016</v>
      </c>
      <c r="B7719" s="53" t="str">
        <f t="shared" si="240"/>
        <v>2016_MS28</v>
      </c>
      <c r="C7719" t="s">
        <v>377</v>
      </c>
      <c r="D7719" t="s">
        <v>1254</v>
      </c>
      <c r="E7719" s="53" t="str">
        <f t="shared" si="241"/>
        <v>2016_MSISSAQUENA</v>
      </c>
      <c r="F7719">
        <v>417000</v>
      </c>
      <c r="G7719" s="53">
        <f t="array" ref="G7719">SUM(IF(A7719=A$5:A7719,IF(C7719=C$5:C7719,1,0),0))</f>
        <v>28</v>
      </c>
    </row>
    <row r="7720" spans="1:7" x14ac:dyDescent="0.25">
      <c r="A7720">
        <v>2016</v>
      </c>
      <c r="B7720" s="53" t="str">
        <f t="shared" si="240"/>
        <v>2016_MS29</v>
      </c>
      <c r="C7720" t="s">
        <v>377</v>
      </c>
      <c r="D7720" t="s">
        <v>1255</v>
      </c>
      <c r="E7720" s="53" t="str">
        <f t="shared" si="241"/>
        <v>2016_MSITAWAMBA</v>
      </c>
      <c r="F7720">
        <v>417000</v>
      </c>
      <c r="G7720" s="53">
        <f t="array" ref="G7720">SUM(IF(A7720=A$5:A7720,IF(C7720=C$5:C7720,1,0),0))</f>
        <v>29</v>
      </c>
    </row>
    <row r="7721" spans="1:7" x14ac:dyDescent="0.25">
      <c r="A7721">
        <v>2016</v>
      </c>
      <c r="B7721" s="53" t="str">
        <f t="shared" si="240"/>
        <v>2016_MS30</v>
      </c>
      <c r="C7721" t="s">
        <v>377</v>
      </c>
      <c r="D7721" t="s">
        <v>460</v>
      </c>
      <c r="E7721" s="53" t="str">
        <f t="shared" si="241"/>
        <v>2016_MSJACKSON</v>
      </c>
      <c r="F7721">
        <v>417000</v>
      </c>
      <c r="G7721" s="53">
        <f t="array" ref="G7721">SUM(IF(A7721=A$5:A7721,IF(C7721=C$5:C7721,1,0),0))</f>
        <v>30</v>
      </c>
    </row>
    <row r="7722" spans="1:7" x14ac:dyDescent="0.25">
      <c r="A7722">
        <v>2016</v>
      </c>
      <c r="B7722" s="53" t="str">
        <f t="shared" si="240"/>
        <v>2016_MS31</v>
      </c>
      <c r="C7722" t="s">
        <v>377</v>
      </c>
      <c r="D7722" t="s">
        <v>729</v>
      </c>
      <c r="E7722" s="53" t="str">
        <f t="shared" si="241"/>
        <v>2016_MSJASPER</v>
      </c>
      <c r="F7722">
        <v>417000</v>
      </c>
      <c r="G7722" s="53">
        <f t="array" ref="G7722">SUM(IF(A7722=A$5:A7722,IF(C7722=C$5:C7722,1,0),0))</f>
        <v>31</v>
      </c>
    </row>
    <row r="7723" spans="1:7" x14ac:dyDescent="0.25">
      <c r="A7723">
        <v>2016</v>
      </c>
      <c r="B7723" s="53" t="str">
        <f t="shared" si="240"/>
        <v>2016_MS32</v>
      </c>
      <c r="C7723" t="s">
        <v>377</v>
      </c>
      <c r="D7723" t="s">
        <v>196</v>
      </c>
      <c r="E7723" s="53" t="str">
        <f t="shared" si="241"/>
        <v>2016_MSJEFFERSON</v>
      </c>
      <c r="F7723">
        <v>417000</v>
      </c>
      <c r="G7723" s="53">
        <f t="array" ref="G7723">SUM(IF(A7723=A$5:A7723,IF(C7723=C$5:C7723,1,0),0))</f>
        <v>32</v>
      </c>
    </row>
    <row r="7724" spans="1:7" x14ac:dyDescent="0.25">
      <c r="A7724">
        <v>2016</v>
      </c>
      <c r="B7724" s="53" t="str">
        <f t="shared" si="240"/>
        <v>2016_MS33</v>
      </c>
      <c r="C7724" t="s">
        <v>377</v>
      </c>
      <c r="D7724" t="s">
        <v>1072</v>
      </c>
      <c r="E7724" s="53" t="str">
        <f t="shared" si="241"/>
        <v>2016_MSJEFFERSON DAVIS</v>
      </c>
      <c r="F7724">
        <v>417000</v>
      </c>
      <c r="G7724" s="53">
        <f t="array" ref="G7724">SUM(IF(A7724=A$5:A7724,IF(C7724=C$5:C7724,1,0),0))</f>
        <v>33</v>
      </c>
    </row>
    <row r="7725" spans="1:7" x14ac:dyDescent="0.25">
      <c r="A7725">
        <v>2016</v>
      </c>
      <c r="B7725" s="53" t="str">
        <f t="shared" si="240"/>
        <v>2016_MS34</v>
      </c>
      <c r="C7725" t="s">
        <v>377</v>
      </c>
      <c r="D7725" t="s">
        <v>732</v>
      </c>
      <c r="E7725" s="53" t="str">
        <f t="shared" si="241"/>
        <v>2016_MSJONES</v>
      </c>
      <c r="F7725">
        <v>417000</v>
      </c>
      <c r="G7725" s="53">
        <f t="array" ref="G7725">SUM(IF(A7725=A$5:A7725,IF(C7725=C$5:C7725,1,0),0))</f>
        <v>34</v>
      </c>
    </row>
    <row r="7726" spans="1:7" x14ac:dyDescent="0.25">
      <c r="A7726">
        <v>2016</v>
      </c>
      <c r="B7726" s="53" t="str">
        <f t="shared" si="240"/>
        <v>2016_MS35</v>
      </c>
      <c r="C7726" t="s">
        <v>377</v>
      </c>
      <c r="D7726" t="s">
        <v>1256</v>
      </c>
      <c r="E7726" s="53" t="str">
        <f t="shared" si="241"/>
        <v>2016_MSKEMPER</v>
      </c>
      <c r="F7726">
        <v>417000</v>
      </c>
      <c r="G7726" s="53">
        <f t="array" ref="G7726">SUM(IF(A7726=A$5:A7726,IF(C7726=C$5:C7726,1,0),0))</f>
        <v>35</v>
      </c>
    </row>
    <row r="7727" spans="1:7" x14ac:dyDescent="0.25">
      <c r="A7727">
        <v>2016</v>
      </c>
      <c r="B7727" s="53" t="str">
        <f t="shared" si="240"/>
        <v>2016_MS36</v>
      </c>
      <c r="C7727" t="s">
        <v>377</v>
      </c>
      <c r="D7727" t="s">
        <v>526</v>
      </c>
      <c r="E7727" s="53" t="str">
        <f t="shared" si="241"/>
        <v>2016_MSLAFAYETTE</v>
      </c>
      <c r="F7727">
        <v>417000</v>
      </c>
      <c r="G7727" s="53">
        <f t="array" ref="G7727">SUM(IF(A7727=A$5:A7727,IF(C7727=C$5:C7727,1,0),0))</f>
        <v>36</v>
      </c>
    </row>
    <row r="7728" spans="1:7" x14ac:dyDescent="0.25">
      <c r="A7728">
        <v>2016</v>
      </c>
      <c r="B7728" s="53" t="str">
        <f t="shared" si="240"/>
        <v>2016_MS37</v>
      </c>
      <c r="C7728" t="s">
        <v>377</v>
      </c>
      <c r="D7728" t="s">
        <v>461</v>
      </c>
      <c r="E7728" s="53" t="str">
        <f t="shared" si="241"/>
        <v>2016_MSLAMAR</v>
      </c>
      <c r="F7728">
        <v>417000</v>
      </c>
      <c r="G7728" s="53">
        <f t="array" ref="G7728">SUM(IF(A7728=A$5:A7728,IF(C7728=C$5:C7728,1,0),0))</f>
        <v>37</v>
      </c>
    </row>
    <row r="7729" spans="1:7" x14ac:dyDescent="0.25">
      <c r="A7729">
        <v>2016</v>
      </c>
      <c r="B7729" s="53" t="str">
        <f t="shared" si="240"/>
        <v>2016_MS38</v>
      </c>
      <c r="C7729" t="s">
        <v>377</v>
      </c>
      <c r="D7729" t="s">
        <v>462</v>
      </c>
      <c r="E7729" s="53" t="str">
        <f t="shared" si="241"/>
        <v>2016_MSLAUDERDALE</v>
      </c>
      <c r="F7729">
        <v>417000</v>
      </c>
      <c r="G7729" s="53">
        <f t="array" ref="G7729">SUM(IF(A7729=A$5:A7729,IF(C7729=C$5:C7729,1,0),0))</f>
        <v>38</v>
      </c>
    </row>
    <row r="7730" spans="1:7" x14ac:dyDescent="0.25">
      <c r="A7730">
        <v>2016</v>
      </c>
      <c r="B7730" s="53" t="str">
        <f t="shared" si="240"/>
        <v>2016_MS39</v>
      </c>
      <c r="C7730" t="s">
        <v>377</v>
      </c>
      <c r="D7730" t="s">
        <v>463</v>
      </c>
      <c r="E7730" s="53" t="str">
        <f t="shared" si="241"/>
        <v>2016_MSLAWRENCE</v>
      </c>
      <c r="F7730">
        <v>417000</v>
      </c>
      <c r="G7730" s="53">
        <f t="array" ref="G7730">SUM(IF(A7730=A$5:A7730,IF(C7730=C$5:C7730,1,0),0))</f>
        <v>39</v>
      </c>
    </row>
    <row r="7731" spans="1:7" x14ac:dyDescent="0.25">
      <c r="A7731">
        <v>2016</v>
      </c>
      <c r="B7731" s="53" t="str">
        <f t="shared" si="240"/>
        <v>2016_MS40</v>
      </c>
      <c r="C7731" t="s">
        <v>377</v>
      </c>
      <c r="D7731" t="s">
        <v>1257</v>
      </c>
      <c r="E7731" s="53" t="str">
        <f t="shared" si="241"/>
        <v>2016_MSLEAKE</v>
      </c>
      <c r="F7731">
        <v>417000</v>
      </c>
      <c r="G7731" s="53">
        <f t="array" ref="G7731">SUM(IF(A7731=A$5:A7731,IF(C7731=C$5:C7731,1,0),0))</f>
        <v>40</v>
      </c>
    </row>
    <row r="7732" spans="1:7" x14ac:dyDescent="0.25">
      <c r="A7732">
        <v>2016</v>
      </c>
      <c r="B7732" s="53" t="str">
        <f t="shared" si="240"/>
        <v>2016_MS41</v>
      </c>
      <c r="C7732" t="s">
        <v>377</v>
      </c>
      <c r="D7732" t="s">
        <v>464</v>
      </c>
      <c r="E7732" s="53" t="str">
        <f t="shared" si="241"/>
        <v>2016_MSLEE</v>
      </c>
      <c r="F7732">
        <v>417000</v>
      </c>
      <c r="G7732" s="53">
        <f t="array" ref="G7732">SUM(IF(A7732=A$5:A7732,IF(C7732=C$5:C7732,1,0),0))</f>
        <v>41</v>
      </c>
    </row>
    <row r="7733" spans="1:7" x14ac:dyDescent="0.25">
      <c r="A7733">
        <v>2016</v>
      </c>
      <c r="B7733" s="53" t="str">
        <f t="shared" si="240"/>
        <v>2016_MS42</v>
      </c>
      <c r="C7733" t="s">
        <v>377</v>
      </c>
      <c r="D7733" t="s">
        <v>1258</v>
      </c>
      <c r="E7733" s="53" t="str">
        <f t="shared" si="241"/>
        <v>2016_MSLEFLORE</v>
      </c>
      <c r="F7733">
        <v>417000</v>
      </c>
      <c r="G7733" s="53">
        <f t="array" ref="G7733">SUM(IF(A7733=A$5:A7733,IF(C7733=C$5:C7733,1,0),0))</f>
        <v>42</v>
      </c>
    </row>
    <row r="7734" spans="1:7" x14ac:dyDescent="0.25">
      <c r="A7734">
        <v>2016</v>
      </c>
      <c r="B7734" s="53" t="str">
        <f t="shared" si="240"/>
        <v>2016_MS43</v>
      </c>
      <c r="C7734" t="s">
        <v>377</v>
      </c>
      <c r="D7734" t="s">
        <v>221</v>
      </c>
      <c r="E7734" s="53" t="str">
        <f t="shared" si="241"/>
        <v>2016_MSLINCOLN</v>
      </c>
      <c r="F7734">
        <v>417000</v>
      </c>
      <c r="G7734" s="53">
        <f t="array" ref="G7734">SUM(IF(A7734=A$5:A7734,IF(C7734=C$5:C7734,1,0),0))</f>
        <v>43</v>
      </c>
    </row>
    <row r="7735" spans="1:7" x14ac:dyDescent="0.25">
      <c r="A7735">
        <v>2016</v>
      </c>
      <c r="B7735" s="53" t="str">
        <f t="shared" si="240"/>
        <v>2016_MS44</v>
      </c>
      <c r="C7735" t="s">
        <v>377</v>
      </c>
      <c r="D7735" t="s">
        <v>466</v>
      </c>
      <c r="E7735" s="53" t="str">
        <f t="shared" si="241"/>
        <v>2016_MSLOWNDES</v>
      </c>
      <c r="F7735">
        <v>417000</v>
      </c>
      <c r="G7735" s="53">
        <f t="array" ref="G7735">SUM(IF(A7735=A$5:A7735,IF(C7735=C$5:C7735,1,0),0))</f>
        <v>44</v>
      </c>
    </row>
    <row r="7736" spans="1:7" x14ac:dyDescent="0.25">
      <c r="A7736">
        <v>2016</v>
      </c>
      <c r="B7736" s="53" t="str">
        <f t="shared" si="240"/>
        <v>2016_MS45</v>
      </c>
      <c r="C7736" t="s">
        <v>377</v>
      </c>
      <c r="D7736" t="s">
        <v>467</v>
      </c>
      <c r="E7736" s="53" t="str">
        <f t="shared" si="241"/>
        <v>2016_MSMADISON</v>
      </c>
      <c r="F7736">
        <v>417000</v>
      </c>
      <c r="G7736" s="53">
        <f t="array" ref="G7736">SUM(IF(A7736=A$5:A7736,IF(C7736=C$5:C7736,1,0),0))</f>
        <v>45</v>
      </c>
    </row>
    <row r="7737" spans="1:7" x14ac:dyDescent="0.25">
      <c r="A7737">
        <v>2016</v>
      </c>
      <c r="B7737" s="53" t="str">
        <f t="shared" si="240"/>
        <v>2016_MS46</v>
      </c>
      <c r="C7737" t="s">
        <v>377</v>
      </c>
      <c r="D7737" t="s">
        <v>469</v>
      </c>
      <c r="E7737" s="53" t="str">
        <f t="shared" si="241"/>
        <v>2016_MSMARION</v>
      </c>
      <c r="F7737">
        <v>417000</v>
      </c>
      <c r="G7737" s="53">
        <f t="array" ref="G7737">SUM(IF(A7737=A$5:A7737,IF(C7737=C$5:C7737,1,0),0))</f>
        <v>46</v>
      </c>
    </row>
    <row r="7738" spans="1:7" x14ac:dyDescent="0.25">
      <c r="A7738">
        <v>2016</v>
      </c>
      <c r="B7738" s="53" t="str">
        <f t="shared" si="240"/>
        <v>2016_MS47</v>
      </c>
      <c r="C7738" t="s">
        <v>377</v>
      </c>
      <c r="D7738" t="s">
        <v>470</v>
      </c>
      <c r="E7738" s="53" t="str">
        <f t="shared" si="241"/>
        <v>2016_MSMARSHALL</v>
      </c>
      <c r="F7738">
        <v>417000</v>
      </c>
      <c r="G7738" s="53">
        <f t="array" ref="G7738">SUM(IF(A7738=A$5:A7738,IF(C7738=C$5:C7738,1,0),0))</f>
        <v>47</v>
      </c>
    </row>
    <row r="7739" spans="1:7" x14ac:dyDescent="0.25">
      <c r="A7739">
        <v>2016</v>
      </c>
      <c r="B7739" s="53" t="str">
        <f t="shared" si="240"/>
        <v>2016_MS48</v>
      </c>
      <c r="C7739" t="s">
        <v>377</v>
      </c>
      <c r="D7739" t="s">
        <v>210</v>
      </c>
      <c r="E7739" s="53" t="str">
        <f t="shared" si="241"/>
        <v>2016_MSMONROE</v>
      </c>
      <c r="F7739">
        <v>417000</v>
      </c>
      <c r="G7739" s="53">
        <f t="array" ref="G7739">SUM(IF(A7739=A$5:A7739,IF(C7739=C$5:C7739,1,0),0))</f>
        <v>48</v>
      </c>
    </row>
    <row r="7740" spans="1:7" x14ac:dyDescent="0.25">
      <c r="A7740">
        <v>2016</v>
      </c>
      <c r="B7740" s="53" t="str">
        <f t="shared" si="240"/>
        <v>2016_MS49</v>
      </c>
      <c r="C7740" t="s">
        <v>377</v>
      </c>
      <c r="D7740" t="s">
        <v>232</v>
      </c>
      <c r="E7740" s="53" t="str">
        <f t="shared" si="241"/>
        <v>2016_MSMONTGOMERY</v>
      </c>
      <c r="F7740">
        <v>417000</v>
      </c>
      <c r="G7740" s="53">
        <f t="array" ref="G7740">SUM(IF(A7740=A$5:A7740,IF(C7740=C$5:C7740,1,0),0))</f>
        <v>49</v>
      </c>
    </row>
    <row r="7741" spans="1:7" x14ac:dyDescent="0.25">
      <c r="A7741">
        <v>2016</v>
      </c>
      <c r="B7741" s="53" t="str">
        <f t="shared" si="240"/>
        <v>2016_MS50</v>
      </c>
      <c r="C7741" t="s">
        <v>377</v>
      </c>
      <c r="D7741" t="s">
        <v>1259</v>
      </c>
      <c r="E7741" s="53" t="str">
        <f t="shared" si="241"/>
        <v>2016_MSNESHOBA</v>
      </c>
      <c r="F7741">
        <v>417000</v>
      </c>
      <c r="G7741" s="53">
        <f t="array" ref="G7741">SUM(IF(A7741=A$5:A7741,IF(C7741=C$5:C7741,1,0),0))</f>
        <v>50</v>
      </c>
    </row>
    <row r="7742" spans="1:7" x14ac:dyDescent="0.25">
      <c r="A7742">
        <v>2016</v>
      </c>
      <c r="B7742" s="53" t="str">
        <f t="shared" si="240"/>
        <v>2016_MS51</v>
      </c>
      <c r="C7742" t="s">
        <v>377</v>
      </c>
      <c r="D7742" t="s">
        <v>531</v>
      </c>
      <c r="E7742" s="53" t="str">
        <f t="shared" si="241"/>
        <v>2016_MSNEWTON</v>
      </c>
      <c r="F7742">
        <v>417000</v>
      </c>
      <c r="G7742" s="53">
        <f t="array" ref="G7742">SUM(IF(A7742=A$5:A7742,IF(C7742=C$5:C7742,1,0),0))</f>
        <v>51</v>
      </c>
    </row>
    <row r="7743" spans="1:7" x14ac:dyDescent="0.25">
      <c r="A7743">
        <v>2016</v>
      </c>
      <c r="B7743" s="53" t="str">
        <f t="shared" si="240"/>
        <v>2016_MS52</v>
      </c>
      <c r="C7743" t="s">
        <v>377</v>
      </c>
      <c r="D7743" t="s">
        <v>1260</v>
      </c>
      <c r="E7743" s="53" t="str">
        <f t="shared" si="241"/>
        <v>2016_MSNOXUBEE</v>
      </c>
      <c r="F7743">
        <v>417000</v>
      </c>
      <c r="G7743" s="53">
        <f t="array" ref="G7743">SUM(IF(A7743=A$5:A7743,IF(C7743=C$5:C7743,1,0),0))</f>
        <v>52</v>
      </c>
    </row>
    <row r="7744" spans="1:7" x14ac:dyDescent="0.25">
      <c r="A7744">
        <v>2016</v>
      </c>
      <c r="B7744" s="53" t="str">
        <f t="shared" si="240"/>
        <v>2016_MS53</v>
      </c>
      <c r="C7744" t="s">
        <v>377</v>
      </c>
      <c r="D7744" t="s">
        <v>1261</v>
      </c>
      <c r="E7744" s="53" t="str">
        <f t="shared" si="241"/>
        <v>2016_MSOKTIBBEHA</v>
      </c>
      <c r="F7744">
        <v>417000</v>
      </c>
      <c r="G7744" s="53">
        <f t="array" ref="G7744">SUM(IF(A7744=A$5:A7744,IF(C7744=C$5:C7744,1,0),0))</f>
        <v>53</v>
      </c>
    </row>
    <row r="7745" spans="1:7" x14ac:dyDescent="0.25">
      <c r="A7745">
        <v>2016</v>
      </c>
      <c r="B7745" s="53" t="str">
        <f t="shared" si="240"/>
        <v>2016_MS54</v>
      </c>
      <c r="C7745" t="s">
        <v>377</v>
      </c>
      <c r="D7745" t="s">
        <v>1262</v>
      </c>
      <c r="E7745" s="53" t="str">
        <f t="shared" si="241"/>
        <v>2016_MSPANOLA</v>
      </c>
      <c r="F7745">
        <v>417000</v>
      </c>
      <c r="G7745" s="53">
        <f t="array" ref="G7745">SUM(IF(A7745=A$5:A7745,IF(C7745=C$5:C7745,1,0),0))</f>
        <v>54</v>
      </c>
    </row>
    <row r="7746" spans="1:7" x14ac:dyDescent="0.25">
      <c r="A7746">
        <v>2016</v>
      </c>
      <c r="B7746" s="53" t="str">
        <f t="shared" si="240"/>
        <v>2016_MS55</v>
      </c>
      <c r="C7746" t="s">
        <v>377</v>
      </c>
      <c r="D7746" t="s">
        <v>1263</v>
      </c>
      <c r="E7746" s="53" t="str">
        <f t="shared" si="241"/>
        <v>2016_MSPEARL RIVER</v>
      </c>
      <c r="F7746">
        <v>417000</v>
      </c>
      <c r="G7746" s="53">
        <f t="array" ref="G7746">SUM(IF(A7746=A$5:A7746,IF(C7746=C$5:C7746,1,0),0))</f>
        <v>55</v>
      </c>
    </row>
    <row r="7747" spans="1:7" x14ac:dyDescent="0.25">
      <c r="A7747">
        <v>2016</v>
      </c>
      <c r="B7747" s="53" t="str">
        <f t="shared" si="240"/>
        <v>2016_MS56</v>
      </c>
      <c r="C7747" t="s">
        <v>377</v>
      </c>
      <c r="D7747" t="s">
        <v>473</v>
      </c>
      <c r="E7747" s="53" t="str">
        <f t="shared" si="241"/>
        <v>2016_MSPERRY</v>
      </c>
      <c r="F7747">
        <v>417000</v>
      </c>
      <c r="G7747" s="53">
        <f t="array" ref="G7747">SUM(IF(A7747=A$5:A7747,IF(C7747=C$5:C7747,1,0),0))</f>
        <v>56</v>
      </c>
    </row>
    <row r="7748" spans="1:7" x14ac:dyDescent="0.25">
      <c r="A7748">
        <v>2016</v>
      </c>
      <c r="B7748" s="53" t="str">
        <f t="shared" si="240"/>
        <v>2016_MS57</v>
      </c>
      <c r="C7748" t="s">
        <v>377</v>
      </c>
      <c r="D7748" t="s">
        <v>277</v>
      </c>
      <c r="E7748" s="53" t="str">
        <f t="shared" si="241"/>
        <v>2016_MSPIKE</v>
      </c>
      <c r="F7748">
        <v>417000</v>
      </c>
      <c r="G7748" s="53">
        <f t="array" ref="G7748">SUM(IF(A7748=A$5:A7748,IF(C7748=C$5:C7748,1,0),0))</f>
        <v>57</v>
      </c>
    </row>
    <row r="7749" spans="1:7" x14ac:dyDescent="0.25">
      <c r="A7749">
        <v>2016</v>
      </c>
      <c r="B7749" s="53" t="str">
        <f t="shared" si="240"/>
        <v>2016_MS58</v>
      </c>
      <c r="C7749" t="s">
        <v>377</v>
      </c>
      <c r="D7749" t="s">
        <v>1264</v>
      </c>
      <c r="E7749" s="53" t="str">
        <f t="shared" si="241"/>
        <v>2016_MSPONTOTOC</v>
      </c>
      <c r="F7749">
        <v>417000</v>
      </c>
      <c r="G7749" s="53">
        <f t="array" ref="G7749">SUM(IF(A7749=A$5:A7749,IF(C7749=C$5:C7749,1,0),0))</f>
        <v>58</v>
      </c>
    </row>
    <row r="7750" spans="1:7" x14ac:dyDescent="0.25">
      <c r="A7750">
        <v>2016</v>
      </c>
      <c r="B7750" s="53" t="str">
        <f t="shared" ref="B7750:B7813" si="242">A7750&amp;"_"&amp;C7750&amp;G7750</f>
        <v>2016_MS59</v>
      </c>
      <c r="C7750" t="s">
        <v>377</v>
      </c>
      <c r="D7750" t="s">
        <v>1265</v>
      </c>
      <c r="E7750" s="53" t="str">
        <f t="shared" ref="E7750:E7813" si="243">A7750&amp;"_"&amp;C7750&amp;D7750</f>
        <v>2016_MSPRENTISS</v>
      </c>
      <c r="F7750">
        <v>417000</v>
      </c>
      <c r="G7750" s="53">
        <f t="array" ref="G7750">SUM(IF(A7750=A$5:A7750,IF(C7750=C$5:C7750,1,0),0))</f>
        <v>59</v>
      </c>
    </row>
    <row r="7751" spans="1:7" x14ac:dyDescent="0.25">
      <c r="A7751">
        <v>2016</v>
      </c>
      <c r="B7751" s="53" t="str">
        <f t="shared" si="242"/>
        <v>2016_MS60</v>
      </c>
      <c r="C7751" t="s">
        <v>377</v>
      </c>
      <c r="D7751" t="s">
        <v>747</v>
      </c>
      <c r="E7751" s="53" t="str">
        <f t="shared" si="243"/>
        <v>2016_MSQUITMAN</v>
      </c>
      <c r="F7751">
        <v>417000</v>
      </c>
      <c r="G7751" s="53">
        <f t="array" ref="G7751">SUM(IF(A7751=A$5:A7751,IF(C7751=C$5:C7751,1,0),0))</f>
        <v>60</v>
      </c>
    </row>
    <row r="7752" spans="1:7" x14ac:dyDescent="0.25">
      <c r="A7752">
        <v>2016</v>
      </c>
      <c r="B7752" s="53" t="str">
        <f t="shared" si="242"/>
        <v>2016_MS61</v>
      </c>
      <c r="C7752" t="s">
        <v>377</v>
      </c>
      <c r="D7752" t="s">
        <v>1266</v>
      </c>
      <c r="E7752" s="53" t="str">
        <f t="shared" si="243"/>
        <v>2016_MSRANKIN</v>
      </c>
      <c r="F7752">
        <v>417000</v>
      </c>
      <c r="G7752" s="53">
        <f t="array" ref="G7752">SUM(IF(A7752=A$5:A7752,IF(C7752=C$5:C7752,1,0),0))</f>
        <v>61</v>
      </c>
    </row>
    <row r="7753" spans="1:7" x14ac:dyDescent="0.25">
      <c r="A7753">
        <v>2016</v>
      </c>
      <c r="B7753" s="53" t="str">
        <f t="shared" si="242"/>
        <v>2016_MS62</v>
      </c>
      <c r="C7753" t="s">
        <v>377</v>
      </c>
      <c r="D7753" t="s">
        <v>541</v>
      </c>
      <c r="E7753" s="53" t="str">
        <f t="shared" si="243"/>
        <v>2016_MSSCOTT</v>
      </c>
      <c r="F7753">
        <v>417000</v>
      </c>
      <c r="G7753" s="53">
        <f t="array" ref="G7753">SUM(IF(A7753=A$5:A7753,IF(C7753=C$5:C7753,1,0),0))</f>
        <v>62</v>
      </c>
    </row>
    <row r="7754" spans="1:7" x14ac:dyDescent="0.25">
      <c r="A7754">
        <v>2016</v>
      </c>
      <c r="B7754" s="53" t="str">
        <f t="shared" si="242"/>
        <v>2016_MS63</v>
      </c>
      <c r="C7754" t="s">
        <v>377</v>
      </c>
      <c r="D7754" t="s">
        <v>1267</v>
      </c>
      <c r="E7754" s="53" t="str">
        <f t="shared" si="243"/>
        <v>2016_MSSHARKEY</v>
      </c>
      <c r="F7754">
        <v>417000</v>
      </c>
      <c r="G7754" s="53">
        <f t="array" ref="G7754">SUM(IF(A7754=A$5:A7754,IF(C7754=C$5:C7754,1,0),0))</f>
        <v>63</v>
      </c>
    </row>
    <row r="7755" spans="1:7" x14ac:dyDescent="0.25">
      <c r="A7755">
        <v>2016</v>
      </c>
      <c r="B7755" s="53" t="str">
        <f t="shared" si="242"/>
        <v>2016_MS64</v>
      </c>
      <c r="C7755" t="s">
        <v>377</v>
      </c>
      <c r="D7755" t="s">
        <v>1048</v>
      </c>
      <c r="E7755" s="53" t="str">
        <f t="shared" si="243"/>
        <v>2016_MSSIMPSON</v>
      </c>
      <c r="F7755">
        <v>417000</v>
      </c>
      <c r="G7755" s="53">
        <f t="array" ref="G7755">SUM(IF(A7755=A$5:A7755,IF(C7755=C$5:C7755,1,0),0))</f>
        <v>64</v>
      </c>
    </row>
    <row r="7756" spans="1:7" x14ac:dyDescent="0.25">
      <c r="A7756">
        <v>2016</v>
      </c>
      <c r="B7756" s="53" t="str">
        <f t="shared" si="242"/>
        <v>2016_MS65</v>
      </c>
      <c r="C7756" t="s">
        <v>377</v>
      </c>
      <c r="D7756" t="s">
        <v>292</v>
      </c>
      <c r="E7756" s="53" t="str">
        <f t="shared" si="243"/>
        <v>2016_MSSMITH</v>
      </c>
      <c r="F7756">
        <v>417000</v>
      </c>
      <c r="G7756" s="53">
        <f t="array" ref="G7756">SUM(IF(A7756=A$5:A7756,IF(C7756=C$5:C7756,1,0),0))</f>
        <v>65</v>
      </c>
    </row>
    <row r="7757" spans="1:7" x14ac:dyDescent="0.25">
      <c r="A7757">
        <v>2016</v>
      </c>
      <c r="B7757" s="53" t="str">
        <f t="shared" si="242"/>
        <v>2016_MS66</v>
      </c>
      <c r="C7757" t="s">
        <v>377</v>
      </c>
      <c r="D7757" t="s">
        <v>546</v>
      </c>
      <c r="E7757" s="53" t="str">
        <f t="shared" si="243"/>
        <v>2016_MSSTONE</v>
      </c>
      <c r="F7757">
        <v>417000</v>
      </c>
      <c r="G7757" s="53">
        <f t="array" ref="G7757">SUM(IF(A7757=A$5:A7757,IF(C7757=C$5:C7757,1,0),0))</f>
        <v>66</v>
      </c>
    </row>
    <row r="7758" spans="1:7" x14ac:dyDescent="0.25">
      <c r="A7758">
        <v>2016</v>
      </c>
      <c r="B7758" s="53" t="str">
        <f t="shared" si="242"/>
        <v>2016_MS67</v>
      </c>
      <c r="C7758" t="s">
        <v>377</v>
      </c>
      <c r="D7758" t="s">
        <v>1268</v>
      </c>
      <c r="E7758" s="53" t="str">
        <f t="shared" si="243"/>
        <v>2016_MSSUNFLOWER</v>
      </c>
      <c r="F7758">
        <v>417000</v>
      </c>
      <c r="G7758" s="53">
        <f t="array" ref="G7758">SUM(IF(A7758=A$5:A7758,IF(C7758=C$5:C7758,1,0),0))</f>
        <v>67</v>
      </c>
    </row>
    <row r="7759" spans="1:7" x14ac:dyDescent="0.25">
      <c r="A7759">
        <v>2016</v>
      </c>
      <c r="B7759" s="53" t="str">
        <f t="shared" si="242"/>
        <v>2016_MS68</v>
      </c>
      <c r="C7759" t="s">
        <v>377</v>
      </c>
      <c r="D7759" t="s">
        <v>1269</v>
      </c>
      <c r="E7759" s="53" t="str">
        <f t="shared" si="243"/>
        <v>2016_MSTALLAHATCHIE</v>
      </c>
      <c r="F7759">
        <v>417000</v>
      </c>
      <c r="G7759" s="53">
        <f t="array" ref="G7759">SUM(IF(A7759=A$5:A7759,IF(C7759=C$5:C7759,1,0),0))</f>
        <v>68</v>
      </c>
    </row>
    <row r="7760" spans="1:7" x14ac:dyDescent="0.25">
      <c r="A7760">
        <v>2016</v>
      </c>
      <c r="B7760" s="53" t="str">
        <f t="shared" si="242"/>
        <v>2016_MS69</v>
      </c>
      <c r="C7760" t="s">
        <v>377</v>
      </c>
      <c r="D7760" t="s">
        <v>1270</v>
      </c>
      <c r="E7760" s="53" t="str">
        <f t="shared" si="243"/>
        <v>2016_MSTATE</v>
      </c>
      <c r="F7760">
        <v>417000</v>
      </c>
      <c r="G7760" s="53">
        <f t="array" ref="G7760">SUM(IF(A7760=A$5:A7760,IF(C7760=C$5:C7760,1,0),0))</f>
        <v>69</v>
      </c>
    </row>
    <row r="7761" spans="1:7" x14ac:dyDescent="0.25">
      <c r="A7761">
        <v>2016</v>
      </c>
      <c r="B7761" s="53" t="str">
        <f t="shared" si="242"/>
        <v>2016_MS70</v>
      </c>
      <c r="C7761" t="s">
        <v>377</v>
      </c>
      <c r="D7761" t="s">
        <v>1271</v>
      </c>
      <c r="E7761" s="53" t="str">
        <f t="shared" si="243"/>
        <v>2016_MSTIPPAH</v>
      </c>
      <c r="F7761">
        <v>417000</v>
      </c>
      <c r="G7761" s="53">
        <f t="array" ref="G7761">SUM(IF(A7761=A$5:A7761,IF(C7761=C$5:C7761,1,0),0))</f>
        <v>70</v>
      </c>
    </row>
    <row r="7762" spans="1:7" x14ac:dyDescent="0.25">
      <c r="A7762">
        <v>2016</v>
      </c>
      <c r="B7762" s="53" t="str">
        <f t="shared" si="242"/>
        <v>2016_MS71</v>
      </c>
      <c r="C7762" t="s">
        <v>377</v>
      </c>
      <c r="D7762" t="s">
        <v>1272</v>
      </c>
      <c r="E7762" s="53" t="str">
        <f t="shared" si="243"/>
        <v>2016_MSTISHOMINGO</v>
      </c>
      <c r="F7762">
        <v>417000</v>
      </c>
      <c r="G7762" s="53">
        <f t="array" ref="G7762">SUM(IF(A7762=A$5:A7762,IF(C7762=C$5:C7762,1,0),0))</f>
        <v>71</v>
      </c>
    </row>
    <row r="7763" spans="1:7" x14ac:dyDescent="0.25">
      <c r="A7763">
        <v>2016</v>
      </c>
      <c r="B7763" s="53" t="str">
        <f t="shared" si="242"/>
        <v>2016_MS72</v>
      </c>
      <c r="C7763" t="s">
        <v>377</v>
      </c>
      <c r="D7763" t="s">
        <v>1273</v>
      </c>
      <c r="E7763" s="53" t="str">
        <f t="shared" si="243"/>
        <v>2016_MSTUNICA</v>
      </c>
      <c r="F7763">
        <v>417000</v>
      </c>
      <c r="G7763" s="53">
        <f t="array" ref="G7763">SUM(IF(A7763=A$5:A7763,IF(C7763=C$5:C7763,1,0),0))</f>
        <v>72</v>
      </c>
    </row>
    <row r="7764" spans="1:7" x14ac:dyDescent="0.25">
      <c r="A7764">
        <v>2016</v>
      </c>
      <c r="B7764" s="53" t="str">
        <f t="shared" si="242"/>
        <v>2016_MS73</v>
      </c>
      <c r="C7764" t="s">
        <v>377</v>
      </c>
      <c r="D7764" t="s">
        <v>258</v>
      </c>
      <c r="E7764" s="53" t="str">
        <f t="shared" si="243"/>
        <v>2016_MSUNION</v>
      </c>
      <c r="F7764">
        <v>417000</v>
      </c>
      <c r="G7764" s="53">
        <f t="array" ref="G7764">SUM(IF(A7764=A$5:A7764,IF(C7764=C$5:C7764,1,0),0))</f>
        <v>73</v>
      </c>
    </row>
    <row r="7765" spans="1:7" x14ac:dyDescent="0.25">
      <c r="A7765">
        <v>2016</v>
      </c>
      <c r="B7765" s="53" t="str">
        <f t="shared" si="242"/>
        <v>2016_MS74</v>
      </c>
      <c r="C7765" t="s">
        <v>377</v>
      </c>
      <c r="D7765" t="s">
        <v>1274</v>
      </c>
      <c r="E7765" s="53" t="str">
        <f t="shared" si="243"/>
        <v>2016_MSWALTHALL</v>
      </c>
      <c r="F7765">
        <v>417000</v>
      </c>
      <c r="G7765" s="53">
        <f t="array" ref="G7765">SUM(IF(A7765=A$5:A7765,IF(C7765=C$5:C7765,1,0),0))</f>
        <v>74</v>
      </c>
    </row>
    <row r="7766" spans="1:7" x14ac:dyDescent="0.25">
      <c r="A7766">
        <v>2016</v>
      </c>
      <c r="B7766" s="53" t="str">
        <f t="shared" si="242"/>
        <v>2016_MS75</v>
      </c>
      <c r="C7766" t="s">
        <v>377</v>
      </c>
      <c r="D7766" t="s">
        <v>336</v>
      </c>
      <c r="E7766" s="53" t="str">
        <f t="shared" si="243"/>
        <v>2016_MSWARREN</v>
      </c>
      <c r="F7766">
        <v>417000</v>
      </c>
      <c r="G7766" s="53">
        <f t="array" ref="G7766">SUM(IF(A7766=A$5:A7766,IF(C7766=C$5:C7766,1,0),0))</f>
        <v>75</v>
      </c>
    </row>
    <row r="7767" spans="1:7" x14ac:dyDescent="0.25">
      <c r="A7767">
        <v>2016</v>
      </c>
      <c r="B7767" s="53" t="str">
        <f t="shared" si="242"/>
        <v>2016_MS76</v>
      </c>
      <c r="C7767" t="s">
        <v>377</v>
      </c>
      <c r="D7767" t="s">
        <v>125</v>
      </c>
      <c r="E7767" s="53" t="str">
        <f t="shared" si="243"/>
        <v>2016_MSWASHINGTON</v>
      </c>
      <c r="F7767">
        <v>417000</v>
      </c>
      <c r="G7767" s="53">
        <f t="array" ref="G7767">SUM(IF(A7767=A$5:A7767,IF(C7767=C$5:C7767,1,0),0))</f>
        <v>76</v>
      </c>
    </row>
    <row r="7768" spans="1:7" x14ac:dyDescent="0.25">
      <c r="A7768">
        <v>2016</v>
      </c>
      <c r="B7768" s="53" t="str">
        <f t="shared" si="242"/>
        <v>2016_MS77</v>
      </c>
      <c r="C7768" t="s">
        <v>377</v>
      </c>
      <c r="D7768" t="s">
        <v>770</v>
      </c>
      <c r="E7768" s="53" t="str">
        <f t="shared" si="243"/>
        <v>2016_MSWAYNE</v>
      </c>
      <c r="F7768">
        <v>417000</v>
      </c>
      <c r="G7768" s="53">
        <f t="array" ref="G7768">SUM(IF(A7768=A$5:A7768,IF(C7768=C$5:C7768,1,0),0))</f>
        <v>77</v>
      </c>
    </row>
    <row r="7769" spans="1:7" x14ac:dyDescent="0.25">
      <c r="A7769">
        <v>2016</v>
      </c>
      <c r="B7769" s="53" t="str">
        <f t="shared" si="242"/>
        <v>2016_MS78</v>
      </c>
      <c r="C7769" t="s">
        <v>377</v>
      </c>
      <c r="D7769" t="s">
        <v>771</v>
      </c>
      <c r="E7769" s="53" t="str">
        <f t="shared" si="243"/>
        <v>2016_MSWEBSTER</v>
      </c>
      <c r="F7769">
        <v>417000</v>
      </c>
      <c r="G7769" s="53">
        <f t="array" ref="G7769">SUM(IF(A7769=A$5:A7769,IF(C7769=C$5:C7769,1,0),0))</f>
        <v>78</v>
      </c>
    </row>
    <row r="7770" spans="1:7" x14ac:dyDescent="0.25">
      <c r="A7770">
        <v>2016</v>
      </c>
      <c r="B7770" s="53" t="str">
        <f t="shared" si="242"/>
        <v>2016_MS79</v>
      </c>
      <c r="C7770" t="s">
        <v>377</v>
      </c>
      <c r="D7770" t="s">
        <v>775</v>
      </c>
      <c r="E7770" s="53" t="str">
        <f t="shared" si="243"/>
        <v>2016_MSWILKINSON</v>
      </c>
      <c r="F7770">
        <v>417000</v>
      </c>
      <c r="G7770" s="53">
        <f t="array" ref="G7770">SUM(IF(A7770=A$5:A7770,IF(C7770=C$5:C7770,1,0),0))</f>
        <v>79</v>
      </c>
    </row>
    <row r="7771" spans="1:7" x14ac:dyDescent="0.25">
      <c r="A7771">
        <v>2016</v>
      </c>
      <c r="B7771" s="53" t="str">
        <f t="shared" si="242"/>
        <v>2016_MS80</v>
      </c>
      <c r="C7771" t="s">
        <v>377</v>
      </c>
      <c r="D7771" t="s">
        <v>485</v>
      </c>
      <c r="E7771" s="53" t="str">
        <f t="shared" si="243"/>
        <v>2016_MSWINSTON</v>
      </c>
      <c r="F7771">
        <v>417000</v>
      </c>
      <c r="G7771" s="53">
        <f t="array" ref="G7771">SUM(IF(A7771=A$5:A7771,IF(C7771=C$5:C7771,1,0),0))</f>
        <v>80</v>
      </c>
    </row>
    <row r="7772" spans="1:7" x14ac:dyDescent="0.25">
      <c r="A7772">
        <v>2016</v>
      </c>
      <c r="B7772" s="53" t="str">
        <f t="shared" si="242"/>
        <v>2016_MS81</v>
      </c>
      <c r="C7772" t="s">
        <v>377</v>
      </c>
      <c r="D7772" t="s">
        <v>1275</v>
      </c>
      <c r="E7772" s="53" t="str">
        <f t="shared" si="243"/>
        <v>2016_MSYALOBUSHA</v>
      </c>
      <c r="F7772">
        <v>417000</v>
      </c>
      <c r="G7772" s="53">
        <f t="array" ref="G7772">SUM(IF(A7772=A$5:A7772,IF(C7772=C$5:C7772,1,0),0))</f>
        <v>81</v>
      </c>
    </row>
    <row r="7773" spans="1:7" x14ac:dyDescent="0.25">
      <c r="A7773">
        <v>2016</v>
      </c>
      <c r="B7773" s="53" t="str">
        <f t="shared" si="242"/>
        <v>2016_MS82</v>
      </c>
      <c r="C7773" t="s">
        <v>377</v>
      </c>
      <c r="D7773" t="s">
        <v>1276</v>
      </c>
      <c r="E7773" s="53" t="str">
        <f t="shared" si="243"/>
        <v>2016_MSYAZOO</v>
      </c>
      <c r="F7773">
        <v>417000</v>
      </c>
      <c r="G7773" s="53">
        <f t="array" ref="G7773">SUM(IF(A7773=A$5:A7773,IF(C7773=C$5:C7773,1,0),0))</f>
        <v>82</v>
      </c>
    </row>
    <row r="7774" spans="1:7" x14ac:dyDescent="0.25">
      <c r="A7774">
        <v>2016</v>
      </c>
      <c r="B7774" s="53" t="str">
        <f t="shared" si="242"/>
        <v>2016_MO1</v>
      </c>
      <c r="C7774" t="s">
        <v>378</v>
      </c>
      <c r="D7774" t="s">
        <v>897</v>
      </c>
      <c r="E7774" s="53" t="str">
        <f t="shared" si="243"/>
        <v>2016_MOADAIR</v>
      </c>
      <c r="F7774">
        <v>417000</v>
      </c>
      <c r="G7774" s="53">
        <f t="array" ref="G7774">SUM(IF(A7774=A$5:A7774,IF(C7774=C$5:C7774,1,0),0))</f>
        <v>1</v>
      </c>
    </row>
    <row r="7775" spans="1:7" x14ac:dyDescent="0.25">
      <c r="A7775">
        <v>2016</v>
      </c>
      <c r="B7775" s="53" t="str">
        <f t="shared" si="242"/>
        <v>2016_MO2</v>
      </c>
      <c r="C7775" t="s">
        <v>378</v>
      </c>
      <c r="D7775" t="s">
        <v>1277</v>
      </c>
      <c r="E7775" s="53" t="str">
        <f t="shared" si="243"/>
        <v>2016_MOANDREW</v>
      </c>
      <c r="F7775">
        <v>417000</v>
      </c>
      <c r="G7775" s="53">
        <f t="array" ref="G7775">SUM(IF(A7775=A$5:A7775,IF(C7775=C$5:C7775,1,0),0))</f>
        <v>2</v>
      </c>
    </row>
    <row r="7776" spans="1:7" x14ac:dyDescent="0.25">
      <c r="A7776">
        <v>2016</v>
      </c>
      <c r="B7776" s="53" t="str">
        <f t="shared" si="242"/>
        <v>2016_MO3</v>
      </c>
      <c r="C7776" t="s">
        <v>378</v>
      </c>
      <c r="D7776" t="s">
        <v>940</v>
      </c>
      <c r="E7776" s="53" t="str">
        <f t="shared" si="243"/>
        <v>2016_MOATCHISON</v>
      </c>
      <c r="F7776">
        <v>417000</v>
      </c>
      <c r="G7776" s="53">
        <f t="array" ref="G7776">SUM(IF(A7776=A$5:A7776,IF(C7776=C$5:C7776,1,0),0))</f>
        <v>3</v>
      </c>
    </row>
    <row r="7777" spans="1:7" x14ac:dyDescent="0.25">
      <c r="A7777">
        <v>2016</v>
      </c>
      <c r="B7777" s="53" t="str">
        <f t="shared" si="242"/>
        <v>2016_MO4</v>
      </c>
      <c r="C7777" t="s">
        <v>378</v>
      </c>
      <c r="D7777" t="s">
        <v>1278</v>
      </c>
      <c r="E7777" s="53" t="str">
        <f t="shared" si="243"/>
        <v>2016_MOAUDRAIN</v>
      </c>
      <c r="F7777">
        <v>417000</v>
      </c>
      <c r="G7777" s="53">
        <f t="array" ref="G7777">SUM(IF(A7777=A$5:A7777,IF(C7777=C$5:C7777,1,0),0))</f>
        <v>4</v>
      </c>
    </row>
    <row r="7778" spans="1:7" x14ac:dyDescent="0.25">
      <c r="A7778">
        <v>2016</v>
      </c>
      <c r="B7778" s="53" t="str">
        <f t="shared" si="242"/>
        <v>2016_MO5</v>
      </c>
      <c r="C7778" t="s">
        <v>378</v>
      </c>
      <c r="D7778" t="s">
        <v>1126</v>
      </c>
      <c r="E7778" s="53" t="str">
        <f t="shared" si="243"/>
        <v>2016_MOBARRY</v>
      </c>
      <c r="F7778">
        <v>417000</v>
      </c>
      <c r="G7778" s="53">
        <f t="array" ref="G7778">SUM(IF(A7778=A$5:A7778,IF(C7778=C$5:C7778,1,0),0))</f>
        <v>5</v>
      </c>
    </row>
    <row r="7779" spans="1:7" x14ac:dyDescent="0.25">
      <c r="A7779">
        <v>2016</v>
      </c>
      <c r="B7779" s="53" t="str">
        <f t="shared" si="242"/>
        <v>2016_MO6</v>
      </c>
      <c r="C7779" t="s">
        <v>378</v>
      </c>
      <c r="D7779" t="s">
        <v>942</v>
      </c>
      <c r="E7779" s="53" t="str">
        <f t="shared" si="243"/>
        <v>2016_MOBARTON</v>
      </c>
      <c r="F7779">
        <v>417000</v>
      </c>
      <c r="G7779" s="53">
        <f t="array" ref="G7779">SUM(IF(A7779=A$5:A7779,IF(C7779=C$5:C7779,1,0),0))</f>
        <v>6</v>
      </c>
    </row>
    <row r="7780" spans="1:7" x14ac:dyDescent="0.25">
      <c r="A7780">
        <v>2016</v>
      </c>
      <c r="B7780" s="53" t="str">
        <f t="shared" si="242"/>
        <v>2016_MO7</v>
      </c>
      <c r="C7780" t="s">
        <v>378</v>
      </c>
      <c r="D7780" t="s">
        <v>1279</v>
      </c>
      <c r="E7780" s="53" t="str">
        <f t="shared" si="243"/>
        <v>2016_MOBATES</v>
      </c>
      <c r="F7780">
        <v>417000</v>
      </c>
      <c r="G7780" s="53">
        <f t="array" ref="G7780">SUM(IF(A7780=A$5:A7780,IF(C7780=C$5:C7780,1,0),0))</f>
        <v>7</v>
      </c>
    </row>
    <row r="7781" spans="1:7" x14ac:dyDescent="0.25">
      <c r="A7781">
        <v>2016</v>
      </c>
      <c r="B7781" s="53" t="str">
        <f t="shared" si="242"/>
        <v>2016_MO8</v>
      </c>
      <c r="C7781" t="s">
        <v>378</v>
      </c>
      <c r="D7781" t="s">
        <v>503</v>
      </c>
      <c r="E7781" s="53" t="str">
        <f t="shared" si="243"/>
        <v>2016_MOBENTON</v>
      </c>
      <c r="F7781">
        <v>417000</v>
      </c>
      <c r="G7781" s="53">
        <f t="array" ref="G7781">SUM(IF(A7781=A$5:A7781,IF(C7781=C$5:C7781,1,0),0))</f>
        <v>8</v>
      </c>
    </row>
    <row r="7782" spans="1:7" x14ac:dyDescent="0.25">
      <c r="A7782">
        <v>2016</v>
      </c>
      <c r="B7782" s="53" t="str">
        <f t="shared" si="242"/>
        <v>2016_MO9</v>
      </c>
      <c r="C7782" t="s">
        <v>378</v>
      </c>
      <c r="D7782" t="s">
        <v>1280</v>
      </c>
      <c r="E7782" s="53" t="str">
        <f t="shared" si="243"/>
        <v>2016_MOBOLLINGER</v>
      </c>
      <c r="F7782">
        <v>417000</v>
      </c>
      <c r="G7782" s="53">
        <f t="array" ref="G7782">SUM(IF(A7782=A$5:A7782,IF(C7782=C$5:C7782,1,0),0))</f>
        <v>9</v>
      </c>
    </row>
    <row r="7783" spans="1:7" x14ac:dyDescent="0.25">
      <c r="A7783">
        <v>2016</v>
      </c>
      <c r="B7783" s="53" t="str">
        <f t="shared" si="242"/>
        <v>2016_MO10</v>
      </c>
      <c r="C7783" t="s">
        <v>378</v>
      </c>
      <c r="D7783" t="s">
        <v>504</v>
      </c>
      <c r="E7783" s="53" t="str">
        <f t="shared" si="243"/>
        <v>2016_MOBOONE</v>
      </c>
      <c r="F7783">
        <v>417000</v>
      </c>
      <c r="G7783" s="53">
        <f t="array" ref="G7783">SUM(IF(A7783=A$5:A7783,IF(C7783=C$5:C7783,1,0),0))</f>
        <v>10</v>
      </c>
    </row>
    <row r="7784" spans="1:7" x14ac:dyDescent="0.25">
      <c r="A7784">
        <v>2016</v>
      </c>
      <c r="B7784" s="53" t="str">
        <f t="shared" si="242"/>
        <v>2016_MO11</v>
      </c>
      <c r="C7784" t="s">
        <v>378</v>
      </c>
      <c r="D7784" t="s">
        <v>903</v>
      </c>
      <c r="E7784" s="53" t="str">
        <f t="shared" si="243"/>
        <v>2016_MOBUCHANAN</v>
      </c>
      <c r="F7784">
        <v>417000</v>
      </c>
      <c r="G7784" s="53">
        <f t="array" ref="G7784">SUM(IF(A7784=A$5:A7784,IF(C7784=C$5:C7784,1,0),0))</f>
        <v>11</v>
      </c>
    </row>
    <row r="7785" spans="1:7" x14ac:dyDescent="0.25">
      <c r="A7785">
        <v>2016</v>
      </c>
      <c r="B7785" s="53" t="str">
        <f t="shared" si="242"/>
        <v>2016_MO12</v>
      </c>
      <c r="C7785" t="s">
        <v>378</v>
      </c>
      <c r="D7785" t="s">
        <v>433</v>
      </c>
      <c r="E7785" s="53" t="str">
        <f t="shared" si="243"/>
        <v>2016_MOBUTLER</v>
      </c>
      <c r="F7785">
        <v>417000</v>
      </c>
      <c r="G7785" s="53">
        <f t="array" ref="G7785">SUM(IF(A7785=A$5:A7785,IF(C7785=C$5:C7785,1,0),0))</f>
        <v>12</v>
      </c>
    </row>
    <row r="7786" spans="1:7" x14ac:dyDescent="0.25">
      <c r="A7786">
        <v>2016</v>
      </c>
      <c r="B7786" s="53" t="str">
        <f t="shared" si="242"/>
        <v>2016_MO13</v>
      </c>
      <c r="C7786" t="s">
        <v>378</v>
      </c>
      <c r="D7786" t="s">
        <v>1011</v>
      </c>
      <c r="E7786" s="53" t="str">
        <f t="shared" si="243"/>
        <v>2016_MOCALDWELL</v>
      </c>
      <c r="F7786">
        <v>417000</v>
      </c>
      <c r="G7786" s="53">
        <f t="array" ref="G7786">SUM(IF(A7786=A$5:A7786,IF(C7786=C$5:C7786,1,0),0))</f>
        <v>13</v>
      </c>
    </row>
    <row r="7787" spans="1:7" x14ac:dyDescent="0.25">
      <c r="A7787">
        <v>2016</v>
      </c>
      <c r="B7787" s="53" t="str">
        <f t="shared" si="242"/>
        <v>2016_MO14</v>
      </c>
      <c r="C7787" t="s">
        <v>378</v>
      </c>
      <c r="D7787" t="s">
        <v>1281</v>
      </c>
      <c r="E7787" s="53" t="str">
        <f t="shared" si="243"/>
        <v>2016_MOCALLAWAY</v>
      </c>
      <c r="F7787">
        <v>417000</v>
      </c>
      <c r="G7787" s="53">
        <f t="array" ref="G7787">SUM(IF(A7787=A$5:A7787,IF(C7787=C$5:C7787,1,0),0))</f>
        <v>14</v>
      </c>
    </row>
    <row r="7788" spans="1:7" x14ac:dyDescent="0.25">
      <c r="A7788">
        <v>2016</v>
      </c>
      <c r="B7788" s="53" t="str">
        <f t="shared" si="242"/>
        <v>2016_MO15</v>
      </c>
      <c r="C7788" t="s">
        <v>378</v>
      </c>
      <c r="D7788" t="s">
        <v>270</v>
      </c>
      <c r="E7788" s="53" t="str">
        <f t="shared" si="243"/>
        <v>2016_MOCAMDEN</v>
      </c>
      <c r="F7788">
        <v>417000</v>
      </c>
      <c r="G7788" s="53">
        <f t="array" ref="G7788">SUM(IF(A7788=A$5:A7788,IF(C7788=C$5:C7788,1,0),0))</f>
        <v>15</v>
      </c>
    </row>
    <row r="7789" spans="1:7" x14ac:dyDescent="0.25">
      <c r="A7789">
        <v>2016</v>
      </c>
      <c r="B7789" s="53" t="str">
        <f t="shared" si="242"/>
        <v>2016_MO16</v>
      </c>
      <c r="C7789" t="s">
        <v>378</v>
      </c>
      <c r="D7789" t="s">
        <v>1282</v>
      </c>
      <c r="E7789" s="53" t="str">
        <f t="shared" si="243"/>
        <v>2016_MOCAPE GIRARDEAU</v>
      </c>
      <c r="F7789">
        <v>417000</v>
      </c>
      <c r="G7789" s="53">
        <f t="array" ref="G7789">SUM(IF(A7789=A$5:A7789,IF(C7789=C$5:C7789,1,0),0))</f>
        <v>16</v>
      </c>
    </row>
    <row r="7790" spans="1:7" x14ac:dyDescent="0.25">
      <c r="A7790">
        <v>2016</v>
      </c>
      <c r="B7790" s="53" t="str">
        <f t="shared" si="242"/>
        <v>2016_MO17</v>
      </c>
      <c r="C7790" t="s">
        <v>378</v>
      </c>
      <c r="D7790" t="s">
        <v>227</v>
      </c>
      <c r="E7790" s="53" t="str">
        <f t="shared" si="243"/>
        <v>2016_MOCARROLL</v>
      </c>
      <c r="F7790">
        <v>417000</v>
      </c>
      <c r="G7790" s="53">
        <f t="array" ref="G7790">SUM(IF(A7790=A$5:A7790,IF(C7790=C$5:C7790,1,0),0))</f>
        <v>17</v>
      </c>
    </row>
    <row r="7791" spans="1:7" x14ac:dyDescent="0.25">
      <c r="A7791">
        <v>2016</v>
      </c>
      <c r="B7791" s="53" t="str">
        <f t="shared" si="242"/>
        <v>2016_MO18</v>
      </c>
      <c r="C7791" t="s">
        <v>378</v>
      </c>
      <c r="D7791" t="s">
        <v>1015</v>
      </c>
      <c r="E7791" s="53" t="str">
        <f t="shared" si="243"/>
        <v>2016_MOCARTER</v>
      </c>
      <c r="F7791">
        <v>417000</v>
      </c>
      <c r="G7791" s="53">
        <f t="array" ref="G7791">SUM(IF(A7791=A$5:A7791,IF(C7791=C$5:C7791,1,0),0))</f>
        <v>18</v>
      </c>
    </row>
    <row r="7792" spans="1:7" x14ac:dyDescent="0.25">
      <c r="A7792">
        <v>2016</v>
      </c>
      <c r="B7792" s="53" t="str">
        <f t="shared" si="242"/>
        <v>2016_MO19</v>
      </c>
      <c r="C7792" t="s">
        <v>378</v>
      </c>
      <c r="D7792" t="s">
        <v>810</v>
      </c>
      <c r="E7792" s="53" t="str">
        <f t="shared" si="243"/>
        <v>2016_MOCASS</v>
      </c>
      <c r="F7792">
        <v>417000</v>
      </c>
      <c r="G7792" s="53">
        <f t="array" ref="G7792">SUM(IF(A7792=A$5:A7792,IF(C7792=C$5:C7792,1,0),0))</f>
        <v>19</v>
      </c>
    </row>
    <row r="7793" spans="1:7" x14ac:dyDescent="0.25">
      <c r="A7793">
        <v>2016</v>
      </c>
      <c r="B7793" s="53" t="str">
        <f t="shared" si="242"/>
        <v>2016_MO20</v>
      </c>
      <c r="C7793" t="s">
        <v>378</v>
      </c>
      <c r="D7793" t="s">
        <v>905</v>
      </c>
      <c r="E7793" s="53" t="str">
        <f t="shared" si="243"/>
        <v>2016_MOCEDAR</v>
      </c>
      <c r="F7793">
        <v>417000</v>
      </c>
      <c r="G7793" s="53">
        <f t="array" ref="G7793">SUM(IF(A7793=A$5:A7793,IF(C7793=C$5:C7793,1,0),0))</f>
        <v>20</v>
      </c>
    </row>
    <row r="7794" spans="1:7" x14ac:dyDescent="0.25">
      <c r="A7794">
        <v>2016</v>
      </c>
      <c r="B7794" s="53" t="str">
        <f t="shared" si="242"/>
        <v>2016_MO21</v>
      </c>
      <c r="C7794" t="s">
        <v>378</v>
      </c>
      <c r="D7794" t="s">
        <v>1283</v>
      </c>
      <c r="E7794" s="53" t="str">
        <f t="shared" si="243"/>
        <v>2016_MOCHARITON</v>
      </c>
      <c r="F7794">
        <v>417000</v>
      </c>
      <c r="G7794" s="53">
        <f t="array" ref="G7794">SUM(IF(A7794=A$5:A7794,IF(C7794=C$5:C7794,1,0),0))</f>
        <v>21</v>
      </c>
    </row>
    <row r="7795" spans="1:7" x14ac:dyDescent="0.25">
      <c r="A7795">
        <v>2016</v>
      </c>
      <c r="B7795" s="53" t="str">
        <f t="shared" si="242"/>
        <v>2016_MO22</v>
      </c>
      <c r="C7795" t="s">
        <v>378</v>
      </c>
      <c r="D7795" t="s">
        <v>812</v>
      </c>
      <c r="E7795" s="53" t="str">
        <f t="shared" si="243"/>
        <v>2016_MOCHRISTIAN</v>
      </c>
      <c r="F7795">
        <v>417000</v>
      </c>
      <c r="G7795" s="53">
        <f t="array" ref="G7795">SUM(IF(A7795=A$5:A7795,IF(C7795=C$5:C7795,1,0),0))</f>
        <v>22</v>
      </c>
    </row>
    <row r="7796" spans="1:7" x14ac:dyDescent="0.25">
      <c r="A7796">
        <v>2016</v>
      </c>
      <c r="B7796" s="53" t="str">
        <f t="shared" si="242"/>
        <v>2016_MO23</v>
      </c>
      <c r="C7796" t="s">
        <v>378</v>
      </c>
      <c r="D7796" t="s">
        <v>507</v>
      </c>
      <c r="E7796" s="53" t="str">
        <f t="shared" si="243"/>
        <v>2016_MOCLARK</v>
      </c>
      <c r="F7796">
        <v>417000</v>
      </c>
      <c r="G7796" s="53">
        <f t="array" ref="G7796">SUM(IF(A7796=A$5:A7796,IF(C7796=C$5:C7796,1,0),0))</f>
        <v>23</v>
      </c>
    </row>
    <row r="7797" spans="1:7" x14ac:dyDescent="0.25">
      <c r="A7797">
        <v>2016</v>
      </c>
      <c r="B7797" s="53" t="str">
        <f t="shared" si="242"/>
        <v>2016_MO24</v>
      </c>
      <c r="C7797" t="s">
        <v>378</v>
      </c>
      <c r="D7797" t="s">
        <v>439</v>
      </c>
      <c r="E7797" s="53" t="str">
        <f t="shared" si="243"/>
        <v>2016_MOCLAY</v>
      </c>
      <c r="F7797">
        <v>417000</v>
      </c>
      <c r="G7797" s="53">
        <f t="array" ref="G7797">SUM(IF(A7797=A$5:A7797,IF(C7797=C$5:C7797,1,0),0))</f>
        <v>24</v>
      </c>
    </row>
    <row r="7798" spans="1:7" x14ac:dyDescent="0.25">
      <c r="A7798">
        <v>2016</v>
      </c>
      <c r="B7798" s="53" t="str">
        <f t="shared" si="242"/>
        <v>2016_MO25</v>
      </c>
      <c r="C7798" t="s">
        <v>378</v>
      </c>
      <c r="D7798" t="s">
        <v>813</v>
      </c>
      <c r="E7798" s="53" t="str">
        <f t="shared" si="243"/>
        <v>2016_MOCLINTON</v>
      </c>
      <c r="F7798">
        <v>417000</v>
      </c>
      <c r="G7798" s="53">
        <f t="array" ref="G7798">SUM(IF(A7798=A$5:A7798,IF(C7798=C$5:C7798,1,0),0))</f>
        <v>25</v>
      </c>
    </row>
    <row r="7799" spans="1:7" x14ac:dyDescent="0.25">
      <c r="A7799">
        <v>2016</v>
      </c>
      <c r="B7799" s="53" t="str">
        <f t="shared" si="242"/>
        <v>2016_MO26</v>
      </c>
      <c r="C7799" t="s">
        <v>378</v>
      </c>
      <c r="D7799" t="s">
        <v>1284</v>
      </c>
      <c r="E7799" s="53" t="str">
        <f t="shared" si="243"/>
        <v>2016_MOCOLE</v>
      </c>
      <c r="F7799">
        <v>417000</v>
      </c>
      <c r="G7799" s="53">
        <f t="array" ref="G7799">SUM(IF(A7799=A$5:A7799,IF(C7799=C$5:C7799,1,0),0))</f>
        <v>26</v>
      </c>
    </row>
    <row r="7800" spans="1:7" x14ac:dyDescent="0.25">
      <c r="A7800">
        <v>2016</v>
      </c>
      <c r="B7800" s="53" t="str">
        <f t="shared" si="242"/>
        <v>2016_MO27</v>
      </c>
      <c r="C7800" t="s">
        <v>378</v>
      </c>
      <c r="D7800" t="s">
        <v>1285</v>
      </c>
      <c r="E7800" s="53" t="str">
        <f t="shared" si="243"/>
        <v>2016_MOCOOPER</v>
      </c>
      <c r="F7800">
        <v>417000</v>
      </c>
      <c r="G7800" s="53">
        <f t="array" ref="G7800">SUM(IF(A7800=A$5:A7800,IF(C7800=C$5:C7800,1,0),0))</f>
        <v>27</v>
      </c>
    </row>
    <row r="7801" spans="1:7" x14ac:dyDescent="0.25">
      <c r="A7801">
        <v>2016</v>
      </c>
      <c r="B7801" s="53" t="str">
        <f t="shared" si="242"/>
        <v>2016_MO28</v>
      </c>
      <c r="C7801" t="s">
        <v>378</v>
      </c>
      <c r="D7801" t="s">
        <v>512</v>
      </c>
      <c r="E7801" s="53" t="str">
        <f t="shared" si="243"/>
        <v>2016_MOCRAWFORD</v>
      </c>
      <c r="F7801">
        <v>417000</v>
      </c>
      <c r="G7801" s="53">
        <f t="array" ref="G7801">SUM(IF(A7801=A$5:A7801,IF(C7801=C$5:C7801,1,0),0))</f>
        <v>28</v>
      </c>
    </row>
    <row r="7802" spans="1:7" x14ac:dyDescent="0.25">
      <c r="A7802">
        <v>2016</v>
      </c>
      <c r="B7802" s="53" t="str">
        <f t="shared" si="242"/>
        <v>2016_MO29</v>
      </c>
      <c r="C7802" t="s">
        <v>378</v>
      </c>
      <c r="D7802" t="s">
        <v>700</v>
      </c>
      <c r="E7802" s="53" t="str">
        <f t="shared" si="243"/>
        <v>2016_MODADE</v>
      </c>
      <c r="F7802">
        <v>417000</v>
      </c>
      <c r="G7802" s="53">
        <f t="array" ref="G7802">SUM(IF(A7802=A$5:A7802,IF(C7802=C$5:C7802,1,0),0))</f>
        <v>29</v>
      </c>
    </row>
    <row r="7803" spans="1:7" x14ac:dyDescent="0.25">
      <c r="A7803">
        <v>2016</v>
      </c>
      <c r="B7803" s="53" t="str">
        <f t="shared" si="242"/>
        <v>2016_MO30</v>
      </c>
      <c r="C7803" t="s">
        <v>378</v>
      </c>
      <c r="D7803" t="s">
        <v>449</v>
      </c>
      <c r="E7803" s="53" t="str">
        <f t="shared" si="243"/>
        <v>2016_MODALLAS</v>
      </c>
      <c r="F7803">
        <v>417000</v>
      </c>
      <c r="G7803" s="53">
        <f t="array" ref="G7803">SUM(IF(A7803=A$5:A7803,IF(C7803=C$5:C7803,1,0),0))</f>
        <v>30</v>
      </c>
    </row>
    <row r="7804" spans="1:7" x14ac:dyDescent="0.25">
      <c r="A7804">
        <v>2016</v>
      </c>
      <c r="B7804" s="53" t="str">
        <f t="shared" si="242"/>
        <v>2016_MO31</v>
      </c>
      <c r="C7804" t="s">
        <v>378</v>
      </c>
      <c r="D7804" t="s">
        <v>861</v>
      </c>
      <c r="E7804" s="53" t="str">
        <f t="shared" si="243"/>
        <v>2016_MODAVIESS</v>
      </c>
      <c r="F7804">
        <v>417000</v>
      </c>
      <c r="G7804" s="53">
        <f t="array" ref="G7804">SUM(IF(A7804=A$5:A7804,IF(C7804=C$5:C7804,1,0),0))</f>
        <v>31</v>
      </c>
    </row>
    <row r="7805" spans="1:7" x14ac:dyDescent="0.25">
      <c r="A7805">
        <v>2016</v>
      </c>
      <c r="B7805" s="53" t="str">
        <f t="shared" si="242"/>
        <v>2016_MO32</v>
      </c>
      <c r="C7805" t="s">
        <v>378</v>
      </c>
      <c r="D7805" t="s">
        <v>450</v>
      </c>
      <c r="E7805" s="53" t="str">
        <f t="shared" si="243"/>
        <v>2016_MODE KALB</v>
      </c>
      <c r="F7805">
        <v>417000</v>
      </c>
      <c r="G7805" s="53">
        <f t="array" ref="G7805">SUM(IF(A7805=A$5:A7805,IF(C7805=C$5:C7805,1,0),0))</f>
        <v>32</v>
      </c>
    </row>
    <row r="7806" spans="1:7" x14ac:dyDescent="0.25">
      <c r="A7806">
        <v>2016</v>
      </c>
      <c r="B7806" s="53" t="str">
        <f t="shared" si="242"/>
        <v>2016_MO33</v>
      </c>
      <c r="C7806" t="s">
        <v>378</v>
      </c>
      <c r="D7806" t="s">
        <v>1286</v>
      </c>
      <c r="E7806" s="53" t="str">
        <f t="shared" si="243"/>
        <v>2016_MODENT</v>
      </c>
      <c r="F7806">
        <v>417000</v>
      </c>
      <c r="G7806" s="53">
        <f t="array" ref="G7806">SUM(IF(A7806=A$5:A7806,IF(C7806=C$5:C7806,1,0),0))</f>
        <v>33</v>
      </c>
    </row>
    <row r="7807" spans="1:7" x14ac:dyDescent="0.25">
      <c r="A7807">
        <v>2016</v>
      </c>
      <c r="B7807" s="53" t="str">
        <f t="shared" si="242"/>
        <v>2016_MO34</v>
      </c>
      <c r="C7807" t="s">
        <v>378</v>
      </c>
      <c r="D7807" t="s">
        <v>190</v>
      </c>
      <c r="E7807" s="53" t="str">
        <f t="shared" si="243"/>
        <v>2016_MODOUGLAS</v>
      </c>
      <c r="F7807">
        <v>417000</v>
      </c>
      <c r="G7807" s="53">
        <f t="array" ref="G7807">SUM(IF(A7807=A$5:A7807,IF(C7807=C$5:C7807,1,0),0))</f>
        <v>34</v>
      </c>
    </row>
    <row r="7808" spans="1:7" x14ac:dyDescent="0.25">
      <c r="A7808">
        <v>2016</v>
      </c>
      <c r="B7808" s="53" t="str">
        <f t="shared" si="242"/>
        <v>2016_MO35</v>
      </c>
      <c r="C7808" t="s">
        <v>378</v>
      </c>
      <c r="D7808" t="s">
        <v>1287</v>
      </c>
      <c r="E7808" s="53" t="str">
        <f t="shared" si="243"/>
        <v>2016_MODUNKLIN</v>
      </c>
      <c r="F7808">
        <v>417000</v>
      </c>
      <c r="G7808" s="53">
        <f t="array" ref="G7808">SUM(IF(A7808=A$5:A7808,IF(C7808=C$5:C7808,1,0),0))</f>
        <v>35</v>
      </c>
    </row>
    <row r="7809" spans="1:7" x14ac:dyDescent="0.25">
      <c r="A7809">
        <v>2016</v>
      </c>
      <c r="B7809" s="53" t="str">
        <f t="shared" si="242"/>
        <v>2016_MO36</v>
      </c>
      <c r="C7809" t="s">
        <v>378</v>
      </c>
      <c r="D7809" t="s">
        <v>455</v>
      </c>
      <c r="E7809" s="53" t="str">
        <f t="shared" si="243"/>
        <v>2016_MOFRANKLIN</v>
      </c>
      <c r="F7809">
        <v>417000</v>
      </c>
      <c r="G7809" s="53">
        <f t="array" ref="G7809">SUM(IF(A7809=A$5:A7809,IF(C7809=C$5:C7809,1,0),0))</f>
        <v>36</v>
      </c>
    </row>
    <row r="7810" spans="1:7" x14ac:dyDescent="0.25">
      <c r="A7810">
        <v>2016</v>
      </c>
      <c r="B7810" s="53" t="str">
        <f t="shared" si="242"/>
        <v>2016_MO37</v>
      </c>
      <c r="C7810" t="s">
        <v>378</v>
      </c>
      <c r="D7810" t="s">
        <v>1288</v>
      </c>
      <c r="E7810" s="53" t="str">
        <f t="shared" si="243"/>
        <v>2016_MOGASCONADE</v>
      </c>
      <c r="F7810">
        <v>417000</v>
      </c>
      <c r="G7810" s="53">
        <f t="array" ref="G7810">SUM(IF(A7810=A$5:A7810,IF(C7810=C$5:C7810,1,0),0))</f>
        <v>37</v>
      </c>
    </row>
    <row r="7811" spans="1:7" x14ac:dyDescent="0.25">
      <c r="A7811">
        <v>2016</v>
      </c>
      <c r="B7811" s="53" t="str">
        <f t="shared" si="242"/>
        <v>2016_MO38</v>
      </c>
      <c r="C7811" t="s">
        <v>378</v>
      </c>
      <c r="D7811" t="s">
        <v>1289</v>
      </c>
      <c r="E7811" s="53" t="str">
        <f t="shared" si="243"/>
        <v>2016_MOGENTRY</v>
      </c>
      <c r="F7811">
        <v>417000</v>
      </c>
      <c r="G7811" s="53">
        <f t="array" ref="G7811">SUM(IF(A7811=A$5:A7811,IF(C7811=C$5:C7811,1,0),0))</f>
        <v>38</v>
      </c>
    </row>
    <row r="7812" spans="1:7" x14ac:dyDescent="0.25">
      <c r="A7812">
        <v>2016</v>
      </c>
      <c r="B7812" s="53" t="str">
        <f t="shared" si="242"/>
        <v>2016_MO39</v>
      </c>
      <c r="C7812" t="s">
        <v>378</v>
      </c>
      <c r="D7812" t="s">
        <v>212</v>
      </c>
      <c r="E7812" s="53" t="str">
        <f t="shared" si="243"/>
        <v>2016_MOGREENE</v>
      </c>
      <c r="F7812">
        <v>417000</v>
      </c>
      <c r="G7812" s="53">
        <f t="array" ref="G7812">SUM(IF(A7812=A$5:A7812,IF(C7812=C$5:C7812,1,0),0))</f>
        <v>39</v>
      </c>
    </row>
    <row r="7813" spans="1:7" x14ac:dyDescent="0.25">
      <c r="A7813">
        <v>2016</v>
      </c>
      <c r="B7813" s="53" t="str">
        <f t="shared" si="242"/>
        <v>2016_MO40</v>
      </c>
      <c r="C7813" t="s">
        <v>378</v>
      </c>
      <c r="D7813" t="s">
        <v>821</v>
      </c>
      <c r="E7813" s="53" t="str">
        <f t="shared" si="243"/>
        <v>2016_MOGRUNDY</v>
      </c>
      <c r="F7813">
        <v>417000</v>
      </c>
      <c r="G7813" s="53">
        <f t="array" ref="G7813">SUM(IF(A7813=A$5:A7813,IF(C7813=C$5:C7813,1,0),0))</f>
        <v>40</v>
      </c>
    </row>
    <row r="7814" spans="1:7" x14ac:dyDescent="0.25">
      <c r="A7814">
        <v>2016</v>
      </c>
      <c r="B7814" s="53" t="str">
        <f t="shared" ref="B7814:B7877" si="244">A7814&amp;"_"&amp;C7814&amp;G7814</f>
        <v>2016_MO41</v>
      </c>
      <c r="C7814" t="s">
        <v>378</v>
      </c>
      <c r="D7814" t="s">
        <v>867</v>
      </c>
      <c r="E7814" s="53" t="str">
        <f t="shared" ref="E7814:E7877" si="245">A7814&amp;"_"&amp;C7814&amp;D7814</f>
        <v>2016_MOHARRISON</v>
      </c>
      <c r="F7814">
        <v>417000</v>
      </c>
      <c r="G7814" s="53">
        <f t="array" ref="G7814">SUM(IF(A7814=A$5:A7814,IF(C7814=C$5:C7814,1,0),0))</f>
        <v>41</v>
      </c>
    </row>
    <row r="7815" spans="1:7" x14ac:dyDescent="0.25">
      <c r="A7815">
        <v>2016</v>
      </c>
      <c r="B7815" s="53" t="str">
        <f t="shared" si="244"/>
        <v>2016_MO42</v>
      </c>
      <c r="C7815" t="s">
        <v>378</v>
      </c>
      <c r="D7815" t="s">
        <v>458</v>
      </c>
      <c r="E7815" s="53" t="str">
        <f t="shared" si="245"/>
        <v>2016_MOHENRY</v>
      </c>
      <c r="F7815">
        <v>417000</v>
      </c>
      <c r="G7815" s="53">
        <f t="array" ref="G7815">SUM(IF(A7815=A$5:A7815,IF(C7815=C$5:C7815,1,0),0))</f>
        <v>42</v>
      </c>
    </row>
    <row r="7816" spans="1:7" x14ac:dyDescent="0.25">
      <c r="A7816">
        <v>2016</v>
      </c>
      <c r="B7816" s="53" t="str">
        <f t="shared" si="244"/>
        <v>2016_MO43</v>
      </c>
      <c r="C7816" t="s">
        <v>378</v>
      </c>
      <c r="D7816" t="s">
        <v>1290</v>
      </c>
      <c r="E7816" s="53" t="str">
        <f t="shared" si="245"/>
        <v>2016_MOHICKORY</v>
      </c>
      <c r="F7816">
        <v>417000</v>
      </c>
      <c r="G7816" s="53">
        <f t="array" ref="G7816">SUM(IF(A7816=A$5:A7816,IF(C7816=C$5:C7816,1,0),0))</f>
        <v>43</v>
      </c>
    </row>
    <row r="7817" spans="1:7" x14ac:dyDescent="0.25">
      <c r="A7817">
        <v>2016</v>
      </c>
      <c r="B7817" s="53" t="str">
        <f t="shared" si="244"/>
        <v>2016_MO44</v>
      </c>
      <c r="C7817" t="s">
        <v>378</v>
      </c>
      <c r="D7817" t="s">
        <v>1291</v>
      </c>
      <c r="E7817" s="53" t="str">
        <f t="shared" si="245"/>
        <v>2016_MOHOLT</v>
      </c>
      <c r="F7817">
        <v>417000</v>
      </c>
      <c r="G7817" s="53">
        <f t="array" ref="G7817">SUM(IF(A7817=A$5:A7817,IF(C7817=C$5:C7817,1,0),0))</f>
        <v>44</v>
      </c>
    </row>
    <row r="7818" spans="1:7" x14ac:dyDescent="0.25">
      <c r="A7818">
        <v>2016</v>
      </c>
      <c r="B7818" s="53" t="str">
        <f t="shared" si="244"/>
        <v>2016_MO45</v>
      </c>
      <c r="C7818" t="s">
        <v>378</v>
      </c>
      <c r="D7818" t="s">
        <v>231</v>
      </c>
      <c r="E7818" s="53" t="str">
        <f t="shared" si="245"/>
        <v>2016_MOHOWARD</v>
      </c>
      <c r="F7818">
        <v>417000</v>
      </c>
      <c r="G7818" s="53">
        <f t="array" ref="G7818">SUM(IF(A7818=A$5:A7818,IF(C7818=C$5:C7818,1,0),0))</f>
        <v>45</v>
      </c>
    </row>
    <row r="7819" spans="1:7" x14ac:dyDescent="0.25">
      <c r="A7819">
        <v>2016</v>
      </c>
      <c r="B7819" s="53" t="str">
        <f t="shared" si="244"/>
        <v>2016_MO46</v>
      </c>
      <c r="C7819" t="s">
        <v>378</v>
      </c>
      <c r="D7819" t="s">
        <v>1292</v>
      </c>
      <c r="E7819" s="53" t="str">
        <f t="shared" si="245"/>
        <v>2016_MOHOWELL</v>
      </c>
      <c r="F7819">
        <v>417000</v>
      </c>
      <c r="G7819" s="53">
        <f t="array" ref="G7819">SUM(IF(A7819=A$5:A7819,IF(C7819=C$5:C7819,1,0),0))</f>
        <v>46</v>
      </c>
    </row>
    <row r="7820" spans="1:7" x14ac:dyDescent="0.25">
      <c r="A7820">
        <v>2016</v>
      </c>
      <c r="B7820" s="53" t="str">
        <f t="shared" si="244"/>
        <v>2016_MO47</v>
      </c>
      <c r="C7820" t="s">
        <v>378</v>
      </c>
      <c r="D7820" t="s">
        <v>1145</v>
      </c>
      <c r="E7820" s="53" t="str">
        <f t="shared" si="245"/>
        <v>2016_MOIRON</v>
      </c>
      <c r="F7820">
        <v>417000</v>
      </c>
      <c r="G7820" s="53">
        <f t="array" ref="G7820">SUM(IF(A7820=A$5:A7820,IF(C7820=C$5:C7820,1,0),0))</f>
        <v>47</v>
      </c>
    </row>
    <row r="7821" spans="1:7" x14ac:dyDescent="0.25">
      <c r="A7821">
        <v>2016</v>
      </c>
      <c r="B7821" s="53" t="str">
        <f t="shared" si="244"/>
        <v>2016_MO48</v>
      </c>
      <c r="C7821" t="s">
        <v>378</v>
      </c>
      <c r="D7821" t="s">
        <v>460</v>
      </c>
      <c r="E7821" s="53" t="str">
        <f t="shared" si="245"/>
        <v>2016_MOJACKSON</v>
      </c>
      <c r="F7821">
        <v>417000</v>
      </c>
      <c r="G7821" s="53">
        <f t="array" ref="G7821">SUM(IF(A7821=A$5:A7821,IF(C7821=C$5:C7821,1,0),0))</f>
        <v>48</v>
      </c>
    </row>
    <row r="7822" spans="1:7" x14ac:dyDescent="0.25">
      <c r="A7822">
        <v>2016</v>
      </c>
      <c r="B7822" s="53" t="str">
        <f t="shared" si="244"/>
        <v>2016_MO49</v>
      </c>
      <c r="C7822" t="s">
        <v>378</v>
      </c>
      <c r="D7822" t="s">
        <v>729</v>
      </c>
      <c r="E7822" s="53" t="str">
        <f t="shared" si="245"/>
        <v>2016_MOJASPER</v>
      </c>
      <c r="F7822">
        <v>417000</v>
      </c>
      <c r="G7822" s="53">
        <f t="array" ref="G7822">SUM(IF(A7822=A$5:A7822,IF(C7822=C$5:C7822,1,0),0))</f>
        <v>49</v>
      </c>
    </row>
    <row r="7823" spans="1:7" x14ac:dyDescent="0.25">
      <c r="A7823">
        <v>2016</v>
      </c>
      <c r="B7823" s="53" t="str">
        <f t="shared" si="244"/>
        <v>2016_MO50</v>
      </c>
      <c r="C7823" t="s">
        <v>378</v>
      </c>
      <c r="D7823" t="s">
        <v>196</v>
      </c>
      <c r="E7823" s="53" t="str">
        <f t="shared" si="245"/>
        <v>2016_MOJEFFERSON</v>
      </c>
      <c r="F7823">
        <v>417000</v>
      </c>
      <c r="G7823" s="53">
        <f t="array" ref="G7823">SUM(IF(A7823=A$5:A7823,IF(C7823=C$5:C7823,1,0),0))</f>
        <v>50</v>
      </c>
    </row>
    <row r="7824" spans="1:7" x14ac:dyDescent="0.25">
      <c r="A7824">
        <v>2016</v>
      </c>
      <c r="B7824" s="53" t="str">
        <f t="shared" si="244"/>
        <v>2016_MO51</v>
      </c>
      <c r="C7824" t="s">
        <v>378</v>
      </c>
      <c r="D7824" t="s">
        <v>525</v>
      </c>
      <c r="E7824" s="53" t="str">
        <f t="shared" si="245"/>
        <v>2016_MOJOHNSON</v>
      </c>
      <c r="F7824">
        <v>417000</v>
      </c>
      <c r="G7824" s="53">
        <f t="array" ref="G7824">SUM(IF(A7824=A$5:A7824,IF(C7824=C$5:C7824,1,0),0))</f>
        <v>51</v>
      </c>
    </row>
    <row r="7825" spans="1:7" x14ac:dyDescent="0.25">
      <c r="A7825">
        <v>2016</v>
      </c>
      <c r="B7825" s="53" t="str">
        <f t="shared" si="244"/>
        <v>2016_MO52</v>
      </c>
      <c r="C7825" t="s">
        <v>378</v>
      </c>
      <c r="D7825" t="s">
        <v>830</v>
      </c>
      <c r="E7825" s="53" t="str">
        <f t="shared" si="245"/>
        <v>2016_MOKNOX</v>
      </c>
      <c r="F7825">
        <v>417000</v>
      </c>
      <c r="G7825" s="53">
        <f t="array" ref="G7825">SUM(IF(A7825=A$5:A7825,IF(C7825=C$5:C7825,1,0),0))</f>
        <v>52</v>
      </c>
    </row>
    <row r="7826" spans="1:7" x14ac:dyDescent="0.25">
      <c r="A7826">
        <v>2016</v>
      </c>
      <c r="B7826" s="53" t="str">
        <f t="shared" si="244"/>
        <v>2016_MO53</v>
      </c>
      <c r="C7826" t="s">
        <v>378</v>
      </c>
      <c r="D7826" t="s">
        <v>1293</v>
      </c>
      <c r="E7826" s="53" t="str">
        <f t="shared" si="245"/>
        <v>2016_MOLACLEDE</v>
      </c>
      <c r="F7826">
        <v>417000</v>
      </c>
      <c r="G7826" s="53">
        <f t="array" ref="G7826">SUM(IF(A7826=A$5:A7826,IF(C7826=C$5:C7826,1,0),0))</f>
        <v>53</v>
      </c>
    </row>
    <row r="7827" spans="1:7" x14ac:dyDescent="0.25">
      <c r="A7827">
        <v>2016</v>
      </c>
      <c r="B7827" s="53" t="str">
        <f t="shared" si="244"/>
        <v>2016_MO54</v>
      </c>
      <c r="C7827" t="s">
        <v>378</v>
      </c>
      <c r="D7827" t="s">
        <v>526</v>
      </c>
      <c r="E7827" s="53" t="str">
        <f t="shared" si="245"/>
        <v>2016_MOLAFAYETTE</v>
      </c>
      <c r="F7827">
        <v>417000</v>
      </c>
      <c r="G7827" s="53">
        <f t="array" ref="G7827">SUM(IF(A7827=A$5:A7827,IF(C7827=C$5:C7827,1,0),0))</f>
        <v>54</v>
      </c>
    </row>
    <row r="7828" spans="1:7" x14ac:dyDescent="0.25">
      <c r="A7828">
        <v>2016</v>
      </c>
      <c r="B7828" s="53" t="str">
        <f t="shared" si="244"/>
        <v>2016_MO55</v>
      </c>
      <c r="C7828" t="s">
        <v>378</v>
      </c>
      <c r="D7828" t="s">
        <v>463</v>
      </c>
      <c r="E7828" s="53" t="str">
        <f t="shared" si="245"/>
        <v>2016_MOLAWRENCE</v>
      </c>
      <c r="F7828">
        <v>417000</v>
      </c>
      <c r="G7828" s="53">
        <f t="array" ref="G7828">SUM(IF(A7828=A$5:A7828,IF(C7828=C$5:C7828,1,0),0))</f>
        <v>55</v>
      </c>
    </row>
    <row r="7829" spans="1:7" x14ac:dyDescent="0.25">
      <c r="A7829">
        <v>2016</v>
      </c>
      <c r="B7829" s="53" t="str">
        <f t="shared" si="244"/>
        <v>2016_MO56</v>
      </c>
      <c r="C7829" t="s">
        <v>378</v>
      </c>
      <c r="D7829" t="s">
        <v>796</v>
      </c>
      <c r="E7829" s="53" t="str">
        <f t="shared" si="245"/>
        <v>2016_MOLEWIS</v>
      </c>
      <c r="F7829">
        <v>417000</v>
      </c>
      <c r="G7829" s="53">
        <f t="array" ref="G7829">SUM(IF(A7829=A$5:A7829,IF(C7829=C$5:C7829,1,0),0))</f>
        <v>56</v>
      </c>
    </row>
    <row r="7830" spans="1:7" x14ac:dyDescent="0.25">
      <c r="A7830">
        <v>2016</v>
      </c>
      <c r="B7830" s="53" t="str">
        <f t="shared" si="244"/>
        <v>2016_MO57</v>
      </c>
      <c r="C7830" t="s">
        <v>378</v>
      </c>
      <c r="D7830" t="s">
        <v>221</v>
      </c>
      <c r="E7830" s="53" t="str">
        <f t="shared" si="245"/>
        <v>2016_MOLINCOLN</v>
      </c>
      <c r="F7830">
        <v>417000</v>
      </c>
      <c r="G7830" s="53">
        <f t="array" ref="G7830">SUM(IF(A7830=A$5:A7830,IF(C7830=C$5:C7830,1,0),0))</f>
        <v>57</v>
      </c>
    </row>
    <row r="7831" spans="1:7" x14ac:dyDescent="0.25">
      <c r="A7831">
        <v>2016</v>
      </c>
      <c r="B7831" s="53" t="str">
        <f t="shared" si="244"/>
        <v>2016_MO58</v>
      </c>
      <c r="C7831" t="s">
        <v>378</v>
      </c>
      <c r="D7831" t="s">
        <v>917</v>
      </c>
      <c r="E7831" s="53" t="str">
        <f t="shared" si="245"/>
        <v>2016_MOLINN</v>
      </c>
      <c r="F7831">
        <v>417000</v>
      </c>
      <c r="G7831" s="53">
        <f t="array" ref="G7831">SUM(IF(A7831=A$5:A7831,IF(C7831=C$5:C7831,1,0),0))</f>
        <v>58</v>
      </c>
    </row>
    <row r="7832" spans="1:7" x14ac:dyDescent="0.25">
      <c r="A7832">
        <v>2016</v>
      </c>
      <c r="B7832" s="53" t="str">
        <f t="shared" si="244"/>
        <v>2016_MO59</v>
      </c>
      <c r="C7832" t="s">
        <v>378</v>
      </c>
      <c r="D7832" t="s">
        <v>832</v>
      </c>
      <c r="E7832" s="53" t="str">
        <f t="shared" si="245"/>
        <v>2016_MOLIVINGSTON</v>
      </c>
      <c r="F7832">
        <v>417000</v>
      </c>
      <c r="G7832" s="53">
        <f t="array" ref="G7832">SUM(IF(A7832=A$5:A7832,IF(C7832=C$5:C7832,1,0),0))</f>
        <v>59</v>
      </c>
    </row>
    <row r="7833" spans="1:7" x14ac:dyDescent="0.25">
      <c r="A7833">
        <v>2016</v>
      </c>
      <c r="B7833" s="53" t="str">
        <f t="shared" si="244"/>
        <v>2016_MO60</v>
      </c>
      <c r="C7833" t="s">
        <v>378</v>
      </c>
      <c r="D7833" t="s">
        <v>1294</v>
      </c>
      <c r="E7833" s="53" t="str">
        <f t="shared" si="245"/>
        <v>2016_MOMCDONALD</v>
      </c>
      <c r="F7833">
        <v>417000</v>
      </c>
      <c r="G7833" s="53">
        <f t="array" ref="G7833">SUM(IF(A7833=A$5:A7833,IF(C7833=C$5:C7833,1,0),0))</f>
        <v>60</v>
      </c>
    </row>
    <row r="7834" spans="1:7" x14ac:dyDescent="0.25">
      <c r="A7834">
        <v>2016</v>
      </c>
      <c r="B7834" s="53" t="str">
        <f t="shared" si="244"/>
        <v>2016_MO61</v>
      </c>
      <c r="C7834" t="s">
        <v>378</v>
      </c>
      <c r="D7834" t="s">
        <v>288</v>
      </c>
      <c r="E7834" s="53" t="str">
        <f t="shared" si="245"/>
        <v>2016_MOMACON</v>
      </c>
      <c r="F7834">
        <v>417000</v>
      </c>
      <c r="G7834" s="53">
        <f t="array" ref="G7834">SUM(IF(A7834=A$5:A7834,IF(C7834=C$5:C7834,1,0),0))</f>
        <v>61</v>
      </c>
    </row>
    <row r="7835" spans="1:7" x14ac:dyDescent="0.25">
      <c r="A7835">
        <v>2016</v>
      </c>
      <c r="B7835" s="53" t="str">
        <f t="shared" si="244"/>
        <v>2016_MO62</v>
      </c>
      <c r="C7835" t="s">
        <v>378</v>
      </c>
      <c r="D7835" t="s">
        <v>467</v>
      </c>
      <c r="E7835" s="53" t="str">
        <f t="shared" si="245"/>
        <v>2016_MOMADISON</v>
      </c>
      <c r="F7835">
        <v>417000</v>
      </c>
      <c r="G7835" s="53">
        <f t="array" ref="G7835">SUM(IF(A7835=A$5:A7835,IF(C7835=C$5:C7835,1,0),0))</f>
        <v>62</v>
      </c>
    </row>
    <row r="7836" spans="1:7" x14ac:dyDescent="0.25">
      <c r="A7836">
        <v>2016</v>
      </c>
      <c r="B7836" s="53" t="str">
        <f t="shared" si="244"/>
        <v>2016_MO63</v>
      </c>
      <c r="C7836" t="s">
        <v>378</v>
      </c>
      <c r="D7836" t="s">
        <v>1295</v>
      </c>
      <c r="E7836" s="53" t="str">
        <f t="shared" si="245"/>
        <v>2016_MOMARIES</v>
      </c>
      <c r="F7836">
        <v>417000</v>
      </c>
      <c r="G7836" s="53">
        <f t="array" ref="G7836">SUM(IF(A7836=A$5:A7836,IF(C7836=C$5:C7836,1,0),0))</f>
        <v>63</v>
      </c>
    </row>
    <row r="7837" spans="1:7" x14ac:dyDescent="0.25">
      <c r="A7837">
        <v>2016</v>
      </c>
      <c r="B7837" s="53" t="str">
        <f t="shared" si="244"/>
        <v>2016_MO64</v>
      </c>
      <c r="C7837" t="s">
        <v>378</v>
      </c>
      <c r="D7837" t="s">
        <v>469</v>
      </c>
      <c r="E7837" s="53" t="str">
        <f t="shared" si="245"/>
        <v>2016_MOMARION</v>
      </c>
      <c r="F7837">
        <v>417000</v>
      </c>
      <c r="G7837" s="53">
        <f t="array" ref="G7837">SUM(IF(A7837=A$5:A7837,IF(C7837=C$5:C7837,1,0),0))</f>
        <v>64</v>
      </c>
    </row>
    <row r="7838" spans="1:7" x14ac:dyDescent="0.25">
      <c r="A7838">
        <v>2016</v>
      </c>
      <c r="B7838" s="53" t="str">
        <f t="shared" si="244"/>
        <v>2016_MO65</v>
      </c>
      <c r="C7838" t="s">
        <v>378</v>
      </c>
      <c r="D7838" t="s">
        <v>840</v>
      </c>
      <c r="E7838" s="53" t="str">
        <f t="shared" si="245"/>
        <v>2016_MOMERCER</v>
      </c>
      <c r="F7838">
        <v>417000</v>
      </c>
      <c r="G7838" s="53">
        <f t="array" ref="G7838">SUM(IF(A7838=A$5:A7838,IF(C7838=C$5:C7838,1,0),0))</f>
        <v>65</v>
      </c>
    </row>
    <row r="7839" spans="1:7" x14ac:dyDescent="0.25">
      <c r="A7839">
        <v>2016</v>
      </c>
      <c r="B7839" s="53" t="str">
        <f t="shared" si="244"/>
        <v>2016_MO66</v>
      </c>
      <c r="C7839" t="s">
        <v>378</v>
      </c>
      <c r="D7839" t="s">
        <v>530</v>
      </c>
      <c r="E7839" s="53" t="str">
        <f t="shared" si="245"/>
        <v>2016_MOMILLER</v>
      </c>
      <c r="F7839">
        <v>417000</v>
      </c>
      <c r="G7839" s="53">
        <f t="array" ref="G7839">SUM(IF(A7839=A$5:A7839,IF(C7839=C$5:C7839,1,0),0))</f>
        <v>66</v>
      </c>
    </row>
    <row r="7840" spans="1:7" x14ac:dyDescent="0.25">
      <c r="A7840">
        <v>2016</v>
      </c>
      <c r="B7840" s="53" t="str">
        <f t="shared" si="244"/>
        <v>2016_MO67</v>
      </c>
      <c r="C7840" t="s">
        <v>378</v>
      </c>
      <c r="D7840" t="s">
        <v>102</v>
      </c>
      <c r="E7840" s="53" t="str">
        <f t="shared" si="245"/>
        <v>2016_MOMISSISSIPPI</v>
      </c>
      <c r="F7840">
        <v>417000</v>
      </c>
      <c r="G7840" s="53">
        <f t="array" ref="G7840">SUM(IF(A7840=A$5:A7840,IF(C7840=C$5:C7840,1,0),0))</f>
        <v>67</v>
      </c>
    </row>
    <row r="7841" spans="1:7" x14ac:dyDescent="0.25">
      <c r="A7841">
        <v>2016</v>
      </c>
      <c r="B7841" s="53" t="str">
        <f t="shared" si="244"/>
        <v>2016_MO68</v>
      </c>
      <c r="C7841" t="s">
        <v>378</v>
      </c>
      <c r="D7841" t="s">
        <v>1296</v>
      </c>
      <c r="E7841" s="53" t="str">
        <f t="shared" si="245"/>
        <v>2016_MOMONITEAU</v>
      </c>
      <c r="F7841">
        <v>417000</v>
      </c>
      <c r="G7841" s="53">
        <f t="array" ref="G7841">SUM(IF(A7841=A$5:A7841,IF(C7841=C$5:C7841,1,0),0))</f>
        <v>68</v>
      </c>
    </row>
    <row r="7842" spans="1:7" x14ac:dyDescent="0.25">
      <c r="A7842">
        <v>2016</v>
      </c>
      <c r="B7842" s="53" t="str">
        <f t="shared" si="244"/>
        <v>2016_MO69</v>
      </c>
      <c r="C7842" t="s">
        <v>378</v>
      </c>
      <c r="D7842" t="s">
        <v>210</v>
      </c>
      <c r="E7842" s="53" t="str">
        <f t="shared" si="245"/>
        <v>2016_MOMONROE</v>
      </c>
      <c r="F7842">
        <v>417000</v>
      </c>
      <c r="G7842" s="53">
        <f t="array" ref="G7842">SUM(IF(A7842=A$5:A7842,IF(C7842=C$5:C7842,1,0),0))</f>
        <v>69</v>
      </c>
    </row>
    <row r="7843" spans="1:7" x14ac:dyDescent="0.25">
      <c r="A7843">
        <v>2016</v>
      </c>
      <c r="B7843" s="53" t="str">
        <f t="shared" si="244"/>
        <v>2016_MO70</v>
      </c>
      <c r="C7843" t="s">
        <v>378</v>
      </c>
      <c r="D7843" t="s">
        <v>232</v>
      </c>
      <c r="E7843" s="53" t="str">
        <f t="shared" si="245"/>
        <v>2016_MOMONTGOMERY</v>
      </c>
      <c r="F7843">
        <v>417000</v>
      </c>
      <c r="G7843" s="53">
        <f t="array" ref="G7843">SUM(IF(A7843=A$5:A7843,IF(C7843=C$5:C7843,1,0),0))</f>
        <v>70</v>
      </c>
    </row>
    <row r="7844" spans="1:7" x14ac:dyDescent="0.25">
      <c r="A7844">
        <v>2016</v>
      </c>
      <c r="B7844" s="53" t="str">
        <f t="shared" si="244"/>
        <v>2016_MO71</v>
      </c>
      <c r="C7844" t="s">
        <v>378</v>
      </c>
      <c r="D7844" t="s">
        <v>472</v>
      </c>
      <c r="E7844" s="53" t="str">
        <f t="shared" si="245"/>
        <v>2016_MOMORGAN</v>
      </c>
      <c r="F7844">
        <v>417000</v>
      </c>
      <c r="G7844" s="53">
        <f t="array" ref="G7844">SUM(IF(A7844=A$5:A7844,IF(C7844=C$5:C7844,1,0),0))</f>
        <v>71</v>
      </c>
    </row>
    <row r="7845" spans="1:7" x14ac:dyDescent="0.25">
      <c r="A7845">
        <v>2016</v>
      </c>
      <c r="B7845" s="53" t="str">
        <f t="shared" si="244"/>
        <v>2016_MO72</v>
      </c>
      <c r="C7845" t="s">
        <v>378</v>
      </c>
      <c r="D7845" t="s">
        <v>1297</v>
      </c>
      <c r="E7845" s="53" t="str">
        <f t="shared" si="245"/>
        <v>2016_MONEW MADRID</v>
      </c>
      <c r="F7845">
        <v>417000</v>
      </c>
      <c r="G7845" s="53">
        <f t="array" ref="G7845">SUM(IF(A7845=A$5:A7845,IF(C7845=C$5:C7845,1,0),0))</f>
        <v>72</v>
      </c>
    </row>
    <row r="7846" spans="1:7" x14ac:dyDescent="0.25">
      <c r="A7846">
        <v>2016</v>
      </c>
      <c r="B7846" s="53" t="str">
        <f t="shared" si="244"/>
        <v>2016_MO73</v>
      </c>
      <c r="C7846" t="s">
        <v>378</v>
      </c>
      <c r="D7846" t="s">
        <v>531</v>
      </c>
      <c r="E7846" s="53" t="str">
        <f t="shared" si="245"/>
        <v>2016_MONEWTON</v>
      </c>
      <c r="F7846">
        <v>417000</v>
      </c>
      <c r="G7846" s="53">
        <f t="array" ref="G7846">SUM(IF(A7846=A$5:A7846,IF(C7846=C$5:C7846,1,0),0))</f>
        <v>73</v>
      </c>
    </row>
    <row r="7847" spans="1:7" x14ac:dyDescent="0.25">
      <c r="A7847">
        <v>2016</v>
      </c>
      <c r="B7847" s="53" t="str">
        <f t="shared" si="244"/>
        <v>2016_MO74</v>
      </c>
      <c r="C7847" t="s">
        <v>378</v>
      </c>
      <c r="D7847" t="s">
        <v>1298</v>
      </c>
      <c r="E7847" s="53" t="str">
        <f t="shared" si="245"/>
        <v>2016_MONODAWAY</v>
      </c>
      <c r="F7847">
        <v>417000</v>
      </c>
      <c r="G7847" s="53">
        <f t="array" ref="G7847">SUM(IF(A7847=A$5:A7847,IF(C7847=C$5:C7847,1,0),0))</f>
        <v>74</v>
      </c>
    </row>
    <row r="7848" spans="1:7" x14ac:dyDescent="0.25">
      <c r="A7848">
        <v>2016</v>
      </c>
      <c r="B7848" s="53" t="str">
        <f t="shared" si="244"/>
        <v>2016_MO75</v>
      </c>
      <c r="C7848" t="s">
        <v>378</v>
      </c>
      <c r="D7848" t="s">
        <v>115</v>
      </c>
      <c r="E7848" s="53" t="str">
        <f t="shared" si="245"/>
        <v>2016_MOOREGON</v>
      </c>
      <c r="F7848">
        <v>417000</v>
      </c>
      <c r="G7848" s="53">
        <f t="array" ref="G7848">SUM(IF(A7848=A$5:A7848,IF(C7848=C$5:C7848,1,0),0))</f>
        <v>75</v>
      </c>
    </row>
    <row r="7849" spans="1:7" x14ac:dyDescent="0.25">
      <c r="A7849">
        <v>2016</v>
      </c>
      <c r="B7849" s="53" t="str">
        <f t="shared" si="244"/>
        <v>2016_MO76</v>
      </c>
      <c r="C7849" t="s">
        <v>378</v>
      </c>
      <c r="D7849" t="s">
        <v>977</v>
      </c>
      <c r="E7849" s="53" t="str">
        <f t="shared" si="245"/>
        <v>2016_MOOSAGE</v>
      </c>
      <c r="F7849">
        <v>417000</v>
      </c>
      <c r="G7849" s="53">
        <f t="array" ref="G7849">SUM(IF(A7849=A$5:A7849,IF(C7849=C$5:C7849,1,0),0))</f>
        <v>76</v>
      </c>
    </row>
    <row r="7850" spans="1:7" x14ac:dyDescent="0.25">
      <c r="A7850">
        <v>2016</v>
      </c>
      <c r="B7850" s="53" t="str">
        <f t="shared" si="244"/>
        <v>2016_MO77</v>
      </c>
      <c r="C7850" t="s">
        <v>378</v>
      </c>
      <c r="D7850" t="s">
        <v>1299</v>
      </c>
      <c r="E7850" s="53" t="str">
        <f t="shared" si="245"/>
        <v>2016_MOOZARK</v>
      </c>
      <c r="F7850">
        <v>417000</v>
      </c>
      <c r="G7850" s="53">
        <f t="array" ref="G7850">SUM(IF(A7850=A$5:A7850,IF(C7850=C$5:C7850,1,0),0))</f>
        <v>77</v>
      </c>
    </row>
    <row r="7851" spans="1:7" x14ac:dyDescent="0.25">
      <c r="A7851">
        <v>2016</v>
      </c>
      <c r="B7851" s="53" t="str">
        <f t="shared" si="244"/>
        <v>2016_MO78</v>
      </c>
      <c r="C7851" t="s">
        <v>378</v>
      </c>
      <c r="D7851" t="s">
        <v>1300</v>
      </c>
      <c r="E7851" s="53" t="str">
        <f t="shared" si="245"/>
        <v>2016_MOPEMISCOT</v>
      </c>
      <c r="F7851">
        <v>417000</v>
      </c>
      <c r="G7851" s="53">
        <f t="array" ref="G7851">SUM(IF(A7851=A$5:A7851,IF(C7851=C$5:C7851,1,0),0))</f>
        <v>78</v>
      </c>
    </row>
    <row r="7852" spans="1:7" x14ac:dyDescent="0.25">
      <c r="A7852">
        <v>2016</v>
      </c>
      <c r="B7852" s="53" t="str">
        <f t="shared" si="244"/>
        <v>2016_MO79</v>
      </c>
      <c r="C7852" t="s">
        <v>378</v>
      </c>
      <c r="D7852" t="s">
        <v>473</v>
      </c>
      <c r="E7852" s="53" t="str">
        <f t="shared" si="245"/>
        <v>2016_MOPERRY</v>
      </c>
      <c r="F7852">
        <v>417000</v>
      </c>
      <c r="G7852" s="53">
        <f t="array" ref="G7852">SUM(IF(A7852=A$5:A7852,IF(C7852=C$5:C7852,1,0),0))</f>
        <v>79</v>
      </c>
    </row>
    <row r="7853" spans="1:7" x14ac:dyDescent="0.25">
      <c r="A7853">
        <v>2016</v>
      </c>
      <c r="B7853" s="53" t="str">
        <f t="shared" si="244"/>
        <v>2016_MO80</v>
      </c>
      <c r="C7853" t="s">
        <v>378</v>
      </c>
      <c r="D7853" t="s">
        <v>1301</v>
      </c>
      <c r="E7853" s="53" t="str">
        <f t="shared" si="245"/>
        <v>2016_MOPETTIS</v>
      </c>
      <c r="F7853">
        <v>417000</v>
      </c>
      <c r="G7853" s="53">
        <f t="array" ref="G7853">SUM(IF(A7853=A$5:A7853,IF(C7853=C$5:C7853,1,0),0))</f>
        <v>80</v>
      </c>
    </row>
    <row r="7854" spans="1:7" x14ac:dyDescent="0.25">
      <c r="A7854">
        <v>2016</v>
      </c>
      <c r="B7854" s="53" t="str">
        <f t="shared" si="244"/>
        <v>2016_MO81</v>
      </c>
      <c r="C7854" t="s">
        <v>378</v>
      </c>
      <c r="D7854" t="s">
        <v>1302</v>
      </c>
      <c r="E7854" s="53" t="str">
        <f t="shared" si="245"/>
        <v>2016_MOPHELPS</v>
      </c>
      <c r="F7854">
        <v>417000</v>
      </c>
      <c r="G7854" s="53">
        <f t="array" ref="G7854">SUM(IF(A7854=A$5:A7854,IF(C7854=C$5:C7854,1,0),0))</f>
        <v>81</v>
      </c>
    </row>
    <row r="7855" spans="1:7" x14ac:dyDescent="0.25">
      <c r="A7855">
        <v>2016</v>
      </c>
      <c r="B7855" s="53" t="str">
        <f t="shared" si="244"/>
        <v>2016_MO82</v>
      </c>
      <c r="C7855" t="s">
        <v>378</v>
      </c>
      <c r="D7855" t="s">
        <v>277</v>
      </c>
      <c r="E7855" s="53" t="str">
        <f t="shared" si="245"/>
        <v>2016_MOPIKE</v>
      </c>
      <c r="F7855">
        <v>417000</v>
      </c>
      <c r="G7855" s="53">
        <f t="array" ref="G7855">SUM(IF(A7855=A$5:A7855,IF(C7855=C$5:C7855,1,0),0))</f>
        <v>82</v>
      </c>
    </row>
    <row r="7856" spans="1:7" x14ac:dyDescent="0.25">
      <c r="A7856">
        <v>2016</v>
      </c>
      <c r="B7856" s="53" t="str">
        <f t="shared" si="244"/>
        <v>2016_MO83</v>
      </c>
      <c r="C7856" t="s">
        <v>378</v>
      </c>
      <c r="D7856" t="s">
        <v>1303</v>
      </c>
      <c r="E7856" s="53" t="str">
        <f t="shared" si="245"/>
        <v>2016_MOPLATTE</v>
      </c>
      <c r="F7856">
        <v>417000</v>
      </c>
      <c r="G7856" s="53">
        <f t="array" ref="G7856">SUM(IF(A7856=A$5:A7856,IF(C7856=C$5:C7856,1,0),0))</f>
        <v>83</v>
      </c>
    </row>
    <row r="7857" spans="1:7" x14ac:dyDescent="0.25">
      <c r="A7857">
        <v>2016</v>
      </c>
      <c r="B7857" s="53" t="str">
        <f t="shared" si="244"/>
        <v>2016_MO84</v>
      </c>
      <c r="C7857" t="s">
        <v>378</v>
      </c>
      <c r="D7857" t="s">
        <v>535</v>
      </c>
      <c r="E7857" s="53" t="str">
        <f t="shared" si="245"/>
        <v>2016_MOPOLK</v>
      </c>
      <c r="F7857">
        <v>417000</v>
      </c>
      <c r="G7857" s="53">
        <f t="array" ref="G7857">SUM(IF(A7857=A$5:A7857,IF(C7857=C$5:C7857,1,0),0))</f>
        <v>84</v>
      </c>
    </row>
    <row r="7858" spans="1:7" x14ac:dyDescent="0.25">
      <c r="A7858">
        <v>2016</v>
      </c>
      <c r="B7858" s="53" t="str">
        <f t="shared" si="244"/>
        <v>2016_MO85</v>
      </c>
      <c r="C7858" t="s">
        <v>378</v>
      </c>
      <c r="D7858" t="s">
        <v>538</v>
      </c>
      <c r="E7858" s="53" t="str">
        <f t="shared" si="245"/>
        <v>2016_MOPULASKI</v>
      </c>
      <c r="F7858">
        <v>417000</v>
      </c>
      <c r="G7858" s="53">
        <f t="array" ref="G7858">SUM(IF(A7858=A$5:A7858,IF(C7858=C$5:C7858,1,0),0))</f>
        <v>85</v>
      </c>
    </row>
    <row r="7859" spans="1:7" x14ac:dyDescent="0.25">
      <c r="A7859">
        <v>2016</v>
      </c>
      <c r="B7859" s="53" t="str">
        <f t="shared" si="244"/>
        <v>2016_MO86</v>
      </c>
      <c r="C7859" t="s">
        <v>378</v>
      </c>
      <c r="D7859" t="s">
        <v>264</v>
      </c>
      <c r="E7859" s="53" t="str">
        <f t="shared" si="245"/>
        <v>2016_MOPUTNAM</v>
      </c>
      <c r="F7859">
        <v>417000</v>
      </c>
      <c r="G7859" s="53">
        <f t="array" ref="G7859">SUM(IF(A7859=A$5:A7859,IF(C7859=C$5:C7859,1,0),0))</f>
        <v>86</v>
      </c>
    </row>
    <row r="7860" spans="1:7" x14ac:dyDescent="0.25">
      <c r="A7860">
        <v>2016</v>
      </c>
      <c r="B7860" s="53" t="str">
        <f t="shared" si="244"/>
        <v>2016_MO87</v>
      </c>
      <c r="C7860" t="s">
        <v>378</v>
      </c>
      <c r="D7860" t="s">
        <v>1304</v>
      </c>
      <c r="E7860" s="53" t="str">
        <f t="shared" si="245"/>
        <v>2016_MORALLS</v>
      </c>
      <c r="F7860">
        <v>417000</v>
      </c>
      <c r="G7860" s="53">
        <f t="array" ref="G7860">SUM(IF(A7860=A$5:A7860,IF(C7860=C$5:C7860,1,0),0))</f>
        <v>87</v>
      </c>
    </row>
    <row r="7861" spans="1:7" x14ac:dyDescent="0.25">
      <c r="A7861">
        <v>2016</v>
      </c>
      <c r="B7861" s="53" t="str">
        <f t="shared" si="244"/>
        <v>2016_MO88</v>
      </c>
      <c r="C7861" t="s">
        <v>378</v>
      </c>
      <c r="D7861" t="s">
        <v>475</v>
      </c>
      <c r="E7861" s="53" t="str">
        <f t="shared" si="245"/>
        <v>2016_MORANDOLPH</v>
      </c>
      <c r="F7861">
        <v>417000</v>
      </c>
      <c r="G7861" s="53">
        <f t="array" ref="G7861">SUM(IF(A7861=A$5:A7861,IF(C7861=C$5:C7861,1,0),0))</f>
        <v>88</v>
      </c>
    </row>
    <row r="7862" spans="1:7" x14ac:dyDescent="0.25">
      <c r="A7862">
        <v>2016</v>
      </c>
      <c r="B7862" s="53" t="str">
        <f t="shared" si="244"/>
        <v>2016_MO89</v>
      </c>
      <c r="C7862" t="s">
        <v>378</v>
      </c>
      <c r="D7862" t="s">
        <v>1305</v>
      </c>
      <c r="E7862" s="53" t="str">
        <f t="shared" si="245"/>
        <v>2016_MORAY</v>
      </c>
      <c r="F7862">
        <v>417000</v>
      </c>
      <c r="G7862" s="53">
        <f t="array" ref="G7862">SUM(IF(A7862=A$5:A7862,IF(C7862=C$5:C7862,1,0),0))</f>
        <v>89</v>
      </c>
    </row>
    <row r="7863" spans="1:7" x14ac:dyDescent="0.25">
      <c r="A7863">
        <v>2016</v>
      </c>
      <c r="B7863" s="53" t="str">
        <f t="shared" si="244"/>
        <v>2016_MO90</v>
      </c>
      <c r="C7863" t="s">
        <v>378</v>
      </c>
      <c r="D7863" t="s">
        <v>1306</v>
      </c>
      <c r="E7863" s="53" t="str">
        <f t="shared" si="245"/>
        <v>2016_MOREYNOLDS</v>
      </c>
      <c r="F7863">
        <v>417000</v>
      </c>
      <c r="G7863" s="53">
        <f t="array" ref="G7863">SUM(IF(A7863=A$5:A7863,IF(C7863=C$5:C7863,1,0),0))</f>
        <v>90</v>
      </c>
    </row>
    <row r="7864" spans="1:7" x14ac:dyDescent="0.25">
      <c r="A7864">
        <v>2016</v>
      </c>
      <c r="B7864" s="53" t="str">
        <f t="shared" si="244"/>
        <v>2016_MO91</v>
      </c>
      <c r="C7864" t="s">
        <v>378</v>
      </c>
      <c r="D7864" t="s">
        <v>881</v>
      </c>
      <c r="E7864" s="53" t="str">
        <f t="shared" si="245"/>
        <v>2016_MORIPLEY</v>
      </c>
      <c r="F7864">
        <v>417000</v>
      </c>
      <c r="G7864" s="53">
        <f t="array" ref="G7864">SUM(IF(A7864=A$5:A7864,IF(C7864=C$5:C7864,1,0),0))</f>
        <v>91</v>
      </c>
    </row>
    <row r="7865" spans="1:7" x14ac:dyDescent="0.25">
      <c r="A7865">
        <v>2016</v>
      </c>
      <c r="B7865" s="53" t="str">
        <f t="shared" si="244"/>
        <v>2016_MO92</v>
      </c>
      <c r="C7865" t="s">
        <v>378</v>
      </c>
      <c r="D7865" t="s">
        <v>1084</v>
      </c>
      <c r="E7865" s="53" t="str">
        <f t="shared" si="245"/>
        <v>2016_MOST. CHARLES</v>
      </c>
      <c r="F7865">
        <v>417000</v>
      </c>
      <c r="G7865" s="53">
        <f t="array" ref="G7865">SUM(IF(A7865=A$5:A7865,IF(C7865=C$5:C7865,1,0),0))</f>
        <v>92</v>
      </c>
    </row>
    <row r="7866" spans="1:7" x14ac:dyDescent="0.25">
      <c r="A7866">
        <v>2016</v>
      </c>
      <c r="B7866" s="53" t="str">
        <f t="shared" si="244"/>
        <v>2016_MO93</v>
      </c>
      <c r="C7866" t="s">
        <v>378</v>
      </c>
      <c r="D7866" t="s">
        <v>477</v>
      </c>
      <c r="E7866" s="53" t="str">
        <f t="shared" si="245"/>
        <v>2016_MOST. CLAIR</v>
      </c>
      <c r="F7866">
        <v>417000</v>
      </c>
      <c r="G7866" s="53">
        <f t="array" ref="G7866">SUM(IF(A7866=A$5:A7866,IF(C7866=C$5:C7866,1,0),0))</f>
        <v>93</v>
      </c>
    </row>
    <row r="7867" spans="1:7" x14ac:dyDescent="0.25">
      <c r="A7867">
        <v>2016</v>
      </c>
      <c r="B7867" s="53" t="str">
        <f t="shared" si="244"/>
        <v>2016_MO94</v>
      </c>
      <c r="C7867" t="s">
        <v>378</v>
      </c>
      <c r="D7867" t="s">
        <v>1307</v>
      </c>
      <c r="E7867" s="53" t="str">
        <f t="shared" si="245"/>
        <v>2016_MOSTE. GENEVIEVE</v>
      </c>
      <c r="F7867">
        <v>417000</v>
      </c>
      <c r="G7867" s="53">
        <f t="array" ref="G7867">SUM(IF(A7867=A$5:A7867,IF(C7867=C$5:C7867,1,0),0))</f>
        <v>94</v>
      </c>
    </row>
    <row r="7868" spans="1:7" x14ac:dyDescent="0.25">
      <c r="A7868">
        <v>2016</v>
      </c>
      <c r="B7868" s="53" t="str">
        <f t="shared" si="244"/>
        <v>2016_MO95</v>
      </c>
      <c r="C7868" t="s">
        <v>378</v>
      </c>
      <c r="D7868" t="s">
        <v>1308</v>
      </c>
      <c r="E7868" s="53" t="str">
        <f t="shared" si="245"/>
        <v>2016_MOST. FRANCOIS</v>
      </c>
      <c r="F7868">
        <v>417000</v>
      </c>
      <c r="G7868" s="53">
        <f t="array" ref="G7868">SUM(IF(A7868=A$5:A7868,IF(C7868=C$5:C7868,1,0),0))</f>
        <v>95</v>
      </c>
    </row>
    <row r="7869" spans="1:7" x14ac:dyDescent="0.25">
      <c r="A7869">
        <v>2016</v>
      </c>
      <c r="B7869" s="53" t="str">
        <f t="shared" si="244"/>
        <v>2016_MO96</v>
      </c>
      <c r="C7869" t="s">
        <v>378</v>
      </c>
      <c r="D7869" t="s">
        <v>1228</v>
      </c>
      <c r="E7869" s="53" t="str">
        <f t="shared" si="245"/>
        <v>2016_MOST. LOUIS</v>
      </c>
      <c r="F7869">
        <v>417000</v>
      </c>
      <c r="G7869" s="53">
        <f t="array" ref="G7869">SUM(IF(A7869=A$5:A7869,IF(C7869=C$5:C7869,1,0),0))</f>
        <v>96</v>
      </c>
    </row>
    <row r="7870" spans="1:7" x14ac:dyDescent="0.25">
      <c r="A7870">
        <v>2016</v>
      </c>
      <c r="B7870" s="53" t="str">
        <f t="shared" si="244"/>
        <v>2016_MO97</v>
      </c>
      <c r="C7870" t="s">
        <v>378</v>
      </c>
      <c r="D7870" t="s">
        <v>540</v>
      </c>
      <c r="E7870" s="53" t="str">
        <f t="shared" si="245"/>
        <v>2016_MOSALINE</v>
      </c>
      <c r="F7870">
        <v>417000</v>
      </c>
      <c r="G7870" s="53">
        <f t="array" ref="G7870">SUM(IF(A7870=A$5:A7870,IF(C7870=C$5:C7870,1,0),0))</f>
        <v>97</v>
      </c>
    </row>
    <row r="7871" spans="1:7" x14ac:dyDescent="0.25">
      <c r="A7871">
        <v>2016</v>
      </c>
      <c r="B7871" s="53" t="str">
        <f t="shared" si="244"/>
        <v>2016_MO98</v>
      </c>
      <c r="C7871" t="s">
        <v>378</v>
      </c>
      <c r="D7871" t="s">
        <v>848</v>
      </c>
      <c r="E7871" s="53" t="str">
        <f t="shared" si="245"/>
        <v>2016_MOSCHUYLER</v>
      </c>
      <c r="F7871">
        <v>417000</v>
      </c>
      <c r="G7871" s="53">
        <f t="array" ref="G7871">SUM(IF(A7871=A$5:A7871,IF(C7871=C$5:C7871,1,0),0))</f>
        <v>98</v>
      </c>
    </row>
    <row r="7872" spans="1:7" x14ac:dyDescent="0.25">
      <c r="A7872">
        <v>2016</v>
      </c>
      <c r="B7872" s="53" t="str">
        <f t="shared" si="244"/>
        <v>2016_MO99</v>
      </c>
      <c r="C7872" t="s">
        <v>378</v>
      </c>
      <c r="D7872" t="s">
        <v>1309</v>
      </c>
      <c r="E7872" s="53" t="str">
        <f t="shared" si="245"/>
        <v>2016_MOSCOTLAND</v>
      </c>
      <c r="F7872">
        <v>417000</v>
      </c>
      <c r="G7872" s="53">
        <f t="array" ref="G7872">SUM(IF(A7872=A$5:A7872,IF(C7872=C$5:C7872,1,0),0))</f>
        <v>99</v>
      </c>
    </row>
    <row r="7873" spans="1:7" x14ac:dyDescent="0.25">
      <c r="A7873">
        <v>2016</v>
      </c>
      <c r="B7873" s="53" t="str">
        <f t="shared" si="244"/>
        <v>2016_MO100</v>
      </c>
      <c r="C7873" t="s">
        <v>378</v>
      </c>
      <c r="D7873" t="s">
        <v>541</v>
      </c>
      <c r="E7873" s="53" t="str">
        <f t="shared" si="245"/>
        <v>2016_MOSCOTT</v>
      </c>
      <c r="F7873">
        <v>417000</v>
      </c>
      <c r="G7873" s="53">
        <f t="array" ref="G7873">SUM(IF(A7873=A$5:A7873,IF(C7873=C$5:C7873,1,0),0))</f>
        <v>100</v>
      </c>
    </row>
    <row r="7874" spans="1:7" x14ac:dyDescent="0.25">
      <c r="A7874">
        <v>2016</v>
      </c>
      <c r="B7874" s="53" t="str">
        <f t="shared" si="244"/>
        <v>2016_MO101</v>
      </c>
      <c r="C7874" t="s">
        <v>378</v>
      </c>
      <c r="D7874" t="s">
        <v>1310</v>
      </c>
      <c r="E7874" s="53" t="str">
        <f t="shared" si="245"/>
        <v>2016_MOSHANNON</v>
      </c>
      <c r="F7874">
        <v>417000</v>
      </c>
      <c r="G7874" s="53">
        <f t="array" ref="G7874">SUM(IF(A7874=A$5:A7874,IF(C7874=C$5:C7874,1,0),0))</f>
        <v>101</v>
      </c>
    </row>
    <row r="7875" spans="1:7" x14ac:dyDescent="0.25">
      <c r="A7875">
        <v>2016</v>
      </c>
      <c r="B7875" s="53" t="str">
        <f t="shared" si="244"/>
        <v>2016_MO102</v>
      </c>
      <c r="C7875" t="s">
        <v>378</v>
      </c>
      <c r="D7875" t="s">
        <v>478</v>
      </c>
      <c r="E7875" s="53" t="str">
        <f t="shared" si="245"/>
        <v>2016_MOSHELBY</v>
      </c>
      <c r="F7875">
        <v>417000</v>
      </c>
      <c r="G7875" s="53">
        <f t="array" ref="G7875">SUM(IF(A7875=A$5:A7875,IF(C7875=C$5:C7875,1,0),0))</f>
        <v>102</v>
      </c>
    </row>
    <row r="7876" spans="1:7" x14ac:dyDescent="0.25">
      <c r="A7876">
        <v>2016</v>
      </c>
      <c r="B7876" s="53" t="str">
        <f t="shared" si="244"/>
        <v>2016_MO103</v>
      </c>
      <c r="C7876" t="s">
        <v>378</v>
      </c>
      <c r="D7876" t="s">
        <v>1311</v>
      </c>
      <c r="E7876" s="53" t="str">
        <f t="shared" si="245"/>
        <v>2016_MOSTODDARD</v>
      </c>
      <c r="F7876">
        <v>417000</v>
      </c>
      <c r="G7876" s="53">
        <f t="array" ref="G7876">SUM(IF(A7876=A$5:A7876,IF(C7876=C$5:C7876,1,0),0))</f>
        <v>103</v>
      </c>
    </row>
    <row r="7877" spans="1:7" x14ac:dyDescent="0.25">
      <c r="A7877">
        <v>2016</v>
      </c>
      <c r="B7877" s="53" t="str">
        <f t="shared" si="244"/>
        <v>2016_MO104</v>
      </c>
      <c r="C7877" t="s">
        <v>378</v>
      </c>
      <c r="D7877" t="s">
        <v>546</v>
      </c>
      <c r="E7877" s="53" t="str">
        <f t="shared" si="245"/>
        <v>2016_MOSTONE</v>
      </c>
      <c r="F7877">
        <v>417000</v>
      </c>
      <c r="G7877" s="53">
        <f t="array" ref="G7877">SUM(IF(A7877=A$5:A7877,IF(C7877=C$5:C7877,1,0),0))</f>
        <v>104</v>
      </c>
    </row>
    <row r="7878" spans="1:7" x14ac:dyDescent="0.25">
      <c r="A7878">
        <v>2016</v>
      </c>
      <c r="B7878" s="53" t="str">
        <f t="shared" ref="B7878:B7941" si="246">A7878&amp;"_"&amp;C7878&amp;G7878</f>
        <v>2016_MO105</v>
      </c>
      <c r="C7878" t="s">
        <v>378</v>
      </c>
      <c r="D7878" t="s">
        <v>887</v>
      </c>
      <c r="E7878" s="53" t="str">
        <f t="shared" ref="E7878:E7941" si="247">A7878&amp;"_"&amp;C7878&amp;D7878</f>
        <v>2016_MOSULLIVAN</v>
      </c>
      <c r="F7878">
        <v>417000</v>
      </c>
      <c r="G7878" s="53">
        <f t="array" ref="G7878">SUM(IF(A7878=A$5:A7878,IF(C7878=C$5:C7878,1,0),0))</f>
        <v>105</v>
      </c>
    </row>
    <row r="7879" spans="1:7" x14ac:dyDescent="0.25">
      <c r="A7879">
        <v>2016</v>
      </c>
      <c r="B7879" s="53" t="str">
        <f t="shared" si="246"/>
        <v>2016_MO106</v>
      </c>
      <c r="C7879" t="s">
        <v>378</v>
      </c>
      <c r="D7879" t="s">
        <v>1312</v>
      </c>
      <c r="E7879" s="53" t="str">
        <f t="shared" si="247"/>
        <v>2016_MOTANEY</v>
      </c>
      <c r="F7879">
        <v>417000</v>
      </c>
      <c r="G7879" s="53">
        <f t="array" ref="G7879">SUM(IF(A7879=A$5:A7879,IF(C7879=C$5:C7879,1,0),0))</f>
        <v>106</v>
      </c>
    </row>
    <row r="7880" spans="1:7" x14ac:dyDescent="0.25">
      <c r="A7880">
        <v>2016</v>
      </c>
      <c r="B7880" s="53" t="str">
        <f t="shared" si="246"/>
        <v>2016_MO107</v>
      </c>
      <c r="C7880" t="s">
        <v>378</v>
      </c>
      <c r="D7880" t="s">
        <v>121</v>
      </c>
      <c r="E7880" s="53" t="str">
        <f t="shared" si="247"/>
        <v>2016_MOTEXAS</v>
      </c>
      <c r="F7880">
        <v>417000</v>
      </c>
      <c r="G7880" s="53">
        <f t="array" ref="G7880">SUM(IF(A7880=A$5:A7880,IF(C7880=C$5:C7880,1,0),0))</f>
        <v>107</v>
      </c>
    </row>
    <row r="7881" spans="1:7" x14ac:dyDescent="0.25">
      <c r="A7881">
        <v>2016</v>
      </c>
      <c r="B7881" s="53" t="str">
        <f t="shared" si="246"/>
        <v>2016_MO108</v>
      </c>
      <c r="C7881" t="s">
        <v>378</v>
      </c>
      <c r="D7881" t="s">
        <v>1095</v>
      </c>
      <c r="E7881" s="53" t="str">
        <f t="shared" si="247"/>
        <v>2016_MOVERNON</v>
      </c>
      <c r="F7881">
        <v>417000</v>
      </c>
      <c r="G7881" s="53">
        <f t="array" ref="G7881">SUM(IF(A7881=A$5:A7881,IF(C7881=C$5:C7881,1,0),0))</f>
        <v>108</v>
      </c>
    </row>
    <row r="7882" spans="1:7" x14ac:dyDescent="0.25">
      <c r="A7882">
        <v>2016</v>
      </c>
      <c r="B7882" s="53" t="str">
        <f t="shared" si="246"/>
        <v>2016_MO109</v>
      </c>
      <c r="C7882" t="s">
        <v>378</v>
      </c>
      <c r="D7882" t="s">
        <v>336</v>
      </c>
      <c r="E7882" s="53" t="str">
        <f t="shared" si="247"/>
        <v>2016_MOWARREN</v>
      </c>
      <c r="F7882">
        <v>417000</v>
      </c>
      <c r="G7882" s="53">
        <f t="array" ref="G7882">SUM(IF(A7882=A$5:A7882,IF(C7882=C$5:C7882,1,0),0))</f>
        <v>109</v>
      </c>
    </row>
    <row r="7883" spans="1:7" x14ac:dyDescent="0.25">
      <c r="A7883">
        <v>2016</v>
      </c>
      <c r="B7883" s="53" t="str">
        <f t="shared" si="246"/>
        <v>2016_MO110</v>
      </c>
      <c r="C7883" t="s">
        <v>378</v>
      </c>
      <c r="D7883" t="s">
        <v>125</v>
      </c>
      <c r="E7883" s="53" t="str">
        <f t="shared" si="247"/>
        <v>2016_MOWASHINGTON</v>
      </c>
      <c r="F7883">
        <v>417000</v>
      </c>
      <c r="G7883" s="53">
        <f t="array" ref="G7883">SUM(IF(A7883=A$5:A7883,IF(C7883=C$5:C7883,1,0),0))</f>
        <v>110</v>
      </c>
    </row>
    <row r="7884" spans="1:7" x14ac:dyDescent="0.25">
      <c r="A7884">
        <v>2016</v>
      </c>
      <c r="B7884" s="53" t="str">
        <f t="shared" si="246"/>
        <v>2016_MO111</v>
      </c>
      <c r="C7884" t="s">
        <v>378</v>
      </c>
      <c r="D7884" t="s">
        <v>770</v>
      </c>
      <c r="E7884" s="53" t="str">
        <f t="shared" si="247"/>
        <v>2016_MOWAYNE</v>
      </c>
      <c r="F7884">
        <v>417000</v>
      </c>
      <c r="G7884" s="53">
        <f t="array" ref="G7884">SUM(IF(A7884=A$5:A7884,IF(C7884=C$5:C7884,1,0),0))</f>
        <v>111</v>
      </c>
    </row>
    <row r="7885" spans="1:7" x14ac:dyDescent="0.25">
      <c r="A7885">
        <v>2016</v>
      </c>
      <c r="B7885" s="53" t="str">
        <f t="shared" si="246"/>
        <v>2016_MO112</v>
      </c>
      <c r="C7885" t="s">
        <v>378</v>
      </c>
      <c r="D7885" t="s">
        <v>771</v>
      </c>
      <c r="E7885" s="53" t="str">
        <f t="shared" si="247"/>
        <v>2016_MOWEBSTER</v>
      </c>
      <c r="F7885">
        <v>417000</v>
      </c>
      <c r="G7885" s="53">
        <f t="array" ref="G7885">SUM(IF(A7885=A$5:A7885,IF(C7885=C$5:C7885,1,0),0))</f>
        <v>112</v>
      </c>
    </row>
    <row r="7886" spans="1:7" x14ac:dyDescent="0.25">
      <c r="A7886">
        <v>2016</v>
      </c>
      <c r="B7886" s="53" t="str">
        <f t="shared" si="246"/>
        <v>2016_MO113</v>
      </c>
      <c r="C7886" t="s">
        <v>378</v>
      </c>
      <c r="D7886" t="s">
        <v>776</v>
      </c>
      <c r="E7886" s="53" t="str">
        <f t="shared" si="247"/>
        <v>2016_MOWORTH</v>
      </c>
      <c r="F7886">
        <v>417000</v>
      </c>
      <c r="G7886" s="53">
        <f t="array" ref="G7886">SUM(IF(A7886=A$5:A7886,IF(C7886=C$5:C7886,1,0),0))</f>
        <v>113</v>
      </c>
    </row>
    <row r="7887" spans="1:7" x14ac:dyDescent="0.25">
      <c r="A7887">
        <v>2016</v>
      </c>
      <c r="B7887" s="53" t="str">
        <f t="shared" si="246"/>
        <v>2016_MO114</v>
      </c>
      <c r="C7887" t="s">
        <v>378</v>
      </c>
      <c r="D7887" t="s">
        <v>938</v>
      </c>
      <c r="E7887" s="53" t="str">
        <f t="shared" si="247"/>
        <v>2016_MOWRIGHT</v>
      </c>
      <c r="F7887">
        <v>417000</v>
      </c>
      <c r="G7887" s="53">
        <f t="array" ref="G7887">SUM(IF(A7887=A$5:A7887,IF(C7887=C$5:C7887,1,0),0))</f>
        <v>114</v>
      </c>
    </row>
    <row r="7888" spans="1:7" x14ac:dyDescent="0.25">
      <c r="A7888">
        <v>2016</v>
      </c>
      <c r="B7888" s="53" t="str">
        <f t="shared" si="246"/>
        <v>2016_MO115</v>
      </c>
      <c r="C7888" t="s">
        <v>378</v>
      </c>
      <c r="D7888" t="s">
        <v>1313</v>
      </c>
      <c r="E7888" s="53" t="str">
        <f t="shared" si="247"/>
        <v>2016_MOST. LOUIS CITY</v>
      </c>
      <c r="F7888">
        <v>417000</v>
      </c>
      <c r="G7888" s="53">
        <f t="array" ref="G7888">SUM(IF(A7888=A$5:A7888,IF(C7888=C$5:C7888,1,0),0))</f>
        <v>115</v>
      </c>
    </row>
    <row r="7889" spans="1:7" x14ac:dyDescent="0.25">
      <c r="A7889">
        <v>2016</v>
      </c>
      <c r="B7889" s="53" t="str">
        <f t="shared" si="246"/>
        <v>2016_MT1</v>
      </c>
      <c r="C7889" t="s">
        <v>379</v>
      </c>
      <c r="D7889" t="s">
        <v>1314</v>
      </c>
      <c r="E7889" s="53" t="str">
        <f t="shared" si="247"/>
        <v>2016_MTBEAVERHEAD</v>
      </c>
      <c r="F7889">
        <v>417000</v>
      </c>
      <c r="G7889" s="53">
        <f t="array" ref="G7889">SUM(IF(A7889=A$5:A7889,IF(C7889=C$5:C7889,1,0),0))</f>
        <v>1</v>
      </c>
    </row>
    <row r="7890" spans="1:7" x14ac:dyDescent="0.25">
      <c r="A7890">
        <v>2016</v>
      </c>
      <c r="B7890" s="53" t="str">
        <f t="shared" si="246"/>
        <v>2016_MT2</v>
      </c>
      <c r="C7890" t="s">
        <v>379</v>
      </c>
      <c r="D7890" t="s">
        <v>1315</v>
      </c>
      <c r="E7890" s="53" t="str">
        <f t="shared" si="247"/>
        <v>2016_MTBIG HORN</v>
      </c>
      <c r="F7890">
        <v>417000</v>
      </c>
      <c r="G7890" s="53">
        <f t="array" ref="G7890">SUM(IF(A7890=A$5:A7890,IF(C7890=C$5:C7890,1,0),0))</f>
        <v>2</v>
      </c>
    </row>
    <row r="7891" spans="1:7" x14ac:dyDescent="0.25">
      <c r="A7891">
        <v>2016</v>
      </c>
      <c r="B7891" s="53" t="str">
        <f t="shared" si="246"/>
        <v>2016_MT3</v>
      </c>
      <c r="C7891" t="s">
        <v>379</v>
      </c>
      <c r="D7891" t="s">
        <v>219</v>
      </c>
      <c r="E7891" s="53" t="str">
        <f t="shared" si="247"/>
        <v>2016_MTBLAINE</v>
      </c>
      <c r="F7891">
        <v>417000</v>
      </c>
      <c r="G7891" s="53">
        <f t="array" ref="G7891">SUM(IF(A7891=A$5:A7891,IF(C7891=C$5:C7891,1,0),0))</f>
        <v>3</v>
      </c>
    </row>
    <row r="7892" spans="1:7" x14ac:dyDescent="0.25">
      <c r="A7892">
        <v>2016</v>
      </c>
      <c r="B7892" s="53" t="str">
        <f t="shared" si="246"/>
        <v>2016_MT4</v>
      </c>
      <c r="C7892" t="s">
        <v>379</v>
      </c>
      <c r="D7892" t="s">
        <v>1316</v>
      </c>
      <c r="E7892" s="53" t="str">
        <f t="shared" si="247"/>
        <v>2016_MTBROADWATER</v>
      </c>
      <c r="F7892">
        <v>417000</v>
      </c>
      <c r="G7892" s="53">
        <f t="array" ref="G7892">SUM(IF(A7892=A$5:A7892,IF(C7892=C$5:C7892,1,0),0))</f>
        <v>4</v>
      </c>
    </row>
    <row r="7893" spans="1:7" x14ac:dyDescent="0.25">
      <c r="A7893">
        <v>2016</v>
      </c>
      <c r="B7893" s="53" t="str">
        <f t="shared" si="246"/>
        <v>2016_MT5</v>
      </c>
      <c r="C7893" t="s">
        <v>379</v>
      </c>
      <c r="D7893" t="s">
        <v>1317</v>
      </c>
      <c r="E7893" s="53" t="str">
        <f t="shared" si="247"/>
        <v>2016_MTCARBON</v>
      </c>
      <c r="F7893">
        <v>417000</v>
      </c>
      <c r="G7893" s="53">
        <f t="array" ref="G7893">SUM(IF(A7893=A$5:A7893,IF(C7893=C$5:C7893,1,0),0))</f>
        <v>5</v>
      </c>
    </row>
    <row r="7894" spans="1:7" x14ac:dyDescent="0.25">
      <c r="A7894">
        <v>2016</v>
      </c>
      <c r="B7894" s="53" t="str">
        <f t="shared" si="246"/>
        <v>2016_MT6</v>
      </c>
      <c r="C7894" t="s">
        <v>379</v>
      </c>
      <c r="D7894" t="s">
        <v>1015</v>
      </c>
      <c r="E7894" s="53" t="str">
        <f t="shared" si="247"/>
        <v>2016_MTCARTER</v>
      </c>
      <c r="F7894">
        <v>417000</v>
      </c>
      <c r="G7894" s="53">
        <f t="array" ref="G7894">SUM(IF(A7894=A$5:A7894,IF(C7894=C$5:C7894,1,0),0))</f>
        <v>6</v>
      </c>
    </row>
    <row r="7895" spans="1:7" x14ac:dyDescent="0.25">
      <c r="A7895">
        <v>2016</v>
      </c>
      <c r="B7895" s="53" t="str">
        <f t="shared" si="246"/>
        <v>2016_MT7</v>
      </c>
      <c r="C7895" t="s">
        <v>379</v>
      </c>
      <c r="D7895" t="s">
        <v>1318</v>
      </c>
      <c r="E7895" s="53" t="str">
        <f t="shared" si="247"/>
        <v>2016_MTCASCADE</v>
      </c>
      <c r="F7895">
        <v>417000</v>
      </c>
      <c r="G7895" s="53">
        <f t="array" ref="G7895">SUM(IF(A7895=A$5:A7895,IF(C7895=C$5:C7895,1,0),0))</f>
        <v>7</v>
      </c>
    </row>
    <row r="7896" spans="1:7" x14ac:dyDescent="0.25">
      <c r="A7896">
        <v>2016</v>
      </c>
      <c r="B7896" s="53" t="str">
        <f t="shared" si="246"/>
        <v>2016_MT8</v>
      </c>
      <c r="C7896" t="s">
        <v>379</v>
      </c>
      <c r="D7896" t="s">
        <v>1319</v>
      </c>
      <c r="E7896" s="53" t="str">
        <f t="shared" si="247"/>
        <v>2016_MTCHOUTEAU</v>
      </c>
      <c r="F7896">
        <v>417000</v>
      </c>
      <c r="G7896" s="53">
        <f t="array" ref="G7896">SUM(IF(A7896=A$5:A7896,IF(C7896=C$5:C7896,1,0),0))</f>
        <v>8</v>
      </c>
    </row>
    <row r="7897" spans="1:7" x14ac:dyDescent="0.25">
      <c r="A7897">
        <v>2016</v>
      </c>
      <c r="B7897" s="53" t="str">
        <f t="shared" si="246"/>
        <v>2016_MT9</v>
      </c>
      <c r="C7897" t="s">
        <v>379</v>
      </c>
      <c r="D7897" t="s">
        <v>592</v>
      </c>
      <c r="E7897" s="53" t="str">
        <f t="shared" si="247"/>
        <v>2016_MTCUSTER</v>
      </c>
      <c r="F7897">
        <v>417000</v>
      </c>
      <c r="G7897" s="53">
        <f t="array" ref="G7897">SUM(IF(A7897=A$5:A7897,IF(C7897=C$5:C7897,1,0),0))</f>
        <v>9</v>
      </c>
    </row>
    <row r="7898" spans="1:7" x14ac:dyDescent="0.25">
      <c r="A7898">
        <v>2016</v>
      </c>
      <c r="B7898" s="53" t="str">
        <f t="shared" si="246"/>
        <v>2016_MT10</v>
      </c>
      <c r="C7898" t="s">
        <v>379</v>
      </c>
      <c r="D7898" t="s">
        <v>1320</v>
      </c>
      <c r="E7898" s="53" t="str">
        <f t="shared" si="247"/>
        <v>2016_MTDANIELS</v>
      </c>
      <c r="F7898">
        <v>417000</v>
      </c>
      <c r="G7898" s="53">
        <f t="array" ref="G7898">SUM(IF(A7898=A$5:A7898,IF(C7898=C$5:C7898,1,0),0))</f>
        <v>10</v>
      </c>
    </row>
    <row r="7899" spans="1:7" x14ac:dyDescent="0.25">
      <c r="A7899">
        <v>2016</v>
      </c>
      <c r="B7899" s="53" t="str">
        <f t="shared" si="246"/>
        <v>2016_MT11</v>
      </c>
      <c r="C7899" t="s">
        <v>379</v>
      </c>
      <c r="D7899" t="s">
        <v>701</v>
      </c>
      <c r="E7899" s="53" t="str">
        <f t="shared" si="247"/>
        <v>2016_MTDAWSON</v>
      </c>
      <c r="F7899">
        <v>417000</v>
      </c>
      <c r="G7899" s="53">
        <f t="array" ref="G7899">SUM(IF(A7899=A$5:A7899,IF(C7899=C$5:C7899,1,0),0))</f>
        <v>11</v>
      </c>
    </row>
    <row r="7900" spans="1:7" x14ac:dyDescent="0.25">
      <c r="A7900">
        <v>2016</v>
      </c>
      <c r="B7900" s="53" t="str">
        <f t="shared" si="246"/>
        <v>2016_MT12</v>
      </c>
      <c r="C7900" t="s">
        <v>379</v>
      </c>
      <c r="D7900" t="s">
        <v>1321</v>
      </c>
      <c r="E7900" s="53" t="str">
        <f t="shared" si="247"/>
        <v>2016_MTDEER LODGE</v>
      </c>
      <c r="F7900">
        <v>417000</v>
      </c>
      <c r="G7900" s="53">
        <f t="array" ref="G7900">SUM(IF(A7900=A$5:A7900,IF(C7900=C$5:C7900,1,0),0))</f>
        <v>12</v>
      </c>
    </row>
    <row r="7901" spans="1:7" x14ac:dyDescent="0.25">
      <c r="A7901">
        <v>2016</v>
      </c>
      <c r="B7901" s="53" t="str">
        <f t="shared" si="246"/>
        <v>2016_MT13</v>
      </c>
      <c r="C7901" t="s">
        <v>379</v>
      </c>
      <c r="D7901" t="s">
        <v>1322</v>
      </c>
      <c r="E7901" s="53" t="str">
        <f t="shared" si="247"/>
        <v>2016_MTFALLON</v>
      </c>
      <c r="F7901">
        <v>417000</v>
      </c>
      <c r="G7901" s="53">
        <f t="array" ref="G7901">SUM(IF(A7901=A$5:A7901,IF(C7901=C$5:C7901,1,0),0))</f>
        <v>13</v>
      </c>
    </row>
    <row r="7902" spans="1:7" x14ac:dyDescent="0.25">
      <c r="A7902">
        <v>2016</v>
      </c>
      <c r="B7902" s="53" t="str">
        <f t="shared" si="246"/>
        <v>2016_MT14</v>
      </c>
      <c r="C7902" t="s">
        <v>379</v>
      </c>
      <c r="D7902" t="s">
        <v>1323</v>
      </c>
      <c r="E7902" s="53" t="str">
        <f t="shared" si="247"/>
        <v>2016_MTFERGUS</v>
      </c>
      <c r="F7902">
        <v>417000</v>
      </c>
      <c r="G7902" s="53">
        <f t="array" ref="G7902">SUM(IF(A7902=A$5:A7902,IF(C7902=C$5:C7902,1,0),0))</f>
        <v>14</v>
      </c>
    </row>
    <row r="7903" spans="1:7" x14ac:dyDescent="0.25">
      <c r="A7903">
        <v>2016</v>
      </c>
      <c r="B7903" s="53" t="str">
        <f t="shared" si="246"/>
        <v>2016_MT15</v>
      </c>
      <c r="C7903" t="s">
        <v>379</v>
      </c>
      <c r="D7903" t="s">
        <v>1324</v>
      </c>
      <c r="E7903" s="53" t="str">
        <f t="shared" si="247"/>
        <v>2016_MTFLATHEAD</v>
      </c>
      <c r="F7903">
        <v>417000</v>
      </c>
      <c r="G7903" s="53">
        <f t="array" ref="G7903">SUM(IF(A7903=A$5:A7903,IF(C7903=C$5:C7903,1,0),0))</f>
        <v>15</v>
      </c>
    </row>
    <row r="7904" spans="1:7" x14ac:dyDescent="0.25">
      <c r="A7904">
        <v>2016</v>
      </c>
      <c r="B7904" s="53" t="str">
        <f t="shared" si="246"/>
        <v>2016_MT16</v>
      </c>
      <c r="C7904" t="s">
        <v>379</v>
      </c>
      <c r="D7904" t="s">
        <v>820</v>
      </c>
      <c r="E7904" s="53" t="str">
        <f t="shared" si="247"/>
        <v>2016_MTGALLATIN</v>
      </c>
      <c r="F7904">
        <v>417000</v>
      </c>
      <c r="G7904" s="53">
        <f t="array" ref="G7904">SUM(IF(A7904=A$5:A7904,IF(C7904=C$5:C7904,1,0),0))</f>
        <v>16</v>
      </c>
    </row>
    <row r="7905" spans="1:7" x14ac:dyDescent="0.25">
      <c r="A7905">
        <v>2016</v>
      </c>
      <c r="B7905" s="53" t="str">
        <f t="shared" si="246"/>
        <v>2016_MT17</v>
      </c>
      <c r="C7905" t="s">
        <v>379</v>
      </c>
      <c r="D7905" t="s">
        <v>193</v>
      </c>
      <c r="E7905" s="53" t="str">
        <f t="shared" si="247"/>
        <v>2016_MTGARFIELD</v>
      </c>
      <c r="F7905">
        <v>417000</v>
      </c>
      <c r="G7905" s="53">
        <f t="array" ref="G7905">SUM(IF(A7905=A$5:A7905,IF(C7905=C$5:C7905,1,0),0))</f>
        <v>17</v>
      </c>
    </row>
    <row r="7906" spans="1:7" x14ac:dyDescent="0.25">
      <c r="A7906">
        <v>2016</v>
      </c>
      <c r="B7906" s="53" t="str">
        <f t="shared" si="246"/>
        <v>2016_MT18</v>
      </c>
      <c r="C7906" t="s">
        <v>379</v>
      </c>
      <c r="D7906" t="s">
        <v>1325</v>
      </c>
      <c r="E7906" s="53" t="str">
        <f t="shared" si="247"/>
        <v>2016_MTGLACIER</v>
      </c>
      <c r="F7906">
        <v>417000</v>
      </c>
      <c r="G7906" s="53">
        <f t="array" ref="G7906">SUM(IF(A7906=A$5:A7906,IF(C7906=C$5:C7906,1,0),0))</f>
        <v>18</v>
      </c>
    </row>
    <row r="7907" spans="1:7" x14ac:dyDescent="0.25">
      <c r="A7907">
        <v>2016</v>
      </c>
      <c r="B7907" s="53" t="str">
        <f t="shared" si="246"/>
        <v>2016_MT19</v>
      </c>
      <c r="C7907" t="s">
        <v>379</v>
      </c>
      <c r="D7907" t="s">
        <v>1326</v>
      </c>
      <c r="E7907" s="53" t="str">
        <f t="shared" si="247"/>
        <v>2016_MTGOLDEN VALLEY</v>
      </c>
      <c r="F7907">
        <v>417000</v>
      </c>
      <c r="G7907" s="53">
        <f t="array" ref="G7907">SUM(IF(A7907=A$5:A7907,IF(C7907=C$5:C7907,1,0),0))</f>
        <v>19</v>
      </c>
    </row>
    <row r="7908" spans="1:7" x14ac:dyDescent="0.25">
      <c r="A7908">
        <v>2016</v>
      </c>
      <c r="B7908" s="53" t="str">
        <f t="shared" si="246"/>
        <v>2016_MT20</v>
      </c>
      <c r="C7908" t="s">
        <v>379</v>
      </c>
      <c r="D7908" t="s">
        <v>1327</v>
      </c>
      <c r="E7908" s="53" t="str">
        <f t="shared" si="247"/>
        <v>2016_MTGRANITE</v>
      </c>
      <c r="F7908">
        <v>417000</v>
      </c>
      <c r="G7908" s="53">
        <f t="array" ref="G7908">SUM(IF(A7908=A$5:A7908,IF(C7908=C$5:C7908,1,0),0))</f>
        <v>20</v>
      </c>
    </row>
    <row r="7909" spans="1:7" x14ac:dyDescent="0.25">
      <c r="A7909">
        <v>2016</v>
      </c>
      <c r="B7909" s="53" t="str">
        <f t="shared" si="246"/>
        <v>2016_MT21</v>
      </c>
      <c r="C7909" t="s">
        <v>379</v>
      </c>
      <c r="D7909" t="s">
        <v>1328</v>
      </c>
      <c r="E7909" s="53" t="str">
        <f t="shared" si="247"/>
        <v>2016_MTHILL</v>
      </c>
      <c r="F7909">
        <v>417000</v>
      </c>
      <c r="G7909" s="53">
        <f t="array" ref="G7909">SUM(IF(A7909=A$5:A7909,IF(C7909=C$5:C7909,1,0),0))</f>
        <v>21</v>
      </c>
    </row>
    <row r="7910" spans="1:7" x14ac:dyDescent="0.25">
      <c r="A7910">
        <v>2016</v>
      </c>
      <c r="B7910" s="53" t="str">
        <f t="shared" si="246"/>
        <v>2016_MT22</v>
      </c>
      <c r="C7910" t="s">
        <v>379</v>
      </c>
      <c r="D7910" t="s">
        <v>196</v>
      </c>
      <c r="E7910" s="53" t="str">
        <f t="shared" si="247"/>
        <v>2016_MTJEFFERSON</v>
      </c>
      <c r="F7910">
        <v>417000</v>
      </c>
      <c r="G7910" s="53">
        <f t="array" ref="G7910">SUM(IF(A7910=A$5:A7910,IF(C7910=C$5:C7910,1,0),0))</f>
        <v>22</v>
      </c>
    </row>
    <row r="7911" spans="1:7" x14ac:dyDescent="0.25">
      <c r="A7911">
        <v>2016</v>
      </c>
      <c r="B7911" s="53" t="str">
        <f t="shared" si="246"/>
        <v>2016_MT23</v>
      </c>
      <c r="C7911" t="s">
        <v>379</v>
      </c>
      <c r="D7911" t="s">
        <v>1329</v>
      </c>
      <c r="E7911" s="53" t="str">
        <f t="shared" si="247"/>
        <v>2016_MTJUDITH BASIN</v>
      </c>
      <c r="F7911">
        <v>417000</v>
      </c>
      <c r="G7911" s="53">
        <f t="array" ref="G7911">SUM(IF(A7911=A$5:A7911,IF(C7911=C$5:C7911,1,0),0))</f>
        <v>23</v>
      </c>
    </row>
    <row r="7912" spans="1:7" x14ac:dyDescent="0.25">
      <c r="A7912">
        <v>2016</v>
      </c>
      <c r="B7912" s="53" t="str">
        <f t="shared" si="246"/>
        <v>2016_MT24</v>
      </c>
      <c r="C7912" t="s">
        <v>379</v>
      </c>
      <c r="D7912" t="s">
        <v>197</v>
      </c>
      <c r="E7912" s="53" t="str">
        <f t="shared" si="247"/>
        <v>2016_MTLAKE</v>
      </c>
      <c r="F7912">
        <v>417000</v>
      </c>
      <c r="G7912" s="53">
        <f t="array" ref="G7912">SUM(IF(A7912=A$5:A7912,IF(C7912=C$5:C7912,1,0),0))</f>
        <v>24</v>
      </c>
    </row>
    <row r="7913" spans="1:7" x14ac:dyDescent="0.25">
      <c r="A7913">
        <v>2016</v>
      </c>
      <c r="B7913" s="53" t="str">
        <f t="shared" si="246"/>
        <v>2016_MT25</v>
      </c>
      <c r="C7913" t="s">
        <v>379</v>
      </c>
      <c r="D7913" t="s">
        <v>1330</v>
      </c>
      <c r="E7913" s="53" t="str">
        <f t="shared" si="247"/>
        <v>2016_MTLEWIS AND CLARK</v>
      </c>
      <c r="F7913">
        <v>417000</v>
      </c>
      <c r="G7913" s="53">
        <f t="array" ref="G7913">SUM(IF(A7913=A$5:A7913,IF(C7913=C$5:C7913,1,0),0))</f>
        <v>25</v>
      </c>
    </row>
    <row r="7914" spans="1:7" x14ac:dyDescent="0.25">
      <c r="A7914">
        <v>2016</v>
      </c>
      <c r="B7914" s="53" t="str">
        <f t="shared" si="246"/>
        <v>2016_MT26</v>
      </c>
      <c r="C7914" t="s">
        <v>379</v>
      </c>
      <c r="D7914" t="s">
        <v>652</v>
      </c>
      <c r="E7914" s="53" t="str">
        <f t="shared" si="247"/>
        <v>2016_MTLIBERTY</v>
      </c>
      <c r="F7914">
        <v>417000</v>
      </c>
      <c r="G7914" s="53">
        <f t="array" ref="G7914">SUM(IF(A7914=A$5:A7914,IF(C7914=C$5:C7914,1,0),0))</f>
        <v>26</v>
      </c>
    </row>
    <row r="7915" spans="1:7" x14ac:dyDescent="0.25">
      <c r="A7915">
        <v>2016</v>
      </c>
      <c r="B7915" s="53" t="str">
        <f t="shared" si="246"/>
        <v>2016_MT27</v>
      </c>
      <c r="C7915" t="s">
        <v>379</v>
      </c>
      <c r="D7915" t="s">
        <v>221</v>
      </c>
      <c r="E7915" s="53" t="str">
        <f t="shared" si="247"/>
        <v>2016_MTLINCOLN</v>
      </c>
      <c r="F7915">
        <v>417000</v>
      </c>
      <c r="G7915" s="53">
        <f t="array" ref="G7915">SUM(IF(A7915=A$5:A7915,IF(C7915=C$5:C7915,1,0),0))</f>
        <v>27</v>
      </c>
    </row>
    <row r="7916" spans="1:7" x14ac:dyDescent="0.25">
      <c r="A7916">
        <v>2016</v>
      </c>
      <c r="B7916" s="53" t="str">
        <f t="shared" si="246"/>
        <v>2016_MT28</v>
      </c>
      <c r="C7916" t="s">
        <v>379</v>
      </c>
      <c r="D7916" t="s">
        <v>1331</v>
      </c>
      <c r="E7916" s="53" t="str">
        <f t="shared" si="247"/>
        <v>2016_MTMCCONE</v>
      </c>
      <c r="F7916">
        <v>417000</v>
      </c>
      <c r="G7916" s="53">
        <f t="array" ref="G7916">SUM(IF(A7916=A$5:A7916,IF(C7916=C$5:C7916,1,0),0))</f>
        <v>28</v>
      </c>
    </row>
    <row r="7917" spans="1:7" x14ac:dyDescent="0.25">
      <c r="A7917">
        <v>2016</v>
      </c>
      <c r="B7917" s="53" t="str">
        <f t="shared" si="246"/>
        <v>2016_MT29</v>
      </c>
      <c r="C7917" t="s">
        <v>379</v>
      </c>
      <c r="D7917" t="s">
        <v>467</v>
      </c>
      <c r="E7917" s="53" t="str">
        <f t="shared" si="247"/>
        <v>2016_MTMADISON</v>
      </c>
      <c r="F7917">
        <v>417000</v>
      </c>
      <c r="G7917" s="53">
        <f t="array" ref="G7917">SUM(IF(A7917=A$5:A7917,IF(C7917=C$5:C7917,1,0),0))</f>
        <v>29</v>
      </c>
    </row>
    <row r="7918" spans="1:7" x14ac:dyDescent="0.25">
      <c r="A7918">
        <v>2016</v>
      </c>
      <c r="B7918" s="53" t="str">
        <f t="shared" si="246"/>
        <v>2016_MT30</v>
      </c>
      <c r="C7918" t="s">
        <v>379</v>
      </c>
      <c r="D7918" t="s">
        <v>1332</v>
      </c>
      <c r="E7918" s="53" t="str">
        <f t="shared" si="247"/>
        <v>2016_MTMEAGHER</v>
      </c>
      <c r="F7918">
        <v>417000</v>
      </c>
      <c r="G7918" s="53">
        <f t="array" ref="G7918">SUM(IF(A7918=A$5:A7918,IF(C7918=C$5:C7918,1,0),0))</f>
        <v>30</v>
      </c>
    </row>
    <row r="7919" spans="1:7" x14ac:dyDescent="0.25">
      <c r="A7919">
        <v>2016</v>
      </c>
      <c r="B7919" s="53" t="str">
        <f t="shared" si="246"/>
        <v>2016_MT31</v>
      </c>
      <c r="C7919" t="s">
        <v>379</v>
      </c>
      <c r="D7919" t="s">
        <v>606</v>
      </c>
      <c r="E7919" s="53" t="str">
        <f t="shared" si="247"/>
        <v>2016_MTMINERAL</v>
      </c>
      <c r="F7919">
        <v>417000</v>
      </c>
      <c r="G7919" s="53">
        <f t="array" ref="G7919">SUM(IF(A7919=A$5:A7919,IF(C7919=C$5:C7919,1,0),0))</f>
        <v>31</v>
      </c>
    </row>
    <row r="7920" spans="1:7" x14ac:dyDescent="0.25">
      <c r="A7920">
        <v>2016</v>
      </c>
      <c r="B7920" s="53" t="str">
        <f t="shared" si="246"/>
        <v>2016_MT32</v>
      </c>
      <c r="C7920" t="s">
        <v>379</v>
      </c>
      <c r="D7920" t="s">
        <v>1333</v>
      </c>
      <c r="E7920" s="53" t="str">
        <f t="shared" si="247"/>
        <v>2016_MTMISSOULA</v>
      </c>
      <c r="F7920">
        <v>417000</v>
      </c>
      <c r="G7920" s="53">
        <f t="array" ref="G7920">SUM(IF(A7920=A$5:A7920,IF(C7920=C$5:C7920,1,0),0))</f>
        <v>32</v>
      </c>
    </row>
    <row r="7921" spans="1:7" x14ac:dyDescent="0.25">
      <c r="A7921">
        <v>2016</v>
      </c>
      <c r="B7921" s="53" t="str">
        <f t="shared" si="246"/>
        <v>2016_MT33</v>
      </c>
      <c r="C7921" t="s">
        <v>379</v>
      </c>
      <c r="D7921" t="s">
        <v>1334</v>
      </c>
      <c r="E7921" s="53" t="str">
        <f t="shared" si="247"/>
        <v>2016_MTMUSSELSHELL</v>
      </c>
      <c r="F7921">
        <v>417000</v>
      </c>
      <c r="G7921" s="53">
        <f t="array" ref="G7921">SUM(IF(A7921=A$5:A7921,IF(C7921=C$5:C7921,1,0),0))</f>
        <v>33</v>
      </c>
    </row>
    <row r="7922" spans="1:7" x14ac:dyDescent="0.25">
      <c r="A7922">
        <v>2016</v>
      </c>
      <c r="B7922" s="53" t="str">
        <f t="shared" si="246"/>
        <v>2016_MT34</v>
      </c>
      <c r="C7922" t="s">
        <v>379</v>
      </c>
      <c r="D7922" t="s">
        <v>199</v>
      </c>
      <c r="E7922" s="53" t="str">
        <f t="shared" si="247"/>
        <v>2016_MTPARK</v>
      </c>
      <c r="F7922">
        <v>417000</v>
      </c>
      <c r="G7922" s="53">
        <f t="array" ref="G7922">SUM(IF(A7922=A$5:A7922,IF(C7922=C$5:C7922,1,0),0))</f>
        <v>34</v>
      </c>
    </row>
    <row r="7923" spans="1:7" x14ac:dyDescent="0.25">
      <c r="A7923">
        <v>2016</v>
      </c>
      <c r="B7923" s="53" t="str">
        <f t="shared" si="246"/>
        <v>2016_MT35</v>
      </c>
      <c r="C7923" t="s">
        <v>379</v>
      </c>
      <c r="D7923" t="s">
        <v>1335</v>
      </c>
      <c r="E7923" s="53" t="str">
        <f t="shared" si="247"/>
        <v>2016_MTPETROLEUM</v>
      </c>
      <c r="F7923">
        <v>417000</v>
      </c>
      <c r="G7923" s="53">
        <f t="array" ref="G7923">SUM(IF(A7923=A$5:A7923,IF(C7923=C$5:C7923,1,0),0))</f>
        <v>35</v>
      </c>
    </row>
    <row r="7924" spans="1:7" x14ac:dyDescent="0.25">
      <c r="A7924">
        <v>2016</v>
      </c>
      <c r="B7924" s="53" t="str">
        <f t="shared" si="246"/>
        <v>2016_MT36</v>
      </c>
      <c r="C7924" t="s">
        <v>379</v>
      </c>
      <c r="D7924" t="s">
        <v>533</v>
      </c>
      <c r="E7924" s="53" t="str">
        <f t="shared" si="247"/>
        <v>2016_MTPHILLIPS</v>
      </c>
      <c r="F7924">
        <v>417000</v>
      </c>
      <c r="G7924" s="53">
        <f t="array" ref="G7924">SUM(IF(A7924=A$5:A7924,IF(C7924=C$5:C7924,1,0),0))</f>
        <v>36</v>
      </c>
    </row>
    <row r="7925" spans="1:7" x14ac:dyDescent="0.25">
      <c r="A7925">
        <v>2016</v>
      </c>
      <c r="B7925" s="53" t="str">
        <f t="shared" si="246"/>
        <v>2016_MT37</v>
      </c>
      <c r="C7925" t="s">
        <v>379</v>
      </c>
      <c r="D7925" t="s">
        <v>1336</v>
      </c>
      <c r="E7925" s="53" t="str">
        <f t="shared" si="247"/>
        <v>2016_MTPONDERA</v>
      </c>
      <c r="F7925">
        <v>417000</v>
      </c>
      <c r="G7925" s="53">
        <f t="array" ref="G7925">SUM(IF(A7925=A$5:A7925,IF(C7925=C$5:C7925,1,0),0))</f>
        <v>37</v>
      </c>
    </row>
    <row r="7926" spans="1:7" x14ac:dyDescent="0.25">
      <c r="A7926">
        <v>2016</v>
      </c>
      <c r="B7926" s="53" t="str">
        <f t="shared" si="246"/>
        <v>2016_MT38</v>
      </c>
      <c r="C7926" t="s">
        <v>379</v>
      </c>
      <c r="D7926" t="s">
        <v>1337</v>
      </c>
      <c r="E7926" s="53" t="str">
        <f t="shared" si="247"/>
        <v>2016_MTPOWDER RIVER</v>
      </c>
      <c r="F7926">
        <v>417000</v>
      </c>
      <c r="G7926" s="53">
        <f t="array" ref="G7926">SUM(IF(A7926=A$5:A7926,IF(C7926=C$5:C7926,1,0),0))</f>
        <v>38</v>
      </c>
    </row>
    <row r="7927" spans="1:7" x14ac:dyDescent="0.25">
      <c r="A7927">
        <v>2016</v>
      </c>
      <c r="B7927" s="53" t="str">
        <f t="shared" si="246"/>
        <v>2016_MT39</v>
      </c>
      <c r="C7927" t="s">
        <v>379</v>
      </c>
      <c r="D7927" t="s">
        <v>1045</v>
      </c>
      <c r="E7927" s="53" t="str">
        <f t="shared" si="247"/>
        <v>2016_MTPOWELL</v>
      </c>
      <c r="F7927">
        <v>417000</v>
      </c>
      <c r="G7927" s="53">
        <f t="array" ref="G7927">SUM(IF(A7927=A$5:A7927,IF(C7927=C$5:C7927,1,0),0))</f>
        <v>39</v>
      </c>
    </row>
    <row r="7928" spans="1:7" x14ac:dyDescent="0.25">
      <c r="A7928">
        <v>2016</v>
      </c>
      <c r="B7928" s="53" t="str">
        <f t="shared" si="246"/>
        <v>2016_MT40</v>
      </c>
      <c r="C7928" t="s">
        <v>379</v>
      </c>
      <c r="D7928" t="s">
        <v>537</v>
      </c>
      <c r="E7928" s="53" t="str">
        <f t="shared" si="247"/>
        <v>2016_MTPRAIRIE</v>
      </c>
      <c r="F7928">
        <v>417000</v>
      </c>
      <c r="G7928" s="53">
        <f t="array" ref="G7928">SUM(IF(A7928=A$5:A7928,IF(C7928=C$5:C7928,1,0),0))</f>
        <v>40</v>
      </c>
    </row>
    <row r="7929" spans="1:7" x14ac:dyDescent="0.25">
      <c r="A7929">
        <v>2016</v>
      </c>
      <c r="B7929" s="53" t="str">
        <f t="shared" si="246"/>
        <v>2016_MT41</v>
      </c>
      <c r="C7929" t="s">
        <v>379</v>
      </c>
      <c r="D7929" t="s">
        <v>1338</v>
      </c>
      <c r="E7929" s="53" t="str">
        <f t="shared" si="247"/>
        <v>2016_MTRAVALLI</v>
      </c>
      <c r="F7929">
        <v>417000</v>
      </c>
      <c r="G7929" s="53">
        <f t="array" ref="G7929">SUM(IF(A7929=A$5:A7929,IF(C7929=C$5:C7929,1,0),0))</f>
        <v>41</v>
      </c>
    </row>
    <row r="7930" spans="1:7" x14ac:dyDescent="0.25">
      <c r="A7930">
        <v>2016</v>
      </c>
      <c r="B7930" s="53" t="str">
        <f t="shared" si="246"/>
        <v>2016_MT42</v>
      </c>
      <c r="C7930" t="s">
        <v>379</v>
      </c>
      <c r="D7930" t="s">
        <v>845</v>
      </c>
      <c r="E7930" s="53" t="str">
        <f t="shared" si="247"/>
        <v>2016_MTRICHLAND</v>
      </c>
      <c r="F7930">
        <v>417000</v>
      </c>
      <c r="G7930" s="53">
        <f t="array" ref="G7930">SUM(IF(A7930=A$5:A7930,IF(C7930=C$5:C7930,1,0),0))</f>
        <v>42</v>
      </c>
    </row>
    <row r="7931" spans="1:7" x14ac:dyDescent="0.25">
      <c r="A7931">
        <v>2016</v>
      </c>
      <c r="B7931" s="53" t="str">
        <f t="shared" si="246"/>
        <v>2016_MT43</v>
      </c>
      <c r="C7931" t="s">
        <v>379</v>
      </c>
      <c r="D7931" t="s">
        <v>1339</v>
      </c>
      <c r="E7931" s="53" t="str">
        <f t="shared" si="247"/>
        <v>2016_MTROOSEVELT</v>
      </c>
      <c r="F7931">
        <v>417000</v>
      </c>
      <c r="G7931" s="53">
        <f t="array" ref="G7931">SUM(IF(A7931=A$5:A7931,IF(C7931=C$5:C7931,1,0),0))</f>
        <v>43</v>
      </c>
    </row>
    <row r="7932" spans="1:7" x14ac:dyDescent="0.25">
      <c r="A7932">
        <v>2016</v>
      </c>
      <c r="B7932" s="53" t="str">
        <f t="shared" si="246"/>
        <v>2016_MT44</v>
      </c>
      <c r="C7932" t="s">
        <v>379</v>
      </c>
      <c r="D7932" t="s">
        <v>1340</v>
      </c>
      <c r="E7932" s="53" t="str">
        <f t="shared" si="247"/>
        <v>2016_MTROSEBUD</v>
      </c>
      <c r="F7932">
        <v>417000</v>
      </c>
      <c r="G7932" s="53">
        <f t="array" ref="G7932">SUM(IF(A7932=A$5:A7932,IF(C7932=C$5:C7932,1,0),0))</f>
        <v>44</v>
      </c>
    </row>
    <row r="7933" spans="1:7" x14ac:dyDescent="0.25">
      <c r="A7933">
        <v>2016</v>
      </c>
      <c r="B7933" s="53" t="str">
        <f t="shared" si="246"/>
        <v>2016_MT45</v>
      </c>
      <c r="C7933" t="s">
        <v>379</v>
      </c>
      <c r="D7933" t="s">
        <v>1341</v>
      </c>
      <c r="E7933" s="53" t="str">
        <f t="shared" si="247"/>
        <v>2016_MTSANDERS</v>
      </c>
      <c r="F7933">
        <v>417000</v>
      </c>
      <c r="G7933" s="53">
        <f t="array" ref="G7933">SUM(IF(A7933=A$5:A7933,IF(C7933=C$5:C7933,1,0),0))</f>
        <v>45</v>
      </c>
    </row>
    <row r="7934" spans="1:7" x14ac:dyDescent="0.25">
      <c r="A7934">
        <v>2016</v>
      </c>
      <c r="B7934" s="53" t="str">
        <f t="shared" si="246"/>
        <v>2016_MT46</v>
      </c>
      <c r="C7934" t="s">
        <v>379</v>
      </c>
      <c r="D7934" t="s">
        <v>991</v>
      </c>
      <c r="E7934" s="53" t="str">
        <f t="shared" si="247"/>
        <v>2016_MTSHERIDAN</v>
      </c>
      <c r="F7934">
        <v>417000</v>
      </c>
      <c r="G7934" s="53">
        <f t="array" ref="G7934">SUM(IF(A7934=A$5:A7934,IF(C7934=C$5:C7934,1,0),0))</f>
        <v>46</v>
      </c>
    </row>
    <row r="7935" spans="1:7" x14ac:dyDescent="0.25">
      <c r="A7935">
        <v>2016</v>
      </c>
      <c r="B7935" s="53" t="str">
        <f t="shared" si="246"/>
        <v>2016_MT47</v>
      </c>
      <c r="C7935" t="s">
        <v>379</v>
      </c>
      <c r="D7935" t="s">
        <v>1342</v>
      </c>
      <c r="E7935" s="53" t="str">
        <f t="shared" si="247"/>
        <v>2016_MTSILVER BOW</v>
      </c>
      <c r="F7935">
        <v>417000</v>
      </c>
      <c r="G7935" s="53">
        <f t="array" ref="G7935">SUM(IF(A7935=A$5:A7935,IF(C7935=C$5:C7935,1,0),0))</f>
        <v>47</v>
      </c>
    </row>
    <row r="7936" spans="1:7" x14ac:dyDescent="0.25">
      <c r="A7936">
        <v>2016</v>
      </c>
      <c r="B7936" s="53" t="str">
        <f t="shared" si="246"/>
        <v>2016_MT48</v>
      </c>
      <c r="C7936" t="s">
        <v>379</v>
      </c>
      <c r="D7936" t="s">
        <v>1343</v>
      </c>
      <c r="E7936" s="53" t="str">
        <f t="shared" si="247"/>
        <v>2016_MTSTILLWATER</v>
      </c>
      <c r="F7936">
        <v>417000</v>
      </c>
      <c r="G7936" s="53">
        <f t="array" ref="G7936">SUM(IF(A7936=A$5:A7936,IF(C7936=C$5:C7936,1,0),0))</f>
        <v>48</v>
      </c>
    </row>
    <row r="7937" spans="1:7" x14ac:dyDescent="0.25">
      <c r="A7937">
        <v>2016</v>
      </c>
      <c r="B7937" s="53" t="str">
        <f t="shared" si="246"/>
        <v>2016_MT49</v>
      </c>
      <c r="C7937" t="s">
        <v>379</v>
      </c>
      <c r="D7937" t="s">
        <v>1344</v>
      </c>
      <c r="E7937" s="53" t="str">
        <f t="shared" si="247"/>
        <v>2016_MTSWEET GRASS</v>
      </c>
      <c r="F7937">
        <v>417000</v>
      </c>
      <c r="G7937" s="53">
        <f t="array" ref="G7937">SUM(IF(A7937=A$5:A7937,IF(C7937=C$5:C7937,1,0),0))</f>
        <v>49</v>
      </c>
    </row>
    <row r="7938" spans="1:7" x14ac:dyDescent="0.25">
      <c r="A7938">
        <v>2016</v>
      </c>
      <c r="B7938" s="53" t="str">
        <f t="shared" si="246"/>
        <v>2016_MT50</v>
      </c>
      <c r="C7938" t="s">
        <v>379</v>
      </c>
      <c r="D7938" t="s">
        <v>222</v>
      </c>
      <c r="E7938" s="53" t="str">
        <f t="shared" si="247"/>
        <v>2016_MTTETON</v>
      </c>
      <c r="F7938">
        <v>417000</v>
      </c>
      <c r="G7938" s="53">
        <f t="array" ref="G7938">SUM(IF(A7938=A$5:A7938,IF(C7938=C$5:C7938,1,0),0))</f>
        <v>50</v>
      </c>
    </row>
    <row r="7939" spans="1:7" x14ac:dyDescent="0.25">
      <c r="A7939">
        <v>2016</v>
      </c>
      <c r="B7939" s="53" t="str">
        <f t="shared" si="246"/>
        <v>2016_MT51</v>
      </c>
      <c r="C7939" t="s">
        <v>379</v>
      </c>
      <c r="D7939" t="s">
        <v>1345</v>
      </c>
      <c r="E7939" s="53" t="str">
        <f t="shared" si="247"/>
        <v>2016_MTTOOLE</v>
      </c>
      <c r="F7939">
        <v>417000</v>
      </c>
      <c r="G7939" s="53">
        <f t="array" ref="G7939">SUM(IF(A7939=A$5:A7939,IF(C7939=C$5:C7939,1,0),0))</f>
        <v>51</v>
      </c>
    </row>
    <row r="7940" spans="1:7" x14ac:dyDescent="0.25">
      <c r="A7940">
        <v>2016</v>
      </c>
      <c r="B7940" s="53" t="str">
        <f t="shared" si="246"/>
        <v>2016_MT52</v>
      </c>
      <c r="C7940" t="s">
        <v>379</v>
      </c>
      <c r="D7940" t="s">
        <v>1346</v>
      </c>
      <c r="E7940" s="53" t="str">
        <f t="shared" si="247"/>
        <v>2016_MTTREASURE</v>
      </c>
      <c r="F7940">
        <v>417000</v>
      </c>
      <c r="G7940" s="53">
        <f t="array" ref="G7940">SUM(IF(A7940=A$5:A7940,IF(C7940=C$5:C7940,1,0),0))</f>
        <v>52</v>
      </c>
    </row>
    <row r="7941" spans="1:7" x14ac:dyDescent="0.25">
      <c r="A7941">
        <v>2016</v>
      </c>
      <c r="B7941" s="53" t="str">
        <f t="shared" si="246"/>
        <v>2016_MT53</v>
      </c>
      <c r="C7941" t="s">
        <v>379</v>
      </c>
      <c r="D7941" t="s">
        <v>805</v>
      </c>
      <c r="E7941" s="53" t="str">
        <f t="shared" si="247"/>
        <v>2016_MTVALLEY</v>
      </c>
      <c r="F7941">
        <v>417000</v>
      </c>
      <c r="G7941" s="53">
        <f t="array" ref="G7941">SUM(IF(A7941=A$5:A7941,IF(C7941=C$5:C7941,1,0),0))</f>
        <v>53</v>
      </c>
    </row>
    <row r="7942" spans="1:7" x14ac:dyDescent="0.25">
      <c r="A7942">
        <v>2016</v>
      </c>
      <c r="B7942" s="53" t="str">
        <f t="shared" ref="B7942:B8005" si="248">A7942&amp;"_"&amp;C7942&amp;G7942</f>
        <v>2016_MT54</v>
      </c>
      <c r="C7942" t="s">
        <v>379</v>
      </c>
      <c r="D7942" t="s">
        <v>1347</v>
      </c>
      <c r="E7942" s="53" t="str">
        <f t="shared" ref="E7942:E8005" si="249">A7942&amp;"_"&amp;C7942&amp;D7942</f>
        <v>2016_MTWHEATLAND</v>
      </c>
      <c r="F7942">
        <v>417000</v>
      </c>
      <c r="G7942" s="53">
        <f t="array" ref="G7942">SUM(IF(A7942=A$5:A7942,IF(C7942=C$5:C7942,1,0),0))</f>
        <v>54</v>
      </c>
    </row>
    <row r="7943" spans="1:7" x14ac:dyDescent="0.25">
      <c r="A7943">
        <v>2016</v>
      </c>
      <c r="B7943" s="53" t="str">
        <f t="shared" si="248"/>
        <v>2016_MT55</v>
      </c>
      <c r="C7943" t="s">
        <v>379</v>
      </c>
      <c r="D7943" t="s">
        <v>1348</v>
      </c>
      <c r="E7943" s="53" t="str">
        <f t="shared" si="249"/>
        <v>2016_MTWIBAUX</v>
      </c>
      <c r="F7943">
        <v>417000</v>
      </c>
      <c r="G7943" s="53">
        <f t="array" ref="G7943">SUM(IF(A7943=A$5:A7943,IF(C7943=C$5:C7943,1,0),0))</f>
        <v>55</v>
      </c>
    </row>
    <row r="7944" spans="1:7" x14ac:dyDescent="0.25">
      <c r="A7944">
        <v>2016</v>
      </c>
      <c r="B7944" s="53" t="str">
        <f t="shared" si="248"/>
        <v>2016_MT56</v>
      </c>
      <c r="C7944" t="s">
        <v>379</v>
      </c>
      <c r="D7944" t="s">
        <v>1349</v>
      </c>
      <c r="E7944" s="53" t="str">
        <f t="shared" si="249"/>
        <v>2016_MTYELLOWSTONE</v>
      </c>
      <c r="F7944">
        <v>417000</v>
      </c>
      <c r="G7944" s="53">
        <f t="array" ref="G7944">SUM(IF(A7944=A$5:A7944,IF(C7944=C$5:C7944,1,0),0))</f>
        <v>56</v>
      </c>
    </row>
    <row r="7945" spans="1:7" x14ac:dyDescent="0.25">
      <c r="A7945">
        <v>2016</v>
      </c>
      <c r="B7945" s="53" t="str">
        <f t="shared" si="248"/>
        <v>2016_NE1</v>
      </c>
      <c r="C7945" t="s">
        <v>380</v>
      </c>
      <c r="D7945" t="s">
        <v>184</v>
      </c>
      <c r="E7945" s="53" t="str">
        <f t="shared" si="249"/>
        <v>2016_NEADAMS</v>
      </c>
      <c r="F7945">
        <v>417000</v>
      </c>
      <c r="G7945" s="53">
        <f t="array" ref="G7945">SUM(IF(A7945=A$5:A7945,IF(C7945=C$5:C7945,1,0),0))</f>
        <v>1</v>
      </c>
    </row>
    <row r="7946" spans="1:7" x14ac:dyDescent="0.25">
      <c r="A7946">
        <v>2016</v>
      </c>
      <c r="B7946" s="53" t="str">
        <f t="shared" si="248"/>
        <v>2016_NE2</v>
      </c>
      <c r="C7946" t="s">
        <v>380</v>
      </c>
      <c r="D7946" t="s">
        <v>1350</v>
      </c>
      <c r="E7946" s="53" t="str">
        <f t="shared" si="249"/>
        <v>2016_NEANTELOPE</v>
      </c>
      <c r="F7946">
        <v>417000</v>
      </c>
      <c r="G7946" s="53">
        <f t="array" ref="G7946">SUM(IF(A7946=A$5:A7946,IF(C7946=C$5:C7946,1,0),0))</f>
        <v>2</v>
      </c>
    </row>
    <row r="7947" spans="1:7" x14ac:dyDescent="0.25">
      <c r="A7947">
        <v>2016</v>
      </c>
      <c r="B7947" s="53" t="str">
        <f t="shared" si="248"/>
        <v>2016_NE3</v>
      </c>
      <c r="C7947" t="s">
        <v>380</v>
      </c>
      <c r="D7947" t="s">
        <v>1351</v>
      </c>
      <c r="E7947" s="53" t="str">
        <f t="shared" si="249"/>
        <v>2016_NEARTHUR</v>
      </c>
      <c r="F7947">
        <v>417000</v>
      </c>
      <c r="G7947" s="53">
        <f t="array" ref="G7947">SUM(IF(A7947=A$5:A7947,IF(C7947=C$5:C7947,1,0),0))</f>
        <v>3</v>
      </c>
    </row>
    <row r="7948" spans="1:7" x14ac:dyDescent="0.25">
      <c r="A7948">
        <v>2016</v>
      </c>
      <c r="B7948" s="53" t="str">
        <f t="shared" si="248"/>
        <v>2016_NE4</v>
      </c>
      <c r="C7948" t="s">
        <v>380</v>
      </c>
      <c r="D7948" t="s">
        <v>1352</v>
      </c>
      <c r="E7948" s="53" t="str">
        <f t="shared" si="249"/>
        <v>2016_NEBANNER</v>
      </c>
      <c r="F7948">
        <v>417000</v>
      </c>
      <c r="G7948" s="53">
        <f t="array" ref="G7948">SUM(IF(A7948=A$5:A7948,IF(C7948=C$5:C7948,1,0),0))</f>
        <v>4</v>
      </c>
    </row>
    <row r="7949" spans="1:7" x14ac:dyDescent="0.25">
      <c r="A7949">
        <v>2016</v>
      </c>
      <c r="B7949" s="53" t="str">
        <f t="shared" si="248"/>
        <v>2016_NE5</v>
      </c>
      <c r="C7949" t="s">
        <v>380</v>
      </c>
      <c r="D7949" t="s">
        <v>219</v>
      </c>
      <c r="E7949" s="53" t="str">
        <f t="shared" si="249"/>
        <v>2016_NEBLAINE</v>
      </c>
      <c r="F7949">
        <v>417000</v>
      </c>
      <c r="G7949" s="53">
        <f t="array" ref="G7949">SUM(IF(A7949=A$5:A7949,IF(C7949=C$5:C7949,1,0),0))</f>
        <v>5</v>
      </c>
    </row>
    <row r="7950" spans="1:7" x14ac:dyDescent="0.25">
      <c r="A7950">
        <v>2016</v>
      </c>
      <c r="B7950" s="53" t="str">
        <f t="shared" si="248"/>
        <v>2016_NE6</v>
      </c>
      <c r="C7950" t="s">
        <v>380</v>
      </c>
      <c r="D7950" t="s">
        <v>504</v>
      </c>
      <c r="E7950" s="53" t="str">
        <f t="shared" si="249"/>
        <v>2016_NEBOONE</v>
      </c>
      <c r="F7950">
        <v>417000</v>
      </c>
      <c r="G7950" s="53">
        <f t="array" ref="G7950">SUM(IF(A7950=A$5:A7950,IF(C7950=C$5:C7950,1,0),0))</f>
        <v>6</v>
      </c>
    </row>
    <row r="7951" spans="1:7" x14ac:dyDescent="0.25">
      <c r="A7951">
        <v>2016</v>
      </c>
      <c r="B7951" s="53" t="str">
        <f t="shared" si="248"/>
        <v>2016_NE7</v>
      </c>
      <c r="C7951" t="s">
        <v>380</v>
      </c>
      <c r="D7951" t="s">
        <v>1353</v>
      </c>
      <c r="E7951" s="53" t="str">
        <f t="shared" si="249"/>
        <v>2016_NEBOX BUTTE</v>
      </c>
      <c r="F7951">
        <v>417000</v>
      </c>
      <c r="G7951" s="53">
        <f t="array" ref="G7951">SUM(IF(A7951=A$5:A7951,IF(C7951=C$5:C7951,1,0),0))</f>
        <v>7</v>
      </c>
    </row>
    <row r="7952" spans="1:7" x14ac:dyDescent="0.25">
      <c r="A7952">
        <v>2016</v>
      </c>
      <c r="B7952" s="53" t="str">
        <f t="shared" si="248"/>
        <v>2016_NE8</v>
      </c>
      <c r="C7952" t="s">
        <v>380</v>
      </c>
      <c r="D7952" t="s">
        <v>1005</v>
      </c>
      <c r="E7952" s="53" t="str">
        <f t="shared" si="249"/>
        <v>2016_NEBOYD</v>
      </c>
      <c r="F7952">
        <v>417000</v>
      </c>
      <c r="G7952" s="53">
        <f t="array" ref="G7952">SUM(IF(A7952=A$5:A7952,IF(C7952=C$5:C7952,1,0),0))</f>
        <v>8</v>
      </c>
    </row>
    <row r="7953" spans="1:7" x14ac:dyDescent="0.25">
      <c r="A7953">
        <v>2016</v>
      </c>
      <c r="B7953" s="53" t="str">
        <f t="shared" si="248"/>
        <v>2016_NE9</v>
      </c>
      <c r="C7953" t="s">
        <v>380</v>
      </c>
      <c r="D7953" t="s">
        <v>808</v>
      </c>
      <c r="E7953" s="53" t="str">
        <f t="shared" si="249"/>
        <v>2016_NEBROWN</v>
      </c>
      <c r="F7953">
        <v>417000</v>
      </c>
      <c r="G7953" s="53">
        <f t="array" ref="G7953">SUM(IF(A7953=A$5:A7953,IF(C7953=C$5:C7953,1,0),0))</f>
        <v>9</v>
      </c>
    </row>
    <row r="7954" spans="1:7" x14ac:dyDescent="0.25">
      <c r="A7954">
        <v>2016</v>
      </c>
      <c r="B7954" s="53" t="str">
        <f t="shared" si="248"/>
        <v>2016_NE10</v>
      </c>
      <c r="C7954" t="s">
        <v>380</v>
      </c>
      <c r="D7954" t="s">
        <v>1354</v>
      </c>
      <c r="E7954" s="53" t="str">
        <f t="shared" si="249"/>
        <v>2016_NEBUFFALO</v>
      </c>
      <c r="F7954">
        <v>417000</v>
      </c>
      <c r="G7954" s="53">
        <f t="array" ref="G7954">SUM(IF(A7954=A$5:A7954,IF(C7954=C$5:C7954,1,0),0))</f>
        <v>10</v>
      </c>
    </row>
    <row r="7955" spans="1:7" x14ac:dyDescent="0.25">
      <c r="A7955">
        <v>2016</v>
      </c>
      <c r="B7955" s="53" t="str">
        <f t="shared" si="248"/>
        <v>2016_NE11</v>
      </c>
      <c r="C7955" t="s">
        <v>380</v>
      </c>
      <c r="D7955" t="s">
        <v>1355</v>
      </c>
      <c r="E7955" s="53" t="str">
        <f t="shared" si="249"/>
        <v>2016_NEBURT</v>
      </c>
      <c r="F7955">
        <v>417000</v>
      </c>
      <c r="G7955" s="53">
        <f t="array" ref="G7955">SUM(IF(A7955=A$5:A7955,IF(C7955=C$5:C7955,1,0),0))</f>
        <v>11</v>
      </c>
    </row>
    <row r="7956" spans="1:7" x14ac:dyDescent="0.25">
      <c r="A7956">
        <v>2016</v>
      </c>
      <c r="B7956" s="53" t="str">
        <f t="shared" si="248"/>
        <v>2016_NE12</v>
      </c>
      <c r="C7956" t="s">
        <v>380</v>
      </c>
      <c r="D7956" t="s">
        <v>433</v>
      </c>
      <c r="E7956" s="53" t="str">
        <f t="shared" si="249"/>
        <v>2016_NEBUTLER</v>
      </c>
      <c r="F7956">
        <v>417000</v>
      </c>
      <c r="G7956" s="53">
        <f t="array" ref="G7956">SUM(IF(A7956=A$5:A7956,IF(C7956=C$5:C7956,1,0),0))</f>
        <v>12</v>
      </c>
    </row>
    <row r="7957" spans="1:7" x14ac:dyDescent="0.25">
      <c r="A7957">
        <v>2016</v>
      </c>
      <c r="B7957" s="53" t="str">
        <f t="shared" si="248"/>
        <v>2016_NE13</v>
      </c>
      <c r="C7957" t="s">
        <v>380</v>
      </c>
      <c r="D7957" t="s">
        <v>810</v>
      </c>
      <c r="E7957" s="53" t="str">
        <f t="shared" si="249"/>
        <v>2016_NECASS</v>
      </c>
      <c r="F7957">
        <v>417000</v>
      </c>
      <c r="G7957" s="53">
        <f t="array" ref="G7957">SUM(IF(A7957=A$5:A7957,IF(C7957=C$5:C7957,1,0),0))</f>
        <v>13</v>
      </c>
    </row>
    <row r="7958" spans="1:7" x14ac:dyDescent="0.25">
      <c r="A7958">
        <v>2016</v>
      </c>
      <c r="B7958" s="53" t="str">
        <f t="shared" si="248"/>
        <v>2016_NE14</v>
      </c>
      <c r="C7958" t="s">
        <v>380</v>
      </c>
      <c r="D7958" t="s">
        <v>905</v>
      </c>
      <c r="E7958" s="53" t="str">
        <f t="shared" si="249"/>
        <v>2016_NECEDAR</v>
      </c>
      <c r="F7958">
        <v>417000</v>
      </c>
      <c r="G7958" s="53">
        <f t="array" ref="G7958">SUM(IF(A7958=A$5:A7958,IF(C7958=C$5:C7958,1,0),0))</f>
        <v>14</v>
      </c>
    </row>
    <row r="7959" spans="1:7" x14ac:dyDescent="0.25">
      <c r="A7959">
        <v>2016</v>
      </c>
      <c r="B7959" s="53" t="str">
        <f t="shared" si="248"/>
        <v>2016_NE15</v>
      </c>
      <c r="C7959" t="s">
        <v>380</v>
      </c>
      <c r="D7959" t="s">
        <v>944</v>
      </c>
      <c r="E7959" s="53" t="str">
        <f t="shared" si="249"/>
        <v>2016_NECHASE</v>
      </c>
      <c r="F7959">
        <v>417000</v>
      </c>
      <c r="G7959" s="53">
        <f t="array" ref="G7959">SUM(IF(A7959=A$5:A7959,IF(C7959=C$5:C7959,1,0),0))</f>
        <v>15</v>
      </c>
    </row>
    <row r="7960" spans="1:7" x14ac:dyDescent="0.25">
      <c r="A7960">
        <v>2016</v>
      </c>
      <c r="B7960" s="53" t="str">
        <f t="shared" si="248"/>
        <v>2016_NE16</v>
      </c>
      <c r="C7960" t="s">
        <v>380</v>
      </c>
      <c r="D7960" t="s">
        <v>1356</v>
      </c>
      <c r="E7960" s="53" t="str">
        <f t="shared" si="249"/>
        <v>2016_NECHERRY</v>
      </c>
      <c r="F7960">
        <v>417000</v>
      </c>
      <c r="G7960" s="53">
        <f t="array" ref="G7960">SUM(IF(A7960=A$5:A7960,IF(C7960=C$5:C7960,1,0),0))</f>
        <v>16</v>
      </c>
    </row>
    <row r="7961" spans="1:7" x14ac:dyDescent="0.25">
      <c r="A7961">
        <v>2016</v>
      </c>
      <c r="B7961" s="53" t="str">
        <f t="shared" si="248"/>
        <v>2016_NE17</v>
      </c>
      <c r="C7961" t="s">
        <v>380</v>
      </c>
      <c r="D7961" t="s">
        <v>588</v>
      </c>
      <c r="E7961" s="53" t="str">
        <f t="shared" si="249"/>
        <v>2016_NECHEYENNE</v>
      </c>
      <c r="F7961">
        <v>417000</v>
      </c>
      <c r="G7961" s="53">
        <f t="array" ref="G7961">SUM(IF(A7961=A$5:A7961,IF(C7961=C$5:C7961,1,0),0))</f>
        <v>17</v>
      </c>
    </row>
    <row r="7962" spans="1:7" x14ac:dyDescent="0.25">
      <c r="A7962">
        <v>2016</v>
      </c>
      <c r="B7962" s="53" t="str">
        <f t="shared" si="248"/>
        <v>2016_NE18</v>
      </c>
      <c r="C7962" t="s">
        <v>380</v>
      </c>
      <c r="D7962" t="s">
        <v>439</v>
      </c>
      <c r="E7962" s="53" t="str">
        <f t="shared" si="249"/>
        <v>2016_NECLAY</v>
      </c>
      <c r="F7962">
        <v>417000</v>
      </c>
      <c r="G7962" s="53">
        <f t="array" ref="G7962">SUM(IF(A7962=A$5:A7962,IF(C7962=C$5:C7962,1,0),0))</f>
        <v>18</v>
      </c>
    </row>
    <row r="7963" spans="1:7" x14ac:dyDescent="0.25">
      <c r="A7963">
        <v>2016</v>
      </c>
      <c r="B7963" s="53" t="str">
        <f t="shared" si="248"/>
        <v>2016_NE19</v>
      </c>
      <c r="C7963" t="s">
        <v>380</v>
      </c>
      <c r="D7963" t="s">
        <v>1357</v>
      </c>
      <c r="E7963" s="53" t="str">
        <f t="shared" si="249"/>
        <v>2016_NECOLFAX</v>
      </c>
      <c r="F7963">
        <v>417000</v>
      </c>
      <c r="G7963" s="53">
        <f t="array" ref="G7963">SUM(IF(A7963=A$5:A7963,IF(C7963=C$5:C7963,1,0),0))</f>
        <v>19</v>
      </c>
    </row>
    <row r="7964" spans="1:7" x14ac:dyDescent="0.25">
      <c r="A7964">
        <v>2016</v>
      </c>
      <c r="B7964" s="53" t="str">
        <f t="shared" si="248"/>
        <v>2016_NE20</v>
      </c>
      <c r="C7964" t="s">
        <v>380</v>
      </c>
      <c r="D7964" t="s">
        <v>1358</v>
      </c>
      <c r="E7964" s="53" t="str">
        <f t="shared" si="249"/>
        <v>2016_NECUMING</v>
      </c>
      <c r="F7964">
        <v>417000</v>
      </c>
      <c r="G7964" s="53">
        <f t="array" ref="G7964">SUM(IF(A7964=A$5:A7964,IF(C7964=C$5:C7964,1,0),0))</f>
        <v>20</v>
      </c>
    </row>
    <row r="7965" spans="1:7" x14ac:dyDescent="0.25">
      <c r="A7965">
        <v>2016</v>
      </c>
      <c r="B7965" s="53" t="str">
        <f t="shared" si="248"/>
        <v>2016_NE21</v>
      </c>
      <c r="C7965" t="s">
        <v>380</v>
      </c>
      <c r="D7965" t="s">
        <v>592</v>
      </c>
      <c r="E7965" s="53" t="str">
        <f t="shared" si="249"/>
        <v>2016_NECUSTER</v>
      </c>
      <c r="F7965">
        <v>417000</v>
      </c>
      <c r="G7965" s="53">
        <f t="array" ref="G7965">SUM(IF(A7965=A$5:A7965,IF(C7965=C$5:C7965,1,0),0))</f>
        <v>21</v>
      </c>
    </row>
    <row r="7966" spans="1:7" x14ac:dyDescent="0.25">
      <c r="A7966">
        <v>2016</v>
      </c>
      <c r="B7966" s="53" t="str">
        <f t="shared" si="248"/>
        <v>2016_NE22</v>
      </c>
      <c r="C7966" t="s">
        <v>380</v>
      </c>
      <c r="D7966" t="s">
        <v>1192</v>
      </c>
      <c r="E7966" s="53" t="str">
        <f t="shared" si="249"/>
        <v>2016_NEDAKOTA</v>
      </c>
      <c r="F7966">
        <v>417000</v>
      </c>
      <c r="G7966" s="53">
        <f t="array" ref="G7966">SUM(IF(A7966=A$5:A7966,IF(C7966=C$5:C7966,1,0),0))</f>
        <v>22</v>
      </c>
    </row>
    <row r="7967" spans="1:7" x14ac:dyDescent="0.25">
      <c r="A7967">
        <v>2016</v>
      </c>
      <c r="B7967" s="53" t="str">
        <f t="shared" si="248"/>
        <v>2016_NE23</v>
      </c>
      <c r="C7967" t="s">
        <v>380</v>
      </c>
      <c r="D7967" t="s">
        <v>1359</v>
      </c>
      <c r="E7967" s="53" t="str">
        <f t="shared" si="249"/>
        <v>2016_NEDAWES</v>
      </c>
      <c r="F7967">
        <v>417000</v>
      </c>
      <c r="G7967" s="53">
        <f t="array" ref="G7967">SUM(IF(A7967=A$5:A7967,IF(C7967=C$5:C7967,1,0),0))</f>
        <v>23</v>
      </c>
    </row>
    <row r="7968" spans="1:7" x14ac:dyDescent="0.25">
      <c r="A7968">
        <v>2016</v>
      </c>
      <c r="B7968" s="53" t="str">
        <f t="shared" si="248"/>
        <v>2016_NE24</v>
      </c>
      <c r="C7968" t="s">
        <v>380</v>
      </c>
      <c r="D7968" t="s">
        <v>701</v>
      </c>
      <c r="E7968" s="53" t="str">
        <f t="shared" si="249"/>
        <v>2016_NEDAWSON</v>
      </c>
      <c r="F7968">
        <v>417000</v>
      </c>
      <c r="G7968" s="53">
        <f t="array" ref="G7968">SUM(IF(A7968=A$5:A7968,IF(C7968=C$5:C7968,1,0),0))</f>
        <v>24</v>
      </c>
    </row>
    <row r="7969" spans="1:7" x14ac:dyDescent="0.25">
      <c r="A7969">
        <v>2016</v>
      </c>
      <c r="B7969" s="53" t="str">
        <f t="shared" si="248"/>
        <v>2016_NE25</v>
      </c>
      <c r="C7969" t="s">
        <v>380</v>
      </c>
      <c r="D7969" t="s">
        <v>1360</v>
      </c>
      <c r="E7969" s="53" t="str">
        <f t="shared" si="249"/>
        <v>2016_NEDEUEL</v>
      </c>
      <c r="F7969">
        <v>417000</v>
      </c>
      <c r="G7969" s="53">
        <f t="array" ref="G7969">SUM(IF(A7969=A$5:A7969,IF(C7969=C$5:C7969,1,0),0))</f>
        <v>25</v>
      </c>
    </row>
    <row r="7970" spans="1:7" x14ac:dyDescent="0.25">
      <c r="A7970">
        <v>2016</v>
      </c>
      <c r="B7970" s="53" t="str">
        <f t="shared" si="248"/>
        <v>2016_NE26</v>
      </c>
      <c r="C7970" t="s">
        <v>380</v>
      </c>
      <c r="D7970" t="s">
        <v>1361</v>
      </c>
      <c r="E7970" s="53" t="str">
        <f t="shared" si="249"/>
        <v>2016_NEDIXON</v>
      </c>
      <c r="F7970">
        <v>417000</v>
      </c>
      <c r="G7970" s="53">
        <f t="array" ref="G7970">SUM(IF(A7970=A$5:A7970,IF(C7970=C$5:C7970,1,0),0))</f>
        <v>26</v>
      </c>
    </row>
    <row r="7971" spans="1:7" x14ac:dyDescent="0.25">
      <c r="A7971">
        <v>2016</v>
      </c>
      <c r="B7971" s="53" t="str">
        <f t="shared" si="248"/>
        <v>2016_NE27</v>
      </c>
      <c r="C7971" t="s">
        <v>380</v>
      </c>
      <c r="D7971" t="s">
        <v>704</v>
      </c>
      <c r="E7971" s="53" t="str">
        <f t="shared" si="249"/>
        <v>2016_NEDODGE</v>
      </c>
      <c r="F7971">
        <v>417000</v>
      </c>
      <c r="G7971" s="53">
        <f t="array" ref="G7971">SUM(IF(A7971=A$5:A7971,IF(C7971=C$5:C7971,1,0),0))</f>
        <v>27</v>
      </c>
    </row>
    <row r="7972" spans="1:7" x14ac:dyDescent="0.25">
      <c r="A7972">
        <v>2016</v>
      </c>
      <c r="B7972" s="53" t="str">
        <f t="shared" si="248"/>
        <v>2016_NE28</v>
      </c>
      <c r="C7972" t="s">
        <v>380</v>
      </c>
      <c r="D7972" t="s">
        <v>190</v>
      </c>
      <c r="E7972" s="53" t="str">
        <f t="shared" si="249"/>
        <v>2016_NEDOUGLAS</v>
      </c>
      <c r="F7972">
        <v>417000</v>
      </c>
      <c r="G7972" s="53">
        <f t="array" ref="G7972">SUM(IF(A7972=A$5:A7972,IF(C7972=C$5:C7972,1,0),0))</f>
        <v>28</v>
      </c>
    </row>
    <row r="7973" spans="1:7" x14ac:dyDescent="0.25">
      <c r="A7973">
        <v>2016</v>
      </c>
      <c r="B7973" s="53" t="str">
        <f t="shared" si="248"/>
        <v>2016_NE29</v>
      </c>
      <c r="C7973" t="s">
        <v>380</v>
      </c>
      <c r="D7973" t="s">
        <v>1362</v>
      </c>
      <c r="E7973" s="53" t="str">
        <f t="shared" si="249"/>
        <v>2016_NEDUNDY</v>
      </c>
      <c r="F7973">
        <v>417000</v>
      </c>
      <c r="G7973" s="53">
        <f t="array" ref="G7973">SUM(IF(A7973=A$5:A7973,IF(C7973=C$5:C7973,1,0),0))</f>
        <v>29</v>
      </c>
    </row>
    <row r="7974" spans="1:7" x14ac:dyDescent="0.25">
      <c r="A7974">
        <v>2016</v>
      </c>
      <c r="B7974" s="53" t="str">
        <f t="shared" si="248"/>
        <v>2016_NE30</v>
      </c>
      <c r="C7974" t="s">
        <v>380</v>
      </c>
      <c r="D7974" t="s">
        <v>1194</v>
      </c>
      <c r="E7974" s="53" t="str">
        <f t="shared" si="249"/>
        <v>2016_NEFILLMORE</v>
      </c>
      <c r="F7974">
        <v>417000</v>
      </c>
      <c r="G7974" s="53">
        <f t="array" ref="G7974">SUM(IF(A7974=A$5:A7974,IF(C7974=C$5:C7974,1,0),0))</f>
        <v>30</v>
      </c>
    </row>
    <row r="7975" spans="1:7" x14ac:dyDescent="0.25">
      <c r="A7975">
        <v>2016</v>
      </c>
      <c r="B7975" s="53" t="str">
        <f t="shared" si="248"/>
        <v>2016_NE31</v>
      </c>
      <c r="C7975" t="s">
        <v>380</v>
      </c>
      <c r="D7975" t="s">
        <v>455</v>
      </c>
      <c r="E7975" s="53" t="str">
        <f t="shared" si="249"/>
        <v>2016_NEFRANKLIN</v>
      </c>
      <c r="F7975">
        <v>417000</v>
      </c>
      <c r="G7975" s="53">
        <f t="array" ref="G7975">SUM(IF(A7975=A$5:A7975,IF(C7975=C$5:C7975,1,0),0))</f>
        <v>31</v>
      </c>
    </row>
    <row r="7976" spans="1:7" x14ac:dyDescent="0.25">
      <c r="A7976">
        <v>2016</v>
      </c>
      <c r="B7976" s="53" t="str">
        <f t="shared" si="248"/>
        <v>2016_NE32</v>
      </c>
      <c r="C7976" t="s">
        <v>380</v>
      </c>
      <c r="D7976" t="s">
        <v>1363</v>
      </c>
      <c r="E7976" s="53" t="str">
        <f t="shared" si="249"/>
        <v>2016_NEFRONTIER</v>
      </c>
      <c r="F7976">
        <v>417000</v>
      </c>
      <c r="G7976" s="53">
        <f t="array" ref="G7976">SUM(IF(A7976=A$5:A7976,IF(C7976=C$5:C7976,1,0),0))</f>
        <v>32</v>
      </c>
    </row>
    <row r="7977" spans="1:7" x14ac:dyDescent="0.25">
      <c r="A7977">
        <v>2016</v>
      </c>
      <c r="B7977" s="53" t="str">
        <f t="shared" si="248"/>
        <v>2016_NE33</v>
      </c>
      <c r="C7977" t="s">
        <v>380</v>
      </c>
      <c r="D7977" t="s">
        <v>1364</v>
      </c>
      <c r="E7977" s="53" t="str">
        <f t="shared" si="249"/>
        <v>2016_NEFURNAS</v>
      </c>
      <c r="F7977">
        <v>417000</v>
      </c>
      <c r="G7977" s="53">
        <f t="array" ref="G7977">SUM(IF(A7977=A$5:A7977,IF(C7977=C$5:C7977,1,0),0))</f>
        <v>33</v>
      </c>
    </row>
    <row r="7978" spans="1:7" x14ac:dyDescent="0.25">
      <c r="A7978">
        <v>2016</v>
      </c>
      <c r="B7978" s="53" t="str">
        <f t="shared" si="248"/>
        <v>2016_NE34</v>
      </c>
      <c r="C7978" t="s">
        <v>380</v>
      </c>
      <c r="D7978" t="s">
        <v>1365</v>
      </c>
      <c r="E7978" s="53" t="str">
        <f t="shared" si="249"/>
        <v>2016_NEGAGE</v>
      </c>
      <c r="F7978">
        <v>417000</v>
      </c>
      <c r="G7978" s="53">
        <f t="array" ref="G7978">SUM(IF(A7978=A$5:A7978,IF(C7978=C$5:C7978,1,0),0))</f>
        <v>34</v>
      </c>
    </row>
    <row r="7979" spans="1:7" x14ac:dyDescent="0.25">
      <c r="A7979">
        <v>2016</v>
      </c>
      <c r="B7979" s="53" t="str">
        <f t="shared" si="248"/>
        <v>2016_NE35</v>
      </c>
      <c r="C7979" t="s">
        <v>380</v>
      </c>
      <c r="D7979" t="s">
        <v>1366</v>
      </c>
      <c r="E7979" s="53" t="str">
        <f t="shared" si="249"/>
        <v>2016_NEGARDEN</v>
      </c>
      <c r="F7979">
        <v>417000</v>
      </c>
      <c r="G7979" s="53">
        <f t="array" ref="G7979">SUM(IF(A7979=A$5:A7979,IF(C7979=C$5:C7979,1,0),0))</f>
        <v>35</v>
      </c>
    </row>
    <row r="7980" spans="1:7" x14ac:dyDescent="0.25">
      <c r="A7980">
        <v>2016</v>
      </c>
      <c r="B7980" s="53" t="str">
        <f t="shared" si="248"/>
        <v>2016_NE36</v>
      </c>
      <c r="C7980" t="s">
        <v>380</v>
      </c>
      <c r="D7980" t="s">
        <v>193</v>
      </c>
      <c r="E7980" s="53" t="str">
        <f t="shared" si="249"/>
        <v>2016_NEGARFIELD</v>
      </c>
      <c r="F7980">
        <v>417000</v>
      </c>
      <c r="G7980" s="53">
        <f t="array" ref="G7980">SUM(IF(A7980=A$5:A7980,IF(C7980=C$5:C7980,1,0),0))</f>
        <v>36</v>
      </c>
    </row>
    <row r="7981" spans="1:7" x14ac:dyDescent="0.25">
      <c r="A7981">
        <v>2016</v>
      </c>
      <c r="B7981" s="53" t="str">
        <f t="shared" si="248"/>
        <v>2016_NE37</v>
      </c>
      <c r="C7981" t="s">
        <v>380</v>
      </c>
      <c r="D7981" t="s">
        <v>1367</v>
      </c>
      <c r="E7981" s="53" t="str">
        <f t="shared" si="249"/>
        <v>2016_NEGOSPER</v>
      </c>
      <c r="F7981">
        <v>417000</v>
      </c>
      <c r="G7981" s="53">
        <f t="array" ref="G7981">SUM(IF(A7981=A$5:A7981,IF(C7981=C$5:C7981,1,0),0))</f>
        <v>37</v>
      </c>
    </row>
    <row r="7982" spans="1:7" x14ac:dyDescent="0.25">
      <c r="A7982">
        <v>2016</v>
      </c>
      <c r="B7982" s="53" t="str">
        <f t="shared" si="248"/>
        <v>2016_NE38</v>
      </c>
      <c r="C7982" t="s">
        <v>380</v>
      </c>
      <c r="D7982" t="s">
        <v>520</v>
      </c>
      <c r="E7982" s="53" t="str">
        <f t="shared" si="249"/>
        <v>2016_NEGRANT</v>
      </c>
      <c r="F7982">
        <v>417000</v>
      </c>
      <c r="G7982" s="53">
        <f t="array" ref="G7982">SUM(IF(A7982=A$5:A7982,IF(C7982=C$5:C7982,1,0),0))</f>
        <v>38</v>
      </c>
    </row>
    <row r="7983" spans="1:7" x14ac:dyDescent="0.25">
      <c r="A7983">
        <v>2016</v>
      </c>
      <c r="B7983" s="53" t="str">
        <f t="shared" si="248"/>
        <v>2016_NE39</v>
      </c>
      <c r="C7983" t="s">
        <v>380</v>
      </c>
      <c r="D7983" t="s">
        <v>958</v>
      </c>
      <c r="E7983" s="53" t="str">
        <f t="shared" si="249"/>
        <v>2016_NEGREELEY</v>
      </c>
      <c r="F7983">
        <v>417000</v>
      </c>
      <c r="G7983" s="53">
        <f t="array" ref="G7983">SUM(IF(A7983=A$5:A7983,IF(C7983=C$5:C7983,1,0),0))</f>
        <v>39</v>
      </c>
    </row>
    <row r="7984" spans="1:7" x14ac:dyDescent="0.25">
      <c r="A7984">
        <v>2016</v>
      </c>
      <c r="B7984" s="53" t="str">
        <f t="shared" si="248"/>
        <v>2016_NE40</v>
      </c>
      <c r="C7984" t="s">
        <v>380</v>
      </c>
      <c r="D7984" t="s">
        <v>722</v>
      </c>
      <c r="E7984" s="53" t="str">
        <f t="shared" si="249"/>
        <v>2016_NEHALL</v>
      </c>
      <c r="F7984">
        <v>417000</v>
      </c>
      <c r="G7984" s="53">
        <f t="array" ref="G7984">SUM(IF(A7984=A$5:A7984,IF(C7984=C$5:C7984,1,0),0))</f>
        <v>40</v>
      </c>
    </row>
    <row r="7985" spans="1:7" x14ac:dyDescent="0.25">
      <c r="A7985">
        <v>2016</v>
      </c>
      <c r="B7985" s="53" t="str">
        <f t="shared" si="248"/>
        <v>2016_NE41</v>
      </c>
      <c r="C7985" t="s">
        <v>380</v>
      </c>
      <c r="D7985" t="s">
        <v>642</v>
      </c>
      <c r="E7985" s="53" t="str">
        <f t="shared" si="249"/>
        <v>2016_NEHAMILTON</v>
      </c>
      <c r="F7985">
        <v>417000</v>
      </c>
      <c r="G7985" s="53">
        <f t="array" ref="G7985">SUM(IF(A7985=A$5:A7985,IF(C7985=C$5:C7985,1,0),0))</f>
        <v>41</v>
      </c>
    </row>
    <row r="7986" spans="1:7" x14ac:dyDescent="0.25">
      <c r="A7986">
        <v>2016</v>
      </c>
      <c r="B7986" s="53" t="str">
        <f t="shared" si="248"/>
        <v>2016_NE42</v>
      </c>
      <c r="C7986" t="s">
        <v>380</v>
      </c>
      <c r="D7986" t="s">
        <v>1026</v>
      </c>
      <c r="E7986" s="53" t="str">
        <f t="shared" si="249"/>
        <v>2016_NEHARLAN</v>
      </c>
      <c r="F7986">
        <v>417000</v>
      </c>
      <c r="G7986" s="53">
        <f t="array" ref="G7986">SUM(IF(A7986=A$5:A7986,IF(C7986=C$5:C7986,1,0),0))</f>
        <v>42</v>
      </c>
    </row>
    <row r="7987" spans="1:7" x14ac:dyDescent="0.25">
      <c r="A7987">
        <v>2016</v>
      </c>
      <c r="B7987" s="53" t="str">
        <f t="shared" si="248"/>
        <v>2016_NE43</v>
      </c>
      <c r="C7987" t="s">
        <v>380</v>
      </c>
      <c r="D7987" t="s">
        <v>1368</v>
      </c>
      <c r="E7987" s="53" t="str">
        <f t="shared" si="249"/>
        <v>2016_NEHAYES</v>
      </c>
      <c r="F7987">
        <v>417000</v>
      </c>
      <c r="G7987" s="53">
        <f t="array" ref="G7987">SUM(IF(A7987=A$5:A7987,IF(C7987=C$5:C7987,1,0),0))</f>
        <v>43</v>
      </c>
    </row>
    <row r="7988" spans="1:7" x14ac:dyDescent="0.25">
      <c r="A7988">
        <v>2016</v>
      </c>
      <c r="B7988" s="53" t="str">
        <f t="shared" si="248"/>
        <v>2016_NE44</v>
      </c>
      <c r="C7988" t="s">
        <v>380</v>
      </c>
      <c r="D7988" t="s">
        <v>1369</v>
      </c>
      <c r="E7988" s="53" t="str">
        <f t="shared" si="249"/>
        <v>2016_NEHITCHCOCK</v>
      </c>
      <c r="F7988">
        <v>417000</v>
      </c>
      <c r="G7988" s="53">
        <f t="array" ref="G7988">SUM(IF(A7988=A$5:A7988,IF(C7988=C$5:C7988,1,0),0))</f>
        <v>44</v>
      </c>
    </row>
    <row r="7989" spans="1:7" x14ac:dyDescent="0.25">
      <c r="A7989">
        <v>2016</v>
      </c>
      <c r="B7989" s="53" t="str">
        <f t="shared" si="248"/>
        <v>2016_NE45</v>
      </c>
      <c r="C7989" t="s">
        <v>380</v>
      </c>
      <c r="D7989" t="s">
        <v>1291</v>
      </c>
      <c r="E7989" s="53" t="str">
        <f t="shared" si="249"/>
        <v>2016_NEHOLT</v>
      </c>
      <c r="F7989">
        <v>417000</v>
      </c>
      <c r="G7989" s="53">
        <f t="array" ref="G7989">SUM(IF(A7989=A$5:A7989,IF(C7989=C$5:C7989,1,0),0))</f>
        <v>45</v>
      </c>
    </row>
    <row r="7990" spans="1:7" x14ac:dyDescent="0.25">
      <c r="A7990">
        <v>2016</v>
      </c>
      <c r="B7990" s="53" t="str">
        <f t="shared" si="248"/>
        <v>2016_NE46</v>
      </c>
      <c r="C7990" t="s">
        <v>380</v>
      </c>
      <c r="D7990" t="s">
        <v>1370</v>
      </c>
      <c r="E7990" s="53" t="str">
        <f t="shared" si="249"/>
        <v>2016_NEHOOKER</v>
      </c>
      <c r="F7990">
        <v>417000</v>
      </c>
      <c r="G7990" s="53">
        <f t="array" ref="G7990">SUM(IF(A7990=A$5:A7990,IF(C7990=C$5:C7990,1,0),0))</f>
        <v>46</v>
      </c>
    </row>
    <row r="7991" spans="1:7" x14ac:dyDescent="0.25">
      <c r="A7991">
        <v>2016</v>
      </c>
      <c r="B7991" s="53" t="str">
        <f t="shared" si="248"/>
        <v>2016_NE47</v>
      </c>
      <c r="C7991" t="s">
        <v>380</v>
      </c>
      <c r="D7991" t="s">
        <v>231</v>
      </c>
      <c r="E7991" s="53" t="str">
        <f t="shared" si="249"/>
        <v>2016_NEHOWARD</v>
      </c>
      <c r="F7991">
        <v>417000</v>
      </c>
      <c r="G7991" s="53">
        <f t="array" ref="G7991">SUM(IF(A7991=A$5:A7991,IF(C7991=C$5:C7991,1,0),0))</f>
        <v>47</v>
      </c>
    </row>
    <row r="7992" spans="1:7" x14ac:dyDescent="0.25">
      <c r="A7992">
        <v>2016</v>
      </c>
      <c r="B7992" s="53" t="str">
        <f t="shared" si="248"/>
        <v>2016_NE48</v>
      </c>
      <c r="C7992" t="s">
        <v>380</v>
      </c>
      <c r="D7992" t="s">
        <v>196</v>
      </c>
      <c r="E7992" s="53" t="str">
        <f t="shared" si="249"/>
        <v>2016_NEJEFFERSON</v>
      </c>
      <c r="F7992">
        <v>417000</v>
      </c>
      <c r="G7992" s="53">
        <f t="array" ref="G7992">SUM(IF(A7992=A$5:A7992,IF(C7992=C$5:C7992,1,0),0))</f>
        <v>48</v>
      </c>
    </row>
    <row r="7993" spans="1:7" x14ac:dyDescent="0.25">
      <c r="A7993">
        <v>2016</v>
      </c>
      <c r="B7993" s="53" t="str">
        <f t="shared" si="248"/>
        <v>2016_NE49</v>
      </c>
      <c r="C7993" t="s">
        <v>380</v>
      </c>
      <c r="D7993" t="s">
        <v>525</v>
      </c>
      <c r="E7993" s="53" t="str">
        <f t="shared" si="249"/>
        <v>2016_NEJOHNSON</v>
      </c>
      <c r="F7993">
        <v>417000</v>
      </c>
      <c r="G7993" s="53">
        <f t="array" ref="G7993">SUM(IF(A7993=A$5:A7993,IF(C7993=C$5:C7993,1,0),0))</f>
        <v>49</v>
      </c>
    </row>
    <row r="7994" spans="1:7" x14ac:dyDescent="0.25">
      <c r="A7994">
        <v>2016</v>
      </c>
      <c r="B7994" s="53" t="str">
        <f t="shared" si="248"/>
        <v>2016_NE50</v>
      </c>
      <c r="C7994" t="s">
        <v>380</v>
      </c>
      <c r="D7994" t="s">
        <v>1371</v>
      </c>
      <c r="E7994" s="53" t="str">
        <f t="shared" si="249"/>
        <v>2016_NEKEARNEY</v>
      </c>
      <c r="F7994">
        <v>417000</v>
      </c>
      <c r="G7994" s="53">
        <f t="array" ref="G7994">SUM(IF(A7994=A$5:A7994,IF(C7994=C$5:C7994,1,0),0))</f>
        <v>50</v>
      </c>
    </row>
    <row r="7995" spans="1:7" x14ac:dyDescent="0.25">
      <c r="A7995">
        <v>2016</v>
      </c>
      <c r="B7995" s="53" t="str">
        <f t="shared" si="248"/>
        <v>2016_NE51</v>
      </c>
      <c r="C7995" t="s">
        <v>380</v>
      </c>
      <c r="D7995" t="s">
        <v>1372</v>
      </c>
      <c r="E7995" s="53" t="str">
        <f t="shared" si="249"/>
        <v>2016_NEKEITH</v>
      </c>
      <c r="F7995">
        <v>417000</v>
      </c>
      <c r="G7995" s="53">
        <f t="array" ref="G7995">SUM(IF(A7995=A$5:A7995,IF(C7995=C$5:C7995,1,0),0))</f>
        <v>51</v>
      </c>
    </row>
    <row r="7996" spans="1:7" x14ac:dyDescent="0.25">
      <c r="A7996">
        <v>2016</v>
      </c>
      <c r="B7996" s="53" t="str">
        <f t="shared" si="248"/>
        <v>2016_NE52</v>
      </c>
      <c r="C7996" t="s">
        <v>380</v>
      </c>
      <c r="D7996" t="s">
        <v>1373</v>
      </c>
      <c r="E7996" s="53" t="str">
        <f t="shared" si="249"/>
        <v>2016_NEKEYA PAHA</v>
      </c>
      <c r="F7996">
        <v>417000</v>
      </c>
      <c r="G7996" s="53">
        <f t="array" ref="G7996">SUM(IF(A7996=A$5:A7996,IF(C7996=C$5:C7996,1,0),0))</f>
        <v>52</v>
      </c>
    </row>
    <row r="7997" spans="1:7" x14ac:dyDescent="0.25">
      <c r="A7997">
        <v>2016</v>
      </c>
      <c r="B7997" s="53" t="str">
        <f t="shared" si="248"/>
        <v>2016_NE53</v>
      </c>
      <c r="C7997" t="s">
        <v>380</v>
      </c>
      <c r="D7997" t="s">
        <v>1374</v>
      </c>
      <c r="E7997" s="53" t="str">
        <f t="shared" si="249"/>
        <v>2016_NEKIMBALL</v>
      </c>
      <c r="F7997">
        <v>417000</v>
      </c>
      <c r="G7997" s="53">
        <f t="array" ref="G7997">SUM(IF(A7997=A$5:A7997,IF(C7997=C$5:C7997,1,0),0))</f>
        <v>53</v>
      </c>
    </row>
    <row r="7998" spans="1:7" x14ac:dyDescent="0.25">
      <c r="A7998">
        <v>2016</v>
      </c>
      <c r="B7998" s="53" t="str">
        <f t="shared" si="248"/>
        <v>2016_NE54</v>
      </c>
      <c r="C7998" t="s">
        <v>380</v>
      </c>
      <c r="D7998" t="s">
        <v>830</v>
      </c>
      <c r="E7998" s="53" t="str">
        <f t="shared" si="249"/>
        <v>2016_NEKNOX</v>
      </c>
      <c r="F7998">
        <v>417000</v>
      </c>
      <c r="G7998" s="53">
        <f t="array" ref="G7998">SUM(IF(A7998=A$5:A7998,IF(C7998=C$5:C7998,1,0),0))</f>
        <v>54</v>
      </c>
    </row>
    <row r="7999" spans="1:7" x14ac:dyDescent="0.25">
      <c r="A7999">
        <v>2016</v>
      </c>
      <c r="B7999" s="53" t="str">
        <f t="shared" si="248"/>
        <v>2016_NE55</v>
      </c>
      <c r="C7999" t="s">
        <v>380</v>
      </c>
      <c r="D7999" t="s">
        <v>323</v>
      </c>
      <c r="E7999" s="53" t="str">
        <f t="shared" si="249"/>
        <v>2016_NELANCASTER</v>
      </c>
      <c r="F7999">
        <v>417000</v>
      </c>
      <c r="G7999" s="53">
        <f t="array" ref="G7999">SUM(IF(A7999=A$5:A7999,IF(C7999=C$5:C7999,1,0),0))</f>
        <v>55</v>
      </c>
    </row>
    <row r="8000" spans="1:7" x14ac:dyDescent="0.25">
      <c r="A8000">
        <v>2016</v>
      </c>
      <c r="B8000" s="53" t="str">
        <f t="shared" si="248"/>
        <v>2016_NE56</v>
      </c>
      <c r="C8000" t="s">
        <v>380</v>
      </c>
      <c r="D8000" t="s">
        <v>221</v>
      </c>
      <c r="E8000" s="53" t="str">
        <f t="shared" si="249"/>
        <v>2016_NELINCOLN</v>
      </c>
      <c r="F8000">
        <v>417000</v>
      </c>
      <c r="G8000" s="53">
        <f t="array" ref="G8000">SUM(IF(A8000=A$5:A8000,IF(C8000=C$5:C8000,1,0),0))</f>
        <v>56</v>
      </c>
    </row>
    <row r="8001" spans="1:7" x14ac:dyDescent="0.25">
      <c r="A8001">
        <v>2016</v>
      </c>
      <c r="B8001" s="53" t="str">
        <f t="shared" si="248"/>
        <v>2016_NE57</v>
      </c>
      <c r="C8001" t="s">
        <v>380</v>
      </c>
      <c r="D8001" t="s">
        <v>528</v>
      </c>
      <c r="E8001" s="53" t="str">
        <f t="shared" si="249"/>
        <v>2016_NELOGAN</v>
      </c>
      <c r="F8001">
        <v>417000</v>
      </c>
      <c r="G8001" s="53">
        <f t="array" ref="G8001">SUM(IF(A8001=A$5:A8001,IF(C8001=C$5:C8001,1,0),0))</f>
        <v>57</v>
      </c>
    </row>
    <row r="8002" spans="1:7" x14ac:dyDescent="0.25">
      <c r="A8002">
        <v>2016</v>
      </c>
      <c r="B8002" s="53" t="str">
        <f t="shared" si="248"/>
        <v>2016_NE58</v>
      </c>
      <c r="C8002" t="s">
        <v>380</v>
      </c>
      <c r="D8002" t="s">
        <v>1375</v>
      </c>
      <c r="E8002" s="53" t="str">
        <f t="shared" si="249"/>
        <v>2016_NELOUP</v>
      </c>
      <c r="F8002">
        <v>417000</v>
      </c>
      <c r="G8002" s="53">
        <f t="array" ref="G8002">SUM(IF(A8002=A$5:A8002,IF(C8002=C$5:C8002,1,0),0))</f>
        <v>58</v>
      </c>
    </row>
    <row r="8003" spans="1:7" x14ac:dyDescent="0.25">
      <c r="A8003">
        <v>2016</v>
      </c>
      <c r="B8003" s="53" t="str">
        <f t="shared" si="248"/>
        <v>2016_NE59</v>
      </c>
      <c r="C8003" t="s">
        <v>380</v>
      </c>
      <c r="D8003" t="s">
        <v>970</v>
      </c>
      <c r="E8003" s="53" t="str">
        <f t="shared" si="249"/>
        <v>2016_NEMCPHERSON</v>
      </c>
      <c r="F8003">
        <v>417000</v>
      </c>
      <c r="G8003" s="53">
        <f t="array" ref="G8003">SUM(IF(A8003=A$5:A8003,IF(C8003=C$5:C8003,1,0),0))</f>
        <v>59</v>
      </c>
    </row>
    <row r="8004" spans="1:7" x14ac:dyDescent="0.25">
      <c r="A8004">
        <v>2016</v>
      </c>
      <c r="B8004" s="53" t="str">
        <f t="shared" si="248"/>
        <v>2016_NE60</v>
      </c>
      <c r="C8004" t="s">
        <v>380</v>
      </c>
      <c r="D8004" t="s">
        <v>467</v>
      </c>
      <c r="E8004" s="53" t="str">
        <f t="shared" si="249"/>
        <v>2016_NEMADISON</v>
      </c>
      <c r="F8004">
        <v>417000</v>
      </c>
      <c r="G8004" s="53">
        <f t="array" ref="G8004">SUM(IF(A8004=A$5:A8004,IF(C8004=C$5:C8004,1,0),0))</f>
        <v>60</v>
      </c>
    </row>
    <row r="8005" spans="1:7" x14ac:dyDescent="0.25">
      <c r="A8005">
        <v>2016</v>
      </c>
      <c r="B8005" s="53" t="str">
        <f t="shared" si="248"/>
        <v>2016_NE61</v>
      </c>
      <c r="C8005" t="s">
        <v>380</v>
      </c>
      <c r="D8005" t="s">
        <v>1376</v>
      </c>
      <c r="E8005" s="53" t="str">
        <f t="shared" si="249"/>
        <v>2016_NEMERRICK</v>
      </c>
      <c r="F8005">
        <v>417000</v>
      </c>
      <c r="G8005" s="53">
        <f t="array" ref="G8005">SUM(IF(A8005=A$5:A8005,IF(C8005=C$5:C8005,1,0),0))</f>
        <v>61</v>
      </c>
    </row>
    <row r="8006" spans="1:7" x14ac:dyDescent="0.25">
      <c r="A8006">
        <v>2016</v>
      </c>
      <c r="B8006" s="53" t="str">
        <f t="shared" ref="B8006:B8069" si="250">A8006&amp;"_"&amp;C8006&amp;G8006</f>
        <v>2016_NE62</v>
      </c>
      <c r="C8006" t="s">
        <v>380</v>
      </c>
      <c r="D8006" t="s">
        <v>1377</v>
      </c>
      <c r="E8006" s="53" t="str">
        <f t="shared" ref="E8006:E8069" si="251">A8006&amp;"_"&amp;C8006&amp;D8006</f>
        <v>2016_NEMORRILL</v>
      </c>
      <c r="F8006">
        <v>417000</v>
      </c>
      <c r="G8006" s="53">
        <f t="array" ref="G8006">SUM(IF(A8006=A$5:A8006,IF(C8006=C$5:C8006,1,0),0))</f>
        <v>62</v>
      </c>
    </row>
    <row r="8007" spans="1:7" x14ac:dyDescent="0.25">
      <c r="A8007">
        <v>2016</v>
      </c>
      <c r="B8007" s="53" t="str">
        <f t="shared" si="250"/>
        <v>2016_NE63</v>
      </c>
      <c r="C8007" t="s">
        <v>380</v>
      </c>
      <c r="D8007" t="s">
        <v>1378</v>
      </c>
      <c r="E8007" s="53" t="str">
        <f t="shared" si="251"/>
        <v>2016_NENANCE</v>
      </c>
      <c r="F8007">
        <v>417000</v>
      </c>
      <c r="G8007" s="53">
        <f t="array" ref="G8007">SUM(IF(A8007=A$5:A8007,IF(C8007=C$5:C8007,1,0),0))</f>
        <v>63</v>
      </c>
    </row>
    <row r="8008" spans="1:7" x14ac:dyDescent="0.25">
      <c r="A8008">
        <v>2016</v>
      </c>
      <c r="B8008" s="53" t="str">
        <f t="shared" si="250"/>
        <v>2016_NE64</v>
      </c>
      <c r="C8008" t="s">
        <v>380</v>
      </c>
      <c r="D8008" t="s">
        <v>973</v>
      </c>
      <c r="E8008" s="53" t="str">
        <f t="shared" si="251"/>
        <v>2016_NENEMAHA</v>
      </c>
      <c r="F8008">
        <v>417000</v>
      </c>
      <c r="G8008" s="53">
        <f t="array" ref="G8008">SUM(IF(A8008=A$5:A8008,IF(C8008=C$5:C8008,1,0),0))</f>
        <v>64</v>
      </c>
    </row>
    <row r="8009" spans="1:7" x14ac:dyDescent="0.25">
      <c r="A8009">
        <v>2016</v>
      </c>
      <c r="B8009" s="53" t="str">
        <f t="shared" si="250"/>
        <v>2016_NE65</v>
      </c>
      <c r="C8009" t="s">
        <v>380</v>
      </c>
      <c r="D8009" t="s">
        <v>1379</v>
      </c>
      <c r="E8009" s="53" t="str">
        <f t="shared" si="251"/>
        <v>2016_NENUCKOLLS</v>
      </c>
      <c r="F8009">
        <v>417000</v>
      </c>
      <c r="G8009" s="53">
        <f t="array" ref="G8009">SUM(IF(A8009=A$5:A8009,IF(C8009=C$5:C8009,1,0),0))</f>
        <v>65</v>
      </c>
    </row>
    <row r="8010" spans="1:7" x14ac:dyDescent="0.25">
      <c r="A8010">
        <v>2016</v>
      </c>
      <c r="B8010" s="53" t="str">
        <f t="shared" si="250"/>
        <v>2016_NE66</v>
      </c>
      <c r="C8010" t="s">
        <v>380</v>
      </c>
      <c r="D8010" t="s">
        <v>1380</v>
      </c>
      <c r="E8010" s="53" t="str">
        <f t="shared" si="251"/>
        <v>2016_NEOTOE</v>
      </c>
      <c r="F8010">
        <v>417000</v>
      </c>
      <c r="G8010" s="53">
        <f t="array" ref="G8010">SUM(IF(A8010=A$5:A8010,IF(C8010=C$5:C8010,1,0),0))</f>
        <v>66</v>
      </c>
    </row>
    <row r="8011" spans="1:7" x14ac:dyDescent="0.25">
      <c r="A8011">
        <v>2016</v>
      </c>
      <c r="B8011" s="53" t="str">
        <f t="shared" si="250"/>
        <v>2016_NE67</v>
      </c>
      <c r="C8011" t="s">
        <v>380</v>
      </c>
      <c r="D8011" t="s">
        <v>980</v>
      </c>
      <c r="E8011" s="53" t="str">
        <f t="shared" si="251"/>
        <v>2016_NEPAWNEE</v>
      </c>
      <c r="F8011">
        <v>417000</v>
      </c>
      <c r="G8011" s="53">
        <f t="array" ref="G8011">SUM(IF(A8011=A$5:A8011,IF(C8011=C$5:C8011,1,0),0))</f>
        <v>67</v>
      </c>
    </row>
    <row r="8012" spans="1:7" x14ac:dyDescent="0.25">
      <c r="A8012">
        <v>2016</v>
      </c>
      <c r="B8012" s="53" t="str">
        <f t="shared" si="250"/>
        <v>2016_NE68</v>
      </c>
      <c r="C8012" t="s">
        <v>380</v>
      </c>
      <c r="D8012" t="s">
        <v>1381</v>
      </c>
      <c r="E8012" s="53" t="str">
        <f t="shared" si="251"/>
        <v>2016_NEPERKINS</v>
      </c>
      <c r="F8012">
        <v>417000</v>
      </c>
      <c r="G8012" s="53">
        <f t="array" ref="G8012">SUM(IF(A8012=A$5:A8012,IF(C8012=C$5:C8012,1,0),0))</f>
        <v>68</v>
      </c>
    </row>
    <row r="8013" spans="1:7" x14ac:dyDescent="0.25">
      <c r="A8013">
        <v>2016</v>
      </c>
      <c r="B8013" s="53" t="str">
        <f t="shared" si="250"/>
        <v>2016_NE69</v>
      </c>
      <c r="C8013" t="s">
        <v>380</v>
      </c>
      <c r="D8013" t="s">
        <v>1302</v>
      </c>
      <c r="E8013" s="53" t="str">
        <f t="shared" si="251"/>
        <v>2016_NEPHELPS</v>
      </c>
      <c r="F8013">
        <v>417000</v>
      </c>
      <c r="G8013" s="53">
        <f t="array" ref="G8013">SUM(IF(A8013=A$5:A8013,IF(C8013=C$5:C8013,1,0),0))</f>
        <v>69</v>
      </c>
    </row>
    <row r="8014" spans="1:7" x14ac:dyDescent="0.25">
      <c r="A8014">
        <v>2016</v>
      </c>
      <c r="B8014" s="53" t="str">
        <f t="shared" si="250"/>
        <v>2016_NE70</v>
      </c>
      <c r="C8014" t="s">
        <v>380</v>
      </c>
      <c r="D8014" t="s">
        <v>358</v>
      </c>
      <c r="E8014" s="53" t="str">
        <f t="shared" si="251"/>
        <v>2016_NEPIERCE</v>
      </c>
      <c r="F8014">
        <v>417000</v>
      </c>
      <c r="G8014" s="53">
        <f t="array" ref="G8014">SUM(IF(A8014=A$5:A8014,IF(C8014=C$5:C8014,1,0),0))</f>
        <v>70</v>
      </c>
    </row>
    <row r="8015" spans="1:7" x14ac:dyDescent="0.25">
      <c r="A8015">
        <v>2016</v>
      </c>
      <c r="B8015" s="53" t="str">
        <f t="shared" si="250"/>
        <v>2016_NE71</v>
      </c>
      <c r="C8015" t="s">
        <v>380</v>
      </c>
      <c r="D8015" t="s">
        <v>1303</v>
      </c>
      <c r="E8015" s="53" t="str">
        <f t="shared" si="251"/>
        <v>2016_NEPLATTE</v>
      </c>
      <c r="F8015">
        <v>417000</v>
      </c>
      <c r="G8015" s="53">
        <f t="array" ref="G8015">SUM(IF(A8015=A$5:A8015,IF(C8015=C$5:C8015,1,0),0))</f>
        <v>71</v>
      </c>
    </row>
    <row r="8016" spans="1:7" x14ac:dyDescent="0.25">
      <c r="A8016">
        <v>2016</v>
      </c>
      <c r="B8016" s="53" t="str">
        <f t="shared" si="250"/>
        <v>2016_NE72</v>
      </c>
      <c r="C8016" t="s">
        <v>380</v>
      </c>
      <c r="D8016" t="s">
        <v>535</v>
      </c>
      <c r="E8016" s="53" t="str">
        <f t="shared" si="251"/>
        <v>2016_NEPOLK</v>
      </c>
      <c r="F8016">
        <v>417000</v>
      </c>
      <c r="G8016" s="53">
        <f t="array" ref="G8016">SUM(IF(A8016=A$5:A8016,IF(C8016=C$5:C8016,1,0),0))</f>
        <v>72</v>
      </c>
    </row>
    <row r="8017" spans="1:7" x14ac:dyDescent="0.25">
      <c r="A8017">
        <v>2016</v>
      </c>
      <c r="B8017" s="53" t="str">
        <f t="shared" si="250"/>
        <v>2016_NE73</v>
      </c>
      <c r="C8017" t="s">
        <v>380</v>
      </c>
      <c r="D8017" t="s">
        <v>1382</v>
      </c>
      <c r="E8017" s="53" t="str">
        <f t="shared" si="251"/>
        <v>2016_NERED WILLOW</v>
      </c>
      <c r="F8017">
        <v>417000</v>
      </c>
      <c r="G8017" s="53">
        <f t="array" ref="G8017">SUM(IF(A8017=A$5:A8017,IF(C8017=C$5:C8017,1,0),0))</f>
        <v>73</v>
      </c>
    </row>
    <row r="8018" spans="1:7" x14ac:dyDescent="0.25">
      <c r="A8018">
        <v>2016</v>
      </c>
      <c r="B8018" s="53" t="str">
        <f t="shared" si="250"/>
        <v>2016_NE74</v>
      </c>
      <c r="C8018" t="s">
        <v>380</v>
      </c>
      <c r="D8018" t="s">
        <v>1383</v>
      </c>
      <c r="E8018" s="53" t="str">
        <f t="shared" si="251"/>
        <v>2016_NERICHARDSON</v>
      </c>
      <c r="F8018">
        <v>417000</v>
      </c>
      <c r="G8018" s="53">
        <f t="array" ref="G8018">SUM(IF(A8018=A$5:A8018,IF(C8018=C$5:C8018,1,0),0))</f>
        <v>74</v>
      </c>
    </row>
    <row r="8019" spans="1:7" x14ac:dyDescent="0.25">
      <c r="A8019">
        <v>2016</v>
      </c>
      <c r="B8019" s="53" t="str">
        <f t="shared" si="250"/>
        <v>2016_NE75</v>
      </c>
      <c r="C8019" t="s">
        <v>380</v>
      </c>
      <c r="D8019" t="s">
        <v>1226</v>
      </c>
      <c r="E8019" s="53" t="str">
        <f t="shared" si="251"/>
        <v>2016_NEROCK</v>
      </c>
      <c r="F8019">
        <v>417000</v>
      </c>
      <c r="G8019" s="53">
        <f t="array" ref="G8019">SUM(IF(A8019=A$5:A8019,IF(C8019=C$5:C8019,1,0),0))</f>
        <v>75</v>
      </c>
    </row>
    <row r="8020" spans="1:7" x14ac:dyDescent="0.25">
      <c r="A8020">
        <v>2016</v>
      </c>
      <c r="B8020" s="53" t="str">
        <f t="shared" si="250"/>
        <v>2016_NE76</v>
      </c>
      <c r="C8020" t="s">
        <v>380</v>
      </c>
      <c r="D8020" t="s">
        <v>540</v>
      </c>
      <c r="E8020" s="53" t="str">
        <f t="shared" si="251"/>
        <v>2016_NESALINE</v>
      </c>
      <c r="F8020">
        <v>417000</v>
      </c>
      <c r="G8020" s="53">
        <f t="array" ref="G8020">SUM(IF(A8020=A$5:A8020,IF(C8020=C$5:C8020,1,0),0))</f>
        <v>76</v>
      </c>
    </row>
    <row r="8021" spans="1:7" x14ac:dyDescent="0.25">
      <c r="A8021">
        <v>2016</v>
      </c>
      <c r="B8021" s="53" t="str">
        <f t="shared" si="250"/>
        <v>2016_NE77</v>
      </c>
      <c r="C8021" t="s">
        <v>380</v>
      </c>
      <c r="D8021" t="s">
        <v>1384</v>
      </c>
      <c r="E8021" s="53" t="str">
        <f t="shared" si="251"/>
        <v>2016_NESARPY</v>
      </c>
      <c r="F8021">
        <v>417000</v>
      </c>
      <c r="G8021" s="53">
        <f t="array" ref="G8021">SUM(IF(A8021=A$5:A8021,IF(C8021=C$5:C8021,1,0),0))</f>
        <v>77</v>
      </c>
    </row>
    <row r="8022" spans="1:7" x14ac:dyDescent="0.25">
      <c r="A8022">
        <v>2016</v>
      </c>
      <c r="B8022" s="53" t="str">
        <f t="shared" si="250"/>
        <v>2016_NE78</v>
      </c>
      <c r="C8022" t="s">
        <v>380</v>
      </c>
      <c r="D8022" t="s">
        <v>1385</v>
      </c>
      <c r="E8022" s="53" t="str">
        <f t="shared" si="251"/>
        <v>2016_NESAUNDERS</v>
      </c>
      <c r="F8022">
        <v>417000</v>
      </c>
      <c r="G8022" s="53">
        <f t="array" ref="G8022">SUM(IF(A8022=A$5:A8022,IF(C8022=C$5:C8022,1,0),0))</f>
        <v>78</v>
      </c>
    </row>
    <row r="8023" spans="1:7" x14ac:dyDescent="0.25">
      <c r="A8023">
        <v>2016</v>
      </c>
      <c r="B8023" s="53" t="str">
        <f t="shared" si="250"/>
        <v>2016_NE79</v>
      </c>
      <c r="C8023" t="s">
        <v>380</v>
      </c>
      <c r="D8023" t="s">
        <v>1386</v>
      </c>
      <c r="E8023" s="53" t="str">
        <f t="shared" si="251"/>
        <v>2016_NESCOTTS BLUFF</v>
      </c>
      <c r="F8023">
        <v>417000</v>
      </c>
      <c r="G8023" s="53">
        <f t="array" ref="G8023">SUM(IF(A8023=A$5:A8023,IF(C8023=C$5:C8023,1,0),0))</f>
        <v>79</v>
      </c>
    </row>
    <row r="8024" spans="1:7" x14ac:dyDescent="0.25">
      <c r="A8024">
        <v>2016</v>
      </c>
      <c r="B8024" s="53" t="str">
        <f t="shared" si="250"/>
        <v>2016_NE80</v>
      </c>
      <c r="C8024" t="s">
        <v>380</v>
      </c>
      <c r="D8024" t="s">
        <v>989</v>
      </c>
      <c r="E8024" s="53" t="str">
        <f t="shared" si="251"/>
        <v>2016_NESEWARD</v>
      </c>
      <c r="F8024">
        <v>417000</v>
      </c>
      <c r="G8024" s="53">
        <f t="array" ref="G8024">SUM(IF(A8024=A$5:A8024,IF(C8024=C$5:C8024,1,0),0))</f>
        <v>80</v>
      </c>
    </row>
    <row r="8025" spans="1:7" x14ac:dyDescent="0.25">
      <c r="A8025">
        <v>2016</v>
      </c>
      <c r="B8025" s="53" t="str">
        <f t="shared" si="250"/>
        <v>2016_NE81</v>
      </c>
      <c r="C8025" t="s">
        <v>380</v>
      </c>
      <c r="D8025" t="s">
        <v>991</v>
      </c>
      <c r="E8025" s="53" t="str">
        <f t="shared" si="251"/>
        <v>2016_NESHERIDAN</v>
      </c>
      <c r="F8025">
        <v>417000</v>
      </c>
      <c r="G8025" s="53">
        <f t="array" ref="G8025">SUM(IF(A8025=A$5:A8025,IF(C8025=C$5:C8025,1,0),0))</f>
        <v>81</v>
      </c>
    </row>
    <row r="8026" spans="1:7" x14ac:dyDescent="0.25">
      <c r="A8026">
        <v>2016</v>
      </c>
      <c r="B8026" s="53" t="str">
        <f t="shared" si="250"/>
        <v>2016_NE82</v>
      </c>
      <c r="C8026" t="s">
        <v>380</v>
      </c>
      <c r="D8026" t="s">
        <v>992</v>
      </c>
      <c r="E8026" s="53" t="str">
        <f t="shared" si="251"/>
        <v>2016_NESHERMAN</v>
      </c>
      <c r="F8026">
        <v>417000</v>
      </c>
      <c r="G8026" s="53">
        <f t="array" ref="G8026">SUM(IF(A8026=A$5:A8026,IF(C8026=C$5:C8026,1,0),0))</f>
        <v>82</v>
      </c>
    </row>
    <row r="8027" spans="1:7" x14ac:dyDescent="0.25">
      <c r="A8027">
        <v>2016</v>
      </c>
      <c r="B8027" s="53" t="str">
        <f t="shared" si="250"/>
        <v>2016_NE83</v>
      </c>
      <c r="C8027" t="s">
        <v>380</v>
      </c>
      <c r="D8027" t="s">
        <v>932</v>
      </c>
      <c r="E8027" s="53" t="str">
        <f t="shared" si="251"/>
        <v>2016_NESIOUX</v>
      </c>
      <c r="F8027">
        <v>417000</v>
      </c>
      <c r="G8027" s="53">
        <f t="array" ref="G8027">SUM(IF(A8027=A$5:A8027,IF(C8027=C$5:C8027,1,0),0))</f>
        <v>83</v>
      </c>
    </row>
    <row r="8028" spans="1:7" x14ac:dyDescent="0.25">
      <c r="A8028">
        <v>2016</v>
      </c>
      <c r="B8028" s="53" t="str">
        <f t="shared" si="250"/>
        <v>2016_NE84</v>
      </c>
      <c r="C8028" t="s">
        <v>380</v>
      </c>
      <c r="D8028" t="s">
        <v>993</v>
      </c>
      <c r="E8028" s="53" t="str">
        <f t="shared" si="251"/>
        <v>2016_NESTANTON</v>
      </c>
      <c r="F8028">
        <v>417000</v>
      </c>
      <c r="G8028" s="53">
        <f t="array" ref="G8028">SUM(IF(A8028=A$5:A8028,IF(C8028=C$5:C8028,1,0),0))</f>
        <v>84</v>
      </c>
    </row>
    <row r="8029" spans="1:7" x14ac:dyDescent="0.25">
      <c r="A8029">
        <v>2016</v>
      </c>
      <c r="B8029" s="53" t="str">
        <f t="shared" si="250"/>
        <v>2016_NE85</v>
      </c>
      <c r="C8029" t="s">
        <v>380</v>
      </c>
      <c r="D8029" t="s">
        <v>1387</v>
      </c>
      <c r="E8029" s="53" t="str">
        <f t="shared" si="251"/>
        <v>2016_NETHAYER</v>
      </c>
      <c r="F8029">
        <v>417000</v>
      </c>
      <c r="G8029" s="53">
        <f t="array" ref="G8029">SUM(IF(A8029=A$5:A8029,IF(C8029=C$5:C8029,1,0),0))</f>
        <v>85</v>
      </c>
    </row>
    <row r="8030" spans="1:7" x14ac:dyDescent="0.25">
      <c r="A8030">
        <v>2016</v>
      </c>
      <c r="B8030" s="53" t="str">
        <f t="shared" si="250"/>
        <v>2016_NE86</v>
      </c>
      <c r="C8030" t="s">
        <v>380</v>
      </c>
      <c r="D8030" t="s">
        <v>760</v>
      </c>
      <c r="E8030" s="53" t="str">
        <f t="shared" si="251"/>
        <v>2016_NETHOMAS</v>
      </c>
      <c r="F8030">
        <v>417000</v>
      </c>
      <c r="G8030" s="53">
        <f t="array" ref="G8030">SUM(IF(A8030=A$5:A8030,IF(C8030=C$5:C8030,1,0),0))</f>
        <v>86</v>
      </c>
    </row>
    <row r="8031" spans="1:7" x14ac:dyDescent="0.25">
      <c r="A8031">
        <v>2016</v>
      </c>
      <c r="B8031" s="53" t="str">
        <f t="shared" si="250"/>
        <v>2016_NE87</v>
      </c>
      <c r="C8031" t="s">
        <v>380</v>
      </c>
      <c r="D8031" t="s">
        <v>1388</v>
      </c>
      <c r="E8031" s="53" t="str">
        <f t="shared" si="251"/>
        <v>2016_NETHURSTON</v>
      </c>
      <c r="F8031">
        <v>417000</v>
      </c>
      <c r="G8031" s="53">
        <f t="array" ref="G8031">SUM(IF(A8031=A$5:A8031,IF(C8031=C$5:C8031,1,0),0))</f>
        <v>87</v>
      </c>
    </row>
    <row r="8032" spans="1:7" x14ac:dyDescent="0.25">
      <c r="A8032">
        <v>2016</v>
      </c>
      <c r="B8032" s="53" t="str">
        <f t="shared" si="250"/>
        <v>2016_NE88</v>
      </c>
      <c r="C8032" t="s">
        <v>380</v>
      </c>
      <c r="D8032" t="s">
        <v>805</v>
      </c>
      <c r="E8032" s="53" t="str">
        <f t="shared" si="251"/>
        <v>2016_NEVALLEY</v>
      </c>
      <c r="F8032">
        <v>417000</v>
      </c>
      <c r="G8032" s="53">
        <f t="array" ref="G8032">SUM(IF(A8032=A$5:A8032,IF(C8032=C$5:C8032,1,0),0))</f>
        <v>88</v>
      </c>
    </row>
    <row r="8033" spans="1:7" x14ac:dyDescent="0.25">
      <c r="A8033">
        <v>2016</v>
      </c>
      <c r="B8033" s="53" t="str">
        <f t="shared" si="250"/>
        <v>2016_NE89</v>
      </c>
      <c r="C8033" t="s">
        <v>380</v>
      </c>
      <c r="D8033" t="s">
        <v>125</v>
      </c>
      <c r="E8033" s="53" t="str">
        <f t="shared" si="251"/>
        <v>2016_NEWASHINGTON</v>
      </c>
      <c r="F8033">
        <v>417000</v>
      </c>
      <c r="G8033" s="53">
        <f t="array" ref="G8033">SUM(IF(A8033=A$5:A8033,IF(C8033=C$5:C8033,1,0),0))</f>
        <v>89</v>
      </c>
    </row>
    <row r="8034" spans="1:7" x14ac:dyDescent="0.25">
      <c r="A8034">
        <v>2016</v>
      </c>
      <c r="B8034" s="53" t="str">
        <f t="shared" si="250"/>
        <v>2016_NE90</v>
      </c>
      <c r="C8034" t="s">
        <v>380</v>
      </c>
      <c r="D8034" t="s">
        <v>770</v>
      </c>
      <c r="E8034" s="53" t="str">
        <f t="shared" si="251"/>
        <v>2016_NEWAYNE</v>
      </c>
      <c r="F8034">
        <v>417000</v>
      </c>
      <c r="G8034" s="53">
        <f t="array" ref="G8034">SUM(IF(A8034=A$5:A8034,IF(C8034=C$5:C8034,1,0),0))</f>
        <v>90</v>
      </c>
    </row>
    <row r="8035" spans="1:7" x14ac:dyDescent="0.25">
      <c r="A8035">
        <v>2016</v>
      </c>
      <c r="B8035" s="53" t="str">
        <f t="shared" si="250"/>
        <v>2016_NE91</v>
      </c>
      <c r="C8035" t="s">
        <v>380</v>
      </c>
      <c r="D8035" t="s">
        <v>771</v>
      </c>
      <c r="E8035" s="53" t="str">
        <f t="shared" si="251"/>
        <v>2016_NEWEBSTER</v>
      </c>
      <c r="F8035">
        <v>417000</v>
      </c>
      <c r="G8035" s="53">
        <f t="array" ref="G8035">SUM(IF(A8035=A$5:A8035,IF(C8035=C$5:C8035,1,0),0))</f>
        <v>91</v>
      </c>
    </row>
    <row r="8036" spans="1:7" x14ac:dyDescent="0.25">
      <c r="A8036">
        <v>2016</v>
      </c>
      <c r="B8036" s="53" t="str">
        <f t="shared" si="250"/>
        <v>2016_NE92</v>
      </c>
      <c r="C8036" t="s">
        <v>380</v>
      </c>
      <c r="D8036" t="s">
        <v>772</v>
      </c>
      <c r="E8036" s="53" t="str">
        <f t="shared" si="251"/>
        <v>2016_NEWHEELER</v>
      </c>
      <c r="F8036">
        <v>417000</v>
      </c>
      <c r="G8036" s="53">
        <f t="array" ref="G8036">SUM(IF(A8036=A$5:A8036,IF(C8036=C$5:C8036,1,0),0))</f>
        <v>92</v>
      </c>
    </row>
    <row r="8037" spans="1:7" x14ac:dyDescent="0.25">
      <c r="A8037">
        <v>2016</v>
      </c>
      <c r="B8037" s="53" t="str">
        <f t="shared" si="250"/>
        <v>2016_NE93</v>
      </c>
      <c r="C8037" t="s">
        <v>380</v>
      </c>
      <c r="D8037" t="s">
        <v>337</v>
      </c>
      <c r="E8037" s="53" t="str">
        <f t="shared" si="251"/>
        <v>2016_NEYORK</v>
      </c>
      <c r="F8037">
        <v>417000</v>
      </c>
      <c r="G8037" s="53">
        <f t="array" ref="G8037">SUM(IF(A8037=A$5:A8037,IF(C8037=C$5:C8037,1,0),0))</f>
        <v>93</v>
      </c>
    </row>
    <row r="8038" spans="1:7" x14ac:dyDescent="0.25">
      <c r="A8038">
        <v>2016</v>
      </c>
      <c r="B8038" s="53" t="str">
        <f t="shared" si="250"/>
        <v>2016_NV1</v>
      </c>
      <c r="C8038" t="s">
        <v>381</v>
      </c>
      <c r="D8038" t="s">
        <v>1389</v>
      </c>
      <c r="E8038" s="53" t="str">
        <f t="shared" si="251"/>
        <v>2016_NVCHURCHILL</v>
      </c>
      <c r="F8038">
        <v>417000</v>
      </c>
      <c r="G8038" s="53">
        <f t="array" ref="G8038">SUM(IF(A8038=A$5:A8038,IF(C8038=C$5:C8038,1,0),0))</f>
        <v>1</v>
      </c>
    </row>
    <row r="8039" spans="1:7" x14ac:dyDescent="0.25">
      <c r="A8039">
        <v>2016</v>
      </c>
      <c r="B8039" s="53" t="str">
        <f t="shared" si="250"/>
        <v>2016_NV2</v>
      </c>
      <c r="C8039" t="s">
        <v>381</v>
      </c>
      <c r="D8039" t="s">
        <v>507</v>
      </c>
      <c r="E8039" s="53" t="str">
        <f t="shared" si="251"/>
        <v>2016_NVCLARK</v>
      </c>
      <c r="F8039">
        <v>417000</v>
      </c>
      <c r="G8039" s="53">
        <f t="array" ref="G8039">SUM(IF(A8039=A$5:A8039,IF(C8039=C$5:C8039,1,0),0))</f>
        <v>2</v>
      </c>
    </row>
    <row r="8040" spans="1:7" x14ac:dyDescent="0.25">
      <c r="A8040">
        <v>2016</v>
      </c>
      <c r="B8040" s="53" t="str">
        <f t="shared" si="250"/>
        <v>2016_NV3</v>
      </c>
      <c r="C8040" t="s">
        <v>381</v>
      </c>
      <c r="D8040" t="s">
        <v>190</v>
      </c>
      <c r="E8040" s="53" t="str">
        <f t="shared" si="251"/>
        <v>2016_NVDOUGLAS</v>
      </c>
      <c r="F8040">
        <v>417000</v>
      </c>
      <c r="G8040" s="53">
        <f t="array" ref="G8040">SUM(IF(A8040=A$5:A8040,IF(C8040=C$5:C8040,1,0),0))</f>
        <v>3</v>
      </c>
    </row>
    <row r="8041" spans="1:7" x14ac:dyDescent="0.25">
      <c r="A8041">
        <v>2016</v>
      </c>
      <c r="B8041" s="53" t="str">
        <f t="shared" si="250"/>
        <v>2016_NV4</v>
      </c>
      <c r="C8041" t="s">
        <v>381</v>
      </c>
      <c r="D8041" t="s">
        <v>1390</v>
      </c>
      <c r="E8041" s="53" t="str">
        <f t="shared" si="251"/>
        <v>2016_NVELKO</v>
      </c>
      <c r="F8041">
        <v>417000</v>
      </c>
      <c r="G8041" s="53">
        <f t="array" ref="G8041">SUM(IF(A8041=A$5:A8041,IF(C8041=C$5:C8041,1,0),0))</f>
        <v>4</v>
      </c>
    </row>
    <row r="8042" spans="1:7" x14ac:dyDescent="0.25">
      <c r="A8042">
        <v>2016</v>
      </c>
      <c r="B8042" s="53" t="str">
        <f t="shared" si="250"/>
        <v>2016_NV5</v>
      </c>
      <c r="C8042" t="s">
        <v>381</v>
      </c>
      <c r="D8042" t="s">
        <v>1391</v>
      </c>
      <c r="E8042" s="53" t="str">
        <f t="shared" si="251"/>
        <v>2016_NVESMERALDA</v>
      </c>
      <c r="F8042">
        <v>417000</v>
      </c>
      <c r="G8042" s="53">
        <f t="array" ref="G8042">SUM(IF(A8042=A$5:A8042,IF(C8042=C$5:C8042,1,0),0))</f>
        <v>5</v>
      </c>
    </row>
    <row r="8043" spans="1:7" x14ac:dyDescent="0.25">
      <c r="A8043">
        <v>2016</v>
      </c>
      <c r="B8043" s="53" t="str">
        <f t="shared" si="250"/>
        <v>2016_NV6</v>
      </c>
      <c r="C8043" t="s">
        <v>381</v>
      </c>
      <c r="D8043" t="s">
        <v>1392</v>
      </c>
      <c r="E8043" s="53" t="str">
        <f t="shared" si="251"/>
        <v>2016_NVEUREKA</v>
      </c>
      <c r="F8043">
        <v>417000</v>
      </c>
      <c r="G8043" s="53">
        <f t="array" ref="G8043">SUM(IF(A8043=A$5:A8043,IF(C8043=C$5:C8043,1,0),0))</f>
        <v>6</v>
      </c>
    </row>
    <row r="8044" spans="1:7" x14ac:dyDescent="0.25">
      <c r="A8044">
        <v>2016</v>
      </c>
      <c r="B8044" s="53" t="str">
        <f t="shared" si="250"/>
        <v>2016_NV7</v>
      </c>
      <c r="C8044" t="s">
        <v>381</v>
      </c>
      <c r="D8044" t="s">
        <v>558</v>
      </c>
      <c r="E8044" s="53" t="str">
        <f t="shared" si="251"/>
        <v>2016_NVHUMBOLDT</v>
      </c>
      <c r="F8044">
        <v>417000</v>
      </c>
      <c r="G8044" s="53">
        <f t="array" ref="G8044">SUM(IF(A8044=A$5:A8044,IF(C8044=C$5:C8044,1,0),0))</f>
        <v>7</v>
      </c>
    </row>
    <row r="8045" spans="1:7" x14ac:dyDescent="0.25">
      <c r="A8045">
        <v>2016</v>
      </c>
      <c r="B8045" s="53" t="str">
        <f t="shared" si="250"/>
        <v>2016_NV8</v>
      </c>
      <c r="C8045" t="s">
        <v>381</v>
      </c>
      <c r="D8045" t="s">
        <v>1393</v>
      </c>
      <c r="E8045" s="53" t="str">
        <f t="shared" si="251"/>
        <v>2016_NVLANDER</v>
      </c>
      <c r="F8045">
        <v>417000</v>
      </c>
      <c r="G8045" s="53">
        <f t="array" ref="G8045">SUM(IF(A8045=A$5:A8045,IF(C8045=C$5:C8045,1,0),0))</f>
        <v>8</v>
      </c>
    </row>
    <row r="8046" spans="1:7" x14ac:dyDescent="0.25">
      <c r="A8046">
        <v>2016</v>
      </c>
      <c r="B8046" s="53" t="str">
        <f t="shared" si="250"/>
        <v>2016_NV9</v>
      </c>
      <c r="C8046" t="s">
        <v>381</v>
      </c>
      <c r="D8046" t="s">
        <v>221</v>
      </c>
      <c r="E8046" s="53" t="str">
        <f t="shared" si="251"/>
        <v>2016_NVLINCOLN</v>
      </c>
      <c r="F8046">
        <v>417000</v>
      </c>
      <c r="G8046" s="53">
        <f t="array" ref="G8046">SUM(IF(A8046=A$5:A8046,IF(C8046=C$5:C8046,1,0),0))</f>
        <v>9</v>
      </c>
    </row>
    <row r="8047" spans="1:7" x14ac:dyDescent="0.25">
      <c r="A8047">
        <v>2016</v>
      </c>
      <c r="B8047" s="53" t="str">
        <f t="shared" si="250"/>
        <v>2016_NV10</v>
      </c>
      <c r="C8047" t="s">
        <v>381</v>
      </c>
      <c r="D8047" t="s">
        <v>919</v>
      </c>
      <c r="E8047" s="53" t="str">
        <f t="shared" si="251"/>
        <v>2016_NVLYON</v>
      </c>
      <c r="F8047">
        <v>417000</v>
      </c>
      <c r="G8047" s="53">
        <f t="array" ref="G8047">SUM(IF(A8047=A$5:A8047,IF(C8047=C$5:C8047,1,0),0))</f>
        <v>10</v>
      </c>
    </row>
    <row r="8048" spans="1:7" x14ac:dyDescent="0.25">
      <c r="A8048">
        <v>2016</v>
      </c>
      <c r="B8048" s="53" t="str">
        <f t="shared" si="250"/>
        <v>2016_NV11</v>
      </c>
      <c r="C8048" t="s">
        <v>381</v>
      </c>
      <c r="D8048" t="s">
        <v>606</v>
      </c>
      <c r="E8048" s="53" t="str">
        <f t="shared" si="251"/>
        <v>2016_NVMINERAL</v>
      </c>
      <c r="F8048">
        <v>417000</v>
      </c>
      <c r="G8048" s="53">
        <f t="array" ref="G8048">SUM(IF(A8048=A$5:A8048,IF(C8048=C$5:C8048,1,0),0))</f>
        <v>11</v>
      </c>
    </row>
    <row r="8049" spans="1:7" x14ac:dyDescent="0.25">
      <c r="A8049">
        <v>2016</v>
      </c>
      <c r="B8049" s="53" t="str">
        <f t="shared" si="250"/>
        <v>2016_NV12</v>
      </c>
      <c r="C8049" t="s">
        <v>381</v>
      </c>
      <c r="D8049" t="s">
        <v>1394</v>
      </c>
      <c r="E8049" s="53" t="str">
        <f t="shared" si="251"/>
        <v>2016_NVNYE</v>
      </c>
      <c r="F8049">
        <v>417000</v>
      </c>
      <c r="G8049" s="53">
        <f t="array" ref="G8049">SUM(IF(A8049=A$5:A8049,IF(C8049=C$5:C8049,1,0),0))</f>
        <v>12</v>
      </c>
    </row>
    <row r="8050" spans="1:7" x14ac:dyDescent="0.25">
      <c r="A8050">
        <v>2016</v>
      </c>
      <c r="B8050" s="53" t="str">
        <f t="shared" si="250"/>
        <v>2016_NV13</v>
      </c>
      <c r="C8050" t="s">
        <v>381</v>
      </c>
      <c r="D8050" t="s">
        <v>1395</v>
      </c>
      <c r="E8050" s="53" t="str">
        <f t="shared" si="251"/>
        <v>2016_NVPERSHING</v>
      </c>
      <c r="F8050">
        <v>417000</v>
      </c>
      <c r="G8050" s="53">
        <f t="array" ref="G8050">SUM(IF(A8050=A$5:A8050,IF(C8050=C$5:C8050,1,0),0))</f>
        <v>13</v>
      </c>
    </row>
    <row r="8051" spans="1:7" x14ac:dyDescent="0.25">
      <c r="A8051">
        <v>2016</v>
      </c>
      <c r="B8051" s="53" t="str">
        <f t="shared" si="250"/>
        <v>2016_NV14</v>
      </c>
      <c r="C8051" t="s">
        <v>381</v>
      </c>
      <c r="D8051" t="s">
        <v>1396</v>
      </c>
      <c r="E8051" s="53" t="str">
        <f t="shared" si="251"/>
        <v>2016_NVSTOREY</v>
      </c>
      <c r="F8051">
        <v>417000</v>
      </c>
      <c r="G8051" s="53">
        <f t="array" ref="G8051">SUM(IF(A8051=A$5:A8051,IF(C8051=C$5:C8051,1,0),0))</f>
        <v>14</v>
      </c>
    </row>
    <row r="8052" spans="1:7" x14ac:dyDescent="0.25">
      <c r="A8052">
        <v>2016</v>
      </c>
      <c r="B8052" s="53" t="str">
        <f t="shared" si="250"/>
        <v>2016_NV15</v>
      </c>
      <c r="C8052" t="s">
        <v>381</v>
      </c>
      <c r="D8052" t="s">
        <v>1397</v>
      </c>
      <c r="E8052" s="53" t="str">
        <f t="shared" si="251"/>
        <v>2016_NVWASHOE</v>
      </c>
      <c r="F8052">
        <v>417000</v>
      </c>
      <c r="G8052" s="53">
        <f t="array" ref="G8052">SUM(IF(A8052=A$5:A8052,IF(C8052=C$5:C8052,1,0),0))</f>
        <v>15</v>
      </c>
    </row>
    <row r="8053" spans="1:7" x14ac:dyDescent="0.25">
      <c r="A8053">
        <v>2016</v>
      </c>
      <c r="B8053" s="53" t="str">
        <f t="shared" si="250"/>
        <v>2016_NV16</v>
      </c>
      <c r="C8053" t="s">
        <v>381</v>
      </c>
      <c r="D8053" t="s">
        <v>1398</v>
      </c>
      <c r="E8053" s="53" t="str">
        <f t="shared" si="251"/>
        <v>2016_NVWHITE PINE</v>
      </c>
      <c r="F8053">
        <v>417000</v>
      </c>
      <c r="G8053" s="53">
        <f t="array" ref="G8053">SUM(IF(A8053=A$5:A8053,IF(C8053=C$5:C8053,1,0),0))</f>
        <v>16</v>
      </c>
    </row>
    <row r="8054" spans="1:7" x14ac:dyDescent="0.25">
      <c r="A8054">
        <v>2016</v>
      </c>
      <c r="B8054" s="53" t="str">
        <f t="shared" si="250"/>
        <v>2016_NV17</v>
      </c>
      <c r="C8054" t="s">
        <v>381</v>
      </c>
      <c r="D8054" t="s">
        <v>1399</v>
      </c>
      <c r="E8054" s="53" t="str">
        <f t="shared" si="251"/>
        <v>2016_NVCARSON CITY</v>
      </c>
      <c r="F8054">
        <v>417000</v>
      </c>
      <c r="G8054" s="53">
        <f t="array" ref="G8054">SUM(IF(A8054=A$5:A8054,IF(C8054=C$5:C8054,1,0),0))</f>
        <v>17</v>
      </c>
    </row>
    <row r="8055" spans="1:7" x14ac:dyDescent="0.25">
      <c r="A8055">
        <v>2016</v>
      </c>
      <c r="B8055" s="53" t="str">
        <f t="shared" si="250"/>
        <v>2016_NH1</v>
      </c>
      <c r="C8055" t="s">
        <v>245</v>
      </c>
      <c r="D8055" t="s">
        <v>1400</v>
      </c>
      <c r="E8055" s="53" t="str">
        <f t="shared" si="251"/>
        <v>2016_NHBELKNAP</v>
      </c>
      <c r="F8055">
        <v>417000</v>
      </c>
      <c r="G8055" s="53">
        <f t="array" ref="G8055">SUM(IF(A8055=A$5:A8055,IF(C8055=C$5:C8055,1,0),0))</f>
        <v>1</v>
      </c>
    </row>
    <row r="8056" spans="1:7" x14ac:dyDescent="0.25">
      <c r="A8056">
        <v>2016</v>
      </c>
      <c r="B8056" s="53" t="str">
        <f t="shared" si="250"/>
        <v>2016_NH2</v>
      </c>
      <c r="C8056" t="s">
        <v>245</v>
      </c>
      <c r="D8056" t="s">
        <v>227</v>
      </c>
      <c r="E8056" s="53" t="str">
        <f t="shared" si="251"/>
        <v>2016_NHCARROLL</v>
      </c>
      <c r="F8056">
        <v>417000</v>
      </c>
      <c r="G8056" s="53">
        <f t="array" ref="G8056">SUM(IF(A8056=A$5:A8056,IF(C8056=C$5:C8056,1,0),0))</f>
        <v>2</v>
      </c>
    </row>
    <row r="8057" spans="1:7" x14ac:dyDescent="0.25">
      <c r="A8057">
        <v>2016</v>
      </c>
      <c r="B8057" s="53" t="str">
        <f t="shared" si="250"/>
        <v>2016_NH3</v>
      </c>
      <c r="C8057" t="s">
        <v>245</v>
      </c>
      <c r="D8057" t="s">
        <v>1401</v>
      </c>
      <c r="E8057" s="53" t="str">
        <f t="shared" si="251"/>
        <v>2016_NHCHESHIRE</v>
      </c>
      <c r="F8057">
        <v>417000</v>
      </c>
      <c r="G8057" s="53">
        <f t="array" ref="G8057">SUM(IF(A8057=A$5:A8057,IF(C8057=C$5:C8057,1,0),0))</f>
        <v>3</v>
      </c>
    </row>
    <row r="8058" spans="1:7" x14ac:dyDescent="0.25">
      <c r="A8058">
        <v>2016</v>
      </c>
      <c r="B8058" s="53" t="str">
        <f t="shared" si="250"/>
        <v>2016_NH4</v>
      </c>
      <c r="C8058" t="s">
        <v>245</v>
      </c>
      <c r="D8058" t="s">
        <v>1402</v>
      </c>
      <c r="E8058" s="53" t="str">
        <f t="shared" si="251"/>
        <v>2016_NHCOOS</v>
      </c>
      <c r="F8058">
        <v>417000</v>
      </c>
      <c r="G8058" s="53">
        <f t="array" ref="G8058">SUM(IF(A8058=A$5:A8058,IF(C8058=C$5:C8058,1,0),0))</f>
        <v>4</v>
      </c>
    </row>
    <row r="8059" spans="1:7" x14ac:dyDescent="0.25">
      <c r="A8059">
        <v>2016</v>
      </c>
      <c r="B8059" s="53" t="str">
        <f t="shared" si="250"/>
        <v>2016_NH5</v>
      </c>
      <c r="C8059" t="s">
        <v>245</v>
      </c>
      <c r="D8059" t="s">
        <v>1403</v>
      </c>
      <c r="E8059" s="53" t="str">
        <f t="shared" si="251"/>
        <v>2016_NHGRAFTON</v>
      </c>
      <c r="F8059">
        <v>417000</v>
      </c>
      <c r="G8059" s="53">
        <f t="array" ref="G8059">SUM(IF(A8059=A$5:A8059,IF(C8059=C$5:C8059,1,0),0))</f>
        <v>5</v>
      </c>
    </row>
    <row r="8060" spans="1:7" x14ac:dyDescent="0.25">
      <c r="A8060">
        <v>2016</v>
      </c>
      <c r="B8060" s="53" t="str">
        <f t="shared" si="250"/>
        <v>2016_NH6</v>
      </c>
      <c r="C8060" t="s">
        <v>245</v>
      </c>
      <c r="D8060" t="s">
        <v>647</v>
      </c>
      <c r="E8060" s="53" t="str">
        <f t="shared" si="251"/>
        <v>2016_NHHILLSBOROUGH</v>
      </c>
      <c r="F8060">
        <v>417000</v>
      </c>
      <c r="G8060" s="53">
        <f t="array" ref="G8060">SUM(IF(A8060=A$5:A8060,IF(C8060=C$5:C8060,1,0),0))</f>
        <v>6</v>
      </c>
    </row>
    <row r="8061" spans="1:7" x14ac:dyDescent="0.25">
      <c r="A8061">
        <v>2016</v>
      </c>
      <c r="B8061" s="53" t="str">
        <f t="shared" si="250"/>
        <v>2016_NH7</v>
      </c>
      <c r="C8061" t="s">
        <v>245</v>
      </c>
      <c r="D8061" t="s">
        <v>1404</v>
      </c>
      <c r="E8061" s="53" t="str">
        <f t="shared" si="251"/>
        <v>2016_NHMERRIMACK</v>
      </c>
      <c r="F8061">
        <v>417000</v>
      </c>
      <c r="G8061" s="53">
        <f t="array" ref="G8061">SUM(IF(A8061=A$5:A8061,IF(C8061=C$5:C8061,1,0),0))</f>
        <v>7</v>
      </c>
    </row>
    <row r="8062" spans="1:7" x14ac:dyDescent="0.25">
      <c r="A8062">
        <v>2016</v>
      </c>
      <c r="B8062" s="53" t="str">
        <f t="shared" si="250"/>
        <v>2016_NH8</v>
      </c>
      <c r="C8062" t="s">
        <v>245</v>
      </c>
      <c r="D8062" t="s">
        <v>246</v>
      </c>
      <c r="E8062" s="53" t="str">
        <f t="shared" si="251"/>
        <v>2016_NHROCKINGHAM</v>
      </c>
      <c r="F8062">
        <v>523250</v>
      </c>
      <c r="G8062" s="53">
        <f t="array" ref="G8062">SUM(IF(A8062=A$5:A8062,IF(C8062=C$5:C8062,1,0),0))</f>
        <v>8</v>
      </c>
    </row>
    <row r="8063" spans="1:7" x14ac:dyDescent="0.25">
      <c r="A8063">
        <v>2016</v>
      </c>
      <c r="B8063" s="53" t="str">
        <f t="shared" si="250"/>
        <v>2016_NH9</v>
      </c>
      <c r="C8063" t="s">
        <v>245</v>
      </c>
      <c r="D8063" t="s">
        <v>247</v>
      </c>
      <c r="E8063" s="53" t="str">
        <f t="shared" si="251"/>
        <v>2016_NHSTRAFFORD</v>
      </c>
      <c r="F8063">
        <v>523250</v>
      </c>
      <c r="G8063" s="53">
        <f t="array" ref="G8063">SUM(IF(A8063=A$5:A8063,IF(C8063=C$5:C8063,1,0),0))</f>
        <v>9</v>
      </c>
    </row>
    <row r="8064" spans="1:7" x14ac:dyDescent="0.25">
      <c r="A8064">
        <v>2016</v>
      </c>
      <c r="B8064" s="53" t="str">
        <f t="shared" si="250"/>
        <v>2016_NH10</v>
      </c>
      <c r="C8064" t="s">
        <v>245</v>
      </c>
      <c r="D8064" t="s">
        <v>887</v>
      </c>
      <c r="E8064" s="53" t="str">
        <f t="shared" si="251"/>
        <v>2016_NHSULLIVAN</v>
      </c>
      <c r="F8064">
        <v>417000</v>
      </c>
      <c r="G8064" s="53">
        <f t="array" ref="G8064">SUM(IF(A8064=A$5:A8064,IF(C8064=C$5:C8064,1,0),0))</f>
        <v>10</v>
      </c>
    </row>
    <row r="8065" spans="1:7" x14ac:dyDescent="0.25">
      <c r="A8065">
        <v>2016</v>
      </c>
      <c r="B8065" s="53" t="str">
        <f t="shared" si="250"/>
        <v>2016_NJ1</v>
      </c>
      <c r="C8065" t="s">
        <v>248</v>
      </c>
      <c r="D8065" t="s">
        <v>1405</v>
      </c>
      <c r="E8065" s="53" t="str">
        <f t="shared" si="251"/>
        <v>2016_NJATLANTIC</v>
      </c>
      <c r="F8065">
        <v>417000</v>
      </c>
      <c r="G8065" s="53">
        <f t="array" ref="G8065">SUM(IF(A8065=A$5:A8065,IF(C8065=C$5:C8065,1,0),0))</f>
        <v>1</v>
      </c>
    </row>
    <row r="8066" spans="1:7" x14ac:dyDescent="0.25">
      <c r="A8066">
        <v>2016</v>
      </c>
      <c r="B8066" s="53" t="str">
        <f t="shared" si="250"/>
        <v>2016_NJ2</v>
      </c>
      <c r="C8066" t="s">
        <v>248</v>
      </c>
      <c r="D8066" t="s">
        <v>249</v>
      </c>
      <c r="E8066" s="53" t="str">
        <f t="shared" si="251"/>
        <v>2016_NJBERGEN</v>
      </c>
      <c r="F8066">
        <v>625500</v>
      </c>
      <c r="G8066" s="53">
        <f t="array" ref="G8066">SUM(IF(A8066=A$5:A8066,IF(C8066=C$5:C8066,1,0),0))</f>
        <v>2</v>
      </c>
    </row>
    <row r="8067" spans="1:7" x14ac:dyDescent="0.25">
      <c r="A8067">
        <v>2016</v>
      </c>
      <c r="B8067" s="53" t="str">
        <f t="shared" si="250"/>
        <v>2016_NJ3</v>
      </c>
      <c r="C8067" t="s">
        <v>248</v>
      </c>
      <c r="D8067" t="s">
        <v>1406</v>
      </c>
      <c r="E8067" s="53" t="str">
        <f t="shared" si="251"/>
        <v>2016_NJBURLINGTON</v>
      </c>
      <c r="F8067">
        <v>417000</v>
      </c>
      <c r="G8067" s="53">
        <f t="array" ref="G8067">SUM(IF(A8067=A$5:A8067,IF(C8067=C$5:C8067,1,0),0))</f>
        <v>3</v>
      </c>
    </row>
    <row r="8068" spans="1:7" x14ac:dyDescent="0.25">
      <c r="A8068">
        <v>2016</v>
      </c>
      <c r="B8068" s="53" t="str">
        <f t="shared" si="250"/>
        <v>2016_NJ4</v>
      </c>
      <c r="C8068" t="s">
        <v>248</v>
      </c>
      <c r="D8068" t="s">
        <v>270</v>
      </c>
      <c r="E8068" s="53" t="str">
        <f t="shared" si="251"/>
        <v>2016_NJCAMDEN</v>
      </c>
      <c r="F8068">
        <v>417000</v>
      </c>
      <c r="G8068" s="53">
        <f t="array" ref="G8068">SUM(IF(A8068=A$5:A8068,IF(C8068=C$5:C8068,1,0),0))</f>
        <v>4</v>
      </c>
    </row>
    <row r="8069" spans="1:7" x14ac:dyDescent="0.25">
      <c r="A8069">
        <v>2016</v>
      </c>
      <c r="B8069" s="53" t="str">
        <f t="shared" si="250"/>
        <v>2016_NJ5</v>
      </c>
      <c r="C8069" t="s">
        <v>248</v>
      </c>
      <c r="D8069" t="s">
        <v>1407</v>
      </c>
      <c r="E8069" s="53" t="str">
        <f t="shared" si="251"/>
        <v>2016_NJCAPE MAY</v>
      </c>
      <c r="F8069">
        <v>417000</v>
      </c>
      <c r="G8069" s="53">
        <f t="array" ref="G8069">SUM(IF(A8069=A$5:A8069,IF(C8069=C$5:C8069,1,0),0))</f>
        <v>5</v>
      </c>
    </row>
    <row r="8070" spans="1:7" x14ac:dyDescent="0.25">
      <c r="A8070">
        <v>2016</v>
      </c>
      <c r="B8070" s="53" t="str">
        <f t="shared" ref="B8070:B8133" si="252">A8070&amp;"_"&amp;C8070&amp;G8070</f>
        <v>2016_NJ6</v>
      </c>
      <c r="C8070" t="s">
        <v>248</v>
      </c>
      <c r="D8070" t="s">
        <v>310</v>
      </c>
      <c r="E8070" s="53" t="str">
        <f t="shared" ref="E8070:E8133" si="253">A8070&amp;"_"&amp;C8070&amp;D8070</f>
        <v>2016_NJCUMBERLAND</v>
      </c>
      <c r="F8070">
        <v>417000</v>
      </c>
      <c r="G8070" s="53">
        <f t="array" ref="G8070">SUM(IF(A8070=A$5:A8070,IF(C8070=C$5:C8070,1,0),0))</f>
        <v>6</v>
      </c>
    </row>
    <row r="8071" spans="1:7" x14ac:dyDescent="0.25">
      <c r="A8071">
        <v>2016</v>
      </c>
      <c r="B8071" s="53" t="str">
        <f t="shared" si="252"/>
        <v>2016_NJ7</v>
      </c>
      <c r="C8071" t="s">
        <v>248</v>
      </c>
      <c r="D8071" t="s">
        <v>239</v>
      </c>
      <c r="E8071" s="53" t="str">
        <f t="shared" si="253"/>
        <v>2016_NJESSEX</v>
      </c>
      <c r="F8071">
        <v>625500</v>
      </c>
      <c r="G8071" s="53">
        <f t="array" ref="G8071">SUM(IF(A8071=A$5:A8071,IF(C8071=C$5:C8071,1,0),0))</f>
        <v>7</v>
      </c>
    </row>
    <row r="8072" spans="1:7" x14ac:dyDescent="0.25">
      <c r="A8072">
        <v>2016</v>
      </c>
      <c r="B8072" s="53" t="str">
        <f t="shared" si="252"/>
        <v>2016_NJ8</v>
      </c>
      <c r="C8072" t="s">
        <v>248</v>
      </c>
      <c r="D8072" t="s">
        <v>315</v>
      </c>
      <c r="E8072" s="53" t="str">
        <f t="shared" si="253"/>
        <v>2016_NJGLOUCESTER</v>
      </c>
      <c r="F8072">
        <v>417000</v>
      </c>
      <c r="G8072" s="53">
        <f t="array" ref="G8072">SUM(IF(A8072=A$5:A8072,IF(C8072=C$5:C8072,1,0),0))</f>
        <v>8</v>
      </c>
    </row>
    <row r="8073" spans="1:7" x14ac:dyDescent="0.25">
      <c r="A8073">
        <v>2016</v>
      </c>
      <c r="B8073" s="53" t="str">
        <f t="shared" si="252"/>
        <v>2016_NJ9</v>
      </c>
      <c r="C8073" t="s">
        <v>248</v>
      </c>
      <c r="D8073" t="s">
        <v>250</v>
      </c>
      <c r="E8073" s="53" t="str">
        <f t="shared" si="253"/>
        <v>2016_NJHUDSON</v>
      </c>
      <c r="F8073">
        <v>625500</v>
      </c>
      <c r="G8073" s="53">
        <f t="array" ref="G8073">SUM(IF(A8073=A$5:A8073,IF(C8073=C$5:C8073,1,0),0))</f>
        <v>9</v>
      </c>
    </row>
    <row r="8074" spans="1:7" x14ac:dyDescent="0.25">
      <c r="A8074">
        <v>2016</v>
      </c>
      <c r="B8074" s="53" t="str">
        <f t="shared" si="252"/>
        <v>2016_NJ10</v>
      </c>
      <c r="C8074" t="s">
        <v>248</v>
      </c>
      <c r="D8074" t="s">
        <v>251</v>
      </c>
      <c r="E8074" s="53" t="str">
        <f t="shared" si="253"/>
        <v>2016_NJHUNTERDON</v>
      </c>
      <c r="F8074">
        <v>625500</v>
      </c>
      <c r="G8074" s="53">
        <f t="array" ref="G8074">SUM(IF(A8074=A$5:A8074,IF(C8074=C$5:C8074,1,0),0))</f>
        <v>10</v>
      </c>
    </row>
    <row r="8075" spans="1:7" x14ac:dyDescent="0.25">
      <c r="A8075">
        <v>2016</v>
      </c>
      <c r="B8075" s="53" t="str">
        <f t="shared" si="252"/>
        <v>2016_NJ11</v>
      </c>
      <c r="C8075" t="s">
        <v>248</v>
      </c>
      <c r="D8075" t="s">
        <v>840</v>
      </c>
      <c r="E8075" s="53" t="str">
        <f t="shared" si="253"/>
        <v>2016_NJMERCER</v>
      </c>
      <c r="F8075">
        <v>417000</v>
      </c>
      <c r="G8075" s="53">
        <f t="array" ref="G8075">SUM(IF(A8075=A$5:A8075,IF(C8075=C$5:C8075,1,0),0))</f>
        <v>11</v>
      </c>
    </row>
    <row r="8076" spans="1:7" x14ac:dyDescent="0.25">
      <c r="A8076">
        <v>2016</v>
      </c>
      <c r="B8076" s="53" t="str">
        <f t="shared" si="252"/>
        <v>2016_NJ12</v>
      </c>
      <c r="C8076" t="s">
        <v>248</v>
      </c>
      <c r="D8076" t="s">
        <v>240</v>
      </c>
      <c r="E8076" s="53" t="str">
        <f t="shared" si="253"/>
        <v>2016_NJMIDDLESEX</v>
      </c>
      <c r="F8076">
        <v>625500</v>
      </c>
      <c r="G8076" s="53">
        <f t="array" ref="G8076">SUM(IF(A8076=A$5:A8076,IF(C8076=C$5:C8076,1,0),0))</f>
        <v>12</v>
      </c>
    </row>
    <row r="8077" spans="1:7" x14ac:dyDescent="0.25">
      <c r="A8077">
        <v>2016</v>
      </c>
      <c r="B8077" s="53" t="str">
        <f t="shared" si="252"/>
        <v>2016_NJ13</v>
      </c>
      <c r="C8077" t="s">
        <v>248</v>
      </c>
      <c r="D8077" t="s">
        <v>252</v>
      </c>
      <c r="E8077" s="53" t="str">
        <f t="shared" si="253"/>
        <v>2016_NJMONMOUTH</v>
      </c>
      <c r="F8077">
        <v>625500</v>
      </c>
      <c r="G8077" s="53">
        <f t="array" ref="G8077">SUM(IF(A8077=A$5:A8077,IF(C8077=C$5:C8077,1,0),0))</f>
        <v>13</v>
      </c>
    </row>
    <row r="8078" spans="1:7" x14ac:dyDescent="0.25">
      <c r="A8078">
        <v>2016</v>
      </c>
      <c r="B8078" s="53" t="str">
        <f t="shared" si="252"/>
        <v>2016_NJ14</v>
      </c>
      <c r="C8078" t="s">
        <v>248</v>
      </c>
      <c r="D8078" t="s">
        <v>253</v>
      </c>
      <c r="E8078" s="53" t="str">
        <f t="shared" si="253"/>
        <v>2016_NJMORRIS</v>
      </c>
      <c r="F8078">
        <v>625500</v>
      </c>
      <c r="G8078" s="53">
        <f t="array" ref="G8078">SUM(IF(A8078=A$5:A8078,IF(C8078=C$5:C8078,1,0),0))</f>
        <v>14</v>
      </c>
    </row>
    <row r="8079" spans="1:7" x14ac:dyDescent="0.25">
      <c r="A8079">
        <v>2016</v>
      </c>
      <c r="B8079" s="53" t="str">
        <f t="shared" si="252"/>
        <v>2016_NJ15</v>
      </c>
      <c r="C8079" t="s">
        <v>248</v>
      </c>
      <c r="D8079" t="s">
        <v>254</v>
      </c>
      <c r="E8079" s="53" t="str">
        <f t="shared" si="253"/>
        <v>2016_NJOCEAN</v>
      </c>
      <c r="F8079">
        <v>625500</v>
      </c>
      <c r="G8079" s="53">
        <f t="array" ref="G8079">SUM(IF(A8079=A$5:A8079,IF(C8079=C$5:C8079,1,0),0))</f>
        <v>15</v>
      </c>
    </row>
    <row r="8080" spans="1:7" x14ac:dyDescent="0.25">
      <c r="A8080">
        <v>2016</v>
      </c>
      <c r="B8080" s="53" t="str">
        <f t="shared" si="252"/>
        <v>2016_NJ16</v>
      </c>
      <c r="C8080" t="s">
        <v>248</v>
      </c>
      <c r="D8080" t="s">
        <v>255</v>
      </c>
      <c r="E8080" s="53" t="str">
        <f t="shared" si="253"/>
        <v>2016_NJPASSAIC</v>
      </c>
      <c r="F8080">
        <v>625500</v>
      </c>
      <c r="G8080" s="53">
        <f t="array" ref="G8080">SUM(IF(A8080=A$5:A8080,IF(C8080=C$5:C8080,1,0),0))</f>
        <v>16</v>
      </c>
    </row>
    <row r="8081" spans="1:7" x14ac:dyDescent="0.25">
      <c r="A8081">
        <v>2016</v>
      </c>
      <c r="B8081" s="53" t="str">
        <f t="shared" si="252"/>
        <v>2016_NJ17</v>
      </c>
      <c r="C8081" t="s">
        <v>248</v>
      </c>
      <c r="D8081" t="s">
        <v>1408</v>
      </c>
      <c r="E8081" s="53" t="str">
        <f t="shared" si="253"/>
        <v>2016_NJSALEM</v>
      </c>
      <c r="F8081">
        <v>417000</v>
      </c>
      <c r="G8081" s="53">
        <f t="array" ref="G8081">SUM(IF(A8081=A$5:A8081,IF(C8081=C$5:C8081,1,0),0))</f>
        <v>17</v>
      </c>
    </row>
    <row r="8082" spans="1:7" x14ac:dyDescent="0.25">
      <c r="A8082">
        <v>2016</v>
      </c>
      <c r="B8082" s="53" t="str">
        <f t="shared" si="252"/>
        <v>2016_NJ18</v>
      </c>
      <c r="C8082" t="s">
        <v>248</v>
      </c>
      <c r="D8082" t="s">
        <v>256</v>
      </c>
      <c r="E8082" s="53" t="str">
        <f t="shared" si="253"/>
        <v>2016_NJSOMERSET</v>
      </c>
      <c r="F8082">
        <v>625500</v>
      </c>
      <c r="G8082" s="53">
        <f t="array" ref="G8082">SUM(IF(A8082=A$5:A8082,IF(C8082=C$5:C8082,1,0),0))</f>
        <v>18</v>
      </c>
    </row>
    <row r="8083" spans="1:7" x14ac:dyDescent="0.25">
      <c r="A8083">
        <v>2016</v>
      </c>
      <c r="B8083" s="53" t="str">
        <f t="shared" si="252"/>
        <v>2016_NJ19</v>
      </c>
      <c r="C8083" t="s">
        <v>248</v>
      </c>
      <c r="D8083" t="s">
        <v>257</v>
      </c>
      <c r="E8083" s="53" t="str">
        <f t="shared" si="253"/>
        <v>2016_NJSUSSEX</v>
      </c>
      <c r="F8083">
        <v>625500</v>
      </c>
      <c r="G8083" s="53">
        <f t="array" ref="G8083">SUM(IF(A8083=A$5:A8083,IF(C8083=C$5:C8083,1,0),0))</f>
        <v>19</v>
      </c>
    </row>
    <row r="8084" spans="1:7" x14ac:dyDescent="0.25">
      <c r="A8084">
        <v>2016</v>
      </c>
      <c r="B8084" s="53" t="str">
        <f t="shared" si="252"/>
        <v>2016_NJ20</v>
      </c>
      <c r="C8084" t="s">
        <v>248</v>
      </c>
      <c r="D8084" t="s">
        <v>258</v>
      </c>
      <c r="E8084" s="53" t="str">
        <f t="shared" si="253"/>
        <v>2016_NJUNION</v>
      </c>
      <c r="F8084">
        <v>625500</v>
      </c>
      <c r="G8084" s="53">
        <f t="array" ref="G8084">SUM(IF(A8084=A$5:A8084,IF(C8084=C$5:C8084,1,0),0))</f>
        <v>20</v>
      </c>
    </row>
    <row r="8085" spans="1:7" x14ac:dyDescent="0.25">
      <c r="A8085">
        <v>2016</v>
      </c>
      <c r="B8085" s="53" t="str">
        <f t="shared" si="252"/>
        <v>2016_NJ21</v>
      </c>
      <c r="C8085" t="s">
        <v>248</v>
      </c>
      <c r="D8085" t="s">
        <v>336</v>
      </c>
      <c r="E8085" s="53" t="str">
        <f t="shared" si="253"/>
        <v>2016_NJWARREN</v>
      </c>
      <c r="F8085">
        <v>417000</v>
      </c>
      <c r="G8085" s="53">
        <f t="array" ref="G8085">SUM(IF(A8085=A$5:A8085,IF(C8085=C$5:C8085,1,0),0))</f>
        <v>21</v>
      </c>
    </row>
    <row r="8086" spans="1:7" x14ac:dyDescent="0.25">
      <c r="A8086">
        <v>2016</v>
      </c>
      <c r="B8086" s="53" t="str">
        <f t="shared" si="252"/>
        <v>2016_NM1</v>
      </c>
      <c r="C8086" t="s">
        <v>382</v>
      </c>
      <c r="D8086" t="s">
        <v>1409</v>
      </c>
      <c r="E8086" s="53" t="str">
        <f t="shared" si="253"/>
        <v>2016_NMBERNALILLO</v>
      </c>
      <c r="F8086">
        <v>417000</v>
      </c>
      <c r="G8086" s="53">
        <f t="array" ref="G8086">SUM(IF(A8086=A$5:A8086,IF(C8086=C$5:C8086,1,0),0))</f>
        <v>1</v>
      </c>
    </row>
    <row r="8087" spans="1:7" x14ac:dyDescent="0.25">
      <c r="A8087">
        <v>2016</v>
      </c>
      <c r="B8087" s="53" t="str">
        <f t="shared" si="252"/>
        <v>2016_NM2</v>
      </c>
      <c r="C8087" t="s">
        <v>382</v>
      </c>
      <c r="D8087" t="s">
        <v>1410</v>
      </c>
      <c r="E8087" s="53" t="str">
        <f t="shared" si="253"/>
        <v>2016_NMCATRON</v>
      </c>
      <c r="F8087">
        <v>417000</v>
      </c>
      <c r="G8087" s="53">
        <f t="array" ref="G8087">SUM(IF(A8087=A$5:A8087,IF(C8087=C$5:C8087,1,0),0))</f>
        <v>2</v>
      </c>
    </row>
    <row r="8088" spans="1:7" x14ac:dyDescent="0.25">
      <c r="A8088">
        <v>2016</v>
      </c>
      <c r="B8088" s="53" t="str">
        <f t="shared" si="252"/>
        <v>2016_NM3</v>
      </c>
      <c r="C8088" t="s">
        <v>382</v>
      </c>
      <c r="D8088" t="s">
        <v>1411</v>
      </c>
      <c r="E8088" s="53" t="str">
        <f t="shared" si="253"/>
        <v>2016_NMCHAVES</v>
      </c>
      <c r="F8088">
        <v>417000</v>
      </c>
      <c r="G8088" s="53">
        <f t="array" ref="G8088">SUM(IF(A8088=A$5:A8088,IF(C8088=C$5:C8088,1,0),0))</f>
        <v>3</v>
      </c>
    </row>
    <row r="8089" spans="1:7" x14ac:dyDescent="0.25">
      <c r="A8089">
        <v>2016</v>
      </c>
      <c r="B8089" s="53" t="str">
        <f t="shared" si="252"/>
        <v>2016_NM4</v>
      </c>
      <c r="C8089" t="s">
        <v>382</v>
      </c>
      <c r="D8089" t="s">
        <v>1412</v>
      </c>
      <c r="E8089" s="53" t="str">
        <f t="shared" si="253"/>
        <v>2016_NMCIBOLA</v>
      </c>
      <c r="F8089">
        <v>417000</v>
      </c>
      <c r="G8089" s="53">
        <f t="array" ref="G8089">SUM(IF(A8089=A$5:A8089,IF(C8089=C$5:C8089,1,0),0))</f>
        <v>4</v>
      </c>
    </row>
    <row r="8090" spans="1:7" x14ac:dyDescent="0.25">
      <c r="A8090">
        <v>2016</v>
      </c>
      <c r="B8090" s="53" t="str">
        <f t="shared" si="252"/>
        <v>2016_NM5</v>
      </c>
      <c r="C8090" t="s">
        <v>382</v>
      </c>
      <c r="D8090" t="s">
        <v>1357</v>
      </c>
      <c r="E8090" s="53" t="str">
        <f t="shared" si="253"/>
        <v>2016_NMCOLFAX</v>
      </c>
      <c r="F8090">
        <v>417000</v>
      </c>
      <c r="G8090" s="53">
        <f t="array" ref="G8090">SUM(IF(A8090=A$5:A8090,IF(C8090=C$5:C8090,1,0),0))</f>
        <v>5</v>
      </c>
    </row>
    <row r="8091" spans="1:7" x14ac:dyDescent="0.25">
      <c r="A8091">
        <v>2016</v>
      </c>
      <c r="B8091" s="53" t="str">
        <f t="shared" si="252"/>
        <v>2016_NM6</v>
      </c>
      <c r="C8091" t="s">
        <v>382</v>
      </c>
      <c r="D8091" t="s">
        <v>1413</v>
      </c>
      <c r="E8091" s="53" t="str">
        <f t="shared" si="253"/>
        <v>2016_NMCURRY</v>
      </c>
      <c r="F8091">
        <v>417000</v>
      </c>
      <c r="G8091" s="53">
        <f t="array" ref="G8091">SUM(IF(A8091=A$5:A8091,IF(C8091=C$5:C8091,1,0),0))</f>
        <v>6</v>
      </c>
    </row>
    <row r="8092" spans="1:7" x14ac:dyDescent="0.25">
      <c r="A8092">
        <v>2016</v>
      </c>
      <c r="B8092" s="53" t="str">
        <f t="shared" si="252"/>
        <v>2016_NM7</v>
      </c>
      <c r="C8092" t="s">
        <v>382</v>
      </c>
      <c r="D8092" t="s">
        <v>1414</v>
      </c>
      <c r="E8092" s="53" t="str">
        <f t="shared" si="253"/>
        <v>2016_NMDE BACA</v>
      </c>
      <c r="F8092">
        <v>417000</v>
      </c>
      <c r="G8092" s="53">
        <f t="array" ref="G8092">SUM(IF(A8092=A$5:A8092,IF(C8092=C$5:C8092,1,0),0))</f>
        <v>7</v>
      </c>
    </row>
    <row r="8093" spans="1:7" x14ac:dyDescent="0.25">
      <c r="A8093">
        <v>2016</v>
      </c>
      <c r="B8093" s="53" t="str">
        <f t="shared" si="252"/>
        <v>2016_NM8</v>
      </c>
      <c r="C8093" t="s">
        <v>382</v>
      </c>
      <c r="D8093" t="s">
        <v>1415</v>
      </c>
      <c r="E8093" s="53" t="str">
        <f t="shared" si="253"/>
        <v>2016_NMDONA ANA</v>
      </c>
      <c r="F8093">
        <v>417000</v>
      </c>
      <c r="G8093" s="53">
        <f t="array" ref="G8093">SUM(IF(A8093=A$5:A8093,IF(C8093=C$5:C8093,1,0),0))</f>
        <v>8</v>
      </c>
    </row>
    <row r="8094" spans="1:7" x14ac:dyDescent="0.25">
      <c r="A8094">
        <v>2016</v>
      </c>
      <c r="B8094" s="53" t="str">
        <f t="shared" si="252"/>
        <v>2016_NM9</v>
      </c>
      <c r="C8094" t="s">
        <v>382</v>
      </c>
      <c r="D8094" t="s">
        <v>1416</v>
      </c>
      <c r="E8094" s="53" t="str">
        <f t="shared" si="253"/>
        <v>2016_NMEDDY</v>
      </c>
      <c r="F8094">
        <v>417000</v>
      </c>
      <c r="G8094" s="53">
        <f t="array" ref="G8094">SUM(IF(A8094=A$5:A8094,IF(C8094=C$5:C8094,1,0),0))</f>
        <v>9</v>
      </c>
    </row>
    <row r="8095" spans="1:7" x14ac:dyDescent="0.25">
      <c r="A8095">
        <v>2016</v>
      </c>
      <c r="B8095" s="53" t="str">
        <f t="shared" si="252"/>
        <v>2016_NM10</v>
      </c>
      <c r="C8095" t="s">
        <v>382</v>
      </c>
      <c r="D8095" t="s">
        <v>520</v>
      </c>
      <c r="E8095" s="53" t="str">
        <f t="shared" si="253"/>
        <v>2016_NMGRANT</v>
      </c>
      <c r="F8095">
        <v>417000</v>
      </c>
      <c r="G8095" s="53">
        <f t="array" ref="G8095">SUM(IF(A8095=A$5:A8095,IF(C8095=C$5:C8095,1,0),0))</f>
        <v>10</v>
      </c>
    </row>
    <row r="8096" spans="1:7" x14ac:dyDescent="0.25">
      <c r="A8096">
        <v>2016</v>
      </c>
      <c r="B8096" s="53" t="str">
        <f t="shared" si="252"/>
        <v>2016_NM11</v>
      </c>
      <c r="C8096" t="s">
        <v>382</v>
      </c>
      <c r="D8096" t="s">
        <v>1417</v>
      </c>
      <c r="E8096" s="53" t="str">
        <f t="shared" si="253"/>
        <v>2016_NMGUADALUPE</v>
      </c>
      <c r="F8096">
        <v>417000</v>
      </c>
      <c r="G8096" s="53">
        <f t="array" ref="G8096">SUM(IF(A8096=A$5:A8096,IF(C8096=C$5:C8096,1,0),0))</f>
        <v>11</v>
      </c>
    </row>
    <row r="8097" spans="1:7" x14ac:dyDescent="0.25">
      <c r="A8097">
        <v>2016</v>
      </c>
      <c r="B8097" s="53" t="str">
        <f t="shared" si="252"/>
        <v>2016_NM12</v>
      </c>
      <c r="C8097" t="s">
        <v>382</v>
      </c>
      <c r="D8097" t="s">
        <v>1418</v>
      </c>
      <c r="E8097" s="53" t="str">
        <f t="shared" si="253"/>
        <v>2016_NMHARDING</v>
      </c>
      <c r="F8097">
        <v>417000</v>
      </c>
      <c r="G8097" s="53">
        <f t="array" ref="G8097">SUM(IF(A8097=A$5:A8097,IF(C8097=C$5:C8097,1,0),0))</f>
        <v>12</v>
      </c>
    </row>
    <row r="8098" spans="1:7" x14ac:dyDescent="0.25">
      <c r="A8098">
        <v>2016</v>
      </c>
      <c r="B8098" s="53" t="str">
        <f t="shared" si="252"/>
        <v>2016_NM13</v>
      </c>
      <c r="C8098" t="s">
        <v>382</v>
      </c>
      <c r="D8098" t="s">
        <v>1419</v>
      </c>
      <c r="E8098" s="53" t="str">
        <f t="shared" si="253"/>
        <v>2016_NMHIDALGO</v>
      </c>
      <c r="F8098">
        <v>417000</v>
      </c>
      <c r="G8098" s="53">
        <f t="array" ref="G8098">SUM(IF(A8098=A$5:A8098,IF(C8098=C$5:C8098,1,0),0))</f>
        <v>13</v>
      </c>
    </row>
    <row r="8099" spans="1:7" x14ac:dyDescent="0.25">
      <c r="A8099">
        <v>2016</v>
      </c>
      <c r="B8099" s="53" t="str">
        <f t="shared" si="252"/>
        <v>2016_NM14</v>
      </c>
      <c r="C8099" t="s">
        <v>382</v>
      </c>
      <c r="D8099" t="s">
        <v>1420</v>
      </c>
      <c r="E8099" s="53" t="str">
        <f t="shared" si="253"/>
        <v>2016_NMLEA</v>
      </c>
      <c r="F8099">
        <v>417000</v>
      </c>
      <c r="G8099" s="53">
        <f t="array" ref="G8099">SUM(IF(A8099=A$5:A8099,IF(C8099=C$5:C8099,1,0),0))</f>
        <v>14</v>
      </c>
    </row>
    <row r="8100" spans="1:7" x14ac:dyDescent="0.25">
      <c r="A8100">
        <v>2016</v>
      </c>
      <c r="B8100" s="53" t="str">
        <f t="shared" si="252"/>
        <v>2016_NM15</v>
      </c>
      <c r="C8100" t="s">
        <v>382</v>
      </c>
      <c r="D8100" t="s">
        <v>221</v>
      </c>
      <c r="E8100" s="53" t="str">
        <f t="shared" si="253"/>
        <v>2016_NMLINCOLN</v>
      </c>
      <c r="F8100">
        <v>417000</v>
      </c>
      <c r="G8100" s="53">
        <f t="array" ref="G8100">SUM(IF(A8100=A$5:A8100,IF(C8100=C$5:C8100,1,0),0))</f>
        <v>15</v>
      </c>
    </row>
    <row r="8101" spans="1:7" x14ac:dyDescent="0.25">
      <c r="A8101">
        <v>2016</v>
      </c>
      <c r="B8101" s="53" t="str">
        <f t="shared" si="252"/>
        <v>2016_NM16</v>
      </c>
      <c r="C8101" t="s">
        <v>382</v>
      </c>
      <c r="D8101" t="s">
        <v>1421</v>
      </c>
      <c r="E8101" s="53" t="str">
        <f t="shared" si="253"/>
        <v>2016_NMLOS ALAMOS</v>
      </c>
      <c r="F8101">
        <v>417000</v>
      </c>
      <c r="G8101" s="53">
        <f t="array" ref="G8101">SUM(IF(A8101=A$5:A8101,IF(C8101=C$5:C8101,1,0),0))</f>
        <v>16</v>
      </c>
    </row>
    <row r="8102" spans="1:7" x14ac:dyDescent="0.25">
      <c r="A8102">
        <v>2016</v>
      </c>
      <c r="B8102" s="53" t="str">
        <f t="shared" si="252"/>
        <v>2016_NM17</v>
      </c>
      <c r="C8102" t="s">
        <v>382</v>
      </c>
      <c r="D8102" t="s">
        <v>1422</v>
      </c>
      <c r="E8102" s="53" t="str">
        <f t="shared" si="253"/>
        <v>2016_NMLUNA</v>
      </c>
      <c r="F8102">
        <v>417000</v>
      </c>
      <c r="G8102" s="53">
        <f t="array" ref="G8102">SUM(IF(A8102=A$5:A8102,IF(C8102=C$5:C8102,1,0),0))</f>
        <v>17</v>
      </c>
    </row>
    <row r="8103" spans="1:7" x14ac:dyDescent="0.25">
      <c r="A8103">
        <v>2016</v>
      </c>
      <c r="B8103" s="53" t="str">
        <f t="shared" si="252"/>
        <v>2016_NM18</v>
      </c>
      <c r="C8103" t="s">
        <v>382</v>
      </c>
      <c r="D8103" t="s">
        <v>1423</v>
      </c>
      <c r="E8103" s="53" t="str">
        <f t="shared" si="253"/>
        <v>2016_NMMCKINLEY</v>
      </c>
      <c r="F8103">
        <v>417000</v>
      </c>
      <c r="G8103" s="53">
        <f t="array" ref="G8103">SUM(IF(A8103=A$5:A8103,IF(C8103=C$5:C8103,1,0),0))</f>
        <v>18</v>
      </c>
    </row>
    <row r="8104" spans="1:7" x14ac:dyDescent="0.25">
      <c r="A8104">
        <v>2016</v>
      </c>
      <c r="B8104" s="53" t="str">
        <f t="shared" si="252"/>
        <v>2016_NM19</v>
      </c>
      <c r="C8104" t="s">
        <v>382</v>
      </c>
      <c r="D8104" t="s">
        <v>1424</v>
      </c>
      <c r="E8104" s="53" t="str">
        <f t="shared" si="253"/>
        <v>2016_NMMORA</v>
      </c>
      <c r="F8104">
        <v>417000</v>
      </c>
      <c r="G8104" s="53">
        <f t="array" ref="G8104">SUM(IF(A8104=A$5:A8104,IF(C8104=C$5:C8104,1,0),0))</f>
        <v>19</v>
      </c>
    </row>
    <row r="8105" spans="1:7" x14ac:dyDescent="0.25">
      <c r="A8105">
        <v>2016</v>
      </c>
      <c r="B8105" s="53" t="str">
        <f t="shared" si="252"/>
        <v>2016_NM20</v>
      </c>
      <c r="C8105" t="s">
        <v>382</v>
      </c>
      <c r="D8105" t="s">
        <v>610</v>
      </c>
      <c r="E8105" s="53" t="str">
        <f t="shared" si="253"/>
        <v>2016_NMOTERO</v>
      </c>
      <c r="F8105">
        <v>417000</v>
      </c>
      <c r="G8105" s="53">
        <f t="array" ref="G8105">SUM(IF(A8105=A$5:A8105,IF(C8105=C$5:C8105,1,0),0))</f>
        <v>20</v>
      </c>
    </row>
    <row r="8106" spans="1:7" x14ac:dyDescent="0.25">
      <c r="A8106">
        <v>2016</v>
      </c>
      <c r="B8106" s="53" t="str">
        <f t="shared" si="252"/>
        <v>2016_NM21</v>
      </c>
      <c r="C8106" t="s">
        <v>382</v>
      </c>
      <c r="D8106" t="s">
        <v>1425</v>
      </c>
      <c r="E8106" s="53" t="str">
        <f t="shared" si="253"/>
        <v>2016_NMQUAY</v>
      </c>
      <c r="F8106">
        <v>417000</v>
      </c>
      <c r="G8106" s="53">
        <f t="array" ref="G8106">SUM(IF(A8106=A$5:A8106,IF(C8106=C$5:C8106,1,0),0))</f>
        <v>21</v>
      </c>
    </row>
    <row r="8107" spans="1:7" x14ac:dyDescent="0.25">
      <c r="A8107">
        <v>2016</v>
      </c>
      <c r="B8107" s="53" t="str">
        <f t="shared" si="252"/>
        <v>2016_NM22</v>
      </c>
      <c r="C8107" t="s">
        <v>382</v>
      </c>
      <c r="D8107" t="s">
        <v>1426</v>
      </c>
      <c r="E8107" s="53" t="str">
        <f t="shared" si="253"/>
        <v>2016_NMRIO ARRIBA</v>
      </c>
      <c r="F8107">
        <v>417000</v>
      </c>
      <c r="G8107" s="53">
        <f t="array" ref="G8107">SUM(IF(A8107=A$5:A8107,IF(C8107=C$5:C8107,1,0),0))</f>
        <v>22</v>
      </c>
    </row>
    <row r="8108" spans="1:7" x14ac:dyDescent="0.25">
      <c r="A8108">
        <v>2016</v>
      </c>
      <c r="B8108" s="53" t="str">
        <f t="shared" si="252"/>
        <v>2016_NM23</v>
      </c>
      <c r="C8108" t="s">
        <v>382</v>
      </c>
      <c r="D8108" t="s">
        <v>1339</v>
      </c>
      <c r="E8108" s="53" t="str">
        <f t="shared" si="253"/>
        <v>2016_NMROOSEVELT</v>
      </c>
      <c r="F8108">
        <v>417000</v>
      </c>
      <c r="G8108" s="53">
        <f t="array" ref="G8108">SUM(IF(A8108=A$5:A8108,IF(C8108=C$5:C8108,1,0),0))</f>
        <v>23</v>
      </c>
    </row>
    <row r="8109" spans="1:7" x14ac:dyDescent="0.25">
      <c r="A8109">
        <v>2016</v>
      </c>
      <c r="B8109" s="53" t="str">
        <f t="shared" si="252"/>
        <v>2016_NM24</v>
      </c>
      <c r="C8109" t="s">
        <v>382</v>
      </c>
      <c r="D8109" t="s">
        <v>1427</v>
      </c>
      <c r="E8109" s="53" t="str">
        <f t="shared" si="253"/>
        <v>2016_NMSANDOVAL</v>
      </c>
      <c r="F8109">
        <v>417000</v>
      </c>
      <c r="G8109" s="53">
        <f t="array" ref="G8109">SUM(IF(A8109=A$5:A8109,IF(C8109=C$5:C8109,1,0),0))</f>
        <v>24</v>
      </c>
    </row>
    <row r="8110" spans="1:7" x14ac:dyDescent="0.25">
      <c r="A8110">
        <v>2016</v>
      </c>
      <c r="B8110" s="53" t="str">
        <f t="shared" si="252"/>
        <v>2016_NM25</v>
      </c>
      <c r="C8110" t="s">
        <v>382</v>
      </c>
      <c r="D8110" t="s">
        <v>359</v>
      </c>
      <c r="E8110" s="53" t="str">
        <f t="shared" si="253"/>
        <v>2016_NMSAN JUAN</v>
      </c>
      <c r="F8110">
        <v>417000</v>
      </c>
      <c r="G8110" s="53">
        <f t="array" ref="G8110">SUM(IF(A8110=A$5:A8110,IF(C8110=C$5:C8110,1,0),0))</f>
        <v>25</v>
      </c>
    </row>
    <row r="8111" spans="1:7" x14ac:dyDescent="0.25">
      <c r="A8111">
        <v>2016</v>
      </c>
      <c r="B8111" s="53" t="str">
        <f t="shared" si="252"/>
        <v>2016_NM26</v>
      </c>
      <c r="C8111" t="s">
        <v>382</v>
      </c>
      <c r="D8111" t="s">
        <v>202</v>
      </c>
      <c r="E8111" s="53" t="str">
        <f t="shared" si="253"/>
        <v>2016_NMSAN MIGUEL</v>
      </c>
      <c r="F8111">
        <v>417000</v>
      </c>
      <c r="G8111" s="53">
        <f t="array" ref="G8111">SUM(IF(A8111=A$5:A8111,IF(C8111=C$5:C8111,1,0),0))</f>
        <v>26</v>
      </c>
    </row>
    <row r="8112" spans="1:7" x14ac:dyDescent="0.25">
      <c r="A8112">
        <v>2016</v>
      </c>
      <c r="B8112" s="53" t="str">
        <f t="shared" si="252"/>
        <v>2016_NM27</v>
      </c>
      <c r="C8112" t="s">
        <v>382</v>
      </c>
      <c r="D8112" t="s">
        <v>1428</v>
      </c>
      <c r="E8112" s="53" t="str">
        <f t="shared" si="253"/>
        <v>2016_NMSANTA FE</v>
      </c>
      <c r="F8112">
        <v>417000</v>
      </c>
      <c r="G8112" s="53">
        <f t="array" ref="G8112">SUM(IF(A8112=A$5:A8112,IF(C8112=C$5:C8112,1,0),0))</f>
        <v>27</v>
      </c>
    </row>
    <row r="8113" spans="1:7" x14ac:dyDescent="0.25">
      <c r="A8113">
        <v>2016</v>
      </c>
      <c r="B8113" s="53" t="str">
        <f t="shared" si="252"/>
        <v>2016_NM28</v>
      </c>
      <c r="C8113" t="s">
        <v>382</v>
      </c>
      <c r="D8113" t="s">
        <v>573</v>
      </c>
      <c r="E8113" s="53" t="str">
        <f t="shared" si="253"/>
        <v>2016_NMSIERRA</v>
      </c>
      <c r="F8113">
        <v>417000</v>
      </c>
      <c r="G8113" s="53">
        <f t="array" ref="G8113">SUM(IF(A8113=A$5:A8113,IF(C8113=C$5:C8113,1,0),0))</f>
        <v>28</v>
      </c>
    </row>
    <row r="8114" spans="1:7" x14ac:dyDescent="0.25">
      <c r="A8114">
        <v>2016</v>
      </c>
      <c r="B8114" s="53" t="str">
        <f t="shared" si="252"/>
        <v>2016_NM29</v>
      </c>
      <c r="C8114" t="s">
        <v>382</v>
      </c>
      <c r="D8114" t="s">
        <v>1429</v>
      </c>
      <c r="E8114" s="53" t="str">
        <f t="shared" si="253"/>
        <v>2016_NMSOCORRO</v>
      </c>
      <c r="F8114">
        <v>417000</v>
      </c>
      <c r="G8114" s="53">
        <f t="array" ref="G8114">SUM(IF(A8114=A$5:A8114,IF(C8114=C$5:C8114,1,0),0))</f>
        <v>29</v>
      </c>
    </row>
    <row r="8115" spans="1:7" x14ac:dyDescent="0.25">
      <c r="A8115">
        <v>2016</v>
      </c>
      <c r="B8115" s="53" t="str">
        <f t="shared" si="252"/>
        <v>2016_NM30</v>
      </c>
      <c r="C8115" t="s">
        <v>382</v>
      </c>
      <c r="D8115" t="s">
        <v>1430</v>
      </c>
      <c r="E8115" s="53" t="str">
        <f t="shared" si="253"/>
        <v>2016_NMTAOS</v>
      </c>
      <c r="F8115">
        <v>417000</v>
      </c>
      <c r="G8115" s="53">
        <f t="array" ref="G8115">SUM(IF(A8115=A$5:A8115,IF(C8115=C$5:C8115,1,0),0))</f>
        <v>30</v>
      </c>
    </row>
    <row r="8116" spans="1:7" x14ac:dyDescent="0.25">
      <c r="A8116">
        <v>2016</v>
      </c>
      <c r="B8116" s="53" t="str">
        <f t="shared" si="252"/>
        <v>2016_NM31</v>
      </c>
      <c r="C8116" t="s">
        <v>382</v>
      </c>
      <c r="D8116" t="s">
        <v>1431</v>
      </c>
      <c r="E8116" s="53" t="str">
        <f t="shared" si="253"/>
        <v>2016_NMTORRANCE</v>
      </c>
      <c r="F8116">
        <v>417000</v>
      </c>
      <c r="G8116" s="53">
        <f t="array" ref="G8116">SUM(IF(A8116=A$5:A8116,IF(C8116=C$5:C8116,1,0),0))</f>
        <v>31</v>
      </c>
    </row>
    <row r="8117" spans="1:7" x14ac:dyDescent="0.25">
      <c r="A8117">
        <v>2016</v>
      </c>
      <c r="B8117" s="53" t="str">
        <f t="shared" si="252"/>
        <v>2016_NM32</v>
      </c>
      <c r="C8117" t="s">
        <v>382</v>
      </c>
      <c r="D8117" t="s">
        <v>258</v>
      </c>
      <c r="E8117" s="53" t="str">
        <f t="shared" si="253"/>
        <v>2016_NMUNION</v>
      </c>
      <c r="F8117">
        <v>417000</v>
      </c>
      <c r="G8117" s="53">
        <f t="array" ref="G8117">SUM(IF(A8117=A$5:A8117,IF(C8117=C$5:C8117,1,0),0))</f>
        <v>32</v>
      </c>
    </row>
    <row r="8118" spans="1:7" x14ac:dyDescent="0.25">
      <c r="A8118">
        <v>2016</v>
      </c>
      <c r="B8118" s="53" t="str">
        <f t="shared" si="252"/>
        <v>2016_NM33</v>
      </c>
      <c r="C8118" t="s">
        <v>382</v>
      </c>
      <c r="D8118" t="s">
        <v>1432</v>
      </c>
      <c r="E8118" s="53" t="str">
        <f t="shared" si="253"/>
        <v>2016_NMVALENCIA</v>
      </c>
      <c r="F8118">
        <v>417000</v>
      </c>
      <c r="G8118" s="53">
        <f t="array" ref="G8118">SUM(IF(A8118=A$5:A8118,IF(C8118=C$5:C8118,1,0),0))</f>
        <v>33</v>
      </c>
    </row>
    <row r="8119" spans="1:7" x14ac:dyDescent="0.25">
      <c r="A8119">
        <v>2016</v>
      </c>
      <c r="B8119" s="53" t="str">
        <f t="shared" si="252"/>
        <v>2016_NY1</v>
      </c>
      <c r="C8119" t="s">
        <v>259</v>
      </c>
      <c r="D8119" t="s">
        <v>1433</v>
      </c>
      <c r="E8119" s="53" t="str">
        <f t="shared" si="253"/>
        <v>2016_NYALBANY</v>
      </c>
      <c r="F8119">
        <v>417000</v>
      </c>
      <c r="G8119" s="53">
        <f t="array" ref="G8119">SUM(IF(A8119=A$5:A8119,IF(C8119=C$5:C8119,1,0),0))</f>
        <v>1</v>
      </c>
    </row>
    <row r="8120" spans="1:7" x14ac:dyDescent="0.25">
      <c r="A8120">
        <v>2016</v>
      </c>
      <c r="B8120" s="53" t="str">
        <f t="shared" si="252"/>
        <v>2016_NY2</v>
      </c>
      <c r="C8120" t="s">
        <v>259</v>
      </c>
      <c r="D8120" t="s">
        <v>1108</v>
      </c>
      <c r="E8120" s="53" t="str">
        <f t="shared" si="253"/>
        <v>2016_NYALLEGANY</v>
      </c>
      <c r="F8120">
        <v>417000</v>
      </c>
      <c r="G8120" s="53">
        <f t="array" ref="G8120">SUM(IF(A8120=A$5:A8120,IF(C8120=C$5:C8120,1,0),0))</f>
        <v>2</v>
      </c>
    </row>
    <row r="8121" spans="1:7" x14ac:dyDescent="0.25">
      <c r="A8121">
        <v>2016</v>
      </c>
      <c r="B8121" s="53" t="str">
        <f t="shared" si="252"/>
        <v>2016_NY3</v>
      </c>
      <c r="C8121" t="s">
        <v>259</v>
      </c>
      <c r="D8121" t="s">
        <v>260</v>
      </c>
      <c r="E8121" s="53" t="str">
        <f t="shared" si="253"/>
        <v>2016_NYBRONX</v>
      </c>
      <c r="F8121">
        <v>625500</v>
      </c>
      <c r="G8121" s="53">
        <f t="array" ref="G8121">SUM(IF(A8121=A$5:A8121,IF(C8121=C$5:C8121,1,0),0))</f>
        <v>3</v>
      </c>
    </row>
    <row r="8122" spans="1:7" x14ac:dyDescent="0.25">
      <c r="A8122">
        <v>2016</v>
      </c>
      <c r="B8122" s="53" t="str">
        <f t="shared" si="252"/>
        <v>2016_NY4</v>
      </c>
      <c r="C8122" t="s">
        <v>259</v>
      </c>
      <c r="D8122" t="s">
        <v>1434</v>
      </c>
      <c r="E8122" s="53" t="str">
        <f t="shared" si="253"/>
        <v>2016_NYBROOME</v>
      </c>
      <c r="F8122">
        <v>417000</v>
      </c>
      <c r="G8122" s="53">
        <f t="array" ref="G8122">SUM(IF(A8122=A$5:A8122,IF(C8122=C$5:C8122,1,0),0))</f>
        <v>4</v>
      </c>
    </row>
    <row r="8123" spans="1:7" x14ac:dyDescent="0.25">
      <c r="A8123">
        <v>2016</v>
      </c>
      <c r="B8123" s="53" t="str">
        <f t="shared" si="252"/>
        <v>2016_NY5</v>
      </c>
      <c r="C8123" t="s">
        <v>259</v>
      </c>
      <c r="D8123" t="s">
        <v>1435</v>
      </c>
      <c r="E8123" s="53" t="str">
        <f t="shared" si="253"/>
        <v>2016_NYCATTARAUGUS</v>
      </c>
      <c r="F8123">
        <v>417000</v>
      </c>
      <c r="G8123" s="53">
        <f t="array" ref="G8123">SUM(IF(A8123=A$5:A8123,IF(C8123=C$5:C8123,1,0),0))</f>
        <v>5</v>
      </c>
    </row>
    <row r="8124" spans="1:7" x14ac:dyDescent="0.25">
      <c r="A8124">
        <v>2016</v>
      </c>
      <c r="B8124" s="53" t="str">
        <f t="shared" si="252"/>
        <v>2016_NY6</v>
      </c>
      <c r="C8124" t="s">
        <v>259</v>
      </c>
      <c r="D8124" t="s">
        <v>1436</v>
      </c>
      <c r="E8124" s="53" t="str">
        <f t="shared" si="253"/>
        <v>2016_NYCAYUGA</v>
      </c>
      <c r="F8124">
        <v>417000</v>
      </c>
      <c r="G8124" s="53">
        <f t="array" ref="G8124">SUM(IF(A8124=A$5:A8124,IF(C8124=C$5:C8124,1,0),0))</f>
        <v>6</v>
      </c>
    </row>
    <row r="8125" spans="1:7" x14ac:dyDescent="0.25">
      <c r="A8125">
        <v>2016</v>
      </c>
      <c r="B8125" s="53" t="str">
        <f t="shared" si="252"/>
        <v>2016_NY7</v>
      </c>
      <c r="C8125" t="s">
        <v>259</v>
      </c>
      <c r="D8125" t="s">
        <v>945</v>
      </c>
      <c r="E8125" s="53" t="str">
        <f t="shared" si="253"/>
        <v>2016_NYCHAUTAUQUA</v>
      </c>
      <c r="F8125">
        <v>417000</v>
      </c>
      <c r="G8125" s="53">
        <f t="array" ref="G8125">SUM(IF(A8125=A$5:A8125,IF(C8125=C$5:C8125,1,0),0))</f>
        <v>7</v>
      </c>
    </row>
    <row r="8126" spans="1:7" x14ac:dyDescent="0.25">
      <c r="A8126">
        <v>2016</v>
      </c>
      <c r="B8126" s="53" t="str">
        <f t="shared" si="252"/>
        <v>2016_NY8</v>
      </c>
      <c r="C8126" t="s">
        <v>259</v>
      </c>
      <c r="D8126" t="s">
        <v>1437</v>
      </c>
      <c r="E8126" s="53" t="str">
        <f t="shared" si="253"/>
        <v>2016_NYCHEMUNG</v>
      </c>
      <c r="F8126">
        <v>417000</v>
      </c>
      <c r="G8126" s="53">
        <f t="array" ref="G8126">SUM(IF(A8126=A$5:A8126,IF(C8126=C$5:C8126,1,0),0))</f>
        <v>8</v>
      </c>
    </row>
    <row r="8127" spans="1:7" x14ac:dyDescent="0.25">
      <c r="A8127">
        <v>2016</v>
      </c>
      <c r="B8127" s="53" t="str">
        <f t="shared" si="252"/>
        <v>2016_NY9</v>
      </c>
      <c r="C8127" t="s">
        <v>259</v>
      </c>
      <c r="D8127" t="s">
        <v>1438</v>
      </c>
      <c r="E8127" s="53" t="str">
        <f t="shared" si="253"/>
        <v>2016_NYCHENANGO</v>
      </c>
      <c r="F8127">
        <v>417000</v>
      </c>
      <c r="G8127" s="53">
        <f t="array" ref="G8127">SUM(IF(A8127=A$5:A8127,IF(C8127=C$5:C8127,1,0),0))</f>
        <v>9</v>
      </c>
    </row>
    <row r="8128" spans="1:7" x14ac:dyDescent="0.25">
      <c r="A8128">
        <v>2016</v>
      </c>
      <c r="B8128" s="53" t="str">
        <f t="shared" si="252"/>
        <v>2016_NY10</v>
      </c>
      <c r="C8128" t="s">
        <v>259</v>
      </c>
      <c r="D8128" t="s">
        <v>813</v>
      </c>
      <c r="E8128" s="53" t="str">
        <f t="shared" si="253"/>
        <v>2016_NYCLINTON</v>
      </c>
      <c r="F8128">
        <v>417000</v>
      </c>
      <c r="G8128" s="53">
        <f t="array" ref="G8128">SUM(IF(A8128=A$5:A8128,IF(C8128=C$5:C8128,1,0),0))</f>
        <v>10</v>
      </c>
    </row>
    <row r="8129" spans="1:7" x14ac:dyDescent="0.25">
      <c r="A8129">
        <v>2016</v>
      </c>
      <c r="B8129" s="53" t="str">
        <f t="shared" si="252"/>
        <v>2016_NY11</v>
      </c>
      <c r="C8129" t="s">
        <v>259</v>
      </c>
      <c r="D8129" t="s">
        <v>509</v>
      </c>
      <c r="E8129" s="53" t="str">
        <f t="shared" si="253"/>
        <v>2016_NYCOLUMBIA</v>
      </c>
      <c r="F8129">
        <v>417000</v>
      </c>
      <c r="G8129" s="53">
        <f t="array" ref="G8129">SUM(IF(A8129=A$5:A8129,IF(C8129=C$5:C8129,1,0),0))</f>
        <v>11</v>
      </c>
    </row>
    <row r="8130" spans="1:7" x14ac:dyDescent="0.25">
      <c r="A8130">
        <v>2016</v>
      </c>
      <c r="B8130" s="53" t="str">
        <f t="shared" si="252"/>
        <v>2016_NY12</v>
      </c>
      <c r="C8130" t="s">
        <v>259</v>
      </c>
      <c r="D8130" t="s">
        <v>1439</v>
      </c>
      <c r="E8130" s="53" t="str">
        <f t="shared" si="253"/>
        <v>2016_NYCORTLAND</v>
      </c>
      <c r="F8130">
        <v>417000</v>
      </c>
      <c r="G8130" s="53">
        <f t="array" ref="G8130">SUM(IF(A8130=A$5:A8130,IF(C8130=C$5:C8130,1,0),0))</f>
        <v>12</v>
      </c>
    </row>
    <row r="8131" spans="1:7" x14ac:dyDescent="0.25">
      <c r="A8131">
        <v>2016</v>
      </c>
      <c r="B8131" s="53" t="str">
        <f t="shared" si="252"/>
        <v>2016_NY13</v>
      </c>
      <c r="C8131" t="s">
        <v>259</v>
      </c>
      <c r="D8131" t="s">
        <v>85</v>
      </c>
      <c r="E8131" s="53" t="str">
        <f t="shared" si="253"/>
        <v>2016_NYDELAWARE</v>
      </c>
      <c r="F8131">
        <v>417000</v>
      </c>
      <c r="G8131" s="53">
        <f t="array" ref="G8131">SUM(IF(A8131=A$5:A8131,IF(C8131=C$5:C8131,1,0),0))</f>
        <v>13</v>
      </c>
    </row>
    <row r="8132" spans="1:7" x14ac:dyDescent="0.25">
      <c r="A8132">
        <v>2016</v>
      </c>
      <c r="B8132" s="53" t="str">
        <f t="shared" si="252"/>
        <v>2016_NY14</v>
      </c>
      <c r="C8132" t="s">
        <v>259</v>
      </c>
      <c r="D8132" t="s">
        <v>261</v>
      </c>
      <c r="E8132" s="53" t="str">
        <f t="shared" si="253"/>
        <v>2016_NYDUTCHESS</v>
      </c>
      <c r="F8132">
        <v>625500</v>
      </c>
      <c r="G8132" s="53">
        <f t="array" ref="G8132">SUM(IF(A8132=A$5:A8132,IF(C8132=C$5:C8132,1,0),0))</f>
        <v>14</v>
      </c>
    </row>
    <row r="8133" spans="1:7" x14ac:dyDescent="0.25">
      <c r="A8133">
        <v>2016</v>
      </c>
      <c r="B8133" s="53" t="str">
        <f t="shared" si="252"/>
        <v>2016_NY15</v>
      </c>
      <c r="C8133" t="s">
        <v>259</v>
      </c>
      <c r="D8133" t="s">
        <v>1440</v>
      </c>
      <c r="E8133" s="53" t="str">
        <f t="shared" si="253"/>
        <v>2016_NYERIE</v>
      </c>
      <c r="F8133">
        <v>417000</v>
      </c>
      <c r="G8133" s="53">
        <f t="array" ref="G8133">SUM(IF(A8133=A$5:A8133,IF(C8133=C$5:C8133,1,0),0))</f>
        <v>15</v>
      </c>
    </row>
    <row r="8134" spans="1:7" x14ac:dyDescent="0.25">
      <c r="A8134">
        <v>2016</v>
      </c>
      <c r="B8134" s="53" t="str">
        <f t="shared" ref="B8134:B8197" si="254">A8134&amp;"_"&amp;C8134&amp;G8134</f>
        <v>2016_NY16</v>
      </c>
      <c r="C8134" t="s">
        <v>259</v>
      </c>
      <c r="D8134" t="s">
        <v>239</v>
      </c>
      <c r="E8134" s="53" t="str">
        <f t="shared" ref="E8134:E8197" si="255">A8134&amp;"_"&amp;C8134&amp;D8134</f>
        <v>2016_NYESSEX</v>
      </c>
      <c r="F8134">
        <v>417000</v>
      </c>
      <c r="G8134" s="53">
        <f t="array" ref="G8134">SUM(IF(A8134=A$5:A8134,IF(C8134=C$5:C8134,1,0),0))</f>
        <v>16</v>
      </c>
    </row>
    <row r="8135" spans="1:7" x14ac:dyDescent="0.25">
      <c r="A8135">
        <v>2016</v>
      </c>
      <c r="B8135" s="53" t="str">
        <f t="shared" si="254"/>
        <v>2016_NY17</v>
      </c>
      <c r="C8135" t="s">
        <v>259</v>
      </c>
      <c r="D8135" t="s">
        <v>455</v>
      </c>
      <c r="E8135" s="53" t="str">
        <f t="shared" si="255"/>
        <v>2016_NYFRANKLIN</v>
      </c>
      <c r="F8135">
        <v>417000</v>
      </c>
      <c r="G8135" s="53">
        <f t="array" ref="G8135">SUM(IF(A8135=A$5:A8135,IF(C8135=C$5:C8135,1,0),0))</f>
        <v>17</v>
      </c>
    </row>
    <row r="8136" spans="1:7" x14ac:dyDescent="0.25">
      <c r="A8136">
        <v>2016</v>
      </c>
      <c r="B8136" s="53" t="str">
        <f t="shared" si="254"/>
        <v>2016_NY18</v>
      </c>
      <c r="C8136" t="s">
        <v>259</v>
      </c>
      <c r="D8136" t="s">
        <v>518</v>
      </c>
      <c r="E8136" s="53" t="str">
        <f t="shared" si="255"/>
        <v>2016_NYFULTON</v>
      </c>
      <c r="F8136">
        <v>417000</v>
      </c>
      <c r="G8136" s="53">
        <f t="array" ref="G8136">SUM(IF(A8136=A$5:A8136,IF(C8136=C$5:C8136,1,0),0))</f>
        <v>18</v>
      </c>
    </row>
    <row r="8137" spans="1:7" x14ac:dyDescent="0.25">
      <c r="A8137">
        <v>2016</v>
      </c>
      <c r="B8137" s="53" t="str">
        <f t="shared" si="254"/>
        <v>2016_NY19</v>
      </c>
      <c r="C8137" t="s">
        <v>259</v>
      </c>
      <c r="D8137" t="s">
        <v>1134</v>
      </c>
      <c r="E8137" s="53" t="str">
        <f t="shared" si="255"/>
        <v>2016_NYGENESEE</v>
      </c>
      <c r="F8137">
        <v>417000</v>
      </c>
      <c r="G8137" s="53">
        <f t="array" ref="G8137">SUM(IF(A8137=A$5:A8137,IF(C8137=C$5:C8137,1,0),0))</f>
        <v>19</v>
      </c>
    </row>
    <row r="8138" spans="1:7" x14ac:dyDescent="0.25">
      <c r="A8138">
        <v>2016</v>
      </c>
      <c r="B8138" s="53" t="str">
        <f t="shared" si="254"/>
        <v>2016_NY20</v>
      </c>
      <c r="C8138" t="s">
        <v>259</v>
      </c>
      <c r="D8138" t="s">
        <v>212</v>
      </c>
      <c r="E8138" s="53" t="str">
        <f t="shared" si="255"/>
        <v>2016_NYGREENE</v>
      </c>
      <c r="F8138">
        <v>417000</v>
      </c>
      <c r="G8138" s="53">
        <f t="array" ref="G8138">SUM(IF(A8138=A$5:A8138,IF(C8138=C$5:C8138,1,0),0))</f>
        <v>20</v>
      </c>
    </row>
    <row r="8139" spans="1:7" x14ac:dyDescent="0.25">
      <c r="A8139">
        <v>2016</v>
      </c>
      <c r="B8139" s="53" t="str">
        <f t="shared" si="254"/>
        <v>2016_NY21</v>
      </c>
      <c r="C8139" t="s">
        <v>259</v>
      </c>
      <c r="D8139" t="s">
        <v>642</v>
      </c>
      <c r="E8139" s="53" t="str">
        <f t="shared" si="255"/>
        <v>2016_NYHAMILTON</v>
      </c>
      <c r="F8139">
        <v>417000</v>
      </c>
      <c r="G8139" s="53">
        <f t="array" ref="G8139">SUM(IF(A8139=A$5:A8139,IF(C8139=C$5:C8139,1,0),0))</f>
        <v>21</v>
      </c>
    </row>
    <row r="8140" spans="1:7" x14ac:dyDescent="0.25">
      <c r="A8140">
        <v>2016</v>
      </c>
      <c r="B8140" s="53" t="str">
        <f t="shared" si="254"/>
        <v>2016_NY22</v>
      </c>
      <c r="C8140" t="s">
        <v>259</v>
      </c>
      <c r="D8140" t="s">
        <v>1441</v>
      </c>
      <c r="E8140" s="53" t="str">
        <f t="shared" si="255"/>
        <v>2016_NYHERKIMER</v>
      </c>
      <c r="F8140">
        <v>417000</v>
      </c>
      <c r="G8140" s="53">
        <f t="array" ref="G8140">SUM(IF(A8140=A$5:A8140,IF(C8140=C$5:C8140,1,0),0))</f>
        <v>22</v>
      </c>
    </row>
    <row r="8141" spans="1:7" x14ac:dyDescent="0.25">
      <c r="A8141">
        <v>2016</v>
      </c>
      <c r="B8141" s="53" t="str">
        <f t="shared" si="254"/>
        <v>2016_NY23</v>
      </c>
      <c r="C8141" t="s">
        <v>259</v>
      </c>
      <c r="D8141" t="s">
        <v>196</v>
      </c>
      <c r="E8141" s="53" t="str">
        <f t="shared" si="255"/>
        <v>2016_NYJEFFERSON</v>
      </c>
      <c r="F8141">
        <v>417000</v>
      </c>
      <c r="G8141" s="53">
        <f t="array" ref="G8141">SUM(IF(A8141=A$5:A8141,IF(C8141=C$5:C8141,1,0),0))</f>
        <v>23</v>
      </c>
    </row>
    <row r="8142" spans="1:7" x14ac:dyDescent="0.25">
      <c r="A8142">
        <v>2016</v>
      </c>
      <c r="B8142" s="53" t="str">
        <f t="shared" si="254"/>
        <v>2016_NY24</v>
      </c>
      <c r="C8142" t="s">
        <v>259</v>
      </c>
      <c r="D8142" t="s">
        <v>262</v>
      </c>
      <c r="E8142" s="53" t="str">
        <f t="shared" si="255"/>
        <v>2016_NYKINGS</v>
      </c>
      <c r="F8142">
        <v>625500</v>
      </c>
      <c r="G8142" s="53">
        <f t="array" ref="G8142">SUM(IF(A8142=A$5:A8142,IF(C8142=C$5:C8142,1,0),0))</f>
        <v>24</v>
      </c>
    </row>
    <row r="8143" spans="1:7" x14ac:dyDescent="0.25">
      <c r="A8143">
        <v>2016</v>
      </c>
      <c r="B8143" s="53" t="str">
        <f t="shared" si="254"/>
        <v>2016_NY25</v>
      </c>
      <c r="C8143" t="s">
        <v>259</v>
      </c>
      <c r="D8143" t="s">
        <v>796</v>
      </c>
      <c r="E8143" s="53" t="str">
        <f t="shared" si="255"/>
        <v>2016_NYLEWIS</v>
      </c>
      <c r="F8143">
        <v>417000</v>
      </c>
      <c r="G8143" s="53">
        <f t="array" ref="G8143">SUM(IF(A8143=A$5:A8143,IF(C8143=C$5:C8143,1,0),0))</f>
        <v>25</v>
      </c>
    </row>
    <row r="8144" spans="1:7" x14ac:dyDescent="0.25">
      <c r="A8144">
        <v>2016</v>
      </c>
      <c r="B8144" s="53" t="str">
        <f t="shared" si="254"/>
        <v>2016_NY26</v>
      </c>
      <c r="C8144" t="s">
        <v>259</v>
      </c>
      <c r="D8144" t="s">
        <v>832</v>
      </c>
      <c r="E8144" s="53" t="str">
        <f t="shared" si="255"/>
        <v>2016_NYLIVINGSTON</v>
      </c>
      <c r="F8144">
        <v>417000</v>
      </c>
      <c r="G8144" s="53">
        <f t="array" ref="G8144">SUM(IF(A8144=A$5:A8144,IF(C8144=C$5:C8144,1,0),0))</f>
        <v>26</v>
      </c>
    </row>
    <row r="8145" spans="1:7" x14ac:dyDescent="0.25">
      <c r="A8145">
        <v>2016</v>
      </c>
      <c r="B8145" s="53" t="str">
        <f t="shared" si="254"/>
        <v>2016_NY27</v>
      </c>
      <c r="C8145" t="s">
        <v>259</v>
      </c>
      <c r="D8145" t="s">
        <v>467</v>
      </c>
      <c r="E8145" s="53" t="str">
        <f t="shared" si="255"/>
        <v>2016_NYMADISON</v>
      </c>
      <c r="F8145">
        <v>417000</v>
      </c>
      <c r="G8145" s="53">
        <f t="array" ref="G8145">SUM(IF(A8145=A$5:A8145,IF(C8145=C$5:C8145,1,0),0))</f>
        <v>27</v>
      </c>
    </row>
    <row r="8146" spans="1:7" x14ac:dyDescent="0.25">
      <c r="A8146">
        <v>2016</v>
      </c>
      <c r="B8146" s="53" t="str">
        <f t="shared" si="254"/>
        <v>2016_NY28</v>
      </c>
      <c r="C8146" t="s">
        <v>259</v>
      </c>
      <c r="D8146" t="s">
        <v>210</v>
      </c>
      <c r="E8146" s="53" t="str">
        <f t="shared" si="255"/>
        <v>2016_NYMONROE</v>
      </c>
      <c r="F8146">
        <v>417000</v>
      </c>
      <c r="G8146" s="53">
        <f t="array" ref="G8146">SUM(IF(A8146=A$5:A8146,IF(C8146=C$5:C8146,1,0),0))</f>
        <v>28</v>
      </c>
    </row>
    <row r="8147" spans="1:7" x14ac:dyDescent="0.25">
      <c r="A8147">
        <v>2016</v>
      </c>
      <c r="B8147" s="53" t="str">
        <f t="shared" si="254"/>
        <v>2016_NY29</v>
      </c>
      <c r="C8147" t="s">
        <v>259</v>
      </c>
      <c r="D8147" t="s">
        <v>232</v>
      </c>
      <c r="E8147" s="53" t="str">
        <f t="shared" si="255"/>
        <v>2016_NYMONTGOMERY</v>
      </c>
      <c r="F8147">
        <v>417000</v>
      </c>
      <c r="G8147" s="53">
        <f t="array" ref="G8147">SUM(IF(A8147=A$5:A8147,IF(C8147=C$5:C8147,1,0),0))</f>
        <v>29</v>
      </c>
    </row>
    <row r="8148" spans="1:7" x14ac:dyDescent="0.25">
      <c r="A8148">
        <v>2016</v>
      </c>
      <c r="B8148" s="53" t="str">
        <f t="shared" si="254"/>
        <v>2016_NY30</v>
      </c>
      <c r="C8148" t="s">
        <v>259</v>
      </c>
      <c r="D8148" t="s">
        <v>263</v>
      </c>
      <c r="E8148" s="53" t="str">
        <f t="shared" si="255"/>
        <v>2016_NYNASSAU</v>
      </c>
      <c r="F8148">
        <v>625500</v>
      </c>
      <c r="G8148" s="53">
        <f t="array" ref="G8148">SUM(IF(A8148=A$5:A8148,IF(C8148=C$5:C8148,1,0),0))</f>
        <v>30</v>
      </c>
    </row>
    <row r="8149" spans="1:7" x14ac:dyDescent="0.25">
      <c r="A8149">
        <v>2016</v>
      </c>
      <c r="B8149" s="53" t="str">
        <f t="shared" si="254"/>
        <v>2016_NY31</v>
      </c>
      <c r="C8149" t="s">
        <v>259</v>
      </c>
      <c r="D8149" t="s">
        <v>110</v>
      </c>
      <c r="E8149" s="53" t="str">
        <f t="shared" si="255"/>
        <v>2016_NYNEW YORK</v>
      </c>
      <c r="F8149">
        <v>625500</v>
      </c>
      <c r="G8149" s="53">
        <f t="array" ref="G8149">SUM(IF(A8149=A$5:A8149,IF(C8149=C$5:C8149,1,0),0))</f>
        <v>31</v>
      </c>
    </row>
    <row r="8150" spans="1:7" x14ac:dyDescent="0.25">
      <c r="A8150">
        <v>2016</v>
      </c>
      <c r="B8150" s="53" t="str">
        <f t="shared" si="254"/>
        <v>2016_NY32</v>
      </c>
      <c r="C8150" t="s">
        <v>259</v>
      </c>
      <c r="D8150" t="s">
        <v>1442</v>
      </c>
      <c r="E8150" s="53" t="str">
        <f t="shared" si="255"/>
        <v>2016_NYNIAGARA</v>
      </c>
      <c r="F8150">
        <v>417000</v>
      </c>
      <c r="G8150" s="53">
        <f t="array" ref="G8150">SUM(IF(A8150=A$5:A8150,IF(C8150=C$5:C8150,1,0),0))</f>
        <v>32</v>
      </c>
    </row>
    <row r="8151" spans="1:7" x14ac:dyDescent="0.25">
      <c r="A8151">
        <v>2016</v>
      </c>
      <c r="B8151" s="53" t="str">
        <f t="shared" si="254"/>
        <v>2016_NY33</v>
      </c>
      <c r="C8151" t="s">
        <v>259</v>
      </c>
      <c r="D8151" t="s">
        <v>799</v>
      </c>
      <c r="E8151" s="53" t="str">
        <f t="shared" si="255"/>
        <v>2016_NYONEIDA</v>
      </c>
      <c r="F8151">
        <v>417000</v>
      </c>
      <c r="G8151" s="53">
        <f t="array" ref="G8151">SUM(IF(A8151=A$5:A8151,IF(C8151=C$5:C8151,1,0),0))</f>
        <v>33</v>
      </c>
    </row>
    <row r="8152" spans="1:7" x14ac:dyDescent="0.25">
      <c r="A8152">
        <v>2016</v>
      </c>
      <c r="B8152" s="53" t="str">
        <f t="shared" si="254"/>
        <v>2016_NY34</v>
      </c>
      <c r="C8152" t="s">
        <v>259</v>
      </c>
      <c r="D8152" t="s">
        <v>1443</v>
      </c>
      <c r="E8152" s="53" t="str">
        <f t="shared" si="255"/>
        <v>2016_NYONONDAGA</v>
      </c>
      <c r="F8152">
        <v>417000</v>
      </c>
      <c r="G8152" s="53">
        <f t="array" ref="G8152">SUM(IF(A8152=A$5:A8152,IF(C8152=C$5:C8152,1,0),0))</f>
        <v>34</v>
      </c>
    </row>
    <row r="8153" spans="1:7" x14ac:dyDescent="0.25">
      <c r="A8153">
        <v>2016</v>
      </c>
      <c r="B8153" s="53" t="str">
        <f t="shared" si="254"/>
        <v>2016_NY35</v>
      </c>
      <c r="C8153" t="s">
        <v>259</v>
      </c>
      <c r="D8153" t="s">
        <v>1444</v>
      </c>
      <c r="E8153" s="53" t="str">
        <f t="shared" si="255"/>
        <v>2016_NYONTARIO</v>
      </c>
      <c r="F8153">
        <v>417000</v>
      </c>
      <c r="G8153" s="53">
        <f t="array" ref="G8153">SUM(IF(A8153=A$5:A8153,IF(C8153=C$5:C8153,1,0),0))</f>
        <v>35</v>
      </c>
    </row>
    <row r="8154" spans="1:7" x14ac:dyDescent="0.25">
      <c r="A8154">
        <v>2016</v>
      </c>
      <c r="B8154" s="53" t="str">
        <f t="shared" si="254"/>
        <v>2016_NY36</v>
      </c>
      <c r="C8154" t="s">
        <v>259</v>
      </c>
      <c r="D8154" t="s">
        <v>169</v>
      </c>
      <c r="E8154" s="53" t="str">
        <f t="shared" si="255"/>
        <v>2016_NYORANGE</v>
      </c>
      <c r="F8154">
        <v>625500</v>
      </c>
      <c r="G8154" s="53">
        <f t="array" ref="G8154">SUM(IF(A8154=A$5:A8154,IF(C8154=C$5:C8154,1,0),0))</f>
        <v>36</v>
      </c>
    </row>
    <row r="8155" spans="1:7" x14ac:dyDescent="0.25">
      <c r="A8155">
        <v>2016</v>
      </c>
      <c r="B8155" s="53" t="str">
        <f t="shared" si="254"/>
        <v>2016_NY37</v>
      </c>
      <c r="C8155" t="s">
        <v>259</v>
      </c>
      <c r="D8155" t="s">
        <v>1077</v>
      </c>
      <c r="E8155" s="53" t="str">
        <f t="shared" si="255"/>
        <v>2016_NYORLEANS</v>
      </c>
      <c r="F8155">
        <v>417000</v>
      </c>
      <c r="G8155" s="53">
        <f t="array" ref="G8155">SUM(IF(A8155=A$5:A8155,IF(C8155=C$5:C8155,1,0),0))</f>
        <v>37</v>
      </c>
    </row>
    <row r="8156" spans="1:7" x14ac:dyDescent="0.25">
      <c r="A8156">
        <v>2016</v>
      </c>
      <c r="B8156" s="53" t="str">
        <f t="shared" si="254"/>
        <v>2016_NY38</v>
      </c>
      <c r="C8156" t="s">
        <v>259</v>
      </c>
      <c r="D8156" t="s">
        <v>1445</v>
      </c>
      <c r="E8156" s="53" t="str">
        <f t="shared" si="255"/>
        <v>2016_NYOSWEGO</v>
      </c>
      <c r="F8156">
        <v>417000</v>
      </c>
      <c r="G8156" s="53">
        <f t="array" ref="G8156">SUM(IF(A8156=A$5:A8156,IF(C8156=C$5:C8156,1,0),0))</f>
        <v>38</v>
      </c>
    </row>
    <row r="8157" spans="1:7" x14ac:dyDescent="0.25">
      <c r="A8157">
        <v>2016</v>
      </c>
      <c r="B8157" s="53" t="str">
        <f t="shared" si="254"/>
        <v>2016_NY39</v>
      </c>
      <c r="C8157" t="s">
        <v>259</v>
      </c>
      <c r="D8157" t="s">
        <v>1171</v>
      </c>
      <c r="E8157" s="53" t="str">
        <f t="shared" si="255"/>
        <v>2016_NYOTSEGO</v>
      </c>
      <c r="F8157">
        <v>417000</v>
      </c>
      <c r="G8157" s="53">
        <f t="array" ref="G8157">SUM(IF(A8157=A$5:A8157,IF(C8157=C$5:C8157,1,0),0))</f>
        <v>39</v>
      </c>
    </row>
    <row r="8158" spans="1:7" x14ac:dyDescent="0.25">
      <c r="A8158">
        <v>2016</v>
      </c>
      <c r="B8158" s="53" t="str">
        <f t="shared" si="254"/>
        <v>2016_NY40</v>
      </c>
      <c r="C8158" t="s">
        <v>259</v>
      </c>
      <c r="D8158" t="s">
        <v>264</v>
      </c>
      <c r="E8158" s="53" t="str">
        <f t="shared" si="255"/>
        <v>2016_NYPUTNAM</v>
      </c>
      <c r="F8158">
        <v>625500</v>
      </c>
      <c r="G8158" s="53">
        <f t="array" ref="G8158">SUM(IF(A8158=A$5:A8158,IF(C8158=C$5:C8158,1,0),0))</f>
        <v>40</v>
      </c>
    </row>
    <row r="8159" spans="1:7" x14ac:dyDescent="0.25">
      <c r="A8159">
        <v>2016</v>
      </c>
      <c r="B8159" s="53" t="str">
        <f t="shared" si="254"/>
        <v>2016_NY41</v>
      </c>
      <c r="C8159" t="s">
        <v>259</v>
      </c>
      <c r="D8159" t="s">
        <v>265</v>
      </c>
      <c r="E8159" s="53" t="str">
        <f t="shared" si="255"/>
        <v>2016_NYQUEENS</v>
      </c>
      <c r="F8159">
        <v>625500</v>
      </c>
      <c r="G8159" s="53">
        <f t="array" ref="G8159">SUM(IF(A8159=A$5:A8159,IF(C8159=C$5:C8159,1,0),0))</f>
        <v>41</v>
      </c>
    </row>
    <row r="8160" spans="1:7" x14ac:dyDescent="0.25">
      <c r="A8160">
        <v>2016</v>
      </c>
      <c r="B8160" s="53" t="str">
        <f t="shared" si="254"/>
        <v>2016_NY42</v>
      </c>
      <c r="C8160" t="s">
        <v>259</v>
      </c>
      <c r="D8160" t="s">
        <v>1446</v>
      </c>
      <c r="E8160" s="53" t="str">
        <f t="shared" si="255"/>
        <v>2016_NYRENSSELAER</v>
      </c>
      <c r="F8160">
        <v>417000</v>
      </c>
      <c r="G8160" s="53">
        <f t="array" ref="G8160">SUM(IF(A8160=A$5:A8160,IF(C8160=C$5:C8160,1,0),0))</f>
        <v>42</v>
      </c>
    </row>
    <row r="8161" spans="1:7" x14ac:dyDescent="0.25">
      <c r="A8161">
        <v>2016</v>
      </c>
      <c r="B8161" s="53" t="str">
        <f t="shared" si="254"/>
        <v>2016_NY43</v>
      </c>
      <c r="C8161" t="s">
        <v>259</v>
      </c>
      <c r="D8161" t="s">
        <v>266</v>
      </c>
      <c r="E8161" s="53" t="str">
        <f t="shared" si="255"/>
        <v>2016_NYRICHMOND</v>
      </c>
      <c r="F8161">
        <v>625500</v>
      </c>
      <c r="G8161" s="53">
        <f t="array" ref="G8161">SUM(IF(A8161=A$5:A8161,IF(C8161=C$5:C8161,1,0),0))</f>
        <v>43</v>
      </c>
    </row>
    <row r="8162" spans="1:7" x14ac:dyDescent="0.25">
      <c r="A8162">
        <v>2016</v>
      </c>
      <c r="B8162" s="53" t="str">
        <f t="shared" si="254"/>
        <v>2016_NY44</v>
      </c>
      <c r="C8162" t="s">
        <v>259</v>
      </c>
      <c r="D8162" t="s">
        <v>267</v>
      </c>
      <c r="E8162" s="53" t="str">
        <f t="shared" si="255"/>
        <v>2016_NYROCKLAND</v>
      </c>
      <c r="F8162">
        <v>625500</v>
      </c>
      <c r="G8162" s="53">
        <f t="array" ref="G8162">SUM(IF(A8162=A$5:A8162,IF(C8162=C$5:C8162,1,0),0))</f>
        <v>44</v>
      </c>
    </row>
    <row r="8163" spans="1:7" x14ac:dyDescent="0.25">
      <c r="A8163">
        <v>2016</v>
      </c>
      <c r="B8163" s="53" t="str">
        <f t="shared" si="254"/>
        <v>2016_NY45</v>
      </c>
      <c r="C8163" t="s">
        <v>259</v>
      </c>
      <c r="D8163" t="s">
        <v>1447</v>
      </c>
      <c r="E8163" s="53" t="str">
        <f t="shared" si="255"/>
        <v>2016_NYST. LAWRENCE</v>
      </c>
      <c r="F8163">
        <v>417000</v>
      </c>
      <c r="G8163" s="53">
        <f t="array" ref="G8163">SUM(IF(A8163=A$5:A8163,IF(C8163=C$5:C8163,1,0),0))</f>
        <v>45</v>
      </c>
    </row>
    <row r="8164" spans="1:7" x14ac:dyDescent="0.25">
      <c r="A8164">
        <v>2016</v>
      </c>
      <c r="B8164" s="53" t="str">
        <f t="shared" si="254"/>
        <v>2016_NY46</v>
      </c>
      <c r="C8164" t="s">
        <v>259</v>
      </c>
      <c r="D8164" t="s">
        <v>1448</v>
      </c>
      <c r="E8164" s="53" t="str">
        <f t="shared" si="255"/>
        <v>2016_NYSARATOGA</v>
      </c>
      <c r="F8164">
        <v>417000</v>
      </c>
      <c r="G8164" s="53">
        <f t="array" ref="G8164">SUM(IF(A8164=A$5:A8164,IF(C8164=C$5:C8164,1,0),0))</f>
        <v>46</v>
      </c>
    </row>
    <row r="8165" spans="1:7" x14ac:dyDescent="0.25">
      <c r="A8165">
        <v>2016</v>
      </c>
      <c r="B8165" s="53" t="str">
        <f t="shared" si="254"/>
        <v>2016_NY47</v>
      </c>
      <c r="C8165" t="s">
        <v>259</v>
      </c>
      <c r="D8165" t="s">
        <v>1449</v>
      </c>
      <c r="E8165" s="53" t="str">
        <f t="shared" si="255"/>
        <v>2016_NYSCHENECTADY</v>
      </c>
      <c r="F8165">
        <v>417000</v>
      </c>
      <c r="G8165" s="53">
        <f t="array" ref="G8165">SUM(IF(A8165=A$5:A8165,IF(C8165=C$5:C8165,1,0),0))</f>
        <v>47</v>
      </c>
    </row>
    <row r="8166" spans="1:7" x14ac:dyDescent="0.25">
      <c r="A8166">
        <v>2016</v>
      </c>
      <c r="B8166" s="53" t="str">
        <f t="shared" si="254"/>
        <v>2016_NY48</v>
      </c>
      <c r="C8166" t="s">
        <v>259</v>
      </c>
      <c r="D8166" t="s">
        <v>1450</v>
      </c>
      <c r="E8166" s="53" t="str">
        <f t="shared" si="255"/>
        <v>2016_NYSCHOHARIE</v>
      </c>
      <c r="F8166">
        <v>417000</v>
      </c>
      <c r="G8166" s="53">
        <f t="array" ref="G8166">SUM(IF(A8166=A$5:A8166,IF(C8166=C$5:C8166,1,0),0))</f>
        <v>48</v>
      </c>
    </row>
    <row r="8167" spans="1:7" x14ac:dyDescent="0.25">
      <c r="A8167">
        <v>2016</v>
      </c>
      <c r="B8167" s="53" t="str">
        <f t="shared" si="254"/>
        <v>2016_NY49</v>
      </c>
      <c r="C8167" t="s">
        <v>259</v>
      </c>
      <c r="D8167" t="s">
        <v>848</v>
      </c>
      <c r="E8167" s="53" t="str">
        <f t="shared" si="255"/>
        <v>2016_NYSCHUYLER</v>
      </c>
      <c r="F8167">
        <v>417000</v>
      </c>
      <c r="G8167" s="53">
        <f t="array" ref="G8167">SUM(IF(A8167=A$5:A8167,IF(C8167=C$5:C8167,1,0),0))</f>
        <v>49</v>
      </c>
    </row>
    <row r="8168" spans="1:7" x14ac:dyDescent="0.25">
      <c r="A8168">
        <v>2016</v>
      </c>
      <c r="B8168" s="53" t="str">
        <f t="shared" si="254"/>
        <v>2016_NY50</v>
      </c>
      <c r="C8168" t="s">
        <v>259</v>
      </c>
      <c r="D8168" t="s">
        <v>1451</v>
      </c>
      <c r="E8168" s="53" t="str">
        <f t="shared" si="255"/>
        <v>2016_NYSENECA</v>
      </c>
      <c r="F8168">
        <v>417000</v>
      </c>
      <c r="G8168" s="53">
        <f t="array" ref="G8168">SUM(IF(A8168=A$5:A8168,IF(C8168=C$5:C8168,1,0),0))</f>
        <v>50</v>
      </c>
    </row>
    <row r="8169" spans="1:7" x14ac:dyDescent="0.25">
      <c r="A8169">
        <v>2016</v>
      </c>
      <c r="B8169" s="53" t="str">
        <f t="shared" si="254"/>
        <v>2016_NY51</v>
      </c>
      <c r="C8169" t="s">
        <v>259</v>
      </c>
      <c r="D8169" t="s">
        <v>886</v>
      </c>
      <c r="E8169" s="53" t="str">
        <f t="shared" si="255"/>
        <v>2016_NYSTEUBEN</v>
      </c>
      <c r="F8169">
        <v>417000</v>
      </c>
      <c r="G8169" s="53">
        <f t="array" ref="G8169">SUM(IF(A8169=A$5:A8169,IF(C8169=C$5:C8169,1,0),0))</f>
        <v>51</v>
      </c>
    </row>
    <row r="8170" spans="1:7" x14ac:dyDescent="0.25">
      <c r="A8170">
        <v>2016</v>
      </c>
      <c r="B8170" s="53" t="str">
        <f t="shared" si="254"/>
        <v>2016_NY52</v>
      </c>
      <c r="C8170" t="s">
        <v>259</v>
      </c>
      <c r="D8170" t="s">
        <v>244</v>
      </c>
      <c r="E8170" s="53" t="str">
        <f t="shared" si="255"/>
        <v>2016_NYSUFFOLK</v>
      </c>
      <c r="F8170">
        <v>625500</v>
      </c>
      <c r="G8170" s="53">
        <f t="array" ref="G8170">SUM(IF(A8170=A$5:A8170,IF(C8170=C$5:C8170,1,0),0))</f>
        <v>52</v>
      </c>
    </row>
    <row r="8171" spans="1:7" x14ac:dyDescent="0.25">
      <c r="A8171">
        <v>2016</v>
      </c>
      <c r="B8171" s="53" t="str">
        <f t="shared" si="254"/>
        <v>2016_NY53</v>
      </c>
      <c r="C8171" t="s">
        <v>259</v>
      </c>
      <c r="D8171" t="s">
        <v>887</v>
      </c>
      <c r="E8171" s="53" t="str">
        <f t="shared" si="255"/>
        <v>2016_NYSULLIVAN</v>
      </c>
      <c r="F8171">
        <v>417000</v>
      </c>
      <c r="G8171" s="53">
        <f t="array" ref="G8171">SUM(IF(A8171=A$5:A8171,IF(C8171=C$5:C8171,1,0),0))</f>
        <v>53</v>
      </c>
    </row>
    <row r="8172" spans="1:7" x14ac:dyDescent="0.25">
      <c r="A8172">
        <v>2016</v>
      </c>
      <c r="B8172" s="53" t="str">
        <f t="shared" si="254"/>
        <v>2016_NY54</v>
      </c>
      <c r="C8172" t="s">
        <v>259</v>
      </c>
      <c r="D8172" t="s">
        <v>1452</v>
      </c>
      <c r="E8172" s="53" t="str">
        <f t="shared" si="255"/>
        <v>2016_NYTIOGA</v>
      </c>
      <c r="F8172">
        <v>417000</v>
      </c>
      <c r="G8172" s="53">
        <f t="array" ref="G8172">SUM(IF(A8172=A$5:A8172,IF(C8172=C$5:C8172,1,0),0))</f>
        <v>54</v>
      </c>
    </row>
    <row r="8173" spans="1:7" x14ac:dyDescent="0.25">
      <c r="A8173">
        <v>2016</v>
      </c>
      <c r="B8173" s="53" t="str">
        <f t="shared" si="254"/>
        <v>2016_NY55</v>
      </c>
      <c r="C8173" t="s">
        <v>259</v>
      </c>
      <c r="D8173" t="s">
        <v>1453</v>
      </c>
      <c r="E8173" s="53" t="str">
        <f t="shared" si="255"/>
        <v>2016_NYTOMPKINS</v>
      </c>
      <c r="F8173">
        <v>417000</v>
      </c>
      <c r="G8173" s="53">
        <f t="array" ref="G8173">SUM(IF(A8173=A$5:A8173,IF(C8173=C$5:C8173,1,0),0))</f>
        <v>55</v>
      </c>
    </row>
    <row r="8174" spans="1:7" x14ac:dyDescent="0.25">
      <c r="A8174">
        <v>2016</v>
      </c>
      <c r="B8174" s="53" t="str">
        <f t="shared" si="254"/>
        <v>2016_NY56</v>
      </c>
      <c r="C8174" t="s">
        <v>259</v>
      </c>
      <c r="D8174" t="s">
        <v>1454</v>
      </c>
      <c r="E8174" s="53" t="str">
        <f t="shared" si="255"/>
        <v>2016_NYULSTER</v>
      </c>
      <c r="F8174">
        <v>417000</v>
      </c>
      <c r="G8174" s="53">
        <f t="array" ref="G8174">SUM(IF(A8174=A$5:A8174,IF(C8174=C$5:C8174,1,0),0))</f>
        <v>56</v>
      </c>
    </row>
    <row r="8175" spans="1:7" x14ac:dyDescent="0.25">
      <c r="A8175">
        <v>2016</v>
      </c>
      <c r="B8175" s="53" t="str">
        <f t="shared" si="254"/>
        <v>2016_NY57</v>
      </c>
      <c r="C8175" t="s">
        <v>259</v>
      </c>
      <c r="D8175" t="s">
        <v>336</v>
      </c>
      <c r="E8175" s="53" t="str">
        <f t="shared" si="255"/>
        <v>2016_NYWARREN</v>
      </c>
      <c r="F8175">
        <v>417000</v>
      </c>
      <c r="G8175" s="53">
        <f t="array" ref="G8175">SUM(IF(A8175=A$5:A8175,IF(C8175=C$5:C8175,1,0),0))</f>
        <v>57</v>
      </c>
    </row>
    <row r="8176" spans="1:7" x14ac:dyDescent="0.25">
      <c r="A8176">
        <v>2016</v>
      </c>
      <c r="B8176" s="53" t="str">
        <f t="shared" si="254"/>
        <v>2016_NY58</v>
      </c>
      <c r="C8176" t="s">
        <v>259</v>
      </c>
      <c r="D8176" t="s">
        <v>125</v>
      </c>
      <c r="E8176" s="53" t="str">
        <f t="shared" si="255"/>
        <v>2016_NYWASHINGTON</v>
      </c>
      <c r="F8176">
        <v>417000</v>
      </c>
      <c r="G8176" s="53">
        <f t="array" ref="G8176">SUM(IF(A8176=A$5:A8176,IF(C8176=C$5:C8176,1,0),0))</f>
        <v>58</v>
      </c>
    </row>
    <row r="8177" spans="1:7" x14ac:dyDescent="0.25">
      <c r="A8177">
        <v>2016</v>
      </c>
      <c r="B8177" s="53" t="str">
        <f t="shared" si="254"/>
        <v>2016_NY59</v>
      </c>
      <c r="C8177" t="s">
        <v>259</v>
      </c>
      <c r="D8177" t="s">
        <v>770</v>
      </c>
      <c r="E8177" s="53" t="str">
        <f t="shared" si="255"/>
        <v>2016_NYWAYNE</v>
      </c>
      <c r="F8177">
        <v>417000</v>
      </c>
      <c r="G8177" s="53">
        <f t="array" ref="G8177">SUM(IF(A8177=A$5:A8177,IF(C8177=C$5:C8177,1,0),0))</f>
        <v>59</v>
      </c>
    </row>
    <row r="8178" spans="1:7" x14ac:dyDescent="0.25">
      <c r="A8178">
        <v>2016</v>
      </c>
      <c r="B8178" s="53" t="str">
        <f t="shared" si="254"/>
        <v>2016_NY60</v>
      </c>
      <c r="C8178" t="s">
        <v>259</v>
      </c>
      <c r="D8178" t="s">
        <v>268</v>
      </c>
      <c r="E8178" s="53" t="str">
        <f t="shared" si="255"/>
        <v>2016_NYWESTCHESTER</v>
      </c>
      <c r="F8178">
        <v>625500</v>
      </c>
      <c r="G8178" s="53">
        <f t="array" ref="G8178">SUM(IF(A8178=A$5:A8178,IF(C8178=C$5:C8178,1,0),0))</f>
        <v>60</v>
      </c>
    </row>
    <row r="8179" spans="1:7" x14ac:dyDescent="0.25">
      <c r="A8179">
        <v>2016</v>
      </c>
      <c r="B8179" s="53" t="str">
        <f t="shared" si="254"/>
        <v>2016_NY61</v>
      </c>
      <c r="C8179" t="s">
        <v>259</v>
      </c>
      <c r="D8179" t="s">
        <v>128</v>
      </c>
      <c r="E8179" s="53" t="str">
        <f t="shared" si="255"/>
        <v>2016_NYWYOMING</v>
      </c>
      <c r="F8179">
        <v>417000</v>
      </c>
      <c r="G8179" s="53">
        <f t="array" ref="G8179">SUM(IF(A8179=A$5:A8179,IF(C8179=C$5:C8179,1,0),0))</f>
        <v>61</v>
      </c>
    </row>
    <row r="8180" spans="1:7" x14ac:dyDescent="0.25">
      <c r="A8180">
        <v>2016</v>
      </c>
      <c r="B8180" s="53" t="str">
        <f t="shared" si="254"/>
        <v>2016_NY62</v>
      </c>
      <c r="C8180" t="s">
        <v>259</v>
      </c>
      <c r="D8180" t="s">
        <v>1455</v>
      </c>
      <c r="E8180" s="53" t="str">
        <f t="shared" si="255"/>
        <v>2016_NYYATES</v>
      </c>
      <c r="F8180">
        <v>417000</v>
      </c>
      <c r="G8180" s="53">
        <f t="array" ref="G8180">SUM(IF(A8180=A$5:A8180,IF(C8180=C$5:C8180,1,0),0))</f>
        <v>62</v>
      </c>
    </row>
    <row r="8181" spans="1:7" x14ac:dyDescent="0.25">
      <c r="A8181">
        <v>2016</v>
      </c>
      <c r="B8181" s="53" t="str">
        <f t="shared" si="254"/>
        <v>2016_NC1</v>
      </c>
      <c r="C8181" t="s">
        <v>269</v>
      </c>
      <c r="D8181" t="s">
        <v>1456</v>
      </c>
      <c r="E8181" s="53" t="str">
        <f t="shared" si="255"/>
        <v>2016_NCALAMANCE</v>
      </c>
      <c r="F8181">
        <v>417000</v>
      </c>
      <c r="G8181" s="53">
        <f t="array" ref="G8181">SUM(IF(A8181=A$5:A8181,IF(C8181=C$5:C8181,1,0),0))</f>
        <v>1</v>
      </c>
    </row>
    <row r="8182" spans="1:7" x14ac:dyDescent="0.25">
      <c r="A8182">
        <v>2016</v>
      </c>
      <c r="B8182" s="53" t="str">
        <f t="shared" si="254"/>
        <v>2016_NC2</v>
      </c>
      <c r="C8182" t="s">
        <v>269</v>
      </c>
      <c r="D8182" t="s">
        <v>806</v>
      </c>
      <c r="E8182" s="53" t="str">
        <f t="shared" si="255"/>
        <v>2016_NCALEXANDER</v>
      </c>
      <c r="F8182">
        <v>417000</v>
      </c>
      <c r="G8182" s="53">
        <f t="array" ref="G8182">SUM(IF(A8182=A$5:A8182,IF(C8182=C$5:C8182,1,0),0))</f>
        <v>2</v>
      </c>
    </row>
    <row r="8183" spans="1:7" x14ac:dyDescent="0.25">
      <c r="A8183">
        <v>2016</v>
      </c>
      <c r="B8183" s="53" t="str">
        <f t="shared" si="254"/>
        <v>2016_NC3</v>
      </c>
      <c r="C8183" t="s">
        <v>269</v>
      </c>
      <c r="D8183" t="s">
        <v>1457</v>
      </c>
      <c r="E8183" s="53" t="str">
        <f t="shared" si="255"/>
        <v>2016_NCALLEGHANY</v>
      </c>
      <c r="F8183">
        <v>417000</v>
      </c>
      <c r="G8183" s="53">
        <f t="array" ref="G8183">SUM(IF(A8183=A$5:A8183,IF(C8183=C$5:C8183,1,0),0))</f>
        <v>3</v>
      </c>
    </row>
    <row r="8184" spans="1:7" x14ac:dyDescent="0.25">
      <c r="A8184">
        <v>2016</v>
      </c>
      <c r="B8184" s="53" t="str">
        <f t="shared" si="254"/>
        <v>2016_NC4</v>
      </c>
      <c r="C8184" t="s">
        <v>269</v>
      </c>
      <c r="D8184" t="s">
        <v>1458</v>
      </c>
      <c r="E8184" s="53" t="str">
        <f t="shared" si="255"/>
        <v>2016_NCANSON</v>
      </c>
      <c r="F8184">
        <v>417000</v>
      </c>
      <c r="G8184" s="53">
        <f t="array" ref="G8184">SUM(IF(A8184=A$5:A8184,IF(C8184=C$5:C8184,1,0),0))</f>
        <v>4</v>
      </c>
    </row>
    <row r="8185" spans="1:7" x14ac:dyDescent="0.25">
      <c r="A8185">
        <v>2016</v>
      </c>
      <c r="B8185" s="53" t="str">
        <f t="shared" si="254"/>
        <v>2016_NC5</v>
      </c>
      <c r="C8185" t="s">
        <v>269</v>
      </c>
      <c r="D8185" t="s">
        <v>1459</v>
      </c>
      <c r="E8185" s="53" t="str">
        <f t="shared" si="255"/>
        <v>2016_NCASHE</v>
      </c>
      <c r="F8185">
        <v>417000</v>
      </c>
      <c r="G8185" s="53">
        <f t="array" ref="G8185">SUM(IF(A8185=A$5:A8185,IF(C8185=C$5:C8185,1,0),0))</f>
        <v>5</v>
      </c>
    </row>
    <row r="8186" spans="1:7" x14ac:dyDescent="0.25">
      <c r="A8186">
        <v>2016</v>
      </c>
      <c r="B8186" s="53" t="str">
        <f t="shared" si="254"/>
        <v>2016_NC6</v>
      </c>
      <c r="C8186" t="s">
        <v>269</v>
      </c>
      <c r="D8186" t="s">
        <v>1460</v>
      </c>
      <c r="E8186" s="53" t="str">
        <f t="shared" si="255"/>
        <v>2016_NCAVERY</v>
      </c>
      <c r="F8186">
        <v>417000</v>
      </c>
      <c r="G8186" s="53">
        <f t="array" ref="G8186">SUM(IF(A8186=A$5:A8186,IF(C8186=C$5:C8186,1,0),0))</f>
        <v>6</v>
      </c>
    </row>
    <row r="8187" spans="1:7" x14ac:dyDescent="0.25">
      <c r="A8187">
        <v>2016</v>
      </c>
      <c r="B8187" s="53" t="str">
        <f t="shared" si="254"/>
        <v>2016_NC7</v>
      </c>
      <c r="C8187" t="s">
        <v>269</v>
      </c>
      <c r="D8187" t="s">
        <v>1461</v>
      </c>
      <c r="E8187" s="53" t="str">
        <f t="shared" si="255"/>
        <v>2016_NCBEAUFORT</v>
      </c>
      <c r="F8187">
        <v>417000</v>
      </c>
      <c r="G8187" s="53">
        <f t="array" ref="G8187">SUM(IF(A8187=A$5:A8187,IF(C8187=C$5:C8187,1,0),0))</f>
        <v>7</v>
      </c>
    </row>
    <row r="8188" spans="1:7" x14ac:dyDescent="0.25">
      <c r="A8188">
        <v>2016</v>
      </c>
      <c r="B8188" s="53" t="str">
        <f t="shared" si="254"/>
        <v>2016_NC8</v>
      </c>
      <c r="C8188" t="s">
        <v>269</v>
      </c>
      <c r="D8188" t="s">
        <v>1462</v>
      </c>
      <c r="E8188" s="53" t="str">
        <f t="shared" si="255"/>
        <v>2016_NCBERTIE</v>
      </c>
      <c r="F8188">
        <v>417000</v>
      </c>
      <c r="G8188" s="53">
        <f t="array" ref="G8188">SUM(IF(A8188=A$5:A8188,IF(C8188=C$5:C8188,1,0),0))</f>
        <v>8</v>
      </c>
    </row>
    <row r="8189" spans="1:7" x14ac:dyDescent="0.25">
      <c r="A8189">
        <v>2016</v>
      </c>
      <c r="B8189" s="53" t="str">
        <f t="shared" si="254"/>
        <v>2016_NC9</v>
      </c>
      <c r="C8189" t="s">
        <v>269</v>
      </c>
      <c r="D8189" t="s">
        <v>1463</v>
      </c>
      <c r="E8189" s="53" t="str">
        <f t="shared" si="255"/>
        <v>2016_NCBLADEN</v>
      </c>
      <c r="F8189">
        <v>417000</v>
      </c>
      <c r="G8189" s="53">
        <f t="array" ref="G8189">SUM(IF(A8189=A$5:A8189,IF(C8189=C$5:C8189,1,0),0))</f>
        <v>9</v>
      </c>
    </row>
    <row r="8190" spans="1:7" x14ac:dyDescent="0.25">
      <c r="A8190">
        <v>2016</v>
      </c>
      <c r="B8190" s="53" t="str">
        <f t="shared" si="254"/>
        <v>2016_NC10</v>
      </c>
      <c r="C8190" t="s">
        <v>269</v>
      </c>
      <c r="D8190" t="s">
        <v>1464</v>
      </c>
      <c r="E8190" s="53" t="str">
        <f t="shared" si="255"/>
        <v>2016_NCBRUNSWICK</v>
      </c>
      <c r="F8190">
        <v>417000</v>
      </c>
      <c r="G8190" s="53">
        <f t="array" ref="G8190">SUM(IF(A8190=A$5:A8190,IF(C8190=C$5:C8190,1,0),0))</f>
        <v>10</v>
      </c>
    </row>
    <row r="8191" spans="1:7" x14ac:dyDescent="0.25">
      <c r="A8191">
        <v>2016</v>
      </c>
      <c r="B8191" s="53" t="str">
        <f t="shared" si="254"/>
        <v>2016_NC11</v>
      </c>
      <c r="C8191" t="s">
        <v>269</v>
      </c>
      <c r="D8191" t="s">
        <v>1465</v>
      </c>
      <c r="E8191" s="53" t="str">
        <f t="shared" si="255"/>
        <v>2016_NCBUNCOMBE</v>
      </c>
      <c r="F8191">
        <v>417000</v>
      </c>
      <c r="G8191" s="53">
        <f t="array" ref="G8191">SUM(IF(A8191=A$5:A8191,IF(C8191=C$5:C8191,1,0),0))</f>
        <v>11</v>
      </c>
    </row>
    <row r="8192" spans="1:7" x14ac:dyDescent="0.25">
      <c r="A8192">
        <v>2016</v>
      </c>
      <c r="B8192" s="53" t="str">
        <f t="shared" si="254"/>
        <v>2016_NC12</v>
      </c>
      <c r="C8192" t="s">
        <v>269</v>
      </c>
      <c r="D8192" t="s">
        <v>685</v>
      </c>
      <c r="E8192" s="53" t="str">
        <f t="shared" si="255"/>
        <v>2016_NCBURKE</v>
      </c>
      <c r="F8192">
        <v>417000</v>
      </c>
      <c r="G8192" s="53">
        <f t="array" ref="G8192">SUM(IF(A8192=A$5:A8192,IF(C8192=C$5:C8192,1,0),0))</f>
        <v>12</v>
      </c>
    </row>
    <row r="8193" spans="1:7" x14ac:dyDescent="0.25">
      <c r="A8193">
        <v>2016</v>
      </c>
      <c r="B8193" s="53" t="str">
        <f t="shared" si="254"/>
        <v>2016_NC13</v>
      </c>
      <c r="C8193" t="s">
        <v>269</v>
      </c>
      <c r="D8193" t="s">
        <v>1466</v>
      </c>
      <c r="E8193" s="53" t="str">
        <f t="shared" si="255"/>
        <v>2016_NCCABARRUS</v>
      </c>
      <c r="F8193">
        <v>417000</v>
      </c>
      <c r="G8193" s="53">
        <f t="array" ref="G8193">SUM(IF(A8193=A$5:A8193,IF(C8193=C$5:C8193,1,0),0))</f>
        <v>13</v>
      </c>
    </row>
    <row r="8194" spans="1:7" x14ac:dyDescent="0.25">
      <c r="A8194">
        <v>2016</v>
      </c>
      <c r="B8194" s="53" t="str">
        <f t="shared" si="254"/>
        <v>2016_NC14</v>
      </c>
      <c r="C8194" t="s">
        <v>269</v>
      </c>
      <c r="D8194" t="s">
        <v>1011</v>
      </c>
      <c r="E8194" s="53" t="str">
        <f t="shared" si="255"/>
        <v>2016_NCCALDWELL</v>
      </c>
      <c r="F8194">
        <v>417000</v>
      </c>
      <c r="G8194" s="53">
        <f t="array" ref="G8194">SUM(IF(A8194=A$5:A8194,IF(C8194=C$5:C8194,1,0),0))</f>
        <v>14</v>
      </c>
    </row>
    <row r="8195" spans="1:7" x14ac:dyDescent="0.25">
      <c r="A8195">
        <v>2016</v>
      </c>
      <c r="B8195" s="53" t="str">
        <f t="shared" si="254"/>
        <v>2016_NC15</v>
      </c>
      <c r="C8195" t="s">
        <v>269</v>
      </c>
      <c r="D8195" t="s">
        <v>270</v>
      </c>
      <c r="E8195" s="53" t="str">
        <f t="shared" si="255"/>
        <v>2016_NCCAMDEN</v>
      </c>
      <c r="F8195">
        <v>625500</v>
      </c>
      <c r="G8195" s="53">
        <f t="array" ref="G8195">SUM(IF(A8195=A$5:A8195,IF(C8195=C$5:C8195,1,0),0))</f>
        <v>15</v>
      </c>
    </row>
    <row r="8196" spans="1:7" x14ac:dyDescent="0.25">
      <c r="A8196">
        <v>2016</v>
      </c>
      <c r="B8196" s="53" t="str">
        <f t="shared" si="254"/>
        <v>2016_NC16</v>
      </c>
      <c r="C8196" t="s">
        <v>269</v>
      </c>
      <c r="D8196" t="s">
        <v>1467</v>
      </c>
      <c r="E8196" s="53" t="str">
        <f t="shared" si="255"/>
        <v>2016_NCCARTERET</v>
      </c>
      <c r="F8196">
        <v>417000</v>
      </c>
      <c r="G8196" s="53">
        <f t="array" ref="G8196">SUM(IF(A8196=A$5:A8196,IF(C8196=C$5:C8196,1,0),0))</f>
        <v>16</v>
      </c>
    </row>
    <row r="8197" spans="1:7" x14ac:dyDescent="0.25">
      <c r="A8197">
        <v>2016</v>
      </c>
      <c r="B8197" s="53" t="str">
        <f t="shared" si="254"/>
        <v>2016_NC17</v>
      </c>
      <c r="C8197" t="s">
        <v>269</v>
      </c>
      <c r="D8197" t="s">
        <v>1468</v>
      </c>
      <c r="E8197" s="53" t="str">
        <f t="shared" si="255"/>
        <v>2016_NCCASWELL</v>
      </c>
      <c r="F8197">
        <v>417000</v>
      </c>
      <c r="G8197" s="53">
        <f t="array" ref="G8197">SUM(IF(A8197=A$5:A8197,IF(C8197=C$5:C8197,1,0),0))</f>
        <v>17</v>
      </c>
    </row>
    <row r="8198" spans="1:7" x14ac:dyDescent="0.25">
      <c r="A8198">
        <v>2016</v>
      </c>
      <c r="B8198" s="53" t="str">
        <f t="shared" ref="B8198:B8261" si="256">A8198&amp;"_"&amp;C8198&amp;G8198</f>
        <v>2016_NC18</v>
      </c>
      <c r="C8198" t="s">
        <v>269</v>
      </c>
      <c r="D8198" t="s">
        <v>1469</v>
      </c>
      <c r="E8198" s="53" t="str">
        <f t="shared" ref="E8198:E8261" si="257">A8198&amp;"_"&amp;C8198&amp;D8198</f>
        <v>2016_NCCATAWBA</v>
      </c>
      <c r="F8198">
        <v>417000</v>
      </c>
      <c r="G8198" s="53">
        <f t="array" ref="G8198">SUM(IF(A8198=A$5:A8198,IF(C8198=C$5:C8198,1,0),0))</f>
        <v>18</v>
      </c>
    </row>
    <row r="8199" spans="1:7" x14ac:dyDescent="0.25">
      <c r="A8199">
        <v>2016</v>
      </c>
      <c r="B8199" s="53" t="str">
        <f t="shared" si="256"/>
        <v>2016_NC19</v>
      </c>
      <c r="C8199" t="s">
        <v>269</v>
      </c>
      <c r="D8199" t="s">
        <v>690</v>
      </c>
      <c r="E8199" s="53" t="str">
        <f t="shared" si="257"/>
        <v>2016_NCCHATHAM</v>
      </c>
      <c r="F8199">
        <v>417000</v>
      </c>
      <c r="G8199" s="53">
        <f t="array" ref="G8199">SUM(IF(A8199=A$5:A8199,IF(C8199=C$5:C8199,1,0),0))</f>
        <v>19</v>
      </c>
    </row>
    <row r="8200" spans="1:7" x14ac:dyDescent="0.25">
      <c r="A8200">
        <v>2016</v>
      </c>
      <c r="B8200" s="53" t="str">
        <f t="shared" si="256"/>
        <v>2016_NC20</v>
      </c>
      <c r="C8200" t="s">
        <v>269</v>
      </c>
      <c r="D8200" t="s">
        <v>436</v>
      </c>
      <c r="E8200" s="53" t="str">
        <f t="shared" si="257"/>
        <v>2016_NCCHEROKEE</v>
      </c>
      <c r="F8200">
        <v>417000</v>
      </c>
      <c r="G8200" s="53">
        <f t="array" ref="G8200">SUM(IF(A8200=A$5:A8200,IF(C8200=C$5:C8200,1,0),0))</f>
        <v>20</v>
      </c>
    </row>
    <row r="8201" spans="1:7" x14ac:dyDescent="0.25">
      <c r="A8201">
        <v>2016</v>
      </c>
      <c r="B8201" s="53" t="str">
        <f t="shared" si="256"/>
        <v>2016_NC21</v>
      </c>
      <c r="C8201" t="s">
        <v>269</v>
      </c>
      <c r="D8201" t="s">
        <v>1470</v>
      </c>
      <c r="E8201" s="53" t="str">
        <f t="shared" si="257"/>
        <v>2016_NCCHOWAN</v>
      </c>
      <c r="F8201">
        <v>417000</v>
      </c>
      <c r="G8201" s="53">
        <f t="array" ref="G8201">SUM(IF(A8201=A$5:A8201,IF(C8201=C$5:C8201,1,0),0))</f>
        <v>21</v>
      </c>
    </row>
    <row r="8202" spans="1:7" x14ac:dyDescent="0.25">
      <c r="A8202">
        <v>2016</v>
      </c>
      <c r="B8202" s="53" t="str">
        <f t="shared" si="256"/>
        <v>2016_NC22</v>
      </c>
      <c r="C8202" t="s">
        <v>269</v>
      </c>
      <c r="D8202" t="s">
        <v>439</v>
      </c>
      <c r="E8202" s="53" t="str">
        <f t="shared" si="257"/>
        <v>2016_NCCLAY</v>
      </c>
      <c r="F8202">
        <v>417000</v>
      </c>
      <c r="G8202" s="53">
        <f t="array" ref="G8202">SUM(IF(A8202=A$5:A8202,IF(C8202=C$5:C8202,1,0),0))</f>
        <v>22</v>
      </c>
    </row>
    <row r="8203" spans="1:7" x14ac:dyDescent="0.25">
      <c r="A8203">
        <v>2016</v>
      </c>
      <c r="B8203" s="53" t="str">
        <f t="shared" si="256"/>
        <v>2016_NC23</v>
      </c>
      <c r="C8203" t="s">
        <v>269</v>
      </c>
      <c r="D8203" t="s">
        <v>508</v>
      </c>
      <c r="E8203" s="53" t="str">
        <f t="shared" si="257"/>
        <v>2016_NCCLEVELAND</v>
      </c>
      <c r="F8203">
        <v>417000</v>
      </c>
      <c r="G8203" s="53">
        <f t="array" ref="G8203">SUM(IF(A8203=A$5:A8203,IF(C8203=C$5:C8203,1,0),0))</f>
        <v>23</v>
      </c>
    </row>
    <row r="8204" spans="1:7" x14ac:dyDescent="0.25">
      <c r="A8204">
        <v>2016</v>
      </c>
      <c r="B8204" s="53" t="str">
        <f t="shared" si="256"/>
        <v>2016_NC24</v>
      </c>
      <c r="C8204" t="s">
        <v>269</v>
      </c>
      <c r="D8204" t="s">
        <v>1471</v>
      </c>
      <c r="E8204" s="53" t="str">
        <f t="shared" si="257"/>
        <v>2016_NCCOLUMBUS</v>
      </c>
      <c r="F8204">
        <v>417000</v>
      </c>
      <c r="G8204" s="53">
        <f t="array" ref="G8204">SUM(IF(A8204=A$5:A8204,IF(C8204=C$5:C8204,1,0),0))</f>
        <v>24</v>
      </c>
    </row>
    <row r="8205" spans="1:7" x14ac:dyDescent="0.25">
      <c r="A8205">
        <v>2016</v>
      </c>
      <c r="B8205" s="53" t="str">
        <f t="shared" si="256"/>
        <v>2016_NC25</v>
      </c>
      <c r="C8205" t="s">
        <v>269</v>
      </c>
      <c r="D8205" t="s">
        <v>1472</v>
      </c>
      <c r="E8205" s="53" t="str">
        <f t="shared" si="257"/>
        <v>2016_NCCRAVEN</v>
      </c>
      <c r="F8205">
        <v>417000</v>
      </c>
      <c r="G8205" s="53">
        <f t="array" ref="G8205">SUM(IF(A8205=A$5:A8205,IF(C8205=C$5:C8205,1,0),0))</f>
        <v>25</v>
      </c>
    </row>
    <row r="8206" spans="1:7" x14ac:dyDescent="0.25">
      <c r="A8206">
        <v>2016</v>
      </c>
      <c r="B8206" s="53" t="str">
        <f t="shared" si="256"/>
        <v>2016_NC26</v>
      </c>
      <c r="C8206" t="s">
        <v>269</v>
      </c>
      <c r="D8206" t="s">
        <v>310</v>
      </c>
      <c r="E8206" s="53" t="str">
        <f t="shared" si="257"/>
        <v>2016_NCCUMBERLAND</v>
      </c>
      <c r="F8206">
        <v>417000</v>
      </c>
      <c r="G8206" s="53">
        <f t="array" ref="G8206">SUM(IF(A8206=A$5:A8206,IF(C8206=C$5:C8206,1,0),0))</f>
        <v>26</v>
      </c>
    </row>
    <row r="8207" spans="1:7" x14ac:dyDescent="0.25">
      <c r="A8207">
        <v>2016</v>
      </c>
      <c r="B8207" s="53" t="str">
        <f t="shared" si="256"/>
        <v>2016_NC27</v>
      </c>
      <c r="C8207" t="s">
        <v>269</v>
      </c>
      <c r="D8207" t="s">
        <v>271</v>
      </c>
      <c r="E8207" s="53" t="str">
        <f t="shared" si="257"/>
        <v>2016_NCCURRITUCK</v>
      </c>
      <c r="F8207">
        <v>458850</v>
      </c>
      <c r="G8207" s="53">
        <f t="array" ref="G8207">SUM(IF(A8207=A$5:A8207,IF(C8207=C$5:C8207,1,0),0))</f>
        <v>27</v>
      </c>
    </row>
    <row r="8208" spans="1:7" x14ac:dyDescent="0.25">
      <c r="A8208">
        <v>2016</v>
      </c>
      <c r="B8208" s="53" t="str">
        <f t="shared" si="256"/>
        <v>2016_NC28</v>
      </c>
      <c r="C8208" t="s">
        <v>269</v>
      </c>
      <c r="D8208" t="s">
        <v>1473</v>
      </c>
      <c r="E8208" s="53" t="str">
        <f t="shared" si="257"/>
        <v>2016_NCDARE</v>
      </c>
      <c r="F8208">
        <v>417000</v>
      </c>
      <c r="G8208" s="53">
        <f t="array" ref="G8208">SUM(IF(A8208=A$5:A8208,IF(C8208=C$5:C8208,1,0),0))</f>
        <v>28</v>
      </c>
    </row>
    <row r="8209" spans="1:7" x14ac:dyDescent="0.25">
      <c r="A8209">
        <v>2016</v>
      </c>
      <c r="B8209" s="53" t="str">
        <f t="shared" si="256"/>
        <v>2016_NC29</v>
      </c>
      <c r="C8209" t="s">
        <v>269</v>
      </c>
      <c r="D8209" t="s">
        <v>285</v>
      </c>
      <c r="E8209" s="53" t="str">
        <f t="shared" si="257"/>
        <v>2016_NCDAVIDSON</v>
      </c>
      <c r="F8209">
        <v>417000</v>
      </c>
      <c r="G8209" s="53">
        <f t="array" ref="G8209">SUM(IF(A8209=A$5:A8209,IF(C8209=C$5:C8209,1,0),0))</f>
        <v>29</v>
      </c>
    </row>
    <row r="8210" spans="1:7" x14ac:dyDescent="0.25">
      <c r="A8210">
        <v>2016</v>
      </c>
      <c r="B8210" s="53" t="str">
        <f t="shared" si="256"/>
        <v>2016_NC30</v>
      </c>
      <c r="C8210" t="s">
        <v>269</v>
      </c>
      <c r="D8210" t="s">
        <v>1474</v>
      </c>
      <c r="E8210" s="53" t="str">
        <f t="shared" si="257"/>
        <v>2016_NCDAVIE</v>
      </c>
      <c r="F8210">
        <v>417000</v>
      </c>
      <c r="G8210" s="53">
        <f t="array" ref="G8210">SUM(IF(A8210=A$5:A8210,IF(C8210=C$5:C8210,1,0),0))</f>
        <v>30</v>
      </c>
    </row>
    <row r="8211" spans="1:7" x14ac:dyDescent="0.25">
      <c r="A8211">
        <v>2016</v>
      </c>
      <c r="B8211" s="53" t="str">
        <f t="shared" si="256"/>
        <v>2016_NC31</v>
      </c>
      <c r="C8211" t="s">
        <v>269</v>
      </c>
      <c r="D8211" t="s">
        <v>1475</v>
      </c>
      <c r="E8211" s="53" t="str">
        <f t="shared" si="257"/>
        <v>2016_NCDUPLIN</v>
      </c>
      <c r="F8211">
        <v>417000</v>
      </c>
      <c r="G8211" s="53">
        <f t="array" ref="G8211">SUM(IF(A8211=A$5:A8211,IF(C8211=C$5:C8211,1,0),0))</f>
        <v>31</v>
      </c>
    </row>
    <row r="8212" spans="1:7" x14ac:dyDescent="0.25">
      <c r="A8212">
        <v>2016</v>
      </c>
      <c r="B8212" s="53" t="str">
        <f t="shared" si="256"/>
        <v>2016_NC32</v>
      </c>
      <c r="C8212" t="s">
        <v>269</v>
      </c>
      <c r="D8212" t="s">
        <v>1476</v>
      </c>
      <c r="E8212" s="53" t="str">
        <f t="shared" si="257"/>
        <v>2016_NCDURHAM</v>
      </c>
      <c r="F8212">
        <v>417000</v>
      </c>
      <c r="G8212" s="53">
        <f t="array" ref="G8212">SUM(IF(A8212=A$5:A8212,IF(C8212=C$5:C8212,1,0),0))</f>
        <v>32</v>
      </c>
    </row>
    <row r="8213" spans="1:7" x14ac:dyDescent="0.25">
      <c r="A8213">
        <v>2016</v>
      </c>
      <c r="B8213" s="53" t="str">
        <f t="shared" si="256"/>
        <v>2016_NC33</v>
      </c>
      <c r="C8213" t="s">
        <v>269</v>
      </c>
      <c r="D8213" t="s">
        <v>1477</v>
      </c>
      <c r="E8213" s="53" t="str">
        <f t="shared" si="257"/>
        <v>2016_NCEDGECOMBE</v>
      </c>
      <c r="F8213">
        <v>417000</v>
      </c>
      <c r="G8213" s="53">
        <f t="array" ref="G8213">SUM(IF(A8213=A$5:A8213,IF(C8213=C$5:C8213,1,0),0))</f>
        <v>33</v>
      </c>
    </row>
    <row r="8214" spans="1:7" x14ac:dyDescent="0.25">
      <c r="A8214">
        <v>2016</v>
      </c>
      <c r="B8214" s="53" t="str">
        <f t="shared" si="256"/>
        <v>2016_NC34</v>
      </c>
      <c r="C8214" t="s">
        <v>269</v>
      </c>
      <c r="D8214" t="s">
        <v>714</v>
      </c>
      <c r="E8214" s="53" t="str">
        <f t="shared" si="257"/>
        <v>2016_NCFORSYTH</v>
      </c>
      <c r="F8214">
        <v>417000</v>
      </c>
      <c r="G8214" s="53">
        <f t="array" ref="G8214">SUM(IF(A8214=A$5:A8214,IF(C8214=C$5:C8214,1,0),0))</f>
        <v>34</v>
      </c>
    </row>
    <row r="8215" spans="1:7" x14ac:dyDescent="0.25">
      <c r="A8215">
        <v>2016</v>
      </c>
      <c r="B8215" s="53" t="str">
        <f t="shared" si="256"/>
        <v>2016_NC35</v>
      </c>
      <c r="C8215" t="s">
        <v>269</v>
      </c>
      <c r="D8215" t="s">
        <v>455</v>
      </c>
      <c r="E8215" s="53" t="str">
        <f t="shared" si="257"/>
        <v>2016_NCFRANKLIN</v>
      </c>
      <c r="F8215">
        <v>417000</v>
      </c>
      <c r="G8215" s="53">
        <f t="array" ref="G8215">SUM(IF(A8215=A$5:A8215,IF(C8215=C$5:C8215,1,0),0))</f>
        <v>35</v>
      </c>
    </row>
    <row r="8216" spans="1:7" x14ac:dyDescent="0.25">
      <c r="A8216">
        <v>2016</v>
      </c>
      <c r="B8216" s="53" t="str">
        <f t="shared" si="256"/>
        <v>2016_NC36</v>
      </c>
      <c r="C8216" t="s">
        <v>269</v>
      </c>
      <c r="D8216" t="s">
        <v>1478</v>
      </c>
      <c r="E8216" s="53" t="str">
        <f t="shared" si="257"/>
        <v>2016_NCGASTON</v>
      </c>
      <c r="F8216">
        <v>417000</v>
      </c>
      <c r="G8216" s="53">
        <f t="array" ref="G8216">SUM(IF(A8216=A$5:A8216,IF(C8216=C$5:C8216,1,0),0))</f>
        <v>36</v>
      </c>
    </row>
    <row r="8217" spans="1:7" x14ac:dyDescent="0.25">
      <c r="A8217">
        <v>2016</v>
      </c>
      <c r="B8217" s="53" t="str">
        <f t="shared" si="256"/>
        <v>2016_NC37</v>
      </c>
      <c r="C8217" t="s">
        <v>269</v>
      </c>
      <c r="D8217" t="s">
        <v>272</v>
      </c>
      <c r="E8217" s="53" t="str">
        <f t="shared" si="257"/>
        <v>2016_NCGATES</v>
      </c>
      <c r="F8217">
        <v>458850</v>
      </c>
      <c r="G8217" s="53">
        <f t="array" ref="G8217">SUM(IF(A8217=A$5:A8217,IF(C8217=C$5:C8217,1,0),0))</f>
        <v>37</v>
      </c>
    </row>
    <row r="8218" spans="1:7" x14ac:dyDescent="0.25">
      <c r="A8218">
        <v>2016</v>
      </c>
      <c r="B8218" s="53" t="str">
        <f t="shared" si="256"/>
        <v>2016_NC38</v>
      </c>
      <c r="C8218" t="s">
        <v>269</v>
      </c>
      <c r="D8218" t="s">
        <v>491</v>
      </c>
      <c r="E8218" s="53" t="str">
        <f t="shared" si="257"/>
        <v>2016_NCGRAHAM</v>
      </c>
      <c r="F8218">
        <v>417000</v>
      </c>
      <c r="G8218" s="53">
        <f t="array" ref="G8218">SUM(IF(A8218=A$5:A8218,IF(C8218=C$5:C8218,1,0),0))</f>
        <v>38</v>
      </c>
    </row>
    <row r="8219" spans="1:7" x14ac:dyDescent="0.25">
      <c r="A8219">
        <v>2016</v>
      </c>
      <c r="B8219" s="53" t="str">
        <f t="shared" si="256"/>
        <v>2016_NC39</v>
      </c>
      <c r="C8219" t="s">
        <v>269</v>
      </c>
      <c r="D8219" t="s">
        <v>1479</v>
      </c>
      <c r="E8219" s="53" t="str">
        <f t="shared" si="257"/>
        <v>2016_NCGRANVILLE</v>
      </c>
      <c r="F8219">
        <v>417000</v>
      </c>
      <c r="G8219" s="53">
        <f t="array" ref="G8219">SUM(IF(A8219=A$5:A8219,IF(C8219=C$5:C8219,1,0),0))</f>
        <v>39</v>
      </c>
    </row>
    <row r="8220" spans="1:7" x14ac:dyDescent="0.25">
      <c r="A8220">
        <v>2016</v>
      </c>
      <c r="B8220" s="53" t="str">
        <f t="shared" si="256"/>
        <v>2016_NC40</v>
      </c>
      <c r="C8220" t="s">
        <v>269</v>
      </c>
      <c r="D8220" t="s">
        <v>212</v>
      </c>
      <c r="E8220" s="53" t="str">
        <f t="shared" si="257"/>
        <v>2016_NCGREENE</v>
      </c>
      <c r="F8220">
        <v>417000</v>
      </c>
      <c r="G8220" s="53">
        <f t="array" ref="G8220">SUM(IF(A8220=A$5:A8220,IF(C8220=C$5:C8220,1,0),0))</f>
        <v>40</v>
      </c>
    </row>
    <row r="8221" spans="1:7" x14ac:dyDescent="0.25">
      <c r="A8221">
        <v>2016</v>
      </c>
      <c r="B8221" s="53" t="str">
        <f t="shared" si="256"/>
        <v>2016_NC41</v>
      </c>
      <c r="C8221" t="s">
        <v>269</v>
      </c>
      <c r="D8221" t="s">
        <v>1480</v>
      </c>
      <c r="E8221" s="53" t="str">
        <f t="shared" si="257"/>
        <v>2016_NCGUILFORD</v>
      </c>
      <c r="F8221">
        <v>417000</v>
      </c>
      <c r="G8221" s="53">
        <f t="array" ref="G8221">SUM(IF(A8221=A$5:A8221,IF(C8221=C$5:C8221,1,0),0))</f>
        <v>41</v>
      </c>
    </row>
    <row r="8222" spans="1:7" x14ac:dyDescent="0.25">
      <c r="A8222">
        <v>2016</v>
      </c>
      <c r="B8222" s="53" t="str">
        <f t="shared" si="256"/>
        <v>2016_NC42</v>
      </c>
      <c r="C8222" t="s">
        <v>269</v>
      </c>
      <c r="D8222" t="s">
        <v>1481</v>
      </c>
      <c r="E8222" s="53" t="str">
        <f t="shared" si="257"/>
        <v>2016_NCHALIFAX</v>
      </c>
      <c r="F8222">
        <v>417000</v>
      </c>
      <c r="G8222" s="53">
        <f t="array" ref="G8222">SUM(IF(A8222=A$5:A8222,IF(C8222=C$5:C8222,1,0),0))</f>
        <v>42</v>
      </c>
    </row>
    <row r="8223" spans="1:7" x14ac:dyDescent="0.25">
      <c r="A8223">
        <v>2016</v>
      </c>
      <c r="B8223" s="53" t="str">
        <f t="shared" si="256"/>
        <v>2016_NC43</v>
      </c>
      <c r="C8223" t="s">
        <v>269</v>
      </c>
      <c r="D8223" t="s">
        <v>1482</v>
      </c>
      <c r="E8223" s="53" t="str">
        <f t="shared" si="257"/>
        <v>2016_NCHARNETT</v>
      </c>
      <c r="F8223">
        <v>417000</v>
      </c>
      <c r="G8223" s="53">
        <f t="array" ref="G8223">SUM(IF(A8223=A$5:A8223,IF(C8223=C$5:C8223,1,0),0))</f>
        <v>43</v>
      </c>
    </row>
    <row r="8224" spans="1:7" x14ac:dyDescent="0.25">
      <c r="A8224">
        <v>2016</v>
      </c>
      <c r="B8224" s="53" t="str">
        <f t="shared" si="256"/>
        <v>2016_NC44</v>
      </c>
      <c r="C8224" t="s">
        <v>269</v>
      </c>
      <c r="D8224" t="s">
        <v>1483</v>
      </c>
      <c r="E8224" s="53" t="str">
        <f t="shared" si="257"/>
        <v>2016_NCHAYWOOD</v>
      </c>
      <c r="F8224">
        <v>417000</v>
      </c>
      <c r="G8224" s="53">
        <f t="array" ref="G8224">SUM(IF(A8224=A$5:A8224,IF(C8224=C$5:C8224,1,0),0))</f>
        <v>44</v>
      </c>
    </row>
    <row r="8225" spans="1:7" x14ac:dyDescent="0.25">
      <c r="A8225">
        <v>2016</v>
      </c>
      <c r="B8225" s="53" t="str">
        <f t="shared" si="256"/>
        <v>2016_NC45</v>
      </c>
      <c r="C8225" t="s">
        <v>269</v>
      </c>
      <c r="D8225" t="s">
        <v>823</v>
      </c>
      <c r="E8225" s="53" t="str">
        <f t="shared" si="257"/>
        <v>2016_NCHENDERSON</v>
      </c>
      <c r="F8225">
        <v>417000</v>
      </c>
      <c r="G8225" s="53">
        <f t="array" ref="G8225">SUM(IF(A8225=A$5:A8225,IF(C8225=C$5:C8225,1,0),0))</f>
        <v>45</v>
      </c>
    </row>
    <row r="8226" spans="1:7" x14ac:dyDescent="0.25">
      <c r="A8226">
        <v>2016</v>
      </c>
      <c r="B8226" s="53" t="str">
        <f t="shared" si="256"/>
        <v>2016_NC46</v>
      </c>
      <c r="C8226" t="s">
        <v>269</v>
      </c>
      <c r="D8226" t="s">
        <v>1484</v>
      </c>
      <c r="E8226" s="53" t="str">
        <f t="shared" si="257"/>
        <v>2016_NCHERTFORD</v>
      </c>
      <c r="F8226">
        <v>417000</v>
      </c>
      <c r="G8226" s="53">
        <f t="array" ref="G8226">SUM(IF(A8226=A$5:A8226,IF(C8226=C$5:C8226,1,0),0))</f>
        <v>46</v>
      </c>
    </row>
    <row r="8227" spans="1:7" x14ac:dyDescent="0.25">
      <c r="A8227">
        <v>2016</v>
      </c>
      <c r="B8227" s="53" t="str">
        <f t="shared" si="256"/>
        <v>2016_NC47</v>
      </c>
      <c r="C8227" t="s">
        <v>269</v>
      </c>
      <c r="D8227" t="s">
        <v>1485</v>
      </c>
      <c r="E8227" s="53" t="str">
        <f t="shared" si="257"/>
        <v>2016_NCHOKE</v>
      </c>
      <c r="F8227">
        <v>417000</v>
      </c>
      <c r="G8227" s="53">
        <f t="array" ref="G8227">SUM(IF(A8227=A$5:A8227,IF(C8227=C$5:C8227,1,0),0))</f>
        <v>47</v>
      </c>
    </row>
    <row r="8228" spans="1:7" x14ac:dyDescent="0.25">
      <c r="A8228">
        <v>2016</v>
      </c>
      <c r="B8228" s="53" t="str">
        <f t="shared" si="256"/>
        <v>2016_NC48</v>
      </c>
      <c r="C8228" t="s">
        <v>269</v>
      </c>
      <c r="D8228" t="s">
        <v>273</v>
      </c>
      <c r="E8228" s="53" t="str">
        <f t="shared" si="257"/>
        <v>2016_NCHYDE</v>
      </c>
      <c r="F8228">
        <v>483000</v>
      </c>
      <c r="G8228" s="53">
        <f t="array" ref="G8228">SUM(IF(A8228=A$5:A8228,IF(C8228=C$5:C8228,1,0),0))</f>
        <v>48</v>
      </c>
    </row>
    <row r="8229" spans="1:7" x14ac:dyDescent="0.25">
      <c r="A8229">
        <v>2016</v>
      </c>
      <c r="B8229" s="53" t="str">
        <f t="shared" si="256"/>
        <v>2016_NC49</v>
      </c>
      <c r="C8229" t="s">
        <v>269</v>
      </c>
      <c r="D8229" t="s">
        <v>1486</v>
      </c>
      <c r="E8229" s="53" t="str">
        <f t="shared" si="257"/>
        <v>2016_NCIREDELL</v>
      </c>
      <c r="F8229">
        <v>417000</v>
      </c>
      <c r="G8229" s="53">
        <f t="array" ref="G8229">SUM(IF(A8229=A$5:A8229,IF(C8229=C$5:C8229,1,0),0))</f>
        <v>49</v>
      </c>
    </row>
    <row r="8230" spans="1:7" x14ac:dyDescent="0.25">
      <c r="A8230">
        <v>2016</v>
      </c>
      <c r="B8230" s="53" t="str">
        <f t="shared" si="256"/>
        <v>2016_NC50</v>
      </c>
      <c r="C8230" t="s">
        <v>269</v>
      </c>
      <c r="D8230" t="s">
        <v>460</v>
      </c>
      <c r="E8230" s="53" t="str">
        <f t="shared" si="257"/>
        <v>2016_NCJACKSON</v>
      </c>
      <c r="F8230">
        <v>417000</v>
      </c>
      <c r="G8230" s="53">
        <f t="array" ref="G8230">SUM(IF(A8230=A$5:A8230,IF(C8230=C$5:C8230,1,0),0))</f>
        <v>50</v>
      </c>
    </row>
    <row r="8231" spans="1:7" x14ac:dyDescent="0.25">
      <c r="A8231">
        <v>2016</v>
      </c>
      <c r="B8231" s="53" t="str">
        <f t="shared" si="256"/>
        <v>2016_NC51</v>
      </c>
      <c r="C8231" t="s">
        <v>269</v>
      </c>
      <c r="D8231" t="s">
        <v>1487</v>
      </c>
      <c r="E8231" s="53" t="str">
        <f t="shared" si="257"/>
        <v>2016_NCJOHNSTON</v>
      </c>
      <c r="F8231">
        <v>417000</v>
      </c>
      <c r="G8231" s="53">
        <f t="array" ref="G8231">SUM(IF(A8231=A$5:A8231,IF(C8231=C$5:C8231,1,0),0))</f>
        <v>51</v>
      </c>
    </row>
    <row r="8232" spans="1:7" x14ac:dyDescent="0.25">
      <c r="A8232">
        <v>2016</v>
      </c>
      <c r="B8232" s="53" t="str">
        <f t="shared" si="256"/>
        <v>2016_NC52</v>
      </c>
      <c r="C8232" t="s">
        <v>269</v>
      </c>
      <c r="D8232" t="s">
        <v>732</v>
      </c>
      <c r="E8232" s="53" t="str">
        <f t="shared" si="257"/>
        <v>2016_NCJONES</v>
      </c>
      <c r="F8232">
        <v>417000</v>
      </c>
      <c r="G8232" s="53">
        <f t="array" ref="G8232">SUM(IF(A8232=A$5:A8232,IF(C8232=C$5:C8232,1,0),0))</f>
        <v>52</v>
      </c>
    </row>
    <row r="8233" spans="1:7" x14ac:dyDescent="0.25">
      <c r="A8233">
        <v>2016</v>
      </c>
      <c r="B8233" s="53" t="str">
        <f t="shared" si="256"/>
        <v>2016_NC53</v>
      </c>
      <c r="C8233" t="s">
        <v>269</v>
      </c>
      <c r="D8233" t="s">
        <v>464</v>
      </c>
      <c r="E8233" s="53" t="str">
        <f t="shared" si="257"/>
        <v>2016_NCLEE</v>
      </c>
      <c r="F8233">
        <v>417000</v>
      </c>
      <c r="G8233" s="53">
        <f t="array" ref="G8233">SUM(IF(A8233=A$5:A8233,IF(C8233=C$5:C8233,1,0),0))</f>
        <v>53</v>
      </c>
    </row>
    <row r="8234" spans="1:7" x14ac:dyDescent="0.25">
      <c r="A8234">
        <v>2016</v>
      </c>
      <c r="B8234" s="53" t="str">
        <f t="shared" si="256"/>
        <v>2016_NC54</v>
      </c>
      <c r="C8234" t="s">
        <v>269</v>
      </c>
      <c r="D8234" t="s">
        <v>1488</v>
      </c>
      <c r="E8234" s="53" t="str">
        <f t="shared" si="257"/>
        <v>2016_NCLENOIR</v>
      </c>
      <c r="F8234">
        <v>417000</v>
      </c>
      <c r="G8234" s="53">
        <f t="array" ref="G8234">SUM(IF(A8234=A$5:A8234,IF(C8234=C$5:C8234,1,0),0))</f>
        <v>54</v>
      </c>
    </row>
    <row r="8235" spans="1:7" x14ac:dyDescent="0.25">
      <c r="A8235">
        <v>2016</v>
      </c>
      <c r="B8235" s="53" t="str">
        <f t="shared" si="256"/>
        <v>2016_NC55</v>
      </c>
      <c r="C8235" t="s">
        <v>269</v>
      </c>
      <c r="D8235" t="s">
        <v>221</v>
      </c>
      <c r="E8235" s="53" t="str">
        <f t="shared" si="257"/>
        <v>2016_NCLINCOLN</v>
      </c>
      <c r="F8235">
        <v>417000</v>
      </c>
      <c r="G8235" s="53">
        <f t="array" ref="G8235">SUM(IF(A8235=A$5:A8235,IF(C8235=C$5:C8235,1,0),0))</f>
        <v>55</v>
      </c>
    </row>
    <row r="8236" spans="1:7" x14ac:dyDescent="0.25">
      <c r="A8236">
        <v>2016</v>
      </c>
      <c r="B8236" s="53" t="str">
        <f t="shared" si="256"/>
        <v>2016_NC56</v>
      </c>
      <c r="C8236" t="s">
        <v>269</v>
      </c>
      <c r="D8236" t="s">
        <v>1489</v>
      </c>
      <c r="E8236" s="53" t="str">
        <f t="shared" si="257"/>
        <v>2016_NCMCDOWELL</v>
      </c>
      <c r="F8236">
        <v>417000</v>
      </c>
      <c r="G8236" s="53">
        <f t="array" ref="G8236">SUM(IF(A8236=A$5:A8236,IF(C8236=C$5:C8236,1,0),0))</f>
        <v>56</v>
      </c>
    </row>
    <row r="8237" spans="1:7" x14ac:dyDescent="0.25">
      <c r="A8237">
        <v>2016</v>
      </c>
      <c r="B8237" s="53" t="str">
        <f t="shared" si="256"/>
        <v>2016_NC57</v>
      </c>
      <c r="C8237" t="s">
        <v>269</v>
      </c>
      <c r="D8237" t="s">
        <v>288</v>
      </c>
      <c r="E8237" s="53" t="str">
        <f t="shared" si="257"/>
        <v>2016_NCMACON</v>
      </c>
      <c r="F8237">
        <v>417000</v>
      </c>
      <c r="G8237" s="53">
        <f t="array" ref="G8237">SUM(IF(A8237=A$5:A8237,IF(C8237=C$5:C8237,1,0),0))</f>
        <v>57</v>
      </c>
    </row>
    <row r="8238" spans="1:7" x14ac:dyDescent="0.25">
      <c r="A8238">
        <v>2016</v>
      </c>
      <c r="B8238" s="53" t="str">
        <f t="shared" si="256"/>
        <v>2016_NC58</v>
      </c>
      <c r="C8238" t="s">
        <v>269</v>
      </c>
      <c r="D8238" t="s">
        <v>467</v>
      </c>
      <c r="E8238" s="53" t="str">
        <f t="shared" si="257"/>
        <v>2016_NCMADISON</v>
      </c>
      <c r="F8238">
        <v>417000</v>
      </c>
      <c r="G8238" s="53">
        <f t="array" ref="G8238">SUM(IF(A8238=A$5:A8238,IF(C8238=C$5:C8238,1,0),0))</f>
        <v>58</v>
      </c>
    </row>
    <row r="8239" spans="1:7" x14ac:dyDescent="0.25">
      <c r="A8239">
        <v>2016</v>
      </c>
      <c r="B8239" s="53" t="str">
        <f t="shared" si="256"/>
        <v>2016_NC59</v>
      </c>
      <c r="C8239" t="s">
        <v>269</v>
      </c>
      <c r="D8239" t="s">
        <v>654</v>
      </c>
      <c r="E8239" s="53" t="str">
        <f t="shared" si="257"/>
        <v>2016_NCMARTIN</v>
      </c>
      <c r="F8239">
        <v>417000</v>
      </c>
      <c r="G8239" s="53">
        <f t="array" ref="G8239">SUM(IF(A8239=A$5:A8239,IF(C8239=C$5:C8239,1,0),0))</f>
        <v>59</v>
      </c>
    </row>
    <row r="8240" spans="1:7" x14ac:dyDescent="0.25">
      <c r="A8240">
        <v>2016</v>
      </c>
      <c r="B8240" s="53" t="str">
        <f t="shared" si="256"/>
        <v>2016_NC60</v>
      </c>
      <c r="C8240" t="s">
        <v>269</v>
      </c>
      <c r="D8240" t="s">
        <v>1490</v>
      </c>
      <c r="E8240" s="53" t="str">
        <f t="shared" si="257"/>
        <v>2016_NCMECKLENBURG</v>
      </c>
      <c r="F8240">
        <v>417000</v>
      </c>
      <c r="G8240" s="53">
        <f t="array" ref="G8240">SUM(IF(A8240=A$5:A8240,IF(C8240=C$5:C8240,1,0),0))</f>
        <v>60</v>
      </c>
    </row>
    <row r="8241" spans="1:7" x14ac:dyDescent="0.25">
      <c r="A8241">
        <v>2016</v>
      </c>
      <c r="B8241" s="53" t="str">
        <f t="shared" si="256"/>
        <v>2016_NC61</v>
      </c>
      <c r="C8241" t="s">
        <v>269</v>
      </c>
      <c r="D8241" t="s">
        <v>740</v>
      </c>
      <c r="E8241" s="53" t="str">
        <f t="shared" si="257"/>
        <v>2016_NCMITCHELL</v>
      </c>
      <c r="F8241">
        <v>417000</v>
      </c>
      <c r="G8241" s="53">
        <f t="array" ref="G8241">SUM(IF(A8241=A$5:A8241,IF(C8241=C$5:C8241,1,0),0))</f>
        <v>61</v>
      </c>
    </row>
    <row r="8242" spans="1:7" x14ac:dyDescent="0.25">
      <c r="A8242">
        <v>2016</v>
      </c>
      <c r="B8242" s="53" t="str">
        <f t="shared" si="256"/>
        <v>2016_NC62</v>
      </c>
      <c r="C8242" t="s">
        <v>269</v>
      </c>
      <c r="D8242" t="s">
        <v>232</v>
      </c>
      <c r="E8242" s="53" t="str">
        <f t="shared" si="257"/>
        <v>2016_NCMONTGOMERY</v>
      </c>
      <c r="F8242">
        <v>417000</v>
      </c>
      <c r="G8242" s="53">
        <f t="array" ref="G8242">SUM(IF(A8242=A$5:A8242,IF(C8242=C$5:C8242,1,0),0))</f>
        <v>62</v>
      </c>
    </row>
    <row r="8243" spans="1:7" x14ac:dyDescent="0.25">
      <c r="A8243">
        <v>2016</v>
      </c>
      <c r="B8243" s="53" t="str">
        <f t="shared" si="256"/>
        <v>2016_NC63</v>
      </c>
      <c r="C8243" t="s">
        <v>269</v>
      </c>
      <c r="D8243" t="s">
        <v>1491</v>
      </c>
      <c r="E8243" s="53" t="str">
        <f t="shared" si="257"/>
        <v>2016_NCMOORE</v>
      </c>
      <c r="F8243">
        <v>417000</v>
      </c>
      <c r="G8243" s="53">
        <f t="array" ref="G8243">SUM(IF(A8243=A$5:A8243,IF(C8243=C$5:C8243,1,0),0))</f>
        <v>63</v>
      </c>
    </row>
    <row r="8244" spans="1:7" x14ac:dyDescent="0.25">
      <c r="A8244">
        <v>2016</v>
      </c>
      <c r="B8244" s="53" t="str">
        <f t="shared" si="256"/>
        <v>2016_NC64</v>
      </c>
      <c r="C8244" t="s">
        <v>269</v>
      </c>
      <c r="D8244" t="s">
        <v>1492</v>
      </c>
      <c r="E8244" s="53" t="str">
        <f t="shared" si="257"/>
        <v>2016_NCNASH</v>
      </c>
      <c r="F8244">
        <v>417000</v>
      </c>
      <c r="G8244" s="53">
        <f t="array" ref="G8244">SUM(IF(A8244=A$5:A8244,IF(C8244=C$5:C8244,1,0),0))</f>
        <v>64</v>
      </c>
    </row>
    <row r="8245" spans="1:7" x14ac:dyDescent="0.25">
      <c r="A8245">
        <v>2016</v>
      </c>
      <c r="B8245" s="53" t="str">
        <f t="shared" si="256"/>
        <v>2016_NC65</v>
      </c>
      <c r="C8245" t="s">
        <v>269</v>
      </c>
      <c r="D8245" t="s">
        <v>1493</v>
      </c>
      <c r="E8245" s="53" t="str">
        <f t="shared" si="257"/>
        <v>2016_NCNEW HANOVER</v>
      </c>
      <c r="F8245">
        <v>417000</v>
      </c>
      <c r="G8245" s="53">
        <f t="array" ref="G8245">SUM(IF(A8245=A$5:A8245,IF(C8245=C$5:C8245,1,0),0))</f>
        <v>65</v>
      </c>
    </row>
    <row r="8246" spans="1:7" x14ac:dyDescent="0.25">
      <c r="A8246">
        <v>2016</v>
      </c>
      <c r="B8246" s="53" t="str">
        <f t="shared" si="256"/>
        <v>2016_NC66</v>
      </c>
      <c r="C8246" t="s">
        <v>269</v>
      </c>
      <c r="D8246" t="s">
        <v>1494</v>
      </c>
      <c r="E8246" s="53" t="str">
        <f t="shared" si="257"/>
        <v>2016_NCNORTHAMPTON</v>
      </c>
      <c r="F8246">
        <v>417000</v>
      </c>
      <c r="G8246" s="53">
        <f t="array" ref="G8246">SUM(IF(A8246=A$5:A8246,IF(C8246=C$5:C8246,1,0),0))</f>
        <v>66</v>
      </c>
    </row>
    <row r="8247" spans="1:7" x14ac:dyDescent="0.25">
      <c r="A8247">
        <v>2016</v>
      </c>
      <c r="B8247" s="53" t="str">
        <f t="shared" si="256"/>
        <v>2016_NC67</v>
      </c>
      <c r="C8247" t="s">
        <v>269</v>
      </c>
      <c r="D8247" t="s">
        <v>1495</v>
      </c>
      <c r="E8247" s="53" t="str">
        <f t="shared" si="257"/>
        <v>2016_NCONSLOW</v>
      </c>
      <c r="F8247">
        <v>417000</v>
      </c>
      <c r="G8247" s="53">
        <f t="array" ref="G8247">SUM(IF(A8247=A$5:A8247,IF(C8247=C$5:C8247,1,0),0))</f>
        <v>67</v>
      </c>
    </row>
    <row r="8248" spans="1:7" x14ac:dyDescent="0.25">
      <c r="A8248">
        <v>2016</v>
      </c>
      <c r="B8248" s="53" t="str">
        <f t="shared" si="256"/>
        <v>2016_NC68</v>
      </c>
      <c r="C8248" t="s">
        <v>269</v>
      </c>
      <c r="D8248" t="s">
        <v>169</v>
      </c>
      <c r="E8248" s="53" t="str">
        <f t="shared" si="257"/>
        <v>2016_NCORANGE</v>
      </c>
      <c r="F8248">
        <v>417000</v>
      </c>
      <c r="G8248" s="53">
        <f t="array" ref="G8248">SUM(IF(A8248=A$5:A8248,IF(C8248=C$5:C8248,1,0),0))</f>
        <v>68</v>
      </c>
    </row>
    <row r="8249" spans="1:7" x14ac:dyDescent="0.25">
      <c r="A8249">
        <v>2016</v>
      </c>
      <c r="B8249" s="53" t="str">
        <f t="shared" si="256"/>
        <v>2016_NC69</v>
      </c>
      <c r="C8249" t="s">
        <v>269</v>
      </c>
      <c r="D8249" t="s">
        <v>1496</v>
      </c>
      <c r="E8249" s="53" t="str">
        <f t="shared" si="257"/>
        <v>2016_NCPAMLICO</v>
      </c>
      <c r="F8249">
        <v>417000</v>
      </c>
      <c r="G8249" s="53">
        <f t="array" ref="G8249">SUM(IF(A8249=A$5:A8249,IF(C8249=C$5:C8249,1,0),0))</f>
        <v>69</v>
      </c>
    </row>
    <row r="8250" spans="1:7" x14ac:dyDescent="0.25">
      <c r="A8250">
        <v>2016</v>
      </c>
      <c r="B8250" s="53" t="str">
        <f t="shared" si="256"/>
        <v>2016_NC70</v>
      </c>
      <c r="C8250" t="s">
        <v>269</v>
      </c>
      <c r="D8250" t="s">
        <v>274</v>
      </c>
      <c r="E8250" s="53" t="str">
        <f t="shared" si="257"/>
        <v>2016_NCPASQUOTANK</v>
      </c>
      <c r="F8250">
        <v>625500</v>
      </c>
      <c r="G8250" s="53">
        <f t="array" ref="G8250">SUM(IF(A8250=A$5:A8250,IF(C8250=C$5:C8250,1,0),0))</f>
        <v>70</v>
      </c>
    </row>
    <row r="8251" spans="1:7" x14ac:dyDescent="0.25">
      <c r="A8251">
        <v>2016</v>
      </c>
      <c r="B8251" s="53" t="str">
        <f t="shared" si="256"/>
        <v>2016_NC71</v>
      </c>
      <c r="C8251" t="s">
        <v>269</v>
      </c>
      <c r="D8251" t="s">
        <v>1497</v>
      </c>
      <c r="E8251" s="53" t="str">
        <f t="shared" si="257"/>
        <v>2016_NCPENDER</v>
      </c>
      <c r="F8251">
        <v>417000</v>
      </c>
      <c r="G8251" s="53">
        <f t="array" ref="G8251">SUM(IF(A8251=A$5:A8251,IF(C8251=C$5:C8251,1,0),0))</f>
        <v>71</v>
      </c>
    </row>
    <row r="8252" spans="1:7" x14ac:dyDescent="0.25">
      <c r="A8252">
        <v>2016</v>
      </c>
      <c r="B8252" s="53" t="str">
        <f t="shared" si="256"/>
        <v>2016_NC72</v>
      </c>
      <c r="C8252" t="s">
        <v>269</v>
      </c>
      <c r="D8252" t="s">
        <v>275</v>
      </c>
      <c r="E8252" s="53" t="str">
        <f t="shared" si="257"/>
        <v>2016_NCPERQUIMANS</v>
      </c>
      <c r="F8252">
        <v>625500</v>
      </c>
      <c r="G8252" s="53">
        <f t="array" ref="G8252">SUM(IF(A8252=A$5:A8252,IF(C8252=C$5:C8252,1,0),0))</f>
        <v>72</v>
      </c>
    </row>
    <row r="8253" spans="1:7" x14ac:dyDescent="0.25">
      <c r="A8253">
        <v>2016</v>
      </c>
      <c r="B8253" s="53" t="str">
        <f t="shared" si="256"/>
        <v>2016_NC73</v>
      </c>
      <c r="C8253" t="s">
        <v>269</v>
      </c>
      <c r="D8253" t="s">
        <v>1498</v>
      </c>
      <c r="E8253" s="53" t="str">
        <f t="shared" si="257"/>
        <v>2016_NCPERSON</v>
      </c>
      <c r="F8253">
        <v>417000</v>
      </c>
      <c r="G8253" s="53">
        <f t="array" ref="G8253">SUM(IF(A8253=A$5:A8253,IF(C8253=C$5:C8253,1,0),0))</f>
        <v>73</v>
      </c>
    </row>
    <row r="8254" spans="1:7" x14ac:dyDescent="0.25">
      <c r="A8254">
        <v>2016</v>
      </c>
      <c r="B8254" s="53" t="str">
        <f t="shared" si="256"/>
        <v>2016_NC74</v>
      </c>
      <c r="C8254" t="s">
        <v>269</v>
      </c>
      <c r="D8254" t="s">
        <v>1499</v>
      </c>
      <c r="E8254" s="53" t="str">
        <f t="shared" si="257"/>
        <v>2016_NCPITT</v>
      </c>
      <c r="F8254">
        <v>417000</v>
      </c>
      <c r="G8254" s="53">
        <f t="array" ref="G8254">SUM(IF(A8254=A$5:A8254,IF(C8254=C$5:C8254,1,0),0))</f>
        <v>74</v>
      </c>
    </row>
    <row r="8255" spans="1:7" x14ac:dyDescent="0.25">
      <c r="A8255">
        <v>2016</v>
      </c>
      <c r="B8255" s="53" t="str">
        <f t="shared" si="256"/>
        <v>2016_NC75</v>
      </c>
      <c r="C8255" t="s">
        <v>269</v>
      </c>
      <c r="D8255" t="s">
        <v>535</v>
      </c>
      <c r="E8255" s="53" t="str">
        <f t="shared" si="257"/>
        <v>2016_NCPOLK</v>
      </c>
      <c r="F8255">
        <v>417000</v>
      </c>
      <c r="G8255" s="53">
        <f t="array" ref="G8255">SUM(IF(A8255=A$5:A8255,IF(C8255=C$5:C8255,1,0),0))</f>
        <v>75</v>
      </c>
    </row>
    <row r="8256" spans="1:7" x14ac:dyDescent="0.25">
      <c r="A8256">
        <v>2016</v>
      </c>
      <c r="B8256" s="53" t="str">
        <f t="shared" si="256"/>
        <v>2016_NC76</v>
      </c>
      <c r="C8256" t="s">
        <v>269</v>
      </c>
      <c r="D8256" t="s">
        <v>475</v>
      </c>
      <c r="E8256" s="53" t="str">
        <f t="shared" si="257"/>
        <v>2016_NCRANDOLPH</v>
      </c>
      <c r="F8256">
        <v>417000</v>
      </c>
      <c r="G8256" s="53">
        <f t="array" ref="G8256">SUM(IF(A8256=A$5:A8256,IF(C8256=C$5:C8256,1,0),0))</f>
        <v>76</v>
      </c>
    </row>
    <row r="8257" spans="1:7" x14ac:dyDescent="0.25">
      <c r="A8257">
        <v>2016</v>
      </c>
      <c r="B8257" s="53" t="str">
        <f t="shared" si="256"/>
        <v>2016_NC77</v>
      </c>
      <c r="C8257" t="s">
        <v>269</v>
      </c>
      <c r="D8257" t="s">
        <v>266</v>
      </c>
      <c r="E8257" s="53" t="str">
        <f t="shared" si="257"/>
        <v>2016_NCRICHMOND</v>
      </c>
      <c r="F8257">
        <v>417000</v>
      </c>
      <c r="G8257" s="53">
        <f t="array" ref="G8257">SUM(IF(A8257=A$5:A8257,IF(C8257=C$5:C8257,1,0),0))</f>
        <v>77</v>
      </c>
    </row>
    <row r="8258" spans="1:7" x14ac:dyDescent="0.25">
      <c r="A8258">
        <v>2016</v>
      </c>
      <c r="B8258" s="53" t="str">
        <f t="shared" si="256"/>
        <v>2016_NC78</v>
      </c>
      <c r="C8258" t="s">
        <v>269</v>
      </c>
      <c r="D8258" t="s">
        <v>1500</v>
      </c>
      <c r="E8258" s="53" t="str">
        <f t="shared" si="257"/>
        <v>2016_NCROBESON</v>
      </c>
      <c r="F8258">
        <v>417000</v>
      </c>
      <c r="G8258" s="53">
        <f t="array" ref="G8258">SUM(IF(A8258=A$5:A8258,IF(C8258=C$5:C8258,1,0),0))</f>
        <v>78</v>
      </c>
    </row>
    <row r="8259" spans="1:7" x14ac:dyDescent="0.25">
      <c r="A8259">
        <v>2016</v>
      </c>
      <c r="B8259" s="53" t="str">
        <f t="shared" si="256"/>
        <v>2016_NC79</v>
      </c>
      <c r="C8259" t="s">
        <v>269</v>
      </c>
      <c r="D8259" t="s">
        <v>246</v>
      </c>
      <c r="E8259" s="53" t="str">
        <f t="shared" si="257"/>
        <v>2016_NCROCKINGHAM</v>
      </c>
      <c r="F8259">
        <v>417000</v>
      </c>
      <c r="G8259" s="53">
        <f t="array" ref="G8259">SUM(IF(A8259=A$5:A8259,IF(C8259=C$5:C8259,1,0),0))</f>
        <v>79</v>
      </c>
    </row>
    <row r="8260" spans="1:7" x14ac:dyDescent="0.25">
      <c r="A8260">
        <v>2016</v>
      </c>
      <c r="B8260" s="53" t="str">
        <f t="shared" si="256"/>
        <v>2016_NC80</v>
      </c>
      <c r="C8260" t="s">
        <v>269</v>
      </c>
      <c r="D8260" t="s">
        <v>1047</v>
      </c>
      <c r="E8260" s="53" t="str">
        <f t="shared" si="257"/>
        <v>2016_NCROWAN</v>
      </c>
      <c r="F8260">
        <v>417000</v>
      </c>
      <c r="G8260" s="53">
        <f t="array" ref="G8260">SUM(IF(A8260=A$5:A8260,IF(C8260=C$5:C8260,1,0),0))</f>
        <v>80</v>
      </c>
    </row>
    <row r="8261" spans="1:7" x14ac:dyDescent="0.25">
      <c r="A8261">
        <v>2016</v>
      </c>
      <c r="B8261" s="53" t="str">
        <f t="shared" si="256"/>
        <v>2016_NC81</v>
      </c>
      <c r="C8261" t="s">
        <v>269</v>
      </c>
      <c r="D8261" t="s">
        <v>291</v>
      </c>
      <c r="E8261" s="53" t="str">
        <f t="shared" si="257"/>
        <v>2016_NCRUTHERFORD</v>
      </c>
      <c r="F8261">
        <v>417000</v>
      </c>
      <c r="G8261" s="53">
        <f t="array" ref="G8261">SUM(IF(A8261=A$5:A8261,IF(C8261=C$5:C8261,1,0),0))</f>
        <v>81</v>
      </c>
    </row>
    <row r="8262" spans="1:7" x14ac:dyDescent="0.25">
      <c r="A8262">
        <v>2016</v>
      </c>
      <c r="B8262" s="53" t="str">
        <f t="shared" ref="B8262:B8325" si="258">A8262&amp;"_"&amp;C8262&amp;G8262</f>
        <v>2016_NC82</v>
      </c>
      <c r="C8262" t="s">
        <v>269</v>
      </c>
      <c r="D8262" t="s">
        <v>1501</v>
      </c>
      <c r="E8262" s="53" t="str">
        <f t="shared" ref="E8262:E8325" si="259">A8262&amp;"_"&amp;C8262&amp;D8262</f>
        <v>2016_NCSAMPSON</v>
      </c>
      <c r="F8262">
        <v>417000</v>
      </c>
      <c r="G8262" s="53">
        <f t="array" ref="G8262">SUM(IF(A8262=A$5:A8262,IF(C8262=C$5:C8262,1,0),0))</f>
        <v>82</v>
      </c>
    </row>
    <row r="8263" spans="1:7" x14ac:dyDescent="0.25">
      <c r="A8263">
        <v>2016</v>
      </c>
      <c r="B8263" s="53" t="str">
        <f t="shared" si="258"/>
        <v>2016_NC83</v>
      </c>
      <c r="C8263" t="s">
        <v>269</v>
      </c>
      <c r="D8263" t="s">
        <v>1309</v>
      </c>
      <c r="E8263" s="53" t="str">
        <f t="shared" si="259"/>
        <v>2016_NCSCOTLAND</v>
      </c>
      <c r="F8263">
        <v>417000</v>
      </c>
      <c r="G8263" s="53">
        <f t="array" ref="G8263">SUM(IF(A8263=A$5:A8263,IF(C8263=C$5:C8263,1,0),0))</f>
        <v>83</v>
      </c>
    </row>
    <row r="8264" spans="1:7" x14ac:dyDescent="0.25">
      <c r="A8264">
        <v>2016</v>
      </c>
      <c r="B8264" s="53" t="str">
        <f t="shared" si="258"/>
        <v>2016_NC84</v>
      </c>
      <c r="C8264" t="s">
        <v>269</v>
      </c>
      <c r="D8264" t="s">
        <v>1502</v>
      </c>
      <c r="E8264" s="53" t="str">
        <f t="shared" si="259"/>
        <v>2016_NCSTANLY</v>
      </c>
      <c r="F8264">
        <v>417000</v>
      </c>
      <c r="G8264" s="53">
        <f t="array" ref="G8264">SUM(IF(A8264=A$5:A8264,IF(C8264=C$5:C8264,1,0),0))</f>
        <v>84</v>
      </c>
    </row>
    <row r="8265" spans="1:7" x14ac:dyDescent="0.25">
      <c r="A8265">
        <v>2016</v>
      </c>
      <c r="B8265" s="53" t="str">
        <f t="shared" si="258"/>
        <v>2016_NC85</v>
      </c>
      <c r="C8265" t="s">
        <v>269</v>
      </c>
      <c r="D8265" t="s">
        <v>1503</v>
      </c>
      <c r="E8265" s="53" t="str">
        <f t="shared" si="259"/>
        <v>2016_NCSTOKES</v>
      </c>
      <c r="F8265">
        <v>417000</v>
      </c>
      <c r="G8265" s="53">
        <f t="array" ref="G8265">SUM(IF(A8265=A$5:A8265,IF(C8265=C$5:C8265,1,0),0))</f>
        <v>85</v>
      </c>
    </row>
    <row r="8266" spans="1:7" x14ac:dyDescent="0.25">
      <c r="A8266">
        <v>2016</v>
      </c>
      <c r="B8266" s="53" t="str">
        <f t="shared" si="258"/>
        <v>2016_NC86</v>
      </c>
      <c r="C8266" t="s">
        <v>269</v>
      </c>
      <c r="D8266" t="s">
        <v>335</v>
      </c>
      <c r="E8266" s="53" t="str">
        <f t="shared" si="259"/>
        <v>2016_NCSURRY</v>
      </c>
      <c r="F8266">
        <v>417000</v>
      </c>
      <c r="G8266" s="53">
        <f t="array" ref="G8266">SUM(IF(A8266=A$5:A8266,IF(C8266=C$5:C8266,1,0),0))</f>
        <v>86</v>
      </c>
    </row>
    <row r="8267" spans="1:7" x14ac:dyDescent="0.25">
      <c r="A8267">
        <v>2016</v>
      </c>
      <c r="B8267" s="53" t="str">
        <f t="shared" si="258"/>
        <v>2016_NC87</v>
      </c>
      <c r="C8267" t="s">
        <v>269</v>
      </c>
      <c r="D8267" t="s">
        <v>1504</v>
      </c>
      <c r="E8267" s="53" t="str">
        <f t="shared" si="259"/>
        <v>2016_NCSWAIN</v>
      </c>
      <c r="F8267">
        <v>417000</v>
      </c>
      <c r="G8267" s="53">
        <f t="array" ref="G8267">SUM(IF(A8267=A$5:A8267,IF(C8267=C$5:C8267,1,0),0))</f>
        <v>87</v>
      </c>
    </row>
    <row r="8268" spans="1:7" x14ac:dyDescent="0.25">
      <c r="A8268">
        <v>2016</v>
      </c>
      <c r="B8268" s="53" t="str">
        <f t="shared" si="258"/>
        <v>2016_NC88</v>
      </c>
      <c r="C8268" t="s">
        <v>269</v>
      </c>
      <c r="D8268" t="s">
        <v>1505</v>
      </c>
      <c r="E8268" s="53" t="str">
        <f t="shared" si="259"/>
        <v>2016_NCTRANSYLVANIA</v>
      </c>
      <c r="F8268">
        <v>417000</v>
      </c>
      <c r="G8268" s="53">
        <f t="array" ref="G8268">SUM(IF(A8268=A$5:A8268,IF(C8268=C$5:C8268,1,0),0))</f>
        <v>88</v>
      </c>
    </row>
    <row r="8269" spans="1:7" x14ac:dyDescent="0.25">
      <c r="A8269">
        <v>2016</v>
      </c>
      <c r="B8269" s="53" t="str">
        <f t="shared" si="258"/>
        <v>2016_NC89</v>
      </c>
      <c r="C8269" t="s">
        <v>269</v>
      </c>
      <c r="D8269" t="s">
        <v>1506</v>
      </c>
      <c r="E8269" s="53" t="str">
        <f t="shared" si="259"/>
        <v>2016_NCTYRRELL</v>
      </c>
      <c r="F8269">
        <v>417000</v>
      </c>
      <c r="G8269" s="53">
        <f t="array" ref="G8269">SUM(IF(A8269=A$5:A8269,IF(C8269=C$5:C8269,1,0),0))</f>
        <v>89</v>
      </c>
    </row>
    <row r="8270" spans="1:7" x14ac:dyDescent="0.25">
      <c r="A8270">
        <v>2016</v>
      </c>
      <c r="B8270" s="53" t="str">
        <f t="shared" si="258"/>
        <v>2016_NC90</v>
      </c>
      <c r="C8270" t="s">
        <v>269</v>
      </c>
      <c r="D8270" t="s">
        <v>258</v>
      </c>
      <c r="E8270" s="53" t="str">
        <f t="shared" si="259"/>
        <v>2016_NCUNION</v>
      </c>
      <c r="F8270">
        <v>417000</v>
      </c>
      <c r="G8270" s="53">
        <f t="array" ref="G8270">SUM(IF(A8270=A$5:A8270,IF(C8270=C$5:C8270,1,0),0))</f>
        <v>90</v>
      </c>
    </row>
    <row r="8271" spans="1:7" x14ac:dyDescent="0.25">
      <c r="A8271">
        <v>2016</v>
      </c>
      <c r="B8271" s="53" t="str">
        <f t="shared" si="258"/>
        <v>2016_NC91</v>
      </c>
      <c r="C8271" t="s">
        <v>269</v>
      </c>
      <c r="D8271" t="s">
        <v>1507</v>
      </c>
      <c r="E8271" s="53" t="str">
        <f t="shared" si="259"/>
        <v>2016_NCVANCE</v>
      </c>
      <c r="F8271">
        <v>417000</v>
      </c>
      <c r="G8271" s="53">
        <f t="array" ref="G8271">SUM(IF(A8271=A$5:A8271,IF(C8271=C$5:C8271,1,0),0))</f>
        <v>91</v>
      </c>
    </row>
    <row r="8272" spans="1:7" x14ac:dyDescent="0.25">
      <c r="A8272">
        <v>2016</v>
      </c>
      <c r="B8272" s="53" t="str">
        <f t="shared" si="258"/>
        <v>2016_NC92</v>
      </c>
      <c r="C8272" t="s">
        <v>269</v>
      </c>
      <c r="D8272" t="s">
        <v>1508</v>
      </c>
      <c r="E8272" s="53" t="str">
        <f t="shared" si="259"/>
        <v>2016_NCWAKE</v>
      </c>
      <c r="F8272">
        <v>417000</v>
      </c>
      <c r="G8272" s="53">
        <f t="array" ref="G8272">SUM(IF(A8272=A$5:A8272,IF(C8272=C$5:C8272,1,0),0))</f>
        <v>92</v>
      </c>
    </row>
    <row r="8273" spans="1:7" x14ac:dyDescent="0.25">
      <c r="A8273">
        <v>2016</v>
      </c>
      <c r="B8273" s="53" t="str">
        <f t="shared" si="258"/>
        <v>2016_NC93</v>
      </c>
      <c r="C8273" t="s">
        <v>269</v>
      </c>
      <c r="D8273" t="s">
        <v>336</v>
      </c>
      <c r="E8273" s="53" t="str">
        <f t="shared" si="259"/>
        <v>2016_NCWARREN</v>
      </c>
      <c r="F8273">
        <v>417000</v>
      </c>
      <c r="G8273" s="53">
        <f t="array" ref="G8273">SUM(IF(A8273=A$5:A8273,IF(C8273=C$5:C8273,1,0),0))</f>
        <v>93</v>
      </c>
    </row>
    <row r="8274" spans="1:7" x14ac:dyDescent="0.25">
      <c r="A8274">
        <v>2016</v>
      </c>
      <c r="B8274" s="53" t="str">
        <f t="shared" si="258"/>
        <v>2016_NC94</v>
      </c>
      <c r="C8274" t="s">
        <v>269</v>
      </c>
      <c r="D8274" t="s">
        <v>125</v>
      </c>
      <c r="E8274" s="53" t="str">
        <f t="shared" si="259"/>
        <v>2016_NCWASHINGTON</v>
      </c>
      <c r="F8274">
        <v>417000</v>
      </c>
      <c r="G8274" s="53">
        <f t="array" ref="G8274">SUM(IF(A8274=A$5:A8274,IF(C8274=C$5:C8274,1,0),0))</f>
        <v>94</v>
      </c>
    </row>
    <row r="8275" spans="1:7" x14ac:dyDescent="0.25">
      <c r="A8275">
        <v>2016</v>
      </c>
      <c r="B8275" s="53" t="str">
        <f t="shared" si="258"/>
        <v>2016_NC95</v>
      </c>
      <c r="C8275" t="s">
        <v>269</v>
      </c>
      <c r="D8275" t="s">
        <v>1509</v>
      </c>
      <c r="E8275" s="53" t="str">
        <f t="shared" si="259"/>
        <v>2016_NCWATAUGA</v>
      </c>
      <c r="F8275">
        <v>417000</v>
      </c>
      <c r="G8275" s="53">
        <f t="array" ref="G8275">SUM(IF(A8275=A$5:A8275,IF(C8275=C$5:C8275,1,0),0))</f>
        <v>95</v>
      </c>
    </row>
    <row r="8276" spans="1:7" x14ac:dyDescent="0.25">
      <c r="A8276">
        <v>2016</v>
      </c>
      <c r="B8276" s="53" t="str">
        <f t="shared" si="258"/>
        <v>2016_NC96</v>
      </c>
      <c r="C8276" t="s">
        <v>269</v>
      </c>
      <c r="D8276" t="s">
        <v>770</v>
      </c>
      <c r="E8276" s="53" t="str">
        <f t="shared" si="259"/>
        <v>2016_NCWAYNE</v>
      </c>
      <c r="F8276">
        <v>417000</v>
      </c>
      <c r="G8276" s="53">
        <f t="array" ref="G8276">SUM(IF(A8276=A$5:A8276,IF(C8276=C$5:C8276,1,0),0))</f>
        <v>96</v>
      </c>
    </row>
    <row r="8277" spans="1:7" x14ac:dyDescent="0.25">
      <c r="A8277">
        <v>2016</v>
      </c>
      <c r="B8277" s="53" t="str">
        <f t="shared" si="258"/>
        <v>2016_NC97</v>
      </c>
      <c r="C8277" t="s">
        <v>269</v>
      </c>
      <c r="D8277" t="s">
        <v>774</v>
      </c>
      <c r="E8277" s="53" t="str">
        <f t="shared" si="259"/>
        <v>2016_NCWILKES</v>
      </c>
      <c r="F8277">
        <v>417000</v>
      </c>
      <c r="G8277" s="53">
        <f t="array" ref="G8277">SUM(IF(A8277=A$5:A8277,IF(C8277=C$5:C8277,1,0),0))</f>
        <v>97</v>
      </c>
    </row>
    <row r="8278" spans="1:7" x14ac:dyDescent="0.25">
      <c r="A8278">
        <v>2016</v>
      </c>
      <c r="B8278" s="53" t="str">
        <f t="shared" si="258"/>
        <v>2016_NC98</v>
      </c>
      <c r="C8278" t="s">
        <v>269</v>
      </c>
      <c r="D8278" t="s">
        <v>296</v>
      </c>
      <c r="E8278" s="53" t="str">
        <f t="shared" si="259"/>
        <v>2016_NCWILSON</v>
      </c>
      <c r="F8278">
        <v>417000</v>
      </c>
      <c r="G8278" s="53">
        <f t="array" ref="G8278">SUM(IF(A8278=A$5:A8278,IF(C8278=C$5:C8278,1,0),0))</f>
        <v>98</v>
      </c>
    </row>
    <row r="8279" spans="1:7" x14ac:dyDescent="0.25">
      <c r="A8279">
        <v>2016</v>
      </c>
      <c r="B8279" s="53" t="str">
        <f t="shared" si="258"/>
        <v>2016_NC99</v>
      </c>
      <c r="C8279" t="s">
        <v>269</v>
      </c>
      <c r="D8279" t="s">
        <v>1510</v>
      </c>
      <c r="E8279" s="53" t="str">
        <f t="shared" si="259"/>
        <v>2016_NCYADKIN</v>
      </c>
      <c r="F8279">
        <v>417000</v>
      </c>
      <c r="G8279" s="53">
        <f t="array" ref="G8279">SUM(IF(A8279=A$5:A8279,IF(C8279=C$5:C8279,1,0),0))</f>
        <v>99</v>
      </c>
    </row>
    <row r="8280" spans="1:7" x14ac:dyDescent="0.25">
      <c r="A8280">
        <v>2016</v>
      </c>
      <c r="B8280" s="53" t="str">
        <f t="shared" si="258"/>
        <v>2016_NC100</v>
      </c>
      <c r="C8280" t="s">
        <v>269</v>
      </c>
      <c r="D8280" t="s">
        <v>1511</v>
      </c>
      <c r="E8280" s="53" t="str">
        <f t="shared" si="259"/>
        <v>2016_NCYANCEY</v>
      </c>
      <c r="F8280">
        <v>417000</v>
      </c>
      <c r="G8280" s="53">
        <f t="array" ref="G8280">SUM(IF(A8280=A$5:A8280,IF(C8280=C$5:C8280,1,0),0))</f>
        <v>100</v>
      </c>
    </row>
    <row r="8281" spans="1:7" x14ac:dyDescent="0.25">
      <c r="A8281">
        <v>2016</v>
      </c>
      <c r="B8281" s="53" t="str">
        <f t="shared" si="258"/>
        <v>2016_ND1</v>
      </c>
      <c r="C8281" t="s">
        <v>383</v>
      </c>
      <c r="D8281" t="s">
        <v>184</v>
      </c>
      <c r="E8281" s="53" t="str">
        <f t="shared" si="259"/>
        <v>2016_NDADAMS</v>
      </c>
      <c r="F8281">
        <v>417000</v>
      </c>
      <c r="G8281" s="53">
        <f t="array" ref="G8281">SUM(IF(A8281=A$5:A8281,IF(C8281=C$5:C8281,1,0),0))</f>
        <v>1</v>
      </c>
    </row>
    <row r="8282" spans="1:7" x14ac:dyDescent="0.25">
      <c r="A8282">
        <v>2016</v>
      </c>
      <c r="B8282" s="53" t="str">
        <f t="shared" si="258"/>
        <v>2016_ND2</v>
      </c>
      <c r="C8282" t="s">
        <v>383</v>
      </c>
      <c r="D8282" t="s">
        <v>1512</v>
      </c>
      <c r="E8282" s="53" t="str">
        <f t="shared" si="259"/>
        <v>2016_NDBARNES</v>
      </c>
      <c r="F8282">
        <v>417000</v>
      </c>
      <c r="G8282" s="53">
        <f t="array" ref="G8282">SUM(IF(A8282=A$5:A8282,IF(C8282=C$5:C8282,1,0),0))</f>
        <v>2</v>
      </c>
    </row>
    <row r="8283" spans="1:7" x14ac:dyDescent="0.25">
      <c r="A8283">
        <v>2016</v>
      </c>
      <c r="B8283" s="53" t="str">
        <f t="shared" si="258"/>
        <v>2016_ND3</v>
      </c>
      <c r="C8283" t="s">
        <v>383</v>
      </c>
      <c r="D8283" t="s">
        <v>1513</v>
      </c>
      <c r="E8283" s="53" t="str">
        <f t="shared" si="259"/>
        <v>2016_NDBENSON</v>
      </c>
      <c r="F8283">
        <v>417000</v>
      </c>
      <c r="G8283" s="53">
        <f t="array" ref="G8283">SUM(IF(A8283=A$5:A8283,IF(C8283=C$5:C8283,1,0),0))</f>
        <v>3</v>
      </c>
    </row>
    <row r="8284" spans="1:7" x14ac:dyDescent="0.25">
      <c r="A8284">
        <v>2016</v>
      </c>
      <c r="B8284" s="53" t="str">
        <f t="shared" si="258"/>
        <v>2016_ND4</v>
      </c>
      <c r="C8284" t="s">
        <v>383</v>
      </c>
      <c r="D8284" t="s">
        <v>1514</v>
      </c>
      <c r="E8284" s="53" t="str">
        <f t="shared" si="259"/>
        <v>2016_NDBILLINGS</v>
      </c>
      <c r="F8284">
        <v>417000</v>
      </c>
      <c r="G8284" s="53">
        <f t="array" ref="G8284">SUM(IF(A8284=A$5:A8284,IF(C8284=C$5:C8284,1,0),0))</f>
        <v>4</v>
      </c>
    </row>
    <row r="8285" spans="1:7" x14ac:dyDescent="0.25">
      <c r="A8285">
        <v>2016</v>
      </c>
      <c r="B8285" s="53" t="str">
        <f t="shared" si="258"/>
        <v>2016_ND5</v>
      </c>
      <c r="C8285" t="s">
        <v>383</v>
      </c>
      <c r="D8285" t="s">
        <v>1515</v>
      </c>
      <c r="E8285" s="53" t="str">
        <f t="shared" si="259"/>
        <v>2016_NDBOTTINEAU</v>
      </c>
      <c r="F8285">
        <v>417000</v>
      </c>
      <c r="G8285" s="53">
        <f t="array" ref="G8285">SUM(IF(A8285=A$5:A8285,IF(C8285=C$5:C8285,1,0),0))</f>
        <v>5</v>
      </c>
    </row>
    <row r="8286" spans="1:7" x14ac:dyDescent="0.25">
      <c r="A8286">
        <v>2016</v>
      </c>
      <c r="B8286" s="53" t="str">
        <f t="shared" si="258"/>
        <v>2016_ND6</v>
      </c>
      <c r="C8286" t="s">
        <v>383</v>
      </c>
      <c r="D8286" t="s">
        <v>1516</v>
      </c>
      <c r="E8286" s="53" t="str">
        <f t="shared" si="259"/>
        <v>2016_NDBOWMAN</v>
      </c>
      <c r="F8286">
        <v>417000</v>
      </c>
      <c r="G8286" s="53">
        <f t="array" ref="G8286">SUM(IF(A8286=A$5:A8286,IF(C8286=C$5:C8286,1,0),0))</f>
        <v>6</v>
      </c>
    </row>
    <row r="8287" spans="1:7" x14ac:dyDescent="0.25">
      <c r="A8287">
        <v>2016</v>
      </c>
      <c r="B8287" s="53" t="str">
        <f t="shared" si="258"/>
        <v>2016_ND7</v>
      </c>
      <c r="C8287" t="s">
        <v>383</v>
      </c>
      <c r="D8287" t="s">
        <v>685</v>
      </c>
      <c r="E8287" s="53" t="str">
        <f t="shared" si="259"/>
        <v>2016_NDBURKE</v>
      </c>
      <c r="F8287">
        <v>417000</v>
      </c>
      <c r="G8287" s="53">
        <f t="array" ref="G8287">SUM(IF(A8287=A$5:A8287,IF(C8287=C$5:C8287,1,0),0))</f>
        <v>7</v>
      </c>
    </row>
    <row r="8288" spans="1:7" x14ac:dyDescent="0.25">
      <c r="A8288">
        <v>2016</v>
      </c>
      <c r="B8288" s="53" t="str">
        <f t="shared" si="258"/>
        <v>2016_ND8</v>
      </c>
      <c r="C8288" t="s">
        <v>383</v>
      </c>
      <c r="D8288" t="s">
        <v>1517</v>
      </c>
      <c r="E8288" s="53" t="str">
        <f t="shared" si="259"/>
        <v>2016_NDBURLEIGH</v>
      </c>
      <c r="F8288">
        <v>417000</v>
      </c>
      <c r="G8288" s="53">
        <f t="array" ref="G8288">SUM(IF(A8288=A$5:A8288,IF(C8288=C$5:C8288,1,0),0))</f>
        <v>8</v>
      </c>
    </row>
    <row r="8289" spans="1:7" x14ac:dyDescent="0.25">
      <c r="A8289">
        <v>2016</v>
      </c>
      <c r="B8289" s="53" t="str">
        <f t="shared" si="258"/>
        <v>2016_ND9</v>
      </c>
      <c r="C8289" t="s">
        <v>383</v>
      </c>
      <c r="D8289" t="s">
        <v>810</v>
      </c>
      <c r="E8289" s="53" t="str">
        <f t="shared" si="259"/>
        <v>2016_NDCASS</v>
      </c>
      <c r="F8289">
        <v>417000</v>
      </c>
      <c r="G8289" s="53">
        <f t="array" ref="G8289">SUM(IF(A8289=A$5:A8289,IF(C8289=C$5:C8289,1,0),0))</f>
        <v>9</v>
      </c>
    </row>
    <row r="8290" spans="1:7" x14ac:dyDescent="0.25">
      <c r="A8290">
        <v>2016</v>
      </c>
      <c r="B8290" s="53" t="str">
        <f t="shared" si="258"/>
        <v>2016_ND10</v>
      </c>
      <c r="C8290" t="s">
        <v>383</v>
      </c>
      <c r="D8290" t="s">
        <v>1518</v>
      </c>
      <c r="E8290" s="53" t="str">
        <f t="shared" si="259"/>
        <v>2016_NDCAVALIER</v>
      </c>
      <c r="F8290">
        <v>417000</v>
      </c>
      <c r="G8290" s="53">
        <f t="array" ref="G8290">SUM(IF(A8290=A$5:A8290,IF(C8290=C$5:C8290,1,0),0))</f>
        <v>10</v>
      </c>
    </row>
    <row r="8291" spans="1:7" x14ac:dyDescent="0.25">
      <c r="A8291">
        <v>2016</v>
      </c>
      <c r="B8291" s="53" t="str">
        <f t="shared" si="258"/>
        <v>2016_ND11</v>
      </c>
      <c r="C8291" t="s">
        <v>383</v>
      </c>
      <c r="D8291" t="s">
        <v>1519</v>
      </c>
      <c r="E8291" s="53" t="str">
        <f t="shared" si="259"/>
        <v>2016_NDDICKEY</v>
      </c>
      <c r="F8291">
        <v>417000</v>
      </c>
      <c r="G8291" s="53">
        <f t="array" ref="G8291">SUM(IF(A8291=A$5:A8291,IF(C8291=C$5:C8291,1,0),0))</f>
        <v>11</v>
      </c>
    </row>
    <row r="8292" spans="1:7" x14ac:dyDescent="0.25">
      <c r="A8292">
        <v>2016</v>
      </c>
      <c r="B8292" s="53" t="str">
        <f t="shared" si="258"/>
        <v>2016_ND12</v>
      </c>
      <c r="C8292" t="s">
        <v>383</v>
      </c>
      <c r="D8292" t="s">
        <v>1520</v>
      </c>
      <c r="E8292" s="53" t="str">
        <f t="shared" si="259"/>
        <v>2016_NDDIVIDE</v>
      </c>
      <c r="F8292">
        <v>417000</v>
      </c>
      <c r="G8292" s="53">
        <f t="array" ref="G8292">SUM(IF(A8292=A$5:A8292,IF(C8292=C$5:C8292,1,0),0))</f>
        <v>12</v>
      </c>
    </row>
    <row r="8293" spans="1:7" x14ac:dyDescent="0.25">
      <c r="A8293">
        <v>2016</v>
      </c>
      <c r="B8293" s="53" t="str">
        <f t="shared" si="258"/>
        <v>2016_ND13</v>
      </c>
      <c r="C8293" t="s">
        <v>383</v>
      </c>
      <c r="D8293" t="s">
        <v>1521</v>
      </c>
      <c r="E8293" s="53" t="str">
        <f t="shared" si="259"/>
        <v>2016_NDDUNN</v>
      </c>
      <c r="F8293">
        <v>417000</v>
      </c>
      <c r="G8293" s="53">
        <f t="array" ref="G8293">SUM(IF(A8293=A$5:A8293,IF(C8293=C$5:C8293,1,0),0))</f>
        <v>13</v>
      </c>
    </row>
    <row r="8294" spans="1:7" x14ac:dyDescent="0.25">
      <c r="A8294">
        <v>2016</v>
      </c>
      <c r="B8294" s="53" t="str">
        <f t="shared" si="258"/>
        <v>2016_ND14</v>
      </c>
      <c r="C8294" t="s">
        <v>383</v>
      </c>
      <c r="D8294" t="s">
        <v>1416</v>
      </c>
      <c r="E8294" s="53" t="str">
        <f t="shared" si="259"/>
        <v>2016_NDEDDY</v>
      </c>
      <c r="F8294">
        <v>417000</v>
      </c>
      <c r="G8294" s="53">
        <f t="array" ref="G8294">SUM(IF(A8294=A$5:A8294,IF(C8294=C$5:C8294,1,0),0))</f>
        <v>14</v>
      </c>
    </row>
    <row r="8295" spans="1:7" x14ac:dyDescent="0.25">
      <c r="A8295">
        <v>2016</v>
      </c>
      <c r="B8295" s="53" t="str">
        <f t="shared" si="258"/>
        <v>2016_ND15</v>
      </c>
      <c r="C8295" t="s">
        <v>383</v>
      </c>
      <c r="D8295" t="s">
        <v>1522</v>
      </c>
      <c r="E8295" s="53" t="str">
        <f t="shared" si="259"/>
        <v>2016_NDEMMONS</v>
      </c>
      <c r="F8295">
        <v>417000</v>
      </c>
      <c r="G8295" s="53">
        <f t="array" ref="G8295">SUM(IF(A8295=A$5:A8295,IF(C8295=C$5:C8295,1,0),0))</f>
        <v>15</v>
      </c>
    </row>
    <row r="8296" spans="1:7" x14ac:dyDescent="0.25">
      <c r="A8296">
        <v>2016</v>
      </c>
      <c r="B8296" s="53" t="str">
        <f t="shared" si="258"/>
        <v>2016_ND16</v>
      </c>
      <c r="C8296" t="s">
        <v>383</v>
      </c>
      <c r="D8296" t="s">
        <v>1523</v>
      </c>
      <c r="E8296" s="53" t="str">
        <f t="shared" si="259"/>
        <v>2016_NDFOSTER</v>
      </c>
      <c r="F8296">
        <v>417000</v>
      </c>
      <c r="G8296" s="53">
        <f t="array" ref="G8296">SUM(IF(A8296=A$5:A8296,IF(C8296=C$5:C8296,1,0),0))</f>
        <v>16</v>
      </c>
    </row>
    <row r="8297" spans="1:7" x14ac:dyDescent="0.25">
      <c r="A8297">
        <v>2016</v>
      </c>
      <c r="B8297" s="53" t="str">
        <f t="shared" si="258"/>
        <v>2016_ND17</v>
      </c>
      <c r="C8297" t="s">
        <v>383</v>
      </c>
      <c r="D8297" t="s">
        <v>1326</v>
      </c>
      <c r="E8297" s="53" t="str">
        <f t="shared" si="259"/>
        <v>2016_NDGOLDEN VALLEY</v>
      </c>
      <c r="F8297">
        <v>417000</v>
      </c>
      <c r="G8297" s="53">
        <f t="array" ref="G8297">SUM(IF(A8297=A$5:A8297,IF(C8297=C$5:C8297,1,0),0))</f>
        <v>17</v>
      </c>
    </row>
    <row r="8298" spans="1:7" x14ac:dyDescent="0.25">
      <c r="A8298">
        <v>2016</v>
      </c>
      <c r="B8298" s="53" t="str">
        <f t="shared" si="258"/>
        <v>2016_ND18</v>
      </c>
      <c r="C8298" t="s">
        <v>383</v>
      </c>
      <c r="D8298" t="s">
        <v>1524</v>
      </c>
      <c r="E8298" s="53" t="str">
        <f t="shared" si="259"/>
        <v>2016_NDGRAND FORKS</v>
      </c>
      <c r="F8298">
        <v>417000</v>
      </c>
      <c r="G8298" s="53">
        <f t="array" ref="G8298">SUM(IF(A8298=A$5:A8298,IF(C8298=C$5:C8298,1,0),0))</f>
        <v>18</v>
      </c>
    </row>
    <row r="8299" spans="1:7" x14ac:dyDescent="0.25">
      <c r="A8299">
        <v>2016</v>
      </c>
      <c r="B8299" s="53" t="str">
        <f t="shared" si="258"/>
        <v>2016_ND19</v>
      </c>
      <c r="C8299" t="s">
        <v>383</v>
      </c>
      <c r="D8299" t="s">
        <v>520</v>
      </c>
      <c r="E8299" s="53" t="str">
        <f t="shared" si="259"/>
        <v>2016_NDGRANT</v>
      </c>
      <c r="F8299">
        <v>417000</v>
      </c>
      <c r="G8299" s="53">
        <f t="array" ref="G8299">SUM(IF(A8299=A$5:A8299,IF(C8299=C$5:C8299,1,0),0))</f>
        <v>19</v>
      </c>
    </row>
    <row r="8300" spans="1:7" x14ac:dyDescent="0.25">
      <c r="A8300">
        <v>2016</v>
      </c>
      <c r="B8300" s="53" t="str">
        <f t="shared" si="258"/>
        <v>2016_ND20</v>
      </c>
      <c r="C8300" t="s">
        <v>383</v>
      </c>
      <c r="D8300" t="s">
        <v>1525</v>
      </c>
      <c r="E8300" s="53" t="str">
        <f t="shared" si="259"/>
        <v>2016_NDGRIGGS</v>
      </c>
      <c r="F8300">
        <v>417000</v>
      </c>
      <c r="G8300" s="53">
        <f t="array" ref="G8300">SUM(IF(A8300=A$5:A8300,IF(C8300=C$5:C8300,1,0),0))</f>
        <v>20</v>
      </c>
    </row>
    <row r="8301" spans="1:7" x14ac:dyDescent="0.25">
      <c r="A8301">
        <v>2016</v>
      </c>
      <c r="B8301" s="53" t="str">
        <f t="shared" si="258"/>
        <v>2016_ND21</v>
      </c>
      <c r="C8301" t="s">
        <v>383</v>
      </c>
      <c r="D8301" t="s">
        <v>1526</v>
      </c>
      <c r="E8301" s="53" t="str">
        <f t="shared" si="259"/>
        <v>2016_NDHETTINGER</v>
      </c>
      <c r="F8301">
        <v>417000</v>
      </c>
      <c r="G8301" s="53">
        <f t="array" ref="G8301">SUM(IF(A8301=A$5:A8301,IF(C8301=C$5:C8301,1,0),0))</f>
        <v>21</v>
      </c>
    </row>
    <row r="8302" spans="1:7" x14ac:dyDescent="0.25">
      <c r="A8302">
        <v>2016</v>
      </c>
      <c r="B8302" s="53" t="str">
        <f t="shared" si="258"/>
        <v>2016_ND22</v>
      </c>
      <c r="C8302" t="s">
        <v>383</v>
      </c>
      <c r="D8302" t="s">
        <v>1527</v>
      </c>
      <c r="E8302" s="53" t="str">
        <f t="shared" si="259"/>
        <v>2016_NDKIDDER</v>
      </c>
      <c r="F8302">
        <v>417000</v>
      </c>
      <c r="G8302" s="53">
        <f t="array" ref="G8302">SUM(IF(A8302=A$5:A8302,IF(C8302=C$5:C8302,1,0),0))</f>
        <v>22</v>
      </c>
    </row>
    <row r="8303" spans="1:7" x14ac:dyDescent="0.25">
      <c r="A8303">
        <v>2016</v>
      </c>
      <c r="B8303" s="53" t="str">
        <f t="shared" si="258"/>
        <v>2016_ND23</v>
      </c>
      <c r="C8303" t="s">
        <v>383</v>
      </c>
      <c r="D8303" t="s">
        <v>1528</v>
      </c>
      <c r="E8303" s="53" t="str">
        <f t="shared" si="259"/>
        <v>2016_NDLA MOURE</v>
      </c>
      <c r="F8303">
        <v>417000</v>
      </c>
      <c r="G8303" s="53">
        <f t="array" ref="G8303">SUM(IF(A8303=A$5:A8303,IF(C8303=C$5:C8303,1,0),0))</f>
        <v>23</v>
      </c>
    </row>
    <row r="8304" spans="1:7" x14ac:dyDescent="0.25">
      <c r="A8304">
        <v>2016</v>
      </c>
      <c r="B8304" s="53" t="str">
        <f t="shared" si="258"/>
        <v>2016_ND24</v>
      </c>
      <c r="C8304" t="s">
        <v>383</v>
      </c>
      <c r="D8304" t="s">
        <v>528</v>
      </c>
      <c r="E8304" s="53" t="str">
        <f t="shared" si="259"/>
        <v>2016_NDLOGAN</v>
      </c>
      <c r="F8304">
        <v>417000</v>
      </c>
      <c r="G8304" s="53">
        <f t="array" ref="G8304">SUM(IF(A8304=A$5:A8304,IF(C8304=C$5:C8304,1,0),0))</f>
        <v>24</v>
      </c>
    </row>
    <row r="8305" spans="1:7" x14ac:dyDescent="0.25">
      <c r="A8305">
        <v>2016</v>
      </c>
      <c r="B8305" s="53" t="str">
        <f t="shared" si="258"/>
        <v>2016_ND25</v>
      </c>
      <c r="C8305" t="s">
        <v>383</v>
      </c>
      <c r="D8305" t="s">
        <v>834</v>
      </c>
      <c r="E8305" s="53" t="str">
        <f t="shared" si="259"/>
        <v>2016_NDMCHENRY</v>
      </c>
      <c r="F8305">
        <v>417000</v>
      </c>
      <c r="G8305" s="53">
        <f t="array" ref="G8305">SUM(IF(A8305=A$5:A8305,IF(C8305=C$5:C8305,1,0),0))</f>
        <v>25</v>
      </c>
    </row>
    <row r="8306" spans="1:7" x14ac:dyDescent="0.25">
      <c r="A8306">
        <v>2016</v>
      </c>
      <c r="B8306" s="53" t="str">
        <f t="shared" si="258"/>
        <v>2016_ND26</v>
      </c>
      <c r="C8306" t="s">
        <v>383</v>
      </c>
      <c r="D8306" t="s">
        <v>738</v>
      </c>
      <c r="E8306" s="53" t="str">
        <f t="shared" si="259"/>
        <v>2016_NDMCINTOSH</v>
      </c>
      <c r="F8306">
        <v>417000</v>
      </c>
      <c r="G8306" s="53">
        <f t="array" ref="G8306">SUM(IF(A8306=A$5:A8306,IF(C8306=C$5:C8306,1,0),0))</f>
        <v>26</v>
      </c>
    </row>
    <row r="8307" spans="1:7" x14ac:dyDescent="0.25">
      <c r="A8307">
        <v>2016</v>
      </c>
      <c r="B8307" s="53" t="str">
        <f t="shared" si="258"/>
        <v>2016_ND27</v>
      </c>
      <c r="C8307" t="s">
        <v>383</v>
      </c>
      <c r="D8307" t="s">
        <v>1529</v>
      </c>
      <c r="E8307" s="53" t="str">
        <f t="shared" si="259"/>
        <v>2016_NDMCKENZIE</v>
      </c>
      <c r="F8307">
        <v>417000</v>
      </c>
      <c r="G8307" s="53">
        <f t="array" ref="G8307">SUM(IF(A8307=A$5:A8307,IF(C8307=C$5:C8307,1,0),0))</f>
        <v>27</v>
      </c>
    </row>
    <row r="8308" spans="1:7" x14ac:dyDescent="0.25">
      <c r="A8308">
        <v>2016</v>
      </c>
      <c r="B8308" s="53" t="str">
        <f t="shared" si="258"/>
        <v>2016_ND28</v>
      </c>
      <c r="C8308" t="s">
        <v>383</v>
      </c>
      <c r="D8308" t="s">
        <v>835</v>
      </c>
      <c r="E8308" s="53" t="str">
        <f t="shared" si="259"/>
        <v>2016_NDMCLEAN</v>
      </c>
      <c r="F8308">
        <v>417000</v>
      </c>
      <c r="G8308" s="53">
        <f t="array" ref="G8308">SUM(IF(A8308=A$5:A8308,IF(C8308=C$5:C8308,1,0),0))</f>
        <v>28</v>
      </c>
    </row>
    <row r="8309" spans="1:7" x14ac:dyDescent="0.25">
      <c r="A8309">
        <v>2016</v>
      </c>
      <c r="B8309" s="53" t="str">
        <f t="shared" si="258"/>
        <v>2016_ND29</v>
      </c>
      <c r="C8309" t="s">
        <v>383</v>
      </c>
      <c r="D8309" t="s">
        <v>840</v>
      </c>
      <c r="E8309" s="53" t="str">
        <f t="shared" si="259"/>
        <v>2016_NDMERCER</v>
      </c>
      <c r="F8309">
        <v>417000</v>
      </c>
      <c r="G8309" s="53">
        <f t="array" ref="G8309">SUM(IF(A8309=A$5:A8309,IF(C8309=C$5:C8309,1,0),0))</f>
        <v>29</v>
      </c>
    </row>
    <row r="8310" spans="1:7" x14ac:dyDescent="0.25">
      <c r="A8310">
        <v>2016</v>
      </c>
      <c r="B8310" s="53" t="str">
        <f t="shared" si="258"/>
        <v>2016_ND30</v>
      </c>
      <c r="C8310" t="s">
        <v>383</v>
      </c>
      <c r="D8310" t="s">
        <v>972</v>
      </c>
      <c r="E8310" s="53" t="str">
        <f t="shared" si="259"/>
        <v>2016_NDMORTON</v>
      </c>
      <c r="F8310">
        <v>417000</v>
      </c>
      <c r="G8310" s="53">
        <f t="array" ref="G8310">SUM(IF(A8310=A$5:A8310,IF(C8310=C$5:C8310,1,0),0))</f>
        <v>30</v>
      </c>
    </row>
    <row r="8311" spans="1:7" x14ac:dyDescent="0.25">
      <c r="A8311">
        <v>2016</v>
      </c>
      <c r="B8311" s="53" t="str">
        <f t="shared" si="258"/>
        <v>2016_ND31</v>
      </c>
      <c r="C8311" t="s">
        <v>383</v>
      </c>
      <c r="D8311" t="s">
        <v>1530</v>
      </c>
      <c r="E8311" s="53" t="str">
        <f t="shared" si="259"/>
        <v>2016_NDMOUNTRAIL</v>
      </c>
      <c r="F8311">
        <v>417000</v>
      </c>
      <c r="G8311" s="53">
        <f t="array" ref="G8311">SUM(IF(A8311=A$5:A8311,IF(C8311=C$5:C8311,1,0),0))</f>
        <v>31</v>
      </c>
    </row>
    <row r="8312" spans="1:7" x14ac:dyDescent="0.25">
      <c r="A8312">
        <v>2016</v>
      </c>
      <c r="B8312" s="53" t="str">
        <f t="shared" si="258"/>
        <v>2016_ND32</v>
      </c>
      <c r="C8312" t="s">
        <v>383</v>
      </c>
      <c r="D8312" t="s">
        <v>327</v>
      </c>
      <c r="E8312" s="53" t="str">
        <f t="shared" si="259"/>
        <v>2016_NDNELSON</v>
      </c>
      <c r="F8312">
        <v>417000</v>
      </c>
      <c r="G8312" s="53">
        <f t="array" ref="G8312">SUM(IF(A8312=A$5:A8312,IF(C8312=C$5:C8312,1,0),0))</f>
        <v>32</v>
      </c>
    </row>
    <row r="8313" spans="1:7" x14ac:dyDescent="0.25">
      <c r="A8313">
        <v>2016</v>
      </c>
      <c r="B8313" s="53" t="str">
        <f t="shared" si="258"/>
        <v>2016_ND33</v>
      </c>
      <c r="C8313" t="s">
        <v>383</v>
      </c>
      <c r="D8313" t="s">
        <v>1531</v>
      </c>
      <c r="E8313" s="53" t="str">
        <f t="shared" si="259"/>
        <v>2016_NDOLIVER</v>
      </c>
      <c r="F8313">
        <v>417000</v>
      </c>
      <c r="G8313" s="53">
        <f t="array" ref="G8313">SUM(IF(A8313=A$5:A8313,IF(C8313=C$5:C8313,1,0),0))</f>
        <v>33</v>
      </c>
    </row>
    <row r="8314" spans="1:7" x14ac:dyDescent="0.25">
      <c r="A8314">
        <v>2016</v>
      </c>
      <c r="B8314" s="53" t="str">
        <f t="shared" si="258"/>
        <v>2016_ND34</v>
      </c>
      <c r="C8314" t="s">
        <v>383</v>
      </c>
      <c r="D8314" t="s">
        <v>1532</v>
      </c>
      <c r="E8314" s="53" t="str">
        <f t="shared" si="259"/>
        <v>2016_NDPEMBINA</v>
      </c>
      <c r="F8314">
        <v>417000</v>
      </c>
      <c r="G8314" s="53">
        <f t="array" ref="G8314">SUM(IF(A8314=A$5:A8314,IF(C8314=C$5:C8314,1,0),0))</f>
        <v>34</v>
      </c>
    </row>
    <row r="8315" spans="1:7" x14ac:dyDescent="0.25">
      <c r="A8315">
        <v>2016</v>
      </c>
      <c r="B8315" s="53" t="str">
        <f t="shared" si="258"/>
        <v>2016_ND35</v>
      </c>
      <c r="C8315" t="s">
        <v>383</v>
      </c>
      <c r="D8315" t="s">
        <v>358</v>
      </c>
      <c r="E8315" s="53" t="str">
        <f t="shared" si="259"/>
        <v>2016_NDPIERCE</v>
      </c>
      <c r="F8315">
        <v>417000</v>
      </c>
      <c r="G8315" s="53">
        <f t="array" ref="G8315">SUM(IF(A8315=A$5:A8315,IF(C8315=C$5:C8315,1,0),0))</f>
        <v>35</v>
      </c>
    </row>
    <row r="8316" spans="1:7" x14ac:dyDescent="0.25">
      <c r="A8316">
        <v>2016</v>
      </c>
      <c r="B8316" s="53" t="str">
        <f t="shared" si="258"/>
        <v>2016_ND36</v>
      </c>
      <c r="C8316" t="s">
        <v>383</v>
      </c>
      <c r="D8316" t="s">
        <v>1222</v>
      </c>
      <c r="E8316" s="53" t="str">
        <f t="shared" si="259"/>
        <v>2016_NDRAMSEY</v>
      </c>
      <c r="F8316">
        <v>417000</v>
      </c>
      <c r="G8316" s="53">
        <f t="array" ref="G8316">SUM(IF(A8316=A$5:A8316,IF(C8316=C$5:C8316,1,0),0))</f>
        <v>36</v>
      </c>
    </row>
    <row r="8317" spans="1:7" x14ac:dyDescent="0.25">
      <c r="A8317">
        <v>2016</v>
      </c>
      <c r="B8317" s="53" t="str">
        <f t="shared" si="258"/>
        <v>2016_ND37</v>
      </c>
      <c r="C8317" t="s">
        <v>383</v>
      </c>
      <c r="D8317" t="s">
        <v>1533</v>
      </c>
      <c r="E8317" s="53" t="str">
        <f t="shared" si="259"/>
        <v>2016_NDRANSOM</v>
      </c>
      <c r="F8317">
        <v>417000</v>
      </c>
      <c r="G8317" s="53">
        <f t="array" ref="G8317">SUM(IF(A8317=A$5:A8317,IF(C8317=C$5:C8317,1,0),0))</f>
        <v>37</v>
      </c>
    </row>
    <row r="8318" spans="1:7" x14ac:dyDescent="0.25">
      <c r="A8318">
        <v>2016</v>
      </c>
      <c r="B8318" s="53" t="str">
        <f t="shared" si="258"/>
        <v>2016_ND38</v>
      </c>
      <c r="C8318" t="s">
        <v>383</v>
      </c>
      <c r="D8318" t="s">
        <v>1225</v>
      </c>
      <c r="E8318" s="53" t="str">
        <f t="shared" si="259"/>
        <v>2016_NDRENVILLE</v>
      </c>
      <c r="F8318">
        <v>417000</v>
      </c>
      <c r="G8318" s="53">
        <f t="array" ref="G8318">SUM(IF(A8318=A$5:A8318,IF(C8318=C$5:C8318,1,0),0))</f>
        <v>38</v>
      </c>
    </row>
    <row r="8319" spans="1:7" x14ac:dyDescent="0.25">
      <c r="A8319">
        <v>2016</v>
      </c>
      <c r="B8319" s="53" t="str">
        <f t="shared" si="258"/>
        <v>2016_ND39</v>
      </c>
      <c r="C8319" t="s">
        <v>383</v>
      </c>
      <c r="D8319" t="s">
        <v>845</v>
      </c>
      <c r="E8319" s="53" t="str">
        <f t="shared" si="259"/>
        <v>2016_NDRICHLAND</v>
      </c>
      <c r="F8319">
        <v>417000</v>
      </c>
      <c r="G8319" s="53">
        <f t="array" ref="G8319">SUM(IF(A8319=A$5:A8319,IF(C8319=C$5:C8319,1,0),0))</f>
        <v>39</v>
      </c>
    </row>
    <row r="8320" spans="1:7" x14ac:dyDescent="0.25">
      <c r="A8320">
        <v>2016</v>
      </c>
      <c r="B8320" s="53" t="str">
        <f t="shared" si="258"/>
        <v>2016_ND40</v>
      </c>
      <c r="C8320" t="s">
        <v>383</v>
      </c>
      <c r="D8320" t="s">
        <v>1534</v>
      </c>
      <c r="E8320" s="53" t="str">
        <f t="shared" si="259"/>
        <v>2016_NDROLETTE</v>
      </c>
      <c r="F8320">
        <v>417000</v>
      </c>
      <c r="G8320" s="53">
        <f t="array" ref="G8320">SUM(IF(A8320=A$5:A8320,IF(C8320=C$5:C8320,1,0),0))</f>
        <v>40</v>
      </c>
    </row>
    <row r="8321" spans="1:7" x14ac:dyDescent="0.25">
      <c r="A8321">
        <v>2016</v>
      </c>
      <c r="B8321" s="53" t="str">
        <f t="shared" si="258"/>
        <v>2016_ND41</v>
      </c>
      <c r="C8321" t="s">
        <v>383</v>
      </c>
      <c r="D8321" t="s">
        <v>1535</v>
      </c>
      <c r="E8321" s="53" t="str">
        <f t="shared" si="259"/>
        <v>2016_NDSARGENT</v>
      </c>
      <c r="F8321">
        <v>417000</v>
      </c>
      <c r="G8321" s="53">
        <f t="array" ref="G8321">SUM(IF(A8321=A$5:A8321,IF(C8321=C$5:C8321,1,0),0))</f>
        <v>41</v>
      </c>
    </row>
    <row r="8322" spans="1:7" x14ac:dyDescent="0.25">
      <c r="A8322">
        <v>2016</v>
      </c>
      <c r="B8322" s="53" t="str">
        <f t="shared" si="258"/>
        <v>2016_ND42</v>
      </c>
      <c r="C8322" t="s">
        <v>383</v>
      </c>
      <c r="D8322" t="s">
        <v>991</v>
      </c>
      <c r="E8322" s="53" t="str">
        <f t="shared" si="259"/>
        <v>2016_NDSHERIDAN</v>
      </c>
      <c r="F8322">
        <v>417000</v>
      </c>
      <c r="G8322" s="53">
        <f t="array" ref="G8322">SUM(IF(A8322=A$5:A8322,IF(C8322=C$5:C8322,1,0),0))</f>
        <v>42</v>
      </c>
    </row>
    <row r="8323" spans="1:7" x14ac:dyDescent="0.25">
      <c r="A8323">
        <v>2016</v>
      </c>
      <c r="B8323" s="53" t="str">
        <f t="shared" si="258"/>
        <v>2016_ND43</v>
      </c>
      <c r="C8323" t="s">
        <v>383</v>
      </c>
      <c r="D8323" t="s">
        <v>932</v>
      </c>
      <c r="E8323" s="53" t="str">
        <f t="shared" si="259"/>
        <v>2016_NDSIOUX</v>
      </c>
      <c r="F8323">
        <v>417000</v>
      </c>
      <c r="G8323" s="53">
        <f t="array" ref="G8323">SUM(IF(A8323=A$5:A8323,IF(C8323=C$5:C8323,1,0),0))</f>
        <v>43</v>
      </c>
    </row>
    <row r="8324" spans="1:7" x14ac:dyDescent="0.25">
      <c r="A8324">
        <v>2016</v>
      </c>
      <c r="B8324" s="53" t="str">
        <f t="shared" si="258"/>
        <v>2016_ND44</v>
      </c>
      <c r="C8324" t="s">
        <v>383</v>
      </c>
      <c r="D8324" t="s">
        <v>1536</v>
      </c>
      <c r="E8324" s="53" t="str">
        <f t="shared" si="259"/>
        <v>2016_NDSLOPE</v>
      </c>
      <c r="F8324">
        <v>417000</v>
      </c>
      <c r="G8324" s="53">
        <f t="array" ref="G8324">SUM(IF(A8324=A$5:A8324,IF(C8324=C$5:C8324,1,0),0))</f>
        <v>44</v>
      </c>
    </row>
    <row r="8325" spans="1:7" x14ac:dyDescent="0.25">
      <c r="A8325">
        <v>2016</v>
      </c>
      <c r="B8325" s="53" t="str">
        <f t="shared" si="258"/>
        <v>2016_ND45</v>
      </c>
      <c r="C8325" t="s">
        <v>383</v>
      </c>
      <c r="D8325" t="s">
        <v>849</v>
      </c>
      <c r="E8325" s="53" t="str">
        <f t="shared" si="259"/>
        <v>2016_NDSTARK</v>
      </c>
      <c r="F8325">
        <v>417000</v>
      </c>
      <c r="G8325" s="53">
        <f t="array" ref="G8325">SUM(IF(A8325=A$5:A8325,IF(C8325=C$5:C8325,1,0),0))</f>
        <v>45</v>
      </c>
    </row>
    <row r="8326" spans="1:7" x14ac:dyDescent="0.25">
      <c r="A8326">
        <v>2016</v>
      </c>
      <c r="B8326" s="53" t="str">
        <f t="shared" ref="B8326:B8389" si="260">A8326&amp;"_"&amp;C8326&amp;G8326</f>
        <v>2016_ND46</v>
      </c>
      <c r="C8326" t="s">
        <v>383</v>
      </c>
      <c r="D8326" t="s">
        <v>1232</v>
      </c>
      <c r="E8326" s="53" t="str">
        <f t="shared" ref="E8326:E8389" si="261">A8326&amp;"_"&amp;C8326&amp;D8326</f>
        <v>2016_NDSTEELE</v>
      </c>
      <c r="F8326">
        <v>417000</v>
      </c>
      <c r="G8326" s="53">
        <f t="array" ref="G8326">SUM(IF(A8326=A$5:A8326,IF(C8326=C$5:C8326,1,0),0))</f>
        <v>46</v>
      </c>
    </row>
    <row r="8327" spans="1:7" x14ac:dyDescent="0.25">
      <c r="A8327">
        <v>2016</v>
      </c>
      <c r="B8327" s="53" t="str">
        <f t="shared" si="260"/>
        <v>2016_ND47</v>
      </c>
      <c r="C8327" t="s">
        <v>383</v>
      </c>
      <c r="D8327" t="s">
        <v>1537</v>
      </c>
      <c r="E8327" s="53" t="str">
        <f t="shared" si="261"/>
        <v>2016_NDSTUTSMAN</v>
      </c>
      <c r="F8327">
        <v>417000</v>
      </c>
      <c r="G8327" s="53">
        <f t="array" ref="G8327">SUM(IF(A8327=A$5:A8327,IF(C8327=C$5:C8327,1,0),0))</f>
        <v>47</v>
      </c>
    </row>
    <row r="8328" spans="1:7" x14ac:dyDescent="0.25">
      <c r="A8328">
        <v>2016</v>
      </c>
      <c r="B8328" s="53" t="str">
        <f t="shared" si="260"/>
        <v>2016_ND48</v>
      </c>
      <c r="C8328" t="s">
        <v>383</v>
      </c>
      <c r="D8328" t="s">
        <v>1538</v>
      </c>
      <c r="E8328" s="53" t="str">
        <f t="shared" si="261"/>
        <v>2016_NDTOWNER</v>
      </c>
      <c r="F8328">
        <v>417000</v>
      </c>
      <c r="G8328" s="53">
        <f t="array" ref="G8328">SUM(IF(A8328=A$5:A8328,IF(C8328=C$5:C8328,1,0),0))</f>
        <v>48</v>
      </c>
    </row>
    <row r="8329" spans="1:7" x14ac:dyDescent="0.25">
      <c r="A8329">
        <v>2016</v>
      </c>
      <c r="B8329" s="53" t="str">
        <f t="shared" si="260"/>
        <v>2016_ND49</v>
      </c>
      <c r="C8329" t="s">
        <v>383</v>
      </c>
      <c r="D8329" t="s">
        <v>1539</v>
      </c>
      <c r="E8329" s="53" t="str">
        <f t="shared" si="261"/>
        <v>2016_NDTRAILL</v>
      </c>
      <c r="F8329">
        <v>417000</v>
      </c>
      <c r="G8329" s="53">
        <f t="array" ref="G8329">SUM(IF(A8329=A$5:A8329,IF(C8329=C$5:C8329,1,0),0))</f>
        <v>49</v>
      </c>
    </row>
    <row r="8330" spans="1:7" x14ac:dyDescent="0.25">
      <c r="A8330">
        <v>2016</v>
      </c>
      <c r="B8330" s="53" t="str">
        <f t="shared" si="260"/>
        <v>2016_ND50</v>
      </c>
      <c r="C8330" t="s">
        <v>383</v>
      </c>
      <c r="D8330" t="s">
        <v>1540</v>
      </c>
      <c r="E8330" s="53" t="str">
        <f t="shared" si="261"/>
        <v>2016_NDWALSH</v>
      </c>
      <c r="F8330">
        <v>417000</v>
      </c>
      <c r="G8330" s="53">
        <f t="array" ref="G8330">SUM(IF(A8330=A$5:A8330,IF(C8330=C$5:C8330,1,0),0))</f>
        <v>50</v>
      </c>
    </row>
    <row r="8331" spans="1:7" x14ac:dyDescent="0.25">
      <c r="A8331">
        <v>2016</v>
      </c>
      <c r="B8331" s="53" t="str">
        <f t="shared" si="260"/>
        <v>2016_ND51</v>
      </c>
      <c r="C8331" t="s">
        <v>383</v>
      </c>
      <c r="D8331" t="s">
        <v>1541</v>
      </c>
      <c r="E8331" s="53" t="str">
        <f t="shared" si="261"/>
        <v>2016_NDWARD</v>
      </c>
      <c r="F8331">
        <v>417000</v>
      </c>
      <c r="G8331" s="53">
        <f t="array" ref="G8331">SUM(IF(A8331=A$5:A8331,IF(C8331=C$5:C8331,1,0),0))</f>
        <v>51</v>
      </c>
    </row>
    <row r="8332" spans="1:7" x14ac:dyDescent="0.25">
      <c r="A8332">
        <v>2016</v>
      </c>
      <c r="B8332" s="53" t="str">
        <f t="shared" si="260"/>
        <v>2016_ND52</v>
      </c>
      <c r="C8332" t="s">
        <v>383</v>
      </c>
      <c r="D8332" t="s">
        <v>895</v>
      </c>
      <c r="E8332" s="53" t="str">
        <f t="shared" si="261"/>
        <v>2016_NDWELLS</v>
      </c>
      <c r="F8332">
        <v>417000</v>
      </c>
      <c r="G8332" s="53">
        <f t="array" ref="G8332">SUM(IF(A8332=A$5:A8332,IF(C8332=C$5:C8332,1,0),0))</f>
        <v>52</v>
      </c>
    </row>
    <row r="8333" spans="1:7" x14ac:dyDescent="0.25">
      <c r="A8333">
        <v>2016</v>
      </c>
      <c r="B8333" s="53" t="str">
        <f t="shared" si="260"/>
        <v>2016_ND53</v>
      </c>
      <c r="C8333" t="s">
        <v>383</v>
      </c>
      <c r="D8333" t="s">
        <v>1542</v>
      </c>
      <c r="E8333" s="53" t="str">
        <f t="shared" si="261"/>
        <v>2016_NDWILLIAMS</v>
      </c>
      <c r="F8333">
        <v>417000</v>
      </c>
      <c r="G8333" s="53">
        <f t="array" ref="G8333">SUM(IF(A8333=A$5:A8333,IF(C8333=C$5:C8333,1,0),0))</f>
        <v>53</v>
      </c>
    </row>
    <row r="8334" spans="1:7" x14ac:dyDescent="0.25">
      <c r="A8334">
        <v>2016</v>
      </c>
      <c r="B8334" s="53" t="str">
        <f t="shared" si="260"/>
        <v>2016_OH1</v>
      </c>
      <c r="C8334" t="s">
        <v>384</v>
      </c>
      <c r="D8334" t="s">
        <v>184</v>
      </c>
      <c r="E8334" s="53" t="str">
        <f t="shared" si="261"/>
        <v>2016_OHADAMS</v>
      </c>
      <c r="F8334">
        <v>417000</v>
      </c>
      <c r="G8334" s="53">
        <f t="array" ref="G8334">SUM(IF(A8334=A$5:A8334,IF(C8334=C$5:C8334,1,0),0))</f>
        <v>1</v>
      </c>
    </row>
    <row r="8335" spans="1:7" x14ac:dyDescent="0.25">
      <c r="A8335">
        <v>2016</v>
      </c>
      <c r="B8335" s="53" t="str">
        <f t="shared" si="260"/>
        <v>2016_OH2</v>
      </c>
      <c r="C8335" t="s">
        <v>384</v>
      </c>
      <c r="D8335" t="s">
        <v>858</v>
      </c>
      <c r="E8335" s="53" t="str">
        <f t="shared" si="261"/>
        <v>2016_OHALLEN</v>
      </c>
      <c r="F8335">
        <v>417000</v>
      </c>
      <c r="G8335" s="53">
        <f t="array" ref="G8335">SUM(IF(A8335=A$5:A8335,IF(C8335=C$5:C8335,1,0),0))</f>
        <v>2</v>
      </c>
    </row>
    <row r="8336" spans="1:7" x14ac:dyDescent="0.25">
      <c r="A8336">
        <v>2016</v>
      </c>
      <c r="B8336" s="53" t="str">
        <f t="shared" si="260"/>
        <v>2016_OH3</v>
      </c>
      <c r="C8336" t="s">
        <v>384</v>
      </c>
      <c r="D8336" t="s">
        <v>1543</v>
      </c>
      <c r="E8336" s="53" t="str">
        <f t="shared" si="261"/>
        <v>2016_OHASHLAND</v>
      </c>
      <c r="F8336">
        <v>417000</v>
      </c>
      <c r="G8336" s="53">
        <f t="array" ref="G8336">SUM(IF(A8336=A$5:A8336,IF(C8336=C$5:C8336,1,0),0))</f>
        <v>3</v>
      </c>
    </row>
    <row r="8337" spans="1:7" x14ac:dyDescent="0.25">
      <c r="A8337">
        <v>2016</v>
      </c>
      <c r="B8337" s="53" t="str">
        <f t="shared" si="260"/>
        <v>2016_OH4</v>
      </c>
      <c r="C8337" t="s">
        <v>384</v>
      </c>
      <c r="D8337" t="s">
        <v>1544</v>
      </c>
      <c r="E8337" s="53" t="str">
        <f t="shared" si="261"/>
        <v>2016_OHASHTABULA</v>
      </c>
      <c r="F8337">
        <v>417000</v>
      </c>
      <c r="G8337" s="53">
        <f t="array" ref="G8337">SUM(IF(A8337=A$5:A8337,IF(C8337=C$5:C8337,1,0),0))</f>
        <v>4</v>
      </c>
    </row>
    <row r="8338" spans="1:7" x14ac:dyDescent="0.25">
      <c r="A8338">
        <v>2016</v>
      </c>
      <c r="B8338" s="53" t="str">
        <f t="shared" si="260"/>
        <v>2016_OH5</v>
      </c>
      <c r="C8338" t="s">
        <v>384</v>
      </c>
      <c r="D8338" t="s">
        <v>1545</v>
      </c>
      <c r="E8338" s="53" t="str">
        <f t="shared" si="261"/>
        <v>2016_OHATHENS</v>
      </c>
      <c r="F8338">
        <v>417000</v>
      </c>
      <c r="G8338" s="53">
        <f t="array" ref="G8338">SUM(IF(A8338=A$5:A8338,IF(C8338=C$5:C8338,1,0),0))</f>
        <v>5</v>
      </c>
    </row>
    <row r="8339" spans="1:7" x14ac:dyDescent="0.25">
      <c r="A8339">
        <v>2016</v>
      </c>
      <c r="B8339" s="53" t="str">
        <f t="shared" si="260"/>
        <v>2016_OH6</v>
      </c>
      <c r="C8339" t="s">
        <v>384</v>
      </c>
      <c r="D8339" t="s">
        <v>1546</v>
      </c>
      <c r="E8339" s="53" t="str">
        <f t="shared" si="261"/>
        <v>2016_OHAUGLAIZE</v>
      </c>
      <c r="F8339">
        <v>417000</v>
      </c>
      <c r="G8339" s="53">
        <f t="array" ref="G8339">SUM(IF(A8339=A$5:A8339,IF(C8339=C$5:C8339,1,0),0))</f>
        <v>6</v>
      </c>
    </row>
    <row r="8340" spans="1:7" x14ac:dyDescent="0.25">
      <c r="A8340">
        <v>2016</v>
      </c>
      <c r="B8340" s="53" t="str">
        <f t="shared" si="260"/>
        <v>2016_OH7</v>
      </c>
      <c r="C8340" t="s">
        <v>384</v>
      </c>
      <c r="D8340" t="s">
        <v>1547</v>
      </c>
      <c r="E8340" s="53" t="str">
        <f t="shared" si="261"/>
        <v>2016_OHBELMONT</v>
      </c>
      <c r="F8340">
        <v>417000</v>
      </c>
      <c r="G8340" s="53">
        <f t="array" ref="G8340">SUM(IF(A8340=A$5:A8340,IF(C8340=C$5:C8340,1,0),0))</f>
        <v>7</v>
      </c>
    </row>
    <row r="8341" spans="1:7" x14ac:dyDescent="0.25">
      <c r="A8341">
        <v>2016</v>
      </c>
      <c r="B8341" s="53" t="str">
        <f t="shared" si="260"/>
        <v>2016_OH8</v>
      </c>
      <c r="C8341" t="s">
        <v>384</v>
      </c>
      <c r="D8341" t="s">
        <v>808</v>
      </c>
      <c r="E8341" s="53" t="str">
        <f t="shared" si="261"/>
        <v>2016_OHBROWN</v>
      </c>
      <c r="F8341">
        <v>417000</v>
      </c>
      <c r="G8341" s="53">
        <f t="array" ref="G8341">SUM(IF(A8341=A$5:A8341,IF(C8341=C$5:C8341,1,0),0))</f>
        <v>8</v>
      </c>
    </row>
    <row r="8342" spans="1:7" x14ac:dyDescent="0.25">
      <c r="A8342">
        <v>2016</v>
      </c>
      <c r="B8342" s="53" t="str">
        <f t="shared" si="260"/>
        <v>2016_OH9</v>
      </c>
      <c r="C8342" t="s">
        <v>384</v>
      </c>
      <c r="D8342" t="s">
        <v>433</v>
      </c>
      <c r="E8342" s="53" t="str">
        <f t="shared" si="261"/>
        <v>2016_OHBUTLER</v>
      </c>
      <c r="F8342">
        <v>417000</v>
      </c>
      <c r="G8342" s="53">
        <f t="array" ref="G8342">SUM(IF(A8342=A$5:A8342,IF(C8342=C$5:C8342,1,0),0))</f>
        <v>9</v>
      </c>
    </row>
    <row r="8343" spans="1:7" x14ac:dyDescent="0.25">
      <c r="A8343">
        <v>2016</v>
      </c>
      <c r="B8343" s="53" t="str">
        <f t="shared" si="260"/>
        <v>2016_OH10</v>
      </c>
      <c r="C8343" t="s">
        <v>384</v>
      </c>
      <c r="D8343" t="s">
        <v>227</v>
      </c>
      <c r="E8343" s="53" t="str">
        <f t="shared" si="261"/>
        <v>2016_OHCARROLL</v>
      </c>
      <c r="F8343">
        <v>417000</v>
      </c>
      <c r="G8343" s="53">
        <f t="array" ref="G8343">SUM(IF(A8343=A$5:A8343,IF(C8343=C$5:C8343,1,0),0))</f>
        <v>10</v>
      </c>
    </row>
    <row r="8344" spans="1:7" x14ac:dyDescent="0.25">
      <c r="A8344">
        <v>2016</v>
      </c>
      <c r="B8344" s="53" t="str">
        <f t="shared" si="260"/>
        <v>2016_OH11</v>
      </c>
      <c r="C8344" t="s">
        <v>384</v>
      </c>
      <c r="D8344" t="s">
        <v>811</v>
      </c>
      <c r="E8344" s="53" t="str">
        <f t="shared" si="261"/>
        <v>2016_OHCHAMPAIGN</v>
      </c>
      <c r="F8344">
        <v>417000</v>
      </c>
      <c r="G8344" s="53">
        <f t="array" ref="G8344">SUM(IF(A8344=A$5:A8344,IF(C8344=C$5:C8344,1,0),0))</f>
        <v>11</v>
      </c>
    </row>
    <row r="8345" spans="1:7" x14ac:dyDescent="0.25">
      <c r="A8345">
        <v>2016</v>
      </c>
      <c r="B8345" s="53" t="str">
        <f t="shared" si="260"/>
        <v>2016_OH12</v>
      </c>
      <c r="C8345" t="s">
        <v>384</v>
      </c>
      <c r="D8345" t="s">
        <v>507</v>
      </c>
      <c r="E8345" s="53" t="str">
        <f t="shared" si="261"/>
        <v>2016_OHCLARK</v>
      </c>
      <c r="F8345">
        <v>417000</v>
      </c>
      <c r="G8345" s="53">
        <f t="array" ref="G8345">SUM(IF(A8345=A$5:A8345,IF(C8345=C$5:C8345,1,0),0))</f>
        <v>12</v>
      </c>
    </row>
    <row r="8346" spans="1:7" x14ac:dyDescent="0.25">
      <c r="A8346">
        <v>2016</v>
      </c>
      <c r="B8346" s="53" t="str">
        <f t="shared" si="260"/>
        <v>2016_OH13</v>
      </c>
      <c r="C8346" t="s">
        <v>384</v>
      </c>
      <c r="D8346" t="s">
        <v>1548</v>
      </c>
      <c r="E8346" s="53" t="str">
        <f t="shared" si="261"/>
        <v>2016_OHCLERMONT</v>
      </c>
      <c r="F8346">
        <v>417000</v>
      </c>
      <c r="G8346" s="53">
        <f t="array" ref="G8346">SUM(IF(A8346=A$5:A8346,IF(C8346=C$5:C8346,1,0),0))</f>
        <v>13</v>
      </c>
    </row>
    <row r="8347" spans="1:7" x14ac:dyDescent="0.25">
      <c r="A8347">
        <v>2016</v>
      </c>
      <c r="B8347" s="53" t="str">
        <f t="shared" si="260"/>
        <v>2016_OH14</v>
      </c>
      <c r="C8347" t="s">
        <v>384</v>
      </c>
      <c r="D8347" t="s">
        <v>813</v>
      </c>
      <c r="E8347" s="53" t="str">
        <f t="shared" si="261"/>
        <v>2016_OHCLINTON</v>
      </c>
      <c r="F8347">
        <v>417000</v>
      </c>
      <c r="G8347" s="53">
        <f t="array" ref="G8347">SUM(IF(A8347=A$5:A8347,IF(C8347=C$5:C8347,1,0),0))</f>
        <v>14</v>
      </c>
    </row>
    <row r="8348" spans="1:7" x14ac:dyDescent="0.25">
      <c r="A8348">
        <v>2016</v>
      </c>
      <c r="B8348" s="53" t="str">
        <f t="shared" si="260"/>
        <v>2016_OH15</v>
      </c>
      <c r="C8348" t="s">
        <v>384</v>
      </c>
      <c r="D8348" t="s">
        <v>1549</v>
      </c>
      <c r="E8348" s="53" t="str">
        <f t="shared" si="261"/>
        <v>2016_OHCOLUMBIANA</v>
      </c>
      <c r="F8348">
        <v>417000</v>
      </c>
      <c r="G8348" s="53">
        <f t="array" ref="G8348">SUM(IF(A8348=A$5:A8348,IF(C8348=C$5:C8348,1,0),0))</f>
        <v>15</v>
      </c>
    </row>
    <row r="8349" spans="1:7" x14ac:dyDescent="0.25">
      <c r="A8349">
        <v>2016</v>
      </c>
      <c r="B8349" s="53" t="str">
        <f t="shared" si="260"/>
        <v>2016_OH16</v>
      </c>
      <c r="C8349" t="s">
        <v>384</v>
      </c>
      <c r="D8349" t="s">
        <v>1550</v>
      </c>
      <c r="E8349" s="53" t="str">
        <f t="shared" si="261"/>
        <v>2016_OHCOSHOCTON</v>
      </c>
      <c r="F8349">
        <v>417000</v>
      </c>
      <c r="G8349" s="53">
        <f t="array" ref="G8349">SUM(IF(A8349=A$5:A8349,IF(C8349=C$5:C8349,1,0),0))</f>
        <v>16</v>
      </c>
    </row>
    <row r="8350" spans="1:7" x14ac:dyDescent="0.25">
      <c r="A8350">
        <v>2016</v>
      </c>
      <c r="B8350" s="53" t="str">
        <f t="shared" si="260"/>
        <v>2016_OH17</v>
      </c>
      <c r="C8350" t="s">
        <v>384</v>
      </c>
      <c r="D8350" t="s">
        <v>512</v>
      </c>
      <c r="E8350" s="53" t="str">
        <f t="shared" si="261"/>
        <v>2016_OHCRAWFORD</v>
      </c>
      <c r="F8350">
        <v>417000</v>
      </c>
      <c r="G8350" s="53">
        <f t="array" ref="G8350">SUM(IF(A8350=A$5:A8350,IF(C8350=C$5:C8350,1,0),0))</f>
        <v>17</v>
      </c>
    </row>
    <row r="8351" spans="1:7" x14ac:dyDescent="0.25">
      <c r="A8351">
        <v>2016</v>
      </c>
      <c r="B8351" s="53" t="str">
        <f t="shared" si="260"/>
        <v>2016_OH18</v>
      </c>
      <c r="C8351" t="s">
        <v>384</v>
      </c>
      <c r="D8351" t="s">
        <v>1551</v>
      </c>
      <c r="E8351" s="53" t="str">
        <f t="shared" si="261"/>
        <v>2016_OHCUYAHOGA</v>
      </c>
      <c r="F8351">
        <v>417000</v>
      </c>
      <c r="G8351" s="53">
        <f t="array" ref="G8351">SUM(IF(A8351=A$5:A8351,IF(C8351=C$5:C8351,1,0),0))</f>
        <v>18</v>
      </c>
    </row>
    <row r="8352" spans="1:7" x14ac:dyDescent="0.25">
      <c r="A8352">
        <v>2016</v>
      </c>
      <c r="B8352" s="53" t="str">
        <f t="shared" si="260"/>
        <v>2016_OH19</v>
      </c>
      <c r="C8352" t="s">
        <v>384</v>
      </c>
      <c r="D8352" t="s">
        <v>1552</v>
      </c>
      <c r="E8352" s="53" t="str">
        <f t="shared" si="261"/>
        <v>2016_OHDARKE</v>
      </c>
      <c r="F8352">
        <v>417000</v>
      </c>
      <c r="G8352" s="53">
        <f t="array" ref="G8352">SUM(IF(A8352=A$5:A8352,IF(C8352=C$5:C8352,1,0),0))</f>
        <v>19</v>
      </c>
    </row>
    <row r="8353" spans="1:7" x14ac:dyDescent="0.25">
      <c r="A8353">
        <v>2016</v>
      </c>
      <c r="B8353" s="53" t="str">
        <f t="shared" si="260"/>
        <v>2016_OH20</v>
      </c>
      <c r="C8353" t="s">
        <v>384</v>
      </c>
      <c r="D8353" t="s">
        <v>1553</v>
      </c>
      <c r="E8353" s="53" t="str">
        <f t="shared" si="261"/>
        <v>2016_OHDEFIANCE</v>
      </c>
      <c r="F8353">
        <v>417000</v>
      </c>
      <c r="G8353" s="53">
        <f t="array" ref="G8353">SUM(IF(A8353=A$5:A8353,IF(C8353=C$5:C8353,1,0),0))</f>
        <v>20</v>
      </c>
    </row>
    <row r="8354" spans="1:7" x14ac:dyDescent="0.25">
      <c r="A8354">
        <v>2016</v>
      </c>
      <c r="B8354" s="53" t="str">
        <f t="shared" si="260"/>
        <v>2016_OH21</v>
      </c>
      <c r="C8354" t="s">
        <v>384</v>
      </c>
      <c r="D8354" t="s">
        <v>85</v>
      </c>
      <c r="E8354" s="53" t="str">
        <f t="shared" si="261"/>
        <v>2016_OHDELAWARE</v>
      </c>
      <c r="F8354">
        <v>417000</v>
      </c>
      <c r="G8354" s="53">
        <f t="array" ref="G8354">SUM(IF(A8354=A$5:A8354,IF(C8354=C$5:C8354,1,0),0))</f>
        <v>21</v>
      </c>
    </row>
    <row r="8355" spans="1:7" x14ac:dyDescent="0.25">
      <c r="A8355">
        <v>2016</v>
      </c>
      <c r="B8355" s="53" t="str">
        <f t="shared" si="260"/>
        <v>2016_OH22</v>
      </c>
      <c r="C8355" t="s">
        <v>384</v>
      </c>
      <c r="D8355" t="s">
        <v>1440</v>
      </c>
      <c r="E8355" s="53" t="str">
        <f t="shared" si="261"/>
        <v>2016_OHERIE</v>
      </c>
      <c r="F8355">
        <v>417000</v>
      </c>
      <c r="G8355" s="53">
        <f t="array" ref="G8355">SUM(IF(A8355=A$5:A8355,IF(C8355=C$5:C8355,1,0),0))</f>
        <v>22</v>
      </c>
    </row>
    <row r="8356" spans="1:7" x14ac:dyDescent="0.25">
      <c r="A8356">
        <v>2016</v>
      </c>
      <c r="B8356" s="53" t="str">
        <f t="shared" si="260"/>
        <v>2016_OH23</v>
      </c>
      <c r="C8356" t="s">
        <v>384</v>
      </c>
      <c r="D8356" t="s">
        <v>205</v>
      </c>
      <c r="E8356" s="53" t="str">
        <f t="shared" si="261"/>
        <v>2016_OHFAIRFIELD</v>
      </c>
      <c r="F8356">
        <v>417000</v>
      </c>
      <c r="G8356" s="53">
        <f t="array" ref="G8356">SUM(IF(A8356=A$5:A8356,IF(C8356=C$5:C8356,1,0),0))</f>
        <v>23</v>
      </c>
    </row>
    <row r="8357" spans="1:7" x14ac:dyDescent="0.25">
      <c r="A8357">
        <v>2016</v>
      </c>
      <c r="B8357" s="53" t="str">
        <f t="shared" si="260"/>
        <v>2016_OH24</v>
      </c>
      <c r="C8357" t="s">
        <v>384</v>
      </c>
      <c r="D8357" t="s">
        <v>454</v>
      </c>
      <c r="E8357" s="53" t="str">
        <f t="shared" si="261"/>
        <v>2016_OHFAYETTE</v>
      </c>
      <c r="F8357">
        <v>417000</v>
      </c>
      <c r="G8357" s="53">
        <f t="array" ref="G8357">SUM(IF(A8357=A$5:A8357,IF(C8357=C$5:C8357,1,0),0))</f>
        <v>24</v>
      </c>
    </row>
    <row r="8358" spans="1:7" x14ac:dyDescent="0.25">
      <c r="A8358">
        <v>2016</v>
      </c>
      <c r="B8358" s="53" t="str">
        <f t="shared" si="260"/>
        <v>2016_OH25</v>
      </c>
      <c r="C8358" t="s">
        <v>384</v>
      </c>
      <c r="D8358" t="s">
        <v>455</v>
      </c>
      <c r="E8358" s="53" t="str">
        <f t="shared" si="261"/>
        <v>2016_OHFRANKLIN</v>
      </c>
      <c r="F8358">
        <v>417000</v>
      </c>
      <c r="G8358" s="53">
        <f t="array" ref="G8358">SUM(IF(A8358=A$5:A8358,IF(C8358=C$5:C8358,1,0),0))</f>
        <v>25</v>
      </c>
    </row>
    <row r="8359" spans="1:7" x14ac:dyDescent="0.25">
      <c r="A8359">
        <v>2016</v>
      </c>
      <c r="B8359" s="53" t="str">
        <f t="shared" si="260"/>
        <v>2016_OH26</v>
      </c>
      <c r="C8359" t="s">
        <v>384</v>
      </c>
      <c r="D8359" t="s">
        <v>518</v>
      </c>
      <c r="E8359" s="53" t="str">
        <f t="shared" si="261"/>
        <v>2016_OHFULTON</v>
      </c>
      <c r="F8359">
        <v>417000</v>
      </c>
      <c r="G8359" s="53">
        <f t="array" ref="G8359">SUM(IF(A8359=A$5:A8359,IF(C8359=C$5:C8359,1,0),0))</f>
        <v>26</v>
      </c>
    </row>
    <row r="8360" spans="1:7" x14ac:dyDescent="0.25">
      <c r="A8360">
        <v>2016</v>
      </c>
      <c r="B8360" s="53" t="str">
        <f t="shared" si="260"/>
        <v>2016_OH27</v>
      </c>
      <c r="C8360" t="s">
        <v>384</v>
      </c>
      <c r="D8360" t="s">
        <v>1554</v>
      </c>
      <c r="E8360" s="53" t="str">
        <f t="shared" si="261"/>
        <v>2016_OHGALLIA</v>
      </c>
      <c r="F8360">
        <v>417000</v>
      </c>
      <c r="G8360" s="53">
        <f t="array" ref="G8360">SUM(IF(A8360=A$5:A8360,IF(C8360=C$5:C8360,1,0),0))</f>
        <v>27</v>
      </c>
    </row>
    <row r="8361" spans="1:7" x14ac:dyDescent="0.25">
      <c r="A8361">
        <v>2016</v>
      </c>
      <c r="B8361" s="53" t="str">
        <f t="shared" si="260"/>
        <v>2016_OH28</v>
      </c>
      <c r="C8361" t="s">
        <v>384</v>
      </c>
      <c r="D8361" t="s">
        <v>1555</v>
      </c>
      <c r="E8361" s="53" t="str">
        <f t="shared" si="261"/>
        <v>2016_OHGEAUGA</v>
      </c>
      <c r="F8361">
        <v>417000</v>
      </c>
      <c r="G8361" s="53">
        <f t="array" ref="G8361">SUM(IF(A8361=A$5:A8361,IF(C8361=C$5:C8361,1,0),0))</f>
        <v>28</v>
      </c>
    </row>
    <row r="8362" spans="1:7" x14ac:dyDescent="0.25">
      <c r="A8362">
        <v>2016</v>
      </c>
      <c r="B8362" s="53" t="str">
        <f t="shared" si="260"/>
        <v>2016_OH29</v>
      </c>
      <c r="C8362" t="s">
        <v>384</v>
      </c>
      <c r="D8362" t="s">
        <v>212</v>
      </c>
      <c r="E8362" s="53" t="str">
        <f t="shared" si="261"/>
        <v>2016_OHGREENE</v>
      </c>
      <c r="F8362">
        <v>417000</v>
      </c>
      <c r="G8362" s="53">
        <f t="array" ref="G8362">SUM(IF(A8362=A$5:A8362,IF(C8362=C$5:C8362,1,0),0))</f>
        <v>29</v>
      </c>
    </row>
    <row r="8363" spans="1:7" x14ac:dyDescent="0.25">
      <c r="A8363">
        <v>2016</v>
      </c>
      <c r="B8363" s="53" t="str">
        <f t="shared" si="260"/>
        <v>2016_OH30</v>
      </c>
      <c r="C8363" t="s">
        <v>384</v>
      </c>
      <c r="D8363" t="s">
        <v>1556</v>
      </c>
      <c r="E8363" s="53" t="str">
        <f t="shared" si="261"/>
        <v>2016_OHGUERNSEY</v>
      </c>
      <c r="F8363">
        <v>417000</v>
      </c>
      <c r="G8363" s="53">
        <f t="array" ref="G8363">SUM(IF(A8363=A$5:A8363,IF(C8363=C$5:C8363,1,0),0))</f>
        <v>30</v>
      </c>
    </row>
    <row r="8364" spans="1:7" x14ac:dyDescent="0.25">
      <c r="A8364">
        <v>2016</v>
      </c>
      <c r="B8364" s="53" t="str">
        <f t="shared" si="260"/>
        <v>2016_OH31</v>
      </c>
      <c r="C8364" t="s">
        <v>384</v>
      </c>
      <c r="D8364" t="s">
        <v>642</v>
      </c>
      <c r="E8364" s="53" t="str">
        <f t="shared" si="261"/>
        <v>2016_OHHAMILTON</v>
      </c>
      <c r="F8364">
        <v>417000</v>
      </c>
      <c r="G8364" s="53">
        <f t="array" ref="G8364">SUM(IF(A8364=A$5:A8364,IF(C8364=C$5:C8364,1,0),0))</f>
        <v>31</v>
      </c>
    </row>
    <row r="8365" spans="1:7" x14ac:dyDescent="0.25">
      <c r="A8365">
        <v>2016</v>
      </c>
      <c r="B8365" s="53" t="str">
        <f t="shared" si="260"/>
        <v>2016_OH32</v>
      </c>
      <c r="C8365" t="s">
        <v>384</v>
      </c>
      <c r="D8365" t="s">
        <v>723</v>
      </c>
      <c r="E8365" s="53" t="str">
        <f t="shared" si="261"/>
        <v>2016_OHHANCOCK</v>
      </c>
      <c r="F8365">
        <v>417000</v>
      </c>
      <c r="G8365" s="53">
        <f t="array" ref="G8365">SUM(IF(A8365=A$5:A8365,IF(C8365=C$5:C8365,1,0),0))</f>
        <v>32</v>
      </c>
    </row>
    <row r="8366" spans="1:7" x14ac:dyDescent="0.25">
      <c r="A8366">
        <v>2016</v>
      </c>
      <c r="B8366" s="53" t="str">
        <f t="shared" si="260"/>
        <v>2016_OH33</v>
      </c>
      <c r="C8366" t="s">
        <v>384</v>
      </c>
      <c r="D8366" t="s">
        <v>822</v>
      </c>
      <c r="E8366" s="53" t="str">
        <f t="shared" si="261"/>
        <v>2016_OHHARDIN</v>
      </c>
      <c r="F8366">
        <v>417000</v>
      </c>
      <c r="G8366" s="53">
        <f t="array" ref="G8366">SUM(IF(A8366=A$5:A8366,IF(C8366=C$5:C8366,1,0),0))</f>
        <v>33</v>
      </c>
    </row>
    <row r="8367" spans="1:7" x14ac:dyDescent="0.25">
      <c r="A8367">
        <v>2016</v>
      </c>
      <c r="B8367" s="53" t="str">
        <f t="shared" si="260"/>
        <v>2016_OH34</v>
      </c>
      <c r="C8367" t="s">
        <v>384</v>
      </c>
      <c r="D8367" t="s">
        <v>867</v>
      </c>
      <c r="E8367" s="53" t="str">
        <f t="shared" si="261"/>
        <v>2016_OHHARRISON</v>
      </c>
      <c r="F8367">
        <v>417000</v>
      </c>
      <c r="G8367" s="53">
        <f t="array" ref="G8367">SUM(IF(A8367=A$5:A8367,IF(C8367=C$5:C8367,1,0),0))</f>
        <v>34</v>
      </c>
    </row>
    <row r="8368" spans="1:7" x14ac:dyDescent="0.25">
      <c r="A8368">
        <v>2016</v>
      </c>
      <c r="B8368" s="53" t="str">
        <f t="shared" si="260"/>
        <v>2016_OH35</v>
      </c>
      <c r="C8368" t="s">
        <v>384</v>
      </c>
      <c r="D8368" t="s">
        <v>458</v>
      </c>
      <c r="E8368" s="53" t="str">
        <f t="shared" si="261"/>
        <v>2016_OHHENRY</v>
      </c>
      <c r="F8368">
        <v>417000</v>
      </c>
      <c r="G8368" s="53">
        <f t="array" ref="G8368">SUM(IF(A8368=A$5:A8368,IF(C8368=C$5:C8368,1,0),0))</f>
        <v>35</v>
      </c>
    </row>
    <row r="8369" spans="1:7" x14ac:dyDescent="0.25">
      <c r="A8369">
        <v>2016</v>
      </c>
      <c r="B8369" s="53" t="str">
        <f t="shared" si="260"/>
        <v>2016_OH36</v>
      </c>
      <c r="C8369" t="s">
        <v>384</v>
      </c>
      <c r="D8369" t="s">
        <v>1557</v>
      </c>
      <c r="E8369" s="53" t="str">
        <f t="shared" si="261"/>
        <v>2016_OHHIGHLAND</v>
      </c>
      <c r="F8369">
        <v>417000</v>
      </c>
      <c r="G8369" s="53">
        <f t="array" ref="G8369">SUM(IF(A8369=A$5:A8369,IF(C8369=C$5:C8369,1,0),0))</f>
        <v>36</v>
      </c>
    </row>
    <row r="8370" spans="1:7" x14ac:dyDescent="0.25">
      <c r="A8370">
        <v>2016</v>
      </c>
      <c r="B8370" s="53" t="str">
        <f t="shared" si="260"/>
        <v>2016_OH37</v>
      </c>
      <c r="C8370" t="s">
        <v>384</v>
      </c>
      <c r="D8370" t="s">
        <v>1558</v>
      </c>
      <c r="E8370" s="53" t="str">
        <f t="shared" si="261"/>
        <v>2016_OHHOCKING</v>
      </c>
      <c r="F8370">
        <v>417000</v>
      </c>
      <c r="G8370" s="53">
        <f t="array" ref="G8370">SUM(IF(A8370=A$5:A8370,IF(C8370=C$5:C8370,1,0),0))</f>
        <v>37</v>
      </c>
    </row>
    <row r="8371" spans="1:7" x14ac:dyDescent="0.25">
      <c r="A8371">
        <v>2016</v>
      </c>
      <c r="B8371" s="53" t="str">
        <f t="shared" si="260"/>
        <v>2016_OH38</v>
      </c>
      <c r="C8371" t="s">
        <v>384</v>
      </c>
      <c r="D8371" t="s">
        <v>648</v>
      </c>
      <c r="E8371" s="53" t="str">
        <f t="shared" si="261"/>
        <v>2016_OHHOLMES</v>
      </c>
      <c r="F8371">
        <v>417000</v>
      </c>
      <c r="G8371" s="53">
        <f t="array" ref="G8371">SUM(IF(A8371=A$5:A8371,IF(C8371=C$5:C8371,1,0),0))</f>
        <v>38</v>
      </c>
    </row>
    <row r="8372" spans="1:7" x14ac:dyDescent="0.25">
      <c r="A8372">
        <v>2016</v>
      </c>
      <c r="B8372" s="53" t="str">
        <f t="shared" si="260"/>
        <v>2016_OH39</v>
      </c>
      <c r="C8372" t="s">
        <v>384</v>
      </c>
      <c r="D8372" t="s">
        <v>1141</v>
      </c>
      <c r="E8372" s="53" t="str">
        <f t="shared" si="261"/>
        <v>2016_OHHURON</v>
      </c>
      <c r="F8372">
        <v>417000</v>
      </c>
      <c r="G8372" s="53">
        <f t="array" ref="G8372">SUM(IF(A8372=A$5:A8372,IF(C8372=C$5:C8372,1,0),0))</f>
        <v>39</v>
      </c>
    </row>
    <row r="8373" spans="1:7" x14ac:dyDescent="0.25">
      <c r="A8373">
        <v>2016</v>
      </c>
      <c r="B8373" s="53" t="str">
        <f t="shared" si="260"/>
        <v>2016_OH40</v>
      </c>
      <c r="C8373" t="s">
        <v>384</v>
      </c>
      <c r="D8373" t="s">
        <v>460</v>
      </c>
      <c r="E8373" s="53" t="str">
        <f t="shared" si="261"/>
        <v>2016_OHJACKSON</v>
      </c>
      <c r="F8373">
        <v>417000</v>
      </c>
      <c r="G8373" s="53">
        <f t="array" ref="G8373">SUM(IF(A8373=A$5:A8373,IF(C8373=C$5:C8373,1,0),0))</f>
        <v>40</v>
      </c>
    </row>
    <row r="8374" spans="1:7" x14ac:dyDescent="0.25">
      <c r="A8374">
        <v>2016</v>
      </c>
      <c r="B8374" s="53" t="str">
        <f t="shared" si="260"/>
        <v>2016_OH41</v>
      </c>
      <c r="C8374" t="s">
        <v>384</v>
      </c>
      <c r="D8374" t="s">
        <v>196</v>
      </c>
      <c r="E8374" s="53" t="str">
        <f t="shared" si="261"/>
        <v>2016_OHJEFFERSON</v>
      </c>
      <c r="F8374">
        <v>417000</v>
      </c>
      <c r="G8374" s="53">
        <f t="array" ref="G8374">SUM(IF(A8374=A$5:A8374,IF(C8374=C$5:C8374,1,0),0))</f>
        <v>41</v>
      </c>
    </row>
    <row r="8375" spans="1:7" x14ac:dyDescent="0.25">
      <c r="A8375">
        <v>2016</v>
      </c>
      <c r="B8375" s="53" t="str">
        <f t="shared" si="260"/>
        <v>2016_OH42</v>
      </c>
      <c r="C8375" t="s">
        <v>384</v>
      </c>
      <c r="D8375" t="s">
        <v>830</v>
      </c>
      <c r="E8375" s="53" t="str">
        <f t="shared" si="261"/>
        <v>2016_OHKNOX</v>
      </c>
      <c r="F8375">
        <v>417000</v>
      </c>
      <c r="G8375" s="53">
        <f t="array" ref="G8375">SUM(IF(A8375=A$5:A8375,IF(C8375=C$5:C8375,1,0),0))</f>
        <v>42</v>
      </c>
    </row>
    <row r="8376" spans="1:7" x14ac:dyDescent="0.25">
      <c r="A8376">
        <v>2016</v>
      </c>
      <c r="B8376" s="53" t="str">
        <f t="shared" si="260"/>
        <v>2016_OH43</v>
      </c>
      <c r="C8376" t="s">
        <v>384</v>
      </c>
      <c r="D8376" t="s">
        <v>197</v>
      </c>
      <c r="E8376" s="53" t="str">
        <f t="shared" si="261"/>
        <v>2016_OHLAKE</v>
      </c>
      <c r="F8376">
        <v>417000</v>
      </c>
      <c r="G8376" s="53">
        <f t="array" ref="G8376">SUM(IF(A8376=A$5:A8376,IF(C8376=C$5:C8376,1,0),0))</f>
        <v>43</v>
      </c>
    </row>
    <row r="8377" spans="1:7" x14ac:dyDescent="0.25">
      <c r="A8377">
        <v>2016</v>
      </c>
      <c r="B8377" s="53" t="str">
        <f t="shared" si="260"/>
        <v>2016_OH44</v>
      </c>
      <c r="C8377" t="s">
        <v>384</v>
      </c>
      <c r="D8377" t="s">
        <v>463</v>
      </c>
      <c r="E8377" s="53" t="str">
        <f t="shared" si="261"/>
        <v>2016_OHLAWRENCE</v>
      </c>
      <c r="F8377">
        <v>417000</v>
      </c>
      <c r="G8377" s="53">
        <f t="array" ref="G8377">SUM(IF(A8377=A$5:A8377,IF(C8377=C$5:C8377,1,0),0))</f>
        <v>44</v>
      </c>
    </row>
    <row r="8378" spans="1:7" x14ac:dyDescent="0.25">
      <c r="A8378">
        <v>2016</v>
      </c>
      <c r="B8378" s="53" t="str">
        <f t="shared" si="260"/>
        <v>2016_OH45</v>
      </c>
      <c r="C8378" t="s">
        <v>384</v>
      </c>
      <c r="D8378" t="s">
        <v>1559</v>
      </c>
      <c r="E8378" s="53" t="str">
        <f t="shared" si="261"/>
        <v>2016_OHLICKING</v>
      </c>
      <c r="F8378">
        <v>417000</v>
      </c>
      <c r="G8378" s="53">
        <f t="array" ref="G8378">SUM(IF(A8378=A$5:A8378,IF(C8378=C$5:C8378,1,0),0))</f>
        <v>45</v>
      </c>
    </row>
    <row r="8379" spans="1:7" x14ac:dyDescent="0.25">
      <c r="A8379">
        <v>2016</v>
      </c>
      <c r="B8379" s="53" t="str">
        <f t="shared" si="260"/>
        <v>2016_OH46</v>
      </c>
      <c r="C8379" t="s">
        <v>384</v>
      </c>
      <c r="D8379" t="s">
        <v>528</v>
      </c>
      <c r="E8379" s="53" t="str">
        <f t="shared" si="261"/>
        <v>2016_OHLOGAN</v>
      </c>
      <c r="F8379">
        <v>417000</v>
      </c>
      <c r="G8379" s="53">
        <f t="array" ref="G8379">SUM(IF(A8379=A$5:A8379,IF(C8379=C$5:C8379,1,0),0))</f>
        <v>46</v>
      </c>
    </row>
    <row r="8380" spans="1:7" x14ac:dyDescent="0.25">
      <c r="A8380">
        <v>2016</v>
      </c>
      <c r="B8380" s="53" t="str">
        <f t="shared" si="260"/>
        <v>2016_OH47</v>
      </c>
      <c r="C8380" t="s">
        <v>384</v>
      </c>
      <c r="D8380" t="s">
        <v>1560</v>
      </c>
      <c r="E8380" s="53" t="str">
        <f t="shared" si="261"/>
        <v>2016_OHLORAIN</v>
      </c>
      <c r="F8380">
        <v>417000</v>
      </c>
      <c r="G8380" s="53">
        <f t="array" ref="G8380">SUM(IF(A8380=A$5:A8380,IF(C8380=C$5:C8380,1,0),0))</f>
        <v>47</v>
      </c>
    </row>
    <row r="8381" spans="1:7" x14ac:dyDescent="0.25">
      <c r="A8381">
        <v>2016</v>
      </c>
      <c r="B8381" s="53" t="str">
        <f t="shared" si="260"/>
        <v>2016_OH48</v>
      </c>
      <c r="C8381" t="s">
        <v>384</v>
      </c>
      <c r="D8381" t="s">
        <v>918</v>
      </c>
      <c r="E8381" s="53" t="str">
        <f t="shared" si="261"/>
        <v>2016_OHLUCAS</v>
      </c>
      <c r="F8381">
        <v>417000</v>
      </c>
      <c r="G8381" s="53">
        <f t="array" ref="G8381">SUM(IF(A8381=A$5:A8381,IF(C8381=C$5:C8381,1,0),0))</f>
        <v>48</v>
      </c>
    </row>
    <row r="8382" spans="1:7" x14ac:dyDescent="0.25">
      <c r="A8382">
        <v>2016</v>
      </c>
      <c r="B8382" s="53" t="str">
        <f t="shared" si="260"/>
        <v>2016_OH49</v>
      </c>
      <c r="C8382" t="s">
        <v>384</v>
      </c>
      <c r="D8382" t="s">
        <v>467</v>
      </c>
      <c r="E8382" s="53" t="str">
        <f t="shared" si="261"/>
        <v>2016_OHMADISON</v>
      </c>
      <c r="F8382">
        <v>417000</v>
      </c>
      <c r="G8382" s="53">
        <f t="array" ref="G8382">SUM(IF(A8382=A$5:A8382,IF(C8382=C$5:C8382,1,0),0))</f>
        <v>49</v>
      </c>
    </row>
    <row r="8383" spans="1:7" x14ac:dyDescent="0.25">
      <c r="A8383">
        <v>2016</v>
      </c>
      <c r="B8383" s="53" t="str">
        <f t="shared" si="260"/>
        <v>2016_OH50</v>
      </c>
      <c r="C8383" t="s">
        <v>384</v>
      </c>
      <c r="D8383" t="s">
        <v>1561</v>
      </c>
      <c r="E8383" s="53" t="str">
        <f t="shared" si="261"/>
        <v>2016_OHMAHONING</v>
      </c>
      <c r="F8383">
        <v>417000</v>
      </c>
      <c r="G8383" s="53">
        <f t="array" ref="G8383">SUM(IF(A8383=A$5:A8383,IF(C8383=C$5:C8383,1,0),0))</f>
        <v>50</v>
      </c>
    </row>
    <row r="8384" spans="1:7" x14ac:dyDescent="0.25">
      <c r="A8384">
        <v>2016</v>
      </c>
      <c r="B8384" s="53" t="str">
        <f t="shared" si="260"/>
        <v>2016_OH51</v>
      </c>
      <c r="C8384" t="s">
        <v>384</v>
      </c>
      <c r="D8384" t="s">
        <v>469</v>
      </c>
      <c r="E8384" s="53" t="str">
        <f t="shared" si="261"/>
        <v>2016_OHMARION</v>
      </c>
      <c r="F8384">
        <v>417000</v>
      </c>
      <c r="G8384" s="53">
        <f t="array" ref="G8384">SUM(IF(A8384=A$5:A8384,IF(C8384=C$5:C8384,1,0),0))</f>
        <v>51</v>
      </c>
    </row>
    <row r="8385" spans="1:7" x14ac:dyDescent="0.25">
      <c r="A8385">
        <v>2016</v>
      </c>
      <c r="B8385" s="53" t="str">
        <f t="shared" si="260"/>
        <v>2016_OH52</v>
      </c>
      <c r="C8385" t="s">
        <v>384</v>
      </c>
      <c r="D8385" t="s">
        <v>1562</v>
      </c>
      <c r="E8385" s="53" t="str">
        <f t="shared" si="261"/>
        <v>2016_OHMEDINA</v>
      </c>
      <c r="F8385">
        <v>417000</v>
      </c>
      <c r="G8385" s="53">
        <f t="array" ref="G8385">SUM(IF(A8385=A$5:A8385,IF(C8385=C$5:C8385,1,0),0))</f>
        <v>52</v>
      </c>
    </row>
    <row r="8386" spans="1:7" x14ac:dyDescent="0.25">
      <c r="A8386">
        <v>2016</v>
      </c>
      <c r="B8386" s="53" t="str">
        <f t="shared" si="260"/>
        <v>2016_OH53</v>
      </c>
      <c r="C8386" t="s">
        <v>384</v>
      </c>
      <c r="D8386" t="s">
        <v>1563</v>
      </c>
      <c r="E8386" s="53" t="str">
        <f t="shared" si="261"/>
        <v>2016_OHMEIGS</v>
      </c>
      <c r="F8386">
        <v>417000</v>
      </c>
      <c r="G8386" s="53">
        <f t="array" ref="G8386">SUM(IF(A8386=A$5:A8386,IF(C8386=C$5:C8386,1,0),0))</f>
        <v>53</v>
      </c>
    </row>
    <row r="8387" spans="1:7" x14ac:dyDescent="0.25">
      <c r="A8387">
        <v>2016</v>
      </c>
      <c r="B8387" s="53" t="str">
        <f t="shared" si="260"/>
        <v>2016_OH54</v>
      </c>
      <c r="C8387" t="s">
        <v>384</v>
      </c>
      <c r="D8387" t="s">
        <v>840</v>
      </c>
      <c r="E8387" s="53" t="str">
        <f t="shared" si="261"/>
        <v>2016_OHMERCER</v>
      </c>
      <c r="F8387">
        <v>417000</v>
      </c>
      <c r="G8387" s="53">
        <f t="array" ref="G8387">SUM(IF(A8387=A$5:A8387,IF(C8387=C$5:C8387,1,0),0))</f>
        <v>54</v>
      </c>
    </row>
    <row r="8388" spans="1:7" x14ac:dyDescent="0.25">
      <c r="A8388">
        <v>2016</v>
      </c>
      <c r="B8388" s="53" t="str">
        <f t="shared" si="260"/>
        <v>2016_OH55</v>
      </c>
      <c r="C8388" t="s">
        <v>384</v>
      </c>
      <c r="D8388" t="s">
        <v>875</v>
      </c>
      <c r="E8388" s="53" t="str">
        <f t="shared" si="261"/>
        <v>2016_OHMIAMI</v>
      </c>
      <c r="F8388">
        <v>417000</v>
      </c>
      <c r="G8388" s="53">
        <f t="array" ref="G8388">SUM(IF(A8388=A$5:A8388,IF(C8388=C$5:C8388,1,0),0))</f>
        <v>55</v>
      </c>
    </row>
    <row r="8389" spans="1:7" x14ac:dyDescent="0.25">
      <c r="A8389">
        <v>2016</v>
      </c>
      <c r="B8389" s="53" t="str">
        <f t="shared" si="260"/>
        <v>2016_OH56</v>
      </c>
      <c r="C8389" t="s">
        <v>384</v>
      </c>
      <c r="D8389" t="s">
        <v>210</v>
      </c>
      <c r="E8389" s="53" t="str">
        <f t="shared" si="261"/>
        <v>2016_OHMONROE</v>
      </c>
      <c r="F8389">
        <v>417000</v>
      </c>
      <c r="G8389" s="53">
        <f t="array" ref="G8389">SUM(IF(A8389=A$5:A8389,IF(C8389=C$5:C8389,1,0),0))</f>
        <v>56</v>
      </c>
    </row>
    <row r="8390" spans="1:7" x14ac:dyDescent="0.25">
      <c r="A8390">
        <v>2016</v>
      </c>
      <c r="B8390" s="53" t="str">
        <f t="shared" ref="B8390:B8453" si="262">A8390&amp;"_"&amp;C8390&amp;G8390</f>
        <v>2016_OH57</v>
      </c>
      <c r="C8390" t="s">
        <v>384</v>
      </c>
      <c r="D8390" t="s">
        <v>232</v>
      </c>
      <c r="E8390" s="53" t="str">
        <f t="shared" ref="E8390:E8453" si="263">A8390&amp;"_"&amp;C8390&amp;D8390</f>
        <v>2016_OHMONTGOMERY</v>
      </c>
      <c r="F8390">
        <v>417000</v>
      </c>
      <c r="G8390" s="53">
        <f t="array" ref="G8390">SUM(IF(A8390=A$5:A8390,IF(C8390=C$5:C8390,1,0),0))</f>
        <v>57</v>
      </c>
    </row>
    <row r="8391" spans="1:7" x14ac:dyDescent="0.25">
      <c r="A8391">
        <v>2016</v>
      </c>
      <c r="B8391" s="53" t="str">
        <f t="shared" si="262"/>
        <v>2016_OH58</v>
      </c>
      <c r="C8391" t="s">
        <v>384</v>
      </c>
      <c r="D8391" t="s">
        <v>472</v>
      </c>
      <c r="E8391" s="53" t="str">
        <f t="shared" si="263"/>
        <v>2016_OHMORGAN</v>
      </c>
      <c r="F8391">
        <v>417000</v>
      </c>
      <c r="G8391" s="53">
        <f t="array" ref="G8391">SUM(IF(A8391=A$5:A8391,IF(C8391=C$5:C8391,1,0),0))</f>
        <v>58</v>
      </c>
    </row>
    <row r="8392" spans="1:7" x14ac:dyDescent="0.25">
      <c r="A8392">
        <v>2016</v>
      </c>
      <c r="B8392" s="53" t="str">
        <f t="shared" si="262"/>
        <v>2016_OH59</v>
      </c>
      <c r="C8392" t="s">
        <v>384</v>
      </c>
      <c r="D8392" t="s">
        <v>1564</v>
      </c>
      <c r="E8392" s="53" t="str">
        <f t="shared" si="263"/>
        <v>2016_OHMORROW</v>
      </c>
      <c r="F8392">
        <v>417000</v>
      </c>
      <c r="G8392" s="53">
        <f t="array" ref="G8392">SUM(IF(A8392=A$5:A8392,IF(C8392=C$5:C8392,1,0),0))</f>
        <v>59</v>
      </c>
    </row>
    <row r="8393" spans="1:7" x14ac:dyDescent="0.25">
      <c r="A8393">
        <v>2016</v>
      </c>
      <c r="B8393" s="53" t="str">
        <f t="shared" si="262"/>
        <v>2016_OH60</v>
      </c>
      <c r="C8393" t="s">
        <v>384</v>
      </c>
      <c r="D8393" t="s">
        <v>1565</v>
      </c>
      <c r="E8393" s="53" t="str">
        <f t="shared" si="263"/>
        <v>2016_OHMUSKINGUM</v>
      </c>
      <c r="F8393">
        <v>417000</v>
      </c>
      <c r="G8393" s="53">
        <f t="array" ref="G8393">SUM(IF(A8393=A$5:A8393,IF(C8393=C$5:C8393,1,0),0))</f>
        <v>60</v>
      </c>
    </row>
    <row r="8394" spans="1:7" x14ac:dyDescent="0.25">
      <c r="A8394">
        <v>2016</v>
      </c>
      <c r="B8394" s="53" t="str">
        <f t="shared" si="262"/>
        <v>2016_OH61</v>
      </c>
      <c r="C8394" t="s">
        <v>384</v>
      </c>
      <c r="D8394" t="s">
        <v>876</v>
      </c>
      <c r="E8394" s="53" t="str">
        <f t="shared" si="263"/>
        <v>2016_OHNOBLE</v>
      </c>
      <c r="F8394">
        <v>417000</v>
      </c>
      <c r="G8394" s="53">
        <f t="array" ref="G8394">SUM(IF(A8394=A$5:A8394,IF(C8394=C$5:C8394,1,0),0))</f>
        <v>61</v>
      </c>
    </row>
    <row r="8395" spans="1:7" x14ac:dyDescent="0.25">
      <c r="A8395">
        <v>2016</v>
      </c>
      <c r="B8395" s="53" t="str">
        <f t="shared" si="262"/>
        <v>2016_OH62</v>
      </c>
      <c r="C8395" t="s">
        <v>384</v>
      </c>
      <c r="D8395" t="s">
        <v>979</v>
      </c>
      <c r="E8395" s="53" t="str">
        <f t="shared" si="263"/>
        <v>2016_OHOTTAWA</v>
      </c>
      <c r="F8395">
        <v>417000</v>
      </c>
      <c r="G8395" s="53">
        <f t="array" ref="G8395">SUM(IF(A8395=A$5:A8395,IF(C8395=C$5:C8395,1,0),0))</f>
        <v>62</v>
      </c>
    </row>
    <row r="8396" spans="1:7" x14ac:dyDescent="0.25">
      <c r="A8396">
        <v>2016</v>
      </c>
      <c r="B8396" s="53" t="str">
        <f t="shared" si="262"/>
        <v>2016_OH63</v>
      </c>
      <c r="C8396" t="s">
        <v>384</v>
      </c>
      <c r="D8396" t="s">
        <v>745</v>
      </c>
      <c r="E8396" s="53" t="str">
        <f t="shared" si="263"/>
        <v>2016_OHPAULDING</v>
      </c>
      <c r="F8396">
        <v>417000</v>
      </c>
      <c r="G8396" s="53">
        <f t="array" ref="G8396">SUM(IF(A8396=A$5:A8396,IF(C8396=C$5:C8396,1,0),0))</f>
        <v>63</v>
      </c>
    </row>
    <row r="8397" spans="1:7" x14ac:dyDescent="0.25">
      <c r="A8397">
        <v>2016</v>
      </c>
      <c r="B8397" s="53" t="str">
        <f t="shared" si="262"/>
        <v>2016_OH64</v>
      </c>
      <c r="C8397" t="s">
        <v>384</v>
      </c>
      <c r="D8397" t="s">
        <v>473</v>
      </c>
      <c r="E8397" s="53" t="str">
        <f t="shared" si="263"/>
        <v>2016_OHPERRY</v>
      </c>
      <c r="F8397">
        <v>417000</v>
      </c>
      <c r="G8397" s="53">
        <f t="array" ref="G8397">SUM(IF(A8397=A$5:A8397,IF(C8397=C$5:C8397,1,0),0))</f>
        <v>64</v>
      </c>
    </row>
    <row r="8398" spans="1:7" x14ac:dyDescent="0.25">
      <c r="A8398">
        <v>2016</v>
      </c>
      <c r="B8398" s="53" t="str">
        <f t="shared" si="262"/>
        <v>2016_OH65</v>
      </c>
      <c r="C8398" t="s">
        <v>384</v>
      </c>
      <c r="D8398" t="s">
        <v>1566</v>
      </c>
      <c r="E8398" s="53" t="str">
        <f t="shared" si="263"/>
        <v>2016_OHPICKAWAY</v>
      </c>
      <c r="F8398">
        <v>417000</v>
      </c>
      <c r="G8398" s="53">
        <f t="array" ref="G8398">SUM(IF(A8398=A$5:A8398,IF(C8398=C$5:C8398,1,0),0))</f>
        <v>65</v>
      </c>
    </row>
    <row r="8399" spans="1:7" x14ac:dyDescent="0.25">
      <c r="A8399">
        <v>2016</v>
      </c>
      <c r="B8399" s="53" t="str">
        <f t="shared" si="262"/>
        <v>2016_OH66</v>
      </c>
      <c r="C8399" t="s">
        <v>384</v>
      </c>
      <c r="D8399" t="s">
        <v>277</v>
      </c>
      <c r="E8399" s="53" t="str">
        <f t="shared" si="263"/>
        <v>2016_OHPIKE</v>
      </c>
      <c r="F8399">
        <v>417000</v>
      </c>
      <c r="G8399" s="53">
        <f t="array" ref="G8399">SUM(IF(A8399=A$5:A8399,IF(C8399=C$5:C8399,1,0),0))</f>
        <v>66</v>
      </c>
    </row>
    <row r="8400" spans="1:7" x14ac:dyDescent="0.25">
      <c r="A8400">
        <v>2016</v>
      </c>
      <c r="B8400" s="53" t="str">
        <f t="shared" si="262"/>
        <v>2016_OH67</v>
      </c>
      <c r="C8400" t="s">
        <v>384</v>
      </c>
      <c r="D8400" t="s">
        <v>1567</v>
      </c>
      <c r="E8400" s="53" t="str">
        <f t="shared" si="263"/>
        <v>2016_OHPORTAGE</v>
      </c>
      <c r="F8400">
        <v>417000</v>
      </c>
      <c r="G8400" s="53">
        <f t="array" ref="G8400">SUM(IF(A8400=A$5:A8400,IF(C8400=C$5:C8400,1,0),0))</f>
        <v>67</v>
      </c>
    </row>
    <row r="8401" spans="1:7" x14ac:dyDescent="0.25">
      <c r="A8401">
        <v>2016</v>
      </c>
      <c r="B8401" s="53" t="str">
        <f t="shared" si="262"/>
        <v>2016_OH68</v>
      </c>
      <c r="C8401" t="s">
        <v>384</v>
      </c>
      <c r="D8401" t="s">
        <v>1568</v>
      </c>
      <c r="E8401" s="53" t="str">
        <f t="shared" si="263"/>
        <v>2016_OHPREBLE</v>
      </c>
      <c r="F8401">
        <v>417000</v>
      </c>
      <c r="G8401" s="53">
        <f t="array" ref="G8401">SUM(IF(A8401=A$5:A8401,IF(C8401=C$5:C8401,1,0),0))</f>
        <v>68</v>
      </c>
    </row>
    <row r="8402" spans="1:7" x14ac:dyDescent="0.25">
      <c r="A8402">
        <v>2016</v>
      </c>
      <c r="B8402" s="53" t="str">
        <f t="shared" si="262"/>
        <v>2016_OH69</v>
      </c>
      <c r="C8402" t="s">
        <v>384</v>
      </c>
      <c r="D8402" t="s">
        <v>264</v>
      </c>
      <c r="E8402" s="53" t="str">
        <f t="shared" si="263"/>
        <v>2016_OHPUTNAM</v>
      </c>
      <c r="F8402">
        <v>417000</v>
      </c>
      <c r="G8402" s="53">
        <f t="array" ref="G8402">SUM(IF(A8402=A$5:A8402,IF(C8402=C$5:C8402,1,0),0))</f>
        <v>69</v>
      </c>
    </row>
    <row r="8403" spans="1:7" x14ac:dyDescent="0.25">
      <c r="A8403">
        <v>2016</v>
      </c>
      <c r="B8403" s="53" t="str">
        <f t="shared" si="262"/>
        <v>2016_OH70</v>
      </c>
      <c r="C8403" t="s">
        <v>384</v>
      </c>
      <c r="D8403" t="s">
        <v>845</v>
      </c>
      <c r="E8403" s="53" t="str">
        <f t="shared" si="263"/>
        <v>2016_OHRICHLAND</v>
      </c>
      <c r="F8403">
        <v>417000</v>
      </c>
      <c r="G8403" s="53">
        <f t="array" ref="G8403">SUM(IF(A8403=A$5:A8403,IF(C8403=C$5:C8403,1,0),0))</f>
        <v>70</v>
      </c>
    </row>
    <row r="8404" spans="1:7" x14ac:dyDescent="0.25">
      <c r="A8404">
        <v>2016</v>
      </c>
      <c r="B8404" s="53" t="str">
        <f t="shared" si="262"/>
        <v>2016_OH71</v>
      </c>
      <c r="C8404" t="s">
        <v>384</v>
      </c>
      <c r="D8404" t="s">
        <v>1569</v>
      </c>
      <c r="E8404" s="53" t="str">
        <f t="shared" si="263"/>
        <v>2016_OHROSS</v>
      </c>
      <c r="F8404">
        <v>417000</v>
      </c>
      <c r="G8404" s="53">
        <f t="array" ref="G8404">SUM(IF(A8404=A$5:A8404,IF(C8404=C$5:C8404,1,0),0))</f>
        <v>71</v>
      </c>
    </row>
    <row r="8405" spans="1:7" x14ac:dyDescent="0.25">
      <c r="A8405">
        <v>2016</v>
      </c>
      <c r="B8405" s="53" t="str">
        <f t="shared" si="262"/>
        <v>2016_OH72</v>
      </c>
      <c r="C8405" t="s">
        <v>384</v>
      </c>
      <c r="D8405" t="s">
        <v>1570</v>
      </c>
      <c r="E8405" s="53" t="str">
        <f t="shared" si="263"/>
        <v>2016_OHSANDUSKY</v>
      </c>
      <c r="F8405">
        <v>417000</v>
      </c>
      <c r="G8405" s="53">
        <f t="array" ref="G8405">SUM(IF(A8405=A$5:A8405,IF(C8405=C$5:C8405,1,0),0))</f>
        <v>72</v>
      </c>
    </row>
    <row r="8406" spans="1:7" x14ac:dyDescent="0.25">
      <c r="A8406">
        <v>2016</v>
      </c>
      <c r="B8406" s="53" t="str">
        <f t="shared" si="262"/>
        <v>2016_OH73</v>
      </c>
      <c r="C8406" t="s">
        <v>384</v>
      </c>
      <c r="D8406" t="s">
        <v>1571</v>
      </c>
      <c r="E8406" s="53" t="str">
        <f t="shared" si="263"/>
        <v>2016_OHSCIOTO</v>
      </c>
      <c r="F8406">
        <v>417000</v>
      </c>
      <c r="G8406" s="53">
        <f t="array" ref="G8406">SUM(IF(A8406=A$5:A8406,IF(C8406=C$5:C8406,1,0),0))</f>
        <v>73</v>
      </c>
    </row>
    <row r="8407" spans="1:7" x14ac:dyDescent="0.25">
      <c r="A8407">
        <v>2016</v>
      </c>
      <c r="B8407" s="53" t="str">
        <f t="shared" si="262"/>
        <v>2016_OH74</v>
      </c>
      <c r="C8407" t="s">
        <v>384</v>
      </c>
      <c r="D8407" t="s">
        <v>1451</v>
      </c>
      <c r="E8407" s="53" t="str">
        <f t="shared" si="263"/>
        <v>2016_OHSENECA</v>
      </c>
      <c r="F8407">
        <v>417000</v>
      </c>
      <c r="G8407" s="53">
        <f t="array" ref="G8407">SUM(IF(A8407=A$5:A8407,IF(C8407=C$5:C8407,1,0),0))</f>
        <v>74</v>
      </c>
    </row>
    <row r="8408" spans="1:7" x14ac:dyDescent="0.25">
      <c r="A8408">
        <v>2016</v>
      </c>
      <c r="B8408" s="53" t="str">
        <f t="shared" si="262"/>
        <v>2016_OH75</v>
      </c>
      <c r="C8408" t="s">
        <v>384</v>
      </c>
      <c r="D8408" t="s">
        <v>478</v>
      </c>
      <c r="E8408" s="53" t="str">
        <f t="shared" si="263"/>
        <v>2016_OHSHELBY</v>
      </c>
      <c r="F8408">
        <v>417000</v>
      </c>
      <c r="G8408" s="53">
        <f t="array" ref="G8408">SUM(IF(A8408=A$5:A8408,IF(C8408=C$5:C8408,1,0),0))</f>
        <v>75</v>
      </c>
    </row>
    <row r="8409" spans="1:7" x14ac:dyDescent="0.25">
      <c r="A8409">
        <v>2016</v>
      </c>
      <c r="B8409" s="53" t="str">
        <f t="shared" si="262"/>
        <v>2016_OH76</v>
      </c>
      <c r="C8409" t="s">
        <v>384</v>
      </c>
      <c r="D8409" t="s">
        <v>849</v>
      </c>
      <c r="E8409" s="53" t="str">
        <f t="shared" si="263"/>
        <v>2016_OHSTARK</v>
      </c>
      <c r="F8409">
        <v>417000</v>
      </c>
      <c r="G8409" s="53">
        <f t="array" ref="G8409">SUM(IF(A8409=A$5:A8409,IF(C8409=C$5:C8409,1,0),0))</f>
        <v>76</v>
      </c>
    </row>
    <row r="8410" spans="1:7" x14ac:dyDescent="0.25">
      <c r="A8410">
        <v>2016</v>
      </c>
      <c r="B8410" s="53" t="str">
        <f t="shared" si="262"/>
        <v>2016_OH77</v>
      </c>
      <c r="C8410" t="s">
        <v>384</v>
      </c>
      <c r="D8410" t="s">
        <v>203</v>
      </c>
      <c r="E8410" s="53" t="str">
        <f t="shared" si="263"/>
        <v>2016_OHSUMMIT</v>
      </c>
      <c r="F8410">
        <v>417000</v>
      </c>
      <c r="G8410" s="53">
        <f t="array" ref="G8410">SUM(IF(A8410=A$5:A8410,IF(C8410=C$5:C8410,1,0),0))</f>
        <v>77</v>
      </c>
    </row>
    <row r="8411" spans="1:7" x14ac:dyDescent="0.25">
      <c r="A8411">
        <v>2016</v>
      </c>
      <c r="B8411" s="53" t="str">
        <f t="shared" si="262"/>
        <v>2016_OH78</v>
      </c>
      <c r="C8411" t="s">
        <v>384</v>
      </c>
      <c r="D8411" t="s">
        <v>1572</v>
      </c>
      <c r="E8411" s="53" t="str">
        <f t="shared" si="263"/>
        <v>2016_OHTRUMBULL</v>
      </c>
      <c r="F8411">
        <v>417000</v>
      </c>
      <c r="G8411" s="53">
        <f t="array" ref="G8411">SUM(IF(A8411=A$5:A8411,IF(C8411=C$5:C8411,1,0),0))</f>
        <v>78</v>
      </c>
    </row>
    <row r="8412" spans="1:7" x14ac:dyDescent="0.25">
      <c r="A8412">
        <v>2016</v>
      </c>
      <c r="B8412" s="53" t="str">
        <f t="shared" si="262"/>
        <v>2016_OH79</v>
      </c>
      <c r="C8412" t="s">
        <v>384</v>
      </c>
      <c r="D8412" t="s">
        <v>1573</v>
      </c>
      <c r="E8412" s="53" t="str">
        <f t="shared" si="263"/>
        <v>2016_OHTUSCARAWAS</v>
      </c>
      <c r="F8412">
        <v>417000</v>
      </c>
      <c r="G8412" s="53">
        <f t="array" ref="G8412">SUM(IF(A8412=A$5:A8412,IF(C8412=C$5:C8412,1,0),0))</f>
        <v>79</v>
      </c>
    </row>
    <row r="8413" spans="1:7" x14ac:dyDescent="0.25">
      <c r="A8413">
        <v>2016</v>
      </c>
      <c r="B8413" s="53" t="str">
        <f t="shared" si="262"/>
        <v>2016_OH80</v>
      </c>
      <c r="C8413" t="s">
        <v>384</v>
      </c>
      <c r="D8413" t="s">
        <v>258</v>
      </c>
      <c r="E8413" s="53" t="str">
        <f t="shared" si="263"/>
        <v>2016_OHUNION</v>
      </c>
      <c r="F8413">
        <v>417000</v>
      </c>
      <c r="G8413" s="53">
        <f t="array" ref="G8413">SUM(IF(A8413=A$5:A8413,IF(C8413=C$5:C8413,1,0),0))</f>
        <v>80</v>
      </c>
    </row>
    <row r="8414" spans="1:7" x14ac:dyDescent="0.25">
      <c r="A8414">
        <v>2016</v>
      </c>
      <c r="B8414" s="53" t="str">
        <f t="shared" si="262"/>
        <v>2016_OH81</v>
      </c>
      <c r="C8414" t="s">
        <v>384</v>
      </c>
      <c r="D8414" t="s">
        <v>1574</v>
      </c>
      <c r="E8414" s="53" t="str">
        <f t="shared" si="263"/>
        <v>2016_OHVAN WERT</v>
      </c>
      <c r="F8414">
        <v>417000</v>
      </c>
      <c r="G8414" s="53">
        <f t="array" ref="G8414">SUM(IF(A8414=A$5:A8414,IF(C8414=C$5:C8414,1,0),0))</f>
        <v>81</v>
      </c>
    </row>
    <row r="8415" spans="1:7" x14ac:dyDescent="0.25">
      <c r="A8415">
        <v>2016</v>
      </c>
      <c r="B8415" s="53" t="str">
        <f t="shared" si="262"/>
        <v>2016_OH82</v>
      </c>
      <c r="C8415" t="s">
        <v>384</v>
      </c>
      <c r="D8415" t="s">
        <v>1575</v>
      </c>
      <c r="E8415" s="53" t="str">
        <f t="shared" si="263"/>
        <v>2016_OHVINTON</v>
      </c>
      <c r="F8415">
        <v>417000</v>
      </c>
      <c r="G8415" s="53">
        <f t="array" ref="G8415">SUM(IF(A8415=A$5:A8415,IF(C8415=C$5:C8415,1,0),0))</f>
        <v>82</v>
      </c>
    </row>
    <row r="8416" spans="1:7" x14ac:dyDescent="0.25">
      <c r="A8416">
        <v>2016</v>
      </c>
      <c r="B8416" s="53" t="str">
        <f t="shared" si="262"/>
        <v>2016_OH83</v>
      </c>
      <c r="C8416" t="s">
        <v>384</v>
      </c>
      <c r="D8416" t="s">
        <v>336</v>
      </c>
      <c r="E8416" s="53" t="str">
        <f t="shared" si="263"/>
        <v>2016_OHWARREN</v>
      </c>
      <c r="F8416">
        <v>417000</v>
      </c>
      <c r="G8416" s="53">
        <f t="array" ref="G8416">SUM(IF(A8416=A$5:A8416,IF(C8416=C$5:C8416,1,0),0))</f>
        <v>83</v>
      </c>
    </row>
    <row r="8417" spans="1:7" x14ac:dyDescent="0.25">
      <c r="A8417">
        <v>2016</v>
      </c>
      <c r="B8417" s="53" t="str">
        <f t="shared" si="262"/>
        <v>2016_OH84</v>
      </c>
      <c r="C8417" t="s">
        <v>384</v>
      </c>
      <c r="D8417" t="s">
        <v>125</v>
      </c>
      <c r="E8417" s="53" t="str">
        <f t="shared" si="263"/>
        <v>2016_OHWASHINGTON</v>
      </c>
      <c r="F8417">
        <v>417000</v>
      </c>
      <c r="G8417" s="53">
        <f t="array" ref="G8417">SUM(IF(A8417=A$5:A8417,IF(C8417=C$5:C8417,1,0),0))</f>
        <v>84</v>
      </c>
    </row>
    <row r="8418" spans="1:7" x14ac:dyDescent="0.25">
      <c r="A8418">
        <v>2016</v>
      </c>
      <c r="B8418" s="53" t="str">
        <f t="shared" si="262"/>
        <v>2016_OH85</v>
      </c>
      <c r="C8418" t="s">
        <v>384</v>
      </c>
      <c r="D8418" t="s">
        <v>770</v>
      </c>
      <c r="E8418" s="53" t="str">
        <f t="shared" si="263"/>
        <v>2016_OHWAYNE</v>
      </c>
      <c r="F8418">
        <v>417000</v>
      </c>
      <c r="G8418" s="53">
        <f t="array" ref="G8418">SUM(IF(A8418=A$5:A8418,IF(C8418=C$5:C8418,1,0),0))</f>
        <v>85</v>
      </c>
    </row>
    <row r="8419" spans="1:7" x14ac:dyDescent="0.25">
      <c r="A8419">
        <v>2016</v>
      </c>
      <c r="B8419" s="53" t="str">
        <f t="shared" si="262"/>
        <v>2016_OH86</v>
      </c>
      <c r="C8419" t="s">
        <v>384</v>
      </c>
      <c r="D8419" t="s">
        <v>1542</v>
      </c>
      <c r="E8419" s="53" t="str">
        <f t="shared" si="263"/>
        <v>2016_OHWILLIAMS</v>
      </c>
      <c r="F8419">
        <v>417000</v>
      </c>
      <c r="G8419" s="53">
        <f t="array" ref="G8419">SUM(IF(A8419=A$5:A8419,IF(C8419=C$5:C8419,1,0),0))</f>
        <v>86</v>
      </c>
    </row>
    <row r="8420" spans="1:7" x14ac:dyDescent="0.25">
      <c r="A8420">
        <v>2016</v>
      </c>
      <c r="B8420" s="53" t="str">
        <f t="shared" si="262"/>
        <v>2016_OH87</v>
      </c>
      <c r="C8420" t="s">
        <v>384</v>
      </c>
      <c r="D8420" t="s">
        <v>1576</v>
      </c>
      <c r="E8420" s="53" t="str">
        <f t="shared" si="263"/>
        <v>2016_OHWOOD</v>
      </c>
      <c r="F8420">
        <v>417000</v>
      </c>
      <c r="G8420" s="53">
        <f t="array" ref="G8420">SUM(IF(A8420=A$5:A8420,IF(C8420=C$5:C8420,1,0),0))</f>
        <v>87</v>
      </c>
    </row>
    <row r="8421" spans="1:7" x14ac:dyDescent="0.25">
      <c r="A8421">
        <v>2016</v>
      </c>
      <c r="B8421" s="53" t="str">
        <f t="shared" si="262"/>
        <v>2016_OH88</v>
      </c>
      <c r="C8421" t="s">
        <v>384</v>
      </c>
      <c r="D8421" t="s">
        <v>1577</v>
      </c>
      <c r="E8421" s="53" t="str">
        <f t="shared" si="263"/>
        <v>2016_OHWYANDOT</v>
      </c>
      <c r="F8421">
        <v>417000</v>
      </c>
      <c r="G8421" s="53">
        <f t="array" ref="G8421">SUM(IF(A8421=A$5:A8421,IF(C8421=C$5:C8421,1,0),0))</f>
        <v>88</v>
      </c>
    </row>
    <row r="8422" spans="1:7" x14ac:dyDescent="0.25">
      <c r="A8422">
        <v>2016</v>
      </c>
      <c r="B8422" s="53" t="str">
        <f t="shared" si="262"/>
        <v>2016_OK1</v>
      </c>
      <c r="C8422" t="s">
        <v>385</v>
      </c>
      <c r="D8422" t="s">
        <v>897</v>
      </c>
      <c r="E8422" s="53" t="str">
        <f t="shared" si="263"/>
        <v>2016_OKADAIR</v>
      </c>
      <c r="F8422">
        <v>417000</v>
      </c>
      <c r="G8422" s="53">
        <f t="array" ref="G8422">SUM(IF(A8422=A$5:A8422,IF(C8422=C$5:C8422,1,0),0))</f>
        <v>1</v>
      </c>
    </row>
    <row r="8423" spans="1:7" x14ac:dyDescent="0.25">
      <c r="A8423">
        <v>2016</v>
      </c>
      <c r="B8423" s="53" t="str">
        <f t="shared" si="262"/>
        <v>2016_OK2</v>
      </c>
      <c r="C8423" t="s">
        <v>385</v>
      </c>
      <c r="D8423" t="s">
        <v>1578</v>
      </c>
      <c r="E8423" s="53" t="str">
        <f t="shared" si="263"/>
        <v>2016_OKALFALFA</v>
      </c>
      <c r="F8423">
        <v>417000</v>
      </c>
      <c r="G8423" s="53">
        <f t="array" ref="G8423">SUM(IF(A8423=A$5:A8423,IF(C8423=C$5:C8423,1,0),0))</f>
        <v>2</v>
      </c>
    </row>
    <row r="8424" spans="1:7" x14ac:dyDescent="0.25">
      <c r="A8424">
        <v>2016</v>
      </c>
      <c r="B8424" s="53" t="str">
        <f t="shared" si="262"/>
        <v>2016_OK3</v>
      </c>
      <c r="C8424" t="s">
        <v>385</v>
      </c>
      <c r="D8424" t="s">
        <v>1579</v>
      </c>
      <c r="E8424" s="53" t="str">
        <f t="shared" si="263"/>
        <v>2016_OKATOKA</v>
      </c>
      <c r="F8424">
        <v>417000</v>
      </c>
      <c r="G8424" s="53">
        <f t="array" ref="G8424">SUM(IF(A8424=A$5:A8424,IF(C8424=C$5:C8424,1,0),0))</f>
        <v>3</v>
      </c>
    </row>
    <row r="8425" spans="1:7" x14ac:dyDescent="0.25">
      <c r="A8425">
        <v>2016</v>
      </c>
      <c r="B8425" s="53" t="str">
        <f t="shared" si="262"/>
        <v>2016_OK4</v>
      </c>
      <c r="C8425" t="s">
        <v>385</v>
      </c>
      <c r="D8425" t="s">
        <v>1580</v>
      </c>
      <c r="E8425" s="53" t="str">
        <f t="shared" si="263"/>
        <v>2016_OKBEAVER</v>
      </c>
      <c r="F8425">
        <v>417000</v>
      </c>
      <c r="G8425" s="53">
        <f t="array" ref="G8425">SUM(IF(A8425=A$5:A8425,IF(C8425=C$5:C8425,1,0),0))</f>
        <v>4</v>
      </c>
    </row>
    <row r="8426" spans="1:7" x14ac:dyDescent="0.25">
      <c r="A8426">
        <v>2016</v>
      </c>
      <c r="B8426" s="53" t="str">
        <f t="shared" si="262"/>
        <v>2016_OK5</v>
      </c>
      <c r="C8426" t="s">
        <v>385</v>
      </c>
      <c r="D8426" t="s">
        <v>1581</v>
      </c>
      <c r="E8426" s="53" t="str">
        <f t="shared" si="263"/>
        <v>2016_OKBECKHAM</v>
      </c>
      <c r="F8426">
        <v>417000</v>
      </c>
      <c r="G8426" s="53">
        <f t="array" ref="G8426">SUM(IF(A8426=A$5:A8426,IF(C8426=C$5:C8426,1,0),0))</f>
        <v>5</v>
      </c>
    </row>
    <row r="8427" spans="1:7" x14ac:dyDescent="0.25">
      <c r="A8427">
        <v>2016</v>
      </c>
      <c r="B8427" s="53" t="str">
        <f t="shared" si="262"/>
        <v>2016_OK6</v>
      </c>
      <c r="C8427" t="s">
        <v>385</v>
      </c>
      <c r="D8427" t="s">
        <v>219</v>
      </c>
      <c r="E8427" s="53" t="str">
        <f t="shared" si="263"/>
        <v>2016_OKBLAINE</v>
      </c>
      <c r="F8427">
        <v>417000</v>
      </c>
      <c r="G8427" s="53">
        <f t="array" ref="G8427">SUM(IF(A8427=A$5:A8427,IF(C8427=C$5:C8427,1,0),0))</f>
        <v>6</v>
      </c>
    </row>
    <row r="8428" spans="1:7" x14ac:dyDescent="0.25">
      <c r="A8428">
        <v>2016</v>
      </c>
      <c r="B8428" s="53" t="str">
        <f t="shared" si="262"/>
        <v>2016_OK7</v>
      </c>
      <c r="C8428" t="s">
        <v>385</v>
      </c>
      <c r="D8428" t="s">
        <v>683</v>
      </c>
      <c r="E8428" s="53" t="str">
        <f t="shared" si="263"/>
        <v>2016_OKBRYAN</v>
      </c>
      <c r="F8428">
        <v>417000</v>
      </c>
      <c r="G8428" s="53">
        <f t="array" ref="G8428">SUM(IF(A8428=A$5:A8428,IF(C8428=C$5:C8428,1,0),0))</f>
        <v>7</v>
      </c>
    </row>
    <row r="8429" spans="1:7" x14ac:dyDescent="0.25">
      <c r="A8429">
        <v>2016</v>
      </c>
      <c r="B8429" s="53" t="str">
        <f t="shared" si="262"/>
        <v>2016_OK8</v>
      </c>
      <c r="C8429" t="s">
        <v>385</v>
      </c>
      <c r="D8429" t="s">
        <v>1060</v>
      </c>
      <c r="E8429" s="53" t="str">
        <f t="shared" si="263"/>
        <v>2016_OKCADDO</v>
      </c>
      <c r="F8429">
        <v>417000</v>
      </c>
      <c r="G8429" s="53">
        <f t="array" ref="G8429">SUM(IF(A8429=A$5:A8429,IF(C8429=C$5:C8429,1,0),0))</f>
        <v>8</v>
      </c>
    </row>
    <row r="8430" spans="1:7" x14ac:dyDescent="0.25">
      <c r="A8430">
        <v>2016</v>
      </c>
      <c r="B8430" s="53" t="str">
        <f t="shared" si="262"/>
        <v>2016_OK9</v>
      </c>
      <c r="C8430" t="s">
        <v>385</v>
      </c>
      <c r="D8430" t="s">
        <v>1582</v>
      </c>
      <c r="E8430" s="53" t="str">
        <f t="shared" si="263"/>
        <v>2016_OKCANADIAN</v>
      </c>
      <c r="F8430">
        <v>417000</v>
      </c>
      <c r="G8430" s="53">
        <f t="array" ref="G8430">SUM(IF(A8430=A$5:A8430,IF(C8430=C$5:C8430,1,0),0))</f>
        <v>9</v>
      </c>
    </row>
    <row r="8431" spans="1:7" x14ac:dyDescent="0.25">
      <c r="A8431">
        <v>2016</v>
      </c>
      <c r="B8431" s="53" t="str">
        <f t="shared" si="262"/>
        <v>2016_OK10</v>
      </c>
      <c r="C8431" t="s">
        <v>385</v>
      </c>
      <c r="D8431" t="s">
        <v>1015</v>
      </c>
      <c r="E8431" s="53" t="str">
        <f t="shared" si="263"/>
        <v>2016_OKCARTER</v>
      </c>
      <c r="F8431">
        <v>417000</v>
      </c>
      <c r="G8431" s="53">
        <f t="array" ref="G8431">SUM(IF(A8431=A$5:A8431,IF(C8431=C$5:C8431,1,0),0))</f>
        <v>10</v>
      </c>
    </row>
    <row r="8432" spans="1:7" x14ac:dyDescent="0.25">
      <c r="A8432">
        <v>2016</v>
      </c>
      <c r="B8432" s="53" t="str">
        <f t="shared" si="262"/>
        <v>2016_OK11</v>
      </c>
      <c r="C8432" t="s">
        <v>385</v>
      </c>
      <c r="D8432" t="s">
        <v>436</v>
      </c>
      <c r="E8432" s="53" t="str">
        <f t="shared" si="263"/>
        <v>2016_OKCHEROKEE</v>
      </c>
      <c r="F8432">
        <v>417000</v>
      </c>
      <c r="G8432" s="53">
        <f t="array" ref="G8432">SUM(IF(A8432=A$5:A8432,IF(C8432=C$5:C8432,1,0),0))</f>
        <v>11</v>
      </c>
    </row>
    <row r="8433" spans="1:7" x14ac:dyDescent="0.25">
      <c r="A8433">
        <v>2016</v>
      </c>
      <c r="B8433" s="53" t="str">
        <f t="shared" si="262"/>
        <v>2016_OK12</v>
      </c>
      <c r="C8433" t="s">
        <v>385</v>
      </c>
      <c r="D8433" t="s">
        <v>438</v>
      </c>
      <c r="E8433" s="53" t="str">
        <f t="shared" si="263"/>
        <v>2016_OKCHOCTAW</v>
      </c>
      <c r="F8433">
        <v>417000</v>
      </c>
      <c r="G8433" s="53">
        <f t="array" ref="G8433">SUM(IF(A8433=A$5:A8433,IF(C8433=C$5:C8433,1,0),0))</f>
        <v>12</v>
      </c>
    </row>
    <row r="8434" spans="1:7" x14ac:dyDescent="0.25">
      <c r="A8434">
        <v>2016</v>
      </c>
      <c r="B8434" s="53" t="str">
        <f t="shared" si="262"/>
        <v>2016_OK13</v>
      </c>
      <c r="C8434" t="s">
        <v>385</v>
      </c>
      <c r="D8434" t="s">
        <v>1583</v>
      </c>
      <c r="E8434" s="53" t="str">
        <f t="shared" si="263"/>
        <v>2016_OKCIMARRON</v>
      </c>
      <c r="F8434">
        <v>417000</v>
      </c>
      <c r="G8434" s="53">
        <f t="array" ref="G8434">SUM(IF(A8434=A$5:A8434,IF(C8434=C$5:C8434,1,0),0))</f>
        <v>13</v>
      </c>
    </row>
    <row r="8435" spans="1:7" x14ac:dyDescent="0.25">
      <c r="A8435">
        <v>2016</v>
      </c>
      <c r="B8435" s="53" t="str">
        <f t="shared" si="262"/>
        <v>2016_OK14</v>
      </c>
      <c r="C8435" t="s">
        <v>385</v>
      </c>
      <c r="D8435" t="s">
        <v>508</v>
      </c>
      <c r="E8435" s="53" t="str">
        <f t="shared" si="263"/>
        <v>2016_OKCLEVELAND</v>
      </c>
      <c r="F8435">
        <v>417000</v>
      </c>
      <c r="G8435" s="53">
        <f t="array" ref="G8435">SUM(IF(A8435=A$5:A8435,IF(C8435=C$5:C8435,1,0),0))</f>
        <v>14</v>
      </c>
    </row>
    <row r="8436" spans="1:7" x14ac:dyDescent="0.25">
      <c r="A8436">
        <v>2016</v>
      </c>
      <c r="B8436" s="53" t="str">
        <f t="shared" si="262"/>
        <v>2016_OK15</v>
      </c>
      <c r="C8436" t="s">
        <v>385</v>
      </c>
      <c r="D8436" t="s">
        <v>1584</v>
      </c>
      <c r="E8436" s="53" t="str">
        <f t="shared" si="263"/>
        <v>2016_OKCOAL</v>
      </c>
      <c r="F8436">
        <v>417000</v>
      </c>
      <c r="G8436" s="53">
        <f t="array" ref="G8436">SUM(IF(A8436=A$5:A8436,IF(C8436=C$5:C8436,1,0),0))</f>
        <v>15</v>
      </c>
    </row>
    <row r="8437" spans="1:7" x14ac:dyDescent="0.25">
      <c r="A8437">
        <v>2016</v>
      </c>
      <c r="B8437" s="53" t="str">
        <f t="shared" si="262"/>
        <v>2016_OK16</v>
      </c>
      <c r="C8437" t="s">
        <v>385</v>
      </c>
      <c r="D8437" t="s">
        <v>948</v>
      </c>
      <c r="E8437" s="53" t="str">
        <f t="shared" si="263"/>
        <v>2016_OKCOMANCHE</v>
      </c>
      <c r="F8437">
        <v>417000</v>
      </c>
      <c r="G8437" s="53">
        <f t="array" ref="G8437">SUM(IF(A8437=A$5:A8437,IF(C8437=C$5:C8437,1,0),0))</f>
        <v>16</v>
      </c>
    </row>
    <row r="8438" spans="1:7" x14ac:dyDescent="0.25">
      <c r="A8438">
        <v>2016</v>
      </c>
      <c r="B8438" s="53" t="str">
        <f t="shared" si="262"/>
        <v>2016_OK17</v>
      </c>
      <c r="C8438" t="s">
        <v>385</v>
      </c>
      <c r="D8438" t="s">
        <v>1585</v>
      </c>
      <c r="E8438" s="53" t="str">
        <f t="shared" si="263"/>
        <v>2016_OKCOTTON</v>
      </c>
      <c r="F8438">
        <v>417000</v>
      </c>
      <c r="G8438" s="53">
        <f t="array" ref="G8438">SUM(IF(A8438=A$5:A8438,IF(C8438=C$5:C8438,1,0),0))</f>
        <v>17</v>
      </c>
    </row>
    <row r="8439" spans="1:7" x14ac:dyDescent="0.25">
      <c r="A8439">
        <v>2016</v>
      </c>
      <c r="B8439" s="53" t="str">
        <f t="shared" si="262"/>
        <v>2016_OK18</v>
      </c>
      <c r="C8439" t="s">
        <v>385</v>
      </c>
      <c r="D8439" t="s">
        <v>1586</v>
      </c>
      <c r="E8439" s="53" t="str">
        <f t="shared" si="263"/>
        <v>2016_OKCRAIG</v>
      </c>
      <c r="F8439">
        <v>417000</v>
      </c>
      <c r="G8439" s="53">
        <f t="array" ref="G8439">SUM(IF(A8439=A$5:A8439,IF(C8439=C$5:C8439,1,0),0))</f>
        <v>18</v>
      </c>
    </row>
    <row r="8440" spans="1:7" x14ac:dyDescent="0.25">
      <c r="A8440">
        <v>2016</v>
      </c>
      <c r="B8440" s="53" t="str">
        <f t="shared" si="262"/>
        <v>2016_OK19</v>
      </c>
      <c r="C8440" t="s">
        <v>385</v>
      </c>
      <c r="D8440" t="s">
        <v>1587</v>
      </c>
      <c r="E8440" s="53" t="str">
        <f t="shared" si="263"/>
        <v>2016_OKCREEK</v>
      </c>
      <c r="F8440">
        <v>417000</v>
      </c>
      <c r="G8440" s="53">
        <f t="array" ref="G8440">SUM(IF(A8440=A$5:A8440,IF(C8440=C$5:C8440,1,0),0))</f>
        <v>19</v>
      </c>
    </row>
    <row r="8441" spans="1:7" x14ac:dyDescent="0.25">
      <c r="A8441">
        <v>2016</v>
      </c>
      <c r="B8441" s="53" t="str">
        <f t="shared" si="262"/>
        <v>2016_OK20</v>
      </c>
      <c r="C8441" t="s">
        <v>385</v>
      </c>
      <c r="D8441" t="s">
        <v>592</v>
      </c>
      <c r="E8441" s="53" t="str">
        <f t="shared" si="263"/>
        <v>2016_OKCUSTER</v>
      </c>
      <c r="F8441">
        <v>417000</v>
      </c>
      <c r="G8441" s="53">
        <f t="array" ref="G8441">SUM(IF(A8441=A$5:A8441,IF(C8441=C$5:C8441,1,0),0))</f>
        <v>20</v>
      </c>
    </row>
    <row r="8442" spans="1:7" x14ac:dyDescent="0.25">
      <c r="A8442">
        <v>2016</v>
      </c>
      <c r="B8442" s="53" t="str">
        <f t="shared" si="262"/>
        <v>2016_OK21</v>
      </c>
      <c r="C8442" t="s">
        <v>385</v>
      </c>
      <c r="D8442" t="s">
        <v>85</v>
      </c>
      <c r="E8442" s="53" t="str">
        <f t="shared" si="263"/>
        <v>2016_OKDELAWARE</v>
      </c>
      <c r="F8442">
        <v>417000</v>
      </c>
      <c r="G8442" s="53">
        <f t="array" ref="G8442">SUM(IF(A8442=A$5:A8442,IF(C8442=C$5:C8442,1,0),0))</f>
        <v>21</v>
      </c>
    </row>
    <row r="8443" spans="1:7" x14ac:dyDescent="0.25">
      <c r="A8443">
        <v>2016</v>
      </c>
      <c r="B8443" s="53" t="str">
        <f t="shared" si="262"/>
        <v>2016_OK22</v>
      </c>
      <c r="C8443" t="s">
        <v>385</v>
      </c>
      <c r="D8443" t="s">
        <v>1588</v>
      </c>
      <c r="E8443" s="53" t="str">
        <f t="shared" si="263"/>
        <v>2016_OKDEWEY</v>
      </c>
      <c r="F8443">
        <v>417000</v>
      </c>
      <c r="G8443" s="53">
        <f t="array" ref="G8443">SUM(IF(A8443=A$5:A8443,IF(C8443=C$5:C8443,1,0),0))</f>
        <v>22</v>
      </c>
    </row>
    <row r="8444" spans="1:7" x14ac:dyDescent="0.25">
      <c r="A8444">
        <v>2016</v>
      </c>
      <c r="B8444" s="53" t="str">
        <f t="shared" si="262"/>
        <v>2016_OK23</v>
      </c>
      <c r="C8444" t="s">
        <v>385</v>
      </c>
      <c r="D8444" t="s">
        <v>952</v>
      </c>
      <c r="E8444" s="53" t="str">
        <f t="shared" si="263"/>
        <v>2016_OKELLIS</v>
      </c>
      <c r="F8444">
        <v>417000</v>
      </c>
      <c r="G8444" s="53">
        <f t="array" ref="G8444">SUM(IF(A8444=A$5:A8444,IF(C8444=C$5:C8444,1,0),0))</f>
        <v>23</v>
      </c>
    </row>
    <row r="8445" spans="1:7" x14ac:dyDescent="0.25">
      <c r="A8445">
        <v>2016</v>
      </c>
      <c r="B8445" s="53" t="str">
        <f t="shared" si="262"/>
        <v>2016_OK24</v>
      </c>
      <c r="C8445" t="s">
        <v>385</v>
      </c>
      <c r="D8445" t="s">
        <v>193</v>
      </c>
      <c r="E8445" s="53" t="str">
        <f t="shared" si="263"/>
        <v>2016_OKGARFIELD</v>
      </c>
      <c r="F8445">
        <v>417000</v>
      </c>
      <c r="G8445" s="53">
        <f t="array" ref="G8445">SUM(IF(A8445=A$5:A8445,IF(C8445=C$5:C8445,1,0),0))</f>
        <v>24</v>
      </c>
    </row>
    <row r="8446" spans="1:7" x14ac:dyDescent="0.25">
      <c r="A8446">
        <v>2016</v>
      </c>
      <c r="B8446" s="53" t="str">
        <f t="shared" si="262"/>
        <v>2016_OK25</v>
      </c>
      <c r="C8446" t="s">
        <v>385</v>
      </c>
      <c r="D8446" t="s">
        <v>1589</v>
      </c>
      <c r="E8446" s="53" t="str">
        <f t="shared" si="263"/>
        <v>2016_OKGARVIN</v>
      </c>
      <c r="F8446">
        <v>417000</v>
      </c>
      <c r="G8446" s="53">
        <f t="array" ref="G8446">SUM(IF(A8446=A$5:A8446,IF(C8446=C$5:C8446,1,0),0))</f>
        <v>25</v>
      </c>
    </row>
    <row r="8447" spans="1:7" x14ac:dyDescent="0.25">
      <c r="A8447">
        <v>2016</v>
      </c>
      <c r="B8447" s="53" t="str">
        <f t="shared" si="262"/>
        <v>2016_OK26</v>
      </c>
      <c r="C8447" t="s">
        <v>385</v>
      </c>
      <c r="D8447" t="s">
        <v>719</v>
      </c>
      <c r="E8447" s="53" t="str">
        <f t="shared" si="263"/>
        <v>2016_OKGRADY</v>
      </c>
      <c r="F8447">
        <v>417000</v>
      </c>
      <c r="G8447" s="53">
        <f t="array" ref="G8447">SUM(IF(A8447=A$5:A8447,IF(C8447=C$5:C8447,1,0),0))</f>
        <v>26</v>
      </c>
    </row>
    <row r="8448" spans="1:7" x14ac:dyDescent="0.25">
      <c r="A8448">
        <v>2016</v>
      </c>
      <c r="B8448" s="53" t="str">
        <f t="shared" si="262"/>
        <v>2016_OK27</v>
      </c>
      <c r="C8448" t="s">
        <v>385</v>
      </c>
      <c r="D8448" t="s">
        <v>520</v>
      </c>
      <c r="E8448" s="53" t="str">
        <f t="shared" si="263"/>
        <v>2016_OKGRANT</v>
      </c>
      <c r="F8448">
        <v>417000</v>
      </c>
      <c r="G8448" s="53">
        <f t="array" ref="G8448">SUM(IF(A8448=A$5:A8448,IF(C8448=C$5:C8448,1,0),0))</f>
        <v>27</v>
      </c>
    </row>
    <row r="8449" spans="1:7" x14ac:dyDescent="0.25">
      <c r="A8449">
        <v>2016</v>
      </c>
      <c r="B8449" s="53" t="str">
        <f t="shared" si="262"/>
        <v>2016_OK28</v>
      </c>
      <c r="C8449" t="s">
        <v>385</v>
      </c>
      <c r="D8449" t="s">
        <v>1590</v>
      </c>
      <c r="E8449" s="53" t="str">
        <f t="shared" si="263"/>
        <v>2016_OKGREER</v>
      </c>
      <c r="F8449">
        <v>417000</v>
      </c>
      <c r="G8449" s="53">
        <f t="array" ref="G8449">SUM(IF(A8449=A$5:A8449,IF(C8449=C$5:C8449,1,0),0))</f>
        <v>28</v>
      </c>
    </row>
    <row r="8450" spans="1:7" x14ac:dyDescent="0.25">
      <c r="A8450">
        <v>2016</v>
      </c>
      <c r="B8450" s="53" t="str">
        <f t="shared" si="262"/>
        <v>2016_OK29</v>
      </c>
      <c r="C8450" t="s">
        <v>385</v>
      </c>
      <c r="D8450" t="s">
        <v>1591</v>
      </c>
      <c r="E8450" s="53" t="str">
        <f t="shared" si="263"/>
        <v>2016_OKHARMON</v>
      </c>
      <c r="F8450">
        <v>417000</v>
      </c>
      <c r="G8450" s="53">
        <f t="array" ref="G8450">SUM(IF(A8450=A$5:A8450,IF(C8450=C$5:C8450,1,0),0))</f>
        <v>29</v>
      </c>
    </row>
    <row r="8451" spans="1:7" x14ac:dyDescent="0.25">
      <c r="A8451">
        <v>2016</v>
      </c>
      <c r="B8451" s="53" t="str">
        <f t="shared" si="262"/>
        <v>2016_OK30</v>
      </c>
      <c r="C8451" t="s">
        <v>385</v>
      </c>
      <c r="D8451" t="s">
        <v>960</v>
      </c>
      <c r="E8451" s="53" t="str">
        <f t="shared" si="263"/>
        <v>2016_OKHARPER</v>
      </c>
      <c r="F8451">
        <v>417000</v>
      </c>
      <c r="G8451" s="53">
        <f t="array" ref="G8451">SUM(IF(A8451=A$5:A8451,IF(C8451=C$5:C8451,1,0),0))</f>
        <v>30</v>
      </c>
    </row>
    <row r="8452" spans="1:7" x14ac:dyDescent="0.25">
      <c r="A8452">
        <v>2016</v>
      </c>
      <c r="B8452" s="53" t="str">
        <f t="shared" si="262"/>
        <v>2016_OK31</v>
      </c>
      <c r="C8452" t="s">
        <v>385</v>
      </c>
      <c r="D8452" t="s">
        <v>962</v>
      </c>
      <c r="E8452" s="53" t="str">
        <f t="shared" si="263"/>
        <v>2016_OKHASKELL</v>
      </c>
      <c r="F8452">
        <v>417000</v>
      </c>
      <c r="G8452" s="53">
        <f t="array" ref="G8452">SUM(IF(A8452=A$5:A8452,IF(C8452=C$5:C8452,1,0),0))</f>
        <v>31</v>
      </c>
    </row>
    <row r="8453" spans="1:7" x14ac:dyDescent="0.25">
      <c r="A8453">
        <v>2016</v>
      </c>
      <c r="B8453" s="53" t="str">
        <f t="shared" si="262"/>
        <v>2016_OK32</v>
      </c>
      <c r="C8453" t="s">
        <v>385</v>
      </c>
      <c r="D8453" t="s">
        <v>1592</v>
      </c>
      <c r="E8453" s="53" t="str">
        <f t="shared" si="263"/>
        <v>2016_OKHUGHES</v>
      </c>
      <c r="F8453">
        <v>417000</v>
      </c>
      <c r="G8453" s="53">
        <f t="array" ref="G8453">SUM(IF(A8453=A$5:A8453,IF(C8453=C$5:C8453,1,0),0))</f>
        <v>32</v>
      </c>
    </row>
    <row r="8454" spans="1:7" x14ac:dyDescent="0.25">
      <c r="A8454">
        <v>2016</v>
      </c>
      <c r="B8454" s="53" t="str">
        <f t="shared" ref="B8454:B8517" si="264">A8454&amp;"_"&amp;C8454&amp;G8454</f>
        <v>2016_OK33</v>
      </c>
      <c r="C8454" t="s">
        <v>385</v>
      </c>
      <c r="D8454" t="s">
        <v>460</v>
      </c>
      <c r="E8454" s="53" t="str">
        <f t="shared" ref="E8454:E8517" si="265">A8454&amp;"_"&amp;C8454&amp;D8454</f>
        <v>2016_OKJACKSON</v>
      </c>
      <c r="F8454">
        <v>417000</v>
      </c>
      <c r="G8454" s="53">
        <f t="array" ref="G8454">SUM(IF(A8454=A$5:A8454,IF(C8454=C$5:C8454,1,0),0))</f>
        <v>33</v>
      </c>
    </row>
    <row r="8455" spans="1:7" x14ac:dyDescent="0.25">
      <c r="A8455">
        <v>2016</v>
      </c>
      <c r="B8455" s="53" t="str">
        <f t="shared" si="264"/>
        <v>2016_OK34</v>
      </c>
      <c r="C8455" t="s">
        <v>385</v>
      </c>
      <c r="D8455" t="s">
        <v>196</v>
      </c>
      <c r="E8455" s="53" t="str">
        <f t="shared" si="265"/>
        <v>2016_OKJEFFERSON</v>
      </c>
      <c r="F8455">
        <v>417000</v>
      </c>
      <c r="G8455" s="53">
        <f t="array" ref="G8455">SUM(IF(A8455=A$5:A8455,IF(C8455=C$5:C8455,1,0),0))</f>
        <v>34</v>
      </c>
    </row>
    <row r="8456" spans="1:7" x14ac:dyDescent="0.25">
      <c r="A8456">
        <v>2016</v>
      </c>
      <c r="B8456" s="53" t="str">
        <f t="shared" si="264"/>
        <v>2016_OK35</v>
      </c>
      <c r="C8456" t="s">
        <v>385</v>
      </c>
      <c r="D8456" t="s">
        <v>1487</v>
      </c>
      <c r="E8456" s="53" t="str">
        <f t="shared" si="265"/>
        <v>2016_OKJOHNSTON</v>
      </c>
      <c r="F8456">
        <v>417000</v>
      </c>
      <c r="G8456" s="53">
        <f t="array" ref="G8456">SUM(IF(A8456=A$5:A8456,IF(C8456=C$5:C8456,1,0),0))</f>
        <v>35</v>
      </c>
    </row>
    <row r="8457" spans="1:7" x14ac:dyDescent="0.25">
      <c r="A8457">
        <v>2016</v>
      </c>
      <c r="B8457" s="53" t="str">
        <f t="shared" si="264"/>
        <v>2016_OK36</v>
      </c>
      <c r="C8457" t="s">
        <v>385</v>
      </c>
      <c r="D8457" t="s">
        <v>1593</v>
      </c>
      <c r="E8457" s="53" t="str">
        <f t="shared" si="265"/>
        <v>2016_OKKAY</v>
      </c>
      <c r="F8457">
        <v>417000</v>
      </c>
      <c r="G8457" s="53">
        <f t="array" ref="G8457">SUM(IF(A8457=A$5:A8457,IF(C8457=C$5:C8457,1,0),0))</f>
        <v>36</v>
      </c>
    </row>
    <row r="8458" spans="1:7" x14ac:dyDescent="0.25">
      <c r="A8458">
        <v>2016</v>
      </c>
      <c r="B8458" s="53" t="str">
        <f t="shared" si="264"/>
        <v>2016_OK37</v>
      </c>
      <c r="C8458" t="s">
        <v>385</v>
      </c>
      <c r="D8458" t="s">
        <v>1594</v>
      </c>
      <c r="E8458" s="53" t="str">
        <f t="shared" si="265"/>
        <v>2016_OKKINGFISHER</v>
      </c>
      <c r="F8458">
        <v>417000</v>
      </c>
      <c r="G8458" s="53">
        <f t="array" ref="G8458">SUM(IF(A8458=A$5:A8458,IF(C8458=C$5:C8458,1,0),0))</f>
        <v>37</v>
      </c>
    </row>
    <row r="8459" spans="1:7" x14ac:dyDescent="0.25">
      <c r="A8459">
        <v>2016</v>
      </c>
      <c r="B8459" s="53" t="str">
        <f t="shared" si="264"/>
        <v>2016_OK38</v>
      </c>
      <c r="C8459" t="s">
        <v>385</v>
      </c>
      <c r="D8459" t="s">
        <v>600</v>
      </c>
      <c r="E8459" s="53" t="str">
        <f t="shared" si="265"/>
        <v>2016_OKKIOWA</v>
      </c>
      <c r="F8459">
        <v>417000</v>
      </c>
      <c r="G8459" s="53">
        <f t="array" ref="G8459">SUM(IF(A8459=A$5:A8459,IF(C8459=C$5:C8459,1,0),0))</f>
        <v>38</v>
      </c>
    </row>
    <row r="8460" spans="1:7" x14ac:dyDescent="0.25">
      <c r="A8460">
        <v>2016</v>
      </c>
      <c r="B8460" s="53" t="str">
        <f t="shared" si="264"/>
        <v>2016_OK39</v>
      </c>
      <c r="C8460" t="s">
        <v>385</v>
      </c>
      <c r="D8460" t="s">
        <v>1595</v>
      </c>
      <c r="E8460" s="53" t="str">
        <f t="shared" si="265"/>
        <v>2016_OKLATIMER</v>
      </c>
      <c r="F8460">
        <v>417000</v>
      </c>
      <c r="G8460" s="53">
        <f t="array" ref="G8460">SUM(IF(A8460=A$5:A8460,IF(C8460=C$5:C8460,1,0),0))</f>
        <v>39</v>
      </c>
    </row>
    <row r="8461" spans="1:7" x14ac:dyDescent="0.25">
      <c r="A8461">
        <v>2016</v>
      </c>
      <c r="B8461" s="53" t="str">
        <f t="shared" si="264"/>
        <v>2016_OK40</v>
      </c>
      <c r="C8461" t="s">
        <v>385</v>
      </c>
      <c r="D8461" t="s">
        <v>1596</v>
      </c>
      <c r="E8461" s="53" t="str">
        <f t="shared" si="265"/>
        <v>2016_OKLE FLORE</v>
      </c>
      <c r="F8461">
        <v>417000</v>
      </c>
      <c r="G8461" s="53">
        <f t="array" ref="G8461">SUM(IF(A8461=A$5:A8461,IF(C8461=C$5:C8461,1,0),0))</f>
        <v>40</v>
      </c>
    </row>
    <row r="8462" spans="1:7" x14ac:dyDescent="0.25">
      <c r="A8462">
        <v>2016</v>
      </c>
      <c r="B8462" s="53" t="str">
        <f t="shared" si="264"/>
        <v>2016_OK41</v>
      </c>
      <c r="C8462" t="s">
        <v>385</v>
      </c>
      <c r="D8462" t="s">
        <v>221</v>
      </c>
      <c r="E8462" s="53" t="str">
        <f t="shared" si="265"/>
        <v>2016_OKLINCOLN</v>
      </c>
      <c r="F8462">
        <v>417000</v>
      </c>
      <c r="G8462" s="53">
        <f t="array" ref="G8462">SUM(IF(A8462=A$5:A8462,IF(C8462=C$5:C8462,1,0),0))</f>
        <v>41</v>
      </c>
    </row>
    <row r="8463" spans="1:7" x14ac:dyDescent="0.25">
      <c r="A8463">
        <v>2016</v>
      </c>
      <c r="B8463" s="53" t="str">
        <f t="shared" si="264"/>
        <v>2016_OK42</v>
      </c>
      <c r="C8463" t="s">
        <v>385</v>
      </c>
      <c r="D8463" t="s">
        <v>528</v>
      </c>
      <c r="E8463" s="53" t="str">
        <f t="shared" si="265"/>
        <v>2016_OKLOGAN</v>
      </c>
      <c r="F8463">
        <v>417000</v>
      </c>
      <c r="G8463" s="53">
        <f t="array" ref="G8463">SUM(IF(A8463=A$5:A8463,IF(C8463=C$5:C8463,1,0),0))</f>
        <v>42</v>
      </c>
    </row>
    <row r="8464" spans="1:7" x14ac:dyDescent="0.25">
      <c r="A8464">
        <v>2016</v>
      </c>
      <c r="B8464" s="53" t="str">
        <f t="shared" si="264"/>
        <v>2016_OK43</v>
      </c>
      <c r="C8464" t="s">
        <v>385</v>
      </c>
      <c r="D8464" t="s">
        <v>1597</v>
      </c>
      <c r="E8464" s="53" t="str">
        <f t="shared" si="265"/>
        <v>2016_OKLOVE</v>
      </c>
      <c r="F8464">
        <v>417000</v>
      </c>
      <c r="G8464" s="53">
        <f t="array" ref="G8464">SUM(IF(A8464=A$5:A8464,IF(C8464=C$5:C8464,1,0),0))</f>
        <v>43</v>
      </c>
    </row>
    <row r="8465" spans="1:7" x14ac:dyDescent="0.25">
      <c r="A8465">
        <v>2016</v>
      </c>
      <c r="B8465" s="53" t="str">
        <f t="shared" si="264"/>
        <v>2016_OK44</v>
      </c>
      <c r="C8465" t="s">
        <v>385</v>
      </c>
      <c r="D8465" t="s">
        <v>1598</v>
      </c>
      <c r="E8465" s="53" t="str">
        <f t="shared" si="265"/>
        <v>2016_OKMCCLAIN</v>
      </c>
      <c r="F8465">
        <v>417000</v>
      </c>
      <c r="G8465" s="53">
        <f t="array" ref="G8465">SUM(IF(A8465=A$5:A8465,IF(C8465=C$5:C8465,1,0),0))</f>
        <v>44</v>
      </c>
    </row>
    <row r="8466" spans="1:7" x14ac:dyDescent="0.25">
      <c r="A8466">
        <v>2016</v>
      </c>
      <c r="B8466" s="53" t="str">
        <f t="shared" si="264"/>
        <v>2016_OK45</v>
      </c>
      <c r="C8466" t="s">
        <v>385</v>
      </c>
      <c r="D8466" t="s">
        <v>1599</v>
      </c>
      <c r="E8466" s="53" t="str">
        <f t="shared" si="265"/>
        <v>2016_OKMCCURTAIN</v>
      </c>
      <c r="F8466">
        <v>417000</v>
      </c>
      <c r="G8466" s="53">
        <f t="array" ref="G8466">SUM(IF(A8466=A$5:A8466,IF(C8466=C$5:C8466,1,0),0))</f>
        <v>45</v>
      </c>
    </row>
    <row r="8467" spans="1:7" x14ac:dyDescent="0.25">
      <c r="A8467">
        <v>2016</v>
      </c>
      <c r="B8467" s="53" t="str">
        <f t="shared" si="264"/>
        <v>2016_OK46</v>
      </c>
      <c r="C8467" t="s">
        <v>385</v>
      </c>
      <c r="D8467" t="s">
        <v>738</v>
      </c>
      <c r="E8467" s="53" t="str">
        <f t="shared" si="265"/>
        <v>2016_OKMCINTOSH</v>
      </c>
      <c r="F8467">
        <v>417000</v>
      </c>
      <c r="G8467" s="53">
        <f t="array" ref="G8467">SUM(IF(A8467=A$5:A8467,IF(C8467=C$5:C8467,1,0),0))</f>
        <v>46</v>
      </c>
    </row>
    <row r="8468" spans="1:7" x14ac:dyDescent="0.25">
      <c r="A8468">
        <v>2016</v>
      </c>
      <c r="B8468" s="53" t="str">
        <f t="shared" si="264"/>
        <v>2016_OK47</v>
      </c>
      <c r="C8468" t="s">
        <v>385</v>
      </c>
      <c r="D8468" t="s">
        <v>1600</v>
      </c>
      <c r="E8468" s="53" t="str">
        <f t="shared" si="265"/>
        <v>2016_OKMAJOR</v>
      </c>
      <c r="F8468">
        <v>417000</v>
      </c>
      <c r="G8468" s="53">
        <f t="array" ref="G8468">SUM(IF(A8468=A$5:A8468,IF(C8468=C$5:C8468,1,0),0))</f>
        <v>47</v>
      </c>
    </row>
    <row r="8469" spans="1:7" x14ac:dyDescent="0.25">
      <c r="A8469">
        <v>2016</v>
      </c>
      <c r="B8469" s="53" t="str">
        <f t="shared" si="264"/>
        <v>2016_OK48</v>
      </c>
      <c r="C8469" t="s">
        <v>385</v>
      </c>
      <c r="D8469" t="s">
        <v>470</v>
      </c>
      <c r="E8469" s="53" t="str">
        <f t="shared" si="265"/>
        <v>2016_OKMARSHALL</v>
      </c>
      <c r="F8469">
        <v>417000</v>
      </c>
      <c r="G8469" s="53">
        <f t="array" ref="G8469">SUM(IF(A8469=A$5:A8469,IF(C8469=C$5:C8469,1,0),0))</f>
        <v>48</v>
      </c>
    </row>
    <row r="8470" spans="1:7" x14ac:dyDescent="0.25">
      <c r="A8470">
        <v>2016</v>
      </c>
      <c r="B8470" s="53" t="str">
        <f t="shared" si="264"/>
        <v>2016_OK49</v>
      </c>
      <c r="C8470" t="s">
        <v>385</v>
      </c>
      <c r="D8470" t="s">
        <v>1601</v>
      </c>
      <c r="E8470" s="53" t="str">
        <f t="shared" si="265"/>
        <v>2016_OKMAYES</v>
      </c>
      <c r="F8470">
        <v>417000</v>
      </c>
      <c r="G8470" s="53">
        <f t="array" ref="G8470">SUM(IF(A8470=A$5:A8470,IF(C8470=C$5:C8470,1,0),0))</f>
        <v>49</v>
      </c>
    </row>
    <row r="8471" spans="1:7" x14ac:dyDescent="0.25">
      <c r="A8471">
        <v>2016</v>
      </c>
      <c r="B8471" s="53" t="str">
        <f t="shared" si="264"/>
        <v>2016_OK50</v>
      </c>
      <c r="C8471" t="s">
        <v>385</v>
      </c>
      <c r="D8471" t="s">
        <v>741</v>
      </c>
      <c r="E8471" s="53" t="str">
        <f t="shared" si="265"/>
        <v>2016_OKMURRAY</v>
      </c>
      <c r="F8471">
        <v>417000</v>
      </c>
      <c r="G8471" s="53">
        <f t="array" ref="G8471">SUM(IF(A8471=A$5:A8471,IF(C8471=C$5:C8471,1,0),0))</f>
        <v>50</v>
      </c>
    </row>
    <row r="8472" spans="1:7" x14ac:dyDescent="0.25">
      <c r="A8472">
        <v>2016</v>
      </c>
      <c r="B8472" s="53" t="str">
        <f t="shared" si="264"/>
        <v>2016_OK51</v>
      </c>
      <c r="C8472" t="s">
        <v>385</v>
      </c>
      <c r="D8472" t="s">
        <v>1602</v>
      </c>
      <c r="E8472" s="53" t="str">
        <f t="shared" si="265"/>
        <v>2016_OKMUSKOGEE</v>
      </c>
      <c r="F8472">
        <v>417000</v>
      </c>
      <c r="G8472" s="53">
        <f t="array" ref="G8472">SUM(IF(A8472=A$5:A8472,IF(C8472=C$5:C8472,1,0),0))</f>
        <v>51</v>
      </c>
    </row>
    <row r="8473" spans="1:7" x14ac:dyDescent="0.25">
      <c r="A8473">
        <v>2016</v>
      </c>
      <c r="B8473" s="53" t="str">
        <f t="shared" si="264"/>
        <v>2016_OK52</v>
      </c>
      <c r="C8473" t="s">
        <v>385</v>
      </c>
      <c r="D8473" t="s">
        <v>876</v>
      </c>
      <c r="E8473" s="53" t="str">
        <f t="shared" si="265"/>
        <v>2016_OKNOBLE</v>
      </c>
      <c r="F8473">
        <v>417000</v>
      </c>
      <c r="G8473" s="53">
        <f t="array" ref="G8473">SUM(IF(A8473=A$5:A8473,IF(C8473=C$5:C8473,1,0),0))</f>
        <v>52</v>
      </c>
    </row>
    <row r="8474" spans="1:7" x14ac:dyDescent="0.25">
      <c r="A8474">
        <v>2016</v>
      </c>
      <c r="B8474" s="53" t="str">
        <f t="shared" si="264"/>
        <v>2016_OK53</v>
      </c>
      <c r="C8474" t="s">
        <v>385</v>
      </c>
      <c r="D8474" t="s">
        <v>1603</v>
      </c>
      <c r="E8474" s="53" t="str">
        <f t="shared" si="265"/>
        <v>2016_OKNOWATA</v>
      </c>
      <c r="F8474">
        <v>417000</v>
      </c>
      <c r="G8474" s="53">
        <f t="array" ref="G8474">SUM(IF(A8474=A$5:A8474,IF(C8474=C$5:C8474,1,0),0))</f>
        <v>53</v>
      </c>
    </row>
    <row r="8475" spans="1:7" x14ac:dyDescent="0.25">
      <c r="A8475">
        <v>2016</v>
      </c>
      <c r="B8475" s="53" t="str">
        <f t="shared" si="264"/>
        <v>2016_OK54</v>
      </c>
      <c r="C8475" t="s">
        <v>385</v>
      </c>
      <c r="D8475" t="s">
        <v>1604</v>
      </c>
      <c r="E8475" s="53" t="str">
        <f t="shared" si="265"/>
        <v>2016_OKOKFUSKEE</v>
      </c>
      <c r="F8475">
        <v>417000</v>
      </c>
      <c r="G8475" s="53">
        <f t="array" ref="G8475">SUM(IF(A8475=A$5:A8475,IF(C8475=C$5:C8475,1,0),0))</f>
        <v>54</v>
      </c>
    </row>
    <row r="8476" spans="1:7" x14ac:dyDescent="0.25">
      <c r="A8476">
        <v>2016</v>
      </c>
      <c r="B8476" s="53" t="str">
        <f t="shared" si="264"/>
        <v>2016_OK55</v>
      </c>
      <c r="C8476" t="s">
        <v>385</v>
      </c>
      <c r="D8476" t="s">
        <v>114</v>
      </c>
      <c r="E8476" s="53" t="str">
        <f t="shared" si="265"/>
        <v>2016_OKOKLAHOMA</v>
      </c>
      <c r="F8476">
        <v>417000</v>
      </c>
      <c r="G8476" s="53">
        <f t="array" ref="G8476">SUM(IF(A8476=A$5:A8476,IF(C8476=C$5:C8476,1,0),0))</f>
        <v>55</v>
      </c>
    </row>
    <row r="8477" spans="1:7" x14ac:dyDescent="0.25">
      <c r="A8477">
        <v>2016</v>
      </c>
      <c r="B8477" s="53" t="str">
        <f t="shared" si="264"/>
        <v>2016_OK56</v>
      </c>
      <c r="C8477" t="s">
        <v>385</v>
      </c>
      <c r="D8477" t="s">
        <v>1605</v>
      </c>
      <c r="E8477" s="53" t="str">
        <f t="shared" si="265"/>
        <v>2016_OKOKMULGEE</v>
      </c>
      <c r="F8477">
        <v>417000</v>
      </c>
      <c r="G8477" s="53">
        <f t="array" ref="G8477">SUM(IF(A8477=A$5:A8477,IF(C8477=C$5:C8477,1,0),0))</f>
        <v>56</v>
      </c>
    </row>
    <row r="8478" spans="1:7" x14ac:dyDescent="0.25">
      <c r="A8478">
        <v>2016</v>
      </c>
      <c r="B8478" s="53" t="str">
        <f t="shared" si="264"/>
        <v>2016_OK57</v>
      </c>
      <c r="C8478" t="s">
        <v>385</v>
      </c>
      <c r="D8478" t="s">
        <v>977</v>
      </c>
      <c r="E8478" s="53" t="str">
        <f t="shared" si="265"/>
        <v>2016_OKOSAGE</v>
      </c>
      <c r="F8478">
        <v>417000</v>
      </c>
      <c r="G8478" s="53">
        <f t="array" ref="G8478">SUM(IF(A8478=A$5:A8478,IF(C8478=C$5:C8478,1,0),0))</f>
        <v>57</v>
      </c>
    </row>
    <row r="8479" spans="1:7" x14ac:dyDescent="0.25">
      <c r="A8479">
        <v>2016</v>
      </c>
      <c r="B8479" s="53" t="str">
        <f t="shared" si="264"/>
        <v>2016_OK58</v>
      </c>
      <c r="C8479" t="s">
        <v>385</v>
      </c>
      <c r="D8479" t="s">
        <v>979</v>
      </c>
      <c r="E8479" s="53" t="str">
        <f t="shared" si="265"/>
        <v>2016_OKOTTAWA</v>
      </c>
      <c r="F8479">
        <v>417000</v>
      </c>
      <c r="G8479" s="53">
        <f t="array" ref="G8479">SUM(IF(A8479=A$5:A8479,IF(C8479=C$5:C8479,1,0),0))</f>
        <v>58</v>
      </c>
    </row>
    <row r="8480" spans="1:7" x14ac:dyDescent="0.25">
      <c r="A8480">
        <v>2016</v>
      </c>
      <c r="B8480" s="53" t="str">
        <f t="shared" si="264"/>
        <v>2016_OK59</v>
      </c>
      <c r="C8480" t="s">
        <v>385</v>
      </c>
      <c r="D8480" t="s">
        <v>980</v>
      </c>
      <c r="E8480" s="53" t="str">
        <f t="shared" si="265"/>
        <v>2016_OKPAWNEE</v>
      </c>
      <c r="F8480">
        <v>417000</v>
      </c>
      <c r="G8480" s="53">
        <f t="array" ref="G8480">SUM(IF(A8480=A$5:A8480,IF(C8480=C$5:C8480,1,0),0))</f>
        <v>59</v>
      </c>
    </row>
    <row r="8481" spans="1:7" x14ac:dyDescent="0.25">
      <c r="A8481">
        <v>2016</v>
      </c>
      <c r="B8481" s="53" t="str">
        <f t="shared" si="264"/>
        <v>2016_OK60</v>
      </c>
      <c r="C8481" t="s">
        <v>385</v>
      </c>
      <c r="D8481" t="s">
        <v>1606</v>
      </c>
      <c r="E8481" s="53" t="str">
        <f t="shared" si="265"/>
        <v>2016_OKPAYNE</v>
      </c>
      <c r="F8481">
        <v>417000</v>
      </c>
      <c r="G8481" s="53">
        <f t="array" ref="G8481">SUM(IF(A8481=A$5:A8481,IF(C8481=C$5:C8481,1,0),0))</f>
        <v>60</v>
      </c>
    </row>
    <row r="8482" spans="1:7" x14ac:dyDescent="0.25">
      <c r="A8482">
        <v>2016</v>
      </c>
      <c r="B8482" s="53" t="str">
        <f t="shared" si="264"/>
        <v>2016_OK61</v>
      </c>
      <c r="C8482" t="s">
        <v>385</v>
      </c>
      <c r="D8482" t="s">
        <v>1607</v>
      </c>
      <c r="E8482" s="53" t="str">
        <f t="shared" si="265"/>
        <v>2016_OKPITTSBURG</v>
      </c>
      <c r="F8482">
        <v>417000</v>
      </c>
      <c r="G8482" s="53">
        <f t="array" ref="G8482">SUM(IF(A8482=A$5:A8482,IF(C8482=C$5:C8482,1,0),0))</f>
        <v>61</v>
      </c>
    </row>
    <row r="8483" spans="1:7" x14ac:dyDescent="0.25">
      <c r="A8483">
        <v>2016</v>
      </c>
      <c r="B8483" s="53" t="str">
        <f t="shared" si="264"/>
        <v>2016_OK62</v>
      </c>
      <c r="C8483" t="s">
        <v>385</v>
      </c>
      <c r="D8483" t="s">
        <v>1264</v>
      </c>
      <c r="E8483" s="53" t="str">
        <f t="shared" si="265"/>
        <v>2016_OKPONTOTOC</v>
      </c>
      <c r="F8483">
        <v>417000</v>
      </c>
      <c r="G8483" s="53">
        <f t="array" ref="G8483">SUM(IF(A8483=A$5:A8483,IF(C8483=C$5:C8483,1,0),0))</f>
        <v>62</v>
      </c>
    </row>
    <row r="8484" spans="1:7" x14ac:dyDescent="0.25">
      <c r="A8484">
        <v>2016</v>
      </c>
      <c r="B8484" s="53" t="str">
        <f t="shared" si="264"/>
        <v>2016_OK63</v>
      </c>
      <c r="C8484" t="s">
        <v>385</v>
      </c>
      <c r="D8484" t="s">
        <v>981</v>
      </c>
      <c r="E8484" s="53" t="str">
        <f t="shared" si="265"/>
        <v>2016_OKPOTTAWATOMIE</v>
      </c>
      <c r="F8484">
        <v>417000</v>
      </c>
      <c r="G8484" s="53">
        <f t="array" ref="G8484">SUM(IF(A8484=A$5:A8484,IF(C8484=C$5:C8484,1,0),0))</f>
        <v>63</v>
      </c>
    </row>
    <row r="8485" spans="1:7" x14ac:dyDescent="0.25">
      <c r="A8485">
        <v>2016</v>
      </c>
      <c r="B8485" s="53" t="str">
        <f t="shared" si="264"/>
        <v>2016_OK64</v>
      </c>
      <c r="C8485" t="s">
        <v>385</v>
      </c>
      <c r="D8485" t="s">
        <v>1608</v>
      </c>
      <c r="E8485" s="53" t="str">
        <f t="shared" si="265"/>
        <v>2016_OKPUSHMATAHA</v>
      </c>
      <c r="F8485">
        <v>417000</v>
      </c>
      <c r="G8485" s="53">
        <f t="array" ref="G8485">SUM(IF(A8485=A$5:A8485,IF(C8485=C$5:C8485,1,0),0))</f>
        <v>64</v>
      </c>
    </row>
    <row r="8486" spans="1:7" x14ac:dyDescent="0.25">
      <c r="A8486">
        <v>2016</v>
      </c>
      <c r="B8486" s="53" t="str">
        <f t="shared" si="264"/>
        <v>2016_OK65</v>
      </c>
      <c r="C8486" t="s">
        <v>385</v>
      </c>
      <c r="D8486" t="s">
        <v>1609</v>
      </c>
      <c r="E8486" s="53" t="str">
        <f t="shared" si="265"/>
        <v>2016_OKROGER MILLS</v>
      </c>
      <c r="F8486">
        <v>417000</v>
      </c>
      <c r="G8486" s="53">
        <f t="array" ref="G8486">SUM(IF(A8486=A$5:A8486,IF(C8486=C$5:C8486,1,0),0))</f>
        <v>65</v>
      </c>
    </row>
    <row r="8487" spans="1:7" x14ac:dyDescent="0.25">
      <c r="A8487">
        <v>2016</v>
      </c>
      <c r="B8487" s="53" t="str">
        <f t="shared" si="264"/>
        <v>2016_OK66</v>
      </c>
      <c r="C8487" t="s">
        <v>385</v>
      </c>
      <c r="D8487" t="s">
        <v>1610</v>
      </c>
      <c r="E8487" s="53" t="str">
        <f t="shared" si="265"/>
        <v>2016_OKROGERS</v>
      </c>
      <c r="F8487">
        <v>417000</v>
      </c>
      <c r="G8487" s="53">
        <f t="array" ref="G8487">SUM(IF(A8487=A$5:A8487,IF(C8487=C$5:C8487,1,0),0))</f>
        <v>66</v>
      </c>
    </row>
    <row r="8488" spans="1:7" x14ac:dyDescent="0.25">
      <c r="A8488">
        <v>2016</v>
      </c>
      <c r="B8488" s="53" t="str">
        <f t="shared" si="264"/>
        <v>2016_OK67</v>
      </c>
      <c r="C8488" t="s">
        <v>385</v>
      </c>
      <c r="D8488" t="s">
        <v>666</v>
      </c>
      <c r="E8488" s="53" t="str">
        <f t="shared" si="265"/>
        <v>2016_OKSEMINOLE</v>
      </c>
      <c r="F8488">
        <v>417000</v>
      </c>
      <c r="G8488" s="53">
        <f t="array" ref="G8488">SUM(IF(A8488=A$5:A8488,IF(C8488=C$5:C8488,1,0),0))</f>
        <v>67</v>
      </c>
    </row>
    <row r="8489" spans="1:7" x14ac:dyDescent="0.25">
      <c r="A8489">
        <v>2016</v>
      </c>
      <c r="B8489" s="53" t="str">
        <f t="shared" si="264"/>
        <v>2016_OK68</v>
      </c>
      <c r="C8489" t="s">
        <v>385</v>
      </c>
      <c r="D8489" t="s">
        <v>1611</v>
      </c>
      <c r="E8489" s="53" t="str">
        <f t="shared" si="265"/>
        <v>2016_OKSEQUOYAH</v>
      </c>
      <c r="F8489">
        <v>417000</v>
      </c>
      <c r="G8489" s="53">
        <f t="array" ref="G8489">SUM(IF(A8489=A$5:A8489,IF(C8489=C$5:C8489,1,0),0))</f>
        <v>68</v>
      </c>
    </row>
    <row r="8490" spans="1:7" x14ac:dyDescent="0.25">
      <c r="A8490">
        <v>2016</v>
      </c>
      <c r="B8490" s="53" t="str">
        <f t="shared" si="264"/>
        <v>2016_OK69</v>
      </c>
      <c r="C8490" t="s">
        <v>385</v>
      </c>
      <c r="D8490" t="s">
        <v>753</v>
      </c>
      <c r="E8490" s="53" t="str">
        <f t="shared" si="265"/>
        <v>2016_OKSTEPHENS</v>
      </c>
      <c r="F8490">
        <v>417000</v>
      </c>
      <c r="G8490" s="53">
        <f t="array" ref="G8490">SUM(IF(A8490=A$5:A8490,IF(C8490=C$5:C8490,1,0),0))</f>
        <v>69</v>
      </c>
    </row>
    <row r="8491" spans="1:7" x14ac:dyDescent="0.25">
      <c r="A8491">
        <v>2016</v>
      </c>
      <c r="B8491" s="53" t="str">
        <f t="shared" si="264"/>
        <v>2016_OK70</v>
      </c>
      <c r="C8491" t="s">
        <v>385</v>
      </c>
      <c r="D8491" t="s">
        <v>121</v>
      </c>
      <c r="E8491" s="53" t="str">
        <f t="shared" si="265"/>
        <v>2016_OKTEXAS</v>
      </c>
      <c r="F8491">
        <v>417000</v>
      </c>
      <c r="G8491" s="53">
        <f t="array" ref="G8491">SUM(IF(A8491=A$5:A8491,IF(C8491=C$5:C8491,1,0),0))</f>
        <v>70</v>
      </c>
    </row>
    <row r="8492" spans="1:7" x14ac:dyDescent="0.25">
      <c r="A8492">
        <v>2016</v>
      </c>
      <c r="B8492" s="53" t="str">
        <f t="shared" si="264"/>
        <v>2016_OK71</v>
      </c>
      <c r="C8492" t="s">
        <v>385</v>
      </c>
      <c r="D8492" t="s">
        <v>1612</v>
      </c>
      <c r="E8492" s="53" t="str">
        <f t="shared" si="265"/>
        <v>2016_OKTILLMAN</v>
      </c>
      <c r="F8492">
        <v>417000</v>
      </c>
      <c r="G8492" s="53">
        <f t="array" ref="G8492">SUM(IF(A8492=A$5:A8492,IF(C8492=C$5:C8492,1,0),0))</f>
        <v>71</v>
      </c>
    </row>
    <row r="8493" spans="1:7" x14ac:dyDescent="0.25">
      <c r="A8493">
        <v>2016</v>
      </c>
      <c r="B8493" s="53" t="str">
        <f t="shared" si="264"/>
        <v>2016_OK72</v>
      </c>
      <c r="C8493" t="s">
        <v>385</v>
      </c>
      <c r="D8493" t="s">
        <v>1613</v>
      </c>
      <c r="E8493" s="53" t="str">
        <f t="shared" si="265"/>
        <v>2016_OKTULSA</v>
      </c>
      <c r="F8493">
        <v>417000</v>
      </c>
      <c r="G8493" s="53">
        <f t="array" ref="G8493">SUM(IF(A8493=A$5:A8493,IF(C8493=C$5:C8493,1,0),0))</f>
        <v>72</v>
      </c>
    </row>
    <row r="8494" spans="1:7" x14ac:dyDescent="0.25">
      <c r="A8494">
        <v>2016</v>
      </c>
      <c r="B8494" s="53" t="str">
        <f t="shared" si="264"/>
        <v>2016_OK73</v>
      </c>
      <c r="C8494" t="s">
        <v>385</v>
      </c>
      <c r="D8494" t="s">
        <v>1614</v>
      </c>
      <c r="E8494" s="53" t="str">
        <f t="shared" si="265"/>
        <v>2016_OKWAGONER</v>
      </c>
      <c r="F8494">
        <v>417000</v>
      </c>
      <c r="G8494" s="53">
        <f t="array" ref="G8494">SUM(IF(A8494=A$5:A8494,IF(C8494=C$5:C8494,1,0),0))</f>
        <v>73</v>
      </c>
    </row>
    <row r="8495" spans="1:7" x14ac:dyDescent="0.25">
      <c r="A8495">
        <v>2016</v>
      </c>
      <c r="B8495" s="53" t="str">
        <f t="shared" si="264"/>
        <v>2016_OK74</v>
      </c>
      <c r="C8495" t="s">
        <v>385</v>
      </c>
      <c r="D8495" t="s">
        <v>125</v>
      </c>
      <c r="E8495" s="53" t="str">
        <f t="shared" si="265"/>
        <v>2016_OKWASHINGTON</v>
      </c>
      <c r="F8495">
        <v>417000</v>
      </c>
      <c r="G8495" s="53">
        <f t="array" ref="G8495">SUM(IF(A8495=A$5:A8495,IF(C8495=C$5:C8495,1,0),0))</f>
        <v>74</v>
      </c>
    </row>
    <row r="8496" spans="1:7" x14ac:dyDescent="0.25">
      <c r="A8496">
        <v>2016</v>
      </c>
      <c r="B8496" s="53" t="str">
        <f t="shared" si="264"/>
        <v>2016_OK75</v>
      </c>
      <c r="C8496" t="s">
        <v>385</v>
      </c>
      <c r="D8496" t="s">
        <v>1615</v>
      </c>
      <c r="E8496" s="53" t="str">
        <f t="shared" si="265"/>
        <v>2016_OKWASHITA</v>
      </c>
      <c r="F8496">
        <v>417000</v>
      </c>
      <c r="G8496" s="53">
        <f t="array" ref="G8496">SUM(IF(A8496=A$5:A8496,IF(C8496=C$5:C8496,1,0),0))</f>
        <v>75</v>
      </c>
    </row>
    <row r="8497" spans="1:7" x14ac:dyDescent="0.25">
      <c r="A8497">
        <v>2016</v>
      </c>
      <c r="B8497" s="53" t="str">
        <f t="shared" si="264"/>
        <v>2016_OK76</v>
      </c>
      <c r="C8497" t="s">
        <v>385</v>
      </c>
      <c r="D8497" t="s">
        <v>1616</v>
      </c>
      <c r="E8497" s="53" t="str">
        <f t="shared" si="265"/>
        <v>2016_OKWOODS</v>
      </c>
      <c r="F8497">
        <v>417000</v>
      </c>
      <c r="G8497" s="53">
        <f t="array" ref="G8497">SUM(IF(A8497=A$5:A8497,IF(C8497=C$5:C8497,1,0),0))</f>
        <v>76</v>
      </c>
    </row>
    <row r="8498" spans="1:7" x14ac:dyDescent="0.25">
      <c r="A8498">
        <v>2016</v>
      </c>
      <c r="B8498" s="53" t="str">
        <f t="shared" si="264"/>
        <v>2016_OK77</v>
      </c>
      <c r="C8498" t="s">
        <v>385</v>
      </c>
      <c r="D8498" t="s">
        <v>1617</v>
      </c>
      <c r="E8498" s="53" t="str">
        <f t="shared" si="265"/>
        <v>2016_OKWOODWARD</v>
      </c>
      <c r="F8498">
        <v>417000</v>
      </c>
      <c r="G8498" s="53">
        <f t="array" ref="G8498">SUM(IF(A8498=A$5:A8498,IF(C8498=C$5:C8498,1,0),0))</f>
        <v>77</v>
      </c>
    </row>
    <row r="8499" spans="1:7" x14ac:dyDescent="0.25">
      <c r="A8499">
        <v>2016</v>
      </c>
      <c r="B8499" s="53" t="str">
        <f t="shared" si="264"/>
        <v>2016_OR1</v>
      </c>
      <c r="C8499" t="s">
        <v>386</v>
      </c>
      <c r="D8499" t="s">
        <v>627</v>
      </c>
      <c r="E8499" s="53" t="str">
        <f t="shared" si="265"/>
        <v>2016_ORBAKER</v>
      </c>
      <c r="F8499">
        <v>417000</v>
      </c>
      <c r="G8499" s="53">
        <f t="array" ref="G8499">SUM(IF(A8499=A$5:A8499,IF(C8499=C$5:C8499,1,0),0))</f>
        <v>1</v>
      </c>
    </row>
    <row r="8500" spans="1:7" x14ac:dyDescent="0.25">
      <c r="A8500">
        <v>2016</v>
      </c>
      <c r="B8500" s="53" t="str">
        <f t="shared" si="264"/>
        <v>2016_OR2</v>
      </c>
      <c r="C8500" t="s">
        <v>386</v>
      </c>
      <c r="D8500" t="s">
        <v>503</v>
      </c>
      <c r="E8500" s="53" t="str">
        <f t="shared" si="265"/>
        <v>2016_ORBENTON</v>
      </c>
      <c r="F8500">
        <v>417000</v>
      </c>
      <c r="G8500" s="53">
        <f t="array" ref="G8500">SUM(IF(A8500=A$5:A8500,IF(C8500=C$5:C8500,1,0),0))</f>
        <v>2</v>
      </c>
    </row>
    <row r="8501" spans="1:7" x14ac:dyDescent="0.25">
      <c r="A8501">
        <v>2016</v>
      </c>
      <c r="B8501" s="53" t="str">
        <f t="shared" si="264"/>
        <v>2016_OR3</v>
      </c>
      <c r="C8501" t="s">
        <v>386</v>
      </c>
      <c r="D8501" t="s">
        <v>1618</v>
      </c>
      <c r="E8501" s="53" t="str">
        <f t="shared" si="265"/>
        <v>2016_ORCLACKAMAS</v>
      </c>
      <c r="F8501">
        <v>417000</v>
      </c>
      <c r="G8501" s="53">
        <f t="array" ref="G8501">SUM(IF(A8501=A$5:A8501,IF(C8501=C$5:C8501,1,0),0))</f>
        <v>3</v>
      </c>
    </row>
    <row r="8502" spans="1:7" x14ac:dyDescent="0.25">
      <c r="A8502">
        <v>2016</v>
      </c>
      <c r="B8502" s="53" t="str">
        <f t="shared" si="264"/>
        <v>2016_OR4</v>
      </c>
      <c r="C8502" t="s">
        <v>386</v>
      </c>
      <c r="D8502" t="s">
        <v>1619</v>
      </c>
      <c r="E8502" s="53" t="str">
        <f t="shared" si="265"/>
        <v>2016_ORCLATSOP</v>
      </c>
      <c r="F8502">
        <v>417000</v>
      </c>
      <c r="G8502" s="53">
        <f t="array" ref="G8502">SUM(IF(A8502=A$5:A8502,IF(C8502=C$5:C8502,1,0),0))</f>
        <v>4</v>
      </c>
    </row>
    <row r="8503" spans="1:7" x14ac:dyDescent="0.25">
      <c r="A8503">
        <v>2016</v>
      </c>
      <c r="B8503" s="53" t="str">
        <f t="shared" si="264"/>
        <v>2016_OR5</v>
      </c>
      <c r="C8503" t="s">
        <v>386</v>
      </c>
      <c r="D8503" t="s">
        <v>509</v>
      </c>
      <c r="E8503" s="53" t="str">
        <f t="shared" si="265"/>
        <v>2016_ORCOLUMBIA</v>
      </c>
      <c r="F8503">
        <v>417000</v>
      </c>
      <c r="G8503" s="53">
        <f t="array" ref="G8503">SUM(IF(A8503=A$5:A8503,IF(C8503=C$5:C8503,1,0),0))</f>
        <v>5</v>
      </c>
    </row>
    <row r="8504" spans="1:7" x14ac:dyDescent="0.25">
      <c r="A8504">
        <v>2016</v>
      </c>
      <c r="B8504" s="53" t="str">
        <f t="shared" si="264"/>
        <v>2016_OR6</v>
      </c>
      <c r="C8504" t="s">
        <v>386</v>
      </c>
      <c r="D8504" t="s">
        <v>1402</v>
      </c>
      <c r="E8504" s="53" t="str">
        <f t="shared" si="265"/>
        <v>2016_ORCOOS</v>
      </c>
      <c r="F8504">
        <v>417000</v>
      </c>
      <c r="G8504" s="53">
        <f t="array" ref="G8504">SUM(IF(A8504=A$5:A8504,IF(C8504=C$5:C8504,1,0),0))</f>
        <v>6</v>
      </c>
    </row>
    <row r="8505" spans="1:7" x14ac:dyDescent="0.25">
      <c r="A8505">
        <v>2016</v>
      </c>
      <c r="B8505" s="53" t="str">
        <f t="shared" si="264"/>
        <v>2016_OR7</v>
      </c>
      <c r="C8505" t="s">
        <v>386</v>
      </c>
      <c r="D8505" t="s">
        <v>1620</v>
      </c>
      <c r="E8505" s="53" t="str">
        <f t="shared" si="265"/>
        <v>2016_ORCROOK</v>
      </c>
      <c r="F8505">
        <v>417000</v>
      </c>
      <c r="G8505" s="53">
        <f t="array" ref="G8505">SUM(IF(A8505=A$5:A8505,IF(C8505=C$5:C8505,1,0),0))</f>
        <v>7</v>
      </c>
    </row>
    <row r="8506" spans="1:7" x14ac:dyDescent="0.25">
      <c r="A8506">
        <v>2016</v>
      </c>
      <c r="B8506" s="53" t="str">
        <f t="shared" si="264"/>
        <v>2016_OR8</v>
      </c>
      <c r="C8506" t="s">
        <v>386</v>
      </c>
      <c r="D8506" t="s">
        <v>1413</v>
      </c>
      <c r="E8506" s="53" t="str">
        <f t="shared" si="265"/>
        <v>2016_ORCURRY</v>
      </c>
      <c r="F8506">
        <v>417000</v>
      </c>
      <c r="G8506" s="53">
        <f t="array" ref="G8506">SUM(IF(A8506=A$5:A8506,IF(C8506=C$5:C8506,1,0),0))</f>
        <v>8</v>
      </c>
    </row>
    <row r="8507" spans="1:7" x14ac:dyDescent="0.25">
      <c r="A8507">
        <v>2016</v>
      </c>
      <c r="B8507" s="53" t="str">
        <f t="shared" si="264"/>
        <v>2016_OR9</v>
      </c>
      <c r="C8507" t="s">
        <v>386</v>
      </c>
      <c r="D8507" t="s">
        <v>1621</v>
      </c>
      <c r="E8507" s="53" t="str">
        <f t="shared" si="265"/>
        <v>2016_ORDESCHUTES</v>
      </c>
      <c r="F8507">
        <v>417000</v>
      </c>
      <c r="G8507" s="53">
        <f t="array" ref="G8507">SUM(IF(A8507=A$5:A8507,IF(C8507=C$5:C8507,1,0),0))</f>
        <v>9</v>
      </c>
    </row>
    <row r="8508" spans="1:7" x14ac:dyDescent="0.25">
      <c r="A8508">
        <v>2016</v>
      </c>
      <c r="B8508" s="53" t="str">
        <f t="shared" si="264"/>
        <v>2016_OR10</v>
      </c>
      <c r="C8508" t="s">
        <v>386</v>
      </c>
      <c r="D8508" t="s">
        <v>190</v>
      </c>
      <c r="E8508" s="53" t="str">
        <f t="shared" si="265"/>
        <v>2016_ORDOUGLAS</v>
      </c>
      <c r="F8508">
        <v>417000</v>
      </c>
      <c r="G8508" s="53">
        <f t="array" ref="G8508">SUM(IF(A8508=A$5:A8508,IF(C8508=C$5:C8508,1,0),0))</f>
        <v>10</v>
      </c>
    </row>
    <row r="8509" spans="1:7" x14ac:dyDescent="0.25">
      <c r="A8509">
        <v>2016</v>
      </c>
      <c r="B8509" s="53" t="str">
        <f t="shared" si="264"/>
        <v>2016_OR11</v>
      </c>
      <c r="C8509" t="s">
        <v>386</v>
      </c>
      <c r="D8509" t="s">
        <v>1622</v>
      </c>
      <c r="E8509" s="53" t="str">
        <f t="shared" si="265"/>
        <v>2016_ORGILLIAM</v>
      </c>
      <c r="F8509">
        <v>417000</v>
      </c>
      <c r="G8509" s="53">
        <f t="array" ref="G8509">SUM(IF(A8509=A$5:A8509,IF(C8509=C$5:C8509,1,0),0))</f>
        <v>11</v>
      </c>
    </row>
    <row r="8510" spans="1:7" x14ac:dyDescent="0.25">
      <c r="A8510">
        <v>2016</v>
      </c>
      <c r="B8510" s="53" t="str">
        <f t="shared" si="264"/>
        <v>2016_OR12</v>
      </c>
      <c r="C8510" t="s">
        <v>386</v>
      </c>
      <c r="D8510" t="s">
        <v>520</v>
      </c>
      <c r="E8510" s="53" t="str">
        <f t="shared" si="265"/>
        <v>2016_ORGRANT</v>
      </c>
      <c r="F8510">
        <v>417000</v>
      </c>
      <c r="G8510" s="53">
        <f t="array" ref="G8510">SUM(IF(A8510=A$5:A8510,IF(C8510=C$5:C8510,1,0),0))</f>
        <v>12</v>
      </c>
    </row>
    <row r="8511" spans="1:7" x14ac:dyDescent="0.25">
      <c r="A8511">
        <v>2016</v>
      </c>
      <c r="B8511" s="53" t="str">
        <f t="shared" si="264"/>
        <v>2016_OR13</v>
      </c>
      <c r="C8511" t="s">
        <v>386</v>
      </c>
      <c r="D8511" t="s">
        <v>1623</v>
      </c>
      <c r="E8511" s="53" t="str">
        <f t="shared" si="265"/>
        <v>2016_ORHARNEY</v>
      </c>
      <c r="F8511">
        <v>417000</v>
      </c>
      <c r="G8511" s="53">
        <f t="array" ref="G8511">SUM(IF(A8511=A$5:A8511,IF(C8511=C$5:C8511,1,0),0))</f>
        <v>13</v>
      </c>
    </row>
    <row r="8512" spans="1:7" x14ac:dyDescent="0.25">
      <c r="A8512">
        <v>2016</v>
      </c>
      <c r="B8512" s="53" t="str">
        <f t="shared" si="264"/>
        <v>2016_OR14</v>
      </c>
      <c r="C8512" t="s">
        <v>386</v>
      </c>
      <c r="D8512" t="s">
        <v>1624</v>
      </c>
      <c r="E8512" s="53" t="str">
        <f t="shared" si="265"/>
        <v>2016_ORHOOD RIVER</v>
      </c>
      <c r="F8512">
        <v>417000</v>
      </c>
      <c r="G8512" s="53">
        <f t="array" ref="G8512">SUM(IF(A8512=A$5:A8512,IF(C8512=C$5:C8512,1,0),0))</f>
        <v>14</v>
      </c>
    </row>
    <row r="8513" spans="1:7" x14ac:dyDescent="0.25">
      <c r="A8513">
        <v>2016</v>
      </c>
      <c r="B8513" s="53" t="str">
        <f t="shared" si="264"/>
        <v>2016_OR15</v>
      </c>
      <c r="C8513" t="s">
        <v>386</v>
      </c>
      <c r="D8513" t="s">
        <v>460</v>
      </c>
      <c r="E8513" s="53" t="str">
        <f t="shared" si="265"/>
        <v>2016_ORJACKSON</v>
      </c>
      <c r="F8513">
        <v>417000</v>
      </c>
      <c r="G8513" s="53">
        <f t="array" ref="G8513">SUM(IF(A8513=A$5:A8513,IF(C8513=C$5:C8513,1,0),0))</f>
        <v>15</v>
      </c>
    </row>
    <row r="8514" spans="1:7" x14ac:dyDescent="0.25">
      <c r="A8514">
        <v>2016</v>
      </c>
      <c r="B8514" s="53" t="str">
        <f t="shared" si="264"/>
        <v>2016_OR16</v>
      </c>
      <c r="C8514" t="s">
        <v>386</v>
      </c>
      <c r="D8514" t="s">
        <v>196</v>
      </c>
      <c r="E8514" s="53" t="str">
        <f t="shared" si="265"/>
        <v>2016_ORJEFFERSON</v>
      </c>
      <c r="F8514">
        <v>417000</v>
      </c>
      <c r="G8514" s="53">
        <f t="array" ref="G8514">SUM(IF(A8514=A$5:A8514,IF(C8514=C$5:C8514,1,0),0))</f>
        <v>16</v>
      </c>
    </row>
    <row r="8515" spans="1:7" x14ac:dyDescent="0.25">
      <c r="A8515">
        <v>2016</v>
      </c>
      <c r="B8515" s="53" t="str">
        <f t="shared" si="264"/>
        <v>2016_OR17</v>
      </c>
      <c r="C8515" t="s">
        <v>386</v>
      </c>
      <c r="D8515" t="s">
        <v>1625</v>
      </c>
      <c r="E8515" s="53" t="str">
        <f t="shared" si="265"/>
        <v>2016_ORJOSEPHINE</v>
      </c>
      <c r="F8515">
        <v>417000</v>
      </c>
      <c r="G8515" s="53">
        <f t="array" ref="G8515">SUM(IF(A8515=A$5:A8515,IF(C8515=C$5:C8515,1,0),0))</f>
        <v>17</v>
      </c>
    </row>
    <row r="8516" spans="1:7" x14ac:dyDescent="0.25">
      <c r="A8516">
        <v>2016</v>
      </c>
      <c r="B8516" s="53" t="str">
        <f t="shared" si="264"/>
        <v>2016_OR18</v>
      </c>
      <c r="C8516" t="s">
        <v>386</v>
      </c>
      <c r="D8516" t="s">
        <v>1626</v>
      </c>
      <c r="E8516" s="53" t="str">
        <f t="shared" si="265"/>
        <v>2016_ORKLAMATH</v>
      </c>
      <c r="F8516">
        <v>417000</v>
      </c>
      <c r="G8516" s="53">
        <f t="array" ref="G8516">SUM(IF(A8516=A$5:A8516,IF(C8516=C$5:C8516,1,0),0))</f>
        <v>18</v>
      </c>
    </row>
    <row r="8517" spans="1:7" x14ac:dyDescent="0.25">
      <c r="A8517">
        <v>2016</v>
      </c>
      <c r="B8517" s="53" t="str">
        <f t="shared" si="264"/>
        <v>2016_OR19</v>
      </c>
      <c r="C8517" t="s">
        <v>386</v>
      </c>
      <c r="D8517" t="s">
        <v>197</v>
      </c>
      <c r="E8517" s="53" t="str">
        <f t="shared" si="265"/>
        <v>2016_ORLAKE</v>
      </c>
      <c r="F8517">
        <v>417000</v>
      </c>
      <c r="G8517" s="53">
        <f t="array" ref="G8517">SUM(IF(A8517=A$5:A8517,IF(C8517=C$5:C8517,1,0),0))</f>
        <v>19</v>
      </c>
    </row>
    <row r="8518" spans="1:7" x14ac:dyDescent="0.25">
      <c r="A8518">
        <v>2016</v>
      </c>
      <c r="B8518" s="53" t="str">
        <f t="shared" ref="B8518:B8581" si="266">A8518&amp;"_"&amp;C8518&amp;G8518</f>
        <v>2016_OR20</v>
      </c>
      <c r="C8518" t="s">
        <v>386</v>
      </c>
      <c r="D8518" t="s">
        <v>968</v>
      </c>
      <c r="E8518" s="53" t="str">
        <f t="shared" ref="E8518:E8581" si="267">A8518&amp;"_"&amp;C8518&amp;D8518</f>
        <v>2016_ORLANE</v>
      </c>
      <c r="F8518">
        <v>417000</v>
      </c>
      <c r="G8518" s="53">
        <f t="array" ref="G8518">SUM(IF(A8518=A$5:A8518,IF(C8518=C$5:C8518,1,0),0))</f>
        <v>20</v>
      </c>
    </row>
    <row r="8519" spans="1:7" x14ac:dyDescent="0.25">
      <c r="A8519">
        <v>2016</v>
      </c>
      <c r="B8519" s="53" t="str">
        <f t="shared" si="266"/>
        <v>2016_OR21</v>
      </c>
      <c r="C8519" t="s">
        <v>386</v>
      </c>
      <c r="D8519" t="s">
        <v>221</v>
      </c>
      <c r="E8519" s="53" t="str">
        <f t="shared" si="267"/>
        <v>2016_ORLINCOLN</v>
      </c>
      <c r="F8519">
        <v>417000</v>
      </c>
      <c r="G8519" s="53">
        <f t="array" ref="G8519">SUM(IF(A8519=A$5:A8519,IF(C8519=C$5:C8519,1,0),0))</f>
        <v>21</v>
      </c>
    </row>
    <row r="8520" spans="1:7" x14ac:dyDescent="0.25">
      <c r="A8520">
        <v>2016</v>
      </c>
      <c r="B8520" s="53" t="str">
        <f t="shared" si="266"/>
        <v>2016_OR22</v>
      </c>
      <c r="C8520" t="s">
        <v>386</v>
      </c>
      <c r="D8520" t="s">
        <v>917</v>
      </c>
      <c r="E8520" s="53" t="str">
        <f t="shared" si="267"/>
        <v>2016_ORLINN</v>
      </c>
      <c r="F8520">
        <v>417000</v>
      </c>
      <c r="G8520" s="53">
        <f t="array" ref="G8520">SUM(IF(A8520=A$5:A8520,IF(C8520=C$5:C8520,1,0),0))</f>
        <v>22</v>
      </c>
    </row>
    <row r="8521" spans="1:7" x14ac:dyDescent="0.25">
      <c r="A8521">
        <v>2016</v>
      </c>
      <c r="B8521" s="53" t="str">
        <f t="shared" si="266"/>
        <v>2016_OR23</v>
      </c>
      <c r="C8521" t="s">
        <v>386</v>
      </c>
      <c r="D8521" t="s">
        <v>1627</v>
      </c>
      <c r="E8521" s="53" t="str">
        <f t="shared" si="267"/>
        <v>2016_ORMALHEUR</v>
      </c>
      <c r="F8521">
        <v>417000</v>
      </c>
      <c r="G8521" s="53">
        <f t="array" ref="G8521">SUM(IF(A8521=A$5:A8521,IF(C8521=C$5:C8521,1,0),0))</f>
        <v>23</v>
      </c>
    </row>
    <row r="8522" spans="1:7" x14ac:dyDescent="0.25">
      <c r="A8522">
        <v>2016</v>
      </c>
      <c r="B8522" s="53" t="str">
        <f t="shared" si="266"/>
        <v>2016_OR24</v>
      </c>
      <c r="C8522" t="s">
        <v>386</v>
      </c>
      <c r="D8522" t="s">
        <v>469</v>
      </c>
      <c r="E8522" s="53" t="str">
        <f t="shared" si="267"/>
        <v>2016_ORMARION</v>
      </c>
      <c r="F8522">
        <v>417000</v>
      </c>
      <c r="G8522" s="53">
        <f t="array" ref="G8522">SUM(IF(A8522=A$5:A8522,IF(C8522=C$5:C8522,1,0),0))</f>
        <v>24</v>
      </c>
    </row>
    <row r="8523" spans="1:7" x14ac:dyDescent="0.25">
      <c r="A8523">
        <v>2016</v>
      </c>
      <c r="B8523" s="53" t="str">
        <f t="shared" si="266"/>
        <v>2016_OR25</v>
      </c>
      <c r="C8523" t="s">
        <v>386</v>
      </c>
      <c r="D8523" t="s">
        <v>1564</v>
      </c>
      <c r="E8523" s="53" t="str">
        <f t="shared" si="267"/>
        <v>2016_ORMORROW</v>
      </c>
      <c r="F8523">
        <v>417000</v>
      </c>
      <c r="G8523" s="53">
        <f t="array" ref="G8523">SUM(IF(A8523=A$5:A8523,IF(C8523=C$5:C8523,1,0),0))</f>
        <v>25</v>
      </c>
    </row>
    <row r="8524" spans="1:7" x14ac:dyDescent="0.25">
      <c r="A8524">
        <v>2016</v>
      </c>
      <c r="B8524" s="53" t="str">
        <f t="shared" si="266"/>
        <v>2016_OR26</v>
      </c>
      <c r="C8524" t="s">
        <v>386</v>
      </c>
      <c r="D8524" t="s">
        <v>1628</v>
      </c>
      <c r="E8524" s="53" t="str">
        <f t="shared" si="267"/>
        <v>2016_ORMULTNOMAH</v>
      </c>
      <c r="F8524">
        <v>417000</v>
      </c>
      <c r="G8524" s="53">
        <f t="array" ref="G8524">SUM(IF(A8524=A$5:A8524,IF(C8524=C$5:C8524,1,0),0))</f>
        <v>26</v>
      </c>
    </row>
    <row r="8525" spans="1:7" x14ac:dyDescent="0.25">
      <c r="A8525">
        <v>2016</v>
      </c>
      <c r="B8525" s="53" t="str">
        <f t="shared" si="266"/>
        <v>2016_OR27</v>
      </c>
      <c r="C8525" t="s">
        <v>386</v>
      </c>
      <c r="D8525" t="s">
        <v>535</v>
      </c>
      <c r="E8525" s="53" t="str">
        <f t="shared" si="267"/>
        <v>2016_ORPOLK</v>
      </c>
      <c r="F8525">
        <v>417000</v>
      </c>
      <c r="G8525" s="53">
        <f t="array" ref="G8525">SUM(IF(A8525=A$5:A8525,IF(C8525=C$5:C8525,1,0),0))</f>
        <v>27</v>
      </c>
    </row>
    <row r="8526" spans="1:7" x14ac:dyDescent="0.25">
      <c r="A8526">
        <v>2016</v>
      </c>
      <c r="B8526" s="53" t="str">
        <f t="shared" si="266"/>
        <v>2016_OR28</v>
      </c>
      <c r="C8526" t="s">
        <v>386</v>
      </c>
      <c r="D8526" t="s">
        <v>992</v>
      </c>
      <c r="E8526" s="53" t="str">
        <f t="shared" si="267"/>
        <v>2016_ORSHERMAN</v>
      </c>
      <c r="F8526">
        <v>417000</v>
      </c>
      <c r="G8526" s="53">
        <f t="array" ref="G8526">SUM(IF(A8526=A$5:A8526,IF(C8526=C$5:C8526,1,0),0))</f>
        <v>28</v>
      </c>
    </row>
    <row r="8527" spans="1:7" x14ac:dyDescent="0.25">
      <c r="A8527">
        <v>2016</v>
      </c>
      <c r="B8527" s="53" t="str">
        <f t="shared" si="266"/>
        <v>2016_OR29</v>
      </c>
      <c r="C8527" t="s">
        <v>386</v>
      </c>
      <c r="D8527" t="s">
        <v>1629</v>
      </c>
      <c r="E8527" s="53" t="str">
        <f t="shared" si="267"/>
        <v>2016_ORTILLAMOOK</v>
      </c>
      <c r="F8527">
        <v>417000</v>
      </c>
      <c r="G8527" s="53">
        <f t="array" ref="G8527">SUM(IF(A8527=A$5:A8527,IF(C8527=C$5:C8527,1,0),0))</f>
        <v>29</v>
      </c>
    </row>
    <row r="8528" spans="1:7" x14ac:dyDescent="0.25">
      <c r="A8528">
        <v>2016</v>
      </c>
      <c r="B8528" s="53" t="str">
        <f t="shared" si="266"/>
        <v>2016_OR30</v>
      </c>
      <c r="C8528" t="s">
        <v>386</v>
      </c>
      <c r="D8528" t="s">
        <v>1630</v>
      </c>
      <c r="E8528" s="53" t="str">
        <f t="shared" si="267"/>
        <v>2016_ORUMATILLA</v>
      </c>
      <c r="F8528">
        <v>417000</v>
      </c>
      <c r="G8528" s="53">
        <f t="array" ref="G8528">SUM(IF(A8528=A$5:A8528,IF(C8528=C$5:C8528,1,0),0))</f>
        <v>30</v>
      </c>
    </row>
    <row r="8529" spans="1:7" x14ac:dyDescent="0.25">
      <c r="A8529">
        <v>2016</v>
      </c>
      <c r="B8529" s="53" t="str">
        <f t="shared" si="266"/>
        <v>2016_OR31</v>
      </c>
      <c r="C8529" t="s">
        <v>386</v>
      </c>
      <c r="D8529" t="s">
        <v>258</v>
      </c>
      <c r="E8529" s="53" t="str">
        <f t="shared" si="267"/>
        <v>2016_ORUNION</v>
      </c>
      <c r="F8529">
        <v>417000</v>
      </c>
      <c r="G8529" s="53">
        <f t="array" ref="G8529">SUM(IF(A8529=A$5:A8529,IF(C8529=C$5:C8529,1,0),0))</f>
        <v>31</v>
      </c>
    </row>
    <row r="8530" spans="1:7" x14ac:dyDescent="0.25">
      <c r="A8530">
        <v>2016</v>
      </c>
      <c r="B8530" s="53" t="str">
        <f t="shared" si="266"/>
        <v>2016_OR32</v>
      </c>
      <c r="C8530" t="s">
        <v>386</v>
      </c>
      <c r="D8530" t="s">
        <v>1631</v>
      </c>
      <c r="E8530" s="53" t="str">
        <f t="shared" si="267"/>
        <v>2016_ORWALLOWA</v>
      </c>
      <c r="F8530">
        <v>417000</v>
      </c>
      <c r="G8530" s="53">
        <f t="array" ref="G8530">SUM(IF(A8530=A$5:A8530,IF(C8530=C$5:C8530,1,0),0))</f>
        <v>32</v>
      </c>
    </row>
    <row r="8531" spans="1:7" x14ac:dyDescent="0.25">
      <c r="A8531">
        <v>2016</v>
      </c>
      <c r="B8531" s="53" t="str">
        <f t="shared" si="266"/>
        <v>2016_OR33</v>
      </c>
      <c r="C8531" t="s">
        <v>386</v>
      </c>
      <c r="D8531" t="s">
        <v>1632</v>
      </c>
      <c r="E8531" s="53" t="str">
        <f t="shared" si="267"/>
        <v>2016_ORWASCO</v>
      </c>
      <c r="F8531">
        <v>417000</v>
      </c>
      <c r="G8531" s="53">
        <f t="array" ref="G8531">SUM(IF(A8531=A$5:A8531,IF(C8531=C$5:C8531,1,0),0))</f>
        <v>33</v>
      </c>
    </row>
    <row r="8532" spans="1:7" x14ac:dyDescent="0.25">
      <c r="A8532">
        <v>2016</v>
      </c>
      <c r="B8532" s="53" t="str">
        <f t="shared" si="266"/>
        <v>2016_OR34</v>
      </c>
      <c r="C8532" t="s">
        <v>386</v>
      </c>
      <c r="D8532" t="s">
        <v>125</v>
      </c>
      <c r="E8532" s="53" t="str">
        <f t="shared" si="267"/>
        <v>2016_ORWASHINGTON</v>
      </c>
      <c r="F8532">
        <v>417000</v>
      </c>
      <c r="G8532" s="53">
        <f t="array" ref="G8532">SUM(IF(A8532=A$5:A8532,IF(C8532=C$5:C8532,1,0),0))</f>
        <v>34</v>
      </c>
    </row>
    <row r="8533" spans="1:7" x14ac:dyDescent="0.25">
      <c r="A8533">
        <v>2016</v>
      </c>
      <c r="B8533" s="53" t="str">
        <f t="shared" si="266"/>
        <v>2016_OR35</v>
      </c>
      <c r="C8533" t="s">
        <v>386</v>
      </c>
      <c r="D8533" t="s">
        <v>772</v>
      </c>
      <c r="E8533" s="53" t="str">
        <f t="shared" si="267"/>
        <v>2016_ORWHEELER</v>
      </c>
      <c r="F8533">
        <v>417000</v>
      </c>
      <c r="G8533" s="53">
        <f t="array" ref="G8533">SUM(IF(A8533=A$5:A8533,IF(C8533=C$5:C8533,1,0),0))</f>
        <v>35</v>
      </c>
    </row>
    <row r="8534" spans="1:7" x14ac:dyDescent="0.25">
      <c r="A8534">
        <v>2016</v>
      </c>
      <c r="B8534" s="53" t="str">
        <f t="shared" si="266"/>
        <v>2016_OR36</v>
      </c>
      <c r="C8534" t="s">
        <v>386</v>
      </c>
      <c r="D8534" t="s">
        <v>1633</v>
      </c>
      <c r="E8534" s="53" t="str">
        <f t="shared" si="267"/>
        <v>2016_ORYAMHILL</v>
      </c>
      <c r="F8534">
        <v>417000</v>
      </c>
      <c r="G8534" s="53">
        <f t="array" ref="G8534">SUM(IF(A8534=A$5:A8534,IF(C8534=C$5:C8534,1,0),0))</f>
        <v>36</v>
      </c>
    </row>
    <row r="8535" spans="1:7" x14ac:dyDescent="0.25">
      <c r="A8535">
        <v>2016</v>
      </c>
      <c r="B8535" s="53" t="str">
        <f t="shared" si="266"/>
        <v>2016_PA1</v>
      </c>
      <c r="C8535" t="s">
        <v>276</v>
      </c>
      <c r="D8535" t="s">
        <v>184</v>
      </c>
      <c r="E8535" s="53" t="str">
        <f t="shared" si="267"/>
        <v>2016_PAADAMS</v>
      </c>
      <c r="F8535">
        <v>417000</v>
      </c>
      <c r="G8535" s="53">
        <f t="array" ref="G8535">SUM(IF(A8535=A$5:A8535,IF(C8535=C$5:C8535,1,0),0))</f>
        <v>1</v>
      </c>
    </row>
    <row r="8536" spans="1:7" x14ac:dyDescent="0.25">
      <c r="A8536">
        <v>2016</v>
      </c>
      <c r="B8536" s="53" t="str">
        <f t="shared" si="266"/>
        <v>2016_PA2</v>
      </c>
      <c r="C8536" t="s">
        <v>276</v>
      </c>
      <c r="D8536" t="s">
        <v>1634</v>
      </c>
      <c r="E8536" s="53" t="str">
        <f t="shared" si="267"/>
        <v>2016_PAALLEGHENY</v>
      </c>
      <c r="F8536">
        <v>417000</v>
      </c>
      <c r="G8536" s="53">
        <f t="array" ref="G8536">SUM(IF(A8536=A$5:A8536,IF(C8536=C$5:C8536,1,0),0))</f>
        <v>2</v>
      </c>
    </row>
    <row r="8537" spans="1:7" x14ac:dyDescent="0.25">
      <c r="A8537">
        <v>2016</v>
      </c>
      <c r="B8537" s="53" t="str">
        <f t="shared" si="266"/>
        <v>2016_PA3</v>
      </c>
      <c r="C8537" t="s">
        <v>276</v>
      </c>
      <c r="D8537" t="s">
        <v>1635</v>
      </c>
      <c r="E8537" s="53" t="str">
        <f t="shared" si="267"/>
        <v>2016_PAARMSTRONG</v>
      </c>
      <c r="F8537">
        <v>417000</v>
      </c>
      <c r="G8537" s="53">
        <f t="array" ref="G8537">SUM(IF(A8537=A$5:A8537,IF(C8537=C$5:C8537,1,0),0))</f>
        <v>3</v>
      </c>
    </row>
    <row r="8538" spans="1:7" x14ac:dyDescent="0.25">
      <c r="A8538">
        <v>2016</v>
      </c>
      <c r="B8538" s="53" t="str">
        <f t="shared" si="266"/>
        <v>2016_PA4</v>
      </c>
      <c r="C8538" t="s">
        <v>276</v>
      </c>
      <c r="D8538" t="s">
        <v>1580</v>
      </c>
      <c r="E8538" s="53" t="str">
        <f t="shared" si="267"/>
        <v>2016_PABEAVER</v>
      </c>
      <c r="F8538">
        <v>417000</v>
      </c>
      <c r="G8538" s="53">
        <f t="array" ref="G8538">SUM(IF(A8538=A$5:A8538,IF(C8538=C$5:C8538,1,0),0))</f>
        <v>4</v>
      </c>
    </row>
    <row r="8539" spans="1:7" x14ac:dyDescent="0.25">
      <c r="A8539">
        <v>2016</v>
      </c>
      <c r="B8539" s="53" t="str">
        <f t="shared" si="266"/>
        <v>2016_PA5</v>
      </c>
      <c r="C8539" t="s">
        <v>276</v>
      </c>
      <c r="D8539" t="s">
        <v>1636</v>
      </c>
      <c r="E8539" s="53" t="str">
        <f t="shared" si="267"/>
        <v>2016_PABEDFORD</v>
      </c>
      <c r="F8539">
        <v>417000</v>
      </c>
      <c r="G8539" s="53">
        <f t="array" ref="G8539">SUM(IF(A8539=A$5:A8539,IF(C8539=C$5:C8539,1,0),0))</f>
        <v>5</v>
      </c>
    </row>
    <row r="8540" spans="1:7" x14ac:dyDescent="0.25">
      <c r="A8540">
        <v>2016</v>
      </c>
      <c r="B8540" s="53" t="str">
        <f t="shared" si="266"/>
        <v>2016_PA6</v>
      </c>
      <c r="C8540" t="s">
        <v>276</v>
      </c>
      <c r="D8540" t="s">
        <v>1637</v>
      </c>
      <c r="E8540" s="53" t="str">
        <f t="shared" si="267"/>
        <v>2016_PABERKS</v>
      </c>
      <c r="F8540">
        <v>417000</v>
      </c>
      <c r="G8540" s="53">
        <f t="array" ref="G8540">SUM(IF(A8540=A$5:A8540,IF(C8540=C$5:C8540,1,0),0))</f>
        <v>6</v>
      </c>
    </row>
    <row r="8541" spans="1:7" x14ac:dyDescent="0.25">
      <c r="A8541">
        <v>2016</v>
      </c>
      <c r="B8541" s="53" t="str">
        <f t="shared" si="266"/>
        <v>2016_PA7</v>
      </c>
      <c r="C8541" t="s">
        <v>276</v>
      </c>
      <c r="D8541" t="s">
        <v>1638</v>
      </c>
      <c r="E8541" s="53" t="str">
        <f t="shared" si="267"/>
        <v>2016_PABLAIR</v>
      </c>
      <c r="F8541">
        <v>417000</v>
      </c>
      <c r="G8541" s="53">
        <f t="array" ref="G8541">SUM(IF(A8541=A$5:A8541,IF(C8541=C$5:C8541,1,0),0))</f>
        <v>7</v>
      </c>
    </row>
    <row r="8542" spans="1:7" x14ac:dyDescent="0.25">
      <c r="A8542">
        <v>2016</v>
      </c>
      <c r="B8542" s="53" t="str">
        <f t="shared" si="266"/>
        <v>2016_PA8</v>
      </c>
      <c r="C8542" t="s">
        <v>276</v>
      </c>
      <c r="D8542" t="s">
        <v>629</v>
      </c>
      <c r="E8542" s="53" t="str">
        <f t="shared" si="267"/>
        <v>2016_PABRADFORD</v>
      </c>
      <c r="F8542">
        <v>417000</v>
      </c>
      <c r="G8542" s="53">
        <f t="array" ref="G8542">SUM(IF(A8542=A$5:A8542,IF(C8542=C$5:C8542,1,0),0))</f>
        <v>8</v>
      </c>
    </row>
    <row r="8543" spans="1:7" x14ac:dyDescent="0.25">
      <c r="A8543">
        <v>2016</v>
      </c>
      <c r="B8543" s="53" t="str">
        <f t="shared" si="266"/>
        <v>2016_PA9</v>
      </c>
      <c r="C8543" t="s">
        <v>276</v>
      </c>
      <c r="D8543" t="s">
        <v>1639</v>
      </c>
      <c r="E8543" s="53" t="str">
        <f t="shared" si="267"/>
        <v>2016_PABUCKS</v>
      </c>
      <c r="F8543">
        <v>417000</v>
      </c>
      <c r="G8543" s="53">
        <f t="array" ref="G8543">SUM(IF(A8543=A$5:A8543,IF(C8543=C$5:C8543,1,0),0))</f>
        <v>9</v>
      </c>
    </row>
    <row r="8544" spans="1:7" x14ac:dyDescent="0.25">
      <c r="A8544">
        <v>2016</v>
      </c>
      <c r="B8544" s="53" t="str">
        <f t="shared" si="266"/>
        <v>2016_PA10</v>
      </c>
      <c r="C8544" t="s">
        <v>276</v>
      </c>
      <c r="D8544" t="s">
        <v>433</v>
      </c>
      <c r="E8544" s="53" t="str">
        <f t="shared" si="267"/>
        <v>2016_PABUTLER</v>
      </c>
      <c r="F8544">
        <v>417000</v>
      </c>
      <c r="G8544" s="53">
        <f t="array" ref="G8544">SUM(IF(A8544=A$5:A8544,IF(C8544=C$5:C8544,1,0),0))</f>
        <v>10</v>
      </c>
    </row>
    <row r="8545" spans="1:7" x14ac:dyDescent="0.25">
      <c r="A8545">
        <v>2016</v>
      </c>
      <c r="B8545" s="53" t="str">
        <f t="shared" si="266"/>
        <v>2016_PA11</v>
      </c>
      <c r="C8545" t="s">
        <v>276</v>
      </c>
      <c r="D8545" t="s">
        <v>1640</v>
      </c>
      <c r="E8545" s="53" t="str">
        <f t="shared" si="267"/>
        <v>2016_PACAMBRIA</v>
      </c>
      <c r="F8545">
        <v>417000</v>
      </c>
      <c r="G8545" s="53">
        <f t="array" ref="G8545">SUM(IF(A8545=A$5:A8545,IF(C8545=C$5:C8545,1,0),0))</f>
        <v>11</v>
      </c>
    </row>
    <row r="8546" spans="1:7" x14ac:dyDescent="0.25">
      <c r="A8546">
        <v>2016</v>
      </c>
      <c r="B8546" s="53" t="str">
        <f t="shared" si="266"/>
        <v>2016_PA12</v>
      </c>
      <c r="C8546" t="s">
        <v>276</v>
      </c>
      <c r="D8546" t="s">
        <v>1062</v>
      </c>
      <c r="E8546" s="53" t="str">
        <f t="shared" si="267"/>
        <v>2016_PACAMERON</v>
      </c>
      <c r="F8546">
        <v>417000</v>
      </c>
      <c r="G8546" s="53">
        <f t="array" ref="G8546">SUM(IF(A8546=A$5:A8546,IF(C8546=C$5:C8546,1,0),0))</f>
        <v>12</v>
      </c>
    </row>
    <row r="8547" spans="1:7" x14ac:dyDescent="0.25">
      <c r="A8547">
        <v>2016</v>
      </c>
      <c r="B8547" s="53" t="str">
        <f t="shared" si="266"/>
        <v>2016_PA13</v>
      </c>
      <c r="C8547" t="s">
        <v>276</v>
      </c>
      <c r="D8547" t="s">
        <v>1317</v>
      </c>
      <c r="E8547" s="53" t="str">
        <f t="shared" si="267"/>
        <v>2016_PACARBON</v>
      </c>
      <c r="F8547">
        <v>417000</v>
      </c>
      <c r="G8547" s="53">
        <f t="array" ref="G8547">SUM(IF(A8547=A$5:A8547,IF(C8547=C$5:C8547,1,0),0))</f>
        <v>13</v>
      </c>
    </row>
    <row r="8548" spans="1:7" x14ac:dyDescent="0.25">
      <c r="A8548">
        <v>2016</v>
      </c>
      <c r="B8548" s="53" t="str">
        <f t="shared" si="266"/>
        <v>2016_PA14</v>
      </c>
      <c r="C8548" t="s">
        <v>276</v>
      </c>
      <c r="D8548" t="s">
        <v>1641</v>
      </c>
      <c r="E8548" s="53" t="str">
        <f t="shared" si="267"/>
        <v>2016_PACENTRE</v>
      </c>
      <c r="F8548">
        <v>417000</v>
      </c>
      <c r="G8548" s="53">
        <f t="array" ref="G8548">SUM(IF(A8548=A$5:A8548,IF(C8548=C$5:C8548,1,0),0))</f>
        <v>14</v>
      </c>
    </row>
    <row r="8549" spans="1:7" x14ac:dyDescent="0.25">
      <c r="A8549">
        <v>2016</v>
      </c>
      <c r="B8549" s="53" t="str">
        <f t="shared" si="266"/>
        <v>2016_PA15</v>
      </c>
      <c r="C8549" t="s">
        <v>276</v>
      </c>
      <c r="D8549" t="s">
        <v>1642</v>
      </c>
      <c r="E8549" s="53" t="str">
        <f t="shared" si="267"/>
        <v>2016_PACHESTER</v>
      </c>
      <c r="F8549">
        <v>417000</v>
      </c>
      <c r="G8549" s="53">
        <f t="array" ref="G8549">SUM(IF(A8549=A$5:A8549,IF(C8549=C$5:C8549,1,0),0))</f>
        <v>15</v>
      </c>
    </row>
    <row r="8550" spans="1:7" x14ac:dyDescent="0.25">
      <c r="A8550">
        <v>2016</v>
      </c>
      <c r="B8550" s="53" t="str">
        <f t="shared" si="266"/>
        <v>2016_PA16</v>
      </c>
      <c r="C8550" t="s">
        <v>276</v>
      </c>
      <c r="D8550" t="s">
        <v>1643</v>
      </c>
      <c r="E8550" s="53" t="str">
        <f t="shared" si="267"/>
        <v>2016_PACLARION</v>
      </c>
      <c r="F8550">
        <v>417000</v>
      </c>
      <c r="G8550" s="53">
        <f t="array" ref="G8550">SUM(IF(A8550=A$5:A8550,IF(C8550=C$5:C8550,1,0),0))</f>
        <v>16</v>
      </c>
    </row>
    <row r="8551" spans="1:7" x14ac:dyDescent="0.25">
      <c r="A8551">
        <v>2016</v>
      </c>
      <c r="B8551" s="53" t="str">
        <f t="shared" si="266"/>
        <v>2016_PA17</v>
      </c>
      <c r="C8551" t="s">
        <v>276</v>
      </c>
      <c r="D8551" t="s">
        <v>1644</v>
      </c>
      <c r="E8551" s="53" t="str">
        <f t="shared" si="267"/>
        <v>2016_PACLEARFIELD</v>
      </c>
      <c r="F8551">
        <v>417000</v>
      </c>
      <c r="G8551" s="53">
        <f t="array" ref="G8551">SUM(IF(A8551=A$5:A8551,IF(C8551=C$5:C8551,1,0),0))</f>
        <v>17</v>
      </c>
    </row>
    <row r="8552" spans="1:7" x14ac:dyDescent="0.25">
      <c r="A8552">
        <v>2016</v>
      </c>
      <c r="B8552" s="53" t="str">
        <f t="shared" si="266"/>
        <v>2016_PA18</v>
      </c>
      <c r="C8552" t="s">
        <v>276</v>
      </c>
      <c r="D8552" t="s">
        <v>813</v>
      </c>
      <c r="E8552" s="53" t="str">
        <f t="shared" si="267"/>
        <v>2016_PACLINTON</v>
      </c>
      <c r="F8552">
        <v>417000</v>
      </c>
      <c r="G8552" s="53">
        <f t="array" ref="G8552">SUM(IF(A8552=A$5:A8552,IF(C8552=C$5:C8552,1,0),0))</f>
        <v>18</v>
      </c>
    </row>
    <row r="8553" spans="1:7" x14ac:dyDescent="0.25">
      <c r="A8553">
        <v>2016</v>
      </c>
      <c r="B8553" s="53" t="str">
        <f t="shared" si="266"/>
        <v>2016_PA19</v>
      </c>
      <c r="C8553" t="s">
        <v>276</v>
      </c>
      <c r="D8553" t="s">
        <v>509</v>
      </c>
      <c r="E8553" s="53" t="str">
        <f t="shared" si="267"/>
        <v>2016_PACOLUMBIA</v>
      </c>
      <c r="F8553">
        <v>417000</v>
      </c>
      <c r="G8553" s="53">
        <f t="array" ref="G8553">SUM(IF(A8553=A$5:A8553,IF(C8553=C$5:C8553,1,0),0))</f>
        <v>19</v>
      </c>
    </row>
    <row r="8554" spans="1:7" x14ac:dyDescent="0.25">
      <c r="A8554">
        <v>2016</v>
      </c>
      <c r="B8554" s="53" t="str">
        <f t="shared" si="266"/>
        <v>2016_PA20</v>
      </c>
      <c r="C8554" t="s">
        <v>276</v>
      </c>
      <c r="D8554" t="s">
        <v>512</v>
      </c>
      <c r="E8554" s="53" t="str">
        <f t="shared" si="267"/>
        <v>2016_PACRAWFORD</v>
      </c>
      <c r="F8554">
        <v>417000</v>
      </c>
      <c r="G8554" s="53">
        <f t="array" ref="G8554">SUM(IF(A8554=A$5:A8554,IF(C8554=C$5:C8554,1,0),0))</f>
        <v>20</v>
      </c>
    </row>
    <row r="8555" spans="1:7" x14ac:dyDescent="0.25">
      <c r="A8555">
        <v>2016</v>
      </c>
      <c r="B8555" s="53" t="str">
        <f t="shared" si="266"/>
        <v>2016_PA21</v>
      </c>
      <c r="C8555" t="s">
        <v>276</v>
      </c>
      <c r="D8555" t="s">
        <v>310</v>
      </c>
      <c r="E8555" s="53" t="str">
        <f t="shared" si="267"/>
        <v>2016_PACUMBERLAND</v>
      </c>
      <c r="F8555">
        <v>417000</v>
      </c>
      <c r="G8555" s="53">
        <f t="array" ref="G8555">SUM(IF(A8555=A$5:A8555,IF(C8555=C$5:C8555,1,0),0))</f>
        <v>21</v>
      </c>
    </row>
    <row r="8556" spans="1:7" x14ac:dyDescent="0.25">
      <c r="A8556">
        <v>2016</v>
      </c>
      <c r="B8556" s="53" t="str">
        <f t="shared" si="266"/>
        <v>2016_PA22</v>
      </c>
      <c r="C8556" t="s">
        <v>276</v>
      </c>
      <c r="D8556" t="s">
        <v>1645</v>
      </c>
      <c r="E8556" s="53" t="str">
        <f t="shared" si="267"/>
        <v>2016_PADAUPHIN</v>
      </c>
      <c r="F8556">
        <v>417000</v>
      </c>
      <c r="G8556" s="53">
        <f t="array" ref="G8556">SUM(IF(A8556=A$5:A8556,IF(C8556=C$5:C8556,1,0),0))</f>
        <v>22</v>
      </c>
    </row>
    <row r="8557" spans="1:7" x14ac:dyDescent="0.25">
      <c r="A8557">
        <v>2016</v>
      </c>
      <c r="B8557" s="53" t="str">
        <f t="shared" si="266"/>
        <v>2016_PA23</v>
      </c>
      <c r="C8557" t="s">
        <v>276</v>
      </c>
      <c r="D8557" t="s">
        <v>85</v>
      </c>
      <c r="E8557" s="53" t="str">
        <f t="shared" si="267"/>
        <v>2016_PADELAWARE</v>
      </c>
      <c r="F8557">
        <v>417000</v>
      </c>
      <c r="G8557" s="53">
        <f t="array" ref="G8557">SUM(IF(A8557=A$5:A8557,IF(C8557=C$5:C8557,1,0),0))</f>
        <v>23</v>
      </c>
    </row>
    <row r="8558" spans="1:7" x14ac:dyDescent="0.25">
      <c r="A8558">
        <v>2016</v>
      </c>
      <c r="B8558" s="53" t="str">
        <f t="shared" si="266"/>
        <v>2016_PA24</v>
      </c>
      <c r="C8558" t="s">
        <v>276</v>
      </c>
      <c r="D8558" t="s">
        <v>951</v>
      </c>
      <c r="E8558" s="53" t="str">
        <f t="shared" si="267"/>
        <v>2016_PAELK</v>
      </c>
      <c r="F8558">
        <v>417000</v>
      </c>
      <c r="G8558" s="53">
        <f t="array" ref="G8558">SUM(IF(A8558=A$5:A8558,IF(C8558=C$5:C8558,1,0),0))</f>
        <v>24</v>
      </c>
    </row>
    <row r="8559" spans="1:7" x14ac:dyDescent="0.25">
      <c r="A8559">
        <v>2016</v>
      </c>
      <c r="B8559" s="53" t="str">
        <f t="shared" si="266"/>
        <v>2016_PA25</v>
      </c>
      <c r="C8559" t="s">
        <v>276</v>
      </c>
      <c r="D8559" t="s">
        <v>1440</v>
      </c>
      <c r="E8559" s="53" t="str">
        <f t="shared" si="267"/>
        <v>2016_PAERIE</v>
      </c>
      <c r="F8559">
        <v>417000</v>
      </c>
      <c r="G8559" s="53">
        <f t="array" ref="G8559">SUM(IF(A8559=A$5:A8559,IF(C8559=C$5:C8559,1,0),0))</f>
        <v>25</v>
      </c>
    </row>
    <row r="8560" spans="1:7" x14ac:dyDescent="0.25">
      <c r="A8560">
        <v>2016</v>
      </c>
      <c r="B8560" s="53" t="str">
        <f t="shared" si="266"/>
        <v>2016_PA26</v>
      </c>
      <c r="C8560" t="s">
        <v>276</v>
      </c>
      <c r="D8560" t="s">
        <v>454</v>
      </c>
      <c r="E8560" s="53" t="str">
        <f t="shared" si="267"/>
        <v>2016_PAFAYETTE</v>
      </c>
      <c r="F8560">
        <v>417000</v>
      </c>
      <c r="G8560" s="53">
        <f t="array" ref="G8560">SUM(IF(A8560=A$5:A8560,IF(C8560=C$5:C8560,1,0),0))</f>
        <v>26</v>
      </c>
    </row>
    <row r="8561" spans="1:7" x14ac:dyDescent="0.25">
      <c r="A8561">
        <v>2016</v>
      </c>
      <c r="B8561" s="53" t="str">
        <f t="shared" si="266"/>
        <v>2016_PA27</v>
      </c>
      <c r="C8561" t="s">
        <v>276</v>
      </c>
      <c r="D8561" t="s">
        <v>1646</v>
      </c>
      <c r="E8561" s="53" t="str">
        <f t="shared" si="267"/>
        <v>2016_PAFOREST</v>
      </c>
      <c r="F8561">
        <v>417000</v>
      </c>
      <c r="G8561" s="53">
        <f t="array" ref="G8561">SUM(IF(A8561=A$5:A8561,IF(C8561=C$5:C8561,1,0),0))</f>
        <v>27</v>
      </c>
    </row>
    <row r="8562" spans="1:7" x14ac:dyDescent="0.25">
      <c r="A8562">
        <v>2016</v>
      </c>
      <c r="B8562" s="53" t="str">
        <f t="shared" si="266"/>
        <v>2016_PA28</v>
      </c>
      <c r="C8562" t="s">
        <v>276</v>
      </c>
      <c r="D8562" t="s">
        <v>455</v>
      </c>
      <c r="E8562" s="53" t="str">
        <f t="shared" si="267"/>
        <v>2016_PAFRANKLIN</v>
      </c>
      <c r="F8562">
        <v>417000</v>
      </c>
      <c r="G8562" s="53">
        <f t="array" ref="G8562">SUM(IF(A8562=A$5:A8562,IF(C8562=C$5:C8562,1,0),0))</f>
        <v>28</v>
      </c>
    </row>
    <row r="8563" spans="1:7" x14ac:dyDescent="0.25">
      <c r="A8563">
        <v>2016</v>
      </c>
      <c r="B8563" s="53" t="str">
        <f t="shared" si="266"/>
        <v>2016_PA29</v>
      </c>
      <c r="C8563" t="s">
        <v>276</v>
      </c>
      <c r="D8563" t="s">
        <v>518</v>
      </c>
      <c r="E8563" s="53" t="str">
        <f t="shared" si="267"/>
        <v>2016_PAFULTON</v>
      </c>
      <c r="F8563">
        <v>417000</v>
      </c>
      <c r="G8563" s="53">
        <f t="array" ref="G8563">SUM(IF(A8563=A$5:A8563,IF(C8563=C$5:C8563,1,0),0))</f>
        <v>29</v>
      </c>
    </row>
    <row r="8564" spans="1:7" x14ac:dyDescent="0.25">
      <c r="A8564">
        <v>2016</v>
      </c>
      <c r="B8564" s="53" t="str">
        <f t="shared" si="266"/>
        <v>2016_PA30</v>
      </c>
      <c r="C8564" t="s">
        <v>276</v>
      </c>
      <c r="D8564" t="s">
        <v>212</v>
      </c>
      <c r="E8564" s="53" t="str">
        <f t="shared" si="267"/>
        <v>2016_PAGREENE</v>
      </c>
      <c r="F8564">
        <v>417000</v>
      </c>
      <c r="G8564" s="53">
        <f t="array" ref="G8564">SUM(IF(A8564=A$5:A8564,IF(C8564=C$5:C8564,1,0),0))</f>
        <v>30</v>
      </c>
    </row>
    <row r="8565" spans="1:7" x14ac:dyDescent="0.25">
      <c r="A8565">
        <v>2016</v>
      </c>
      <c r="B8565" s="53" t="str">
        <f t="shared" si="266"/>
        <v>2016_PA31</v>
      </c>
      <c r="C8565" t="s">
        <v>276</v>
      </c>
      <c r="D8565" t="s">
        <v>1647</v>
      </c>
      <c r="E8565" s="53" t="str">
        <f t="shared" si="267"/>
        <v>2016_PAHUNTINGDON</v>
      </c>
      <c r="F8565">
        <v>417000</v>
      </c>
      <c r="G8565" s="53">
        <f t="array" ref="G8565">SUM(IF(A8565=A$5:A8565,IF(C8565=C$5:C8565,1,0),0))</f>
        <v>31</v>
      </c>
    </row>
    <row r="8566" spans="1:7" x14ac:dyDescent="0.25">
      <c r="A8566">
        <v>2016</v>
      </c>
      <c r="B8566" s="53" t="str">
        <f t="shared" si="266"/>
        <v>2016_PA32</v>
      </c>
      <c r="C8566" t="s">
        <v>276</v>
      </c>
      <c r="D8566" t="s">
        <v>92</v>
      </c>
      <c r="E8566" s="53" t="str">
        <f t="shared" si="267"/>
        <v>2016_PAINDIANA</v>
      </c>
      <c r="F8566">
        <v>417000</v>
      </c>
      <c r="G8566" s="53">
        <f t="array" ref="G8566">SUM(IF(A8566=A$5:A8566,IF(C8566=C$5:C8566,1,0),0))</f>
        <v>32</v>
      </c>
    </row>
    <row r="8567" spans="1:7" x14ac:dyDescent="0.25">
      <c r="A8567">
        <v>2016</v>
      </c>
      <c r="B8567" s="53" t="str">
        <f t="shared" si="266"/>
        <v>2016_PA33</v>
      </c>
      <c r="C8567" t="s">
        <v>276</v>
      </c>
      <c r="D8567" t="s">
        <v>196</v>
      </c>
      <c r="E8567" s="53" t="str">
        <f t="shared" si="267"/>
        <v>2016_PAJEFFERSON</v>
      </c>
      <c r="F8567">
        <v>417000</v>
      </c>
      <c r="G8567" s="53">
        <f t="array" ref="G8567">SUM(IF(A8567=A$5:A8567,IF(C8567=C$5:C8567,1,0),0))</f>
        <v>33</v>
      </c>
    </row>
    <row r="8568" spans="1:7" x14ac:dyDescent="0.25">
      <c r="A8568">
        <v>2016</v>
      </c>
      <c r="B8568" s="53" t="str">
        <f t="shared" si="266"/>
        <v>2016_PA34</v>
      </c>
      <c r="C8568" t="s">
        <v>276</v>
      </c>
      <c r="D8568" t="s">
        <v>1648</v>
      </c>
      <c r="E8568" s="53" t="str">
        <f t="shared" si="267"/>
        <v>2016_PAJUNIATA</v>
      </c>
      <c r="F8568">
        <v>417000</v>
      </c>
      <c r="G8568" s="53">
        <f t="array" ref="G8568">SUM(IF(A8568=A$5:A8568,IF(C8568=C$5:C8568,1,0),0))</f>
        <v>34</v>
      </c>
    </row>
    <row r="8569" spans="1:7" x14ac:dyDescent="0.25">
      <c r="A8569">
        <v>2016</v>
      </c>
      <c r="B8569" s="53" t="str">
        <f t="shared" si="266"/>
        <v>2016_PA35</v>
      </c>
      <c r="C8569" t="s">
        <v>276</v>
      </c>
      <c r="D8569" t="s">
        <v>1649</v>
      </c>
      <c r="E8569" s="53" t="str">
        <f t="shared" si="267"/>
        <v>2016_PALACKAWANNA</v>
      </c>
      <c r="F8569">
        <v>417000</v>
      </c>
      <c r="G8569" s="53">
        <f t="array" ref="G8569">SUM(IF(A8569=A$5:A8569,IF(C8569=C$5:C8569,1,0),0))</f>
        <v>35</v>
      </c>
    </row>
    <row r="8570" spans="1:7" x14ac:dyDescent="0.25">
      <c r="A8570">
        <v>2016</v>
      </c>
      <c r="B8570" s="53" t="str">
        <f t="shared" si="266"/>
        <v>2016_PA36</v>
      </c>
      <c r="C8570" t="s">
        <v>276</v>
      </c>
      <c r="D8570" t="s">
        <v>323</v>
      </c>
      <c r="E8570" s="53" t="str">
        <f t="shared" si="267"/>
        <v>2016_PALANCASTER</v>
      </c>
      <c r="F8570">
        <v>417000</v>
      </c>
      <c r="G8570" s="53">
        <f t="array" ref="G8570">SUM(IF(A8570=A$5:A8570,IF(C8570=C$5:C8570,1,0),0))</f>
        <v>36</v>
      </c>
    </row>
    <row r="8571" spans="1:7" x14ac:dyDescent="0.25">
      <c r="A8571">
        <v>2016</v>
      </c>
      <c r="B8571" s="53" t="str">
        <f t="shared" si="266"/>
        <v>2016_PA37</v>
      </c>
      <c r="C8571" t="s">
        <v>276</v>
      </c>
      <c r="D8571" t="s">
        <v>463</v>
      </c>
      <c r="E8571" s="53" t="str">
        <f t="shared" si="267"/>
        <v>2016_PALAWRENCE</v>
      </c>
      <c r="F8571">
        <v>417000</v>
      </c>
      <c r="G8571" s="53">
        <f t="array" ref="G8571">SUM(IF(A8571=A$5:A8571,IF(C8571=C$5:C8571,1,0),0))</f>
        <v>37</v>
      </c>
    </row>
    <row r="8572" spans="1:7" x14ac:dyDescent="0.25">
      <c r="A8572">
        <v>2016</v>
      </c>
      <c r="B8572" s="53" t="str">
        <f t="shared" si="266"/>
        <v>2016_PA38</v>
      </c>
      <c r="C8572" t="s">
        <v>276</v>
      </c>
      <c r="D8572" t="s">
        <v>1650</v>
      </c>
      <c r="E8572" s="53" t="str">
        <f t="shared" si="267"/>
        <v>2016_PALEBANON</v>
      </c>
      <c r="F8572">
        <v>417000</v>
      </c>
      <c r="G8572" s="53">
        <f t="array" ref="G8572">SUM(IF(A8572=A$5:A8572,IF(C8572=C$5:C8572,1,0),0))</f>
        <v>38</v>
      </c>
    </row>
    <row r="8573" spans="1:7" x14ac:dyDescent="0.25">
      <c r="A8573">
        <v>2016</v>
      </c>
      <c r="B8573" s="53" t="str">
        <f t="shared" si="266"/>
        <v>2016_PA39</v>
      </c>
      <c r="C8573" t="s">
        <v>276</v>
      </c>
      <c r="D8573" t="s">
        <v>1651</v>
      </c>
      <c r="E8573" s="53" t="str">
        <f t="shared" si="267"/>
        <v>2016_PALEHIGH</v>
      </c>
      <c r="F8573">
        <v>417000</v>
      </c>
      <c r="G8573" s="53">
        <f t="array" ref="G8573">SUM(IF(A8573=A$5:A8573,IF(C8573=C$5:C8573,1,0),0))</f>
        <v>39</v>
      </c>
    </row>
    <row r="8574" spans="1:7" x14ac:dyDescent="0.25">
      <c r="A8574">
        <v>2016</v>
      </c>
      <c r="B8574" s="53" t="str">
        <f t="shared" si="266"/>
        <v>2016_PA40</v>
      </c>
      <c r="C8574" t="s">
        <v>276</v>
      </c>
      <c r="D8574" t="s">
        <v>1652</v>
      </c>
      <c r="E8574" s="53" t="str">
        <f t="shared" si="267"/>
        <v>2016_PALUZERNE</v>
      </c>
      <c r="F8574">
        <v>417000</v>
      </c>
      <c r="G8574" s="53">
        <f t="array" ref="G8574">SUM(IF(A8574=A$5:A8574,IF(C8574=C$5:C8574,1,0),0))</f>
        <v>40</v>
      </c>
    </row>
    <row r="8575" spans="1:7" x14ac:dyDescent="0.25">
      <c r="A8575">
        <v>2016</v>
      </c>
      <c r="B8575" s="53" t="str">
        <f t="shared" si="266"/>
        <v>2016_PA41</v>
      </c>
      <c r="C8575" t="s">
        <v>276</v>
      </c>
      <c r="D8575" t="s">
        <v>1653</v>
      </c>
      <c r="E8575" s="53" t="str">
        <f t="shared" si="267"/>
        <v>2016_PALYCOMING</v>
      </c>
      <c r="F8575">
        <v>417000</v>
      </c>
      <c r="G8575" s="53">
        <f t="array" ref="G8575">SUM(IF(A8575=A$5:A8575,IF(C8575=C$5:C8575,1,0),0))</f>
        <v>41</v>
      </c>
    </row>
    <row r="8576" spans="1:7" x14ac:dyDescent="0.25">
      <c r="A8576">
        <v>2016</v>
      </c>
      <c r="B8576" s="53" t="str">
        <f t="shared" si="266"/>
        <v>2016_PA42</v>
      </c>
      <c r="C8576" t="s">
        <v>276</v>
      </c>
      <c r="D8576" t="s">
        <v>1654</v>
      </c>
      <c r="E8576" s="53" t="str">
        <f t="shared" si="267"/>
        <v>2016_PAMCKEAN</v>
      </c>
      <c r="F8576">
        <v>417000</v>
      </c>
      <c r="G8576" s="53">
        <f t="array" ref="G8576">SUM(IF(A8576=A$5:A8576,IF(C8576=C$5:C8576,1,0),0))</f>
        <v>42</v>
      </c>
    </row>
    <row r="8577" spans="1:7" x14ac:dyDescent="0.25">
      <c r="A8577">
        <v>2016</v>
      </c>
      <c r="B8577" s="53" t="str">
        <f t="shared" si="266"/>
        <v>2016_PA43</v>
      </c>
      <c r="C8577" t="s">
        <v>276</v>
      </c>
      <c r="D8577" t="s">
        <v>840</v>
      </c>
      <c r="E8577" s="53" t="str">
        <f t="shared" si="267"/>
        <v>2016_PAMERCER</v>
      </c>
      <c r="F8577">
        <v>417000</v>
      </c>
      <c r="G8577" s="53">
        <f t="array" ref="G8577">SUM(IF(A8577=A$5:A8577,IF(C8577=C$5:C8577,1,0),0))</f>
        <v>43</v>
      </c>
    </row>
    <row r="8578" spans="1:7" x14ac:dyDescent="0.25">
      <c r="A8578">
        <v>2016</v>
      </c>
      <c r="B8578" s="53" t="str">
        <f t="shared" si="266"/>
        <v>2016_PA44</v>
      </c>
      <c r="C8578" t="s">
        <v>276</v>
      </c>
      <c r="D8578" t="s">
        <v>1655</v>
      </c>
      <c r="E8578" s="53" t="str">
        <f t="shared" si="267"/>
        <v>2016_PAMIFFLIN</v>
      </c>
      <c r="F8578">
        <v>417000</v>
      </c>
      <c r="G8578" s="53">
        <f t="array" ref="G8578">SUM(IF(A8578=A$5:A8578,IF(C8578=C$5:C8578,1,0),0))</f>
        <v>44</v>
      </c>
    </row>
    <row r="8579" spans="1:7" x14ac:dyDescent="0.25">
      <c r="A8579">
        <v>2016</v>
      </c>
      <c r="B8579" s="53" t="str">
        <f t="shared" si="266"/>
        <v>2016_PA45</v>
      </c>
      <c r="C8579" t="s">
        <v>276</v>
      </c>
      <c r="D8579" t="s">
        <v>210</v>
      </c>
      <c r="E8579" s="53" t="str">
        <f t="shared" si="267"/>
        <v>2016_PAMONROE</v>
      </c>
      <c r="F8579">
        <v>417000</v>
      </c>
      <c r="G8579" s="53">
        <f t="array" ref="G8579">SUM(IF(A8579=A$5:A8579,IF(C8579=C$5:C8579,1,0),0))</f>
        <v>45</v>
      </c>
    </row>
    <row r="8580" spans="1:7" x14ac:dyDescent="0.25">
      <c r="A8580">
        <v>2016</v>
      </c>
      <c r="B8580" s="53" t="str">
        <f t="shared" si="266"/>
        <v>2016_PA46</v>
      </c>
      <c r="C8580" t="s">
        <v>276</v>
      </c>
      <c r="D8580" t="s">
        <v>232</v>
      </c>
      <c r="E8580" s="53" t="str">
        <f t="shared" si="267"/>
        <v>2016_PAMONTGOMERY</v>
      </c>
      <c r="F8580">
        <v>417000</v>
      </c>
      <c r="G8580" s="53">
        <f t="array" ref="G8580">SUM(IF(A8580=A$5:A8580,IF(C8580=C$5:C8580,1,0),0))</f>
        <v>46</v>
      </c>
    </row>
    <row r="8581" spans="1:7" x14ac:dyDescent="0.25">
      <c r="A8581">
        <v>2016</v>
      </c>
      <c r="B8581" s="53" t="str">
        <f t="shared" si="266"/>
        <v>2016_PA47</v>
      </c>
      <c r="C8581" t="s">
        <v>276</v>
      </c>
      <c r="D8581" t="s">
        <v>1656</v>
      </c>
      <c r="E8581" s="53" t="str">
        <f t="shared" si="267"/>
        <v>2016_PAMONTOUR</v>
      </c>
      <c r="F8581">
        <v>417000</v>
      </c>
      <c r="G8581" s="53">
        <f t="array" ref="G8581">SUM(IF(A8581=A$5:A8581,IF(C8581=C$5:C8581,1,0),0))</f>
        <v>47</v>
      </c>
    </row>
    <row r="8582" spans="1:7" x14ac:dyDescent="0.25">
      <c r="A8582">
        <v>2016</v>
      </c>
      <c r="B8582" s="53" t="str">
        <f t="shared" ref="B8582:B8645" si="268">A8582&amp;"_"&amp;C8582&amp;G8582</f>
        <v>2016_PA48</v>
      </c>
      <c r="C8582" t="s">
        <v>276</v>
      </c>
      <c r="D8582" t="s">
        <v>1494</v>
      </c>
      <c r="E8582" s="53" t="str">
        <f t="shared" ref="E8582:E8645" si="269">A8582&amp;"_"&amp;C8582&amp;D8582</f>
        <v>2016_PANORTHAMPTON</v>
      </c>
      <c r="F8582">
        <v>417000</v>
      </c>
      <c r="G8582" s="53">
        <f t="array" ref="G8582">SUM(IF(A8582=A$5:A8582,IF(C8582=C$5:C8582,1,0),0))</f>
        <v>48</v>
      </c>
    </row>
    <row r="8583" spans="1:7" x14ac:dyDescent="0.25">
      <c r="A8583">
        <v>2016</v>
      </c>
      <c r="B8583" s="53" t="str">
        <f t="shared" si="268"/>
        <v>2016_PA49</v>
      </c>
      <c r="C8583" t="s">
        <v>276</v>
      </c>
      <c r="D8583" t="s">
        <v>1657</v>
      </c>
      <c r="E8583" s="53" t="str">
        <f t="shared" si="269"/>
        <v>2016_PANORTHUMBERLAND</v>
      </c>
      <c r="F8583">
        <v>417000</v>
      </c>
      <c r="G8583" s="53">
        <f t="array" ref="G8583">SUM(IF(A8583=A$5:A8583,IF(C8583=C$5:C8583,1,0),0))</f>
        <v>49</v>
      </c>
    </row>
    <row r="8584" spans="1:7" x14ac:dyDescent="0.25">
      <c r="A8584">
        <v>2016</v>
      </c>
      <c r="B8584" s="53" t="str">
        <f t="shared" si="268"/>
        <v>2016_PA50</v>
      </c>
      <c r="C8584" t="s">
        <v>276</v>
      </c>
      <c r="D8584" t="s">
        <v>473</v>
      </c>
      <c r="E8584" s="53" t="str">
        <f t="shared" si="269"/>
        <v>2016_PAPERRY</v>
      </c>
      <c r="F8584">
        <v>417000</v>
      </c>
      <c r="G8584" s="53">
        <f t="array" ref="G8584">SUM(IF(A8584=A$5:A8584,IF(C8584=C$5:C8584,1,0),0))</f>
        <v>50</v>
      </c>
    </row>
    <row r="8585" spans="1:7" x14ac:dyDescent="0.25">
      <c r="A8585">
        <v>2016</v>
      </c>
      <c r="B8585" s="53" t="str">
        <f t="shared" si="268"/>
        <v>2016_PA51</v>
      </c>
      <c r="C8585" t="s">
        <v>276</v>
      </c>
      <c r="D8585" t="s">
        <v>1658</v>
      </c>
      <c r="E8585" s="53" t="str">
        <f t="shared" si="269"/>
        <v>2016_PAPHILADELPHIA</v>
      </c>
      <c r="F8585">
        <v>417000</v>
      </c>
      <c r="G8585" s="53">
        <f t="array" ref="G8585">SUM(IF(A8585=A$5:A8585,IF(C8585=C$5:C8585,1,0),0))</f>
        <v>51</v>
      </c>
    </row>
    <row r="8586" spans="1:7" x14ac:dyDescent="0.25">
      <c r="A8586">
        <v>2016</v>
      </c>
      <c r="B8586" s="53" t="str">
        <f t="shared" si="268"/>
        <v>2016_PA52</v>
      </c>
      <c r="C8586" t="s">
        <v>276</v>
      </c>
      <c r="D8586" t="s">
        <v>277</v>
      </c>
      <c r="E8586" s="53" t="str">
        <f t="shared" si="269"/>
        <v>2016_PAPIKE</v>
      </c>
      <c r="F8586">
        <v>625500</v>
      </c>
      <c r="G8586" s="53">
        <f t="array" ref="G8586">SUM(IF(A8586=A$5:A8586,IF(C8586=C$5:C8586,1,0),0))</f>
        <v>52</v>
      </c>
    </row>
    <row r="8587" spans="1:7" x14ac:dyDescent="0.25">
      <c r="A8587">
        <v>2016</v>
      </c>
      <c r="B8587" s="53" t="str">
        <f t="shared" si="268"/>
        <v>2016_PA53</v>
      </c>
      <c r="C8587" t="s">
        <v>276</v>
      </c>
      <c r="D8587" t="s">
        <v>1659</v>
      </c>
      <c r="E8587" s="53" t="str">
        <f t="shared" si="269"/>
        <v>2016_PAPOTTER</v>
      </c>
      <c r="F8587">
        <v>417000</v>
      </c>
      <c r="G8587" s="53">
        <f t="array" ref="G8587">SUM(IF(A8587=A$5:A8587,IF(C8587=C$5:C8587,1,0),0))</f>
        <v>53</v>
      </c>
    </row>
    <row r="8588" spans="1:7" x14ac:dyDescent="0.25">
      <c r="A8588">
        <v>2016</v>
      </c>
      <c r="B8588" s="53" t="str">
        <f t="shared" si="268"/>
        <v>2016_PA54</v>
      </c>
      <c r="C8588" t="s">
        <v>276</v>
      </c>
      <c r="D8588" t="s">
        <v>1660</v>
      </c>
      <c r="E8588" s="53" t="str">
        <f t="shared" si="269"/>
        <v>2016_PASCHUYLKILL</v>
      </c>
      <c r="F8588">
        <v>417000</v>
      </c>
      <c r="G8588" s="53">
        <f t="array" ref="G8588">SUM(IF(A8588=A$5:A8588,IF(C8588=C$5:C8588,1,0),0))</f>
        <v>54</v>
      </c>
    </row>
    <row r="8589" spans="1:7" x14ac:dyDescent="0.25">
      <c r="A8589">
        <v>2016</v>
      </c>
      <c r="B8589" s="53" t="str">
        <f t="shared" si="268"/>
        <v>2016_PA55</v>
      </c>
      <c r="C8589" t="s">
        <v>276</v>
      </c>
      <c r="D8589" t="s">
        <v>1661</v>
      </c>
      <c r="E8589" s="53" t="str">
        <f t="shared" si="269"/>
        <v>2016_PASNYDER</v>
      </c>
      <c r="F8589">
        <v>417000</v>
      </c>
      <c r="G8589" s="53">
        <f t="array" ref="G8589">SUM(IF(A8589=A$5:A8589,IF(C8589=C$5:C8589,1,0),0))</f>
        <v>55</v>
      </c>
    </row>
    <row r="8590" spans="1:7" x14ac:dyDescent="0.25">
      <c r="A8590">
        <v>2016</v>
      </c>
      <c r="B8590" s="53" t="str">
        <f t="shared" si="268"/>
        <v>2016_PA56</v>
      </c>
      <c r="C8590" t="s">
        <v>276</v>
      </c>
      <c r="D8590" t="s">
        <v>256</v>
      </c>
      <c r="E8590" s="53" t="str">
        <f t="shared" si="269"/>
        <v>2016_PASOMERSET</v>
      </c>
      <c r="F8590">
        <v>417000</v>
      </c>
      <c r="G8590" s="53">
        <f t="array" ref="G8590">SUM(IF(A8590=A$5:A8590,IF(C8590=C$5:C8590,1,0),0))</f>
        <v>56</v>
      </c>
    </row>
    <row r="8591" spans="1:7" x14ac:dyDescent="0.25">
      <c r="A8591">
        <v>2016</v>
      </c>
      <c r="B8591" s="53" t="str">
        <f t="shared" si="268"/>
        <v>2016_PA57</v>
      </c>
      <c r="C8591" t="s">
        <v>276</v>
      </c>
      <c r="D8591" t="s">
        <v>887</v>
      </c>
      <c r="E8591" s="53" t="str">
        <f t="shared" si="269"/>
        <v>2016_PASULLIVAN</v>
      </c>
      <c r="F8591">
        <v>417000</v>
      </c>
      <c r="G8591" s="53">
        <f t="array" ref="G8591">SUM(IF(A8591=A$5:A8591,IF(C8591=C$5:C8591,1,0),0))</f>
        <v>57</v>
      </c>
    </row>
    <row r="8592" spans="1:7" x14ac:dyDescent="0.25">
      <c r="A8592">
        <v>2016</v>
      </c>
      <c r="B8592" s="53" t="str">
        <f t="shared" si="268"/>
        <v>2016_PA58</v>
      </c>
      <c r="C8592" t="s">
        <v>276</v>
      </c>
      <c r="D8592" t="s">
        <v>1662</v>
      </c>
      <c r="E8592" s="53" t="str">
        <f t="shared" si="269"/>
        <v>2016_PASUSQUEHANNA</v>
      </c>
      <c r="F8592">
        <v>417000</v>
      </c>
      <c r="G8592" s="53">
        <f t="array" ref="G8592">SUM(IF(A8592=A$5:A8592,IF(C8592=C$5:C8592,1,0),0))</f>
        <v>58</v>
      </c>
    </row>
    <row r="8593" spans="1:7" x14ac:dyDescent="0.25">
      <c r="A8593">
        <v>2016</v>
      </c>
      <c r="B8593" s="53" t="str">
        <f t="shared" si="268"/>
        <v>2016_PA59</v>
      </c>
      <c r="C8593" t="s">
        <v>276</v>
      </c>
      <c r="D8593" t="s">
        <v>1452</v>
      </c>
      <c r="E8593" s="53" t="str">
        <f t="shared" si="269"/>
        <v>2016_PATIOGA</v>
      </c>
      <c r="F8593">
        <v>417000</v>
      </c>
      <c r="G8593" s="53">
        <f t="array" ref="G8593">SUM(IF(A8593=A$5:A8593,IF(C8593=C$5:C8593,1,0),0))</f>
        <v>59</v>
      </c>
    </row>
    <row r="8594" spans="1:7" x14ac:dyDescent="0.25">
      <c r="A8594">
        <v>2016</v>
      </c>
      <c r="B8594" s="53" t="str">
        <f t="shared" si="268"/>
        <v>2016_PA60</v>
      </c>
      <c r="C8594" t="s">
        <v>276</v>
      </c>
      <c r="D8594" t="s">
        <v>258</v>
      </c>
      <c r="E8594" s="53" t="str">
        <f t="shared" si="269"/>
        <v>2016_PAUNION</v>
      </c>
      <c r="F8594">
        <v>417000</v>
      </c>
      <c r="G8594" s="53">
        <f t="array" ref="G8594">SUM(IF(A8594=A$5:A8594,IF(C8594=C$5:C8594,1,0),0))</f>
        <v>60</v>
      </c>
    </row>
    <row r="8595" spans="1:7" x14ac:dyDescent="0.25">
      <c r="A8595">
        <v>2016</v>
      </c>
      <c r="B8595" s="53" t="str">
        <f t="shared" si="268"/>
        <v>2016_PA61</v>
      </c>
      <c r="C8595" t="s">
        <v>276</v>
      </c>
      <c r="D8595" t="s">
        <v>1663</v>
      </c>
      <c r="E8595" s="53" t="str">
        <f t="shared" si="269"/>
        <v>2016_PAVENANGO</v>
      </c>
      <c r="F8595">
        <v>417000</v>
      </c>
      <c r="G8595" s="53">
        <f t="array" ref="G8595">SUM(IF(A8595=A$5:A8595,IF(C8595=C$5:C8595,1,0),0))</f>
        <v>61</v>
      </c>
    </row>
    <row r="8596" spans="1:7" x14ac:dyDescent="0.25">
      <c r="A8596">
        <v>2016</v>
      </c>
      <c r="B8596" s="53" t="str">
        <f t="shared" si="268"/>
        <v>2016_PA62</v>
      </c>
      <c r="C8596" t="s">
        <v>276</v>
      </c>
      <c r="D8596" t="s">
        <v>336</v>
      </c>
      <c r="E8596" s="53" t="str">
        <f t="shared" si="269"/>
        <v>2016_PAWARREN</v>
      </c>
      <c r="F8596">
        <v>417000</v>
      </c>
      <c r="G8596" s="53">
        <f t="array" ref="G8596">SUM(IF(A8596=A$5:A8596,IF(C8596=C$5:C8596,1,0),0))</f>
        <v>62</v>
      </c>
    </row>
    <row r="8597" spans="1:7" x14ac:dyDescent="0.25">
      <c r="A8597">
        <v>2016</v>
      </c>
      <c r="B8597" s="53" t="str">
        <f t="shared" si="268"/>
        <v>2016_PA63</v>
      </c>
      <c r="C8597" t="s">
        <v>276</v>
      </c>
      <c r="D8597" t="s">
        <v>125</v>
      </c>
      <c r="E8597" s="53" t="str">
        <f t="shared" si="269"/>
        <v>2016_PAWASHINGTON</v>
      </c>
      <c r="F8597">
        <v>417000</v>
      </c>
      <c r="G8597" s="53">
        <f t="array" ref="G8597">SUM(IF(A8597=A$5:A8597,IF(C8597=C$5:C8597,1,0),0))</f>
        <v>63</v>
      </c>
    </row>
    <row r="8598" spans="1:7" x14ac:dyDescent="0.25">
      <c r="A8598">
        <v>2016</v>
      </c>
      <c r="B8598" s="53" t="str">
        <f t="shared" si="268"/>
        <v>2016_PA64</v>
      </c>
      <c r="C8598" t="s">
        <v>276</v>
      </c>
      <c r="D8598" t="s">
        <v>770</v>
      </c>
      <c r="E8598" s="53" t="str">
        <f t="shared" si="269"/>
        <v>2016_PAWAYNE</v>
      </c>
      <c r="F8598">
        <v>417000</v>
      </c>
      <c r="G8598" s="53">
        <f t="array" ref="G8598">SUM(IF(A8598=A$5:A8598,IF(C8598=C$5:C8598,1,0),0))</f>
        <v>64</v>
      </c>
    </row>
    <row r="8599" spans="1:7" x14ac:dyDescent="0.25">
      <c r="A8599">
        <v>2016</v>
      </c>
      <c r="B8599" s="53" t="str">
        <f t="shared" si="268"/>
        <v>2016_PA65</v>
      </c>
      <c r="C8599" t="s">
        <v>276</v>
      </c>
      <c r="D8599" t="s">
        <v>1664</v>
      </c>
      <c r="E8599" s="53" t="str">
        <f t="shared" si="269"/>
        <v>2016_PAWESTMORELAND</v>
      </c>
      <c r="F8599">
        <v>417000</v>
      </c>
      <c r="G8599" s="53">
        <f t="array" ref="G8599">SUM(IF(A8599=A$5:A8599,IF(C8599=C$5:C8599,1,0),0))</f>
        <v>65</v>
      </c>
    </row>
    <row r="8600" spans="1:7" x14ac:dyDescent="0.25">
      <c r="A8600">
        <v>2016</v>
      </c>
      <c r="B8600" s="53" t="str">
        <f t="shared" si="268"/>
        <v>2016_PA66</v>
      </c>
      <c r="C8600" t="s">
        <v>276</v>
      </c>
      <c r="D8600" t="s">
        <v>128</v>
      </c>
      <c r="E8600" s="53" t="str">
        <f t="shared" si="269"/>
        <v>2016_PAWYOMING</v>
      </c>
      <c r="F8600">
        <v>417000</v>
      </c>
      <c r="G8600" s="53">
        <f t="array" ref="G8600">SUM(IF(A8600=A$5:A8600,IF(C8600=C$5:C8600,1,0),0))</f>
        <v>66</v>
      </c>
    </row>
    <row r="8601" spans="1:7" x14ac:dyDescent="0.25">
      <c r="A8601">
        <v>2016</v>
      </c>
      <c r="B8601" s="53" t="str">
        <f t="shared" si="268"/>
        <v>2016_PA67</v>
      </c>
      <c r="C8601" t="s">
        <v>276</v>
      </c>
      <c r="D8601" t="s">
        <v>337</v>
      </c>
      <c r="E8601" s="53" t="str">
        <f t="shared" si="269"/>
        <v>2016_PAYORK</v>
      </c>
      <c r="F8601">
        <v>417000</v>
      </c>
      <c r="G8601" s="53">
        <f t="array" ref="G8601">SUM(IF(A8601=A$5:A8601,IF(C8601=C$5:C8601,1,0),0))</f>
        <v>67</v>
      </c>
    </row>
    <row r="8602" spans="1:7" x14ac:dyDescent="0.25">
      <c r="A8602">
        <v>2016</v>
      </c>
      <c r="B8602" s="53" t="str">
        <f t="shared" si="268"/>
        <v>2016_RI1</v>
      </c>
      <c r="C8602" t="s">
        <v>278</v>
      </c>
      <c r="D8602" t="s">
        <v>237</v>
      </c>
      <c r="E8602" s="53" t="str">
        <f t="shared" si="269"/>
        <v>2016_RIBRISTOL</v>
      </c>
      <c r="F8602">
        <v>426650</v>
      </c>
      <c r="G8602" s="53">
        <f t="array" ref="G8602">SUM(IF(A8602=A$5:A8602,IF(C8602=C$5:C8602,1,0),0))</f>
        <v>1</v>
      </c>
    </row>
    <row r="8603" spans="1:7" x14ac:dyDescent="0.25">
      <c r="A8603">
        <v>2016</v>
      </c>
      <c r="B8603" s="53" t="str">
        <f t="shared" si="268"/>
        <v>2016_RI2</v>
      </c>
      <c r="C8603" t="s">
        <v>278</v>
      </c>
      <c r="D8603" t="s">
        <v>279</v>
      </c>
      <c r="E8603" s="53" t="str">
        <f t="shared" si="269"/>
        <v>2016_RIKENT</v>
      </c>
      <c r="F8603">
        <v>426650</v>
      </c>
      <c r="G8603" s="53">
        <f t="array" ref="G8603">SUM(IF(A8603=A$5:A8603,IF(C8603=C$5:C8603,1,0),0))</f>
        <v>2</v>
      </c>
    </row>
    <row r="8604" spans="1:7" x14ac:dyDescent="0.25">
      <c r="A8604">
        <v>2016</v>
      </c>
      <c r="B8604" s="53" t="str">
        <f t="shared" si="268"/>
        <v>2016_RI3</v>
      </c>
      <c r="C8604" t="s">
        <v>278</v>
      </c>
      <c r="D8604" t="s">
        <v>280</v>
      </c>
      <c r="E8604" s="53" t="str">
        <f t="shared" si="269"/>
        <v>2016_RINEWPORT</v>
      </c>
      <c r="F8604">
        <v>426650</v>
      </c>
      <c r="G8604" s="53">
        <f t="array" ref="G8604">SUM(IF(A8604=A$5:A8604,IF(C8604=C$5:C8604,1,0),0))</f>
        <v>3</v>
      </c>
    </row>
    <row r="8605" spans="1:7" x14ac:dyDescent="0.25">
      <c r="A8605">
        <v>2016</v>
      </c>
      <c r="B8605" s="53" t="str">
        <f t="shared" si="268"/>
        <v>2016_RI4</v>
      </c>
      <c r="C8605" t="s">
        <v>278</v>
      </c>
      <c r="D8605" t="s">
        <v>281</v>
      </c>
      <c r="E8605" s="53" t="str">
        <f t="shared" si="269"/>
        <v>2016_RIPROVIDENCE</v>
      </c>
      <c r="F8605">
        <v>426650</v>
      </c>
      <c r="G8605" s="53">
        <f t="array" ref="G8605">SUM(IF(A8605=A$5:A8605,IF(C8605=C$5:C8605,1,0),0))</f>
        <v>4</v>
      </c>
    </row>
    <row r="8606" spans="1:7" x14ac:dyDescent="0.25">
      <c r="A8606">
        <v>2016</v>
      </c>
      <c r="B8606" s="53" t="str">
        <f t="shared" si="268"/>
        <v>2016_RI5</v>
      </c>
      <c r="C8606" t="s">
        <v>278</v>
      </c>
      <c r="D8606" t="s">
        <v>125</v>
      </c>
      <c r="E8606" s="53" t="str">
        <f t="shared" si="269"/>
        <v>2016_RIWASHINGTON</v>
      </c>
      <c r="F8606">
        <v>426650</v>
      </c>
      <c r="G8606" s="53">
        <f t="array" ref="G8606">SUM(IF(A8606=A$5:A8606,IF(C8606=C$5:C8606,1,0),0))</f>
        <v>5</v>
      </c>
    </row>
    <row r="8607" spans="1:7" x14ac:dyDescent="0.25">
      <c r="A8607">
        <v>2016</v>
      </c>
      <c r="B8607" s="53" t="str">
        <f t="shared" si="268"/>
        <v>2016_SC1</v>
      </c>
      <c r="C8607" t="s">
        <v>387</v>
      </c>
      <c r="D8607" t="s">
        <v>1665</v>
      </c>
      <c r="E8607" s="53" t="str">
        <f t="shared" si="269"/>
        <v>2016_SCABBEVILLE</v>
      </c>
      <c r="F8607">
        <v>417000</v>
      </c>
      <c r="G8607" s="53">
        <f t="array" ref="G8607">SUM(IF(A8607=A$5:A8607,IF(C8607=C$5:C8607,1,0),0))</f>
        <v>1</v>
      </c>
    </row>
    <row r="8608" spans="1:7" x14ac:dyDescent="0.25">
      <c r="A8608">
        <v>2016</v>
      </c>
      <c r="B8608" s="53" t="str">
        <f t="shared" si="268"/>
        <v>2016_SC2</v>
      </c>
      <c r="C8608" t="s">
        <v>387</v>
      </c>
      <c r="D8608" t="s">
        <v>1666</v>
      </c>
      <c r="E8608" s="53" t="str">
        <f t="shared" si="269"/>
        <v>2016_SCAIKEN</v>
      </c>
      <c r="F8608">
        <v>417000</v>
      </c>
      <c r="G8608" s="53">
        <f t="array" ref="G8608">SUM(IF(A8608=A$5:A8608,IF(C8608=C$5:C8608,1,0),0))</f>
        <v>2</v>
      </c>
    </row>
    <row r="8609" spans="1:7" x14ac:dyDescent="0.25">
      <c r="A8609">
        <v>2016</v>
      </c>
      <c r="B8609" s="53" t="str">
        <f t="shared" si="268"/>
        <v>2016_SC3</v>
      </c>
      <c r="C8609" t="s">
        <v>387</v>
      </c>
      <c r="D8609" t="s">
        <v>1667</v>
      </c>
      <c r="E8609" s="53" t="str">
        <f t="shared" si="269"/>
        <v>2016_SCALLENDALE</v>
      </c>
      <c r="F8609">
        <v>417000</v>
      </c>
      <c r="G8609" s="53">
        <f t="array" ref="G8609">SUM(IF(A8609=A$5:A8609,IF(C8609=C$5:C8609,1,0),0))</f>
        <v>3</v>
      </c>
    </row>
    <row r="8610" spans="1:7" x14ac:dyDescent="0.25">
      <c r="A8610">
        <v>2016</v>
      </c>
      <c r="B8610" s="53" t="str">
        <f t="shared" si="268"/>
        <v>2016_SC4</v>
      </c>
      <c r="C8610" t="s">
        <v>387</v>
      </c>
      <c r="D8610" t="s">
        <v>939</v>
      </c>
      <c r="E8610" s="53" t="str">
        <f t="shared" si="269"/>
        <v>2016_SCANDERSON</v>
      </c>
      <c r="F8610">
        <v>417000</v>
      </c>
      <c r="G8610" s="53">
        <f t="array" ref="G8610">SUM(IF(A8610=A$5:A8610,IF(C8610=C$5:C8610,1,0),0))</f>
        <v>4</v>
      </c>
    </row>
    <row r="8611" spans="1:7" x14ac:dyDescent="0.25">
      <c r="A8611">
        <v>2016</v>
      </c>
      <c r="B8611" s="53" t="str">
        <f t="shared" si="268"/>
        <v>2016_SC5</v>
      </c>
      <c r="C8611" t="s">
        <v>387</v>
      </c>
      <c r="D8611" t="s">
        <v>1668</v>
      </c>
      <c r="E8611" s="53" t="str">
        <f t="shared" si="269"/>
        <v>2016_SCBAMBERG</v>
      </c>
      <c r="F8611">
        <v>417000</v>
      </c>
      <c r="G8611" s="53">
        <f t="array" ref="G8611">SUM(IF(A8611=A$5:A8611,IF(C8611=C$5:C8611,1,0),0))</f>
        <v>5</v>
      </c>
    </row>
    <row r="8612" spans="1:7" x14ac:dyDescent="0.25">
      <c r="A8612">
        <v>2016</v>
      </c>
      <c r="B8612" s="53" t="str">
        <f t="shared" si="268"/>
        <v>2016_SC6</v>
      </c>
      <c r="C8612" t="s">
        <v>387</v>
      </c>
      <c r="D8612" t="s">
        <v>1669</v>
      </c>
      <c r="E8612" s="53" t="str">
        <f t="shared" si="269"/>
        <v>2016_SCBARNWELL</v>
      </c>
      <c r="F8612">
        <v>417000</v>
      </c>
      <c r="G8612" s="53">
        <f t="array" ref="G8612">SUM(IF(A8612=A$5:A8612,IF(C8612=C$5:C8612,1,0),0))</f>
        <v>6</v>
      </c>
    </row>
    <row r="8613" spans="1:7" x14ac:dyDescent="0.25">
      <c r="A8613">
        <v>2016</v>
      </c>
      <c r="B8613" s="53" t="str">
        <f t="shared" si="268"/>
        <v>2016_SC7</v>
      </c>
      <c r="C8613" t="s">
        <v>387</v>
      </c>
      <c r="D8613" t="s">
        <v>1461</v>
      </c>
      <c r="E8613" s="53" t="str">
        <f t="shared" si="269"/>
        <v>2016_SCBEAUFORT</v>
      </c>
      <c r="F8613">
        <v>417000</v>
      </c>
      <c r="G8613" s="53">
        <f t="array" ref="G8613">SUM(IF(A8613=A$5:A8613,IF(C8613=C$5:C8613,1,0),0))</f>
        <v>7</v>
      </c>
    </row>
    <row r="8614" spans="1:7" x14ac:dyDescent="0.25">
      <c r="A8614">
        <v>2016</v>
      </c>
      <c r="B8614" s="53" t="str">
        <f t="shared" si="268"/>
        <v>2016_SC8</v>
      </c>
      <c r="C8614" t="s">
        <v>387</v>
      </c>
      <c r="D8614" t="s">
        <v>1670</v>
      </c>
      <c r="E8614" s="53" t="str">
        <f t="shared" si="269"/>
        <v>2016_SCBERKELEY</v>
      </c>
      <c r="F8614">
        <v>417000</v>
      </c>
      <c r="G8614" s="53">
        <f t="array" ref="G8614">SUM(IF(A8614=A$5:A8614,IF(C8614=C$5:C8614,1,0),0))</f>
        <v>8</v>
      </c>
    </row>
    <row r="8615" spans="1:7" x14ac:dyDescent="0.25">
      <c r="A8615">
        <v>2016</v>
      </c>
      <c r="B8615" s="53" t="str">
        <f t="shared" si="268"/>
        <v>2016_SC9</v>
      </c>
      <c r="C8615" t="s">
        <v>387</v>
      </c>
      <c r="D8615" t="s">
        <v>434</v>
      </c>
      <c r="E8615" s="53" t="str">
        <f t="shared" si="269"/>
        <v>2016_SCCALHOUN</v>
      </c>
      <c r="F8615">
        <v>417000</v>
      </c>
      <c r="G8615" s="53">
        <f t="array" ref="G8615">SUM(IF(A8615=A$5:A8615,IF(C8615=C$5:C8615,1,0),0))</f>
        <v>9</v>
      </c>
    </row>
    <row r="8616" spans="1:7" x14ac:dyDescent="0.25">
      <c r="A8616">
        <v>2016</v>
      </c>
      <c r="B8616" s="53" t="str">
        <f t="shared" si="268"/>
        <v>2016_SC10</v>
      </c>
      <c r="C8616" t="s">
        <v>387</v>
      </c>
      <c r="D8616" t="s">
        <v>1671</v>
      </c>
      <c r="E8616" s="53" t="str">
        <f t="shared" si="269"/>
        <v>2016_SCCHARLESTON</v>
      </c>
      <c r="F8616">
        <v>417000</v>
      </c>
      <c r="G8616" s="53">
        <f t="array" ref="G8616">SUM(IF(A8616=A$5:A8616,IF(C8616=C$5:C8616,1,0),0))</f>
        <v>10</v>
      </c>
    </row>
    <row r="8617" spans="1:7" x14ac:dyDescent="0.25">
      <c r="A8617">
        <v>2016</v>
      </c>
      <c r="B8617" s="53" t="str">
        <f t="shared" si="268"/>
        <v>2016_SC11</v>
      </c>
      <c r="C8617" t="s">
        <v>387</v>
      </c>
      <c r="D8617" t="s">
        <v>436</v>
      </c>
      <c r="E8617" s="53" t="str">
        <f t="shared" si="269"/>
        <v>2016_SCCHEROKEE</v>
      </c>
      <c r="F8617">
        <v>417000</v>
      </c>
      <c r="G8617" s="53">
        <f t="array" ref="G8617">SUM(IF(A8617=A$5:A8617,IF(C8617=C$5:C8617,1,0),0))</f>
        <v>11</v>
      </c>
    </row>
    <row r="8618" spans="1:7" x14ac:dyDescent="0.25">
      <c r="A8618">
        <v>2016</v>
      </c>
      <c r="B8618" s="53" t="str">
        <f t="shared" si="268"/>
        <v>2016_SC12</v>
      </c>
      <c r="C8618" t="s">
        <v>387</v>
      </c>
      <c r="D8618" t="s">
        <v>1642</v>
      </c>
      <c r="E8618" s="53" t="str">
        <f t="shared" si="269"/>
        <v>2016_SCCHESTER</v>
      </c>
      <c r="F8618">
        <v>417000</v>
      </c>
      <c r="G8618" s="53">
        <f t="array" ref="G8618">SUM(IF(A8618=A$5:A8618,IF(C8618=C$5:C8618,1,0),0))</f>
        <v>12</v>
      </c>
    </row>
    <row r="8619" spans="1:7" x14ac:dyDescent="0.25">
      <c r="A8619">
        <v>2016</v>
      </c>
      <c r="B8619" s="53" t="str">
        <f t="shared" si="268"/>
        <v>2016_SC13</v>
      </c>
      <c r="C8619" t="s">
        <v>387</v>
      </c>
      <c r="D8619" t="s">
        <v>307</v>
      </c>
      <c r="E8619" s="53" t="str">
        <f t="shared" si="269"/>
        <v>2016_SCCHESTERFIELD</v>
      </c>
      <c r="F8619">
        <v>417000</v>
      </c>
      <c r="G8619" s="53">
        <f t="array" ref="G8619">SUM(IF(A8619=A$5:A8619,IF(C8619=C$5:C8619,1,0),0))</f>
        <v>13</v>
      </c>
    </row>
    <row r="8620" spans="1:7" x14ac:dyDescent="0.25">
      <c r="A8620">
        <v>2016</v>
      </c>
      <c r="B8620" s="53" t="str">
        <f t="shared" si="268"/>
        <v>2016_SC14</v>
      </c>
      <c r="C8620" t="s">
        <v>387</v>
      </c>
      <c r="D8620" t="s">
        <v>1672</v>
      </c>
      <c r="E8620" s="53" t="str">
        <f t="shared" si="269"/>
        <v>2016_SCCLARENDON</v>
      </c>
      <c r="F8620">
        <v>417000</v>
      </c>
      <c r="G8620" s="53">
        <f t="array" ref="G8620">SUM(IF(A8620=A$5:A8620,IF(C8620=C$5:C8620,1,0),0))</f>
        <v>14</v>
      </c>
    </row>
    <row r="8621" spans="1:7" x14ac:dyDescent="0.25">
      <c r="A8621">
        <v>2016</v>
      </c>
      <c r="B8621" s="53" t="str">
        <f t="shared" si="268"/>
        <v>2016_SC15</v>
      </c>
      <c r="C8621" t="s">
        <v>387</v>
      </c>
      <c r="D8621" t="s">
        <v>1673</v>
      </c>
      <c r="E8621" s="53" t="str">
        <f t="shared" si="269"/>
        <v>2016_SCCOLLETON</v>
      </c>
      <c r="F8621">
        <v>417000</v>
      </c>
      <c r="G8621" s="53">
        <f t="array" ref="G8621">SUM(IF(A8621=A$5:A8621,IF(C8621=C$5:C8621,1,0),0))</f>
        <v>15</v>
      </c>
    </row>
    <row r="8622" spans="1:7" x14ac:dyDescent="0.25">
      <c r="A8622">
        <v>2016</v>
      </c>
      <c r="B8622" s="53" t="str">
        <f t="shared" si="268"/>
        <v>2016_SC16</v>
      </c>
      <c r="C8622" t="s">
        <v>387</v>
      </c>
      <c r="D8622" t="s">
        <v>1674</v>
      </c>
      <c r="E8622" s="53" t="str">
        <f t="shared" si="269"/>
        <v>2016_SCDARLINGTON</v>
      </c>
      <c r="F8622">
        <v>417000</v>
      </c>
      <c r="G8622" s="53">
        <f t="array" ref="G8622">SUM(IF(A8622=A$5:A8622,IF(C8622=C$5:C8622,1,0),0))</f>
        <v>16</v>
      </c>
    </row>
    <row r="8623" spans="1:7" x14ac:dyDescent="0.25">
      <c r="A8623">
        <v>2016</v>
      </c>
      <c r="B8623" s="53" t="str">
        <f t="shared" si="268"/>
        <v>2016_SC17</v>
      </c>
      <c r="C8623" t="s">
        <v>387</v>
      </c>
      <c r="D8623" t="s">
        <v>1675</v>
      </c>
      <c r="E8623" s="53" t="str">
        <f t="shared" si="269"/>
        <v>2016_SCDILLON</v>
      </c>
      <c r="F8623">
        <v>417000</v>
      </c>
      <c r="G8623" s="53">
        <f t="array" ref="G8623">SUM(IF(A8623=A$5:A8623,IF(C8623=C$5:C8623,1,0),0))</f>
        <v>17</v>
      </c>
    </row>
    <row r="8624" spans="1:7" x14ac:dyDescent="0.25">
      <c r="A8624">
        <v>2016</v>
      </c>
      <c r="B8624" s="53" t="str">
        <f t="shared" si="268"/>
        <v>2016_SC18</v>
      </c>
      <c r="C8624" t="s">
        <v>387</v>
      </c>
      <c r="D8624" t="s">
        <v>1110</v>
      </c>
      <c r="E8624" s="53" t="str">
        <f t="shared" si="269"/>
        <v>2016_SCDORCHESTER</v>
      </c>
      <c r="F8624">
        <v>417000</v>
      </c>
      <c r="G8624" s="53">
        <f t="array" ref="G8624">SUM(IF(A8624=A$5:A8624,IF(C8624=C$5:C8624,1,0),0))</f>
        <v>18</v>
      </c>
    </row>
    <row r="8625" spans="1:7" x14ac:dyDescent="0.25">
      <c r="A8625">
        <v>2016</v>
      </c>
      <c r="B8625" s="53" t="str">
        <f t="shared" si="268"/>
        <v>2016_SC19</v>
      </c>
      <c r="C8625" t="s">
        <v>387</v>
      </c>
      <c r="D8625" t="s">
        <v>1676</v>
      </c>
      <c r="E8625" s="53" t="str">
        <f t="shared" si="269"/>
        <v>2016_SCEDGEFIELD</v>
      </c>
      <c r="F8625">
        <v>417000</v>
      </c>
      <c r="G8625" s="53">
        <f t="array" ref="G8625">SUM(IF(A8625=A$5:A8625,IF(C8625=C$5:C8625,1,0),0))</f>
        <v>19</v>
      </c>
    </row>
    <row r="8626" spans="1:7" x14ac:dyDescent="0.25">
      <c r="A8626">
        <v>2016</v>
      </c>
      <c r="B8626" s="53" t="str">
        <f t="shared" si="268"/>
        <v>2016_SC20</v>
      </c>
      <c r="C8626" t="s">
        <v>387</v>
      </c>
      <c r="D8626" t="s">
        <v>205</v>
      </c>
      <c r="E8626" s="53" t="str">
        <f t="shared" si="269"/>
        <v>2016_SCFAIRFIELD</v>
      </c>
      <c r="F8626">
        <v>417000</v>
      </c>
      <c r="G8626" s="53">
        <f t="array" ref="G8626">SUM(IF(A8626=A$5:A8626,IF(C8626=C$5:C8626,1,0),0))</f>
        <v>20</v>
      </c>
    </row>
    <row r="8627" spans="1:7" x14ac:dyDescent="0.25">
      <c r="A8627">
        <v>2016</v>
      </c>
      <c r="B8627" s="53" t="str">
        <f t="shared" si="268"/>
        <v>2016_SC21</v>
      </c>
      <c r="C8627" t="s">
        <v>387</v>
      </c>
      <c r="D8627" t="s">
        <v>1677</v>
      </c>
      <c r="E8627" s="53" t="str">
        <f t="shared" si="269"/>
        <v>2016_SCFLORENCE</v>
      </c>
      <c r="F8627">
        <v>417000</v>
      </c>
      <c r="G8627" s="53">
        <f t="array" ref="G8627">SUM(IF(A8627=A$5:A8627,IF(C8627=C$5:C8627,1,0),0))</f>
        <v>21</v>
      </c>
    </row>
    <row r="8628" spans="1:7" x14ac:dyDescent="0.25">
      <c r="A8628">
        <v>2016</v>
      </c>
      <c r="B8628" s="53" t="str">
        <f t="shared" si="268"/>
        <v>2016_SC22</v>
      </c>
      <c r="C8628" t="s">
        <v>387</v>
      </c>
      <c r="D8628" t="s">
        <v>1678</v>
      </c>
      <c r="E8628" s="53" t="str">
        <f t="shared" si="269"/>
        <v>2016_SCGEORGETOWN</v>
      </c>
      <c r="F8628">
        <v>417000</v>
      </c>
      <c r="G8628" s="53">
        <f t="array" ref="G8628">SUM(IF(A8628=A$5:A8628,IF(C8628=C$5:C8628,1,0),0))</f>
        <v>22</v>
      </c>
    </row>
    <row r="8629" spans="1:7" x14ac:dyDescent="0.25">
      <c r="A8629">
        <v>2016</v>
      </c>
      <c r="B8629" s="53" t="str">
        <f t="shared" si="268"/>
        <v>2016_SC23</v>
      </c>
      <c r="C8629" t="s">
        <v>387</v>
      </c>
      <c r="D8629" t="s">
        <v>1679</v>
      </c>
      <c r="E8629" s="53" t="str">
        <f t="shared" si="269"/>
        <v>2016_SCGREENVILLE</v>
      </c>
      <c r="F8629">
        <v>417000</v>
      </c>
      <c r="G8629" s="53">
        <f t="array" ref="G8629">SUM(IF(A8629=A$5:A8629,IF(C8629=C$5:C8629,1,0),0))</f>
        <v>23</v>
      </c>
    </row>
    <row r="8630" spans="1:7" x14ac:dyDescent="0.25">
      <c r="A8630">
        <v>2016</v>
      </c>
      <c r="B8630" s="53" t="str">
        <f t="shared" si="268"/>
        <v>2016_SC24</v>
      </c>
      <c r="C8630" t="s">
        <v>387</v>
      </c>
      <c r="D8630" t="s">
        <v>959</v>
      </c>
      <c r="E8630" s="53" t="str">
        <f t="shared" si="269"/>
        <v>2016_SCGREENWOOD</v>
      </c>
      <c r="F8630">
        <v>417000</v>
      </c>
      <c r="G8630" s="53">
        <f t="array" ref="G8630">SUM(IF(A8630=A$5:A8630,IF(C8630=C$5:C8630,1,0),0))</f>
        <v>24</v>
      </c>
    </row>
    <row r="8631" spans="1:7" x14ac:dyDescent="0.25">
      <c r="A8631">
        <v>2016</v>
      </c>
      <c r="B8631" s="53" t="str">
        <f t="shared" si="268"/>
        <v>2016_SC25</v>
      </c>
      <c r="C8631" t="s">
        <v>387</v>
      </c>
      <c r="D8631" t="s">
        <v>345</v>
      </c>
      <c r="E8631" s="53" t="str">
        <f t="shared" si="269"/>
        <v>2016_SCHAMPTON</v>
      </c>
      <c r="F8631">
        <v>417000</v>
      </c>
      <c r="G8631" s="53">
        <f t="array" ref="G8631">SUM(IF(A8631=A$5:A8631,IF(C8631=C$5:C8631,1,0),0))</f>
        <v>25</v>
      </c>
    </row>
    <row r="8632" spans="1:7" x14ac:dyDescent="0.25">
      <c r="A8632">
        <v>2016</v>
      </c>
      <c r="B8632" s="53" t="str">
        <f t="shared" si="268"/>
        <v>2016_SC26</v>
      </c>
      <c r="C8632" t="s">
        <v>387</v>
      </c>
      <c r="D8632" t="s">
        <v>1680</v>
      </c>
      <c r="E8632" s="53" t="str">
        <f t="shared" si="269"/>
        <v>2016_SCHORRY</v>
      </c>
      <c r="F8632">
        <v>417000</v>
      </c>
      <c r="G8632" s="53">
        <f t="array" ref="G8632">SUM(IF(A8632=A$5:A8632,IF(C8632=C$5:C8632,1,0),0))</f>
        <v>26</v>
      </c>
    </row>
    <row r="8633" spans="1:7" x14ac:dyDescent="0.25">
      <c r="A8633">
        <v>2016</v>
      </c>
      <c r="B8633" s="53" t="str">
        <f t="shared" si="268"/>
        <v>2016_SC27</v>
      </c>
      <c r="C8633" t="s">
        <v>387</v>
      </c>
      <c r="D8633" t="s">
        <v>729</v>
      </c>
      <c r="E8633" s="53" t="str">
        <f t="shared" si="269"/>
        <v>2016_SCJASPER</v>
      </c>
      <c r="F8633">
        <v>417000</v>
      </c>
      <c r="G8633" s="53">
        <f t="array" ref="G8633">SUM(IF(A8633=A$5:A8633,IF(C8633=C$5:C8633,1,0),0))</f>
        <v>27</v>
      </c>
    </row>
    <row r="8634" spans="1:7" x14ac:dyDescent="0.25">
      <c r="A8634">
        <v>2016</v>
      </c>
      <c r="B8634" s="53" t="str">
        <f t="shared" si="268"/>
        <v>2016_SC28</v>
      </c>
      <c r="C8634" t="s">
        <v>387</v>
      </c>
      <c r="D8634" t="s">
        <v>1681</v>
      </c>
      <c r="E8634" s="53" t="str">
        <f t="shared" si="269"/>
        <v>2016_SCKERSHAW</v>
      </c>
      <c r="F8634">
        <v>417000</v>
      </c>
      <c r="G8634" s="53">
        <f t="array" ref="G8634">SUM(IF(A8634=A$5:A8634,IF(C8634=C$5:C8634,1,0),0))</f>
        <v>28</v>
      </c>
    </row>
    <row r="8635" spans="1:7" x14ac:dyDescent="0.25">
      <c r="A8635">
        <v>2016</v>
      </c>
      <c r="B8635" s="53" t="str">
        <f t="shared" si="268"/>
        <v>2016_SC29</v>
      </c>
      <c r="C8635" t="s">
        <v>387</v>
      </c>
      <c r="D8635" t="s">
        <v>323</v>
      </c>
      <c r="E8635" s="53" t="str">
        <f t="shared" si="269"/>
        <v>2016_SCLANCASTER</v>
      </c>
      <c r="F8635">
        <v>417000</v>
      </c>
      <c r="G8635" s="53">
        <f t="array" ref="G8635">SUM(IF(A8635=A$5:A8635,IF(C8635=C$5:C8635,1,0),0))</f>
        <v>29</v>
      </c>
    </row>
    <row r="8636" spans="1:7" x14ac:dyDescent="0.25">
      <c r="A8636">
        <v>2016</v>
      </c>
      <c r="B8636" s="53" t="str">
        <f t="shared" si="268"/>
        <v>2016_SC30</v>
      </c>
      <c r="C8636" t="s">
        <v>387</v>
      </c>
      <c r="D8636" t="s">
        <v>734</v>
      </c>
      <c r="E8636" s="53" t="str">
        <f t="shared" si="269"/>
        <v>2016_SCLAURENS</v>
      </c>
      <c r="F8636">
        <v>417000</v>
      </c>
      <c r="G8636" s="53">
        <f t="array" ref="G8636">SUM(IF(A8636=A$5:A8636,IF(C8636=C$5:C8636,1,0),0))</f>
        <v>30</v>
      </c>
    </row>
    <row r="8637" spans="1:7" x14ac:dyDescent="0.25">
      <c r="A8637">
        <v>2016</v>
      </c>
      <c r="B8637" s="53" t="str">
        <f t="shared" si="268"/>
        <v>2016_SC31</v>
      </c>
      <c r="C8637" t="s">
        <v>387</v>
      </c>
      <c r="D8637" t="s">
        <v>464</v>
      </c>
      <c r="E8637" s="53" t="str">
        <f t="shared" si="269"/>
        <v>2016_SCLEE</v>
      </c>
      <c r="F8637">
        <v>417000</v>
      </c>
      <c r="G8637" s="53">
        <f t="array" ref="G8637">SUM(IF(A8637=A$5:A8637,IF(C8637=C$5:C8637,1,0),0))</f>
        <v>31</v>
      </c>
    </row>
    <row r="8638" spans="1:7" x14ac:dyDescent="0.25">
      <c r="A8638">
        <v>2016</v>
      </c>
      <c r="B8638" s="53" t="str">
        <f t="shared" si="268"/>
        <v>2016_SC32</v>
      </c>
      <c r="C8638" t="s">
        <v>387</v>
      </c>
      <c r="D8638" t="s">
        <v>1682</v>
      </c>
      <c r="E8638" s="53" t="str">
        <f t="shared" si="269"/>
        <v>2016_SCLEXINGTON</v>
      </c>
      <c r="F8638">
        <v>417000</v>
      </c>
      <c r="G8638" s="53">
        <f t="array" ref="G8638">SUM(IF(A8638=A$5:A8638,IF(C8638=C$5:C8638,1,0),0))</f>
        <v>32</v>
      </c>
    </row>
    <row r="8639" spans="1:7" x14ac:dyDescent="0.25">
      <c r="A8639">
        <v>2016</v>
      </c>
      <c r="B8639" s="53" t="str">
        <f t="shared" si="268"/>
        <v>2016_SC33</v>
      </c>
      <c r="C8639" t="s">
        <v>387</v>
      </c>
      <c r="D8639" t="s">
        <v>1683</v>
      </c>
      <c r="E8639" s="53" t="str">
        <f t="shared" si="269"/>
        <v>2016_SCMCCORMICK</v>
      </c>
      <c r="F8639">
        <v>417000</v>
      </c>
      <c r="G8639" s="53">
        <f t="array" ref="G8639">SUM(IF(A8639=A$5:A8639,IF(C8639=C$5:C8639,1,0),0))</f>
        <v>33</v>
      </c>
    </row>
    <row r="8640" spans="1:7" x14ac:dyDescent="0.25">
      <c r="A8640">
        <v>2016</v>
      </c>
      <c r="B8640" s="53" t="str">
        <f t="shared" si="268"/>
        <v>2016_SC34</v>
      </c>
      <c r="C8640" t="s">
        <v>387</v>
      </c>
      <c r="D8640" t="s">
        <v>469</v>
      </c>
      <c r="E8640" s="53" t="str">
        <f t="shared" si="269"/>
        <v>2016_SCMARION</v>
      </c>
      <c r="F8640">
        <v>417000</v>
      </c>
      <c r="G8640" s="53">
        <f t="array" ref="G8640">SUM(IF(A8640=A$5:A8640,IF(C8640=C$5:C8640,1,0),0))</f>
        <v>34</v>
      </c>
    </row>
    <row r="8641" spans="1:7" x14ac:dyDescent="0.25">
      <c r="A8641">
        <v>2016</v>
      </c>
      <c r="B8641" s="53" t="str">
        <f t="shared" si="268"/>
        <v>2016_SC35</v>
      </c>
      <c r="C8641" t="s">
        <v>387</v>
      </c>
      <c r="D8641" t="s">
        <v>1684</v>
      </c>
      <c r="E8641" s="53" t="str">
        <f t="shared" si="269"/>
        <v>2016_SCMARLBORO</v>
      </c>
      <c r="F8641">
        <v>417000</v>
      </c>
      <c r="G8641" s="53">
        <f t="array" ref="G8641">SUM(IF(A8641=A$5:A8641,IF(C8641=C$5:C8641,1,0),0))</f>
        <v>35</v>
      </c>
    </row>
    <row r="8642" spans="1:7" x14ac:dyDescent="0.25">
      <c r="A8642">
        <v>2016</v>
      </c>
      <c r="B8642" s="53" t="str">
        <f t="shared" si="268"/>
        <v>2016_SC36</v>
      </c>
      <c r="C8642" t="s">
        <v>387</v>
      </c>
      <c r="D8642" t="s">
        <v>1685</v>
      </c>
      <c r="E8642" s="53" t="str">
        <f t="shared" si="269"/>
        <v>2016_SCNEWBERRY</v>
      </c>
      <c r="F8642">
        <v>417000</v>
      </c>
      <c r="G8642" s="53">
        <f t="array" ref="G8642">SUM(IF(A8642=A$5:A8642,IF(C8642=C$5:C8642,1,0),0))</f>
        <v>36</v>
      </c>
    </row>
    <row r="8643" spans="1:7" x14ac:dyDescent="0.25">
      <c r="A8643">
        <v>2016</v>
      </c>
      <c r="B8643" s="53" t="str">
        <f t="shared" si="268"/>
        <v>2016_SC37</v>
      </c>
      <c r="C8643" t="s">
        <v>387</v>
      </c>
      <c r="D8643" t="s">
        <v>743</v>
      </c>
      <c r="E8643" s="53" t="str">
        <f t="shared" si="269"/>
        <v>2016_SCOCONEE</v>
      </c>
      <c r="F8643">
        <v>417000</v>
      </c>
      <c r="G8643" s="53">
        <f t="array" ref="G8643">SUM(IF(A8643=A$5:A8643,IF(C8643=C$5:C8643,1,0),0))</f>
        <v>37</v>
      </c>
    </row>
    <row r="8644" spans="1:7" x14ac:dyDescent="0.25">
      <c r="A8644">
        <v>2016</v>
      </c>
      <c r="B8644" s="53" t="str">
        <f t="shared" si="268"/>
        <v>2016_SC38</v>
      </c>
      <c r="C8644" t="s">
        <v>387</v>
      </c>
      <c r="D8644" t="s">
        <v>1686</v>
      </c>
      <c r="E8644" s="53" t="str">
        <f t="shared" si="269"/>
        <v>2016_SCORANGEBURG</v>
      </c>
      <c r="F8644">
        <v>417000</v>
      </c>
      <c r="G8644" s="53">
        <f t="array" ref="G8644">SUM(IF(A8644=A$5:A8644,IF(C8644=C$5:C8644,1,0),0))</f>
        <v>38</v>
      </c>
    </row>
    <row r="8645" spans="1:7" x14ac:dyDescent="0.25">
      <c r="A8645">
        <v>2016</v>
      </c>
      <c r="B8645" s="53" t="str">
        <f t="shared" si="268"/>
        <v>2016_SC39</v>
      </c>
      <c r="C8645" t="s">
        <v>387</v>
      </c>
      <c r="D8645" t="s">
        <v>474</v>
      </c>
      <c r="E8645" s="53" t="str">
        <f t="shared" si="269"/>
        <v>2016_SCPICKENS</v>
      </c>
      <c r="F8645">
        <v>417000</v>
      </c>
      <c r="G8645" s="53">
        <f t="array" ref="G8645">SUM(IF(A8645=A$5:A8645,IF(C8645=C$5:C8645,1,0),0))</f>
        <v>39</v>
      </c>
    </row>
    <row r="8646" spans="1:7" x14ac:dyDescent="0.25">
      <c r="A8646">
        <v>2016</v>
      </c>
      <c r="B8646" s="53" t="str">
        <f t="shared" ref="B8646:B8709" si="270">A8646&amp;"_"&amp;C8646&amp;G8646</f>
        <v>2016_SC40</v>
      </c>
      <c r="C8646" t="s">
        <v>387</v>
      </c>
      <c r="D8646" t="s">
        <v>845</v>
      </c>
      <c r="E8646" s="53" t="str">
        <f t="shared" ref="E8646:E8709" si="271">A8646&amp;"_"&amp;C8646&amp;D8646</f>
        <v>2016_SCRICHLAND</v>
      </c>
      <c r="F8646">
        <v>417000</v>
      </c>
      <c r="G8646" s="53">
        <f t="array" ref="G8646">SUM(IF(A8646=A$5:A8646,IF(C8646=C$5:C8646,1,0),0))</f>
        <v>40</v>
      </c>
    </row>
    <row r="8647" spans="1:7" x14ac:dyDescent="0.25">
      <c r="A8647">
        <v>2016</v>
      </c>
      <c r="B8647" s="53" t="str">
        <f t="shared" si="270"/>
        <v>2016_SC41</v>
      </c>
      <c r="C8647" t="s">
        <v>387</v>
      </c>
      <c r="D8647" t="s">
        <v>1687</v>
      </c>
      <c r="E8647" s="53" t="str">
        <f t="shared" si="271"/>
        <v>2016_SCSALUDA</v>
      </c>
      <c r="F8647">
        <v>417000</v>
      </c>
      <c r="G8647" s="53">
        <f t="array" ref="G8647">SUM(IF(A8647=A$5:A8647,IF(C8647=C$5:C8647,1,0),0))</f>
        <v>41</v>
      </c>
    </row>
    <row r="8648" spans="1:7" x14ac:dyDescent="0.25">
      <c r="A8648">
        <v>2016</v>
      </c>
      <c r="B8648" s="53" t="str">
        <f t="shared" si="270"/>
        <v>2016_SC42</v>
      </c>
      <c r="C8648" t="s">
        <v>387</v>
      </c>
      <c r="D8648" t="s">
        <v>1688</v>
      </c>
      <c r="E8648" s="53" t="str">
        <f t="shared" si="271"/>
        <v>2016_SCSPARTANBURG</v>
      </c>
      <c r="F8648">
        <v>417000</v>
      </c>
      <c r="G8648" s="53">
        <f t="array" ref="G8648">SUM(IF(A8648=A$5:A8648,IF(C8648=C$5:C8648,1,0),0))</f>
        <v>42</v>
      </c>
    </row>
    <row r="8649" spans="1:7" x14ac:dyDescent="0.25">
      <c r="A8649">
        <v>2016</v>
      </c>
      <c r="B8649" s="53" t="str">
        <f t="shared" si="270"/>
        <v>2016_SC43</v>
      </c>
      <c r="C8649" t="s">
        <v>387</v>
      </c>
      <c r="D8649" t="s">
        <v>479</v>
      </c>
      <c r="E8649" s="53" t="str">
        <f t="shared" si="271"/>
        <v>2016_SCSUMTER</v>
      </c>
      <c r="F8649">
        <v>417000</v>
      </c>
      <c r="G8649" s="53">
        <f t="array" ref="G8649">SUM(IF(A8649=A$5:A8649,IF(C8649=C$5:C8649,1,0),0))</f>
        <v>43</v>
      </c>
    </row>
    <row r="8650" spans="1:7" x14ac:dyDescent="0.25">
      <c r="A8650">
        <v>2016</v>
      </c>
      <c r="B8650" s="53" t="str">
        <f t="shared" si="270"/>
        <v>2016_SC44</v>
      </c>
      <c r="C8650" t="s">
        <v>387</v>
      </c>
      <c r="D8650" t="s">
        <v>258</v>
      </c>
      <c r="E8650" s="53" t="str">
        <f t="shared" si="271"/>
        <v>2016_SCUNION</v>
      </c>
      <c r="F8650">
        <v>417000</v>
      </c>
      <c r="G8650" s="53">
        <f t="array" ref="G8650">SUM(IF(A8650=A$5:A8650,IF(C8650=C$5:C8650,1,0),0))</f>
        <v>44</v>
      </c>
    </row>
    <row r="8651" spans="1:7" x14ac:dyDescent="0.25">
      <c r="A8651">
        <v>2016</v>
      </c>
      <c r="B8651" s="53" t="str">
        <f t="shared" si="270"/>
        <v>2016_SC45</v>
      </c>
      <c r="C8651" t="s">
        <v>387</v>
      </c>
      <c r="D8651" t="s">
        <v>355</v>
      </c>
      <c r="E8651" s="53" t="str">
        <f t="shared" si="271"/>
        <v>2016_SCWILLIAMSBURG</v>
      </c>
      <c r="F8651">
        <v>417000</v>
      </c>
      <c r="G8651" s="53">
        <f t="array" ref="G8651">SUM(IF(A8651=A$5:A8651,IF(C8651=C$5:C8651,1,0),0))</f>
        <v>45</v>
      </c>
    </row>
    <row r="8652" spans="1:7" x14ac:dyDescent="0.25">
      <c r="A8652">
        <v>2016</v>
      </c>
      <c r="B8652" s="53" t="str">
        <f t="shared" si="270"/>
        <v>2016_SC46</v>
      </c>
      <c r="C8652" t="s">
        <v>387</v>
      </c>
      <c r="D8652" t="s">
        <v>337</v>
      </c>
      <c r="E8652" s="53" t="str">
        <f t="shared" si="271"/>
        <v>2016_SCYORK</v>
      </c>
      <c r="F8652">
        <v>417000</v>
      </c>
      <c r="G8652" s="53">
        <f t="array" ref="G8652">SUM(IF(A8652=A$5:A8652,IF(C8652=C$5:C8652,1,0),0))</f>
        <v>46</v>
      </c>
    </row>
    <row r="8653" spans="1:7" x14ac:dyDescent="0.25">
      <c r="A8653">
        <v>2016</v>
      </c>
      <c r="B8653" s="53" t="str">
        <f t="shared" si="270"/>
        <v>2016_SD1</v>
      </c>
      <c r="C8653" t="s">
        <v>388</v>
      </c>
      <c r="D8653" t="s">
        <v>1689</v>
      </c>
      <c r="E8653" s="53" t="str">
        <f t="shared" si="271"/>
        <v>2016_SDAURORA</v>
      </c>
      <c r="F8653">
        <v>417000</v>
      </c>
      <c r="G8653" s="53">
        <f t="array" ref="G8653">SUM(IF(A8653=A$5:A8653,IF(C8653=C$5:C8653,1,0),0))</f>
        <v>1</v>
      </c>
    </row>
    <row r="8654" spans="1:7" x14ac:dyDescent="0.25">
      <c r="A8654">
        <v>2016</v>
      </c>
      <c r="B8654" s="53" t="str">
        <f t="shared" si="270"/>
        <v>2016_SD2</v>
      </c>
      <c r="C8654" t="s">
        <v>388</v>
      </c>
      <c r="D8654" t="s">
        <v>1690</v>
      </c>
      <c r="E8654" s="53" t="str">
        <f t="shared" si="271"/>
        <v>2016_SDBEADLE</v>
      </c>
      <c r="F8654">
        <v>417000</v>
      </c>
      <c r="G8654" s="53">
        <f t="array" ref="G8654">SUM(IF(A8654=A$5:A8654,IF(C8654=C$5:C8654,1,0),0))</f>
        <v>2</v>
      </c>
    </row>
    <row r="8655" spans="1:7" x14ac:dyDescent="0.25">
      <c r="A8655">
        <v>2016</v>
      </c>
      <c r="B8655" s="53" t="str">
        <f t="shared" si="270"/>
        <v>2016_SD3</v>
      </c>
      <c r="C8655" t="s">
        <v>388</v>
      </c>
      <c r="D8655" t="s">
        <v>1691</v>
      </c>
      <c r="E8655" s="53" t="str">
        <f t="shared" si="271"/>
        <v>2016_SDBENNETT</v>
      </c>
      <c r="F8655">
        <v>417000</v>
      </c>
      <c r="G8655" s="53">
        <f t="array" ref="G8655">SUM(IF(A8655=A$5:A8655,IF(C8655=C$5:C8655,1,0),0))</f>
        <v>3</v>
      </c>
    </row>
    <row r="8656" spans="1:7" x14ac:dyDescent="0.25">
      <c r="A8656">
        <v>2016</v>
      </c>
      <c r="B8656" s="53" t="str">
        <f t="shared" si="270"/>
        <v>2016_SD4</v>
      </c>
      <c r="C8656" t="s">
        <v>388</v>
      </c>
      <c r="D8656" t="s">
        <v>1692</v>
      </c>
      <c r="E8656" s="53" t="str">
        <f t="shared" si="271"/>
        <v>2016_SDBON HOMME</v>
      </c>
      <c r="F8656">
        <v>417000</v>
      </c>
      <c r="G8656" s="53">
        <f t="array" ref="G8656">SUM(IF(A8656=A$5:A8656,IF(C8656=C$5:C8656,1,0),0))</f>
        <v>4</v>
      </c>
    </row>
    <row r="8657" spans="1:7" x14ac:dyDescent="0.25">
      <c r="A8657">
        <v>2016</v>
      </c>
      <c r="B8657" s="53" t="str">
        <f t="shared" si="270"/>
        <v>2016_SD5</v>
      </c>
      <c r="C8657" t="s">
        <v>388</v>
      </c>
      <c r="D8657" t="s">
        <v>1693</v>
      </c>
      <c r="E8657" s="53" t="str">
        <f t="shared" si="271"/>
        <v>2016_SDBROOKINGS</v>
      </c>
      <c r="F8657">
        <v>417000</v>
      </c>
      <c r="G8657" s="53">
        <f t="array" ref="G8657">SUM(IF(A8657=A$5:A8657,IF(C8657=C$5:C8657,1,0),0))</f>
        <v>5</v>
      </c>
    </row>
    <row r="8658" spans="1:7" x14ac:dyDescent="0.25">
      <c r="A8658">
        <v>2016</v>
      </c>
      <c r="B8658" s="53" t="str">
        <f t="shared" si="270"/>
        <v>2016_SD6</v>
      </c>
      <c r="C8658" t="s">
        <v>388</v>
      </c>
      <c r="D8658" t="s">
        <v>808</v>
      </c>
      <c r="E8658" s="53" t="str">
        <f t="shared" si="271"/>
        <v>2016_SDBROWN</v>
      </c>
      <c r="F8658">
        <v>417000</v>
      </c>
      <c r="G8658" s="53">
        <f t="array" ref="G8658">SUM(IF(A8658=A$5:A8658,IF(C8658=C$5:C8658,1,0),0))</f>
        <v>6</v>
      </c>
    </row>
    <row r="8659" spans="1:7" x14ac:dyDescent="0.25">
      <c r="A8659">
        <v>2016</v>
      </c>
      <c r="B8659" s="53" t="str">
        <f t="shared" si="270"/>
        <v>2016_SD7</v>
      </c>
      <c r="C8659" t="s">
        <v>388</v>
      </c>
      <c r="D8659" t="s">
        <v>1694</v>
      </c>
      <c r="E8659" s="53" t="str">
        <f t="shared" si="271"/>
        <v>2016_SDBRULE</v>
      </c>
      <c r="F8659">
        <v>417000</v>
      </c>
      <c r="G8659" s="53">
        <f t="array" ref="G8659">SUM(IF(A8659=A$5:A8659,IF(C8659=C$5:C8659,1,0),0))</f>
        <v>7</v>
      </c>
    </row>
    <row r="8660" spans="1:7" x14ac:dyDescent="0.25">
      <c r="A8660">
        <v>2016</v>
      </c>
      <c r="B8660" s="53" t="str">
        <f t="shared" si="270"/>
        <v>2016_SD8</v>
      </c>
      <c r="C8660" t="s">
        <v>388</v>
      </c>
      <c r="D8660" t="s">
        <v>1354</v>
      </c>
      <c r="E8660" s="53" t="str">
        <f t="shared" si="271"/>
        <v>2016_SDBUFFALO</v>
      </c>
      <c r="F8660">
        <v>417000</v>
      </c>
      <c r="G8660" s="53">
        <f t="array" ref="G8660">SUM(IF(A8660=A$5:A8660,IF(C8660=C$5:C8660,1,0),0))</f>
        <v>8</v>
      </c>
    </row>
    <row r="8661" spans="1:7" x14ac:dyDescent="0.25">
      <c r="A8661">
        <v>2016</v>
      </c>
      <c r="B8661" s="53" t="str">
        <f t="shared" si="270"/>
        <v>2016_SD9</v>
      </c>
      <c r="C8661" t="s">
        <v>388</v>
      </c>
      <c r="D8661" t="s">
        <v>552</v>
      </c>
      <c r="E8661" s="53" t="str">
        <f t="shared" si="271"/>
        <v>2016_SDBUTTE</v>
      </c>
      <c r="F8661">
        <v>417000</v>
      </c>
      <c r="G8661" s="53">
        <f t="array" ref="G8661">SUM(IF(A8661=A$5:A8661,IF(C8661=C$5:C8661,1,0),0))</f>
        <v>9</v>
      </c>
    </row>
    <row r="8662" spans="1:7" x14ac:dyDescent="0.25">
      <c r="A8662">
        <v>2016</v>
      </c>
      <c r="B8662" s="53" t="str">
        <f t="shared" si="270"/>
        <v>2016_SD10</v>
      </c>
      <c r="C8662" t="s">
        <v>388</v>
      </c>
      <c r="D8662" t="s">
        <v>1013</v>
      </c>
      <c r="E8662" s="53" t="str">
        <f t="shared" si="271"/>
        <v>2016_SDCAMPBELL</v>
      </c>
      <c r="F8662">
        <v>417000</v>
      </c>
      <c r="G8662" s="53">
        <f t="array" ref="G8662">SUM(IF(A8662=A$5:A8662,IF(C8662=C$5:C8662,1,0),0))</f>
        <v>10</v>
      </c>
    </row>
    <row r="8663" spans="1:7" x14ac:dyDescent="0.25">
      <c r="A8663">
        <v>2016</v>
      </c>
      <c r="B8663" s="53" t="str">
        <f t="shared" si="270"/>
        <v>2016_SD11</v>
      </c>
      <c r="C8663" t="s">
        <v>388</v>
      </c>
      <c r="D8663" t="s">
        <v>1695</v>
      </c>
      <c r="E8663" s="53" t="str">
        <f t="shared" si="271"/>
        <v>2016_SDCHARLES MIX</v>
      </c>
      <c r="F8663">
        <v>417000</v>
      </c>
      <c r="G8663" s="53">
        <f t="array" ref="G8663">SUM(IF(A8663=A$5:A8663,IF(C8663=C$5:C8663,1,0),0))</f>
        <v>11</v>
      </c>
    </row>
    <row r="8664" spans="1:7" x14ac:dyDescent="0.25">
      <c r="A8664">
        <v>2016</v>
      </c>
      <c r="B8664" s="53" t="str">
        <f t="shared" si="270"/>
        <v>2016_SD12</v>
      </c>
      <c r="C8664" t="s">
        <v>388</v>
      </c>
      <c r="D8664" t="s">
        <v>507</v>
      </c>
      <c r="E8664" s="53" t="str">
        <f t="shared" si="271"/>
        <v>2016_SDCLARK</v>
      </c>
      <c r="F8664">
        <v>417000</v>
      </c>
      <c r="G8664" s="53">
        <f t="array" ref="G8664">SUM(IF(A8664=A$5:A8664,IF(C8664=C$5:C8664,1,0),0))</f>
        <v>12</v>
      </c>
    </row>
    <row r="8665" spans="1:7" x14ac:dyDescent="0.25">
      <c r="A8665">
        <v>2016</v>
      </c>
      <c r="B8665" s="53" t="str">
        <f t="shared" si="270"/>
        <v>2016_SD13</v>
      </c>
      <c r="C8665" t="s">
        <v>388</v>
      </c>
      <c r="D8665" t="s">
        <v>439</v>
      </c>
      <c r="E8665" s="53" t="str">
        <f t="shared" si="271"/>
        <v>2016_SDCLAY</v>
      </c>
      <c r="F8665">
        <v>417000</v>
      </c>
      <c r="G8665" s="53">
        <f t="array" ref="G8665">SUM(IF(A8665=A$5:A8665,IF(C8665=C$5:C8665,1,0),0))</f>
        <v>13</v>
      </c>
    </row>
    <row r="8666" spans="1:7" x14ac:dyDescent="0.25">
      <c r="A8666">
        <v>2016</v>
      </c>
      <c r="B8666" s="53" t="str">
        <f t="shared" si="270"/>
        <v>2016_SD14</v>
      </c>
      <c r="C8666" t="s">
        <v>388</v>
      </c>
      <c r="D8666" t="s">
        <v>1696</v>
      </c>
      <c r="E8666" s="53" t="str">
        <f t="shared" si="271"/>
        <v>2016_SDCODINGTON</v>
      </c>
      <c r="F8666">
        <v>417000</v>
      </c>
      <c r="G8666" s="53">
        <f t="array" ref="G8666">SUM(IF(A8666=A$5:A8666,IF(C8666=C$5:C8666,1,0),0))</f>
        <v>14</v>
      </c>
    </row>
    <row r="8667" spans="1:7" x14ac:dyDescent="0.25">
      <c r="A8667">
        <v>2016</v>
      </c>
      <c r="B8667" s="53" t="str">
        <f t="shared" si="270"/>
        <v>2016_SD15</v>
      </c>
      <c r="C8667" t="s">
        <v>388</v>
      </c>
      <c r="D8667" t="s">
        <v>1697</v>
      </c>
      <c r="E8667" s="53" t="str">
        <f t="shared" si="271"/>
        <v>2016_SDCORSON</v>
      </c>
      <c r="F8667">
        <v>417000</v>
      </c>
      <c r="G8667" s="53">
        <f t="array" ref="G8667">SUM(IF(A8667=A$5:A8667,IF(C8667=C$5:C8667,1,0),0))</f>
        <v>15</v>
      </c>
    </row>
    <row r="8668" spans="1:7" x14ac:dyDescent="0.25">
      <c r="A8668">
        <v>2016</v>
      </c>
      <c r="B8668" s="53" t="str">
        <f t="shared" si="270"/>
        <v>2016_SD16</v>
      </c>
      <c r="C8668" t="s">
        <v>388</v>
      </c>
      <c r="D8668" t="s">
        <v>592</v>
      </c>
      <c r="E8668" s="53" t="str">
        <f t="shared" si="271"/>
        <v>2016_SDCUSTER</v>
      </c>
      <c r="F8668">
        <v>417000</v>
      </c>
      <c r="G8668" s="53">
        <f t="array" ref="G8668">SUM(IF(A8668=A$5:A8668,IF(C8668=C$5:C8668,1,0),0))</f>
        <v>16</v>
      </c>
    </row>
    <row r="8669" spans="1:7" x14ac:dyDescent="0.25">
      <c r="A8669">
        <v>2016</v>
      </c>
      <c r="B8669" s="53" t="str">
        <f t="shared" si="270"/>
        <v>2016_SD17</v>
      </c>
      <c r="C8669" t="s">
        <v>388</v>
      </c>
      <c r="D8669" t="s">
        <v>1698</v>
      </c>
      <c r="E8669" s="53" t="str">
        <f t="shared" si="271"/>
        <v>2016_SDDAVISON</v>
      </c>
      <c r="F8669">
        <v>417000</v>
      </c>
      <c r="G8669" s="53">
        <f t="array" ref="G8669">SUM(IF(A8669=A$5:A8669,IF(C8669=C$5:C8669,1,0),0))</f>
        <v>17</v>
      </c>
    </row>
    <row r="8670" spans="1:7" x14ac:dyDescent="0.25">
      <c r="A8670">
        <v>2016</v>
      </c>
      <c r="B8670" s="53" t="str">
        <f t="shared" si="270"/>
        <v>2016_SD18</v>
      </c>
      <c r="C8670" t="s">
        <v>388</v>
      </c>
      <c r="D8670" t="s">
        <v>1699</v>
      </c>
      <c r="E8670" s="53" t="str">
        <f t="shared" si="271"/>
        <v>2016_SDDAY</v>
      </c>
      <c r="F8670">
        <v>417000</v>
      </c>
      <c r="G8670" s="53">
        <f t="array" ref="G8670">SUM(IF(A8670=A$5:A8670,IF(C8670=C$5:C8670,1,0),0))</f>
        <v>18</v>
      </c>
    </row>
    <row r="8671" spans="1:7" x14ac:dyDescent="0.25">
      <c r="A8671">
        <v>2016</v>
      </c>
      <c r="B8671" s="53" t="str">
        <f t="shared" si="270"/>
        <v>2016_SD19</v>
      </c>
      <c r="C8671" t="s">
        <v>388</v>
      </c>
      <c r="D8671" t="s">
        <v>1360</v>
      </c>
      <c r="E8671" s="53" t="str">
        <f t="shared" si="271"/>
        <v>2016_SDDEUEL</v>
      </c>
      <c r="F8671">
        <v>417000</v>
      </c>
      <c r="G8671" s="53">
        <f t="array" ref="G8671">SUM(IF(A8671=A$5:A8671,IF(C8671=C$5:C8671,1,0),0))</f>
        <v>19</v>
      </c>
    </row>
    <row r="8672" spans="1:7" x14ac:dyDescent="0.25">
      <c r="A8672">
        <v>2016</v>
      </c>
      <c r="B8672" s="53" t="str">
        <f t="shared" si="270"/>
        <v>2016_SD20</v>
      </c>
      <c r="C8672" t="s">
        <v>388</v>
      </c>
      <c r="D8672" t="s">
        <v>1588</v>
      </c>
      <c r="E8672" s="53" t="str">
        <f t="shared" si="271"/>
        <v>2016_SDDEWEY</v>
      </c>
      <c r="F8672">
        <v>417000</v>
      </c>
      <c r="G8672" s="53">
        <f t="array" ref="G8672">SUM(IF(A8672=A$5:A8672,IF(C8672=C$5:C8672,1,0),0))</f>
        <v>20</v>
      </c>
    </row>
    <row r="8673" spans="1:7" x14ac:dyDescent="0.25">
      <c r="A8673">
        <v>2016</v>
      </c>
      <c r="B8673" s="53" t="str">
        <f t="shared" si="270"/>
        <v>2016_SD21</v>
      </c>
      <c r="C8673" t="s">
        <v>388</v>
      </c>
      <c r="D8673" t="s">
        <v>190</v>
      </c>
      <c r="E8673" s="53" t="str">
        <f t="shared" si="271"/>
        <v>2016_SDDOUGLAS</v>
      </c>
      <c r="F8673">
        <v>417000</v>
      </c>
      <c r="G8673" s="53">
        <f t="array" ref="G8673">SUM(IF(A8673=A$5:A8673,IF(C8673=C$5:C8673,1,0),0))</f>
        <v>21</v>
      </c>
    </row>
    <row r="8674" spans="1:7" x14ac:dyDescent="0.25">
      <c r="A8674">
        <v>2016</v>
      </c>
      <c r="B8674" s="53" t="str">
        <f t="shared" si="270"/>
        <v>2016_SD22</v>
      </c>
      <c r="C8674" t="s">
        <v>388</v>
      </c>
      <c r="D8674" t="s">
        <v>1700</v>
      </c>
      <c r="E8674" s="53" t="str">
        <f t="shared" si="271"/>
        <v>2016_SDEDMUNDS</v>
      </c>
      <c r="F8674">
        <v>417000</v>
      </c>
      <c r="G8674" s="53">
        <f t="array" ref="G8674">SUM(IF(A8674=A$5:A8674,IF(C8674=C$5:C8674,1,0),0))</f>
        <v>22</v>
      </c>
    </row>
    <row r="8675" spans="1:7" x14ac:dyDescent="0.25">
      <c r="A8675">
        <v>2016</v>
      </c>
      <c r="B8675" s="53" t="str">
        <f t="shared" si="270"/>
        <v>2016_SD23</v>
      </c>
      <c r="C8675" t="s">
        <v>388</v>
      </c>
      <c r="D8675" t="s">
        <v>1701</v>
      </c>
      <c r="E8675" s="53" t="str">
        <f t="shared" si="271"/>
        <v>2016_SDFALL RIVER</v>
      </c>
      <c r="F8675">
        <v>417000</v>
      </c>
      <c r="G8675" s="53">
        <f t="array" ref="G8675">SUM(IF(A8675=A$5:A8675,IF(C8675=C$5:C8675,1,0),0))</f>
        <v>23</v>
      </c>
    </row>
    <row r="8676" spans="1:7" x14ac:dyDescent="0.25">
      <c r="A8676">
        <v>2016</v>
      </c>
      <c r="B8676" s="53" t="str">
        <f t="shared" si="270"/>
        <v>2016_SD24</v>
      </c>
      <c r="C8676" t="s">
        <v>388</v>
      </c>
      <c r="D8676" t="s">
        <v>1702</v>
      </c>
      <c r="E8676" s="53" t="str">
        <f t="shared" si="271"/>
        <v>2016_SDFAULK</v>
      </c>
      <c r="F8676">
        <v>417000</v>
      </c>
      <c r="G8676" s="53">
        <f t="array" ref="G8676">SUM(IF(A8676=A$5:A8676,IF(C8676=C$5:C8676,1,0),0))</f>
        <v>24</v>
      </c>
    </row>
    <row r="8677" spans="1:7" x14ac:dyDescent="0.25">
      <c r="A8677">
        <v>2016</v>
      </c>
      <c r="B8677" s="53" t="str">
        <f t="shared" si="270"/>
        <v>2016_SD25</v>
      </c>
      <c r="C8677" t="s">
        <v>388</v>
      </c>
      <c r="D8677" t="s">
        <v>520</v>
      </c>
      <c r="E8677" s="53" t="str">
        <f t="shared" si="271"/>
        <v>2016_SDGRANT</v>
      </c>
      <c r="F8677">
        <v>417000</v>
      </c>
      <c r="G8677" s="53">
        <f t="array" ref="G8677">SUM(IF(A8677=A$5:A8677,IF(C8677=C$5:C8677,1,0),0))</f>
        <v>25</v>
      </c>
    </row>
    <row r="8678" spans="1:7" x14ac:dyDescent="0.25">
      <c r="A8678">
        <v>2016</v>
      </c>
      <c r="B8678" s="53" t="str">
        <f t="shared" si="270"/>
        <v>2016_SD26</v>
      </c>
      <c r="C8678" t="s">
        <v>388</v>
      </c>
      <c r="D8678" t="s">
        <v>1703</v>
      </c>
      <c r="E8678" s="53" t="str">
        <f t="shared" si="271"/>
        <v>2016_SDGREGORY</v>
      </c>
      <c r="F8678">
        <v>417000</v>
      </c>
      <c r="G8678" s="53">
        <f t="array" ref="G8678">SUM(IF(A8678=A$5:A8678,IF(C8678=C$5:C8678,1,0),0))</f>
        <v>26</v>
      </c>
    </row>
    <row r="8679" spans="1:7" x14ac:dyDescent="0.25">
      <c r="A8679">
        <v>2016</v>
      </c>
      <c r="B8679" s="53" t="str">
        <f t="shared" si="270"/>
        <v>2016_SD27</v>
      </c>
      <c r="C8679" t="s">
        <v>388</v>
      </c>
      <c r="D8679" t="s">
        <v>1704</v>
      </c>
      <c r="E8679" s="53" t="str">
        <f t="shared" si="271"/>
        <v>2016_SDHAAKON</v>
      </c>
      <c r="F8679">
        <v>417000</v>
      </c>
      <c r="G8679" s="53">
        <f t="array" ref="G8679">SUM(IF(A8679=A$5:A8679,IF(C8679=C$5:C8679,1,0),0))</f>
        <v>27</v>
      </c>
    </row>
    <row r="8680" spans="1:7" x14ac:dyDescent="0.25">
      <c r="A8680">
        <v>2016</v>
      </c>
      <c r="B8680" s="53" t="str">
        <f t="shared" si="270"/>
        <v>2016_SD28</v>
      </c>
      <c r="C8680" t="s">
        <v>388</v>
      </c>
      <c r="D8680" t="s">
        <v>1705</v>
      </c>
      <c r="E8680" s="53" t="str">
        <f t="shared" si="271"/>
        <v>2016_SDHAMLIN</v>
      </c>
      <c r="F8680">
        <v>417000</v>
      </c>
      <c r="G8680" s="53">
        <f t="array" ref="G8680">SUM(IF(A8680=A$5:A8680,IF(C8680=C$5:C8680,1,0),0))</f>
        <v>28</v>
      </c>
    </row>
    <row r="8681" spans="1:7" x14ac:dyDescent="0.25">
      <c r="A8681">
        <v>2016</v>
      </c>
      <c r="B8681" s="53" t="str">
        <f t="shared" si="270"/>
        <v>2016_SD29</v>
      </c>
      <c r="C8681" t="s">
        <v>388</v>
      </c>
      <c r="D8681" t="s">
        <v>1706</v>
      </c>
      <c r="E8681" s="53" t="str">
        <f t="shared" si="271"/>
        <v>2016_SDHAND</v>
      </c>
      <c r="F8681">
        <v>417000</v>
      </c>
      <c r="G8681" s="53">
        <f t="array" ref="G8681">SUM(IF(A8681=A$5:A8681,IF(C8681=C$5:C8681,1,0),0))</f>
        <v>29</v>
      </c>
    </row>
    <row r="8682" spans="1:7" x14ac:dyDescent="0.25">
      <c r="A8682">
        <v>2016</v>
      </c>
      <c r="B8682" s="53" t="str">
        <f t="shared" si="270"/>
        <v>2016_SD30</v>
      </c>
      <c r="C8682" t="s">
        <v>388</v>
      </c>
      <c r="D8682" t="s">
        <v>1707</v>
      </c>
      <c r="E8682" s="53" t="str">
        <f t="shared" si="271"/>
        <v>2016_SDHANSON</v>
      </c>
      <c r="F8682">
        <v>417000</v>
      </c>
      <c r="G8682" s="53">
        <f t="array" ref="G8682">SUM(IF(A8682=A$5:A8682,IF(C8682=C$5:C8682,1,0),0))</f>
        <v>30</v>
      </c>
    </row>
    <row r="8683" spans="1:7" x14ac:dyDescent="0.25">
      <c r="A8683">
        <v>2016</v>
      </c>
      <c r="B8683" s="53" t="str">
        <f t="shared" si="270"/>
        <v>2016_SD31</v>
      </c>
      <c r="C8683" t="s">
        <v>388</v>
      </c>
      <c r="D8683" t="s">
        <v>1418</v>
      </c>
      <c r="E8683" s="53" t="str">
        <f t="shared" si="271"/>
        <v>2016_SDHARDING</v>
      </c>
      <c r="F8683">
        <v>417000</v>
      </c>
      <c r="G8683" s="53">
        <f t="array" ref="G8683">SUM(IF(A8683=A$5:A8683,IF(C8683=C$5:C8683,1,0),0))</f>
        <v>31</v>
      </c>
    </row>
    <row r="8684" spans="1:7" x14ac:dyDescent="0.25">
      <c r="A8684">
        <v>2016</v>
      </c>
      <c r="B8684" s="53" t="str">
        <f t="shared" si="270"/>
        <v>2016_SD32</v>
      </c>
      <c r="C8684" t="s">
        <v>388</v>
      </c>
      <c r="D8684" t="s">
        <v>1592</v>
      </c>
      <c r="E8684" s="53" t="str">
        <f t="shared" si="271"/>
        <v>2016_SDHUGHES</v>
      </c>
      <c r="F8684">
        <v>417000</v>
      </c>
      <c r="G8684" s="53">
        <f t="array" ref="G8684">SUM(IF(A8684=A$5:A8684,IF(C8684=C$5:C8684,1,0),0))</f>
        <v>32</v>
      </c>
    </row>
    <row r="8685" spans="1:7" x14ac:dyDescent="0.25">
      <c r="A8685">
        <v>2016</v>
      </c>
      <c r="B8685" s="53" t="str">
        <f t="shared" si="270"/>
        <v>2016_SD33</v>
      </c>
      <c r="C8685" t="s">
        <v>388</v>
      </c>
      <c r="D8685" t="s">
        <v>1708</v>
      </c>
      <c r="E8685" s="53" t="str">
        <f t="shared" si="271"/>
        <v>2016_SDHUTCHINSON</v>
      </c>
      <c r="F8685">
        <v>417000</v>
      </c>
      <c r="G8685" s="53">
        <f t="array" ref="G8685">SUM(IF(A8685=A$5:A8685,IF(C8685=C$5:C8685,1,0),0))</f>
        <v>33</v>
      </c>
    </row>
    <row r="8686" spans="1:7" x14ac:dyDescent="0.25">
      <c r="A8686">
        <v>2016</v>
      </c>
      <c r="B8686" s="53" t="str">
        <f t="shared" si="270"/>
        <v>2016_SD34</v>
      </c>
      <c r="C8686" t="s">
        <v>388</v>
      </c>
      <c r="D8686" t="s">
        <v>273</v>
      </c>
      <c r="E8686" s="53" t="str">
        <f t="shared" si="271"/>
        <v>2016_SDHYDE</v>
      </c>
      <c r="F8686">
        <v>417000</v>
      </c>
      <c r="G8686" s="53">
        <f t="array" ref="G8686">SUM(IF(A8686=A$5:A8686,IF(C8686=C$5:C8686,1,0),0))</f>
        <v>34</v>
      </c>
    </row>
    <row r="8687" spans="1:7" x14ac:dyDescent="0.25">
      <c r="A8687">
        <v>2016</v>
      </c>
      <c r="B8687" s="53" t="str">
        <f t="shared" si="270"/>
        <v>2016_SD35</v>
      </c>
      <c r="C8687" t="s">
        <v>388</v>
      </c>
      <c r="D8687" t="s">
        <v>460</v>
      </c>
      <c r="E8687" s="53" t="str">
        <f t="shared" si="271"/>
        <v>2016_SDJACKSON</v>
      </c>
      <c r="F8687">
        <v>417000</v>
      </c>
      <c r="G8687" s="53">
        <f t="array" ref="G8687">SUM(IF(A8687=A$5:A8687,IF(C8687=C$5:C8687,1,0),0))</f>
        <v>35</v>
      </c>
    </row>
    <row r="8688" spans="1:7" x14ac:dyDescent="0.25">
      <c r="A8688">
        <v>2016</v>
      </c>
      <c r="B8688" s="53" t="str">
        <f t="shared" si="270"/>
        <v>2016_SD36</v>
      </c>
      <c r="C8688" t="s">
        <v>388</v>
      </c>
      <c r="D8688" t="s">
        <v>1709</v>
      </c>
      <c r="E8688" s="53" t="str">
        <f t="shared" si="271"/>
        <v>2016_SDJERAULD</v>
      </c>
      <c r="F8688">
        <v>417000</v>
      </c>
      <c r="G8688" s="53">
        <f t="array" ref="G8688">SUM(IF(A8688=A$5:A8688,IF(C8688=C$5:C8688,1,0),0))</f>
        <v>36</v>
      </c>
    </row>
    <row r="8689" spans="1:7" x14ac:dyDescent="0.25">
      <c r="A8689">
        <v>2016</v>
      </c>
      <c r="B8689" s="53" t="str">
        <f t="shared" si="270"/>
        <v>2016_SD37</v>
      </c>
      <c r="C8689" t="s">
        <v>388</v>
      </c>
      <c r="D8689" t="s">
        <v>732</v>
      </c>
      <c r="E8689" s="53" t="str">
        <f t="shared" si="271"/>
        <v>2016_SDJONES</v>
      </c>
      <c r="F8689">
        <v>417000</v>
      </c>
      <c r="G8689" s="53">
        <f t="array" ref="G8689">SUM(IF(A8689=A$5:A8689,IF(C8689=C$5:C8689,1,0),0))</f>
        <v>37</v>
      </c>
    </row>
    <row r="8690" spans="1:7" x14ac:dyDescent="0.25">
      <c r="A8690">
        <v>2016</v>
      </c>
      <c r="B8690" s="53" t="str">
        <f t="shared" si="270"/>
        <v>2016_SD38</v>
      </c>
      <c r="C8690" t="s">
        <v>388</v>
      </c>
      <c r="D8690" t="s">
        <v>1710</v>
      </c>
      <c r="E8690" s="53" t="str">
        <f t="shared" si="271"/>
        <v>2016_SDKINGSBURY</v>
      </c>
      <c r="F8690">
        <v>417000</v>
      </c>
      <c r="G8690" s="53">
        <f t="array" ref="G8690">SUM(IF(A8690=A$5:A8690,IF(C8690=C$5:C8690,1,0),0))</f>
        <v>38</v>
      </c>
    </row>
    <row r="8691" spans="1:7" x14ac:dyDescent="0.25">
      <c r="A8691">
        <v>2016</v>
      </c>
      <c r="B8691" s="53" t="str">
        <f t="shared" si="270"/>
        <v>2016_SD39</v>
      </c>
      <c r="C8691" t="s">
        <v>388</v>
      </c>
      <c r="D8691" t="s">
        <v>197</v>
      </c>
      <c r="E8691" s="53" t="str">
        <f t="shared" si="271"/>
        <v>2016_SDLAKE</v>
      </c>
      <c r="F8691">
        <v>417000</v>
      </c>
      <c r="G8691" s="53">
        <f t="array" ref="G8691">SUM(IF(A8691=A$5:A8691,IF(C8691=C$5:C8691,1,0),0))</f>
        <v>39</v>
      </c>
    </row>
    <row r="8692" spans="1:7" x14ac:dyDescent="0.25">
      <c r="A8692">
        <v>2016</v>
      </c>
      <c r="B8692" s="53" t="str">
        <f t="shared" si="270"/>
        <v>2016_SD40</v>
      </c>
      <c r="C8692" t="s">
        <v>388</v>
      </c>
      <c r="D8692" t="s">
        <v>463</v>
      </c>
      <c r="E8692" s="53" t="str">
        <f t="shared" si="271"/>
        <v>2016_SDLAWRENCE</v>
      </c>
      <c r="F8692">
        <v>417000</v>
      </c>
      <c r="G8692" s="53">
        <f t="array" ref="G8692">SUM(IF(A8692=A$5:A8692,IF(C8692=C$5:C8692,1,0),0))</f>
        <v>40</v>
      </c>
    </row>
    <row r="8693" spans="1:7" x14ac:dyDescent="0.25">
      <c r="A8693">
        <v>2016</v>
      </c>
      <c r="B8693" s="53" t="str">
        <f t="shared" si="270"/>
        <v>2016_SD41</v>
      </c>
      <c r="C8693" t="s">
        <v>388</v>
      </c>
      <c r="D8693" t="s">
        <v>221</v>
      </c>
      <c r="E8693" s="53" t="str">
        <f t="shared" si="271"/>
        <v>2016_SDLINCOLN</v>
      </c>
      <c r="F8693">
        <v>417000</v>
      </c>
      <c r="G8693" s="53">
        <f t="array" ref="G8693">SUM(IF(A8693=A$5:A8693,IF(C8693=C$5:C8693,1,0),0))</f>
        <v>41</v>
      </c>
    </row>
    <row r="8694" spans="1:7" x14ac:dyDescent="0.25">
      <c r="A8694">
        <v>2016</v>
      </c>
      <c r="B8694" s="53" t="str">
        <f t="shared" si="270"/>
        <v>2016_SD42</v>
      </c>
      <c r="C8694" t="s">
        <v>388</v>
      </c>
      <c r="D8694" t="s">
        <v>1711</v>
      </c>
      <c r="E8694" s="53" t="str">
        <f t="shared" si="271"/>
        <v>2016_SDLYMAN</v>
      </c>
      <c r="F8694">
        <v>417000</v>
      </c>
      <c r="G8694" s="53">
        <f t="array" ref="G8694">SUM(IF(A8694=A$5:A8694,IF(C8694=C$5:C8694,1,0),0))</f>
        <v>42</v>
      </c>
    </row>
    <row r="8695" spans="1:7" x14ac:dyDescent="0.25">
      <c r="A8695">
        <v>2016</v>
      </c>
      <c r="B8695" s="53" t="str">
        <f t="shared" si="270"/>
        <v>2016_SD43</v>
      </c>
      <c r="C8695" t="s">
        <v>388</v>
      </c>
      <c r="D8695" t="s">
        <v>1712</v>
      </c>
      <c r="E8695" s="53" t="str">
        <f t="shared" si="271"/>
        <v>2016_SDMCCOOK</v>
      </c>
      <c r="F8695">
        <v>417000</v>
      </c>
      <c r="G8695" s="53">
        <f t="array" ref="G8695">SUM(IF(A8695=A$5:A8695,IF(C8695=C$5:C8695,1,0),0))</f>
        <v>43</v>
      </c>
    </row>
    <row r="8696" spans="1:7" x14ac:dyDescent="0.25">
      <c r="A8696">
        <v>2016</v>
      </c>
      <c r="B8696" s="53" t="str">
        <f t="shared" si="270"/>
        <v>2016_SD44</v>
      </c>
      <c r="C8696" t="s">
        <v>388</v>
      </c>
      <c r="D8696" t="s">
        <v>970</v>
      </c>
      <c r="E8696" s="53" t="str">
        <f t="shared" si="271"/>
        <v>2016_SDMCPHERSON</v>
      </c>
      <c r="F8696">
        <v>417000</v>
      </c>
      <c r="G8696" s="53">
        <f t="array" ref="G8696">SUM(IF(A8696=A$5:A8696,IF(C8696=C$5:C8696,1,0),0))</f>
        <v>44</v>
      </c>
    </row>
    <row r="8697" spans="1:7" x14ac:dyDescent="0.25">
      <c r="A8697">
        <v>2016</v>
      </c>
      <c r="B8697" s="53" t="str">
        <f t="shared" si="270"/>
        <v>2016_SD45</v>
      </c>
      <c r="C8697" t="s">
        <v>388</v>
      </c>
      <c r="D8697" t="s">
        <v>470</v>
      </c>
      <c r="E8697" s="53" t="str">
        <f t="shared" si="271"/>
        <v>2016_SDMARSHALL</v>
      </c>
      <c r="F8697">
        <v>417000</v>
      </c>
      <c r="G8697" s="53">
        <f t="array" ref="G8697">SUM(IF(A8697=A$5:A8697,IF(C8697=C$5:C8697,1,0),0))</f>
        <v>45</v>
      </c>
    </row>
    <row r="8698" spans="1:7" x14ac:dyDescent="0.25">
      <c r="A8698">
        <v>2016</v>
      </c>
      <c r="B8698" s="53" t="str">
        <f t="shared" si="270"/>
        <v>2016_SD46</v>
      </c>
      <c r="C8698" t="s">
        <v>388</v>
      </c>
      <c r="D8698" t="s">
        <v>971</v>
      </c>
      <c r="E8698" s="53" t="str">
        <f t="shared" si="271"/>
        <v>2016_SDMEADE</v>
      </c>
      <c r="F8698">
        <v>417000</v>
      </c>
      <c r="G8698" s="53">
        <f t="array" ref="G8698">SUM(IF(A8698=A$5:A8698,IF(C8698=C$5:C8698,1,0),0))</f>
        <v>46</v>
      </c>
    </row>
    <row r="8699" spans="1:7" x14ac:dyDescent="0.25">
      <c r="A8699">
        <v>2016</v>
      </c>
      <c r="B8699" s="53" t="str">
        <f t="shared" si="270"/>
        <v>2016_SD47</v>
      </c>
      <c r="C8699" t="s">
        <v>388</v>
      </c>
      <c r="D8699" t="s">
        <v>1713</v>
      </c>
      <c r="E8699" s="53" t="str">
        <f t="shared" si="271"/>
        <v>2016_SDMELLETTE</v>
      </c>
      <c r="F8699">
        <v>417000</v>
      </c>
      <c r="G8699" s="53">
        <f t="array" ref="G8699">SUM(IF(A8699=A$5:A8699,IF(C8699=C$5:C8699,1,0),0))</f>
        <v>47</v>
      </c>
    </row>
    <row r="8700" spans="1:7" x14ac:dyDescent="0.25">
      <c r="A8700">
        <v>2016</v>
      </c>
      <c r="B8700" s="53" t="str">
        <f t="shared" si="270"/>
        <v>2016_SD48</v>
      </c>
      <c r="C8700" t="s">
        <v>388</v>
      </c>
      <c r="D8700" t="s">
        <v>1714</v>
      </c>
      <c r="E8700" s="53" t="str">
        <f t="shared" si="271"/>
        <v>2016_SDMINER</v>
      </c>
      <c r="F8700">
        <v>417000</v>
      </c>
      <c r="G8700" s="53">
        <f t="array" ref="G8700">SUM(IF(A8700=A$5:A8700,IF(C8700=C$5:C8700,1,0),0))</f>
        <v>48</v>
      </c>
    </row>
    <row r="8701" spans="1:7" x14ac:dyDescent="0.25">
      <c r="A8701">
        <v>2016</v>
      </c>
      <c r="B8701" s="53" t="str">
        <f t="shared" si="270"/>
        <v>2016_SD49</v>
      </c>
      <c r="C8701" t="s">
        <v>388</v>
      </c>
      <c r="D8701" t="s">
        <v>1715</v>
      </c>
      <c r="E8701" s="53" t="str">
        <f t="shared" si="271"/>
        <v>2016_SDMINNEHAHA</v>
      </c>
      <c r="F8701">
        <v>417000</v>
      </c>
      <c r="G8701" s="53">
        <f t="array" ref="G8701">SUM(IF(A8701=A$5:A8701,IF(C8701=C$5:C8701,1,0),0))</f>
        <v>49</v>
      </c>
    </row>
    <row r="8702" spans="1:7" x14ac:dyDescent="0.25">
      <c r="A8702">
        <v>2016</v>
      </c>
      <c r="B8702" s="53" t="str">
        <f t="shared" si="270"/>
        <v>2016_SD50</v>
      </c>
      <c r="C8702" t="s">
        <v>388</v>
      </c>
      <c r="D8702" t="s">
        <v>1716</v>
      </c>
      <c r="E8702" s="53" t="str">
        <f t="shared" si="271"/>
        <v>2016_SDMOODY</v>
      </c>
      <c r="F8702">
        <v>417000</v>
      </c>
      <c r="G8702" s="53">
        <f t="array" ref="G8702">SUM(IF(A8702=A$5:A8702,IF(C8702=C$5:C8702,1,0),0))</f>
        <v>50</v>
      </c>
    </row>
    <row r="8703" spans="1:7" x14ac:dyDescent="0.25">
      <c r="A8703">
        <v>2016</v>
      </c>
      <c r="B8703" s="53" t="str">
        <f t="shared" si="270"/>
        <v>2016_SD51</v>
      </c>
      <c r="C8703" t="s">
        <v>388</v>
      </c>
      <c r="D8703" t="s">
        <v>1219</v>
      </c>
      <c r="E8703" s="53" t="str">
        <f t="shared" si="271"/>
        <v>2016_SDPENNINGTON</v>
      </c>
      <c r="F8703">
        <v>417000</v>
      </c>
      <c r="G8703" s="53">
        <f t="array" ref="G8703">SUM(IF(A8703=A$5:A8703,IF(C8703=C$5:C8703,1,0),0))</f>
        <v>51</v>
      </c>
    </row>
    <row r="8704" spans="1:7" x14ac:dyDescent="0.25">
      <c r="A8704">
        <v>2016</v>
      </c>
      <c r="B8704" s="53" t="str">
        <f t="shared" si="270"/>
        <v>2016_SD52</v>
      </c>
      <c r="C8704" t="s">
        <v>388</v>
      </c>
      <c r="D8704" t="s">
        <v>1381</v>
      </c>
      <c r="E8704" s="53" t="str">
        <f t="shared" si="271"/>
        <v>2016_SDPERKINS</v>
      </c>
      <c r="F8704">
        <v>417000</v>
      </c>
      <c r="G8704" s="53">
        <f t="array" ref="G8704">SUM(IF(A8704=A$5:A8704,IF(C8704=C$5:C8704,1,0),0))</f>
        <v>52</v>
      </c>
    </row>
    <row r="8705" spans="1:7" x14ac:dyDescent="0.25">
      <c r="A8705">
        <v>2016</v>
      </c>
      <c r="B8705" s="53" t="str">
        <f t="shared" si="270"/>
        <v>2016_SD53</v>
      </c>
      <c r="C8705" t="s">
        <v>388</v>
      </c>
      <c r="D8705" t="s">
        <v>1659</v>
      </c>
      <c r="E8705" s="53" t="str">
        <f t="shared" si="271"/>
        <v>2016_SDPOTTER</v>
      </c>
      <c r="F8705">
        <v>417000</v>
      </c>
      <c r="G8705" s="53">
        <f t="array" ref="G8705">SUM(IF(A8705=A$5:A8705,IF(C8705=C$5:C8705,1,0),0))</f>
        <v>53</v>
      </c>
    </row>
    <row r="8706" spans="1:7" x14ac:dyDescent="0.25">
      <c r="A8706">
        <v>2016</v>
      </c>
      <c r="B8706" s="53" t="str">
        <f t="shared" si="270"/>
        <v>2016_SD54</v>
      </c>
      <c r="C8706" t="s">
        <v>388</v>
      </c>
      <c r="D8706" t="s">
        <v>1718</v>
      </c>
      <c r="E8706" s="53" t="str">
        <f t="shared" si="271"/>
        <v>2016_SDROBERTS</v>
      </c>
      <c r="F8706">
        <v>417000</v>
      </c>
      <c r="G8706" s="53">
        <f t="array" ref="G8706">SUM(IF(A8706=A$5:A8706,IF(C8706=C$5:C8706,1,0),0))</f>
        <v>54</v>
      </c>
    </row>
    <row r="8707" spans="1:7" x14ac:dyDescent="0.25">
      <c r="A8707">
        <v>2016</v>
      </c>
      <c r="B8707" s="53" t="str">
        <f t="shared" si="270"/>
        <v>2016_SD55</v>
      </c>
      <c r="C8707" t="s">
        <v>388</v>
      </c>
      <c r="D8707" t="s">
        <v>1719</v>
      </c>
      <c r="E8707" s="53" t="str">
        <f t="shared" si="271"/>
        <v>2016_SDSANBORN</v>
      </c>
      <c r="F8707">
        <v>417000</v>
      </c>
      <c r="G8707" s="53">
        <f t="array" ref="G8707">SUM(IF(A8707=A$5:A8707,IF(C8707=C$5:C8707,1,0),0))</f>
        <v>55</v>
      </c>
    </row>
    <row r="8708" spans="1:7" x14ac:dyDescent="0.25">
      <c r="A8708">
        <v>2016</v>
      </c>
      <c r="B8708" s="53" t="str">
        <f t="shared" si="270"/>
        <v>2016_SD56</v>
      </c>
      <c r="C8708" t="s">
        <v>388</v>
      </c>
      <c r="D8708" t="s">
        <v>1310</v>
      </c>
      <c r="E8708" s="53" t="str">
        <f t="shared" si="271"/>
        <v>2016_SDSHANNON</v>
      </c>
      <c r="F8708">
        <v>417000</v>
      </c>
      <c r="G8708" s="53">
        <f t="array" ref="G8708">SUM(IF(A8708=A$5:A8708,IF(C8708=C$5:C8708,1,0),0))</f>
        <v>56</v>
      </c>
    </row>
    <row r="8709" spans="1:7" x14ac:dyDescent="0.25">
      <c r="A8709">
        <v>2016</v>
      </c>
      <c r="B8709" s="53" t="str">
        <f t="shared" si="270"/>
        <v>2016_SD57</v>
      </c>
      <c r="C8709" t="s">
        <v>388</v>
      </c>
      <c r="D8709" t="s">
        <v>1720</v>
      </c>
      <c r="E8709" s="53" t="str">
        <f t="shared" si="271"/>
        <v>2016_SDSPINK</v>
      </c>
      <c r="F8709">
        <v>417000</v>
      </c>
      <c r="G8709" s="53">
        <f t="array" ref="G8709">SUM(IF(A8709=A$5:A8709,IF(C8709=C$5:C8709,1,0),0))</f>
        <v>57</v>
      </c>
    </row>
    <row r="8710" spans="1:7" x14ac:dyDescent="0.25">
      <c r="A8710">
        <v>2016</v>
      </c>
      <c r="B8710" s="53" t="str">
        <f t="shared" ref="B8710:B8773" si="272">A8710&amp;"_"&amp;C8710&amp;G8710</f>
        <v>2016_SD58</v>
      </c>
      <c r="C8710" t="s">
        <v>388</v>
      </c>
      <c r="D8710" t="s">
        <v>1721</v>
      </c>
      <c r="E8710" s="53" t="str">
        <f t="shared" ref="E8710:E8773" si="273">A8710&amp;"_"&amp;C8710&amp;D8710</f>
        <v>2016_SDSTANLEY</v>
      </c>
      <c r="F8710">
        <v>417000</v>
      </c>
      <c r="G8710" s="53">
        <f t="array" ref="G8710">SUM(IF(A8710=A$5:A8710,IF(C8710=C$5:C8710,1,0),0))</f>
        <v>58</v>
      </c>
    </row>
    <row r="8711" spans="1:7" x14ac:dyDescent="0.25">
      <c r="A8711">
        <v>2016</v>
      </c>
      <c r="B8711" s="53" t="str">
        <f t="shared" si="272"/>
        <v>2016_SD59</v>
      </c>
      <c r="C8711" t="s">
        <v>388</v>
      </c>
      <c r="D8711" t="s">
        <v>1722</v>
      </c>
      <c r="E8711" s="53" t="str">
        <f t="shared" si="273"/>
        <v>2016_SDSULLY</v>
      </c>
      <c r="F8711">
        <v>417000</v>
      </c>
      <c r="G8711" s="53">
        <f t="array" ref="G8711">SUM(IF(A8711=A$5:A8711,IF(C8711=C$5:C8711,1,0),0))</f>
        <v>59</v>
      </c>
    </row>
    <row r="8712" spans="1:7" x14ac:dyDescent="0.25">
      <c r="A8712">
        <v>2016</v>
      </c>
      <c r="B8712" s="53" t="str">
        <f t="shared" si="272"/>
        <v>2016_SD60</v>
      </c>
      <c r="C8712" t="s">
        <v>388</v>
      </c>
      <c r="D8712" t="s">
        <v>1049</v>
      </c>
      <c r="E8712" s="53" t="str">
        <f t="shared" si="273"/>
        <v>2016_SDTODD</v>
      </c>
      <c r="F8712">
        <v>417000</v>
      </c>
      <c r="G8712" s="53">
        <f t="array" ref="G8712">SUM(IF(A8712=A$5:A8712,IF(C8712=C$5:C8712,1,0),0))</f>
        <v>60</v>
      </c>
    </row>
    <row r="8713" spans="1:7" x14ac:dyDescent="0.25">
      <c r="A8713">
        <v>2016</v>
      </c>
      <c r="B8713" s="53" t="str">
        <f t="shared" si="272"/>
        <v>2016_SD61</v>
      </c>
      <c r="C8713" t="s">
        <v>388</v>
      </c>
      <c r="D8713" t="s">
        <v>1723</v>
      </c>
      <c r="E8713" s="53" t="str">
        <f t="shared" si="273"/>
        <v>2016_SDTRIPP</v>
      </c>
      <c r="F8713">
        <v>417000</v>
      </c>
      <c r="G8713" s="53">
        <f t="array" ref="G8713">SUM(IF(A8713=A$5:A8713,IF(C8713=C$5:C8713,1,0),0))</f>
        <v>61</v>
      </c>
    </row>
    <row r="8714" spans="1:7" x14ac:dyDescent="0.25">
      <c r="A8714">
        <v>2016</v>
      </c>
      <c r="B8714" s="53" t="str">
        <f t="shared" si="272"/>
        <v>2016_SD62</v>
      </c>
      <c r="C8714" t="s">
        <v>388</v>
      </c>
      <c r="D8714" t="s">
        <v>766</v>
      </c>
      <c r="E8714" s="53" t="str">
        <f t="shared" si="273"/>
        <v>2016_SDTURNER</v>
      </c>
      <c r="F8714">
        <v>417000</v>
      </c>
      <c r="G8714" s="53">
        <f t="array" ref="G8714">SUM(IF(A8714=A$5:A8714,IF(C8714=C$5:C8714,1,0),0))</f>
        <v>62</v>
      </c>
    </row>
    <row r="8715" spans="1:7" x14ac:dyDescent="0.25">
      <c r="A8715">
        <v>2016</v>
      </c>
      <c r="B8715" s="53" t="str">
        <f t="shared" si="272"/>
        <v>2016_SD63</v>
      </c>
      <c r="C8715" t="s">
        <v>388</v>
      </c>
      <c r="D8715" t="s">
        <v>258</v>
      </c>
      <c r="E8715" s="53" t="str">
        <f t="shared" si="273"/>
        <v>2016_SDUNION</v>
      </c>
      <c r="F8715">
        <v>417000</v>
      </c>
      <c r="G8715" s="53">
        <f t="array" ref="G8715">SUM(IF(A8715=A$5:A8715,IF(C8715=C$5:C8715,1,0),0))</f>
        <v>63</v>
      </c>
    </row>
    <row r="8716" spans="1:7" x14ac:dyDescent="0.25">
      <c r="A8716">
        <v>2016</v>
      </c>
      <c r="B8716" s="53" t="str">
        <f t="shared" si="272"/>
        <v>2016_SD64</v>
      </c>
      <c r="C8716" t="s">
        <v>388</v>
      </c>
      <c r="D8716" t="s">
        <v>1724</v>
      </c>
      <c r="E8716" s="53" t="str">
        <f t="shared" si="273"/>
        <v>2016_SDWALWORTH</v>
      </c>
      <c r="F8716">
        <v>417000</v>
      </c>
      <c r="G8716" s="53">
        <f t="array" ref="G8716">SUM(IF(A8716=A$5:A8716,IF(C8716=C$5:C8716,1,0),0))</f>
        <v>64</v>
      </c>
    </row>
    <row r="8717" spans="1:7" x14ac:dyDescent="0.25">
      <c r="A8717">
        <v>2016</v>
      </c>
      <c r="B8717" s="53" t="str">
        <f t="shared" si="272"/>
        <v>2016_SD65</v>
      </c>
      <c r="C8717" t="s">
        <v>388</v>
      </c>
      <c r="D8717" t="s">
        <v>1725</v>
      </c>
      <c r="E8717" s="53" t="str">
        <f t="shared" si="273"/>
        <v>2016_SDYANKTON</v>
      </c>
      <c r="F8717">
        <v>417000</v>
      </c>
      <c r="G8717" s="53">
        <f t="array" ref="G8717">SUM(IF(A8717=A$5:A8717,IF(C8717=C$5:C8717,1,0),0))</f>
        <v>65</v>
      </c>
    </row>
    <row r="8718" spans="1:7" x14ac:dyDescent="0.25">
      <c r="A8718">
        <v>2016</v>
      </c>
      <c r="B8718" s="53" t="str">
        <f t="shared" si="272"/>
        <v>2016_SD66</v>
      </c>
      <c r="C8718" t="s">
        <v>388</v>
      </c>
      <c r="D8718" t="s">
        <v>1726</v>
      </c>
      <c r="E8718" s="53" t="str">
        <f t="shared" si="273"/>
        <v>2016_SDZIEBACH</v>
      </c>
      <c r="F8718">
        <v>417000</v>
      </c>
      <c r="G8718" s="53">
        <f t="array" ref="G8718">SUM(IF(A8718=A$5:A8718,IF(C8718=C$5:C8718,1,0),0))</f>
        <v>66</v>
      </c>
    </row>
    <row r="8719" spans="1:7" x14ac:dyDescent="0.25">
      <c r="A8719">
        <v>2016</v>
      </c>
      <c r="B8719" s="53" t="str">
        <f t="shared" si="272"/>
        <v>2016_TN1</v>
      </c>
      <c r="C8719" t="s">
        <v>282</v>
      </c>
      <c r="D8719" t="s">
        <v>939</v>
      </c>
      <c r="E8719" s="53" t="str">
        <f t="shared" si="273"/>
        <v>2016_TNANDERSON</v>
      </c>
      <c r="F8719">
        <v>417000</v>
      </c>
      <c r="G8719" s="53">
        <f t="array" ref="G8719">SUM(IF(A8719=A$5:A8719,IF(C8719=C$5:C8719,1,0),0))</f>
        <v>1</v>
      </c>
    </row>
    <row r="8720" spans="1:7" x14ac:dyDescent="0.25">
      <c r="A8720">
        <v>2016</v>
      </c>
      <c r="B8720" s="53" t="str">
        <f t="shared" si="272"/>
        <v>2016_TN2</v>
      </c>
      <c r="C8720" t="s">
        <v>282</v>
      </c>
      <c r="D8720" t="s">
        <v>1636</v>
      </c>
      <c r="E8720" s="53" t="str">
        <f t="shared" si="273"/>
        <v>2016_TNBEDFORD</v>
      </c>
      <c r="F8720">
        <v>417000</v>
      </c>
      <c r="G8720" s="53">
        <f t="array" ref="G8720">SUM(IF(A8720=A$5:A8720,IF(C8720=C$5:C8720,1,0),0))</f>
        <v>2</v>
      </c>
    </row>
    <row r="8721" spans="1:7" x14ac:dyDescent="0.25">
      <c r="A8721">
        <v>2016</v>
      </c>
      <c r="B8721" s="53" t="str">
        <f t="shared" si="272"/>
        <v>2016_TN3</v>
      </c>
      <c r="C8721" t="s">
        <v>282</v>
      </c>
      <c r="D8721" t="s">
        <v>503</v>
      </c>
      <c r="E8721" s="53" t="str">
        <f t="shared" si="273"/>
        <v>2016_TNBENTON</v>
      </c>
      <c r="F8721">
        <v>417000</v>
      </c>
      <c r="G8721" s="53">
        <f t="array" ref="G8721">SUM(IF(A8721=A$5:A8721,IF(C8721=C$5:C8721,1,0),0))</f>
        <v>3</v>
      </c>
    </row>
    <row r="8722" spans="1:7" x14ac:dyDescent="0.25">
      <c r="A8722">
        <v>2016</v>
      </c>
      <c r="B8722" s="53" t="str">
        <f t="shared" si="272"/>
        <v>2016_TN4</v>
      </c>
      <c r="C8722" t="s">
        <v>282</v>
      </c>
      <c r="D8722" t="s">
        <v>1727</v>
      </c>
      <c r="E8722" s="53" t="str">
        <f t="shared" si="273"/>
        <v>2016_TNBLEDSOE</v>
      </c>
      <c r="F8722">
        <v>417000</v>
      </c>
      <c r="G8722" s="53">
        <f t="array" ref="G8722">SUM(IF(A8722=A$5:A8722,IF(C8722=C$5:C8722,1,0),0))</f>
        <v>4</v>
      </c>
    </row>
    <row r="8723" spans="1:7" x14ac:dyDescent="0.25">
      <c r="A8723">
        <v>2016</v>
      </c>
      <c r="B8723" s="53" t="str">
        <f t="shared" si="272"/>
        <v>2016_TN5</v>
      </c>
      <c r="C8723" t="s">
        <v>282</v>
      </c>
      <c r="D8723" t="s">
        <v>431</v>
      </c>
      <c r="E8723" s="53" t="str">
        <f t="shared" si="273"/>
        <v>2016_TNBLOUNT</v>
      </c>
      <c r="F8723">
        <v>417000</v>
      </c>
      <c r="G8723" s="53">
        <f t="array" ref="G8723">SUM(IF(A8723=A$5:A8723,IF(C8723=C$5:C8723,1,0),0))</f>
        <v>5</v>
      </c>
    </row>
    <row r="8724" spans="1:7" x14ac:dyDescent="0.25">
      <c r="A8724">
        <v>2016</v>
      </c>
      <c r="B8724" s="53" t="str">
        <f t="shared" si="272"/>
        <v>2016_TN6</v>
      </c>
      <c r="C8724" t="s">
        <v>282</v>
      </c>
      <c r="D8724" t="s">
        <v>505</v>
      </c>
      <c r="E8724" s="53" t="str">
        <f t="shared" si="273"/>
        <v>2016_TNBRADLEY</v>
      </c>
      <c r="F8724">
        <v>417000</v>
      </c>
      <c r="G8724" s="53">
        <f t="array" ref="G8724">SUM(IF(A8724=A$5:A8724,IF(C8724=C$5:C8724,1,0),0))</f>
        <v>6</v>
      </c>
    </row>
    <row r="8725" spans="1:7" x14ac:dyDescent="0.25">
      <c r="A8725">
        <v>2016</v>
      </c>
      <c r="B8725" s="53" t="str">
        <f t="shared" si="272"/>
        <v>2016_TN7</v>
      </c>
      <c r="C8725" t="s">
        <v>282</v>
      </c>
      <c r="D8725" t="s">
        <v>1013</v>
      </c>
      <c r="E8725" s="53" t="str">
        <f t="shared" si="273"/>
        <v>2016_TNCAMPBELL</v>
      </c>
      <c r="F8725">
        <v>417000</v>
      </c>
      <c r="G8725" s="53">
        <f t="array" ref="G8725">SUM(IF(A8725=A$5:A8725,IF(C8725=C$5:C8725,1,0),0))</f>
        <v>7</v>
      </c>
    </row>
    <row r="8726" spans="1:7" x14ac:dyDescent="0.25">
      <c r="A8726">
        <v>2016</v>
      </c>
      <c r="B8726" s="53" t="str">
        <f t="shared" si="272"/>
        <v>2016_TN8</v>
      </c>
      <c r="C8726" t="s">
        <v>282</v>
      </c>
      <c r="D8726" t="s">
        <v>283</v>
      </c>
      <c r="E8726" s="53" t="str">
        <f t="shared" si="273"/>
        <v>2016_TNCANNON</v>
      </c>
      <c r="F8726">
        <v>437000</v>
      </c>
      <c r="G8726" s="53">
        <f t="array" ref="G8726">SUM(IF(A8726=A$5:A8726,IF(C8726=C$5:C8726,1,0),0))</f>
        <v>8</v>
      </c>
    </row>
    <row r="8727" spans="1:7" x14ac:dyDescent="0.25">
      <c r="A8727">
        <v>2016</v>
      </c>
      <c r="B8727" s="53" t="str">
        <f t="shared" si="272"/>
        <v>2016_TN9</v>
      </c>
      <c r="C8727" t="s">
        <v>282</v>
      </c>
      <c r="D8727" t="s">
        <v>227</v>
      </c>
      <c r="E8727" s="53" t="str">
        <f t="shared" si="273"/>
        <v>2016_TNCARROLL</v>
      </c>
      <c r="F8727">
        <v>417000</v>
      </c>
      <c r="G8727" s="53">
        <f t="array" ref="G8727">SUM(IF(A8727=A$5:A8727,IF(C8727=C$5:C8727,1,0),0))</f>
        <v>9</v>
      </c>
    </row>
    <row r="8728" spans="1:7" x14ac:dyDescent="0.25">
      <c r="A8728">
        <v>2016</v>
      </c>
      <c r="B8728" s="53" t="str">
        <f t="shared" si="272"/>
        <v>2016_TN10</v>
      </c>
      <c r="C8728" t="s">
        <v>282</v>
      </c>
      <c r="D8728" t="s">
        <v>1015</v>
      </c>
      <c r="E8728" s="53" t="str">
        <f t="shared" si="273"/>
        <v>2016_TNCARTER</v>
      </c>
      <c r="F8728">
        <v>417000</v>
      </c>
      <c r="G8728" s="53">
        <f t="array" ref="G8728">SUM(IF(A8728=A$5:A8728,IF(C8728=C$5:C8728,1,0),0))</f>
        <v>10</v>
      </c>
    </row>
    <row r="8729" spans="1:7" x14ac:dyDescent="0.25">
      <c r="A8729">
        <v>2016</v>
      </c>
      <c r="B8729" s="53" t="str">
        <f t="shared" si="272"/>
        <v>2016_TN11</v>
      </c>
      <c r="C8729" t="s">
        <v>282</v>
      </c>
      <c r="D8729" t="s">
        <v>284</v>
      </c>
      <c r="E8729" s="53" t="str">
        <f t="shared" si="273"/>
        <v>2016_TNCHEATHAM</v>
      </c>
      <c r="F8729">
        <v>437000</v>
      </c>
      <c r="G8729" s="53">
        <f t="array" ref="G8729">SUM(IF(A8729=A$5:A8729,IF(C8729=C$5:C8729,1,0),0))</f>
        <v>11</v>
      </c>
    </row>
    <row r="8730" spans="1:7" x14ac:dyDescent="0.25">
      <c r="A8730">
        <v>2016</v>
      </c>
      <c r="B8730" s="53" t="str">
        <f t="shared" si="272"/>
        <v>2016_TN12</v>
      </c>
      <c r="C8730" t="s">
        <v>282</v>
      </c>
      <c r="D8730" t="s">
        <v>1642</v>
      </c>
      <c r="E8730" s="53" t="str">
        <f t="shared" si="273"/>
        <v>2016_TNCHESTER</v>
      </c>
      <c r="F8730">
        <v>417000</v>
      </c>
      <c r="G8730" s="53">
        <f t="array" ref="G8730">SUM(IF(A8730=A$5:A8730,IF(C8730=C$5:C8730,1,0),0))</f>
        <v>12</v>
      </c>
    </row>
    <row r="8731" spans="1:7" x14ac:dyDescent="0.25">
      <c r="A8731">
        <v>2016</v>
      </c>
      <c r="B8731" s="53" t="str">
        <f t="shared" si="272"/>
        <v>2016_TN13</v>
      </c>
      <c r="C8731" t="s">
        <v>282</v>
      </c>
      <c r="D8731" t="s">
        <v>1064</v>
      </c>
      <c r="E8731" s="53" t="str">
        <f t="shared" si="273"/>
        <v>2016_TNCLAIBORNE</v>
      </c>
      <c r="F8731">
        <v>417000</v>
      </c>
      <c r="G8731" s="53">
        <f t="array" ref="G8731">SUM(IF(A8731=A$5:A8731,IF(C8731=C$5:C8731,1,0),0))</f>
        <v>13</v>
      </c>
    </row>
    <row r="8732" spans="1:7" x14ac:dyDescent="0.25">
      <c r="A8732">
        <v>2016</v>
      </c>
      <c r="B8732" s="53" t="str">
        <f t="shared" si="272"/>
        <v>2016_TN14</v>
      </c>
      <c r="C8732" t="s">
        <v>282</v>
      </c>
      <c r="D8732" t="s">
        <v>439</v>
      </c>
      <c r="E8732" s="53" t="str">
        <f t="shared" si="273"/>
        <v>2016_TNCLAY</v>
      </c>
      <c r="F8732">
        <v>417000</v>
      </c>
      <c r="G8732" s="53">
        <f t="array" ref="G8732">SUM(IF(A8732=A$5:A8732,IF(C8732=C$5:C8732,1,0),0))</f>
        <v>14</v>
      </c>
    </row>
    <row r="8733" spans="1:7" x14ac:dyDescent="0.25">
      <c r="A8733">
        <v>2016</v>
      </c>
      <c r="B8733" s="53" t="str">
        <f t="shared" si="272"/>
        <v>2016_TN15</v>
      </c>
      <c r="C8733" t="s">
        <v>282</v>
      </c>
      <c r="D8733" t="s">
        <v>1728</v>
      </c>
      <c r="E8733" s="53" t="str">
        <f t="shared" si="273"/>
        <v>2016_TNCOCKE</v>
      </c>
      <c r="F8733">
        <v>417000</v>
      </c>
      <c r="G8733" s="53">
        <f t="array" ref="G8733">SUM(IF(A8733=A$5:A8733,IF(C8733=C$5:C8733,1,0),0))</f>
        <v>15</v>
      </c>
    </row>
    <row r="8734" spans="1:7" x14ac:dyDescent="0.25">
      <c r="A8734">
        <v>2016</v>
      </c>
      <c r="B8734" s="53" t="str">
        <f t="shared" si="272"/>
        <v>2016_TN16</v>
      </c>
      <c r="C8734" t="s">
        <v>282</v>
      </c>
      <c r="D8734" t="s">
        <v>441</v>
      </c>
      <c r="E8734" s="53" t="str">
        <f t="shared" si="273"/>
        <v>2016_TNCOFFEE</v>
      </c>
      <c r="F8734">
        <v>417000</v>
      </c>
      <c r="G8734" s="53">
        <f t="array" ref="G8734">SUM(IF(A8734=A$5:A8734,IF(C8734=C$5:C8734,1,0),0))</f>
        <v>16</v>
      </c>
    </row>
    <row r="8735" spans="1:7" x14ac:dyDescent="0.25">
      <c r="A8735">
        <v>2016</v>
      </c>
      <c r="B8735" s="53" t="str">
        <f t="shared" si="272"/>
        <v>2016_TN17</v>
      </c>
      <c r="C8735" t="s">
        <v>282</v>
      </c>
      <c r="D8735" t="s">
        <v>1729</v>
      </c>
      <c r="E8735" s="53" t="str">
        <f t="shared" si="273"/>
        <v>2016_TNCROCKETT</v>
      </c>
      <c r="F8735">
        <v>417000</v>
      </c>
      <c r="G8735" s="53">
        <f t="array" ref="G8735">SUM(IF(A8735=A$5:A8735,IF(C8735=C$5:C8735,1,0),0))</f>
        <v>17</v>
      </c>
    </row>
    <row r="8736" spans="1:7" x14ac:dyDescent="0.25">
      <c r="A8736">
        <v>2016</v>
      </c>
      <c r="B8736" s="53" t="str">
        <f t="shared" si="272"/>
        <v>2016_TN18</v>
      </c>
      <c r="C8736" t="s">
        <v>282</v>
      </c>
      <c r="D8736" t="s">
        <v>310</v>
      </c>
      <c r="E8736" s="53" t="str">
        <f t="shared" si="273"/>
        <v>2016_TNCUMBERLAND</v>
      </c>
      <c r="F8736">
        <v>417000</v>
      </c>
      <c r="G8736" s="53">
        <f t="array" ref="G8736">SUM(IF(A8736=A$5:A8736,IF(C8736=C$5:C8736,1,0),0))</f>
        <v>18</v>
      </c>
    </row>
    <row r="8737" spans="1:7" x14ac:dyDescent="0.25">
      <c r="A8737">
        <v>2016</v>
      </c>
      <c r="B8737" s="53" t="str">
        <f t="shared" si="272"/>
        <v>2016_TN19</v>
      </c>
      <c r="C8737" t="s">
        <v>282</v>
      </c>
      <c r="D8737" t="s">
        <v>285</v>
      </c>
      <c r="E8737" s="53" t="str">
        <f t="shared" si="273"/>
        <v>2016_TNDAVIDSON</v>
      </c>
      <c r="F8737">
        <v>437000</v>
      </c>
      <c r="G8737" s="53">
        <f t="array" ref="G8737">SUM(IF(A8737=A$5:A8737,IF(C8737=C$5:C8737,1,0),0))</f>
        <v>19</v>
      </c>
    </row>
    <row r="8738" spans="1:7" x14ac:dyDescent="0.25">
      <c r="A8738">
        <v>2016</v>
      </c>
      <c r="B8738" s="53" t="str">
        <f t="shared" si="272"/>
        <v>2016_TN20</v>
      </c>
      <c r="C8738" t="s">
        <v>282</v>
      </c>
      <c r="D8738" t="s">
        <v>702</v>
      </c>
      <c r="E8738" s="53" t="str">
        <f t="shared" si="273"/>
        <v>2016_TNDECATUR</v>
      </c>
      <c r="F8738">
        <v>417000</v>
      </c>
      <c r="G8738" s="53">
        <f t="array" ref="G8738">SUM(IF(A8738=A$5:A8738,IF(C8738=C$5:C8738,1,0),0))</f>
        <v>20</v>
      </c>
    </row>
    <row r="8739" spans="1:7" x14ac:dyDescent="0.25">
      <c r="A8739">
        <v>2016</v>
      </c>
      <c r="B8739" s="53" t="str">
        <f t="shared" si="272"/>
        <v>2016_TN21</v>
      </c>
      <c r="C8739" t="s">
        <v>282</v>
      </c>
      <c r="D8739" t="s">
        <v>703</v>
      </c>
      <c r="E8739" s="53" t="str">
        <f t="shared" si="273"/>
        <v>2016_TNDEKALB</v>
      </c>
      <c r="F8739">
        <v>417000</v>
      </c>
      <c r="G8739" s="53">
        <f t="array" ref="G8739">SUM(IF(A8739=A$5:A8739,IF(C8739=C$5:C8739,1,0),0))</f>
        <v>21</v>
      </c>
    </row>
    <row r="8740" spans="1:7" x14ac:dyDescent="0.25">
      <c r="A8740">
        <v>2016</v>
      </c>
      <c r="B8740" s="53" t="str">
        <f t="shared" si="272"/>
        <v>2016_TN22</v>
      </c>
      <c r="C8740" t="s">
        <v>282</v>
      </c>
      <c r="D8740" t="s">
        <v>286</v>
      </c>
      <c r="E8740" s="53" t="str">
        <f t="shared" si="273"/>
        <v>2016_TNDICKSON</v>
      </c>
      <c r="F8740">
        <v>437000</v>
      </c>
      <c r="G8740" s="53">
        <f t="array" ref="G8740">SUM(IF(A8740=A$5:A8740,IF(C8740=C$5:C8740,1,0),0))</f>
        <v>22</v>
      </c>
    </row>
    <row r="8741" spans="1:7" x14ac:dyDescent="0.25">
      <c r="A8741">
        <v>2016</v>
      </c>
      <c r="B8741" s="53" t="str">
        <f t="shared" si="272"/>
        <v>2016_TN23</v>
      </c>
      <c r="C8741" t="s">
        <v>282</v>
      </c>
      <c r="D8741" t="s">
        <v>1730</v>
      </c>
      <c r="E8741" s="53" t="str">
        <f t="shared" si="273"/>
        <v>2016_TNDYER</v>
      </c>
      <c r="F8741">
        <v>417000</v>
      </c>
      <c r="G8741" s="53">
        <f t="array" ref="G8741">SUM(IF(A8741=A$5:A8741,IF(C8741=C$5:C8741,1,0),0))</f>
        <v>23</v>
      </c>
    </row>
    <row r="8742" spans="1:7" x14ac:dyDescent="0.25">
      <c r="A8742">
        <v>2016</v>
      </c>
      <c r="B8742" s="53" t="str">
        <f t="shared" si="272"/>
        <v>2016_TN24</v>
      </c>
      <c r="C8742" t="s">
        <v>282</v>
      </c>
      <c r="D8742" t="s">
        <v>454</v>
      </c>
      <c r="E8742" s="53" t="str">
        <f t="shared" si="273"/>
        <v>2016_TNFAYETTE</v>
      </c>
      <c r="F8742">
        <v>417000</v>
      </c>
      <c r="G8742" s="53">
        <f t="array" ref="G8742">SUM(IF(A8742=A$5:A8742,IF(C8742=C$5:C8742,1,0),0))</f>
        <v>24</v>
      </c>
    </row>
    <row r="8743" spans="1:7" x14ac:dyDescent="0.25">
      <c r="A8743">
        <v>2016</v>
      </c>
      <c r="B8743" s="53" t="str">
        <f t="shared" si="272"/>
        <v>2016_TN25</v>
      </c>
      <c r="C8743" t="s">
        <v>282</v>
      </c>
      <c r="D8743" t="s">
        <v>1731</v>
      </c>
      <c r="E8743" s="53" t="str">
        <f t="shared" si="273"/>
        <v>2016_TNFENTRESS</v>
      </c>
      <c r="F8743">
        <v>417000</v>
      </c>
      <c r="G8743" s="53">
        <f t="array" ref="G8743">SUM(IF(A8743=A$5:A8743,IF(C8743=C$5:C8743,1,0),0))</f>
        <v>25</v>
      </c>
    </row>
    <row r="8744" spans="1:7" x14ac:dyDescent="0.25">
      <c r="A8744">
        <v>2016</v>
      </c>
      <c r="B8744" s="53" t="str">
        <f t="shared" si="272"/>
        <v>2016_TN26</v>
      </c>
      <c r="C8744" t="s">
        <v>282</v>
      </c>
      <c r="D8744" t="s">
        <v>455</v>
      </c>
      <c r="E8744" s="53" t="str">
        <f t="shared" si="273"/>
        <v>2016_TNFRANKLIN</v>
      </c>
      <c r="F8744">
        <v>417000</v>
      </c>
      <c r="G8744" s="53">
        <f t="array" ref="G8744">SUM(IF(A8744=A$5:A8744,IF(C8744=C$5:C8744,1,0),0))</f>
        <v>26</v>
      </c>
    </row>
    <row r="8745" spans="1:7" x14ac:dyDescent="0.25">
      <c r="A8745">
        <v>2016</v>
      </c>
      <c r="B8745" s="53" t="str">
        <f t="shared" si="272"/>
        <v>2016_TN27</v>
      </c>
      <c r="C8745" t="s">
        <v>282</v>
      </c>
      <c r="D8745" t="s">
        <v>866</v>
      </c>
      <c r="E8745" s="53" t="str">
        <f t="shared" si="273"/>
        <v>2016_TNGIBSON</v>
      </c>
      <c r="F8745">
        <v>417000</v>
      </c>
      <c r="G8745" s="53">
        <f t="array" ref="G8745">SUM(IF(A8745=A$5:A8745,IF(C8745=C$5:C8745,1,0),0))</f>
        <v>27</v>
      </c>
    </row>
    <row r="8746" spans="1:7" x14ac:dyDescent="0.25">
      <c r="A8746">
        <v>2016</v>
      </c>
      <c r="B8746" s="53" t="str">
        <f t="shared" si="272"/>
        <v>2016_TN28</v>
      </c>
      <c r="C8746" t="s">
        <v>282</v>
      </c>
      <c r="D8746" t="s">
        <v>1732</v>
      </c>
      <c r="E8746" s="53" t="str">
        <f t="shared" si="273"/>
        <v>2016_TNGILES</v>
      </c>
      <c r="F8746">
        <v>417000</v>
      </c>
      <c r="G8746" s="53">
        <f t="array" ref="G8746">SUM(IF(A8746=A$5:A8746,IF(C8746=C$5:C8746,1,0),0))</f>
        <v>28</v>
      </c>
    </row>
    <row r="8747" spans="1:7" x14ac:dyDescent="0.25">
      <c r="A8747">
        <v>2016</v>
      </c>
      <c r="B8747" s="53" t="str">
        <f t="shared" si="272"/>
        <v>2016_TN29</v>
      </c>
      <c r="C8747" t="s">
        <v>282</v>
      </c>
      <c r="D8747" t="s">
        <v>1733</v>
      </c>
      <c r="E8747" s="53" t="str">
        <f t="shared" si="273"/>
        <v>2016_TNGRAINGER</v>
      </c>
      <c r="F8747">
        <v>417000</v>
      </c>
      <c r="G8747" s="53">
        <f t="array" ref="G8747">SUM(IF(A8747=A$5:A8747,IF(C8747=C$5:C8747,1,0),0))</f>
        <v>29</v>
      </c>
    </row>
    <row r="8748" spans="1:7" x14ac:dyDescent="0.25">
      <c r="A8748">
        <v>2016</v>
      </c>
      <c r="B8748" s="53" t="str">
        <f t="shared" si="272"/>
        <v>2016_TN30</v>
      </c>
      <c r="C8748" t="s">
        <v>282</v>
      </c>
      <c r="D8748" t="s">
        <v>212</v>
      </c>
      <c r="E8748" s="53" t="str">
        <f t="shared" si="273"/>
        <v>2016_TNGREENE</v>
      </c>
      <c r="F8748">
        <v>417000</v>
      </c>
      <c r="G8748" s="53">
        <f t="array" ref="G8748">SUM(IF(A8748=A$5:A8748,IF(C8748=C$5:C8748,1,0),0))</f>
        <v>30</v>
      </c>
    </row>
    <row r="8749" spans="1:7" x14ac:dyDescent="0.25">
      <c r="A8749">
        <v>2016</v>
      </c>
      <c r="B8749" s="53" t="str">
        <f t="shared" si="272"/>
        <v>2016_TN31</v>
      </c>
      <c r="C8749" t="s">
        <v>282</v>
      </c>
      <c r="D8749" t="s">
        <v>821</v>
      </c>
      <c r="E8749" s="53" t="str">
        <f t="shared" si="273"/>
        <v>2016_TNGRUNDY</v>
      </c>
      <c r="F8749">
        <v>417000</v>
      </c>
      <c r="G8749" s="53">
        <f t="array" ref="G8749">SUM(IF(A8749=A$5:A8749,IF(C8749=C$5:C8749,1,0),0))</f>
        <v>31</v>
      </c>
    </row>
    <row r="8750" spans="1:7" x14ac:dyDescent="0.25">
      <c r="A8750">
        <v>2016</v>
      </c>
      <c r="B8750" s="53" t="str">
        <f t="shared" si="272"/>
        <v>2016_TN32</v>
      </c>
      <c r="C8750" t="s">
        <v>282</v>
      </c>
      <c r="D8750" t="s">
        <v>1734</v>
      </c>
      <c r="E8750" s="53" t="str">
        <f t="shared" si="273"/>
        <v>2016_TNHAMBLEN</v>
      </c>
      <c r="F8750">
        <v>417000</v>
      </c>
      <c r="G8750" s="53">
        <f t="array" ref="G8750">SUM(IF(A8750=A$5:A8750,IF(C8750=C$5:C8750,1,0),0))</f>
        <v>32</v>
      </c>
    </row>
    <row r="8751" spans="1:7" x14ac:dyDescent="0.25">
      <c r="A8751">
        <v>2016</v>
      </c>
      <c r="B8751" s="53" t="str">
        <f t="shared" si="272"/>
        <v>2016_TN33</v>
      </c>
      <c r="C8751" t="s">
        <v>282</v>
      </c>
      <c r="D8751" t="s">
        <v>642</v>
      </c>
      <c r="E8751" s="53" t="str">
        <f t="shared" si="273"/>
        <v>2016_TNHAMILTON</v>
      </c>
      <c r="F8751">
        <v>417000</v>
      </c>
      <c r="G8751" s="53">
        <f t="array" ref="G8751">SUM(IF(A8751=A$5:A8751,IF(C8751=C$5:C8751,1,0),0))</f>
        <v>33</v>
      </c>
    </row>
    <row r="8752" spans="1:7" x14ac:dyDescent="0.25">
      <c r="A8752">
        <v>2016</v>
      </c>
      <c r="B8752" s="53" t="str">
        <f t="shared" si="272"/>
        <v>2016_TN34</v>
      </c>
      <c r="C8752" t="s">
        <v>282</v>
      </c>
      <c r="D8752" t="s">
        <v>723</v>
      </c>
      <c r="E8752" s="53" t="str">
        <f t="shared" si="273"/>
        <v>2016_TNHANCOCK</v>
      </c>
      <c r="F8752">
        <v>417000</v>
      </c>
      <c r="G8752" s="53">
        <f t="array" ref="G8752">SUM(IF(A8752=A$5:A8752,IF(C8752=C$5:C8752,1,0),0))</f>
        <v>34</v>
      </c>
    </row>
    <row r="8753" spans="1:7" x14ac:dyDescent="0.25">
      <c r="A8753">
        <v>2016</v>
      </c>
      <c r="B8753" s="53" t="str">
        <f t="shared" si="272"/>
        <v>2016_TN35</v>
      </c>
      <c r="C8753" t="s">
        <v>282</v>
      </c>
      <c r="D8753" t="s">
        <v>1735</v>
      </c>
      <c r="E8753" s="53" t="str">
        <f t="shared" si="273"/>
        <v>2016_TNHARDEMAN</v>
      </c>
      <c r="F8753">
        <v>417000</v>
      </c>
      <c r="G8753" s="53">
        <f t="array" ref="G8753">SUM(IF(A8753=A$5:A8753,IF(C8753=C$5:C8753,1,0),0))</f>
        <v>35</v>
      </c>
    </row>
    <row r="8754" spans="1:7" x14ac:dyDescent="0.25">
      <c r="A8754">
        <v>2016</v>
      </c>
      <c r="B8754" s="53" t="str">
        <f t="shared" si="272"/>
        <v>2016_TN36</v>
      </c>
      <c r="C8754" t="s">
        <v>282</v>
      </c>
      <c r="D8754" t="s">
        <v>822</v>
      </c>
      <c r="E8754" s="53" t="str">
        <f t="shared" si="273"/>
        <v>2016_TNHARDIN</v>
      </c>
      <c r="F8754">
        <v>417000</v>
      </c>
      <c r="G8754" s="53">
        <f t="array" ref="G8754">SUM(IF(A8754=A$5:A8754,IF(C8754=C$5:C8754,1,0),0))</f>
        <v>36</v>
      </c>
    </row>
    <row r="8755" spans="1:7" x14ac:dyDescent="0.25">
      <c r="A8755">
        <v>2016</v>
      </c>
      <c r="B8755" s="53" t="str">
        <f t="shared" si="272"/>
        <v>2016_TN37</v>
      </c>
      <c r="C8755" t="s">
        <v>282</v>
      </c>
      <c r="D8755" t="s">
        <v>1736</v>
      </c>
      <c r="E8755" s="53" t="str">
        <f t="shared" si="273"/>
        <v>2016_TNHAWKINS</v>
      </c>
      <c r="F8755">
        <v>417000</v>
      </c>
      <c r="G8755" s="53">
        <f t="array" ref="G8755">SUM(IF(A8755=A$5:A8755,IF(C8755=C$5:C8755,1,0),0))</f>
        <v>37</v>
      </c>
    </row>
    <row r="8756" spans="1:7" x14ac:dyDescent="0.25">
      <c r="A8756">
        <v>2016</v>
      </c>
      <c r="B8756" s="53" t="str">
        <f t="shared" si="272"/>
        <v>2016_TN38</v>
      </c>
      <c r="C8756" t="s">
        <v>282</v>
      </c>
      <c r="D8756" t="s">
        <v>1483</v>
      </c>
      <c r="E8756" s="53" t="str">
        <f t="shared" si="273"/>
        <v>2016_TNHAYWOOD</v>
      </c>
      <c r="F8756">
        <v>417000</v>
      </c>
      <c r="G8756" s="53">
        <f t="array" ref="G8756">SUM(IF(A8756=A$5:A8756,IF(C8756=C$5:C8756,1,0),0))</f>
        <v>38</v>
      </c>
    </row>
    <row r="8757" spans="1:7" x14ac:dyDescent="0.25">
      <c r="A8757">
        <v>2016</v>
      </c>
      <c r="B8757" s="53" t="str">
        <f t="shared" si="272"/>
        <v>2016_TN39</v>
      </c>
      <c r="C8757" t="s">
        <v>282</v>
      </c>
      <c r="D8757" t="s">
        <v>823</v>
      </c>
      <c r="E8757" s="53" t="str">
        <f t="shared" si="273"/>
        <v>2016_TNHENDERSON</v>
      </c>
      <c r="F8757">
        <v>417000</v>
      </c>
      <c r="G8757" s="53">
        <f t="array" ref="G8757">SUM(IF(A8757=A$5:A8757,IF(C8757=C$5:C8757,1,0),0))</f>
        <v>39</v>
      </c>
    </row>
    <row r="8758" spans="1:7" x14ac:dyDescent="0.25">
      <c r="A8758">
        <v>2016</v>
      </c>
      <c r="B8758" s="53" t="str">
        <f t="shared" si="272"/>
        <v>2016_TN40</v>
      </c>
      <c r="C8758" t="s">
        <v>282</v>
      </c>
      <c r="D8758" t="s">
        <v>458</v>
      </c>
      <c r="E8758" s="53" t="str">
        <f t="shared" si="273"/>
        <v>2016_TNHENRY</v>
      </c>
      <c r="F8758">
        <v>417000</v>
      </c>
      <c r="G8758" s="53">
        <f t="array" ref="G8758">SUM(IF(A8758=A$5:A8758,IF(C8758=C$5:C8758,1,0),0))</f>
        <v>40</v>
      </c>
    </row>
    <row r="8759" spans="1:7" x14ac:dyDescent="0.25">
      <c r="A8759">
        <v>2016</v>
      </c>
      <c r="B8759" s="53" t="str">
        <f t="shared" si="272"/>
        <v>2016_TN41</v>
      </c>
      <c r="C8759" t="s">
        <v>282</v>
      </c>
      <c r="D8759" t="s">
        <v>287</v>
      </c>
      <c r="E8759" s="53" t="str">
        <f t="shared" si="273"/>
        <v>2016_TNHICKMAN</v>
      </c>
      <c r="F8759">
        <v>437000</v>
      </c>
      <c r="G8759" s="53">
        <f t="array" ref="G8759">SUM(IF(A8759=A$5:A8759,IF(C8759=C$5:C8759,1,0),0))</f>
        <v>41</v>
      </c>
    </row>
    <row r="8760" spans="1:7" x14ac:dyDescent="0.25">
      <c r="A8760">
        <v>2016</v>
      </c>
      <c r="B8760" s="53" t="str">
        <f t="shared" si="272"/>
        <v>2016_TN42</v>
      </c>
      <c r="C8760" t="s">
        <v>282</v>
      </c>
      <c r="D8760" t="s">
        <v>459</v>
      </c>
      <c r="E8760" s="53" t="str">
        <f t="shared" si="273"/>
        <v>2016_TNHOUSTON</v>
      </c>
      <c r="F8760">
        <v>417000</v>
      </c>
      <c r="G8760" s="53">
        <f t="array" ref="G8760">SUM(IF(A8760=A$5:A8760,IF(C8760=C$5:C8760,1,0),0))</f>
        <v>42</v>
      </c>
    </row>
    <row r="8761" spans="1:7" x14ac:dyDescent="0.25">
      <c r="A8761">
        <v>2016</v>
      </c>
      <c r="B8761" s="53" t="str">
        <f t="shared" si="272"/>
        <v>2016_TN43</v>
      </c>
      <c r="C8761" t="s">
        <v>282</v>
      </c>
      <c r="D8761" t="s">
        <v>1253</v>
      </c>
      <c r="E8761" s="53" t="str">
        <f t="shared" si="273"/>
        <v>2016_TNHUMPHREYS</v>
      </c>
      <c r="F8761">
        <v>417000</v>
      </c>
      <c r="G8761" s="53">
        <f t="array" ref="G8761">SUM(IF(A8761=A$5:A8761,IF(C8761=C$5:C8761,1,0),0))</f>
        <v>43</v>
      </c>
    </row>
    <row r="8762" spans="1:7" x14ac:dyDescent="0.25">
      <c r="A8762">
        <v>2016</v>
      </c>
      <c r="B8762" s="53" t="str">
        <f t="shared" si="272"/>
        <v>2016_TN44</v>
      </c>
      <c r="C8762" t="s">
        <v>282</v>
      </c>
      <c r="D8762" t="s">
        <v>460</v>
      </c>
      <c r="E8762" s="53" t="str">
        <f t="shared" si="273"/>
        <v>2016_TNJACKSON</v>
      </c>
      <c r="F8762">
        <v>417000</v>
      </c>
      <c r="G8762" s="53">
        <f t="array" ref="G8762">SUM(IF(A8762=A$5:A8762,IF(C8762=C$5:C8762,1,0),0))</f>
        <v>44</v>
      </c>
    </row>
    <row r="8763" spans="1:7" x14ac:dyDescent="0.25">
      <c r="A8763">
        <v>2016</v>
      </c>
      <c r="B8763" s="53" t="str">
        <f t="shared" si="272"/>
        <v>2016_TN45</v>
      </c>
      <c r="C8763" t="s">
        <v>282</v>
      </c>
      <c r="D8763" t="s">
        <v>196</v>
      </c>
      <c r="E8763" s="53" t="str">
        <f t="shared" si="273"/>
        <v>2016_TNJEFFERSON</v>
      </c>
      <c r="F8763">
        <v>417000</v>
      </c>
      <c r="G8763" s="53">
        <f t="array" ref="G8763">SUM(IF(A8763=A$5:A8763,IF(C8763=C$5:C8763,1,0),0))</f>
        <v>45</v>
      </c>
    </row>
    <row r="8764" spans="1:7" x14ac:dyDescent="0.25">
      <c r="A8764">
        <v>2016</v>
      </c>
      <c r="B8764" s="53" t="str">
        <f t="shared" si="272"/>
        <v>2016_TN46</v>
      </c>
      <c r="C8764" t="s">
        <v>282</v>
      </c>
      <c r="D8764" t="s">
        <v>525</v>
      </c>
      <c r="E8764" s="53" t="str">
        <f t="shared" si="273"/>
        <v>2016_TNJOHNSON</v>
      </c>
      <c r="F8764">
        <v>417000</v>
      </c>
      <c r="G8764" s="53">
        <f t="array" ref="G8764">SUM(IF(A8764=A$5:A8764,IF(C8764=C$5:C8764,1,0),0))</f>
        <v>46</v>
      </c>
    </row>
    <row r="8765" spans="1:7" x14ac:dyDescent="0.25">
      <c r="A8765">
        <v>2016</v>
      </c>
      <c r="B8765" s="53" t="str">
        <f t="shared" si="272"/>
        <v>2016_TN47</v>
      </c>
      <c r="C8765" t="s">
        <v>282</v>
      </c>
      <c r="D8765" t="s">
        <v>830</v>
      </c>
      <c r="E8765" s="53" t="str">
        <f t="shared" si="273"/>
        <v>2016_TNKNOX</v>
      </c>
      <c r="F8765">
        <v>417000</v>
      </c>
      <c r="G8765" s="53">
        <f t="array" ref="G8765">SUM(IF(A8765=A$5:A8765,IF(C8765=C$5:C8765,1,0),0))</f>
        <v>47</v>
      </c>
    </row>
    <row r="8766" spans="1:7" x14ac:dyDescent="0.25">
      <c r="A8766">
        <v>2016</v>
      </c>
      <c r="B8766" s="53" t="str">
        <f t="shared" si="272"/>
        <v>2016_TN48</v>
      </c>
      <c r="C8766" t="s">
        <v>282</v>
      </c>
      <c r="D8766" t="s">
        <v>197</v>
      </c>
      <c r="E8766" s="53" t="str">
        <f t="shared" si="273"/>
        <v>2016_TNLAKE</v>
      </c>
      <c r="F8766">
        <v>417000</v>
      </c>
      <c r="G8766" s="53">
        <f t="array" ref="G8766">SUM(IF(A8766=A$5:A8766,IF(C8766=C$5:C8766,1,0),0))</f>
        <v>48</v>
      </c>
    </row>
    <row r="8767" spans="1:7" x14ac:dyDescent="0.25">
      <c r="A8767">
        <v>2016</v>
      </c>
      <c r="B8767" s="53" t="str">
        <f t="shared" si="272"/>
        <v>2016_TN49</v>
      </c>
      <c r="C8767" t="s">
        <v>282</v>
      </c>
      <c r="D8767" t="s">
        <v>462</v>
      </c>
      <c r="E8767" s="53" t="str">
        <f t="shared" si="273"/>
        <v>2016_TNLAUDERDALE</v>
      </c>
      <c r="F8767">
        <v>417000</v>
      </c>
      <c r="G8767" s="53">
        <f t="array" ref="G8767">SUM(IF(A8767=A$5:A8767,IF(C8767=C$5:C8767,1,0),0))</f>
        <v>49</v>
      </c>
    </row>
    <row r="8768" spans="1:7" x14ac:dyDescent="0.25">
      <c r="A8768">
        <v>2016</v>
      </c>
      <c r="B8768" s="53" t="str">
        <f t="shared" si="272"/>
        <v>2016_TN50</v>
      </c>
      <c r="C8768" t="s">
        <v>282</v>
      </c>
      <c r="D8768" t="s">
        <v>463</v>
      </c>
      <c r="E8768" s="53" t="str">
        <f t="shared" si="273"/>
        <v>2016_TNLAWRENCE</v>
      </c>
      <c r="F8768">
        <v>417000</v>
      </c>
      <c r="G8768" s="53">
        <f t="array" ref="G8768">SUM(IF(A8768=A$5:A8768,IF(C8768=C$5:C8768,1,0),0))</f>
        <v>50</v>
      </c>
    </row>
    <row r="8769" spans="1:7" x14ac:dyDescent="0.25">
      <c r="A8769">
        <v>2016</v>
      </c>
      <c r="B8769" s="53" t="str">
        <f t="shared" si="272"/>
        <v>2016_TN51</v>
      </c>
      <c r="C8769" t="s">
        <v>282</v>
      </c>
      <c r="D8769" t="s">
        <v>796</v>
      </c>
      <c r="E8769" s="53" t="str">
        <f t="shared" si="273"/>
        <v>2016_TNLEWIS</v>
      </c>
      <c r="F8769">
        <v>417000</v>
      </c>
      <c r="G8769" s="53">
        <f t="array" ref="G8769">SUM(IF(A8769=A$5:A8769,IF(C8769=C$5:C8769,1,0),0))</f>
        <v>51</v>
      </c>
    </row>
    <row r="8770" spans="1:7" x14ac:dyDescent="0.25">
      <c r="A8770">
        <v>2016</v>
      </c>
      <c r="B8770" s="53" t="str">
        <f t="shared" si="272"/>
        <v>2016_TN52</v>
      </c>
      <c r="C8770" t="s">
        <v>282</v>
      </c>
      <c r="D8770" t="s">
        <v>221</v>
      </c>
      <c r="E8770" s="53" t="str">
        <f t="shared" si="273"/>
        <v>2016_TNLINCOLN</v>
      </c>
      <c r="F8770">
        <v>417000</v>
      </c>
      <c r="G8770" s="53">
        <f t="array" ref="G8770">SUM(IF(A8770=A$5:A8770,IF(C8770=C$5:C8770,1,0),0))</f>
        <v>52</v>
      </c>
    </row>
    <row r="8771" spans="1:7" x14ac:dyDescent="0.25">
      <c r="A8771">
        <v>2016</v>
      </c>
      <c r="B8771" s="53" t="str">
        <f t="shared" si="272"/>
        <v>2016_TN53</v>
      </c>
      <c r="C8771" t="s">
        <v>282</v>
      </c>
      <c r="D8771" t="s">
        <v>1737</v>
      </c>
      <c r="E8771" s="53" t="str">
        <f t="shared" si="273"/>
        <v>2016_TNLOUDON</v>
      </c>
      <c r="F8771">
        <v>417000</v>
      </c>
      <c r="G8771" s="53">
        <f t="array" ref="G8771">SUM(IF(A8771=A$5:A8771,IF(C8771=C$5:C8771,1,0),0))</f>
        <v>53</v>
      </c>
    </row>
    <row r="8772" spans="1:7" x14ac:dyDescent="0.25">
      <c r="A8772">
        <v>2016</v>
      </c>
      <c r="B8772" s="53" t="str">
        <f t="shared" si="272"/>
        <v>2016_TN54</v>
      </c>
      <c r="C8772" t="s">
        <v>282</v>
      </c>
      <c r="D8772" t="s">
        <v>1738</v>
      </c>
      <c r="E8772" s="53" t="str">
        <f t="shared" si="273"/>
        <v>2016_TNMCMINN</v>
      </c>
      <c r="F8772">
        <v>417000</v>
      </c>
      <c r="G8772" s="53">
        <f t="array" ref="G8772">SUM(IF(A8772=A$5:A8772,IF(C8772=C$5:C8772,1,0),0))</f>
        <v>54</v>
      </c>
    </row>
    <row r="8773" spans="1:7" x14ac:dyDescent="0.25">
      <c r="A8773">
        <v>2016</v>
      </c>
      <c r="B8773" s="53" t="str">
        <f t="shared" si="272"/>
        <v>2016_TN55</v>
      </c>
      <c r="C8773" t="s">
        <v>282</v>
      </c>
      <c r="D8773" t="s">
        <v>1739</v>
      </c>
      <c r="E8773" s="53" t="str">
        <f t="shared" si="273"/>
        <v>2016_TNMCNAIRY</v>
      </c>
      <c r="F8773">
        <v>417000</v>
      </c>
      <c r="G8773" s="53">
        <f t="array" ref="G8773">SUM(IF(A8773=A$5:A8773,IF(C8773=C$5:C8773,1,0),0))</f>
        <v>55</v>
      </c>
    </row>
    <row r="8774" spans="1:7" x14ac:dyDescent="0.25">
      <c r="A8774">
        <v>2016</v>
      </c>
      <c r="B8774" s="53" t="str">
        <f t="shared" ref="B8774:B8837" si="274">A8774&amp;"_"&amp;C8774&amp;G8774</f>
        <v>2016_TN56</v>
      </c>
      <c r="C8774" t="s">
        <v>282</v>
      </c>
      <c r="D8774" t="s">
        <v>288</v>
      </c>
      <c r="E8774" s="53" t="str">
        <f t="shared" ref="E8774:E8837" si="275">A8774&amp;"_"&amp;C8774&amp;D8774</f>
        <v>2016_TNMACON</v>
      </c>
      <c r="F8774">
        <v>437000</v>
      </c>
      <c r="G8774" s="53">
        <f t="array" ref="G8774">SUM(IF(A8774=A$5:A8774,IF(C8774=C$5:C8774,1,0),0))</f>
        <v>56</v>
      </c>
    </row>
    <row r="8775" spans="1:7" x14ac:dyDescent="0.25">
      <c r="A8775">
        <v>2016</v>
      </c>
      <c r="B8775" s="53" t="str">
        <f t="shared" si="274"/>
        <v>2016_TN57</v>
      </c>
      <c r="C8775" t="s">
        <v>282</v>
      </c>
      <c r="D8775" t="s">
        <v>467</v>
      </c>
      <c r="E8775" s="53" t="str">
        <f t="shared" si="275"/>
        <v>2016_TNMADISON</v>
      </c>
      <c r="F8775">
        <v>417000</v>
      </c>
      <c r="G8775" s="53">
        <f t="array" ref="G8775">SUM(IF(A8775=A$5:A8775,IF(C8775=C$5:C8775,1,0),0))</f>
        <v>57</v>
      </c>
    </row>
    <row r="8776" spans="1:7" x14ac:dyDescent="0.25">
      <c r="A8776">
        <v>2016</v>
      </c>
      <c r="B8776" s="53" t="str">
        <f t="shared" si="274"/>
        <v>2016_TN58</v>
      </c>
      <c r="C8776" t="s">
        <v>282</v>
      </c>
      <c r="D8776" t="s">
        <v>469</v>
      </c>
      <c r="E8776" s="53" t="str">
        <f t="shared" si="275"/>
        <v>2016_TNMARION</v>
      </c>
      <c r="F8776">
        <v>417000</v>
      </c>
      <c r="G8776" s="53">
        <f t="array" ref="G8776">SUM(IF(A8776=A$5:A8776,IF(C8776=C$5:C8776,1,0),0))</f>
        <v>58</v>
      </c>
    </row>
    <row r="8777" spans="1:7" x14ac:dyDescent="0.25">
      <c r="A8777">
        <v>2016</v>
      </c>
      <c r="B8777" s="53" t="str">
        <f t="shared" si="274"/>
        <v>2016_TN59</v>
      </c>
      <c r="C8777" t="s">
        <v>282</v>
      </c>
      <c r="D8777" t="s">
        <v>470</v>
      </c>
      <c r="E8777" s="53" t="str">
        <f t="shared" si="275"/>
        <v>2016_TNMARSHALL</v>
      </c>
      <c r="F8777">
        <v>417000</v>
      </c>
      <c r="G8777" s="53">
        <f t="array" ref="G8777">SUM(IF(A8777=A$5:A8777,IF(C8777=C$5:C8777,1,0),0))</f>
        <v>59</v>
      </c>
    </row>
    <row r="8778" spans="1:7" x14ac:dyDescent="0.25">
      <c r="A8778">
        <v>2016</v>
      </c>
      <c r="B8778" s="53" t="str">
        <f t="shared" si="274"/>
        <v>2016_TN60</v>
      </c>
      <c r="C8778" t="s">
        <v>282</v>
      </c>
      <c r="D8778" t="s">
        <v>289</v>
      </c>
      <c r="E8778" s="53" t="str">
        <f t="shared" si="275"/>
        <v>2016_TNMAURY</v>
      </c>
      <c r="F8778">
        <v>437000</v>
      </c>
      <c r="G8778" s="53">
        <f t="array" ref="G8778">SUM(IF(A8778=A$5:A8778,IF(C8778=C$5:C8778,1,0),0))</f>
        <v>60</v>
      </c>
    </row>
    <row r="8779" spans="1:7" x14ac:dyDescent="0.25">
      <c r="A8779">
        <v>2016</v>
      </c>
      <c r="B8779" s="53" t="str">
        <f t="shared" si="274"/>
        <v>2016_TN61</v>
      </c>
      <c r="C8779" t="s">
        <v>282</v>
      </c>
      <c r="D8779" t="s">
        <v>1563</v>
      </c>
      <c r="E8779" s="53" t="str">
        <f t="shared" si="275"/>
        <v>2016_TNMEIGS</v>
      </c>
      <c r="F8779">
        <v>417000</v>
      </c>
      <c r="G8779" s="53">
        <f t="array" ref="G8779">SUM(IF(A8779=A$5:A8779,IF(C8779=C$5:C8779,1,0),0))</f>
        <v>61</v>
      </c>
    </row>
    <row r="8780" spans="1:7" x14ac:dyDescent="0.25">
      <c r="A8780">
        <v>2016</v>
      </c>
      <c r="B8780" s="53" t="str">
        <f t="shared" si="274"/>
        <v>2016_TN62</v>
      </c>
      <c r="C8780" t="s">
        <v>282</v>
      </c>
      <c r="D8780" t="s">
        <v>210</v>
      </c>
      <c r="E8780" s="53" t="str">
        <f t="shared" si="275"/>
        <v>2016_TNMONROE</v>
      </c>
      <c r="F8780">
        <v>417000</v>
      </c>
      <c r="G8780" s="53">
        <f t="array" ref="G8780">SUM(IF(A8780=A$5:A8780,IF(C8780=C$5:C8780,1,0),0))</f>
        <v>62</v>
      </c>
    </row>
    <row r="8781" spans="1:7" x14ac:dyDescent="0.25">
      <c r="A8781">
        <v>2016</v>
      </c>
      <c r="B8781" s="53" t="str">
        <f t="shared" si="274"/>
        <v>2016_TN63</v>
      </c>
      <c r="C8781" t="s">
        <v>282</v>
      </c>
      <c r="D8781" t="s">
        <v>232</v>
      </c>
      <c r="E8781" s="53" t="str">
        <f t="shared" si="275"/>
        <v>2016_TNMONTGOMERY</v>
      </c>
      <c r="F8781">
        <v>417000</v>
      </c>
      <c r="G8781" s="53">
        <f t="array" ref="G8781">SUM(IF(A8781=A$5:A8781,IF(C8781=C$5:C8781,1,0),0))</f>
        <v>63</v>
      </c>
    </row>
    <row r="8782" spans="1:7" x14ac:dyDescent="0.25">
      <c r="A8782">
        <v>2016</v>
      </c>
      <c r="B8782" s="53" t="str">
        <f t="shared" si="274"/>
        <v>2016_TN64</v>
      </c>
      <c r="C8782" t="s">
        <v>282</v>
      </c>
      <c r="D8782" t="s">
        <v>1491</v>
      </c>
      <c r="E8782" s="53" t="str">
        <f t="shared" si="275"/>
        <v>2016_TNMOORE</v>
      </c>
      <c r="F8782">
        <v>417000</v>
      </c>
      <c r="G8782" s="53">
        <f t="array" ref="G8782">SUM(IF(A8782=A$5:A8782,IF(C8782=C$5:C8782,1,0),0))</f>
        <v>64</v>
      </c>
    </row>
    <row r="8783" spans="1:7" x14ac:dyDescent="0.25">
      <c r="A8783">
        <v>2016</v>
      </c>
      <c r="B8783" s="53" t="str">
        <f t="shared" si="274"/>
        <v>2016_TN65</v>
      </c>
      <c r="C8783" t="s">
        <v>282</v>
      </c>
      <c r="D8783" t="s">
        <v>472</v>
      </c>
      <c r="E8783" s="53" t="str">
        <f t="shared" si="275"/>
        <v>2016_TNMORGAN</v>
      </c>
      <c r="F8783">
        <v>417000</v>
      </c>
      <c r="G8783" s="53">
        <f t="array" ref="G8783">SUM(IF(A8783=A$5:A8783,IF(C8783=C$5:C8783,1,0),0))</f>
        <v>65</v>
      </c>
    </row>
    <row r="8784" spans="1:7" x14ac:dyDescent="0.25">
      <c r="A8784">
        <v>2016</v>
      </c>
      <c r="B8784" s="53" t="str">
        <f t="shared" si="274"/>
        <v>2016_TN66</v>
      </c>
      <c r="C8784" t="s">
        <v>282</v>
      </c>
      <c r="D8784" t="s">
        <v>1740</v>
      </c>
      <c r="E8784" s="53" t="str">
        <f t="shared" si="275"/>
        <v>2016_TNOBION</v>
      </c>
      <c r="F8784">
        <v>417000</v>
      </c>
      <c r="G8784" s="53">
        <f t="array" ref="G8784">SUM(IF(A8784=A$5:A8784,IF(C8784=C$5:C8784,1,0),0))</f>
        <v>66</v>
      </c>
    </row>
    <row r="8785" spans="1:7" x14ac:dyDescent="0.25">
      <c r="A8785">
        <v>2016</v>
      </c>
      <c r="B8785" s="53" t="str">
        <f t="shared" si="274"/>
        <v>2016_TN67</v>
      </c>
      <c r="C8785" t="s">
        <v>282</v>
      </c>
      <c r="D8785" t="s">
        <v>1741</v>
      </c>
      <c r="E8785" s="53" t="str">
        <f t="shared" si="275"/>
        <v>2016_TNOVERTON</v>
      </c>
      <c r="F8785">
        <v>417000</v>
      </c>
      <c r="G8785" s="53">
        <f t="array" ref="G8785">SUM(IF(A8785=A$5:A8785,IF(C8785=C$5:C8785,1,0),0))</f>
        <v>67</v>
      </c>
    </row>
    <row r="8786" spans="1:7" x14ac:dyDescent="0.25">
      <c r="A8786">
        <v>2016</v>
      </c>
      <c r="B8786" s="53" t="str">
        <f t="shared" si="274"/>
        <v>2016_TN68</v>
      </c>
      <c r="C8786" t="s">
        <v>282</v>
      </c>
      <c r="D8786" t="s">
        <v>473</v>
      </c>
      <c r="E8786" s="53" t="str">
        <f t="shared" si="275"/>
        <v>2016_TNPERRY</v>
      </c>
      <c r="F8786">
        <v>417000</v>
      </c>
      <c r="G8786" s="53">
        <f t="array" ref="G8786">SUM(IF(A8786=A$5:A8786,IF(C8786=C$5:C8786,1,0),0))</f>
        <v>68</v>
      </c>
    </row>
    <row r="8787" spans="1:7" x14ac:dyDescent="0.25">
      <c r="A8787">
        <v>2016</v>
      </c>
      <c r="B8787" s="53" t="str">
        <f t="shared" si="274"/>
        <v>2016_TN69</v>
      </c>
      <c r="C8787" t="s">
        <v>282</v>
      </c>
      <c r="D8787" t="s">
        <v>1742</v>
      </c>
      <c r="E8787" s="53" t="str">
        <f t="shared" si="275"/>
        <v>2016_TNPICKETT</v>
      </c>
      <c r="F8787">
        <v>417000</v>
      </c>
      <c r="G8787" s="53">
        <f t="array" ref="G8787">SUM(IF(A8787=A$5:A8787,IF(C8787=C$5:C8787,1,0),0))</f>
        <v>69</v>
      </c>
    </row>
    <row r="8788" spans="1:7" x14ac:dyDescent="0.25">
      <c r="A8788">
        <v>2016</v>
      </c>
      <c r="B8788" s="53" t="str">
        <f t="shared" si="274"/>
        <v>2016_TN70</v>
      </c>
      <c r="C8788" t="s">
        <v>282</v>
      </c>
      <c r="D8788" t="s">
        <v>535</v>
      </c>
      <c r="E8788" s="53" t="str">
        <f t="shared" si="275"/>
        <v>2016_TNPOLK</v>
      </c>
      <c r="F8788">
        <v>417000</v>
      </c>
      <c r="G8788" s="53">
        <f t="array" ref="G8788">SUM(IF(A8788=A$5:A8788,IF(C8788=C$5:C8788,1,0),0))</f>
        <v>70</v>
      </c>
    </row>
    <row r="8789" spans="1:7" x14ac:dyDescent="0.25">
      <c r="A8789">
        <v>2016</v>
      </c>
      <c r="B8789" s="53" t="str">
        <f t="shared" si="274"/>
        <v>2016_TN71</v>
      </c>
      <c r="C8789" t="s">
        <v>282</v>
      </c>
      <c r="D8789" t="s">
        <v>264</v>
      </c>
      <c r="E8789" s="53" t="str">
        <f t="shared" si="275"/>
        <v>2016_TNPUTNAM</v>
      </c>
      <c r="F8789">
        <v>417000</v>
      </c>
      <c r="G8789" s="53">
        <f t="array" ref="G8789">SUM(IF(A8789=A$5:A8789,IF(C8789=C$5:C8789,1,0),0))</f>
        <v>71</v>
      </c>
    </row>
    <row r="8790" spans="1:7" x14ac:dyDescent="0.25">
      <c r="A8790">
        <v>2016</v>
      </c>
      <c r="B8790" s="53" t="str">
        <f t="shared" si="274"/>
        <v>2016_TN72</v>
      </c>
      <c r="C8790" t="s">
        <v>282</v>
      </c>
      <c r="D8790" t="s">
        <v>1743</v>
      </c>
      <c r="E8790" s="53" t="str">
        <f t="shared" si="275"/>
        <v>2016_TNRHEA</v>
      </c>
      <c r="F8790">
        <v>417000</v>
      </c>
      <c r="G8790" s="53">
        <f t="array" ref="G8790">SUM(IF(A8790=A$5:A8790,IF(C8790=C$5:C8790,1,0),0))</f>
        <v>72</v>
      </c>
    </row>
    <row r="8791" spans="1:7" x14ac:dyDescent="0.25">
      <c r="A8791">
        <v>2016</v>
      </c>
      <c r="B8791" s="53" t="str">
        <f t="shared" si="274"/>
        <v>2016_TN73</v>
      </c>
      <c r="C8791" t="s">
        <v>282</v>
      </c>
      <c r="D8791" t="s">
        <v>1744</v>
      </c>
      <c r="E8791" s="53" t="str">
        <f t="shared" si="275"/>
        <v>2016_TNROANE</v>
      </c>
      <c r="F8791">
        <v>417000</v>
      </c>
      <c r="G8791" s="53">
        <f t="array" ref="G8791">SUM(IF(A8791=A$5:A8791,IF(C8791=C$5:C8791,1,0),0))</f>
        <v>73</v>
      </c>
    </row>
    <row r="8792" spans="1:7" x14ac:dyDescent="0.25">
      <c r="A8792">
        <v>2016</v>
      </c>
      <c r="B8792" s="53" t="str">
        <f t="shared" si="274"/>
        <v>2016_TN74</v>
      </c>
      <c r="C8792" t="s">
        <v>282</v>
      </c>
      <c r="D8792" t="s">
        <v>290</v>
      </c>
      <c r="E8792" s="53" t="str">
        <f t="shared" si="275"/>
        <v>2016_TNROBERTSON</v>
      </c>
      <c r="F8792">
        <v>437000</v>
      </c>
      <c r="G8792" s="53">
        <f t="array" ref="G8792">SUM(IF(A8792=A$5:A8792,IF(C8792=C$5:C8792,1,0),0))</f>
        <v>74</v>
      </c>
    </row>
    <row r="8793" spans="1:7" x14ac:dyDescent="0.25">
      <c r="A8793">
        <v>2016</v>
      </c>
      <c r="B8793" s="53" t="str">
        <f t="shared" si="274"/>
        <v>2016_TN75</v>
      </c>
      <c r="C8793" t="s">
        <v>282</v>
      </c>
      <c r="D8793" t="s">
        <v>291</v>
      </c>
      <c r="E8793" s="53" t="str">
        <f t="shared" si="275"/>
        <v>2016_TNRUTHERFORD</v>
      </c>
      <c r="F8793">
        <v>437000</v>
      </c>
      <c r="G8793" s="53">
        <f t="array" ref="G8793">SUM(IF(A8793=A$5:A8793,IF(C8793=C$5:C8793,1,0),0))</f>
        <v>75</v>
      </c>
    </row>
    <row r="8794" spans="1:7" x14ac:dyDescent="0.25">
      <c r="A8794">
        <v>2016</v>
      </c>
      <c r="B8794" s="53" t="str">
        <f t="shared" si="274"/>
        <v>2016_TN76</v>
      </c>
      <c r="C8794" t="s">
        <v>282</v>
      </c>
      <c r="D8794" t="s">
        <v>541</v>
      </c>
      <c r="E8794" s="53" t="str">
        <f t="shared" si="275"/>
        <v>2016_TNSCOTT</v>
      </c>
      <c r="F8794">
        <v>417000</v>
      </c>
      <c r="G8794" s="53">
        <f t="array" ref="G8794">SUM(IF(A8794=A$5:A8794,IF(C8794=C$5:C8794,1,0),0))</f>
        <v>76</v>
      </c>
    </row>
    <row r="8795" spans="1:7" x14ac:dyDescent="0.25">
      <c r="A8795">
        <v>2016</v>
      </c>
      <c r="B8795" s="53" t="str">
        <f t="shared" si="274"/>
        <v>2016_TN77</v>
      </c>
      <c r="C8795" t="s">
        <v>282</v>
      </c>
      <c r="D8795" t="s">
        <v>1745</v>
      </c>
      <c r="E8795" s="53" t="str">
        <f t="shared" si="275"/>
        <v>2016_TNSEQUATCHIE</v>
      </c>
      <c r="F8795">
        <v>417000</v>
      </c>
      <c r="G8795" s="53">
        <f t="array" ref="G8795">SUM(IF(A8795=A$5:A8795,IF(C8795=C$5:C8795,1,0),0))</f>
        <v>77</v>
      </c>
    </row>
    <row r="8796" spans="1:7" x14ac:dyDescent="0.25">
      <c r="A8796">
        <v>2016</v>
      </c>
      <c r="B8796" s="53" t="str">
        <f t="shared" si="274"/>
        <v>2016_TN78</v>
      </c>
      <c r="C8796" t="s">
        <v>282</v>
      </c>
      <c r="D8796" t="s">
        <v>544</v>
      </c>
      <c r="E8796" s="53" t="str">
        <f t="shared" si="275"/>
        <v>2016_TNSEVIER</v>
      </c>
      <c r="F8796">
        <v>417000</v>
      </c>
      <c r="G8796" s="53">
        <f t="array" ref="G8796">SUM(IF(A8796=A$5:A8796,IF(C8796=C$5:C8796,1,0),0))</f>
        <v>78</v>
      </c>
    </row>
    <row r="8797" spans="1:7" x14ac:dyDescent="0.25">
      <c r="A8797">
        <v>2016</v>
      </c>
      <c r="B8797" s="53" t="str">
        <f t="shared" si="274"/>
        <v>2016_TN79</v>
      </c>
      <c r="C8797" t="s">
        <v>282</v>
      </c>
      <c r="D8797" t="s">
        <v>478</v>
      </c>
      <c r="E8797" s="53" t="str">
        <f t="shared" si="275"/>
        <v>2016_TNSHELBY</v>
      </c>
      <c r="F8797">
        <v>417000</v>
      </c>
      <c r="G8797" s="53">
        <f t="array" ref="G8797">SUM(IF(A8797=A$5:A8797,IF(C8797=C$5:C8797,1,0),0))</f>
        <v>79</v>
      </c>
    </row>
    <row r="8798" spans="1:7" x14ac:dyDescent="0.25">
      <c r="A8798">
        <v>2016</v>
      </c>
      <c r="B8798" s="53" t="str">
        <f t="shared" si="274"/>
        <v>2016_TN80</v>
      </c>
      <c r="C8798" t="s">
        <v>282</v>
      </c>
      <c r="D8798" t="s">
        <v>292</v>
      </c>
      <c r="E8798" s="53" t="str">
        <f t="shared" si="275"/>
        <v>2016_TNSMITH</v>
      </c>
      <c r="F8798">
        <v>437000</v>
      </c>
      <c r="G8798" s="53">
        <f t="array" ref="G8798">SUM(IF(A8798=A$5:A8798,IF(C8798=C$5:C8798,1,0),0))</f>
        <v>80</v>
      </c>
    </row>
    <row r="8799" spans="1:7" x14ac:dyDescent="0.25">
      <c r="A8799">
        <v>2016</v>
      </c>
      <c r="B8799" s="53" t="str">
        <f t="shared" si="274"/>
        <v>2016_TN81</v>
      </c>
      <c r="C8799" t="s">
        <v>282</v>
      </c>
      <c r="D8799" t="s">
        <v>754</v>
      </c>
      <c r="E8799" s="53" t="str">
        <f t="shared" si="275"/>
        <v>2016_TNSTEWART</v>
      </c>
      <c r="F8799">
        <v>417000</v>
      </c>
      <c r="G8799" s="53">
        <f t="array" ref="G8799">SUM(IF(A8799=A$5:A8799,IF(C8799=C$5:C8799,1,0),0))</f>
        <v>81</v>
      </c>
    </row>
    <row r="8800" spans="1:7" x14ac:dyDescent="0.25">
      <c r="A8800">
        <v>2016</v>
      </c>
      <c r="B8800" s="53" t="str">
        <f t="shared" si="274"/>
        <v>2016_TN82</v>
      </c>
      <c r="C8800" t="s">
        <v>282</v>
      </c>
      <c r="D8800" t="s">
        <v>887</v>
      </c>
      <c r="E8800" s="53" t="str">
        <f t="shared" si="275"/>
        <v>2016_TNSULLIVAN</v>
      </c>
      <c r="F8800">
        <v>417000</v>
      </c>
      <c r="G8800" s="53">
        <f t="array" ref="G8800">SUM(IF(A8800=A$5:A8800,IF(C8800=C$5:C8800,1,0),0))</f>
        <v>82</v>
      </c>
    </row>
    <row r="8801" spans="1:7" x14ac:dyDescent="0.25">
      <c r="A8801">
        <v>2016</v>
      </c>
      <c r="B8801" s="53" t="str">
        <f t="shared" si="274"/>
        <v>2016_TN83</v>
      </c>
      <c r="C8801" t="s">
        <v>282</v>
      </c>
      <c r="D8801" t="s">
        <v>293</v>
      </c>
      <c r="E8801" s="53" t="str">
        <f t="shared" si="275"/>
        <v>2016_TNSUMNER</v>
      </c>
      <c r="F8801">
        <v>437000</v>
      </c>
      <c r="G8801" s="53">
        <f t="array" ref="G8801">SUM(IF(A8801=A$5:A8801,IF(C8801=C$5:C8801,1,0),0))</f>
        <v>83</v>
      </c>
    </row>
    <row r="8802" spans="1:7" x14ac:dyDescent="0.25">
      <c r="A8802">
        <v>2016</v>
      </c>
      <c r="B8802" s="53" t="str">
        <f t="shared" si="274"/>
        <v>2016_TN84</v>
      </c>
      <c r="C8802" t="s">
        <v>282</v>
      </c>
      <c r="D8802" t="s">
        <v>890</v>
      </c>
      <c r="E8802" s="53" t="str">
        <f t="shared" si="275"/>
        <v>2016_TNTIPTON</v>
      </c>
      <c r="F8802">
        <v>417000</v>
      </c>
      <c r="G8802" s="53">
        <f t="array" ref="G8802">SUM(IF(A8802=A$5:A8802,IF(C8802=C$5:C8802,1,0),0))</f>
        <v>84</v>
      </c>
    </row>
    <row r="8803" spans="1:7" x14ac:dyDescent="0.25">
      <c r="A8803">
        <v>2016</v>
      </c>
      <c r="B8803" s="53" t="str">
        <f t="shared" si="274"/>
        <v>2016_TN85</v>
      </c>
      <c r="C8803" t="s">
        <v>282</v>
      </c>
      <c r="D8803" t="s">
        <v>294</v>
      </c>
      <c r="E8803" s="53" t="str">
        <f t="shared" si="275"/>
        <v>2016_TNTROUSDALE</v>
      </c>
      <c r="F8803">
        <v>437000</v>
      </c>
      <c r="G8803" s="53">
        <f t="array" ref="G8803">SUM(IF(A8803=A$5:A8803,IF(C8803=C$5:C8803,1,0),0))</f>
        <v>85</v>
      </c>
    </row>
    <row r="8804" spans="1:7" x14ac:dyDescent="0.25">
      <c r="A8804">
        <v>2016</v>
      </c>
      <c r="B8804" s="53" t="str">
        <f t="shared" si="274"/>
        <v>2016_TN86</v>
      </c>
      <c r="C8804" t="s">
        <v>282</v>
      </c>
      <c r="D8804" t="s">
        <v>1746</v>
      </c>
      <c r="E8804" s="53" t="str">
        <f t="shared" si="275"/>
        <v>2016_TNUNICOI</v>
      </c>
      <c r="F8804">
        <v>417000</v>
      </c>
      <c r="G8804" s="53">
        <f t="array" ref="G8804">SUM(IF(A8804=A$5:A8804,IF(C8804=C$5:C8804,1,0),0))</f>
        <v>86</v>
      </c>
    </row>
    <row r="8805" spans="1:7" x14ac:dyDescent="0.25">
      <c r="A8805">
        <v>2016</v>
      </c>
      <c r="B8805" s="53" t="str">
        <f t="shared" si="274"/>
        <v>2016_TN87</v>
      </c>
      <c r="C8805" t="s">
        <v>282</v>
      </c>
      <c r="D8805" t="s">
        <v>258</v>
      </c>
      <c r="E8805" s="53" t="str">
        <f t="shared" si="275"/>
        <v>2016_TNUNION</v>
      </c>
      <c r="F8805">
        <v>417000</v>
      </c>
      <c r="G8805" s="53">
        <f t="array" ref="G8805">SUM(IF(A8805=A$5:A8805,IF(C8805=C$5:C8805,1,0),0))</f>
        <v>87</v>
      </c>
    </row>
    <row r="8806" spans="1:7" x14ac:dyDescent="0.25">
      <c r="A8806">
        <v>2016</v>
      </c>
      <c r="B8806" s="53" t="str">
        <f t="shared" si="274"/>
        <v>2016_TN88</v>
      </c>
      <c r="C8806" t="s">
        <v>282</v>
      </c>
      <c r="D8806" t="s">
        <v>547</v>
      </c>
      <c r="E8806" s="53" t="str">
        <f t="shared" si="275"/>
        <v>2016_TNVAN BUREN</v>
      </c>
      <c r="F8806">
        <v>417000</v>
      </c>
      <c r="G8806" s="53">
        <f t="array" ref="G8806">SUM(IF(A8806=A$5:A8806,IF(C8806=C$5:C8806,1,0),0))</f>
        <v>88</v>
      </c>
    </row>
    <row r="8807" spans="1:7" x14ac:dyDescent="0.25">
      <c r="A8807">
        <v>2016</v>
      </c>
      <c r="B8807" s="53" t="str">
        <f t="shared" si="274"/>
        <v>2016_TN89</v>
      </c>
      <c r="C8807" t="s">
        <v>282</v>
      </c>
      <c r="D8807" t="s">
        <v>336</v>
      </c>
      <c r="E8807" s="53" t="str">
        <f t="shared" si="275"/>
        <v>2016_TNWARREN</v>
      </c>
      <c r="F8807">
        <v>417000</v>
      </c>
      <c r="G8807" s="53">
        <f t="array" ref="G8807">SUM(IF(A8807=A$5:A8807,IF(C8807=C$5:C8807,1,0),0))</f>
        <v>89</v>
      </c>
    </row>
    <row r="8808" spans="1:7" x14ac:dyDescent="0.25">
      <c r="A8808">
        <v>2016</v>
      </c>
      <c r="B8808" s="53" t="str">
        <f t="shared" si="274"/>
        <v>2016_TN90</v>
      </c>
      <c r="C8808" t="s">
        <v>282</v>
      </c>
      <c r="D8808" t="s">
        <v>125</v>
      </c>
      <c r="E8808" s="53" t="str">
        <f t="shared" si="275"/>
        <v>2016_TNWASHINGTON</v>
      </c>
      <c r="F8808">
        <v>417000</v>
      </c>
      <c r="G8808" s="53">
        <f t="array" ref="G8808">SUM(IF(A8808=A$5:A8808,IF(C8808=C$5:C8808,1,0),0))</f>
        <v>90</v>
      </c>
    </row>
    <row r="8809" spans="1:7" x14ac:dyDescent="0.25">
      <c r="A8809">
        <v>2016</v>
      </c>
      <c r="B8809" s="53" t="str">
        <f t="shared" si="274"/>
        <v>2016_TN91</v>
      </c>
      <c r="C8809" t="s">
        <v>282</v>
      </c>
      <c r="D8809" t="s">
        <v>770</v>
      </c>
      <c r="E8809" s="53" t="str">
        <f t="shared" si="275"/>
        <v>2016_TNWAYNE</v>
      </c>
      <c r="F8809">
        <v>417000</v>
      </c>
      <c r="G8809" s="53">
        <f t="array" ref="G8809">SUM(IF(A8809=A$5:A8809,IF(C8809=C$5:C8809,1,0),0))</f>
        <v>91</v>
      </c>
    </row>
    <row r="8810" spans="1:7" x14ac:dyDescent="0.25">
      <c r="A8810">
        <v>2016</v>
      </c>
      <c r="B8810" s="53" t="str">
        <f t="shared" si="274"/>
        <v>2016_TN92</v>
      </c>
      <c r="C8810" t="s">
        <v>282</v>
      </c>
      <c r="D8810" t="s">
        <v>1747</v>
      </c>
      <c r="E8810" s="53" t="str">
        <f t="shared" si="275"/>
        <v>2016_TNWEAKLEY</v>
      </c>
      <c r="F8810">
        <v>417000</v>
      </c>
      <c r="G8810" s="53">
        <f t="array" ref="G8810">SUM(IF(A8810=A$5:A8810,IF(C8810=C$5:C8810,1,0),0))</f>
        <v>92</v>
      </c>
    </row>
    <row r="8811" spans="1:7" x14ac:dyDescent="0.25">
      <c r="A8811">
        <v>2016</v>
      </c>
      <c r="B8811" s="53" t="str">
        <f t="shared" si="274"/>
        <v>2016_TN93</v>
      </c>
      <c r="C8811" t="s">
        <v>282</v>
      </c>
      <c r="D8811" t="s">
        <v>548</v>
      </c>
      <c r="E8811" s="53" t="str">
        <f t="shared" si="275"/>
        <v>2016_TNWHITE</v>
      </c>
      <c r="F8811">
        <v>417000</v>
      </c>
      <c r="G8811" s="53">
        <f t="array" ref="G8811">SUM(IF(A8811=A$5:A8811,IF(C8811=C$5:C8811,1,0),0))</f>
        <v>93</v>
      </c>
    </row>
    <row r="8812" spans="1:7" x14ac:dyDescent="0.25">
      <c r="A8812">
        <v>2016</v>
      </c>
      <c r="B8812" s="53" t="str">
        <f t="shared" si="274"/>
        <v>2016_TN94</v>
      </c>
      <c r="C8812" t="s">
        <v>282</v>
      </c>
      <c r="D8812" t="s">
        <v>295</v>
      </c>
      <c r="E8812" s="53" t="str">
        <f t="shared" si="275"/>
        <v>2016_TNWILLIAMSON</v>
      </c>
      <c r="F8812">
        <v>437000</v>
      </c>
      <c r="G8812" s="53">
        <f t="array" ref="G8812">SUM(IF(A8812=A$5:A8812,IF(C8812=C$5:C8812,1,0),0))</f>
        <v>94</v>
      </c>
    </row>
    <row r="8813" spans="1:7" x14ac:dyDescent="0.25">
      <c r="A8813">
        <v>2016</v>
      </c>
      <c r="B8813" s="53" t="str">
        <f t="shared" si="274"/>
        <v>2016_TN95</v>
      </c>
      <c r="C8813" t="s">
        <v>282</v>
      </c>
      <c r="D8813" t="s">
        <v>296</v>
      </c>
      <c r="E8813" s="53" t="str">
        <f t="shared" si="275"/>
        <v>2016_TNWILSON</v>
      </c>
      <c r="F8813">
        <v>437000</v>
      </c>
      <c r="G8813" s="53">
        <f t="array" ref="G8813">SUM(IF(A8813=A$5:A8813,IF(C8813=C$5:C8813,1,0),0))</f>
        <v>95</v>
      </c>
    </row>
    <row r="8814" spans="1:7" x14ac:dyDescent="0.25">
      <c r="A8814">
        <v>2016</v>
      </c>
      <c r="B8814" s="53" t="str">
        <f t="shared" si="274"/>
        <v>2016_TX1</v>
      </c>
      <c r="C8814" t="s">
        <v>389</v>
      </c>
      <c r="D8814" t="s">
        <v>939</v>
      </c>
      <c r="E8814" s="53" t="str">
        <f t="shared" si="275"/>
        <v>2016_TXANDERSON</v>
      </c>
      <c r="F8814">
        <v>417000</v>
      </c>
      <c r="G8814" s="53">
        <f t="array" ref="G8814">SUM(IF(A8814=A$5:A8814,IF(C8814=C$5:C8814,1,0),0))</f>
        <v>1</v>
      </c>
    </row>
    <row r="8815" spans="1:7" x14ac:dyDescent="0.25">
      <c r="A8815">
        <v>2016</v>
      </c>
      <c r="B8815" s="53" t="str">
        <f t="shared" si="274"/>
        <v>2016_TX2</v>
      </c>
      <c r="C8815" t="s">
        <v>389</v>
      </c>
      <c r="D8815" t="s">
        <v>1748</v>
      </c>
      <c r="E8815" s="53" t="str">
        <f t="shared" si="275"/>
        <v>2016_TXANDREWS</v>
      </c>
      <c r="F8815">
        <v>417000</v>
      </c>
      <c r="G8815" s="53">
        <f t="array" ref="G8815">SUM(IF(A8815=A$5:A8815,IF(C8815=C$5:C8815,1,0),0))</f>
        <v>2</v>
      </c>
    </row>
    <row r="8816" spans="1:7" x14ac:dyDescent="0.25">
      <c r="A8816">
        <v>2016</v>
      </c>
      <c r="B8816" s="53" t="str">
        <f t="shared" si="274"/>
        <v>2016_TX3</v>
      </c>
      <c r="C8816" t="s">
        <v>389</v>
      </c>
      <c r="D8816" t="s">
        <v>1749</v>
      </c>
      <c r="E8816" s="53" t="str">
        <f t="shared" si="275"/>
        <v>2016_TXANGELINA</v>
      </c>
      <c r="F8816">
        <v>417000</v>
      </c>
      <c r="G8816" s="53">
        <f t="array" ref="G8816">SUM(IF(A8816=A$5:A8816,IF(C8816=C$5:C8816,1,0),0))</f>
        <v>3</v>
      </c>
    </row>
    <row r="8817" spans="1:7" x14ac:dyDescent="0.25">
      <c r="A8817">
        <v>2016</v>
      </c>
      <c r="B8817" s="53" t="str">
        <f t="shared" si="274"/>
        <v>2016_TX4</v>
      </c>
      <c r="C8817" t="s">
        <v>389</v>
      </c>
      <c r="D8817" t="s">
        <v>1750</v>
      </c>
      <c r="E8817" s="53" t="str">
        <f t="shared" si="275"/>
        <v>2016_TXARANSAS</v>
      </c>
      <c r="F8817">
        <v>417000</v>
      </c>
      <c r="G8817" s="53">
        <f t="array" ref="G8817">SUM(IF(A8817=A$5:A8817,IF(C8817=C$5:C8817,1,0),0))</f>
        <v>4</v>
      </c>
    </row>
    <row r="8818" spans="1:7" x14ac:dyDescent="0.25">
      <c r="A8818">
        <v>2016</v>
      </c>
      <c r="B8818" s="53" t="str">
        <f t="shared" si="274"/>
        <v>2016_TX5</v>
      </c>
      <c r="C8818" t="s">
        <v>389</v>
      </c>
      <c r="D8818" t="s">
        <v>1751</v>
      </c>
      <c r="E8818" s="53" t="str">
        <f t="shared" si="275"/>
        <v>2016_TXARCHER</v>
      </c>
      <c r="F8818">
        <v>417000</v>
      </c>
      <c r="G8818" s="53">
        <f t="array" ref="G8818">SUM(IF(A8818=A$5:A8818,IF(C8818=C$5:C8818,1,0),0))</f>
        <v>5</v>
      </c>
    </row>
    <row r="8819" spans="1:7" x14ac:dyDescent="0.25">
      <c r="A8819">
        <v>2016</v>
      </c>
      <c r="B8819" s="53" t="str">
        <f t="shared" si="274"/>
        <v>2016_TX6</v>
      </c>
      <c r="C8819" t="s">
        <v>389</v>
      </c>
      <c r="D8819" t="s">
        <v>1635</v>
      </c>
      <c r="E8819" s="53" t="str">
        <f t="shared" si="275"/>
        <v>2016_TXARMSTRONG</v>
      </c>
      <c r="F8819">
        <v>417000</v>
      </c>
      <c r="G8819" s="53">
        <f t="array" ref="G8819">SUM(IF(A8819=A$5:A8819,IF(C8819=C$5:C8819,1,0),0))</f>
        <v>6</v>
      </c>
    </row>
    <row r="8820" spans="1:7" x14ac:dyDescent="0.25">
      <c r="A8820">
        <v>2016</v>
      </c>
      <c r="B8820" s="53" t="str">
        <f t="shared" si="274"/>
        <v>2016_TX7</v>
      </c>
      <c r="C8820" t="s">
        <v>389</v>
      </c>
      <c r="D8820" t="s">
        <v>1752</v>
      </c>
      <c r="E8820" s="53" t="str">
        <f t="shared" si="275"/>
        <v>2016_TXATASCOSA</v>
      </c>
      <c r="F8820">
        <v>417000</v>
      </c>
      <c r="G8820" s="53">
        <f t="array" ref="G8820">SUM(IF(A8820=A$5:A8820,IF(C8820=C$5:C8820,1,0),0))</f>
        <v>7</v>
      </c>
    </row>
    <row r="8821" spans="1:7" x14ac:dyDescent="0.25">
      <c r="A8821">
        <v>2016</v>
      </c>
      <c r="B8821" s="53" t="str">
        <f t="shared" si="274"/>
        <v>2016_TX8</v>
      </c>
      <c r="C8821" t="s">
        <v>389</v>
      </c>
      <c r="D8821" t="s">
        <v>1753</v>
      </c>
      <c r="E8821" s="53" t="str">
        <f t="shared" si="275"/>
        <v>2016_TXAUSTIN</v>
      </c>
      <c r="F8821">
        <v>417000</v>
      </c>
      <c r="G8821" s="53">
        <f t="array" ref="G8821">SUM(IF(A8821=A$5:A8821,IF(C8821=C$5:C8821,1,0),0))</f>
        <v>8</v>
      </c>
    </row>
    <row r="8822" spans="1:7" x14ac:dyDescent="0.25">
      <c r="A8822">
        <v>2016</v>
      </c>
      <c r="B8822" s="53" t="str">
        <f t="shared" si="274"/>
        <v>2016_TX9</v>
      </c>
      <c r="C8822" t="s">
        <v>389</v>
      </c>
      <c r="D8822" t="s">
        <v>1754</v>
      </c>
      <c r="E8822" s="53" t="str">
        <f t="shared" si="275"/>
        <v>2016_TXBAILEY</v>
      </c>
      <c r="F8822">
        <v>417000</v>
      </c>
      <c r="G8822" s="53">
        <f t="array" ref="G8822">SUM(IF(A8822=A$5:A8822,IF(C8822=C$5:C8822,1,0),0))</f>
        <v>9</v>
      </c>
    </row>
    <row r="8823" spans="1:7" x14ac:dyDescent="0.25">
      <c r="A8823">
        <v>2016</v>
      </c>
      <c r="B8823" s="53" t="str">
        <f t="shared" si="274"/>
        <v>2016_TX10</v>
      </c>
      <c r="C8823" t="s">
        <v>389</v>
      </c>
      <c r="D8823" t="s">
        <v>1755</v>
      </c>
      <c r="E8823" s="53" t="str">
        <f t="shared" si="275"/>
        <v>2016_TXBANDERA</v>
      </c>
      <c r="F8823">
        <v>417000</v>
      </c>
      <c r="G8823" s="53">
        <f t="array" ref="G8823">SUM(IF(A8823=A$5:A8823,IF(C8823=C$5:C8823,1,0),0))</f>
        <v>10</v>
      </c>
    </row>
    <row r="8824" spans="1:7" x14ac:dyDescent="0.25">
      <c r="A8824">
        <v>2016</v>
      </c>
      <c r="B8824" s="53" t="str">
        <f t="shared" si="274"/>
        <v>2016_TX11</v>
      </c>
      <c r="C8824" t="s">
        <v>389</v>
      </c>
      <c r="D8824" t="s">
        <v>1756</v>
      </c>
      <c r="E8824" s="53" t="str">
        <f t="shared" si="275"/>
        <v>2016_TXBASTROP</v>
      </c>
      <c r="F8824">
        <v>417000</v>
      </c>
      <c r="G8824" s="53">
        <f t="array" ref="G8824">SUM(IF(A8824=A$5:A8824,IF(C8824=C$5:C8824,1,0),0))</f>
        <v>11</v>
      </c>
    </row>
    <row r="8825" spans="1:7" x14ac:dyDescent="0.25">
      <c r="A8825">
        <v>2016</v>
      </c>
      <c r="B8825" s="53" t="str">
        <f t="shared" si="274"/>
        <v>2016_TX12</v>
      </c>
      <c r="C8825" t="s">
        <v>389</v>
      </c>
      <c r="D8825" t="s">
        <v>1757</v>
      </c>
      <c r="E8825" s="53" t="str">
        <f t="shared" si="275"/>
        <v>2016_TXBAYLOR</v>
      </c>
      <c r="F8825">
        <v>417000</v>
      </c>
      <c r="G8825" s="53">
        <f t="array" ref="G8825">SUM(IF(A8825=A$5:A8825,IF(C8825=C$5:C8825,1,0),0))</f>
        <v>12</v>
      </c>
    </row>
    <row r="8826" spans="1:7" x14ac:dyDescent="0.25">
      <c r="A8826">
        <v>2016</v>
      </c>
      <c r="B8826" s="53" t="str">
        <f t="shared" si="274"/>
        <v>2016_TX13</v>
      </c>
      <c r="C8826" t="s">
        <v>389</v>
      </c>
      <c r="D8826" t="s">
        <v>1758</v>
      </c>
      <c r="E8826" s="53" t="str">
        <f t="shared" si="275"/>
        <v>2016_TXBEE</v>
      </c>
      <c r="F8826">
        <v>417000</v>
      </c>
      <c r="G8826" s="53">
        <f t="array" ref="G8826">SUM(IF(A8826=A$5:A8826,IF(C8826=C$5:C8826,1,0),0))</f>
        <v>13</v>
      </c>
    </row>
    <row r="8827" spans="1:7" x14ac:dyDescent="0.25">
      <c r="A8827">
        <v>2016</v>
      </c>
      <c r="B8827" s="53" t="str">
        <f t="shared" si="274"/>
        <v>2016_TX14</v>
      </c>
      <c r="C8827" t="s">
        <v>389</v>
      </c>
      <c r="D8827" t="s">
        <v>1004</v>
      </c>
      <c r="E8827" s="53" t="str">
        <f t="shared" si="275"/>
        <v>2016_TXBELL</v>
      </c>
      <c r="F8827">
        <v>417000</v>
      </c>
      <c r="G8827" s="53">
        <f t="array" ref="G8827">SUM(IF(A8827=A$5:A8827,IF(C8827=C$5:C8827,1,0),0))</f>
        <v>14</v>
      </c>
    </row>
    <row r="8828" spans="1:7" x14ac:dyDescent="0.25">
      <c r="A8828">
        <v>2016</v>
      </c>
      <c r="B8828" s="53" t="str">
        <f t="shared" si="274"/>
        <v>2016_TX15</v>
      </c>
      <c r="C8828" t="s">
        <v>389</v>
      </c>
      <c r="D8828" t="s">
        <v>1759</v>
      </c>
      <c r="E8828" s="53" t="str">
        <f t="shared" si="275"/>
        <v>2016_TXBEXAR</v>
      </c>
      <c r="F8828">
        <v>417000</v>
      </c>
      <c r="G8828" s="53">
        <f t="array" ref="G8828">SUM(IF(A8828=A$5:A8828,IF(C8828=C$5:C8828,1,0),0))</f>
        <v>15</v>
      </c>
    </row>
    <row r="8829" spans="1:7" x14ac:dyDescent="0.25">
      <c r="A8829">
        <v>2016</v>
      </c>
      <c r="B8829" s="53" t="str">
        <f t="shared" si="274"/>
        <v>2016_TX16</v>
      </c>
      <c r="C8829" t="s">
        <v>389</v>
      </c>
      <c r="D8829" t="s">
        <v>1760</v>
      </c>
      <c r="E8829" s="53" t="str">
        <f t="shared" si="275"/>
        <v>2016_TXBLANCO</v>
      </c>
      <c r="F8829">
        <v>417000</v>
      </c>
      <c r="G8829" s="53">
        <f t="array" ref="G8829">SUM(IF(A8829=A$5:A8829,IF(C8829=C$5:C8829,1,0),0))</f>
        <v>16</v>
      </c>
    </row>
    <row r="8830" spans="1:7" x14ac:dyDescent="0.25">
      <c r="A8830">
        <v>2016</v>
      </c>
      <c r="B8830" s="53" t="str">
        <f t="shared" si="274"/>
        <v>2016_TX17</v>
      </c>
      <c r="C8830" t="s">
        <v>389</v>
      </c>
      <c r="D8830" t="s">
        <v>1761</v>
      </c>
      <c r="E8830" s="53" t="str">
        <f t="shared" si="275"/>
        <v>2016_TXBORDEN</v>
      </c>
      <c r="F8830">
        <v>417000</v>
      </c>
      <c r="G8830" s="53">
        <f t="array" ref="G8830">SUM(IF(A8830=A$5:A8830,IF(C8830=C$5:C8830,1,0),0))</f>
        <v>17</v>
      </c>
    </row>
    <row r="8831" spans="1:7" x14ac:dyDescent="0.25">
      <c r="A8831">
        <v>2016</v>
      </c>
      <c r="B8831" s="53" t="str">
        <f t="shared" si="274"/>
        <v>2016_TX18</v>
      </c>
      <c r="C8831" t="s">
        <v>389</v>
      </c>
      <c r="D8831" t="s">
        <v>1762</v>
      </c>
      <c r="E8831" s="53" t="str">
        <f t="shared" si="275"/>
        <v>2016_TXBOSQUE</v>
      </c>
      <c r="F8831">
        <v>417000</v>
      </c>
      <c r="G8831" s="53">
        <f t="array" ref="G8831">SUM(IF(A8831=A$5:A8831,IF(C8831=C$5:C8831,1,0),0))</f>
        <v>18</v>
      </c>
    </row>
    <row r="8832" spans="1:7" x14ac:dyDescent="0.25">
      <c r="A8832">
        <v>2016</v>
      </c>
      <c r="B8832" s="53" t="str">
        <f t="shared" si="274"/>
        <v>2016_TX19</v>
      </c>
      <c r="C8832" t="s">
        <v>389</v>
      </c>
      <c r="D8832" t="s">
        <v>1763</v>
      </c>
      <c r="E8832" s="53" t="str">
        <f t="shared" si="275"/>
        <v>2016_TXBOWIE</v>
      </c>
      <c r="F8832">
        <v>417000</v>
      </c>
      <c r="G8832" s="53">
        <f t="array" ref="G8832">SUM(IF(A8832=A$5:A8832,IF(C8832=C$5:C8832,1,0),0))</f>
        <v>19</v>
      </c>
    </row>
    <row r="8833" spans="1:7" x14ac:dyDescent="0.25">
      <c r="A8833">
        <v>2016</v>
      </c>
      <c r="B8833" s="53" t="str">
        <f t="shared" si="274"/>
        <v>2016_TX20</v>
      </c>
      <c r="C8833" t="s">
        <v>389</v>
      </c>
      <c r="D8833" t="s">
        <v>1764</v>
      </c>
      <c r="E8833" s="53" t="str">
        <f t="shared" si="275"/>
        <v>2016_TXBRAZORIA</v>
      </c>
      <c r="F8833">
        <v>417000</v>
      </c>
      <c r="G8833" s="53">
        <f t="array" ref="G8833">SUM(IF(A8833=A$5:A8833,IF(C8833=C$5:C8833,1,0),0))</f>
        <v>20</v>
      </c>
    </row>
    <row r="8834" spans="1:7" x14ac:dyDescent="0.25">
      <c r="A8834">
        <v>2016</v>
      </c>
      <c r="B8834" s="53" t="str">
        <f t="shared" si="274"/>
        <v>2016_TX21</v>
      </c>
      <c r="C8834" t="s">
        <v>389</v>
      </c>
      <c r="D8834" t="s">
        <v>1765</v>
      </c>
      <c r="E8834" s="53" t="str">
        <f t="shared" si="275"/>
        <v>2016_TXBRAZOS</v>
      </c>
      <c r="F8834">
        <v>417000</v>
      </c>
      <c r="G8834" s="53">
        <f t="array" ref="G8834">SUM(IF(A8834=A$5:A8834,IF(C8834=C$5:C8834,1,0),0))</f>
        <v>21</v>
      </c>
    </row>
    <row r="8835" spans="1:7" x14ac:dyDescent="0.25">
      <c r="A8835">
        <v>2016</v>
      </c>
      <c r="B8835" s="53" t="str">
        <f t="shared" si="274"/>
        <v>2016_TX22</v>
      </c>
      <c r="C8835" t="s">
        <v>389</v>
      </c>
      <c r="D8835" t="s">
        <v>1766</v>
      </c>
      <c r="E8835" s="53" t="str">
        <f t="shared" si="275"/>
        <v>2016_TXBREWSTER</v>
      </c>
      <c r="F8835">
        <v>417000</v>
      </c>
      <c r="G8835" s="53">
        <f t="array" ref="G8835">SUM(IF(A8835=A$5:A8835,IF(C8835=C$5:C8835,1,0),0))</f>
        <v>22</v>
      </c>
    </row>
    <row r="8836" spans="1:7" x14ac:dyDescent="0.25">
      <c r="A8836">
        <v>2016</v>
      </c>
      <c r="B8836" s="53" t="str">
        <f t="shared" si="274"/>
        <v>2016_TX23</v>
      </c>
      <c r="C8836" t="s">
        <v>389</v>
      </c>
      <c r="D8836" t="s">
        <v>1767</v>
      </c>
      <c r="E8836" s="53" t="str">
        <f t="shared" si="275"/>
        <v>2016_TXBRISCOE</v>
      </c>
      <c r="F8836">
        <v>417000</v>
      </c>
      <c r="G8836" s="53">
        <f t="array" ref="G8836">SUM(IF(A8836=A$5:A8836,IF(C8836=C$5:C8836,1,0),0))</f>
        <v>23</v>
      </c>
    </row>
    <row r="8837" spans="1:7" x14ac:dyDescent="0.25">
      <c r="A8837">
        <v>2016</v>
      </c>
      <c r="B8837" s="53" t="str">
        <f t="shared" si="274"/>
        <v>2016_TX24</v>
      </c>
      <c r="C8837" t="s">
        <v>389</v>
      </c>
      <c r="D8837" t="s">
        <v>682</v>
      </c>
      <c r="E8837" s="53" t="str">
        <f t="shared" si="275"/>
        <v>2016_TXBROOKS</v>
      </c>
      <c r="F8837">
        <v>417000</v>
      </c>
      <c r="G8837" s="53">
        <f t="array" ref="G8837">SUM(IF(A8837=A$5:A8837,IF(C8837=C$5:C8837,1,0),0))</f>
        <v>24</v>
      </c>
    </row>
    <row r="8838" spans="1:7" x14ac:dyDescent="0.25">
      <c r="A8838">
        <v>2016</v>
      </c>
      <c r="B8838" s="53" t="str">
        <f t="shared" ref="B8838:B8901" si="276">A8838&amp;"_"&amp;C8838&amp;G8838</f>
        <v>2016_TX25</v>
      </c>
      <c r="C8838" t="s">
        <v>389</v>
      </c>
      <c r="D8838" t="s">
        <v>808</v>
      </c>
      <c r="E8838" s="53" t="str">
        <f t="shared" ref="E8838:E8901" si="277">A8838&amp;"_"&amp;C8838&amp;D8838</f>
        <v>2016_TXBROWN</v>
      </c>
      <c r="F8838">
        <v>417000</v>
      </c>
      <c r="G8838" s="53">
        <f t="array" ref="G8838">SUM(IF(A8838=A$5:A8838,IF(C8838=C$5:C8838,1,0),0))</f>
        <v>25</v>
      </c>
    </row>
    <row r="8839" spans="1:7" x14ac:dyDescent="0.25">
      <c r="A8839">
        <v>2016</v>
      </c>
      <c r="B8839" s="53" t="str">
        <f t="shared" si="276"/>
        <v>2016_TX26</v>
      </c>
      <c r="C8839" t="s">
        <v>389</v>
      </c>
      <c r="D8839" t="s">
        <v>1768</v>
      </c>
      <c r="E8839" s="53" t="str">
        <f t="shared" si="277"/>
        <v>2016_TXBURLESON</v>
      </c>
      <c r="F8839">
        <v>417000</v>
      </c>
      <c r="G8839" s="53">
        <f t="array" ref="G8839">SUM(IF(A8839=A$5:A8839,IF(C8839=C$5:C8839,1,0),0))</f>
        <v>26</v>
      </c>
    </row>
    <row r="8840" spans="1:7" x14ac:dyDescent="0.25">
      <c r="A8840">
        <v>2016</v>
      </c>
      <c r="B8840" s="53" t="str">
        <f t="shared" si="276"/>
        <v>2016_TX27</v>
      </c>
      <c r="C8840" t="s">
        <v>389</v>
      </c>
      <c r="D8840" t="s">
        <v>1769</v>
      </c>
      <c r="E8840" s="53" t="str">
        <f t="shared" si="277"/>
        <v>2016_TXBURNET</v>
      </c>
      <c r="F8840">
        <v>417000</v>
      </c>
      <c r="G8840" s="53">
        <f t="array" ref="G8840">SUM(IF(A8840=A$5:A8840,IF(C8840=C$5:C8840,1,0),0))</f>
        <v>27</v>
      </c>
    </row>
    <row r="8841" spans="1:7" x14ac:dyDescent="0.25">
      <c r="A8841">
        <v>2016</v>
      </c>
      <c r="B8841" s="53" t="str">
        <f t="shared" si="276"/>
        <v>2016_TX28</v>
      </c>
      <c r="C8841" t="s">
        <v>389</v>
      </c>
      <c r="D8841" t="s">
        <v>1011</v>
      </c>
      <c r="E8841" s="53" t="str">
        <f t="shared" si="277"/>
        <v>2016_TXCALDWELL</v>
      </c>
      <c r="F8841">
        <v>417000</v>
      </c>
      <c r="G8841" s="53">
        <f t="array" ref="G8841">SUM(IF(A8841=A$5:A8841,IF(C8841=C$5:C8841,1,0),0))</f>
        <v>28</v>
      </c>
    </row>
    <row r="8842" spans="1:7" x14ac:dyDescent="0.25">
      <c r="A8842">
        <v>2016</v>
      </c>
      <c r="B8842" s="53" t="str">
        <f t="shared" si="276"/>
        <v>2016_TX29</v>
      </c>
      <c r="C8842" t="s">
        <v>389</v>
      </c>
      <c r="D8842" t="s">
        <v>434</v>
      </c>
      <c r="E8842" s="53" t="str">
        <f t="shared" si="277"/>
        <v>2016_TXCALHOUN</v>
      </c>
      <c r="F8842">
        <v>417000</v>
      </c>
      <c r="G8842" s="53">
        <f t="array" ref="G8842">SUM(IF(A8842=A$5:A8842,IF(C8842=C$5:C8842,1,0),0))</f>
        <v>29</v>
      </c>
    </row>
    <row r="8843" spans="1:7" x14ac:dyDescent="0.25">
      <c r="A8843">
        <v>2016</v>
      </c>
      <c r="B8843" s="53" t="str">
        <f t="shared" si="276"/>
        <v>2016_TX30</v>
      </c>
      <c r="C8843" t="s">
        <v>389</v>
      </c>
      <c r="D8843" t="s">
        <v>1770</v>
      </c>
      <c r="E8843" s="53" t="str">
        <f t="shared" si="277"/>
        <v>2016_TXCALLAHAN</v>
      </c>
      <c r="F8843">
        <v>417000</v>
      </c>
      <c r="G8843" s="53">
        <f t="array" ref="G8843">SUM(IF(A8843=A$5:A8843,IF(C8843=C$5:C8843,1,0),0))</f>
        <v>30</v>
      </c>
    </row>
    <row r="8844" spans="1:7" x14ac:dyDescent="0.25">
      <c r="A8844">
        <v>2016</v>
      </c>
      <c r="B8844" s="53" t="str">
        <f t="shared" si="276"/>
        <v>2016_TX31</v>
      </c>
      <c r="C8844" t="s">
        <v>389</v>
      </c>
      <c r="D8844" t="s">
        <v>1062</v>
      </c>
      <c r="E8844" s="53" t="str">
        <f t="shared" si="277"/>
        <v>2016_TXCAMERON</v>
      </c>
      <c r="F8844">
        <v>417000</v>
      </c>
      <c r="G8844" s="53">
        <f t="array" ref="G8844">SUM(IF(A8844=A$5:A8844,IF(C8844=C$5:C8844,1,0),0))</f>
        <v>31</v>
      </c>
    </row>
    <row r="8845" spans="1:7" x14ac:dyDescent="0.25">
      <c r="A8845">
        <v>2016</v>
      </c>
      <c r="B8845" s="53" t="str">
        <f t="shared" si="276"/>
        <v>2016_TX32</v>
      </c>
      <c r="C8845" t="s">
        <v>389</v>
      </c>
      <c r="D8845" t="s">
        <v>1771</v>
      </c>
      <c r="E8845" s="53" t="str">
        <f t="shared" si="277"/>
        <v>2016_TXCAMP</v>
      </c>
      <c r="F8845">
        <v>417000</v>
      </c>
      <c r="G8845" s="53">
        <f t="array" ref="G8845">SUM(IF(A8845=A$5:A8845,IF(C8845=C$5:C8845,1,0),0))</f>
        <v>32</v>
      </c>
    </row>
    <row r="8846" spans="1:7" x14ac:dyDescent="0.25">
      <c r="A8846">
        <v>2016</v>
      </c>
      <c r="B8846" s="53" t="str">
        <f t="shared" si="276"/>
        <v>2016_TX33</v>
      </c>
      <c r="C8846" t="s">
        <v>389</v>
      </c>
      <c r="D8846" t="s">
        <v>1772</v>
      </c>
      <c r="E8846" s="53" t="str">
        <f t="shared" si="277"/>
        <v>2016_TXCARSON</v>
      </c>
      <c r="F8846">
        <v>417000</v>
      </c>
      <c r="G8846" s="53">
        <f t="array" ref="G8846">SUM(IF(A8846=A$5:A8846,IF(C8846=C$5:C8846,1,0),0))</f>
        <v>33</v>
      </c>
    </row>
    <row r="8847" spans="1:7" x14ac:dyDescent="0.25">
      <c r="A8847">
        <v>2016</v>
      </c>
      <c r="B8847" s="53" t="str">
        <f t="shared" si="276"/>
        <v>2016_TX34</v>
      </c>
      <c r="C8847" t="s">
        <v>389</v>
      </c>
      <c r="D8847" t="s">
        <v>810</v>
      </c>
      <c r="E8847" s="53" t="str">
        <f t="shared" si="277"/>
        <v>2016_TXCASS</v>
      </c>
      <c r="F8847">
        <v>417000</v>
      </c>
      <c r="G8847" s="53">
        <f t="array" ref="G8847">SUM(IF(A8847=A$5:A8847,IF(C8847=C$5:C8847,1,0),0))</f>
        <v>34</v>
      </c>
    </row>
    <row r="8848" spans="1:7" x14ac:dyDescent="0.25">
      <c r="A8848">
        <v>2016</v>
      </c>
      <c r="B8848" s="53" t="str">
        <f t="shared" si="276"/>
        <v>2016_TX35</v>
      </c>
      <c r="C8848" t="s">
        <v>389</v>
      </c>
      <c r="D8848" t="s">
        <v>1773</v>
      </c>
      <c r="E8848" s="53" t="str">
        <f t="shared" si="277"/>
        <v>2016_TXCASTRO</v>
      </c>
      <c r="F8848">
        <v>417000</v>
      </c>
      <c r="G8848" s="53">
        <f t="array" ref="G8848">SUM(IF(A8848=A$5:A8848,IF(C8848=C$5:C8848,1,0),0))</f>
        <v>35</v>
      </c>
    </row>
    <row r="8849" spans="1:7" x14ac:dyDescent="0.25">
      <c r="A8849">
        <v>2016</v>
      </c>
      <c r="B8849" s="53" t="str">
        <f t="shared" si="276"/>
        <v>2016_TX36</v>
      </c>
      <c r="C8849" t="s">
        <v>389</v>
      </c>
      <c r="D8849" t="s">
        <v>435</v>
      </c>
      <c r="E8849" s="53" t="str">
        <f t="shared" si="277"/>
        <v>2016_TXCHAMBERS</v>
      </c>
      <c r="F8849">
        <v>417000</v>
      </c>
      <c r="G8849" s="53">
        <f t="array" ref="G8849">SUM(IF(A8849=A$5:A8849,IF(C8849=C$5:C8849,1,0),0))</f>
        <v>36</v>
      </c>
    </row>
    <row r="8850" spans="1:7" x14ac:dyDescent="0.25">
      <c r="A8850">
        <v>2016</v>
      </c>
      <c r="B8850" s="53" t="str">
        <f t="shared" si="276"/>
        <v>2016_TX37</v>
      </c>
      <c r="C8850" t="s">
        <v>389</v>
      </c>
      <c r="D8850" t="s">
        <v>436</v>
      </c>
      <c r="E8850" s="53" t="str">
        <f t="shared" si="277"/>
        <v>2016_TXCHEROKEE</v>
      </c>
      <c r="F8850">
        <v>417000</v>
      </c>
      <c r="G8850" s="53">
        <f t="array" ref="G8850">SUM(IF(A8850=A$5:A8850,IF(C8850=C$5:C8850,1,0),0))</f>
        <v>37</v>
      </c>
    </row>
    <row r="8851" spans="1:7" x14ac:dyDescent="0.25">
      <c r="A8851">
        <v>2016</v>
      </c>
      <c r="B8851" s="53" t="str">
        <f t="shared" si="276"/>
        <v>2016_TX38</v>
      </c>
      <c r="C8851" t="s">
        <v>389</v>
      </c>
      <c r="D8851" t="s">
        <v>1774</v>
      </c>
      <c r="E8851" s="53" t="str">
        <f t="shared" si="277"/>
        <v>2016_TXCHILDRESS</v>
      </c>
      <c r="F8851">
        <v>417000</v>
      </c>
      <c r="G8851" s="53">
        <f t="array" ref="G8851">SUM(IF(A8851=A$5:A8851,IF(C8851=C$5:C8851,1,0),0))</f>
        <v>38</v>
      </c>
    </row>
    <row r="8852" spans="1:7" x14ac:dyDescent="0.25">
      <c r="A8852">
        <v>2016</v>
      </c>
      <c r="B8852" s="53" t="str">
        <f t="shared" si="276"/>
        <v>2016_TX39</v>
      </c>
      <c r="C8852" t="s">
        <v>389</v>
      </c>
      <c r="D8852" t="s">
        <v>439</v>
      </c>
      <c r="E8852" s="53" t="str">
        <f t="shared" si="277"/>
        <v>2016_TXCLAY</v>
      </c>
      <c r="F8852">
        <v>417000</v>
      </c>
      <c r="G8852" s="53">
        <f t="array" ref="G8852">SUM(IF(A8852=A$5:A8852,IF(C8852=C$5:C8852,1,0),0))</f>
        <v>39</v>
      </c>
    </row>
    <row r="8853" spans="1:7" x14ac:dyDescent="0.25">
      <c r="A8853">
        <v>2016</v>
      </c>
      <c r="B8853" s="53" t="str">
        <f t="shared" si="276"/>
        <v>2016_TX40</v>
      </c>
      <c r="C8853" t="s">
        <v>389</v>
      </c>
      <c r="D8853" t="s">
        <v>1775</v>
      </c>
      <c r="E8853" s="53" t="str">
        <f t="shared" si="277"/>
        <v>2016_TXCOCHRAN</v>
      </c>
      <c r="F8853">
        <v>417000</v>
      </c>
      <c r="G8853" s="53">
        <f t="array" ref="G8853">SUM(IF(A8853=A$5:A8853,IF(C8853=C$5:C8853,1,0),0))</f>
        <v>40</v>
      </c>
    </row>
    <row r="8854" spans="1:7" x14ac:dyDescent="0.25">
      <c r="A8854">
        <v>2016</v>
      </c>
      <c r="B8854" s="53" t="str">
        <f t="shared" si="276"/>
        <v>2016_TX41</v>
      </c>
      <c r="C8854" t="s">
        <v>389</v>
      </c>
      <c r="D8854" t="s">
        <v>1776</v>
      </c>
      <c r="E8854" s="53" t="str">
        <f t="shared" si="277"/>
        <v>2016_TXCOKE</v>
      </c>
      <c r="F8854">
        <v>417000</v>
      </c>
      <c r="G8854" s="53">
        <f t="array" ref="G8854">SUM(IF(A8854=A$5:A8854,IF(C8854=C$5:C8854,1,0),0))</f>
        <v>41</v>
      </c>
    </row>
    <row r="8855" spans="1:7" x14ac:dyDescent="0.25">
      <c r="A8855">
        <v>2016</v>
      </c>
      <c r="B8855" s="53" t="str">
        <f t="shared" si="276"/>
        <v>2016_TX42</v>
      </c>
      <c r="C8855" t="s">
        <v>389</v>
      </c>
      <c r="D8855" t="s">
        <v>1777</v>
      </c>
      <c r="E8855" s="53" t="str">
        <f t="shared" si="277"/>
        <v>2016_TXCOLEMAN</v>
      </c>
      <c r="F8855">
        <v>417000</v>
      </c>
      <c r="G8855" s="53">
        <f t="array" ref="G8855">SUM(IF(A8855=A$5:A8855,IF(C8855=C$5:C8855,1,0),0))</f>
        <v>42</v>
      </c>
    </row>
    <row r="8856" spans="1:7" x14ac:dyDescent="0.25">
      <c r="A8856">
        <v>2016</v>
      </c>
      <c r="B8856" s="53" t="str">
        <f t="shared" si="276"/>
        <v>2016_TX43</v>
      </c>
      <c r="C8856" t="s">
        <v>389</v>
      </c>
      <c r="D8856" t="s">
        <v>1778</v>
      </c>
      <c r="E8856" s="53" t="str">
        <f t="shared" si="277"/>
        <v>2016_TXCOLLIN</v>
      </c>
      <c r="F8856">
        <v>417000</v>
      </c>
      <c r="G8856" s="53">
        <f t="array" ref="G8856">SUM(IF(A8856=A$5:A8856,IF(C8856=C$5:C8856,1,0),0))</f>
        <v>43</v>
      </c>
    </row>
    <row r="8857" spans="1:7" x14ac:dyDescent="0.25">
      <c r="A8857">
        <v>2016</v>
      </c>
      <c r="B8857" s="53" t="str">
        <f t="shared" si="276"/>
        <v>2016_TX44</v>
      </c>
      <c r="C8857" t="s">
        <v>389</v>
      </c>
      <c r="D8857" t="s">
        <v>1779</v>
      </c>
      <c r="E8857" s="53" t="str">
        <f t="shared" si="277"/>
        <v>2016_TXCOLLINGSWORTH</v>
      </c>
      <c r="F8857">
        <v>417000</v>
      </c>
      <c r="G8857" s="53">
        <f t="array" ref="G8857">SUM(IF(A8857=A$5:A8857,IF(C8857=C$5:C8857,1,0),0))</f>
        <v>44</v>
      </c>
    </row>
    <row r="8858" spans="1:7" x14ac:dyDescent="0.25">
      <c r="A8858">
        <v>2016</v>
      </c>
      <c r="B8858" s="53" t="str">
        <f t="shared" si="276"/>
        <v>2016_TX45</v>
      </c>
      <c r="C8858" t="s">
        <v>389</v>
      </c>
      <c r="D8858" t="s">
        <v>83</v>
      </c>
      <c r="E8858" s="53" t="str">
        <f t="shared" si="277"/>
        <v>2016_TXCOLORADO</v>
      </c>
      <c r="F8858">
        <v>417000</v>
      </c>
      <c r="G8858" s="53">
        <f t="array" ref="G8858">SUM(IF(A8858=A$5:A8858,IF(C8858=C$5:C8858,1,0),0))</f>
        <v>45</v>
      </c>
    </row>
    <row r="8859" spans="1:7" x14ac:dyDescent="0.25">
      <c r="A8859">
        <v>2016</v>
      </c>
      <c r="B8859" s="53" t="str">
        <f t="shared" si="276"/>
        <v>2016_TX46</v>
      </c>
      <c r="C8859" t="s">
        <v>389</v>
      </c>
      <c r="D8859" t="s">
        <v>1780</v>
      </c>
      <c r="E8859" s="53" t="str">
        <f t="shared" si="277"/>
        <v>2016_TXCOMAL</v>
      </c>
      <c r="F8859">
        <v>417000</v>
      </c>
      <c r="G8859" s="53">
        <f t="array" ref="G8859">SUM(IF(A8859=A$5:A8859,IF(C8859=C$5:C8859,1,0),0))</f>
        <v>46</v>
      </c>
    </row>
    <row r="8860" spans="1:7" x14ac:dyDescent="0.25">
      <c r="A8860">
        <v>2016</v>
      </c>
      <c r="B8860" s="53" t="str">
        <f t="shared" si="276"/>
        <v>2016_TX47</v>
      </c>
      <c r="C8860" t="s">
        <v>389</v>
      </c>
      <c r="D8860" t="s">
        <v>948</v>
      </c>
      <c r="E8860" s="53" t="str">
        <f t="shared" si="277"/>
        <v>2016_TXCOMANCHE</v>
      </c>
      <c r="F8860">
        <v>417000</v>
      </c>
      <c r="G8860" s="53">
        <f t="array" ref="G8860">SUM(IF(A8860=A$5:A8860,IF(C8860=C$5:C8860,1,0),0))</f>
        <v>47</v>
      </c>
    </row>
    <row r="8861" spans="1:7" x14ac:dyDescent="0.25">
      <c r="A8861">
        <v>2016</v>
      </c>
      <c r="B8861" s="53" t="str">
        <f t="shared" si="276"/>
        <v>2016_TX48</v>
      </c>
      <c r="C8861" t="s">
        <v>389</v>
      </c>
      <c r="D8861" t="s">
        <v>1781</v>
      </c>
      <c r="E8861" s="53" t="str">
        <f t="shared" si="277"/>
        <v>2016_TXCONCHO</v>
      </c>
      <c r="F8861">
        <v>417000</v>
      </c>
      <c r="G8861" s="53">
        <f t="array" ref="G8861">SUM(IF(A8861=A$5:A8861,IF(C8861=C$5:C8861,1,0),0))</f>
        <v>48</v>
      </c>
    </row>
    <row r="8862" spans="1:7" x14ac:dyDescent="0.25">
      <c r="A8862">
        <v>2016</v>
      </c>
      <c r="B8862" s="53" t="str">
        <f t="shared" si="276"/>
        <v>2016_TX49</v>
      </c>
      <c r="C8862" t="s">
        <v>389</v>
      </c>
      <c r="D8862" t="s">
        <v>1782</v>
      </c>
      <c r="E8862" s="53" t="str">
        <f t="shared" si="277"/>
        <v>2016_TXCOOKE</v>
      </c>
      <c r="F8862">
        <v>417000</v>
      </c>
      <c r="G8862" s="53">
        <f t="array" ref="G8862">SUM(IF(A8862=A$5:A8862,IF(C8862=C$5:C8862,1,0),0))</f>
        <v>49</v>
      </c>
    </row>
    <row r="8863" spans="1:7" x14ac:dyDescent="0.25">
      <c r="A8863">
        <v>2016</v>
      </c>
      <c r="B8863" s="53" t="str">
        <f t="shared" si="276"/>
        <v>2016_TX50</v>
      </c>
      <c r="C8863" t="s">
        <v>389</v>
      </c>
      <c r="D8863" t="s">
        <v>1783</v>
      </c>
      <c r="E8863" s="53" t="str">
        <f t="shared" si="277"/>
        <v>2016_TXCORYELL</v>
      </c>
      <c r="F8863">
        <v>417000</v>
      </c>
      <c r="G8863" s="53">
        <f t="array" ref="G8863">SUM(IF(A8863=A$5:A8863,IF(C8863=C$5:C8863,1,0),0))</f>
        <v>50</v>
      </c>
    </row>
    <row r="8864" spans="1:7" x14ac:dyDescent="0.25">
      <c r="A8864">
        <v>2016</v>
      </c>
      <c r="B8864" s="53" t="str">
        <f t="shared" si="276"/>
        <v>2016_TX51</v>
      </c>
      <c r="C8864" t="s">
        <v>389</v>
      </c>
      <c r="D8864" t="s">
        <v>1784</v>
      </c>
      <c r="E8864" s="53" t="str">
        <f t="shared" si="277"/>
        <v>2016_TXCOTTLE</v>
      </c>
      <c r="F8864">
        <v>417000</v>
      </c>
      <c r="G8864" s="53">
        <f t="array" ref="G8864">SUM(IF(A8864=A$5:A8864,IF(C8864=C$5:C8864,1,0),0))</f>
        <v>51</v>
      </c>
    </row>
    <row r="8865" spans="1:7" x14ac:dyDescent="0.25">
      <c r="A8865">
        <v>2016</v>
      </c>
      <c r="B8865" s="53" t="str">
        <f t="shared" si="276"/>
        <v>2016_TX52</v>
      </c>
      <c r="C8865" t="s">
        <v>389</v>
      </c>
      <c r="D8865" t="s">
        <v>1785</v>
      </c>
      <c r="E8865" s="53" t="str">
        <f t="shared" si="277"/>
        <v>2016_TXCRANE</v>
      </c>
      <c r="F8865">
        <v>417000</v>
      </c>
      <c r="G8865" s="53">
        <f t="array" ref="G8865">SUM(IF(A8865=A$5:A8865,IF(C8865=C$5:C8865,1,0),0))</f>
        <v>52</v>
      </c>
    </row>
    <row r="8866" spans="1:7" x14ac:dyDescent="0.25">
      <c r="A8866">
        <v>2016</v>
      </c>
      <c r="B8866" s="53" t="str">
        <f t="shared" si="276"/>
        <v>2016_TX53</v>
      </c>
      <c r="C8866" t="s">
        <v>389</v>
      </c>
      <c r="D8866" t="s">
        <v>1729</v>
      </c>
      <c r="E8866" s="53" t="str">
        <f t="shared" si="277"/>
        <v>2016_TXCROCKETT</v>
      </c>
      <c r="F8866">
        <v>417000</v>
      </c>
      <c r="G8866" s="53">
        <f t="array" ref="G8866">SUM(IF(A8866=A$5:A8866,IF(C8866=C$5:C8866,1,0),0))</f>
        <v>53</v>
      </c>
    </row>
    <row r="8867" spans="1:7" x14ac:dyDescent="0.25">
      <c r="A8867">
        <v>2016</v>
      </c>
      <c r="B8867" s="53" t="str">
        <f t="shared" si="276"/>
        <v>2016_TX54</v>
      </c>
      <c r="C8867" t="s">
        <v>389</v>
      </c>
      <c r="D8867" t="s">
        <v>1786</v>
      </c>
      <c r="E8867" s="53" t="str">
        <f t="shared" si="277"/>
        <v>2016_TXCROSBY</v>
      </c>
      <c r="F8867">
        <v>417000</v>
      </c>
      <c r="G8867" s="53">
        <f t="array" ref="G8867">SUM(IF(A8867=A$5:A8867,IF(C8867=C$5:C8867,1,0),0))</f>
        <v>54</v>
      </c>
    </row>
    <row r="8868" spans="1:7" x14ac:dyDescent="0.25">
      <c r="A8868">
        <v>2016</v>
      </c>
      <c r="B8868" s="53" t="str">
        <f t="shared" si="276"/>
        <v>2016_TX55</v>
      </c>
      <c r="C8868" t="s">
        <v>389</v>
      </c>
      <c r="D8868" t="s">
        <v>1787</v>
      </c>
      <c r="E8868" s="53" t="str">
        <f t="shared" si="277"/>
        <v>2016_TXCULBERSON</v>
      </c>
      <c r="F8868">
        <v>417000</v>
      </c>
      <c r="G8868" s="53">
        <f t="array" ref="G8868">SUM(IF(A8868=A$5:A8868,IF(C8868=C$5:C8868,1,0),0))</f>
        <v>55</v>
      </c>
    </row>
    <row r="8869" spans="1:7" x14ac:dyDescent="0.25">
      <c r="A8869">
        <v>2016</v>
      </c>
      <c r="B8869" s="53" t="str">
        <f t="shared" si="276"/>
        <v>2016_TX56</v>
      </c>
      <c r="C8869" t="s">
        <v>389</v>
      </c>
      <c r="D8869" t="s">
        <v>1788</v>
      </c>
      <c r="E8869" s="53" t="str">
        <f t="shared" si="277"/>
        <v>2016_TXDALLAM</v>
      </c>
      <c r="F8869">
        <v>417000</v>
      </c>
      <c r="G8869" s="53">
        <f t="array" ref="G8869">SUM(IF(A8869=A$5:A8869,IF(C8869=C$5:C8869,1,0),0))</f>
        <v>56</v>
      </c>
    </row>
    <row r="8870" spans="1:7" x14ac:dyDescent="0.25">
      <c r="A8870">
        <v>2016</v>
      </c>
      <c r="B8870" s="53" t="str">
        <f t="shared" si="276"/>
        <v>2016_TX57</v>
      </c>
      <c r="C8870" t="s">
        <v>389</v>
      </c>
      <c r="D8870" t="s">
        <v>449</v>
      </c>
      <c r="E8870" s="53" t="str">
        <f t="shared" si="277"/>
        <v>2016_TXDALLAS</v>
      </c>
      <c r="F8870">
        <v>417000</v>
      </c>
      <c r="G8870" s="53">
        <f t="array" ref="G8870">SUM(IF(A8870=A$5:A8870,IF(C8870=C$5:C8870,1,0),0))</f>
        <v>57</v>
      </c>
    </row>
    <row r="8871" spans="1:7" x14ac:dyDescent="0.25">
      <c r="A8871">
        <v>2016</v>
      </c>
      <c r="B8871" s="53" t="str">
        <f t="shared" si="276"/>
        <v>2016_TX58</v>
      </c>
      <c r="C8871" t="s">
        <v>389</v>
      </c>
      <c r="D8871" t="s">
        <v>701</v>
      </c>
      <c r="E8871" s="53" t="str">
        <f t="shared" si="277"/>
        <v>2016_TXDAWSON</v>
      </c>
      <c r="F8871">
        <v>417000</v>
      </c>
      <c r="G8871" s="53">
        <f t="array" ref="G8871">SUM(IF(A8871=A$5:A8871,IF(C8871=C$5:C8871,1,0),0))</f>
        <v>58</v>
      </c>
    </row>
    <row r="8872" spans="1:7" x14ac:dyDescent="0.25">
      <c r="A8872">
        <v>2016</v>
      </c>
      <c r="B8872" s="53" t="str">
        <f t="shared" si="276"/>
        <v>2016_TX59</v>
      </c>
      <c r="C8872" t="s">
        <v>389</v>
      </c>
      <c r="D8872" t="s">
        <v>1789</v>
      </c>
      <c r="E8872" s="53" t="str">
        <f t="shared" si="277"/>
        <v>2016_TXDEAF SMITH</v>
      </c>
      <c r="F8872">
        <v>417000</v>
      </c>
      <c r="G8872" s="53">
        <f t="array" ref="G8872">SUM(IF(A8872=A$5:A8872,IF(C8872=C$5:C8872,1,0),0))</f>
        <v>59</v>
      </c>
    </row>
    <row r="8873" spans="1:7" x14ac:dyDescent="0.25">
      <c r="A8873">
        <v>2016</v>
      </c>
      <c r="B8873" s="53" t="str">
        <f t="shared" si="276"/>
        <v>2016_TX60</v>
      </c>
      <c r="C8873" t="s">
        <v>389</v>
      </c>
      <c r="D8873" t="s">
        <v>593</v>
      </c>
      <c r="E8873" s="53" t="str">
        <f t="shared" si="277"/>
        <v>2016_TXDELTA</v>
      </c>
      <c r="F8873">
        <v>417000</v>
      </c>
      <c r="G8873" s="53">
        <f t="array" ref="G8873">SUM(IF(A8873=A$5:A8873,IF(C8873=C$5:C8873,1,0),0))</f>
        <v>60</v>
      </c>
    </row>
    <row r="8874" spans="1:7" x14ac:dyDescent="0.25">
      <c r="A8874">
        <v>2016</v>
      </c>
      <c r="B8874" s="53" t="str">
        <f t="shared" si="276"/>
        <v>2016_TX61</v>
      </c>
      <c r="C8874" t="s">
        <v>389</v>
      </c>
      <c r="D8874" t="s">
        <v>1790</v>
      </c>
      <c r="E8874" s="53" t="str">
        <f t="shared" si="277"/>
        <v>2016_TXDENTON</v>
      </c>
      <c r="F8874">
        <v>417000</v>
      </c>
      <c r="G8874" s="53">
        <f t="array" ref="G8874">SUM(IF(A8874=A$5:A8874,IF(C8874=C$5:C8874,1,0),0))</f>
        <v>61</v>
      </c>
    </row>
    <row r="8875" spans="1:7" x14ac:dyDescent="0.25">
      <c r="A8875">
        <v>2016</v>
      </c>
      <c r="B8875" s="53" t="str">
        <f t="shared" si="276"/>
        <v>2016_TX62</v>
      </c>
      <c r="C8875" t="s">
        <v>389</v>
      </c>
      <c r="D8875" t="s">
        <v>815</v>
      </c>
      <c r="E8875" s="53" t="str">
        <f t="shared" si="277"/>
        <v>2016_TXDE WITT</v>
      </c>
      <c r="F8875">
        <v>417000</v>
      </c>
      <c r="G8875" s="53">
        <f t="array" ref="G8875">SUM(IF(A8875=A$5:A8875,IF(C8875=C$5:C8875,1,0),0))</f>
        <v>62</v>
      </c>
    </row>
    <row r="8876" spans="1:7" x14ac:dyDescent="0.25">
      <c r="A8876">
        <v>2016</v>
      </c>
      <c r="B8876" s="53" t="str">
        <f t="shared" si="276"/>
        <v>2016_TX63</v>
      </c>
      <c r="C8876" t="s">
        <v>389</v>
      </c>
      <c r="D8876" t="s">
        <v>1791</v>
      </c>
      <c r="E8876" s="53" t="str">
        <f t="shared" si="277"/>
        <v>2016_TXDICKENS</v>
      </c>
      <c r="F8876">
        <v>417000</v>
      </c>
      <c r="G8876" s="53">
        <f t="array" ref="G8876">SUM(IF(A8876=A$5:A8876,IF(C8876=C$5:C8876,1,0),0))</f>
        <v>63</v>
      </c>
    </row>
    <row r="8877" spans="1:7" x14ac:dyDescent="0.25">
      <c r="A8877">
        <v>2016</v>
      </c>
      <c r="B8877" s="53" t="str">
        <f t="shared" si="276"/>
        <v>2016_TX64</v>
      </c>
      <c r="C8877" t="s">
        <v>389</v>
      </c>
      <c r="D8877" t="s">
        <v>1792</v>
      </c>
      <c r="E8877" s="53" t="str">
        <f t="shared" si="277"/>
        <v>2016_TXDIMMIT</v>
      </c>
      <c r="F8877">
        <v>417000</v>
      </c>
      <c r="G8877" s="53">
        <f t="array" ref="G8877">SUM(IF(A8877=A$5:A8877,IF(C8877=C$5:C8877,1,0),0))</f>
        <v>64</v>
      </c>
    </row>
    <row r="8878" spans="1:7" x14ac:dyDescent="0.25">
      <c r="A8878">
        <v>2016</v>
      </c>
      <c r="B8878" s="53" t="str">
        <f t="shared" si="276"/>
        <v>2016_TX65</v>
      </c>
      <c r="C8878" t="s">
        <v>389</v>
      </c>
      <c r="D8878" t="s">
        <v>1793</v>
      </c>
      <c r="E8878" s="53" t="str">
        <f t="shared" si="277"/>
        <v>2016_TXDONLEY</v>
      </c>
      <c r="F8878">
        <v>417000</v>
      </c>
      <c r="G8878" s="53">
        <f t="array" ref="G8878">SUM(IF(A8878=A$5:A8878,IF(C8878=C$5:C8878,1,0),0))</f>
        <v>65</v>
      </c>
    </row>
    <row r="8879" spans="1:7" x14ac:dyDescent="0.25">
      <c r="A8879">
        <v>2016</v>
      </c>
      <c r="B8879" s="53" t="str">
        <f t="shared" si="276"/>
        <v>2016_TX66</v>
      </c>
      <c r="C8879" t="s">
        <v>389</v>
      </c>
      <c r="D8879" t="s">
        <v>636</v>
      </c>
      <c r="E8879" s="53" t="str">
        <f t="shared" si="277"/>
        <v>2016_TXDUVAL</v>
      </c>
      <c r="F8879">
        <v>417000</v>
      </c>
      <c r="G8879" s="53">
        <f t="array" ref="G8879">SUM(IF(A8879=A$5:A8879,IF(C8879=C$5:C8879,1,0),0))</f>
        <v>66</v>
      </c>
    </row>
    <row r="8880" spans="1:7" x14ac:dyDescent="0.25">
      <c r="A8880">
        <v>2016</v>
      </c>
      <c r="B8880" s="53" t="str">
        <f t="shared" si="276"/>
        <v>2016_TX67</v>
      </c>
      <c r="C8880" t="s">
        <v>389</v>
      </c>
      <c r="D8880" t="s">
        <v>1794</v>
      </c>
      <c r="E8880" s="53" t="str">
        <f t="shared" si="277"/>
        <v>2016_TXEASTLAND</v>
      </c>
      <c r="F8880">
        <v>417000</v>
      </c>
      <c r="G8880" s="53">
        <f t="array" ref="G8880">SUM(IF(A8880=A$5:A8880,IF(C8880=C$5:C8880,1,0),0))</f>
        <v>67</v>
      </c>
    </row>
    <row r="8881" spans="1:7" x14ac:dyDescent="0.25">
      <c r="A8881">
        <v>2016</v>
      </c>
      <c r="B8881" s="53" t="str">
        <f t="shared" si="276"/>
        <v>2016_TX68</v>
      </c>
      <c r="C8881" t="s">
        <v>389</v>
      </c>
      <c r="D8881" t="s">
        <v>1795</v>
      </c>
      <c r="E8881" s="53" t="str">
        <f t="shared" si="277"/>
        <v>2016_TXECTOR</v>
      </c>
      <c r="F8881">
        <v>417000</v>
      </c>
      <c r="G8881" s="53">
        <f t="array" ref="G8881">SUM(IF(A8881=A$5:A8881,IF(C8881=C$5:C8881,1,0),0))</f>
        <v>68</v>
      </c>
    </row>
    <row r="8882" spans="1:7" x14ac:dyDescent="0.25">
      <c r="A8882">
        <v>2016</v>
      </c>
      <c r="B8882" s="53" t="str">
        <f t="shared" si="276"/>
        <v>2016_TX69</v>
      </c>
      <c r="C8882" t="s">
        <v>389</v>
      </c>
      <c r="D8882" t="s">
        <v>818</v>
      </c>
      <c r="E8882" s="53" t="str">
        <f t="shared" si="277"/>
        <v>2016_TXEDWARDS</v>
      </c>
      <c r="F8882">
        <v>417000</v>
      </c>
      <c r="G8882" s="53">
        <f t="array" ref="G8882">SUM(IF(A8882=A$5:A8882,IF(C8882=C$5:C8882,1,0),0))</f>
        <v>69</v>
      </c>
    </row>
    <row r="8883" spans="1:7" x14ac:dyDescent="0.25">
      <c r="A8883">
        <v>2016</v>
      </c>
      <c r="B8883" s="53" t="str">
        <f t="shared" si="276"/>
        <v>2016_TX70</v>
      </c>
      <c r="C8883" t="s">
        <v>389</v>
      </c>
      <c r="D8883" t="s">
        <v>952</v>
      </c>
      <c r="E8883" s="53" t="str">
        <f t="shared" si="277"/>
        <v>2016_TXELLIS</v>
      </c>
      <c r="F8883">
        <v>417000</v>
      </c>
      <c r="G8883" s="53">
        <f t="array" ref="G8883">SUM(IF(A8883=A$5:A8883,IF(C8883=C$5:C8883,1,0),0))</f>
        <v>70</v>
      </c>
    </row>
    <row r="8884" spans="1:7" x14ac:dyDescent="0.25">
      <c r="A8884">
        <v>2016</v>
      </c>
      <c r="B8884" s="53" t="str">
        <f t="shared" si="276"/>
        <v>2016_TX71</v>
      </c>
      <c r="C8884" t="s">
        <v>389</v>
      </c>
      <c r="D8884" t="s">
        <v>595</v>
      </c>
      <c r="E8884" s="53" t="str">
        <f t="shared" si="277"/>
        <v>2016_TXEL PASO</v>
      </c>
      <c r="F8884">
        <v>417000</v>
      </c>
      <c r="G8884" s="53">
        <f t="array" ref="G8884">SUM(IF(A8884=A$5:A8884,IF(C8884=C$5:C8884,1,0),0))</f>
        <v>71</v>
      </c>
    </row>
    <row r="8885" spans="1:7" x14ac:dyDescent="0.25">
      <c r="A8885">
        <v>2016</v>
      </c>
      <c r="B8885" s="53" t="str">
        <f t="shared" si="276"/>
        <v>2016_TX72</v>
      </c>
      <c r="C8885" t="s">
        <v>389</v>
      </c>
      <c r="D8885" t="s">
        <v>1796</v>
      </c>
      <c r="E8885" s="53" t="str">
        <f t="shared" si="277"/>
        <v>2016_TXERATH</v>
      </c>
      <c r="F8885">
        <v>417000</v>
      </c>
      <c r="G8885" s="53">
        <f t="array" ref="G8885">SUM(IF(A8885=A$5:A8885,IF(C8885=C$5:C8885,1,0),0))</f>
        <v>72</v>
      </c>
    </row>
    <row r="8886" spans="1:7" x14ac:dyDescent="0.25">
      <c r="A8886">
        <v>2016</v>
      </c>
      <c r="B8886" s="53" t="str">
        <f t="shared" si="276"/>
        <v>2016_TX73</v>
      </c>
      <c r="C8886" t="s">
        <v>389</v>
      </c>
      <c r="D8886" t="s">
        <v>1797</v>
      </c>
      <c r="E8886" s="53" t="str">
        <f t="shared" si="277"/>
        <v>2016_TXFALLS</v>
      </c>
      <c r="F8886">
        <v>417000</v>
      </c>
      <c r="G8886" s="53">
        <f t="array" ref="G8886">SUM(IF(A8886=A$5:A8886,IF(C8886=C$5:C8886,1,0),0))</f>
        <v>73</v>
      </c>
    </row>
    <row r="8887" spans="1:7" x14ac:dyDescent="0.25">
      <c r="A8887">
        <v>2016</v>
      </c>
      <c r="B8887" s="53" t="str">
        <f t="shared" si="276"/>
        <v>2016_TX74</v>
      </c>
      <c r="C8887" t="s">
        <v>389</v>
      </c>
      <c r="D8887" t="s">
        <v>712</v>
      </c>
      <c r="E8887" s="53" t="str">
        <f t="shared" si="277"/>
        <v>2016_TXFANNIN</v>
      </c>
      <c r="F8887">
        <v>417000</v>
      </c>
      <c r="G8887" s="53">
        <f t="array" ref="G8887">SUM(IF(A8887=A$5:A8887,IF(C8887=C$5:C8887,1,0),0))</f>
        <v>74</v>
      </c>
    </row>
    <row r="8888" spans="1:7" x14ac:dyDescent="0.25">
      <c r="A8888">
        <v>2016</v>
      </c>
      <c r="B8888" s="53" t="str">
        <f t="shared" si="276"/>
        <v>2016_TX75</v>
      </c>
      <c r="C8888" t="s">
        <v>389</v>
      </c>
      <c r="D8888" t="s">
        <v>454</v>
      </c>
      <c r="E8888" s="53" t="str">
        <f t="shared" si="277"/>
        <v>2016_TXFAYETTE</v>
      </c>
      <c r="F8888">
        <v>417000</v>
      </c>
      <c r="G8888" s="53">
        <f t="array" ref="G8888">SUM(IF(A8888=A$5:A8888,IF(C8888=C$5:C8888,1,0),0))</f>
        <v>75</v>
      </c>
    </row>
    <row r="8889" spans="1:7" x14ac:dyDescent="0.25">
      <c r="A8889">
        <v>2016</v>
      </c>
      <c r="B8889" s="53" t="str">
        <f t="shared" si="276"/>
        <v>2016_TX76</v>
      </c>
      <c r="C8889" t="s">
        <v>389</v>
      </c>
      <c r="D8889" t="s">
        <v>1798</v>
      </c>
      <c r="E8889" s="53" t="str">
        <f t="shared" si="277"/>
        <v>2016_TXFISHER</v>
      </c>
      <c r="F8889">
        <v>417000</v>
      </c>
      <c r="G8889" s="53">
        <f t="array" ref="G8889">SUM(IF(A8889=A$5:A8889,IF(C8889=C$5:C8889,1,0),0))</f>
        <v>76</v>
      </c>
    </row>
    <row r="8890" spans="1:7" x14ac:dyDescent="0.25">
      <c r="A8890">
        <v>2016</v>
      </c>
      <c r="B8890" s="53" t="str">
        <f t="shared" si="276"/>
        <v>2016_TX77</v>
      </c>
      <c r="C8890" t="s">
        <v>389</v>
      </c>
      <c r="D8890" t="s">
        <v>713</v>
      </c>
      <c r="E8890" s="53" t="str">
        <f t="shared" si="277"/>
        <v>2016_TXFLOYD</v>
      </c>
      <c r="F8890">
        <v>417000</v>
      </c>
      <c r="G8890" s="53">
        <f t="array" ref="G8890">SUM(IF(A8890=A$5:A8890,IF(C8890=C$5:C8890,1,0),0))</f>
        <v>77</v>
      </c>
    </row>
    <row r="8891" spans="1:7" x14ac:dyDescent="0.25">
      <c r="A8891">
        <v>2016</v>
      </c>
      <c r="B8891" s="53" t="str">
        <f t="shared" si="276"/>
        <v>2016_TX78</v>
      </c>
      <c r="C8891" t="s">
        <v>389</v>
      </c>
      <c r="D8891" t="s">
        <v>1799</v>
      </c>
      <c r="E8891" s="53" t="str">
        <f t="shared" si="277"/>
        <v>2016_TXFOARD</v>
      </c>
      <c r="F8891">
        <v>417000</v>
      </c>
      <c r="G8891" s="53">
        <f t="array" ref="G8891">SUM(IF(A8891=A$5:A8891,IF(C8891=C$5:C8891,1,0),0))</f>
        <v>78</v>
      </c>
    </row>
    <row r="8892" spans="1:7" x14ac:dyDescent="0.25">
      <c r="A8892">
        <v>2016</v>
      </c>
      <c r="B8892" s="53" t="str">
        <f t="shared" si="276"/>
        <v>2016_TX79</v>
      </c>
      <c r="C8892" t="s">
        <v>389</v>
      </c>
      <c r="D8892" t="s">
        <v>1800</v>
      </c>
      <c r="E8892" s="53" t="str">
        <f t="shared" si="277"/>
        <v>2016_TXFORT BEND</v>
      </c>
      <c r="F8892">
        <v>417000</v>
      </c>
      <c r="G8892" s="53">
        <f t="array" ref="G8892">SUM(IF(A8892=A$5:A8892,IF(C8892=C$5:C8892,1,0),0))</f>
        <v>79</v>
      </c>
    </row>
    <row r="8893" spans="1:7" x14ac:dyDescent="0.25">
      <c r="A8893">
        <v>2016</v>
      </c>
      <c r="B8893" s="53" t="str">
        <f t="shared" si="276"/>
        <v>2016_TX80</v>
      </c>
      <c r="C8893" t="s">
        <v>389</v>
      </c>
      <c r="D8893" t="s">
        <v>455</v>
      </c>
      <c r="E8893" s="53" t="str">
        <f t="shared" si="277"/>
        <v>2016_TXFRANKLIN</v>
      </c>
      <c r="F8893">
        <v>417000</v>
      </c>
      <c r="G8893" s="53">
        <f t="array" ref="G8893">SUM(IF(A8893=A$5:A8893,IF(C8893=C$5:C8893,1,0),0))</f>
        <v>80</v>
      </c>
    </row>
    <row r="8894" spans="1:7" x14ac:dyDescent="0.25">
      <c r="A8894">
        <v>2016</v>
      </c>
      <c r="B8894" s="53" t="str">
        <f t="shared" si="276"/>
        <v>2016_TX81</v>
      </c>
      <c r="C8894" t="s">
        <v>389</v>
      </c>
      <c r="D8894" t="s">
        <v>1801</v>
      </c>
      <c r="E8894" s="53" t="str">
        <f t="shared" si="277"/>
        <v>2016_TXFREESTONE</v>
      </c>
      <c r="F8894">
        <v>417000</v>
      </c>
      <c r="G8894" s="53">
        <f t="array" ref="G8894">SUM(IF(A8894=A$5:A8894,IF(C8894=C$5:C8894,1,0),0))</f>
        <v>81</v>
      </c>
    </row>
    <row r="8895" spans="1:7" x14ac:dyDescent="0.25">
      <c r="A8895">
        <v>2016</v>
      </c>
      <c r="B8895" s="53" t="str">
        <f t="shared" si="276"/>
        <v>2016_TX82</v>
      </c>
      <c r="C8895" t="s">
        <v>389</v>
      </c>
      <c r="D8895" t="s">
        <v>1802</v>
      </c>
      <c r="E8895" s="53" t="str">
        <f t="shared" si="277"/>
        <v>2016_TXFRIO</v>
      </c>
      <c r="F8895">
        <v>417000</v>
      </c>
      <c r="G8895" s="53">
        <f t="array" ref="G8895">SUM(IF(A8895=A$5:A8895,IF(C8895=C$5:C8895,1,0),0))</f>
        <v>82</v>
      </c>
    </row>
    <row r="8896" spans="1:7" x14ac:dyDescent="0.25">
      <c r="A8896">
        <v>2016</v>
      </c>
      <c r="B8896" s="53" t="str">
        <f t="shared" si="276"/>
        <v>2016_TX83</v>
      </c>
      <c r="C8896" t="s">
        <v>389</v>
      </c>
      <c r="D8896" t="s">
        <v>1803</v>
      </c>
      <c r="E8896" s="53" t="str">
        <f t="shared" si="277"/>
        <v>2016_TXGAINES</v>
      </c>
      <c r="F8896">
        <v>417000</v>
      </c>
      <c r="G8896" s="53">
        <f t="array" ref="G8896">SUM(IF(A8896=A$5:A8896,IF(C8896=C$5:C8896,1,0),0))</f>
        <v>83</v>
      </c>
    </row>
    <row r="8897" spans="1:7" x14ac:dyDescent="0.25">
      <c r="A8897">
        <v>2016</v>
      </c>
      <c r="B8897" s="53" t="str">
        <f t="shared" si="276"/>
        <v>2016_TX84</v>
      </c>
      <c r="C8897" t="s">
        <v>389</v>
      </c>
      <c r="D8897" t="s">
        <v>1804</v>
      </c>
      <c r="E8897" s="53" t="str">
        <f t="shared" si="277"/>
        <v>2016_TXGALVESTON</v>
      </c>
      <c r="F8897">
        <v>417000</v>
      </c>
      <c r="G8897" s="53">
        <f t="array" ref="G8897">SUM(IF(A8897=A$5:A8897,IF(C8897=C$5:C8897,1,0),0))</f>
        <v>84</v>
      </c>
    </row>
    <row r="8898" spans="1:7" x14ac:dyDescent="0.25">
      <c r="A8898">
        <v>2016</v>
      </c>
      <c r="B8898" s="53" t="str">
        <f t="shared" si="276"/>
        <v>2016_TX85</v>
      </c>
      <c r="C8898" t="s">
        <v>389</v>
      </c>
      <c r="D8898" t="s">
        <v>1805</v>
      </c>
      <c r="E8898" s="53" t="str">
        <f t="shared" si="277"/>
        <v>2016_TXGARZA</v>
      </c>
      <c r="F8898">
        <v>417000</v>
      </c>
      <c r="G8898" s="53">
        <f t="array" ref="G8898">SUM(IF(A8898=A$5:A8898,IF(C8898=C$5:C8898,1,0),0))</f>
        <v>85</v>
      </c>
    </row>
    <row r="8899" spans="1:7" x14ac:dyDescent="0.25">
      <c r="A8899">
        <v>2016</v>
      </c>
      <c r="B8899" s="53" t="str">
        <f t="shared" si="276"/>
        <v>2016_TX86</v>
      </c>
      <c r="C8899" t="s">
        <v>389</v>
      </c>
      <c r="D8899" t="s">
        <v>1806</v>
      </c>
      <c r="E8899" s="53" t="str">
        <f t="shared" si="277"/>
        <v>2016_TXGILLESPIE</v>
      </c>
      <c r="F8899">
        <v>417000</v>
      </c>
      <c r="G8899" s="53">
        <f t="array" ref="G8899">SUM(IF(A8899=A$5:A8899,IF(C8899=C$5:C8899,1,0),0))</f>
        <v>86</v>
      </c>
    </row>
    <row r="8900" spans="1:7" x14ac:dyDescent="0.25">
      <c r="A8900">
        <v>2016</v>
      </c>
      <c r="B8900" s="53" t="str">
        <f t="shared" si="276"/>
        <v>2016_TX87</v>
      </c>
      <c r="C8900" t="s">
        <v>389</v>
      </c>
      <c r="D8900" t="s">
        <v>1807</v>
      </c>
      <c r="E8900" s="53" t="str">
        <f t="shared" si="277"/>
        <v>2016_TXGLASSCOCK</v>
      </c>
      <c r="F8900">
        <v>417000</v>
      </c>
      <c r="G8900" s="53">
        <f t="array" ref="G8900">SUM(IF(A8900=A$5:A8900,IF(C8900=C$5:C8900,1,0),0))</f>
        <v>87</v>
      </c>
    </row>
    <row r="8901" spans="1:7" x14ac:dyDescent="0.25">
      <c r="A8901">
        <v>2016</v>
      </c>
      <c r="B8901" s="53" t="str">
        <f t="shared" si="276"/>
        <v>2016_TX88</v>
      </c>
      <c r="C8901" t="s">
        <v>389</v>
      </c>
      <c r="D8901" t="s">
        <v>1808</v>
      </c>
      <c r="E8901" s="53" t="str">
        <f t="shared" si="277"/>
        <v>2016_TXGOLIAD</v>
      </c>
      <c r="F8901">
        <v>417000</v>
      </c>
      <c r="G8901" s="53">
        <f t="array" ref="G8901">SUM(IF(A8901=A$5:A8901,IF(C8901=C$5:C8901,1,0),0))</f>
        <v>88</v>
      </c>
    </row>
    <row r="8902" spans="1:7" x14ac:dyDescent="0.25">
      <c r="A8902">
        <v>2016</v>
      </c>
      <c r="B8902" s="53" t="str">
        <f t="shared" ref="B8902:B8965" si="278">A8902&amp;"_"&amp;C8902&amp;G8902</f>
        <v>2016_TX89</v>
      </c>
      <c r="C8902" t="s">
        <v>389</v>
      </c>
      <c r="D8902" t="s">
        <v>1809</v>
      </c>
      <c r="E8902" s="53" t="str">
        <f t="shared" ref="E8902:E8965" si="279">A8902&amp;"_"&amp;C8902&amp;D8902</f>
        <v>2016_TXGONZALES</v>
      </c>
      <c r="F8902">
        <v>417000</v>
      </c>
      <c r="G8902" s="53">
        <f t="array" ref="G8902">SUM(IF(A8902=A$5:A8902,IF(C8902=C$5:C8902,1,0),0))</f>
        <v>89</v>
      </c>
    </row>
    <row r="8903" spans="1:7" x14ac:dyDescent="0.25">
      <c r="A8903">
        <v>2016</v>
      </c>
      <c r="B8903" s="53" t="str">
        <f t="shared" si="278"/>
        <v>2016_TX90</v>
      </c>
      <c r="C8903" t="s">
        <v>389</v>
      </c>
      <c r="D8903" t="s">
        <v>957</v>
      </c>
      <c r="E8903" s="53" t="str">
        <f t="shared" si="279"/>
        <v>2016_TXGRAY</v>
      </c>
      <c r="F8903">
        <v>417000</v>
      </c>
      <c r="G8903" s="53">
        <f t="array" ref="G8903">SUM(IF(A8903=A$5:A8903,IF(C8903=C$5:C8903,1,0),0))</f>
        <v>90</v>
      </c>
    </row>
    <row r="8904" spans="1:7" x14ac:dyDescent="0.25">
      <c r="A8904">
        <v>2016</v>
      </c>
      <c r="B8904" s="53" t="str">
        <f t="shared" si="278"/>
        <v>2016_TX91</v>
      </c>
      <c r="C8904" t="s">
        <v>389</v>
      </c>
      <c r="D8904" t="s">
        <v>1023</v>
      </c>
      <c r="E8904" s="53" t="str">
        <f t="shared" si="279"/>
        <v>2016_TXGRAYSON</v>
      </c>
      <c r="F8904">
        <v>417000</v>
      </c>
      <c r="G8904" s="53">
        <f t="array" ref="G8904">SUM(IF(A8904=A$5:A8904,IF(C8904=C$5:C8904,1,0),0))</f>
        <v>91</v>
      </c>
    </row>
    <row r="8905" spans="1:7" x14ac:dyDescent="0.25">
      <c r="A8905">
        <v>2016</v>
      </c>
      <c r="B8905" s="53" t="str">
        <f t="shared" si="278"/>
        <v>2016_TX92</v>
      </c>
      <c r="C8905" t="s">
        <v>389</v>
      </c>
      <c r="D8905" t="s">
        <v>1810</v>
      </c>
      <c r="E8905" s="53" t="str">
        <f t="shared" si="279"/>
        <v>2016_TXGREGG</v>
      </c>
      <c r="F8905">
        <v>417000</v>
      </c>
      <c r="G8905" s="53">
        <f t="array" ref="G8905">SUM(IF(A8905=A$5:A8905,IF(C8905=C$5:C8905,1,0),0))</f>
        <v>92</v>
      </c>
    </row>
    <row r="8906" spans="1:7" x14ac:dyDescent="0.25">
      <c r="A8906">
        <v>2016</v>
      </c>
      <c r="B8906" s="53" t="str">
        <f t="shared" si="278"/>
        <v>2016_TX93</v>
      </c>
      <c r="C8906" t="s">
        <v>389</v>
      </c>
      <c r="D8906" t="s">
        <v>1811</v>
      </c>
      <c r="E8906" s="53" t="str">
        <f t="shared" si="279"/>
        <v>2016_TXGRIMES</v>
      </c>
      <c r="F8906">
        <v>417000</v>
      </c>
      <c r="G8906" s="53">
        <f t="array" ref="G8906">SUM(IF(A8906=A$5:A8906,IF(C8906=C$5:C8906,1,0),0))</f>
        <v>93</v>
      </c>
    </row>
    <row r="8907" spans="1:7" x14ac:dyDescent="0.25">
      <c r="A8907">
        <v>2016</v>
      </c>
      <c r="B8907" s="53" t="str">
        <f t="shared" si="278"/>
        <v>2016_TX94</v>
      </c>
      <c r="C8907" t="s">
        <v>389</v>
      </c>
      <c r="D8907" t="s">
        <v>1417</v>
      </c>
      <c r="E8907" s="53" t="str">
        <f t="shared" si="279"/>
        <v>2016_TXGUADALUPE</v>
      </c>
      <c r="F8907">
        <v>417000</v>
      </c>
      <c r="G8907" s="53">
        <f t="array" ref="G8907">SUM(IF(A8907=A$5:A8907,IF(C8907=C$5:C8907,1,0),0))</f>
        <v>94</v>
      </c>
    </row>
    <row r="8908" spans="1:7" x14ac:dyDescent="0.25">
      <c r="A8908">
        <v>2016</v>
      </c>
      <c r="B8908" s="53" t="str">
        <f t="shared" si="278"/>
        <v>2016_TX95</v>
      </c>
      <c r="C8908" t="s">
        <v>389</v>
      </c>
      <c r="D8908" t="s">
        <v>457</v>
      </c>
      <c r="E8908" s="53" t="str">
        <f t="shared" si="279"/>
        <v>2016_TXHALE</v>
      </c>
      <c r="F8908">
        <v>417000</v>
      </c>
      <c r="G8908" s="53">
        <f t="array" ref="G8908">SUM(IF(A8908=A$5:A8908,IF(C8908=C$5:C8908,1,0),0))</f>
        <v>95</v>
      </c>
    </row>
    <row r="8909" spans="1:7" x14ac:dyDescent="0.25">
      <c r="A8909">
        <v>2016</v>
      </c>
      <c r="B8909" s="53" t="str">
        <f t="shared" si="278"/>
        <v>2016_TX96</v>
      </c>
      <c r="C8909" t="s">
        <v>389</v>
      </c>
      <c r="D8909" t="s">
        <v>722</v>
      </c>
      <c r="E8909" s="53" t="str">
        <f t="shared" si="279"/>
        <v>2016_TXHALL</v>
      </c>
      <c r="F8909">
        <v>417000</v>
      </c>
      <c r="G8909" s="53">
        <f t="array" ref="G8909">SUM(IF(A8909=A$5:A8909,IF(C8909=C$5:C8909,1,0),0))</f>
        <v>96</v>
      </c>
    </row>
    <row r="8910" spans="1:7" x14ac:dyDescent="0.25">
      <c r="A8910">
        <v>2016</v>
      </c>
      <c r="B8910" s="53" t="str">
        <f t="shared" si="278"/>
        <v>2016_TX97</v>
      </c>
      <c r="C8910" t="s">
        <v>389</v>
      </c>
      <c r="D8910" t="s">
        <v>642</v>
      </c>
      <c r="E8910" s="53" t="str">
        <f t="shared" si="279"/>
        <v>2016_TXHAMILTON</v>
      </c>
      <c r="F8910">
        <v>417000</v>
      </c>
      <c r="G8910" s="53">
        <f t="array" ref="G8910">SUM(IF(A8910=A$5:A8910,IF(C8910=C$5:C8910,1,0),0))</f>
        <v>97</v>
      </c>
    </row>
    <row r="8911" spans="1:7" x14ac:dyDescent="0.25">
      <c r="A8911">
        <v>2016</v>
      </c>
      <c r="B8911" s="53" t="str">
        <f t="shared" si="278"/>
        <v>2016_TX98</v>
      </c>
      <c r="C8911" t="s">
        <v>389</v>
      </c>
      <c r="D8911" t="s">
        <v>1812</v>
      </c>
      <c r="E8911" s="53" t="str">
        <f t="shared" si="279"/>
        <v>2016_TXHANSFORD</v>
      </c>
      <c r="F8911">
        <v>417000</v>
      </c>
      <c r="G8911" s="53">
        <f t="array" ref="G8911">SUM(IF(A8911=A$5:A8911,IF(C8911=C$5:C8911,1,0),0))</f>
        <v>98</v>
      </c>
    </row>
    <row r="8912" spans="1:7" x14ac:dyDescent="0.25">
      <c r="A8912">
        <v>2016</v>
      </c>
      <c r="B8912" s="53" t="str">
        <f t="shared" si="278"/>
        <v>2016_TX99</v>
      </c>
      <c r="C8912" t="s">
        <v>389</v>
      </c>
      <c r="D8912" t="s">
        <v>1735</v>
      </c>
      <c r="E8912" s="53" t="str">
        <f t="shared" si="279"/>
        <v>2016_TXHARDEMAN</v>
      </c>
      <c r="F8912">
        <v>417000</v>
      </c>
      <c r="G8912" s="53">
        <f t="array" ref="G8912">SUM(IF(A8912=A$5:A8912,IF(C8912=C$5:C8912,1,0),0))</f>
        <v>99</v>
      </c>
    </row>
    <row r="8913" spans="1:7" x14ac:dyDescent="0.25">
      <c r="A8913">
        <v>2016</v>
      </c>
      <c r="B8913" s="53" t="str">
        <f t="shared" si="278"/>
        <v>2016_TX100</v>
      </c>
      <c r="C8913" t="s">
        <v>389</v>
      </c>
      <c r="D8913" t="s">
        <v>822</v>
      </c>
      <c r="E8913" s="53" t="str">
        <f t="shared" si="279"/>
        <v>2016_TXHARDIN</v>
      </c>
      <c r="F8913">
        <v>417000</v>
      </c>
      <c r="G8913" s="53">
        <f t="array" ref="G8913">SUM(IF(A8913=A$5:A8913,IF(C8913=C$5:C8913,1,0),0))</f>
        <v>100</v>
      </c>
    </row>
    <row r="8914" spans="1:7" x14ac:dyDescent="0.25">
      <c r="A8914">
        <v>2016</v>
      </c>
      <c r="B8914" s="53" t="str">
        <f t="shared" si="278"/>
        <v>2016_TX101</v>
      </c>
      <c r="C8914" t="s">
        <v>389</v>
      </c>
      <c r="D8914" t="s">
        <v>725</v>
      </c>
      <c r="E8914" s="53" t="str">
        <f t="shared" si="279"/>
        <v>2016_TXHARRIS</v>
      </c>
      <c r="F8914">
        <v>417000</v>
      </c>
      <c r="G8914" s="53">
        <f t="array" ref="G8914">SUM(IF(A8914=A$5:A8914,IF(C8914=C$5:C8914,1,0),0))</f>
        <v>101</v>
      </c>
    </row>
    <row r="8915" spans="1:7" x14ac:dyDescent="0.25">
      <c r="A8915">
        <v>2016</v>
      </c>
      <c r="B8915" s="53" t="str">
        <f t="shared" si="278"/>
        <v>2016_TX102</v>
      </c>
      <c r="C8915" t="s">
        <v>389</v>
      </c>
      <c r="D8915" t="s">
        <v>867</v>
      </c>
      <c r="E8915" s="53" t="str">
        <f t="shared" si="279"/>
        <v>2016_TXHARRISON</v>
      </c>
      <c r="F8915">
        <v>417000</v>
      </c>
      <c r="G8915" s="53">
        <f t="array" ref="G8915">SUM(IF(A8915=A$5:A8915,IF(C8915=C$5:C8915,1,0),0))</f>
        <v>102</v>
      </c>
    </row>
    <row r="8916" spans="1:7" x14ac:dyDescent="0.25">
      <c r="A8916">
        <v>2016</v>
      </c>
      <c r="B8916" s="53" t="str">
        <f t="shared" si="278"/>
        <v>2016_TX103</v>
      </c>
      <c r="C8916" t="s">
        <v>389</v>
      </c>
      <c r="D8916" t="s">
        <v>1813</v>
      </c>
      <c r="E8916" s="53" t="str">
        <f t="shared" si="279"/>
        <v>2016_TXHARTLEY</v>
      </c>
      <c r="F8916">
        <v>417000</v>
      </c>
      <c r="G8916" s="53">
        <f t="array" ref="G8916">SUM(IF(A8916=A$5:A8916,IF(C8916=C$5:C8916,1,0),0))</f>
        <v>103</v>
      </c>
    </row>
    <row r="8917" spans="1:7" x14ac:dyDescent="0.25">
      <c r="A8917">
        <v>2016</v>
      </c>
      <c r="B8917" s="53" t="str">
        <f t="shared" si="278"/>
        <v>2016_TX104</v>
      </c>
      <c r="C8917" t="s">
        <v>389</v>
      </c>
      <c r="D8917" t="s">
        <v>962</v>
      </c>
      <c r="E8917" s="53" t="str">
        <f t="shared" si="279"/>
        <v>2016_TXHASKELL</v>
      </c>
      <c r="F8917">
        <v>417000</v>
      </c>
      <c r="G8917" s="53">
        <f t="array" ref="G8917">SUM(IF(A8917=A$5:A8917,IF(C8917=C$5:C8917,1,0),0))</f>
        <v>104</v>
      </c>
    </row>
    <row r="8918" spans="1:7" x14ac:dyDescent="0.25">
      <c r="A8918">
        <v>2016</v>
      </c>
      <c r="B8918" s="53" t="str">
        <f t="shared" si="278"/>
        <v>2016_TX105</v>
      </c>
      <c r="C8918" t="s">
        <v>389</v>
      </c>
      <c r="D8918" t="s">
        <v>1814</v>
      </c>
      <c r="E8918" s="53" t="str">
        <f t="shared" si="279"/>
        <v>2016_TXHAYS</v>
      </c>
      <c r="F8918">
        <v>417000</v>
      </c>
      <c r="G8918" s="53">
        <f t="array" ref="G8918">SUM(IF(A8918=A$5:A8918,IF(C8918=C$5:C8918,1,0),0))</f>
        <v>105</v>
      </c>
    </row>
    <row r="8919" spans="1:7" x14ac:dyDescent="0.25">
      <c r="A8919">
        <v>2016</v>
      </c>
      <c r="B8919" s="53" t="str">
        <f t="shared" si="278"/>
        <v>2016_TX106</v>
      </c>
      <c r="C8919" t="s">
        <v>389</v>
      </c>
      <c r="D8919" t="s">
        <v>1815</v>
      </c>
      <c r="E8919" s="53" t="str">
        <f t="shared" si="279"/>
        <v>2016_TXHEMPHILL</v>
      </c>
      <c r="F8919">
        <v>417000</v>
      </c>
      <c r="G8919" s="53">
        <f t="array" ref="G8919">SUM(IF(A8919=A$5:A8919,IF(C8919=C$5:C8919,1,0),0))</f>
        <v>106</v>
      </c>
    </row>
    <row r="8920" spans="1:7" x14ac:dyDescent="0.25">
      <c r="A8920">
        <v>2016</v>
      </c>
      <c r="B8920" s="53" t="str">
        <f t="shared" si="278"/>
        <v>2016_TX107</v>
      </c>
      <c r="C8920" t="s">
        <v>389</v>
      </c>
      <c r="D8920" t="s">
        <v>823</v>
      </c>
      <c r="E8920" s="53" t="str">
        <f t="shared" si="279"/>
        <v>2016_TXHENDERSON</v>
      </c>
      <c r="F8920">
        <v>417000</v>
      </c>
      <c r="G8920" s="53">
        <f t="array" ref="G8920">SUM(IF(A8920=A$5:A8920,IF(C8920=C$5:C8920,1,0),0))</f>
        <v>107</v>
      </c>
    </row>
    <row r="8921" spans="1:7" x14ac:dyDescent="0.25">
      <c r="A8921">
        <v>2016</v>
      </c>
      <c r="B8921" s="53" t="str">
        <f t="shared" si="278"/>
        <v>2016_TX108</v>
      </c>
      <c r="C8921" t="s">
        <v>389</v>
      </c>
      <c r="D8921" t="s">
        <v>1419</v>
      </c>
      <c r="E8921" s="53" t="str">
        <f t="shared" si="279"/>
        <v>2016_TXHIDALGO</v>
      </c>
      <c r="F8921">
        <v>417000</v>
      </c>
      <c r="G8921" s="53">
        <f t="array" ref="G8921">SUM(IF(A8921=A$5:A8921,IF(C8921=C$5:C8921,1,0),0))</f>
        <v>108</v>
      </c>
    </row>
    <row r="8922" spans="1:7" x14ac:dyDescent="0.25">
      <c r="A8922">
        <v>2016</v>
      </c>
      <c r="B8922" s="53" t="str">
        <f t="shared" si="278"/>
        <v>2016_TX109</v>
      </c>
      <c r="C8922" t="s">
        <v>389</v>
      </c>
      <c r="D8922" t="s">
        <v>1328</v>
      </c>
      <c r="E8922" s="53" t="str">
        <f t="shared" si="279"/>
        <v>2016_TXHILL</v>
      </c>
      <c r="F8922">
        <v>417000</v>
      </c>
      <c r="G8922" s="53">
        <f t="array" ref="G8922">SUM(IF(A8922=A$5:A8922,IF(C8922=C$5:C8922,1,0),0))</f>
        <v>109</v>
      </c>
    </row>
    <row r="8923" spans="1:7" x14ac:dyDescent="0.25">
      <c r="A8923">
        <v>2016</v>
      </c>
      <c r="B8923" s="53" t="str">
        <f t="shared" si="278"/>
        <v>2016_TX110</v>
      </c>
      <c r="C8923" t="s">
        <v>389</v>
      </c>
      <c r="D8923" t="s">
        <v>1816</v>
      </c>
      <c r="E8923" s="53" t="str">
        <f t="shared" si="279"/>
        <v>2016_TXHOCKLEY</v>
      </c>
      <c r="F8923">
        <v>417000</v>
      </c>
      <c r="G8923" s="53">
        <f t="array" ref="G8923">SUM(IF(A8923=A$5:A8923,IF(C8923=C$5:C8923,1,0),0))</f>
        <v>110</v>
      </c>
    </row>
    <row r="8924" spans="1:7" x14ac:dyDescent="0.25">
      <c r="A8924">
        <v>2016</v>
      </c>
      <c r="B8924" s="53" t="str">
        <f t="shared" si="278"/>
        <v>2016_TX111</v>
      </c>
      <c r="C8924" t="s">
        <v>389</v>
      </c>
      <c r="D8924" t="s">
        <v>1817</v>
      </c>
      <c r="E8924" s="53" t="str">
        <f t="shared" si="279"/>
        <v>2016_TXHOOD</v>
      </c>
      <c r="F8924">
        <v>417000</v>
      </c>
      <c r="G8924" s="53">
        <f t="array" ref="G8924">SUM(IF(A8924=A$5:A8924,IF(C8924=C$5:C8924,1,0),0))</f>
        <v>111</v>
      </c>
    </row>
    <row r="8925" spans="1:7" x14ac:dyDescent="0.25">
      <c r="A8925">
        <v>2016</v>
      </c>
      <c r="B8925" s="53" t="str">
        <f t="shared" si="278"/>
        <v>2016_TX112</v>
      </c>
      <c r="C8925" t="s">
        <v>389</v>
      </c>
      <c r="D8925" t="s">
        <v>1027</v>
      </c>
      <c r="E8925" s="53" t="str">
        <f t="shared" si="279"/>
        <v>2016_TXHOPKINS</v>
      </c>
      <c r="F8925">
        <v>417000</v>
      </c>
      <c r="G8925" s="53">
        <f t="array" ref="G8925">SUM(IF(A8925=A$5:A8925,IF(C8925=C$5:C8925,1,0),0))</f>
        <v>112</v>
      </c>
    </row>
    <row r="8926" spans="1:7" x14ac:dyDescent="0.25">
      <c r="A8926">
        <v>2016</v>
      </c>
      <c r="B8926" s="53" t="str">
        <f t="shared" si="278"/>
        <v>2016_TX113</v>
      </c>
      <c r="C8926" t="s">
        <v>389</v>
      </c>
      <c r="D8926" t="s">
        <v>459</v>
      </c>
      <c r="E8926" s="53" t="str">
        <f t="shared" si="279"/>
        <v>2016_TXHOUSTON</v>
      </c>
      <c r="F8926">
        <v>417000</v>
      </c>
      <c r="G8926" s="53">
        <f t="array" ref="G8926">SUM(IF(A8926=A$5:A8926,IF(C8926=C$5:C8926,1,0),0))</f>
        <v>113</v>
      </c>
    </row>
    <row r="8927" spans="1:7" x14ac:dyDescent="0.25">
      <c r="A8927">
        <v>2016</v>
      </c>
      <c r="B8927" s="53" t="str">
        <f t="shared" si="278"/>
        <v>2016_TX114</v>
      </c>
      <c r="C8927" t="s">
        <v>389</v>
      </c>
      <c r="D8927" t="s">
        <v>231</v>
      </c>
      <c r="E8927" s="53" t="str">
        <f t="shared" si="279"/>
        <v>2016_TXHOWARD</v>
      </c>
      <c r="F8927">
        <v>417000</v>
      </c>
      <c r="G8927" s="53">
        <f t="array" ref="G8927">SUM(IF(A8927=A$5:A8927,IF(C8927=C$5:C8927,1,0),0))</f>
        <v>114</v>
      </c>
    </row>
    <row r="8928" spans="1:7" x14ac:dyDescent="0.25">
      <c r="A8928">
        <v>2016</v>
      </c>
      <c r="B8928" s="53" t="str">
        <f t="shared" si="278"/>
        <v>2016_TX115</v>
      </c>
      <c r="C8928" t="s">
        <v>389</v>
      </c>
      <c r="D8928" t="s">
        <v>1818</v>
      </c>
      <c r="E8928" s="53" t="str">
        <f t="shared" si="279"/>
        <v>2016_TXHUDSPETH</v>
      </c>
      <c r="F8928">
        <v>417000</v>
      </c>
      <c r="G8928" s="53">
        <f t="array" ref="G8928">SUM(IF(A8928=A$5:A8928,IF(C8928=C$5:C8928,1,0),0))</f>
        <v>115</v>
      </c>
    </row>
    <row r="8929" spans="1:7" x14ac:dyDescent="0.25">
      <c r="A8929">
        <v>2016</v>
      </c>
      <c r="B8929" s="53" t="str">
        <f t="shared" si="278"/>
        <v>2016_TX116</v>
      </c>
      <c r="C8929" t="s">
        <v>389</v>
      </c>
      <c r="D8929" t="s">
        <v>1819</v>
      </c>
      <c r="E8929" s="53" t="str">
        <f t="shared" si="279"/>
        <v>2016_TXHUNT</v>
      </c>
      <c r="F8929">
        <v>417000</v>
      </c>
      <c r="G8929" s="53">
        <f t="array" ref="G8929">SUM(IF(A8929=A$5:A8929,IF(C8929=C$5:C8929,1,0),0))</f>
        <v>116</v>
      </c>
    </row>
    <row r="8930" spans="1:7" x14ac:dyDescent="0.25">
      <c r="A8930">
        <v>2016</v>
      </c>
      <c r="B8930" s="53" t="str">
        <f t="shared" si="278"/>
        <v>2016_TX117</v>
      </c>
      <c r="C8930" t="s">
        <v>389</v>
      </c>
      <c r="D8930" t="s">
        <v>1708</v>
      </c>
      <c r="E8930" s="53" t="str">
        <f t="shared" si="279"/>
        <v>2016_TXHUTCHINSON</v>
      </c>
      <c r="F8930">
        <v>417000</v>
      </c>
      <c r="G8930" s="53">
        <f t="array" ref="G8930">SUM(IF(A8930=A$5:A8930,IF(C8930=C$5:C8930,1,0),0))</f>
        <v>117</v>
      </c>
    </row>
    <row r="8931" spans="1:7" x14ac:dyDescent="0.25">
      <c r="A8931">
        <v>2016</v>
      </c>
      <c r="B8931" s="53" t="str">
        <f t="shared" si="278"/>
        <v>2016_TX118</v>
      </c>
      <c r="C8931" t="s">
        <v>389</v>
      </c>
      <c r="D8931" t="s">
        <v>1820</v>
      </c>
      <c r="E8931" s="53" t="str">
        <f t="shared" si="279"/>
        <v>2016_TXIRION</v>
      </c>
      <c r="F8931">
        <v>417000</v>
      </c>
      <c r="G8931" s="53">
        <f t="array" ref="G8931">SUM(IF(A8931=A$5:A8931,IF(C8931=C$5:C8931,1,0),0))</f>
        <v>118</v>
      </c>
    </row>
    <row r="8932" spans="1:7" x14ac:dyDescent="0.25">
      <c r="A8932">
        <v>2016</v>
      </c>
      <c r="B8932" s="53" t="str">
        <f t="shared" si="278"/>
        <v>2016_TX119</v>
      </c>
      <c r="C8932" t="s">
        <v>389</v>
      </c>
      <c r="D8932" t="s">
        <v>1821</v>
      </c>
      <c r="E8932" s="53" t="str">
        <f t="shared" si="279"/>
        <v>2016_TXJACK</v>
      </c>
      <c r="F8932">
        <v>417000</v>
      </c>
      <c r="G8932" s="53">
        <f t="array" ref="G8932">SUM(IF(A8932=A$5:A8932,IF(C8932=C$5:C8932,1,0),0))</f>
        <v>119</v>
      </c>
    </row>
    <row r="8933" spans="1:7" x14ac:dyDescent="0.25">
      <c r="A8933">
        <v>2016</v>
      </c>
      <c r="B8933" s="53" t="str">
        <f t="shared" si="278"/>
        <v>2016_TX120</v>
      </c>
      <c r="C8933" t="s">
        <v>389</v>
      </c>
      <c r="D8933" t="s">
        <v>460</v>
      </c>
      <c r="E8933" s="53" t="str">
        <f t="shared" si="279"/>
        <v>2016_TXJACKSON</v>
      </c>
      <c r="F8933">
        <v>417000</v>
      </c>
      <c r="G8933" s="53">
        <f t="array" ref="G8933">SUM(IF(A8933=A$5:A8933,IF(C8933=C$5:C8933,1,0),0))</f>
        <v>120</v>
      </c>
    </row>
    <row r="8934" spans="1:7" x14ac:dyDescent="0.25">
      <c r="A8934">
        <v>2016</v>
      </c>
      <c r="B8934" s="53" t="str">
        <f t="shared" si="278"/>
        <v>2016_TX121</v>
      </c>
      <c r="C8934" t="s">
        <v>389</v>
      </c>
      <c r="D8934" t="s">
        <v>729</v>
      </c>
      <c r="E8934" s="53" t="str">
        <f t="shared" si="279"/>
        <v>2016_TXJASPER</v>
      </c>
      <c r="F8934">
        <v>417000</v>
      </c>
      <c r="G8934" s="53">
        <f t="array" ref="G8934">SUM(IF(A8934=A$5:A8934,IF(C8934=C$5:C8934,1,0),0))</f>
        <v>121</v>
      </c>
    </row>
    <row r="8935" spans="1:7" x14ac:dyDescent="0.25">
      <c r="A8935">
        <v>2016</v>
      </c>
      <c r="B8935" s="53" t="str">
        <f t="shared" si="278"/>
        <v>2016_TX122</v>
      </c>
      <c r="C8935" t="s">
        <v>389</v>
      </c>
      <c r="D8935" t="s">
        <v>730</v>
      </c>
      <c r="E8935" s="53" t="str">
        <f t="shared" si="279"/>
        <v>2016_TXJEFF DAVIS</v>
      </c>
      <c r="F8935">
        <v>417000</v>
      </c>
      <c r="G8935" s="53">
        <f t="array" ref="G8935">SUM(IF(A8935=A$5:A8935,IF(C8935=C$5:C8935,1,0),0))</f>
        <v>122</v>
      </c>
    </row>
    <row r="8936" spans="1:7" x14ac:dyDescent="0.25">
      <c r="A8936">
        <v>2016</v>
      </c>
      <c r="B8936" s="53" t="str">
        <f t="shared" si="278"/>
        <v>2016_TX123</v>
      </c>
      <c r="C8936" t="s">
        <v>389</v>
      </c>
      <c r="D8936" t="s">
        <v>196</v>
      </c>
      <c r="E8936" s="53" t="str">
        <f t="shared" si="279"/>
        <v>2016_TXJEFFERSON</v>
      </c>
      <c r="F8936">
        <v>417000</v>
      </c>
      <c r="G8936" s="53">
        <f t="array" ref="G8936">SUM(IF(A8936=A$5:A8936,IF(C8936=C$5:C8936,1,0),0))</f>
        <v>123</v>
      </c>
    </row>
    <row r="8937" spans="1:7" x14ac:dyDescent="0.25">
      <c r="A8937">
        <v>2016</v>
      </c>
      <c r="B8937" s="53" t="str">
        <f t="shared" si="278"/>
        <v>2016_TX124</v>
      </c>
      <c r="C8937" t="s">
        <v>389</v>
      </c>
      <c r="D8937" t="s">
        <v>1822</v>
      </c>
      <c r="E8937" s="53" t="str">
        <f t="shared" si="279"/>
        <v>2016_TXJIM HOGG</v>
      </c>
      <c r="F8937">
        <v>417000</v>
      </c>
      <c r="G8937" s="53">
        <f t="array" ref="G8937">SUM(IF(A8937=A$5:A8937,IF(C8937=C$5:C8937,1,0),0))</f>
        <v>124</v>
      </c>
    </row>
    <row r="8938" spans="1:7" x14ac:dyDescent="0.25">
      <c r="A8938">
        <v>2016</v>
      </c>
      <c r="B8938" s="53" t="str">
        <f t="shared" si="278"/>
        <v>2016_TX125</v>
      </c>
      <c r="C8938" t="s">
        <v>389</v>
      </c>
      <c r="D8938" t="s">
        <v>1823</v>
      </c>
      <c r="E8938" s="53" t="str">
        <f t="shared" si="279"/>
        <v>2016_TXJIM WELLS</v>
      </c>
      <c r="F8938">
        <v>417000</v>
      </c>
      <c r="G8938" s="53">
        <f t="array" ref="G8938">SUM(IF(A8938=A$5:A8938,IF(C8938=C$5:C8938,1,0),0))</f>
        <v>125</v>
      </c>
    </row>
    <row r="8939" spans="1:7" x14ac:dyDescent="0.25">
      <c r="A8939">
        <v>2016</v>
      </c>
      <c r="B8939" s="53" t="str">
        <f t="shared" si="278"/>
        <v>2016_TX126</v>
      </c>
      <c r="C8939" t="s">
        <v>389</v>
      </c>
      <c r="D8939" t="s">
        <v>525</v>
      </c>
      <c r="E8939" s="53" t="str">
        <f t="shared" si="279"/>
        <v>2016_TXJOHNSON</v>
      </c>
      <c r="F8939">
        <v>417000</v>
      </c>
      <c r="G8939" s="53">
        <f t="array" ref="G8939">SUM(IF(A8939=A$5:A8939,IF(C8939=C$5:C8939,1,0),0))</f>
        <v>126</v>
      </c>
    </row>
    <row r="8940" spans="1:7" x14ac:dyDescent="0.25">
      <c r="A8940">
        <v>2016</v>
      </c>
      <c r="B8940" s="53" t="str">
        <f t="shared" si="278"/>
        <v>2016_TX127</v>
      </c>
      <c r="C8940" t="s">
        <v>389</v>
      </c>
      <c r="D8940" t="s">
        <v>732</v>
      </c>
      <c r="E8940" s="53" t="str">
        <f t="shared" si="279"/>
        <v>2016_TXJONES</v>
      </c>
      <c r="F8940">
        <v>417000</v>
      </c>
      <c r="G8940" s="53">
        <f t="array" ref="G8940">SUM(IF(A8940=A$5:A8940,IF(C8940=C$5:C8940,1,0),0))</f>
        <v>127</v>
      </c>
    </row>
    <row r="8941" spans="1:7" x14ac:dyDescent="0.25">
      <c r="A8941">
        <v>2016</v>
      </c>
      <c r="B8941" s="53" t="str">
        <f t="shared" si="278"/>
        <v>2016_TX128</v>
      </c>
      <c r="C8941" t="s">
        <v>389</v>
      </c>
      <c r="D8941" t="s">
        <v>1824</v>
      </c>
      <c r="E8941" s="53" t="str">
        <f t="shared" si="279"/>
        <v>2016_TXKARNES</v>
      </c>
      <c r="F8941">
        <v>417000</v>
      </c>
      <c r="G8941" s="53">
        <f t="array" ref="G8941">SUM(IF(A8941=A$5:A8941,IF(C8941=C$5:C8941,1,0),0))</f>
        <v>128</v>
      </c>
    </row>
    <row r="8942" spans="1:7" x14ac:dyDescent="0.25">
      <c r="A8942">
        <v>2016</v>
      </c>
      <c r="B8942" s="53" t="str">
        <f t="shared" si="278"/>
        <v>2016_TX129</v>
      </c>
      <c r="C8942" t="s">
        <v>389</v>
      </c>
      <c r="D8942" t="s">
        <v>1825</v>
      </c>
      <c r="E8942" s="53" t="str">
        <f t="shared" si="279"/>
        <v>2016_TXKAUFMAN</v>
      </c>
      <c r="F8942">
        <v>417000</v>
      </c>
      <c r="G8942" s="53">
        <f t="array" ref="G8942">SUM(IF(A8942=A$5:A8942,IF(C8942=C$5:C8942,1,0),0))</f>
        <v>129</v>
      </c>
    </row>
    <row r="8943" spans="1:7" x14ac:dyDescent="0.25">
      <c r="A8943">
        <v>2016</v>
      </c>
      <c r="B8943" s="53" t="str">
        <f t="shared" si="278"/>
        <v>2016_TX130</v>
      </c>
      <c r="C8943" t="s">
        <v>389</v>
      </c>
      <c r="D8943" t="s">
        <v>829</v>
      </c>
      <c r="E8943" s="53" t="str">
        <f t="shared" si="279"/>
        <v>2016_TXKENDALL</v>
      </c>
      <c r="F8943">
        <v>417000</v>
      </c>
      <c r="G8943" s="53">
        <f t="array" ref="G8943">SUM(IF(A8943=A$5:A8943,IF(C8943=C$5:C8943,1,0),0))</f>
        <v>130</v>
      </c>
    </row>
    <row r="8944" spans="1:7" x14ac:dyDescent="0.25">
      <c r="A8944">
        <v>2016</v>
      </c>
      <c r="B8944" s="53" t="str">
        <f t="shared" si="278"/>
        <v>2016_TX131</v>
      </c>
      <c r="C8944" t="s">
        <v>389</v>
      </c>
      <c r="D8944" t="s">
        <v>1826</v>
      </c>
      <c r="E8944" s="53" t="str">
        <f t="shared" si="279"/>
        <v>2016_TXKENEDY</v>
      </c>
      <c r="F8944">
        <v>417000</v>
      </c>
      <c r="G8944" s="53">
        <f t="array" ref="G8944">SUM(IF(A8944=A$5:A8944,IF(C8944=C$5:C8944,1,0),0))</f>
        <v>131</v>
      </c>
    </row>
    <row r="8945" spans="1:7" x14ac:dyDescent="0.25">
      <c r="A8945">
        <v>2016</v>
      </c>
      <c r="B8945" s="53" t="str">
        <f t="shared" si="278"/>
        <v>2016_TX132</v>
      </c>
      <c r="C8945" t="s">
        <v>389</v>
      </c>
      <c r="D8945" t="s">
        <v>279</v>
      </c>
      <c r="E8945" s="53" t="str">
        <f t="shared" si="279"/>
        <v>2016_TXKENT</v>
      </c>
      <c r="F8945">
        <v>417000</v>
      </c>
      <c r="G8945" s="53">
        <f t="array" ref="G8945">SUM(IF(A8945=A$5:A8945,IF(C8945=C$5:C8945,1,0),0))</f>
        <v>132</v>
      </c>
    </row>
    <row r="8946" spans="1:7" x14ac:dyDescent="0.25">
      <c r="A8946">
        <v>2016</v>
      </c>
      <c r="B8946" s="53" t="str">
        <f t="shared" si="278"/>
        <v>2016_TX133</v>
      </c>
      <c r="C8946" t="s">
        <v>389</v>
      </c>
      <c r="D8946" t="s">
        <v>1827</v>
      </c>
      <c r="E8946" s="53" t="str">
        <f t="shared" si="279"/>
        <v>2016_TXKERR</v>
      </c>
      <c r="F8946">
        <v>417000</v>
      </c>
      <c r="G8946" s="53">
        <f t="array" ref="G8946">SUM(IF(A8946=A$5:A8946,IF(C8946=C$5:C8946,1,0),0))</f>
        <v>133</v>
      </c>
    </row>
    <row r="8947" spans="1:7" x14ac:dyDescent="0.25">
      <c r="A8947">
        <v>2016</v>
      </c>
      <c r="B8947" s="53" t="str">
        <f t="shared" si="278"/>
        <v>2016_TX134</v>
      </c>
      <c r="C8947" t="s">
        <v>389</v>
      </c>
      <c r="D8947" t="s">
        <v>1828</v>
      </c>
      <c r="E8947" s="53" t="str">
        <f t="shared" si="279"/>
        <v>2016_TXKIMBLE</v>
      </c>
      <c r="F8947">
        <v>417000</v>
      </c>
      <c r="G8947" s="53">
        <f t="array" ref="G8947">SUM(IF(A8947=A$5:A8947,IF(C8947=C$5:C8947,1,0),0))</f>
        <v>134</v>
      </c>
    </row>
    <row r="8948" spans="1:7" x14ac:dyDescent="0.25">
      <c r="A8948">
        <v>2016</v>
      </c>
      <c r="B8948" s="53" t="str">
        <f t="shared" si="278"/>
        <v>2016_TX135</v>
      </c>
      <c r="C8948" t="s">
        <v>389</v>
      </c>
      <c r="D8948" t="s">
        <v>357</v>
      </c>
      <c r="E8948" s="53" t="str">
        <f t="shared" si="279"/>
        <v>2016_TXKING</v>
      </c>
      <c r="F8948">
        <v>417000</v>
      </c>
      <c r="G8948" s="53">
        <f t="array" ref="G8948">SUM(IF(A8948=A$5:A8948,IF(C8948=C$5:C8948,1,0),0))</f>
        <v>135</v>
      </c>
    </row>
    <row r="8949" spans="1:7" x14ac:dyDescent="0.25">
      <c r="A8949">
        <v>2016</v>
      </c>
      <c r="B8949" s="53" t="str">
        <f t="shared" si="278"/>
        <v>2016_TX136</v>
      </c>
      <c r="C8949" t="s">
        <v>389</v>
      </c>
      <c r="D8949" t="s">
        <v>1829</v>
      </c>
      <c r="E8949" s="53" t="str">
        <f t="shared" si="279"/>
        <v>2016_TXKINNEY</v>
      </c>
      <c r="F8949">
        <v>417000</v>
      </c>
      <c r="G8949" s="53">
        <f t="array" ref="G8949">SUM(IF(A8949=A$5:A8949,IF(C8949=C$5:C8949,1,0),0))</f>
        <v>136</v>
      </c>
    </row>
    <row r="8950" spans="1:7" x14ac:dyDescent="0.25">
      <c r="A8950">
        <v>2016</v>
      </c>
      <c r="B8950" s="53" t="str">
        <f t="shared" si="278"/>
        <v>2016_TX137</v>
      </c>
      <c r="C8950" t="s">
        <v>389</v>
      </c>
      <c r="D8950" t="s">
        <v>1830</v>
      </c>
      <c r="E8950" s="53" t="str">
        <f t="shared" si="279"/>
        <v>2016_TXKLEBERG</v>
      </c>
      <c r="F8950">
        <v>417000</v>
      </c>
      <c r="G8950" s="53">
        <f t="array" ref="G8950">SUM(IF(A8950=A$5:A8950,IF(C8950=C$5:C8950,1,0),0))</f>
        <v>137</v>
      </c>
    </row>
    <row r="8951" spans="1:7" x14ac:dyDescent="0.25">
      <c r="A8951">
        <v>2016</v>
      </c>
      <c r="B8951" s="53" t="str">
        <f t="shared" si="278"/>
        <v>2016_TX138</v>
      </c>
      <c r="C8951" t="s">
        <v>389</v>
      </c>
      <c r="D8951" t="s">
        <v>830</v>
      </c>
      <c r="E8951" s="53" t="str">
        <f t="shared" si="279"/>
        <v>2016_TXKNOX</v>
      </c>
      <c r="F8951">
        <v>417000</v>
      </c>
      <c r="G8951" s="53">
        <f t="array" ref="G8951">SUM(IF(A8951=A$5:A8951,IF(C8951=C$5:C8951,1,0),0))</f>
        <v>138</v>
      </c>
    </row>
    <row r="8952" spans="1:7" x14ac:dyDescent="0.25">
      <c r="A8952">
        <v>2016</v>
      </c>
      <c r="B8952" s="53" t="str">
        <f t="shared" si="278"/>
        <v>2016_TX139</v>
      </c>
      <c r="C8952" t="s">
        <v>389</v>
      </c>
      <c r="D8952" t="s">
        <v>461</v>
      </c>
      <c r="E8952" s="53" t="str">
        <f t="shared" si="279"/>
        <v>2016_TXLAMAR</v>
      </c>
      <c r="F8952">
        <v>417000</v>
      </c>
      <c r="G8952" s="53">
        <f t="array" ref="G8952">SUM(IF(A8952=A$5:A8952,IF(C8952=C$5:C8952,1,0),0))</f>
        <v>139</v>
      </c>
    </row>
    <row r="8953" spans="1:7" x14ac:dyDescent="0.25">
      <c r="A8953">
        <v>2016</v>
      </c>
      <c r="B8953" s="53" t="str">
        <f t="shared" si="278"/>
        <v>2016_TX140</v>
      </c>
      <c r="C8953" t="s">
        <v>389</v>
      </c>
      <c r="D8953" t="s">
        <v>1831</v>
      </c>
      <c r="E8953" s="53" t="str">
        <f t="shared" si="279"/>
        <v>2016_TXLAMB</v>
      </c>
      <c r="F8953">
        <v>417000</v>
      </c>
      <c r="G8953" s="53">
        <f t="array" ref="G8953">SUM(IF(A8953=A$5:A8953,IF(C8953=C$5:C8953,1,0),0))</f>
        <v>140</v>
      </c>
    </row>
    <row r="8954" spans="1:7" x14ac:dyDescent="0.25">
      <c r="A8954">
        <v>2016</v>
      </c>
      <c r="B8954" s="53" t="str">
        <f t="shared" si="278"/>
        <v>2016_TX141</v>
      </c>
      <c r="C8954" t="s">
        <v>389</v>
      </c>
      <c r="D8954" t="s">
        <v>1832</v>
      </c>
      <c r="E8954" s="53" t="str">
        <f t="shared" si="279"/>
        <v>2016_TXLAMPASAS</v>
      </c>
      <c r="F8954">
        <v>417000</v>
      </c>
      <c r="G8954" s="53">
        <f t="array" ref="G8954">SUM(IF(A8954=A$5:A8954,IF(C8954=C$5:C8954,1,0),0))</f>
        <v>141</v>
      </c>
    </row>
    <row r="8955" spans="1:7" x14ac:dyDescent="0.25">
      <c r="A8955">
        <v>2016</v>
      </c>
      <c r="B8955" s="53" t="str">
        <f t="shared" si="278"/>
        <v>2016_TX142</v>
      </c>
      <c r="C8955" t="s">
        <v>389</v>
      </c>
      <c r="D8955" t="s">
        <v>831</v>
      </c>
      <c r="E8955" s="53" t="str">
        <f t="shared" si="279"/>
        <v>2016_TXLA SALLE</v>
      </c>
      <c r="F8955">
        <v>417000</v>
      </c>
      <c r="G8955" s="53">
        <f t="array" ref="G8955">SUM(IF(A8955=A$5:A8955,IF(C8955=C$5:C8955,1,0),0))</f>
        <v>142</v>
      </c>
    </row>
    <row r="8956" spans="1:7" x14ac:dyDescent="0.25">
      <c r="A8956">
        <v>2016</v>
      </c>
      <c r="B8956" s="53" t="str">
        <f t="shared" si="278"/>
        <v>2016_TX143</v>
      </c>
      <c r="C8956" t="s">
        <v>389</v>
      </c>
      <c r="D8956" t="s">
        <v>1833</v>
      </c>
      <c r="E8956" s="53" t="str">
        <f t="shared" si="279"/>
        <v>2016_TXLAVACA</v>
      </c>
      <c r="F8956">
        <v>417000</v>
      </c>
      <c r="G8956" s="53">
        <f t="array" ref="G8956">SUM(IF(A8956=A$5:A8956,IF(C8956=C$5:C8956,1,0),0))</f>
        <v>143</v>
      </c>
    </row>
    <row r="8957" spans="1:7" x14ac:dyDescent="0.25">
      <c r="A8957">
        <v>2016</v>
      </c>
      <c r="B8957" s="53" t="str">
        <f t="shared" si="278"/>
        <v>2016_TX144</v>
      </c>
      <c r="C8957" t="s">
        <v>389</v>
      </c>
      <c r="D8957" t="s">
        <v>464</v>
      </c>
      <c r="E8957" s="53" t="str">
        <f t="shared" si="279"/>
        <v>2016_TXLEE</v>
      </c>
      <c r="F8957">
        <v>417000</v>
      </c>
      <c r="G8957" s="53">
        <f t="array" ref="G8957">SUM(IF(A8957=A$5:A8957,IF(C8957=C$5:C8957,1,0),0))</f>
        <v>144</v>
      </c>
    </row>
    <row r="8958" spans="1:7" x14ac:dyDescent="0.25">
      <c r="A8958">
        <v>2016</v>
      </c>
      <c r="B8958" s="53" t="str">
        <f t="shared" si="278"/>
        <v>2016_TX145</v>
      </c>
      <c r="C8958" t="s">
        <v>389</v>
      </c>
      <c r="D8958" t="s">
        <v>650</v>
      </c>
      <c r="E8958" s="53" t="str">
        <f t="shared" si="279"/>
        <v>2016_TXLEON</v>
      </c>
      <c r="F8958">
        <v>417000</v>
      </c>
      <c r="G8958" s="53">
        <f t="array" ref="G8958">SUM(IF(A8958=A$5:A8958,IF(C8958=C$5:C8958,1,0),0))</f>
        <v>145</v>
      </c>
    </row>
    <row r="8959" spans="1:7" x14ac:dyDescent="0.25">
      <c r="A8959">
        <v>2016</v>
      </c>
      <c r="B8959" s="53" t="str">
        <f t="shared" si="278"/>
        <v>2016_TX146</v>
      </c>
      <c r="C8959" t="s">
        <v>389</v>
      </c>
      <c r="D8959" t="s">
        <v>652</v>
      </c>
      <c r="E8959" s="53" t="str">
        <f t="shared" si="279"/>
        <v>2016_TXLIBERTY</v>
      </c>
      <c r="F8959">
        <v>417000</v>
      </c>
      <c r="G8959" s="53">
        <f t="array" ref="G8959">SUM(IF(A8959=A$5:A8959,IF(C8959=C$5:C8959,1,0),0))</f>
        <v>146</v>
      </c>
    </row>
    <row r="8960" spans="1:7" x14ac:dyDescent="0.25">
      <c r="A8960">
        <v>2016</v>
      </c>
      <c r="B8960" s="53" t="str">
        <f t="shared" si="278"/>
        <v>2016_TX147</v>
      </c>
      <c r="C8960" t="s">
        <v>389</v>
      </c>
      <c r="D8960" t="s">
        <v>465</v>
      </c>
      <c r="E8960" s="53" t="str">
        <f t="shared" si="279"/>
        <v>2016_TXLIMESTONE</v>
      </c>
      <c r="F8960">
        <v>417000</v>
      </c>
      <c r="G8960" s="53">
        <f t="array" ref="G8960">SUM(IF(A8960=A$5:A8960,IF(C8960=C$5:C8960,1,0),0))</f>
        <v>147</v>
      </c>
    </row>
    <row r="8961" spans="1:7" x14ac:dyDescent="0.25">
      <c r="A8961">
        <v>2016</v>
      </c>
      <c r="B8961" s="53" t="str">
        <f t="shared" si="278"/>
        <v>2016_TX148</v>
      </c>
      <c r="C8961" t="s">
        <v>389</v>
      </c>
      <c r="D8961" t="s">
        <v>1834</v>
      </c>
      <c r="E8961" s="53" t="str">
        <f t="shared" si="279"/>
        <v>2016_TXLIPSCOMB</v>
      </c>
      <c r="F8961">
        <v>417000</v>
      </c>
      <c r="G8961" s="53">
        <f t="array" ref="G8961">SUM(IF(A8961=A$5:A8961,IF(C8961=C$5:C8961,1,0),0))</f>
        <v>148</v>
      </c>
    </row>
    <row r="8962" spans="1:7" x14ac:dyDescent="0.25">
      <c r="A8962">
        <v>2016</v>
      </c>
      <c r="B8962" s="53" t="str">
        <f t="shared" si="278"/>
        <v>2016_TX149</v>
      </c>
      <c r="C8962" t="s">
        <v>389</v>
      </c>
      <c r="D8962" t="s">
        <v>1835</v>
      </c>
      <c r="E8962" s="53" t="str">
        <f t="shared" si="279"/>
        <v>2016_TXLIVE OAK</v>
      </c>
      <c r="F8962">
        <v>417000</v>
      </c>
      <c r="G8962" s="53">
        <f t="array" ref="G8962">SUM(IF(A8962=A$5:A8962,IF(C8962=C$5:C8962,1,0),0))</f>
        <v>149</v>
      </c>
    </row>
    <row r="8963" spans="1:7" x14ac:dyDescent="0.25">
      <c r="A8963">
        <v>2016</v>
      </c>
      <c r="B8963" s="53" t="str">
        <f t="shared" si="278"/>
        <v>2016_TX150</v>
      </c>
      <c r="C8963" t="s">
        <v>389</v>
      </c>
      <c r="D8963" t="s">
        <v>1836</v>
      </c>
      <c r="E8963" s="53" t="str">
        <f t="shared" si="279"/>
        <v>2016_TXLLANO</v>
      </c>
      <c r="F8963">
        <v>417000</v>
      </c>
      <c r="G8963" s="53">
        <f t="array" ref="G8963">SUM(IF(A8963=A$5:A8963,IF(C8963=C$5:C8963,1,0),0))</f>
        <v>150</v>
      </c>
    </row>
    <row r="8964" spans="1:7" x14ac:dyDescent="0.25">
      <c r="A8964">
        <v>2016</v>
      </c>
      <c r="B8964" s="53" t="str">
        <f t="shared" si="278"/>
        <v>2016_TX151</v>
      </c>
      <c r="C8964" t="s">
        <v>389</v>
      </c>
      <c r="D8964" t="s">
        <v>1837</v>
      </c>
      <c r="E8964" s="53" t="str">
        <f t="shared" si="279"/>
        <v>2016_TXLOVING</v>
      </c>
      <c r="F8964">
        <v>417000</v>
      </c>
      <c r="G8964" s="53">
        <f t="array" ref="G8964">SUM(IF(A8964=A$5:A8964,IF(C8964=C$5:C8964,1,0),0))</f>
        <v>151</v>
      </c>
    </row>
    <row r="8965" spans="1:7" x14ac:dyDescent="0.25">
      <c r="A8965">
        <v>2016</v>
      </c>
      <c r="B8965" s="53" t="str">
        <f t="shared" si="278"/>
        <v>2016_TX152</v>
      </c>
      <c r="C8965" t="s">
        <v>389</v>
      </c>
      <c r="D8965" t="s">
        <v>1838</v>
      </c>
      <c r="E8965" s="53" t="str">
        <f t="shared" si="279"/>
        <v>2016_TXLUBBOCK</v>
      </c>
      <c r="F8965">
        <v>417000</v>
      </c>
      <c r="G8965" s="53">
        <f t="array" ref="G8965">SUM(IF(A8965=A$5:A8965,IF(C8965=C$5:C8965,1,0),0))</f>
        <v>152</v>
      </c>
    </row>
    <row r="8966" spans="1:7" x14ac:dyDescent="0.25">
      <c r="A8966">
        <v>2016</v>
      </c>
      <c r="B8966" s="53" t="str">
        <f t="shared" ref="B8966:B9029" si="280">A8966&amp;"_"&amp;C8966&amp;G8966</f>
        <v>2016_TX153</v>
      </c>
      <c r="C8966" t="s">
        <v>389</v>
      </c>
      <c r="D8966" t="s">
        <v>1839</v>
      </c>
      <c r="E8966" s="53" t="str">
        <f t="shared" ref="E8966:E9029" si="281">A8966&amp;"_"&amp;C8966&amp;D8966</f>
        <v>2016_TXLYNN</v>
      </c>
      <c r="F8966">
        <v>417000</v>
      </c>
      <c r="G8966" s="53">
        <f t="array" ref="G8966">SUM(IF(A8966=A$5:A8966,IF(C8966=C$5:C8966,1,0),0))</f>
        <v>153</v>
      </c>
    </row>
    <row r="8967" spans="1:7" x14ac:dyDescent="0.25">
      <c r="A8967">
        <v>2016</v>
      </c>
      <c r="B8967" s="53" t="str">
        <f t="shared" si="280"/>
        <v>2016_TX154</v>
      </c>
      <c r="C8967" t="s">
        <v>389</v>
      </c>
      <c r="D8967" t="s">
        <v>1840</v>
      </c>
      <c r="E8967" s="53" t="str">
        <f t="shared" si="281"/>
        <v>2016_TXMCCULLOCH</v>
      </c>
      <c r="F8967">
        <v>417000</v>
      </c>
      <c r="G8967" s="53">
        <f t="array" ref="G8967">SUM(IF(A8967=A$5:A8967,IF(C8967=C$5:C8967,1,0),0))</f>
        <v>154</v>
      </c>
    </row>
    <row r="8968" spans="1:7" x14ac:dyDescent="0.25">
      <c r="A8968">
        <v>2016</v>
      </c>
      <c r="B8968" s="53" t="str">
        <f t="shared" si="280"/>
        <v>2016_TX155</v>
      </c>
      <c r="C8968" t="s">
        <v>389</v>
      </c>
      <c r="D8968" t="s">
        <v>1841</v>
      </c>
      <c r="E8968" s="53" t="str">
        <f t="shared" si="281"/>
        <v>2016_TXMCLENNAN</v>
      </c>
      <c r="F8968">
        <v>417000</v>
      </c>
      <c r="G8968" s="53">
        <f t="array" ref="G8968">SUM(IF(A8968=A$5:A8968,IF(C8968=C$5:C8968,1,0),0))</f>
        <v>155</v>
      </c>
    </row>
    <row r="8969" spans="1:7" x14ac:dyDescent="0.25">
      <c r="A8969">
        <v>2016</v>
      </c>
      <c r="B8969" s="53" t="str">
        <f t="shared" si="280"/>
        <v>2016_TX156</v>
      </c>
      <c r="C8969" t="s">
        <v>389</v>
      </c>
      <c r="D8969" t="s">
        <v>1842</v>
      </c>
      <c r="E8969" s="53" t="str">
        <f t="shared" si="281"/>
        <v>2016_TXMCMULLEN</v>
      </c>
      <c r="F8969">
        <v>417000</v>
      </c>
      <c r="G8969" s="53">
        <f t="array" ref="G8969">SUM(IF(A8969=A$5:A8969,IF(C8969=C$5:C8969,1,0),0))</f>
        <v>156</v>
      </c>
    </row>
    <row r="8970" spans="1:7" x14ac:dyDescent="0.25">
      <c r="A8970">
        <v>2016</v>
      </c>
      <c r="B8970" s="53" t="str">
        <f t="shared" si="280"/>
        <v>2016_TX157</v>
      </c>
      <c r="C8970" t="s">
        <v>389</v>
      </c>
      <c r="D8970" t="s">
        <v>467</v>
      </c>
      <c r="E8970" s="53" t="str">
        <f t="shared" si="281"/>
        <v>2016_TXMADISON</v>
      </c>
      <c r="F8970">
        <v>417000</v>
      </c>
      <c r="G8970" s="53">
        <f t="array" ref="G8970">SUM(IF(A8970=A$5:A8970,IF(C8970=C$5:C8970,1,0),0))</f>
        <v>157</v>
      </c>
    </row>
    <row r="8971" spans="1:7" x14ac:dyDescent="0.25">
      <c r="A8971">
        <v>2016</v>
      </c>
      <c r="B8971" s="53" t="str">
        <f t="shared" si="280"/>
        <v>2016_TX158</v>
      </c>
      <c r="C8971" t="s">
        <v>389</v>
      </c>
      <c r="D8971" t="s">
        <v>469</v>
      </c>
      <c r="E8971" s="53" t="str">
        <f t="shared" si="281"/>
        <v>2016_TXMARION</v>
      </c>
      <c r="F8971">
        <v>417000</v>
      </c>
      <c r="G8971" s="53">
        <f t="array" ref="G8971">SUM(IF(A8971=A$5:A8971,IF(C8971=C$5:C8971,1,0),0))</f>
        <v>158</v>
      </c>
    </row>
    <row r="8972" spans="1:7" x14ac:dyDescent="0.25">
      <c r="A8972">
        <v>2016</v>
      </c>
      <c r="B8972" s="53" t="str">
        <f t="shared" si="280"/>
        <v>2016_TX159</v>
      </c>
      <c r="C8972" t="s">
        <v>389</v>
      </c>
      <c r="D8972" t="s">
        <v>654</v>
      </c>
      <c r="E8972" s="53" t="str">
        <f t="shared" si="281"/>
        <v>2016_TXMARTIN</v>
      </c>
      <c r="F8972">
        <v>417000</v>
      </c>
      <c r="G8972" s="53">
        <f t="array" ref="G8972">SUM(IF(A8972=A$5:A8972,IF(C8972=C$5:C8972,1,0),0))</f>
        <v>159</v>
      </c>
    </row>
    <row r="8973" spans="1:7" x14ac:dyDescent="0.25">
      <c r="A8973">
        <v>2016</v>
      </c>
      <c r="B8973" s="53" t="str">
        <f t="shared" si="280"/>
        <v>2016_TX160</v>
      </c>
      <c r="C8973" t="s">
        <v>389</v>
      </c>
      <c r="D8973" t="s">
        <v>837</v>
      </c>
      <c r="E8973" s="53" t="str">
        <f t="shared" si="281"/>
        <v>2016_TXMASON</v>
      </c>
      <c r="F8973">
        <v>417000</v>
      </c>
      <c r="G8973" s="53">
        <f t="array" ref="G8973">SUM(IF(A8973=A$5:A8973,IF(C8973=C$5:C8973,1,0),0))</f>
        <v>160</v>
      </c>
    </row>
    <row r="8974" spans="1:7" x14ac:dyDescent="0.25">
      <c r="A8974">
        <v>2016</v>
      </c>
      <c r="B8974" s="53" t="str">
        <f t="shared" si="280"/>
        <v>2016_TX161</v>
      </c>
      <c r="C8974" t="s">
        <v>389</v>
      </c>
      <c r="D8974" t="s">
        <v>1843</v>
      </c>
      <c r="E8974" s="53" t="str">
        <f t="shared" si="281"/>
        <v>2016_TXMATAGORDA</v>
      </c>
      <c r="F8974">
        <v>417000</v>
      </c>
      <c r="G8974" s="53">
        <f t="array" ref="G8974">SUM(IF(A8974=A$5:A8974,IF(C8974=C$5:C8974,1,0),0))</f>
        <v>161</v>
      </c>
    </row>
    <row r="8975" spans="1:7" x14ac:dyDescent="0.25">
      <c r="A8975">
        <v>2016</v>
      </c>
      <c r="B8975" s="53" t="str">
        <f t="shared" si="280"/>
        <v>2016_TX162</v>
      </c>
      <c r="C8975" t="s">
        <v>389</v>
      </c>
      <c r="D8975" t="s">
        <v>1844</v>
      </c>
      <c r="E8975" s="53" t="str">
        <f t="shared" si="281"/>
        <v>2016_TXMAVERICK</v>
      </c>
      <c r="F8975">
        <v>417000</v>
      </c>
      <c r="G8975" s="53">
        <f t="array" ref="G8975">SUM(IF(A8975=A$5:A8975,IF(C8975=C$5:C8975,1,0),0))</f>
        <v>162</v>
      </c>
    </row>
    <row r="8976" spans="1:7" x14ac:dyDescent="0.25">
      <c r="A8976">
        <v>2016</v>
      </c>
      <c r="B8976" s="53" t="str">
        <f t="shared" si="280"/>
        <v>2016_TX163</v>
      </c>
      <c r="C8976" t="s">
        <v>389</v>
      </c>
      <c r="D8976" t="s">
        <v>1562</v>
      </c>
      <c r="E8976" s="53" t="str">
        <f t="shared" si="281"/>
        <v>2016_TXMEDINA</v>
      </c>
      <c r="F8976">
        <v>417000</v>
      </c>
      <c r="G8976" s="53">
        <f t="array" ref="G8976">SUM(IF(A8976=A$5:A8976,IF(C8976=C$5:C8976,1,0),0))</f>
        <v>163</v>
      </c>
    </row>
    <row r="8977" spans="1:7" x14ac:dyDescent="0.25">
      <c r="A8977">
        <v>2016</v>
      </c>
      <c r="B8977" s="53" t="str">
        <f t="shared" si="280"/>
        <v>2016_TX164</v>
      </c>
      <c r="C8977" t="s">
        <v>389</v>
      </c>
      <c r="D8977" t="s">
        <v>839</v>
      </c>
      <c r="E8977" s="53" t="str">
        <f t="shared" si="281"/>
        <v>2016_TXMENARD</v>
      </c>
      <c r="F8977">
        <v>417000</v>
      </c>
      <c r="G8977" s="53">
        <f t="array" ref="G8977">SUM(IF(A8977=A$5:A8977,IF(C8977=C$5:C8977,1,0),0))</f>
        <v>164</v>
      </c>
    </row>
    <row r="8978" spans="1:7" x14ac:dyDescent="0.25">
      <c r="A8978">
        <v>2016</v>
      </c>
      <c r="B8978" s="53" t="str">
        <f t="shared" si="280"/>
        <v>2016_TX165</v>
      </c>
      <c r="C8978" t="s">
        <v>389</v>
      </c>
      <c r="D8978" t="s">
        <v>1160</v>
      </c>
      <c r="E8978" s="53" t="str">
        <f t="shared" si="281"/>
        <v>2016_TXMIDLAND</v>
      </c>
      <c r="F8978">
        <v>417000</v>
      </c>
      <c r="G8978" s="53">
        <f t="array" ref="G8978">SUM(IF(A8978=A$5:A8978,IF(C8978=C$5:C8978,1,0),0))</f>
        <v>165</v>
      </c>
    </row>
    <row r="8979" spans="1:7" x14ac:dyDescent="0.25">
      <c r="A8979">
        <v>2016</v>
      </c>
      <c r="B8979" s="53" t="str">
        <f t="shared" si="280"/>
        <v>2016_TX166</v>
      </c>
      <c r="C8979" t="s">
        <v>389</v>
      </c>
      <c r="D8979" t="s">
        <v>1845</v>
      </c>
      <c r="E8979" s="53" t="str">
        <f t="shared" si="281"/>
        <v>2016_TXMILAM</v>
      </c>
      <c r="F8979">
        <v>417000</v>
      </c>
      <c r="G8979" s="53">
        <f t="array" ref="G8979">SUM(IF(A8979=A$5:A8979,IF(C8979=C$5:C8979,1,0),0))</f>
        <v>166</v>
      </c>
    </row>
    <row r="8980" spans="1:7" x14ac:dyDescent="0.25">
      <c r="A8980">
        <v>2016</v>
      </c>
      <c r="B8980" s="53" t="str">
        <f t="shared" si="280"/>
        <v>2016_TX167</v>
      </c>
      <c r="C8980" t="s">
        <v>389</v>
      </c>
      <c r="D8980" t="s">
        <v>921</v>
      </c>
      <c r="E8980" s="53" t="str">
        <f t="shared" si="281"/>
        <v>2016_TXMILLS</v>
      </c>
      <c r="F8980">
        <v>417000</v>
      </c>
      <c r="G8980" s="53">
        <f t="array" ref="G8980">SUM(IF(A8980=A$5:A8980,IF(C8980=C$5:C8980,1,0),0))</f>
        <v>167</v>
      </c>
    </row>
    <row r="8981" spans="1:7" x14ac:dyDescent="0.25">
      <c r="A8981">
        <v>2016</v>
      </c>
      <c r="B8981" s="53" t="str">
        <f t="shared" si="280"/>
        <v>2016_TX168</v>
      </c>
      <c r="C8981" t="s">
        <v>389</v>
      </c>
      <c r="D8981" t="s">
        <v>740</v>
      </c>
      <c r="E8981" s="53" t="str">
        <f t="shared" si="281"/>
        <v>2016_TXMITCHELL</v>
      </c>
      <c r="F8981">
        <v>417000</v>
      </c>
      <c r="G8981" s="53">
        <f t="array" ref="G8981">SUM(IF(A8981=A$5:A8981,IF(C8981=C$5:C8981,1,0),0))</f>
        <v>168</v>
      </c>
    </row>
    <row r="8982" spans="1:7" x14ac:dyDescent="0.25">
      <c r="A8982">
        <v>2016</v>
      </c>
      <c r="B8982" s="53" t="str">
        <f t="shared" si="280"/>
        <v>2016_TX169</v>
      </c>
      <c r="C8982" t="s">
        <v>389</v>
      </c>
      <c r="D8982" t="s">
        <v>1846</v>
      </c>
      <c r="E8982" s="53" t="str">
        <f t="shared" si="281"/>
        <v>2016_TXMONTAGUE</v>
      </c>
      <c r="F8982">
        <v>417000</v>
      </c>
      <c r="G8982" s="53">
        <f t="array" ref="G8982">SUM(IF(A8982=A$5:A8982,IF(C8982=C$5:C8982,1,0),0))</f>
        <v>169</v>
      </c>
    </row>
    <row r="8983" spans="1:7" x14ac:dyDescent="0.25">
      <c r="A8983">
        <v>2016</v>
      </c>
      <c r="B8983" s="53" t="str">
        <f t="shared" si="280"/>
        <v>2016_TX170</v>
      </c>
      <c r="C8983" t="s">
        <v>389</v>
      </c>
      <c r="D8983" t="s">
        <v>232</v>
      </c>
      <c r="E8983" s="53" t="str">
        <f t="shared" si="281"/>
        <v>2016_TXMONTGOMERY</v>
      </c>
      <c r="F8983">
        <v>417000</v>
      </c>
      <c r="G8983" s="53">
        <f t="array" ref="G8983">SUM(IF(A8983=A$5:A8983,IF(C8983=C$5:C8983,1,0),0))</f>
        <v>170</v>
      </c>
    </row>
    <row r="8984" spans="1:7" x14ac:dyDescent="0.25">
      <c r="A8984">
        <v>2016</v>
      </c>
      <c r="B8984" s="53" t="str">
        <f t="shared" si="280"/>
        <v>2016_TX171</v>
      </c>
      <c r="C8984" t="s">
        <v>389</v>
      </c>
      <c r="D8984" t="s">
        <v>1491</v>
      </c>
      <c r="E8984" s="53" t="str">
        <f t="shared" si="281"/>
        <v>2016_TXMOORE</v>
      </c>
      <c r="F8984">
        <v>417000</v>
      </c>
      <c r="G8984" s="53">
        <f t="array" ref="G8984">SUM(IF(A8984=A$5:A8984,IF(C8984=C$5:C8984,1,0),0))</f>
        <v>171</v>
      </c>
    </row>
    <row r="8985" spans="1:7" x14ac:dyDescent="0.25">
      <c r="A8985">
        <v>2016</v>
      </c>
      <c r="B8985" s="53" t="str">
        <f t="shared" si="280"/>
        <v>2016_TX172</v>
      </c>
      <c r="C8985" t="s">
        <v>389</v>
      </c>
      <c r="D8985" t="s">
        <v>253</v>
      </c>
      <c r="E8985" s="53" t="str">
        <f t="shared" si="281"/>
        <v>2016_TXMORRIS</v>
      </c>
      <c r="F8985">
        <v>417000</v>
      </c>
      <c r="G8985" s="53">
        <f t="array" ref="G8985">SUM(IF(A8985=A$5:A8985,IF(C8985=C$5:C8985,1,0),0))</f>
        <v>172</v>
      </c>
    </row>
    <row r="8986" spans="1:7" x14ac:dyDescent="0.25">
      <c r="A8986">
        <v>2016</v>
      </c>
      <c r="B8986" s="53" t="str">
        <f t="shared" si="280"/>
        <v>2016_TX173</v>
      </c>
      <c r="C8986" t="s">
        <v>389</v>
      </c>
      <c r="D8986" t="s">
        <v>1847</v>
      </c>
      <c r="E8986" s="53" t="str">
        <f t="shared" si="281"/>
        <v>2016_TXMOTLEY</v>
      </c>
      <c r="F8986">
        <v>417000</v>
      </c>
      <c r="G8986" s="53">
        <f t="array" ref="G8986">SUM(IF(A8986=A$5:A8986,IF(C8986=C$5:C8986,1,0),0))</f>
        <v>173</v>
      </c>
    </row>
    <row r="8987" spans="1:7" x14ac:dyDescent="0.25">
      <c r="A8987">
        <v>2016</v>
      </c>
      <c r="B8987" s="53" t="str">
        <f t="shared" si="280"/>
        <v>2016_TX174</v>
      </c>
      <c r="C8987" t="s">
        <v>389</v>
      </c>
      <c r="D8987" t="s">
        <v>1848</v>
      </c>
      <c r="E8987" s="53" t="str">
        <f t="shared" si="281"/>
        <v>2016_TXNACOGDOCHES</v>
      </c>
      <c r="F8987">
        <v>417000</v>
      </c>
      <c r="G8987" s="53">
        <f t="array" ref="G8987">SUM(IF(A8987=A$5:A8987,IF(C8987=C$5:C8987,1,0),0))</f>
        <v>174</v>
      </c>
    </row>
    <row r="8988" spans="1:7" x14ac:dyDescent="0.25">
      <c r="A8988">
        <v>2016</v>
      </c>
      <c r="B8988" s="53" t="str">
        <f t="shared" si="280"/>
        <v>2016_TX175</v>
      </c>
      <c r="C8988" t="s">
        <v>389</v>
      </c>
      <c r="D8988" t="s">
        <v>1849</v>
      </c>
      <c r="E8988" s="53" t="str">
        <f t="shared" si="281"/>
        <v>2016_TXNAVARRO</v>
      </c>
      <c r="F8988">
        <v>417000</v>
      </c>
      <c r="G8988" s="53">
        <f t="array" ref="G8988">SUM(IF(A8988=A$5:A8988,IF(C8988=C$5:C8988,1,0),0))</f>
        <v>175</v>
      </c>
    </row>
    <row r="8989" spans="1:7" x14ac:dyDescent="0.25">
      <c r="A8989">
        <v>2016</v>
      </c>
      <c r="B8989" s="53" t="str">
        <f t="shared" si="280"/>
        <v>2016_TX176</v>
      </c>
      <c r="C8989" t="s">
        <v>389</v>
      </c>
      <c r="D8989" t="s">
        <v>531</v>
      </c>
      <c r="E8989" s="53" t="str">
        <f t="shared" si="281"/>
        <v>2016_TXNEWTON</v>
      </c>
      <c r="F8989">
        <v>417000</v>
      </c>
      <c r="G8989" s="53">
        <f t="array" ref="G8989">SUM(IF(A8989=A$5:A8989,IF(C8989=C$5:C8989,1,0),0))</f>
        <v>176</v>
      </c>
    </row>
    <row r="8990" spans="1:7" x14ac:dyDescent="0.25">
      <c r="A8990">
        <v>2016</v>
      </c>
      <c r="B8990" s="53" t="str">
        <f t="shared" si="280"/>
        <v>2016_TX177</v>
      </c>
      <c r="C8990" t="s">
        <v>389</v>
      </c>
      <c r="D8990" t="s">
        <v>1850</v>
      </c>
      <c r="E8990" s="53" t="str">
        <f t="shared" si="281"/>
        <v>2016_TXNOLAN</v>
      </c>
      <c r="F8990">
        <v>417000</v>
      </c>
      <c r="G8990" s="53">
        <f t="array" ref="G8990">SUM(IF(A8990=A$5:A8990,IF(C8990=C$5:C8990,1,0),0))</f>
        <v>177</v>
      </c>
    </row>
    <row r="8991" spans="1:7" x14ac:dyDescent="0.25">
      <c r="A8991">
        <v>2016</v>
      </c>
      <c r="B8991" s="53" t="str">
        <f t="shared" si="280"/>
        <v>2016_TX178</v>
      </c>
      <c r="C8991" t="s">
        <v>389</v>
      </c>
      <c r="D8991" t="s">
        <v>1851</v>
      </c>
      <c r="E8991" s="53" t="str">
        <f t="shared" si="281"/>
        <v>2016_TXNUECES</v>
      </c>
      <c r="F8991">
        <v>417000</v>
      </c>
      <c r="G8991" s="53">
        <f t="array" ref="G8991">SUM(IF(A8991=A$5:A8991,IF(C8991=C$5:C8991,1,0),0))</f>
        <v>178</v>
      </c>
    </row>
    <row r="8992" spans="1:7" x14ac:dyDescent="0.25">
      <c r="A8992">
        <v>2016</v>
      </c>
      <c r="B8992" s="53" t="str">
        <f t="shared" si="280"/>
        <v>2016_TX179</v>
      </c>
      <c r="C8992" t="s">
        <v>389</v>
      </c>
      <c r="D8992" t="s">
        <v>1852</v>
      </c>
      <c r="E8992" s="53" t="str">
        <f t="shared" si="281"/>
        <v>2016_TXOCHILTREE</v>
      </c>
      <c r="F8992">
        <v>417000</v>
      </c>
      <c r="G8992" s="53">
        <f t="array" ref="G8992">SUM(IF(A8992=A$5:A8992,IF(C8992=C$5:C8992,1,0),0))</f>
        <v>179</v>
      </c>
    </row>
    <row r="8993" spans="1:7" x14ac:dyDescent="0.25">
      <c r="A8993">
        <v>2016</v>
      </c>
      <c r="B8993" s="53" t="str">
        <f t="shared" si="280"/>
        <v>2016_TX180</v>
      </c>
      <c r="C8993" t="s">
        <v>389</v>
      </c>
      <c r="D8993" t="s">
        <v>1042</v>
      </c>
      <c r="E8993" s="53" t="str">
        <f t="shared" si="281"/>
        <v>2016_TXOLDHAM</v>
      </c>
      <c r="F8993">
        <v>417000</v>
      </c>
      <c r="G8993" s="53">
        <f t="array" ref="G8993">SUM(IF(A8993=A$5:A8993,IF(C8993=C$5:C8993,1,0),0))</f>
        <v>180</v>
      </c>
    </row>
    <row r="8994" spans="1:7" x14ac:dyDescent="0.25">
      <c r="A8994">
        <v>2016</v>
      </c>
      <c r="B8994" s="53" t="str">
        <f t="shared" si="280"/>
        <v>2016_TX181</v>
      </c>
      <c r="C8994" t="s">
        <v>389</v>
      </c>
      <c r="D8994" t="s">
        <v>169</v>
      </c>
      <c r="E8994" s="53" t="str">
        <f t="shared" si="281"/>
        <v>2016_TXORANGE</v>
      </c>
      <c r="F8994">
        <v>417000</v>
      </c>
      <c r="G8994" s="53">
        <f t="array" ref="G8994">SUM(IF(A8994=A$5:A8994,IF(C8994=C$5:C8994,1,0),0))</f>
        <v>181</v>
      </c>
    </row>
    <row r="8995" spans="1:7" x14ac:dyDescent="0.25">
      <c r="A8995">
        <v>2016</v>
      </c>
      <c r="B8995" s="53" t="str">
        <f t="shared" si="280"/>
        <v>2016_TX182</v>
      </c>
      <c r="C8995" t="s">
        <v>389</v>
      </c>
      <c r="D8995" t="s">
        <v>1853</v>
      </c>
      <c r="E8995" s="53" t="str">
        <f t="shared" si="281"/>
        <v>2016_TXPALO PINTO</v>
      </c>
      <c r="F8995">
        <v>417000</v>
      </c>
      <c r="G8995" s="53">
        <f t="array" ref="G8995">SUM(IF(A8995=A$5:A8995,IF(C8995=C$5:C8995,1,0),0))</f>
        <v>182</v>
      </c>
    </row>
    <row r="8996" spans="1:7" x14ac:dyDescent="0.25">
      <c r="A8996">
        <v>2016</v>
      </c>
      <c r="B8996" s="53" t="str">
        <f t="shared" si="280"/>
        <v>2016_TX183</v>
      </c>
      <c r="C8996" t="s">
        <v>389</v>
      </c>
      <c r="D8996" t="s">
        <v>1262</v>
      </c>
      <c r="E8996" s="53" t="str">
        <f t="shared" si="281"/>
        <v>2016_TXPANOLA</v>
      </c>
      <c r="F8996">
        <v>417000</v>
      </c>
      <c r="G8996" s="53">
        <f t="array" ref="G8996">SUM(IF(A8996=A$5:A8996,IF(C8996=C$5:C8996,1,0),0))</f>
        <v>183</v>
      </c>
    </row>
    <row r="8997" spans="1:7" x14ac:dyDescent="0.25">
      <c r="A8997">
        <v>2016</v>
      </c>
      <c r="B8997" s="53" t="str">
        <f t="shared" si="280"/>
        <v>2016_TX184</v>
      </c>
      <c r="C8997" t="s">
        <v>389</v>
      </c>
      <c r="D8997" t="s">
        <v>1854</v>
      </c>
      <c r="E8997" s="53" t="str">
        <f t="shared" si="281"/>
        <v>2016_TXPARKER</v>
      </c>
      <c r="F8997">
        <v>417000</v>
      </c>
      <c r="G8997" s="53">
        <f t="array" ref="G8997">SUM(IF(A8997=A$5:A8997,IF(C8997=C$5:C8997,1,0),0))</f>
        <v>184</v>
      </c>
    </row>
    <row r="8998" spans="1:7" x14ac:dyDescent="0.25">
      <c r="A8998">
        <v>2016</v>
      </c>
      <c r="B8998" s="53" t="str">
        <f t="shared" si="280"/>
        <v>2016_TX185</v>
      </c>
      <c r="C8998" t="s">
        <v>389</v>
      </c>
      <c r="D8998" t="s">
        <v>1855</v>
      </c>
      <c r="E8998" s="53" t="str">
        <f t="shared" si="281"/>
        <v>2016_TXPARMER</v>
      </c>
      <c r="F8998">
        <v>417000</v>
      </c>
      <c r="G8998" s="53">
        <f t="array" ref="G8998">SUM(IF(A8998=A$5:A8998,IF(C8998=C$5:C8998,1,0),0))</f>
        <v>185</v>
      </c>
    </row>
    <row r="8999" spans="1:7" x14ac:dyDescent="0.25">
      <c r="A8999">
        <v>2016</v>
      </c>
      <c r="B8999" s="53" t="str">
        <f t="shared" si="280"/>
        <v>2016_TX186</v>
      </c>
      <c r="C8999" t="s">
        <v>389</v>
      </c>
      <c r="D8999" t="s">
        <v>1856</v>
      </c>
      <c r="E8999" s="53" t="str">
        <f t="shared" si="281"/>
        <v>2016_TXPECOS</v>
      </c>
      <c r="F8999">
        <v>417000</v>
      </c>
      <c r="G8999" s="53">
        <f t="array" ref="G8999">SUM(IF(A8999=A$5:A8999,IF(C8999=C$5:C8999,1,0),0))</f>
        <v>186</v>
      </c>
    </row>
    <row r="9000" spans="1:7" x14ac:dyDescent="0.25">
      <c r="A9000">
        <v>2016</v>
      </c>
      <c r="B9000" s="53" t="str">
        <f t="shared" si="280"/>
        <v>2016_TX187</v>
      </c>
      <c r="C9000" t="s">
        <v>389</v>
      </c>
      <c r="D9000" t="s">
        <v>535</v>
      </c>
      <c r="E9000" s="53" t="str">
        <f t="shared" si="281"/>
        <v>2016_TXPOLK</v>
      </c>
      <c r="F9000">
        <v>417000</v>
      </c>
      <c r="G9000" s="53">
        <f t="array" ref="G9000">SUM(IF(A9000=A$5:A9000,IF(C9000=C$5:C9000,1,0),0))</f>
        <v>187</v>
      </c>
    </row>
    <row r="9001" spans="1:7" x14ac:dyDescent="0.25">
      <c r="A9001">
        <v>2016</v>
      </c>
      <c r="B9001" s="53" t="str">
        <f t="shared" si="280"/>
        <v>2016_TX188</v>
      </c>
      <c r="C9001" t="s">
        <v>389</v>
      </c>
      <c r="D9001" t="s">
        <v>1659</v>
      </c>
      <c r="E9001" s="53" t="str">
        <f t="shared" si="281"/>
        <v>2016_TXPOTTER</v>
      </c>
      <c r="F9001">
        <v>417000</v>
      </c>
      <c r="G9001" s="53">
        <f t="array" ref="G9001">SUM(IF(A9001=A$5:A9001,IF(C9001=C$5:C9001,1,0),0))</f>
        <v>188</v>
      </c>
    </row>
    <row r="9002" spans="1:7" x14ac:dyDescent="0.25">
      <c r="A9002">
        <v>2016</v>
      </c>
      <c r="B9002" s="53" t="str">
        <f t="shared" si="280"/>
        <v>2016_TX189</v>
      </c>
      <c r="C9002" t="s">
        <v>389</v>
      </c>
      <c r="D9002" t="s">
        <v>1857</v>
      </c>
      <c r="E9002" s="53" t="str">
        <f t="shared" si="281"/>
        <v>2016_TXPRESIDIO</v>
      </c>
      <c r="F9002">
        <v>417000</v>
      </c>
      <c r="G9002" s="53">
        <f t="array" ref="G9002">SUM(IF(A9002=A$5:A9002,IF(C9002=C$5:C9002,1,0),0))</f>
        <v>189</v>
      </c>
    </row>
    <row r="9003" spans="1:7" x14ac:dyDescent="0.25">
      <c r="A9003">
        <v>2016</v>
      </c>
      <c r="B9003" s="53" t="str">
        <f t="shared" si="280"/>
        <v>2016_TX190</v>
      </c>
      <c r="C9003" t="s">
        <v>389</v>
      </c>
      <c r="D9003" t="s">
        <v>1858</v>
      </c>
      <c r="E9003" s="53" t="str">
        <f t="shared" si="281"/>
        <v>2016_TXRAINS</v>
      </c>
      <c r="F9003">
        <v>417000</v>
      </c>
      <c r="G9003" s="53">
        <f t="array" ref="G9003">SUM(IF(A9003=A$5:A9003,IF(C9003=C$5:C9003,1,0),0))</f>
        <v>190</v>
      </c>
    </row>
    <row r="9004" spans="1:7" x14ac:dyDescent="0.25">
      <c r="A9004">
        <v>2016</v>
      </c>
      <c r="B9004" s="53" t="str">
        <f t="shared" si="280"/>
        <v>2016_TX191</v>
      </c>
      <c r="C9004" t="s">
        <v>389</v>
      </c>
      <c r="D9004" t="s">
        <v>1859</v>
      </c>
      <c r="E9004" s="53" t="str">
        <f t="shared" si="281"/>
        <v>2016_TXRANDALL</v>
      </c>
      <c r="F9004">
        <v>417000</v>
      </c>
      <c r="G9004" s="53">
        <f t="array" ref="G9004">SUM(IF(A9004=A$5:A9004,IF(C9004=C$5:C9004,1,0),0))</f>
        <v>191</v>
      </c>
    </row>
    <row r="9005" spans="1:7" x14ac:dyDescent="0.25">
      <c r="A9005">
        <v>2016</v>
      </c>
      <c r="B9005" s="53" t="str">
        <f t="shared" si="280"/>
        <v>2016_TX192</v>
      </c>
      <c r="C9005" t="s">
        <v>389</v>
      </c>
      <c r="D9005" t="s">
        <v>1860</v>
      </c>
      <c r="E9005" s="53" t="str">
        <f t="shared" si="281"/>
        <v>2016_TXREAGAN</v>
      </c>
      <c r="F9005">
        <v>417000</v>
      </c>
      <c r="G9005" s="53">
        <f t="array" ref="G9005">SUM(IF(A9005=A$5:A9005,IF(C9005=C$5:C9005,1,0),0))</f>
        <v>192</v>
      </c>
    </row>
    <row r="9006" spans="1:7" x14ac:dyDescent="0.25">
      <c r="A9006">
        <v>2016</v>
      </c>
      <c r="B9006" s="53" t="str">
        <f t="shared" si="280"/>
        <v>2016_TX193</v>
      </c>
      <c r="C9006" t="s">
        <v>389</v>
      </c>
      <c r="D9006" t="s">
        <v>1861</v>
      </c>
      <c r="E9006" s="53" t="str">
        <f t="shared" si="281"/>
        <v>2016_TXREAL</v>
      </c>
      <c r="F9006">
        <v>417000</v>
      </c>
      <c r="G9006" s="53">
        <f t="array" ref="G9006">SUM(IF(A9006=A$5:A9006,IF(C9006=C$5:C9006,1,0),0))</f>
        <v>193</v>
      </c>
    </row>
    <row r="9007" spans="1:7" x14ac:dyDescent="0.25">
      <c r="A9007">
        <v>2016</v>
      </c>
      <c r="B9007" s="53" t="str">
        <f t="shared" si="280"/>
        <v>2016_TX194</v>
      </c>
      <c r="C9007" t="s">
        <v>389</v>
      </c>
      <c r="D9007" t="s">
        <v>1081</v>
      </c>
      <c r="E9007" s="53" t="str">
        <f t="shared" si="281"/>
        <v>2016_TXRED RIVER</v>
      </c>
      <c r="F9007">
        <v>417000</v>
      </c>
      <c r="G9007" s="53">
        <f t="array" ref="G9007">SUM(IF(A9007=A$5:A9007,IF(C9007=C$5:C9007,1,0),0))</f>
        <v>194</v>
      </c>
    </row>
    <row r="9008" spans="1:7" x14ac:dyDescent="0.25">
      <c r="A9008">
        <v>2016</v>
      </c>
      <c r="B9008" s="53" t="str">
        <f t="shared" si="280"/>
        <v>2016_TX195</v>
      </c>
      <c r="C9008" t="s">
        <v>389</v>
      </c>
      <c r="D9008" t="s">
        <v>1862</v>
      </c>
      <c r="E9008" s="53" t="str">
        <f t="shared" si="281"/>
        <v>2016_TXREEVES</v>
      </c>
      <c r="F9008">
        <v>417000</v>
      </c>
      <c r="G9008" s="53">
        <f t="array" ref="G9008">SUM(IF(A9008=A$5:A9008,IF(C9008=C$5:C9008,1,0),0))</f>
        <v>195</v>
      </c>
    </row>
    <row r="9009" spans="1:7" x14ac:dyDescent="0.25">
      <c r="A9009">
        <v>2016</v>
      </c>
      <c r="B9009" s="53" t="str">
        <f t="shared" si="280"/>
        <v>2016_TX196</v>
      </c>
      <c r="C9009" t="s">
        <v>389</v>
      </c>
      <c r="D9009" t="s">
        <v>1863</v>
      </c>
      <c r="E9009" s="53" t="str">
        <f t="shared" si="281"/>
        <v>2016_TXREFUGIO</v>
      </c>
      <c r="F9009">
        <v>417000</v>
      </c>
      <c r="G9009" s="53">
        <f t="array" ref="G9009">SUM(IF(A9009=A$5:A9009,IF(C9009=C$5:C9009,1,0),0))</f>
        <v>196</v>
      </c>
    </row>
    <row r="9010" spans="1:7" x14ac:dyDescent="0.25">
      <c r="A9010">
        <v>2016</v>
      </c>
      <c r="B9010" s="53" t="str">
        <f t="shared" si="280"/>
        <v>2016_TX197</v>
      </c>
      <c r="C9010" t="s">
        <v>389</v>
      </c>
      <c r="D9010" t="s">
        <v>1718</v>
      </c>
      <c r="E9010" s="53" t="str">
        <f t="shared" si="281"/>
        <v>2016_TXROBERTS</v>
      </c>
      <c r="F9010">
        <v>417000</v>
      </c>
      <c r="G9010" s="53">
        <f t="array" ref="G9010">SUM(IF(A9010=A$5:A9010,IF(C9010=C$5:C9010,1,0),0))</f>
        <v>197</v>
      </c>
    </row>
    <row r="9011" spans="1:7" x14ac:dyDescent="0.25">
      <c r="A9011">
        <v>2016</v>
      </c>
      <c r="B9011" s="53" t="str">
        <f t="shared" si="280"/>
        <v>2016_TX198</v>
      </c>
      <c r="C9011" t="s">
        <v>389</v>
      </c>
      <c r="D9011" t="s">
        <v>290</v>
      </c>
      <c r="E9011" s="53" t="str">
        <f t="shared" si="281"/>
        <v>2016_TXROBERTSON</v>
      </c>
      <c r="F9011">
        <v>417000</v>
      </c>
      <c r="G9011" s="53">
        <f t="array" ref="G9011">SUM(IF(A9011=A$5:A9011,IF(C9011=C$5:C9011,1,0),0))</f>
        <v>198</v>
      </c>
    </row>
    <row r="9012" spans="1:7" x14ac:dyDescent="0.25">
      <c r="A9012">
        <v>2016</v>
      </c>
      <c r="B9012" s="53" t="str">
        <f t="shared" si="280"/>
        <v>2016_TX199</v>
      </c>
      <c r="C9012" t="s">
        <v>389</v>
      </c>
      <c r="D9012" t="s">
        <v>1864</v>
      </c>
      <c r="E9012" s="53" t="str">
        <f t="shared" si="281"/>
        <v>2016_TXROCKWALL</v>
      </c>
      <c r="F9012">
        <v>417000</v>
      </c>
      <c r="G9012" s="53">
        <f t="array" ref="G9012">SUM(IF(A9012=A$5:A9012,IF(C9012=C$5:C9012,1,0),0))</f>
        <v>199</v>
      </c>
    </row>
    <row r="9013" spans="1:7" x14ac:dyDescent="0.25">
      <c r="A9013">
        <v>2016</v>
      </c>
      <c r="B9013" s="53" t="str">
        <f t="shared" si="280"/>
        <v>2016_TX200</v>
      </c>
      <c r="C9013" t="s">
        <v>389</v>
      </c>
      <c r="D9013" t="s">
        <v>1865</v>
      </c>
      <c r="E9013" s="53" t="str">
        <f t="shared" si="281"/>
        <v>2016_TXRUNNELS</v>
      </c>
      <c r="F9013">
        <v>417000</v>
      </c>
      <c r="G9013" s="53">
        <f t="array" ref="G9013">SUM(IF(A9013=A$5:A9013,IF(C9013=C$5:C9013,1,0),0))</f>
        <v>200</v>
      </c>
    </row>
    <row r="9014" spans="1:7" x14ac:dyDescent="0.25">
      <c r="A9014">
        <v>2016</v>
      </c>
      <c r="B9014" s="53" t="str">
        <f t="shared" si="280"/>
        <v>2016_TX201</v>
      </c>
      <c r="C9014" t="s">
        <v>389</v>
      </c>
      <c r="D9014" t="s">
        <v>1866</v>
      </c>
      <c r="E9014" s="53" t="str">
        <f t="shared" si="281"/>
        <v>2016_TXRUSK</v>
      </c>
      <c r="F9014">
        <v>417000</v>
      </c>
      <c r="G9014" s="53">
        <f t="array" ref="G9014">SUM(IF(A9014=A$5:A9014,IF(C9014=C$5:C9014,1,0),0))</f>
        <v>201</v>
      </c>
    </row>
    <row r="9015" spans="1:7" x14ac:dyDescent="0.25">
      <c r="A9015">
        <v>2016</v>
      </c>
      <c r="B9015" s="53" t="str">
        <f t="shared" si="280"/>
        <v>2016_TX202</v>
      </c>
      <c r="C9015" t="s">
        <v>389</v>
      </c>
      <c r="D9015" t="s">
        <v>1082</v>
      </c>
      <c r="E9015" s="53" t="str">
        <f t="shared" si="281"/>
        <v>2016_TXSABINE</v>
      </c>
      <c r="F9015">
        <v>417000</v>
      </c>
      <c r="G9015" s="53">
        <f t="array" ref="G9015">SUM(IF(A9015=A$5:A9015,IF(C9015=C$5:C9015,1,0),0))</f>
        <v>202</v>
      </c>
    </row>
    <row r="9016" spans="1:7" x14ac:dyDescent="0.25">
      <c r="A9016">
        <v>2016</v>
      </c>
      <c r="B9016" s="53" t="str">
        <f t="shared" si="280"/>
        <v>2016_TX203</v>
      </c>
      <c r="C9016" t="s">
        <v>389</v>
      </c>
      <c r="D9016" t="s">
        <v>1867</v>
      </c>
      <c r="E9016" s="53" t="str">
        <f t="shared" si="281"/>
        <v>2016_TXSAN AUGUSTINE</v>
      </c>
      <c r="F9016">
        <v>417000</v>
      </c>
      <c r="G9016" s="53">
        <f t="array" ref="G9016">SUM(IF(A9016=A$5:A9016,IF(C9016=C$5:C9016,1,0),0))</f>
        <v>203</v>
      </c>
    </row>
    <row r="9017" spans="1:7" x14ac:dyDescent="0.25">
      <c r="A9017">
        <v>2016</v>
      </c>
      <c r="B9017" s="53" t="str">
        <f t="shared" si="280"/>
        <v>2016_TX204</v>
      </c>
      <c r="C9017" t="s">
        <v>389</v>
      </c>
      <c r="D9017" t="s">
        <v>1868</v>
      </c>
      <c r="E9017" s="53" t="str">
        <f t="shared" si="281"/>
        <v>2016_TXSAN JACINTO</v>
      </c>
      <c r="F9017">
        <v>417000</v>
      </c>
      <c r="G9017" s="53">
        <f t="array" ref="G9017">SUM(IF(A9017=A$5:A9017,IF(C9017=C$5:C9017,1,0),0))</f>
        <v>204</v>
      </c>
    </row>
    <row r="9018" spans="1:7" x14ac:dyDescent="0.25">
      <c r="A9018">
        <v>2016</v>
      </c>
      <c r="B9018" s="53" t="str">
        <f t="shared" si="280"/>
        <v>2016_TX205</v>
      </c>
      <c r="C9018" t="s">
        <v>389</v>
      </c>
      <c r="D9018" t="s">
        <v>1869</v>
      </c>
      <c r="E9018" s="53" t="str">
        <f t="shared" si="281"/>
        <v>2016_TXSAN PATRICIO</v>
      </c>
      <c r="F9018">
        <v>417000</v>
      </c>
      <c r="G9018" s="53">
        <f t="array" ref="G9018">SUM(IF(A9018=A$5:A9018,IF(C9018=C$5:C9018,1,0),0))</f>
        <v>205</v>
      </c>
    </row>
    <row r="9019" spans="1:7" x14ac:dyDescent="0.25">
      <c r="A9019">
        <v>2016</v>
      </c>
      <c r="B9019" s="53" t="str">
        <f t="shared" si="280"/>
        <v>2016_TX206</v>
      </c>
      <c r="C9019" t="s">
        <v>389</v>
      </c>
      <c r="D9019" t="s">
        <v>1870</v>
      </c>
      <c r="E9019" s="53" t="str">
        <f t="shared" si="281"/>
        <v>2016_TXSAN SABA</v>
      </c>
      <c r="F9019">
        <v>417000</v>
      </c>
      <c r="G9019" s="53">
        <f t="array" ref="G9019">SUM(IF(A9019=A$5:A9019,IF(C9019=C$5:C9019,1,0),0))</f>
        <v>206</v>
      </c>
    </row>
    <row r="9020" spans="1:7" x14ac:dyDescent="0.25">
      <c r="A9020">
        <v>2016</v>
      </c>
      <c r="B9020" s="53" t="str">
        <f t="shared" si="280"/>
        <v>2016_TX207</v>
      </c>
      <c r="C9020" t="s">
        <v>389</v>
      </c>
      <c r="D9020" t="s">
        <v>1871</v>
      </c>
      <c r="E9020" s="53" t="str">
        <f t="shared" si="281"/>
        <v>2016_TXSCHLEICHER</v>
      </c>
      <c r="F9020">
        <v>417000</v>
      </c>
      <c r="G9020" s="53">
        <f t="array" ref="G9020">SUM(IF(A9020=A$5:A9020,IF(C9020=C$5:C9020,1,0),0))</f>
        <v>207</v>
      </c>
    </row>
    <row r="9021" spans="1:7" x14ac:dyDescent="0.25">
      <c r="A9021">
        <v>2016</v>
      </c>
      <c r="B9021" s="53" t="str">
        <f t="shared" si="280"/>
        <v>2016_TX208</v>
      </c>
      <c r="C9021" t="s">
        <v>389</v>
      </c>
      <c r="D9021" t="s">
        <v>1872</v>
      </c>
      <c r="E9021" s="53" t="str">
        <f t="shared" si="281"/>
        <v>2016_TXSCURRY</v>
      </c>
      <c r="F9021">
        <v>417000</v>
      </c>
      <c r="G9021" s="53">
        <f t="array" ref="G9021">SUM(IF(A9021=A$5:A9021,IF(C9021=C$5:C9021,1,0),0))</f>
        <v>208</v>
      </c>
    </row>
    <row r="9022" spans="1:7" x14ac:dyDescent="0.25">
      <c r="A9022">
        <v>2016</v>
      </c>
      <c r="B9022" s="53" t="str">
        <f t="shared" si="280"/>
        <v>2016_TX209</v>
      </c>
      <c r="C9022" t="s">
        <v>389</v>
      </c>
      <c r="D9022" t="s">
        <v>1873</v>
      </c>
      <c r="E9022" s="53" t="str">
        <f t="shared" si="281"/>
        <v>2016_TXSHACKELFORD</v>
      </c>
      <c r="F9022">
        <v>417000</v>
      </c>
      <c r="G9022" s="53">
        <f t="array" ref="G9022">SUM(IF(A9022=A$5:A9022,IF(C9022=C$5:C9022,1,0),0))</f>
        <v>209</v>
      </c>
    </row>
    <row r="9023" spans="1:7" x14ac:dyDescent="0.25">
      <c r="A9023">
        <v>2016</v>
      </c>
      <c r="B9023" s="53" t="str">
        <f t="shared" si="280"/>
        <v>2016_TX210</v>
      </c>
      <c r="C9023" t="s">
        <v>389</v>
      </c>
      <c r="D9023" t="s">
        <v>478</v>
      </c>
      <c r="E9023" s="53" t="str">
        <f t="shared" si="281"/>
        <v>2016_TXSHELBY</v>
      </c>
      <c r="F9023">
        <v>417000</v>
      </c>
      <c r="G9023" s="53">
        <f t="array" ref="G9023">SUM(IF(A9023=A$5:A9023,IF(C9023=C$5:C9023,1,0),0))</f>
        <v>210</v>
      </c>
    </row>
    <row r="9024" spans="1:7" x14ac:dyDescent="0.25">
      <c r="A9024">
        <v>2016</v>
      </c>
      <c r="B9024" s="53" t="str">
        <f t="shared" si="280"/>
        <v>2016_TX211</v>
      </c>
      <c r="C9024" t="s">
        <v>389</v>
      </c>
      <c r="D9024" t="s">
        <v>992</v>
      </c>
      <c r="E9024" s="53" t="str">
        <f t="shared" si="281"/>
        <v>2016_TXSHERMAN</v>
      </c>
      <c r="F9024">
        <v>417000</v>
      </c>
      <c r="G9024" s="53">
        <f t="array" ref="G9024">SUM(IF(A9024=A$5:A9024,IF(C9024=C$5:C9024,1,0),0))</f>
        <v>211</v>
      </c>
    </row>
    <row r="9025" spans="1:7" x14ac:dyDescent="0.25">
      <c r="A9025">
        <v>2016</v>
      </c>
      <c r="B9025" s="53" t="str">
        <f t="shared" si="280"/>
        <v>2016_TX212</v>
      </c>
      <c r="C9025" t="s">
        <v>389</v>
      </c>
      <c r="D9025" t="s">
        <v>292</v>
      </c>
      <c r="E9025" s="53" t="str">
        <f t="shared" si="281"/>
        <v>2016_TXSMITH</v>
      </c>
      <c r="F9025">
        <v>417000</v>
      </c>
      <c r="G9025" s="53">
        <f t="array" ref="G9025">SUM(IF(A9025=A$5:A9025,IF(C9025=C$5:C9025,1,0),0))</f>
        <v>212</v>
      </c>
    </row>
    <row r="9026" spans="1:7" x14ac:dyDescent="0.25">
      <c r="A9026">
        <v>2016</v>
      </c>
      <c r="B9026" s="53" t="str">
        <f t="shared" si="280"/>
        <v>2016_TX213</v>
      </c>
      <c r="C9026" t="s">
        <v>389</v>
      </c>
      <c r="D9026" t="s">
        <v>1874</v>
      </c>
      <c r="E9026" s="53" t="str">
        <f t="shared" si="281"/>
        <v>2016_TXSOMERVELL</v>
      </c>
      <c r="F9026">
        <v>417000</v>
      </c>
      <c r="G9026" s="53">
        <f t="array" ref="G9026">SUM(IF(A9026=A$5:A9026,IF(C9026=C$5:C9026,1,0),0))</f>
        <v>213</v>
      </c>
    </row>
    <row r="9027" spans="1:7" x14ac:dyDescent="0.25">
      <c r="A9027">
        <v>2016</v>
      </c>
      <c r="B9027" s="53" t="str">
        <f t="shared" si="280"/>
        <v>2016_TX214</v>
      </c>
      <c r="C9027" t="s">
        <v>389</v>
      </c>
      <c r="D9027" t="s">
        <v>1875</v>
      </c>
      <c r="E9027" s="53" t="str">
        <f t="shared" si="281"/>
        <v>2016_TXSTARR</v>
      </c>
      <c r="F9027">
        <v>417000</v>
      </c>
      <c r="G9027" s="53">
        <f t="array" ref="G9027">SUM(IF(A9027=A$5:A9027,IF(C9027=C$5:C9027,1,0),0))</f>
        <v>214</v>
      </c>
    </row>
    <row r="9028" spans="1:7" x14ac:dyDescent="0.25">
      <c r="A9028">
        <v>2016</v>
      </c>
      <c r="B9028" s="53" t="str">
        <f t="shared" si="280"/>
        <v>2016_TX215</v>
      </c>
      <c r="C9028" t="s">
        <v>389</v>
      </c>
      <c r="D9028" t="s">
        <v>753</v>
      </c>
      <c r="E9028" s="53" t="str">
        <f t="shared" si="281"/>
        <v>2016_TXSTEPHENS</v>
      </c>
      <c r="F9028">
        <v>417000</v>
      </c>
      <c r="G9028" s="53">
        <f t="array" ref="G9028">SUM(IF(A9028=A$5:A9028,IF(C9028=C$5:C9028,1,0),0))</f>
        <v>215</v>
      </c>
    </row>
    <row r="9029" spans="1:7" x14ac:dyDescent="0.25">
      <c r="A9029">
        <v>2016</v>
      </c>
      <c r="B9029" s="53" t="str">
        <f t="shared" si="280"/>
        <v>2016_TX216</v>
      </c>
      <c r="C9029" t="s">
        <v>389</v>
      </c>
      <c r="D9029" t="s">
        <v>1876</v>
      </c>
      <c r="E9029" s="53" t="str">
        <f t="shared" si="281"/>
        <v>2016_TXSTERLING</v>
      </c>
      <c r="F9029">
        <v>417000</v>
      </c>
      <c r="G9029" s="53">
        <f t="array" ref="G9029">SUM(IF(A9029=A$5:A9029,IF(C9029=C$5:C9029,1,0),0))</f>
        <v>216</v>
      </c>
    </row>
    <row r="9030" spans="1:7" x14ac:dyDescent="0.25">
      <c r="A9030">
        <v>2016</v>
      </c>
      <c r="B9030" s="53" t="str">
        <f t="shared" ref="B9030:B9093" si="282">A9030&amp;"_"&amp;C9030&amp;G9030</f>
        <v>2016_TX217</v>
      </c>
      <c r="C9030" t="s">
        <v>389</v>
      </c>
      <c r="D9030" t="s">
        <v>1877</v>
      </c>
      <c r="E9030" s="53" t="str">
        <f t="shared" ref="E9030:E9093" si="283">A9030&amp;"_"&amp;C9030&amp;D9030</f>
        <v>2016_TXSTONEWALL</v>
      </c>
      <c r="F9030">
        <v>417000</v>
      </c>
      <c r="G9030" s="53">
        <f t="array" ref="G9030">SUM(IF(A9030=A$5:A9030,IF(C9030=C$5:C9030,1,0),0))</f>
        <v>217</v>
      </c>
    </row>
    <row r="9031" spans="1:7" x14ac:dyDescent="0.25">
      <c r="A9031">
        <v>2016</v>
      </c>
      <c r="B9031" s="53" t="str">
        <f t="shared" si="282"/>
        <v>2016_TX218</v>
      </c>
      <c r="C9031" t="s">
        <v>389</v>
      </c>
      <c r="D9031" t="s">
        <v>1878</v>
      </c>
      <c r="E9031" s="53" t="str">
        <f t="shared" si="283"/>
        <v>2016_TXSUTTON</v>
      </c>
      <c r="F9031">
        <v>417000</v>
      </c>
      <c r="G9031" s="53">
        <f t="array" ref="G9031">SUM(IF(A9031=A$5:A9031,IF(C9031=C$5:C9031,1,0),0))</f>
        <v>218</v>
      </c>
    </row>
    <row r="9032" spans="1:7" x14ac:dyDescent="0.25">
      <c r="A9032">
        <v>2016</v>
      </c>
      <c r="B9032" s="53" t="str">
        <f t="shared" si="282"/>
        <v>2016_TX219</v>
      </c>
      <c r="C9032" t="s">
        <v>389</v>
      </c>
      <c r="D9032" t="s">
        <v>1879</v>
      </c>
      <c r="E9032" s="53" t="str">
        <f t="shared" si="283"/>
        <v>2016_TXSWISHER</v>
      </c>
      <c r="F9032">
        <v>417000</v>
      </c>
      <c r="G9032" s="53">
        <f t="array" ref="G9032">SUM(IF(A9032=A$5:A9032,IF(C9032=C$5:C9032,1,0),0))</f>
        <v>219</v>
      </c>
    </row>
    <row r="9033" spans="1:7" x14ac:dyDescent="0.25">
      <c r="A9033">
        <v>2016</v>
      </c>
      <c r="B9033" s="53" t="str">
        <f t="shared" si="282"/>
        <v>2016_TX220</v>
      </c>
      <c r="C9033" t="s">
        <v>389</v>
      </c>
      <c r="D9033" t="s">
        <v>1880</v>
      </c>
      <c r="E9033" s="53" t="str">
        <f t="shared" si="283"/>
        <v>2016_TXTARRANT</v>
      </c>
      <c r="F9033">
        <v>417000</v>
      </c>
      <c r="G9033" s="53">
        <f t="array" ref="G9033">SUM(IF(A9033=A$5:A9033,IF(C9033=C$5:C9033,1,0),0))</f>
        <v>220</v>
      </c>
    </row>
    <row r="9034" spans="1:7" x14ac:dyDescent="0.25">
      <c r="A9034">
        <v>2016</v>
      </c>
      <c r="B9034" s="53" t="str">
        <f t="shared" si="282"/>
        <v>2016_TX221</v>
      </c>
      <c r="C9034" t="s">
        <v>389</v>
      </c>
      <c r="D9034" t="s">
        <v>668</v>
      </c>
      <c r="E9034" s="53" t="str">
        <f t="shared" si="283"/>
        <v>2016_TXTAYLOR</v>
      </c>
      <c r="F9034">
        <v>417000</v>
      </c>
      <c r="G9034" s="53">
        <f t="array" ref="G9034">SUM(IF(A9034=A$5:A9034,IF(C9034=C$5:C9034,1,0),0))</f>
        <v>221</v>
      </c>
    </row>
    <row r="9035" spans="1:7" x14ac:dyDescent="0.25">
      <c r="A9035">
        <v>2016</v>
      </c>
      <c r="B9035" s="53" t="str">
        <f t="shared" si="282"/>
        <v>2016_TX222</v>
      </c>
      <c r="C9035" t="s">
        <v>389</v>
      </c>
      <c r="D9035" t="s">
        <v>759</v>
      </c>
      <c r="E9035" s="53" t="str">
        <f t="shared" si="283"/>
        <v>2016_TXTERRELL</v>
      </c>
      <c r="F9035">
        <v>417000</v>
      </c>
      <c r="G9035" s="53">
        <f t="array" ref="G9035">SUM(IF(A9035=A$5:A9035,IF(C9035=C$5:C9035,1,0),0))</f>
        <v>222</v>
      </c>
    </row>
    <row r="9036" spans="1:7" x14ac:dyDescent="0.25">
      <c r="A9036">
        <v>2016</v>
      </c>
      <c r="B9036" s="53" t="str">
        <f t="shared" si="282"/>
        <v>2016_TX223</v>
      </c>
      <c r="C9036" t="s">
        <v>389</v>
      </c>
      <c r="D9036" t="s">
        <v>1881</v>
      </c>
      <c r="E9036" s="53" t="str">
        <f t="shared" si="283"/>
        <v>2016_TXTERRY</v>
      </c>
      <c r="F9036">
        <v>417000</v>
      </c>
      <c r="G9036" s="53">
        <f t="array" ref="G9036">SUM(IF(A9036=A$5:A9036,IF(C9036=C$5:C9036,1,0),0))</f>
        <v>223</v>
      </c>
    </row>
    <row r="9037" spans="1:7" x14ac:dyDescent="0.25">
      <c r="A9037">
        <v>2016</v>
      </c>
      <c r="B9037" s="53" t="str">
        <f t="shared" si="282"/>
        <v>2016_TX224</v>
      </c>
      <c r="C9037" t="s">
        <v>389</v>
      </c>
      <c r="D9037" t="s">
        <v>1882</v>
      </c>
      <c r="E9037" s="53" t="str">
        <f t="shared" si="283"/>
        <v>2016_TXTHROCKMORTON</v>
      </c>
      <c r="F9037">
        <v>417000</v>
      </c>
      <c r="G9037" s="53">
        <f t="array" ref="G9037">SUM(IF(A9037=A$5:A9037,IF(C9037=C$5:C9037,1,0),0))</f>
        <v>224</v>
      </c>
    </row>
    <row r="9038" spans="1:7" x14ac:dyDescent="0.25">
      <c r="A9038">
        <v>2016</v>
      </c>
      <c r="B9038" s="53" t="str">
        <f t="shared" si="282"/>
        <v>2016_TX225</v>
      </c>
      <c r="C9038" t="s">
        <v>389</v>
      </c>
      <c r="D9038" t="s">
        <v>1883</v>
      </c>
      <c r="E9038" s="53" t="str">
        <f t="shared" si="283"/>
        <v>2016_TXTITUS</v>
      </c>
      <c r="F9038">
        <v>417000</v>
      </c>
      <c r="G9038" s="53">
        <f t="array" ref="G9038">SUM(IF(A9038=A$5:A9038,IF(C9038=C$5:C9038,1,0),0))</f>
        <v>225</v>
      </c>
    </row>
    <row r="9039" spans="1:7" x14ac:dyDescent="0.25">
      <c r="A9039">
        <v>2016</v>
      </c>
      <c r="B9039" s="53" t="str">
        <f t="shared" si="282"/>
        <v>2016_TX226</v>
      </c>
      <c r="C9039" t="s">
        <v>389</v>
      </c>
      <c r="D9039" t="s">
        <v>1884</v>
      </c>
      <c r="E9039" s="53" t="str">
        <f t="shared" si="283"/>
        <v>2016_TXTOM GREEN</v>
      </c>
      <c r="F9039">
        <v>417000</v>
      </c>
      <c r="G9039" s="53">
        <f t="array" ref="G9039">SUM(IF(A9039=A$5:A9039,IF(C9039=C$5:C9039,1,0),0))</f>
        <v>226</v>
      </c>
    </row>
    <row r="9040" spans="1:7" x14ac:dyDescent="0.25">
      <c r="A9040">
        <v>2016</v>
      </c>
      <c r="B9040" s="53" t="str">
        <f t="shared" si="282"/>
        <v>2016_TX227</v>
      </c>
      <c r="C9040" t="s">
        <v>389</v>
      </c>
      <c r="D9040" t="s">
        <v>1885</v>
      </c>
      <c r="E9040" s="53" t="str">
        <f t="shared" si="283"/>
        <v>2016_TXTRAVIS</v>
      </c>
      <c r="F9040">
        <v>417000</v>
      </c>
      <c r="G9040" s="53">
        <f t="array" ref="G9040">SUM(IF(A9040=A$5:A9040,IF(C9040=C$5:C9040,1,0),0))</f>
        <v>227</v>
      </c>
    </row>
    <row r="9041" spans="1:7" x14ac:dyDescent="0.25">
      <c r="A9041">
        <v>2016</v>
      </c>
      <c r="B9041" s="53" t="str">
        <f t="shared" si="282"/>
        <v>2016_TX228</v>
      </c>
      <c r="C9041" t="s">
        <v>389</v>
      </c>
      <c r="D9041" t="s">
        <v>579</v>
      </c>
      <c r="E9041" s="53" t="str">
        <f t="shared" si="283"/>
        <v>2016_TXTRINITY</v>
      </c>
      <c r="F9041">
        <v>417000</v>
      </c>
      <c r="G9041" s="53">
        <f t="array" ref="G9041">SUM(IF(A9041=A$5:A9041,IF(C9041=C$5:C9041,1,0),0))</f>
        <v>228</v>
      </c>
    </row>
    <row r="9042" spans="1:7" x14ac:dyDescent="0.25">
      <c r="A9042">
        <v>2016</v>
      </c>
      <c r="B9042" s="53" t="str">
        <f t="shared" si="282"/>
        <v>2016_TX229</v>
      </c>
      <c r="C9042" t="s">
        <v>389</v>
      </c>
      <c r="D9042" t="s">
        <v>1886</v>
      </c>
      <c r="E9042" s="53" t="str">
        <f t="shared" si="283"/>
        <v>2016_TXTYLER</v>
      </c>
      <c r="F9042">
        <v>417000</v>
      </c>
      <c r="G9042" s="53">
        <f t="array" ref="G9042">SUM(IF(A9042=A$5:A9042,IF(C9042=C$5:C9042,1,0),0))</f>
        <v>229</v>
      </c>
    </row>
    <row r="9043" spans="1:7" x14ac:dyDescent="0.25">
      <c r="A9043">
        <v>2016</v>
      </c>
      <c r="B9043" s="53" t="str">
        <f t="shared" si="282"/>
        <v>2016_TX230</v>
      </c>
      <c r="C9043" t="s">
        <v>389</v>
      </c>
      <c r="D9043" t="s">
        <v>1887</v>
      </c>
      <c r="E9043" s="53" t="str">
        <f t="shared" si="283"/>
        <v>2016_TXUPSHUR</v>
      </c>
      <c r="F9043">
        <v>417000</v>
      </c>
      <c r="G9043" s="53">
        <f t="array" ref="G9043">SUM(IF(A9043=A$5:A9043,IF(C9043=C$5:C9043,1,0),0))</f>
        <v>230</v>
      </c>
    </row>
    <row r="9044" spans="1:7" x14ac:dyDescent="0.25">
      <c r="A9044">
        <v>2016</v>
      </c>
      <c r="B9044" s="53" t="str">
        <f t="shared" si="282"/>
        <v>2016_TX231</v>
      </c>
      <c r="C9044" t="s">
        <v>389</v>
      </c>
      <c r="D9044" t="s">
        <v>1888</v>
      </c>
      <c r="E9044" s="53" t="str">
        <f t="shared" si="283"/>
        <v>2016_TXUPTON</v>
      </c>
      <c r="F9044">
        <v>417000</v>
      </c>
      <c r="G9044" s="53">
        <f t="array" ref="G9044">SUM(IF(A9044=A$5:A9044,IF(C9044=C$5:C9044,1,0),0))</f>
        <v>231</v>
      </c>
    </row>
    <row r="9045" spans="1:7" x14ac:dyDescent="0.25">
      <c r="A9045">
        <v>2016</v>
      </c>
      <c r="B9045" s="53" t="str">
        <f t="shared" si="282"/>
        <v>2016_TX232</v>
      </c>
      <c r="C9045" t="s">
        <v>389</v>
      </c>
      <c r="D9045" t="s">
        <v>1889</v>
      </c>
      <c r="E9045" s="53" t="str">
        <f t="shared" si="283"/>
        <v>2016_TXUVALDE</v>
      </c>
      <c r="F9045">
        <v>417000</v>
      </c>
      <c r="G9045" s="53">
        <f t="array" ref="G9045">SUM(IF(A9045=A$5:A9045,IF(C9045=C$5:C9045,1,0),0))</f>
        <v>232</v>
      </c>
    </row>
    <row r="9046" spans="1:7" x14ac:dyDescent="0.25">
      <c r="A9046">
        <v>2016</v>
      </c>
      <c r="B9046" s="53" t="str">
        <f t="shared" si="282"/>
        <v>2016_TX233</v>
      </c>
      <c r="C9046" t="s">
        <v>389</v>
      </c>
      <c r="D9046" t="s">
        <v>1890</v>
      </c>
      <c r="E9046" s="53" t="str">
        <f t="shared" si="283"/>
        <v>2016_TXVAL VERDE</v>
      </c>
      <c r="F9046">
        <v>417000</v>
      </c>
      <c r="G9046" s="53">
        <f t="array" ref="G9046">SUM(IF(A9046=A$5:A9046,IF(C9046=C$5:C9046,1,0),0))</f>
        <v>233</v>
      </c>
    </row>
    <row r="9047" spans="1:7" x14ac:dyDescent="0.25">
      <c r="A9047">
        <v>2016</v>
      </c>
      <c r="B9047" s="53" t="str">
        <f t="shared" si="282"/>
        <v>2016_TX234</v>
      </c>
      <c r="C9047" t="s">
        <v>389</v>
      </c>
      <c r="D9047" t="s">
        <v>1891</v>
      </c>
      <c r="E9047" s="53" t="str">
        <f t="shared" si="283"/>
        <v>2016_TXVAN ZANDT</v>
      </c>
      <c r="F9047">
        <v>417000</v>
      </c>
      <c r="G9047" s="53">
        <f t="array" ref="G9047">SUM(IF(A9047=A$5:A9047,IF(C9047=C$5:C9047,1,0),0))</f>
        <v>234</v>
      </c>
    </row>
    <row r="9048" spans="1:7" x14ac:dyDescent="0.25">
      <c r="A9048">
        <v>2016</v>
      </c>
      <c r="B9048" s="53" t="str">
        <f t="shared" si="282"/>
        <v>2016_TX235</v>
      </c>
      <c r="C9048" t="s">
        <v>389</v>
      </c>
      <c r="D9048" t="s">
        <v>1892</v>
      </c>
      <c r="E9048" s="53" t="str">
        <f t="shared" si="283"/>
        <v>2016_TXVICTORIA</v>
      </c>
      <c r="F9048">
        <v>417000</v>
      </c>
      <c r="G9048" s="53">
        <f t="array" ref="G9048">SUM(IF(A9048=A$5:A9048,IF(C9048=C$5:C9048,1,0),0))</f>
        <v>235</v>
      </c>
    </row>
    <row r="9049" spans="1:7" x14ac:dyDescent="0.25">
      <c r="A9049">
        <v>2016</v>
      </c>
      <c r="B9049" s="53" t="str">
        <f t="shared" si="282"/>
        <v>2016_TX236</v>
      </c>
      <c r="C9049" t="s">
        <v>389</v>
      </c>
      <c r="D9049" t="s">
        <v>483</v>
      </c>
      <c r="E9049" s="53" t="str">
        <f t="shared" si="283"/>
        <v>2016_TXWALKER</v>
      </c>
      <c r="F9049">
        <v>417000</v>
      </c>
      <c r="G9049" s="53">
        <f t="array" ref="G9049">SUM(IF(A9049=A$5:A9049,IF(C9049=C$5:C9049,1,0),0))</f>
        <v>236</v>
      </c>
    </row>
    <row r="9050" spans="1:7" x14ac:dyDescent="0.25">
      <c r="A9050">
        <v>2016</v>
      </c>
      <c r="B9050" s="53" t="str">
        <f t="shared" si="282"/>
        <v>2016_TX237</v>
      </c>
      <c r="C9050" t="s">
        <v>389</v>
      </c>
      <c r="D9050" t="s">
        <v>1893</v>
      </c>
      <c r="E9050" s="53" t="str">
        <f t="shared" si="283"/>
        <v>2016_TXWALLER</v>
      </c>
      <c r="F9050">
        <v>417000</v>
      </c>
      <c r="G9050" s="53">
        <f t="array" ref="G9050">SUM(IF(A9050=A$5:A9050,IF(C9050=C$5:C9050,1,0),0))</f>
        <v>237</v>
      </c>
    </row>
    <row r="9051" spans="1:7" x14ac:dyDescent="0.25">
      <c r="A9051">
        <v>2016</v>
      </c>
      <c r="B9051" s="53" t="str">
        <f t="shared" si="282"/>
        <v>2016_TX238</v>
      </c>
      <c r="C9051" t="s">
        <v>389</v>
      </c>
      <c r="D9051" t="s">
        <v>1541</v>
      </c>
      <c r="E9051" s="53" t="str">
        <f t="shared" si="283"/>
        <v>2016_TXWARD</v>
      </c>
      <c r="F9051">
        <v>417000</v>
      </c>
      <c r="G9051" s="53">
        <f t="array" ref="G9051">SUM(IF(A9051=A$5:A9051,IF(C9051=C$5:C9051,1,0),0))</f>
        <v>238</v>
      </c>
    </row>
    <row r="9052" spans="1:7" x14ac:dyDescent="0.25">
      <c r="A9052">
        <v>2016</v>
      </c>
      <c r="B9052" s="53" t="str">
        <f t="shared" si="282"/>
        <v>2016_TX239</v>
      </c>
      <c r="C9052" t="s">
        <v>389</v>
      </c>
      <c r="D9052" t="s">
        <v>125</v>
      </c>
      <c r="E9052" s="53" t="str">
        <f t="shared" si="283"/>
        <v>2016_TXWASHINGTON</v>
      </c>
      <c r="F9052">
        <v>417000</v>
      </c>
      <c r="G9052" s="53">
        <f t="array" ref="G9052">SUM(IF(A9052=A$5:A9052,IF(C9052=C$5:C9052,1,0),0))</f>
        <v>239</v>
      </c>
    </row>
    <row r="9053" spans="1:7" x14ac:dyDescent="0.25">
      <c r="A9053">
        <v>2016</v>
      </c>
      <c r="B9053" s="53" t="str">
        <f t="shared" si="282"/>
        <v>2016_TX240</v>
      </c>
      <c r="C9053" t="s">
        <v>389</v>
      </c>
      <c r="D9053" t="s">
        <v>1894</v>
      </c>
      <c r="E9053" s="53" t="str">
        <f t="shared" si="283"/>
        <v>2016_TXWEBB</v>
      </c>
      <c r="F9053">
        <v>417000</v>
      </c>
      <c r="G9053" s="53">
        <f t="array" ref="G9053">SUM(IF(A9053=A$5:A9053,IF(C9053=C$5:C9053,1,0),0))</f>
        <v>240</v>
      </c>
    </row>
    <row r="9054" spans="1:7" x14ac:dyDescent="0.25">
      <c r="A9054">
        <v>2016</v>
      </c>
      <c r="B9054" s="53" t="str">
        <f t="shared" si="282"/>
        <v>2016_TX241</v>
      </c>
      <c r="C9054" t="s">
        <v>389</v>
      </c>
      <c r="D9054" t="s">
        <v>1895</v>
      </c>
      <c r="E9054" s="53" t="str">
        <f t="shared" si="283"/>
        <v>2016_TXWHARTON</v>
      </c>
      <c r="F9054">
        <v>417000</v>
      </c>
      <c r="G9054" s="53">
        <f t="array" ref="G9054">SUM(IF(A9054=A$5:A9054,IF(C9054=C$5:C9054,1,0),0))</f>
        <v>241</v>
      </c>
    </row>
    <row r="9055" spans="1:7" x14ac:dyDescent="0.25">
      <c r="A9055">
        <v>2016</v>
      </c>
      <c r="B9055" s="53" t="str">
        <f t="shared" si="282"/>
        <v>2016_TX242</v>
      </c>
      <c r="C9055" t="s">
        <v>389</v>
      </c>
      <c r="D9055" t="s">
        <v>772</v>
      </c>
      <c r="E9055" s="53" t="str">
        <f t="shared" si="283"/>
        <v>2016_TXWHEELER</v>
      </c>
      <c r="F9055">
        <v>417000</v>
      </c>
      <c r="G9055" s="53">
        <f t="array" ref="G9055">SUM(IF(A9055=A$5:A9055,IF(C9055=C$5:C9055,1,0),0))</f>
        <v>242</v>
      </c>
    </row>
    <row r="9056" spans="1:7" x14ac:dyDescent="0.25">
      <c r="A9056">
        <v>2016</v>
      </c>
      <c r="B9056" s="53" t="str">
        <f t="shared" si="282"/>
        <v>2016_TX243</v>
      </c>
      <c r="C9056" t="s">
        <v>389</v>
      </c>
      <c r="D9056" t="s">
        <v>998</v>
      </c>
      <c r="E9056" s="53" t="str">
        <f t="shared" si="283"/>
        <v>2016_TXWICHITA</v>
      </c>
      <c r="F9056">
        <v>417000</v>
      </c>
      <c r="G9056" s="53">
        <f t="array" ref="G9056">SUM(IF(A9056=A$5:A9056,IF(C9056=C$5:C9056,1,0),0))</f>
        <v>243</v>
      </c>
    </row>
    <row r="9057" spans="1:7" x14ac:dyDescent="0.25">
      <c r="A9057">
        <v>2016</v>
      </c>
      <c r="B9057" s="53" t="str">
        <f t="shared" si="282"/>
        <v>2016_TX244</v>
      </c>
      <c r="C9057" t="s">
        <v>389</v>
      </c>
      <c r="D9057" t="s">
        <v>1896</v>
      </c>
      <c r="E9057" s="53" t="str">
        <f t="shared" si="283"/>
        <v>2016_TXWILBARGER</v>
      </c>
      <c r="F9057">
        <v>417000</v>
      </c>
      <c r="G9057" s="53">
        <f t="array" ref="G9057">SUM(IF(A9057=A$5:A9057,IF(C9057=C$5:C9057,1,0),0))</f>
        <v>244</v>
      </c>
    </row>
    <row r="9058" spans="1:7" x14ac:dyDescent="0.25">
      <c r="A9058">
        <v>2016</v>
      </c>
      <c r="B9058" s="53" t="str">
        <f t="shared" si="282"/>
        <v>2016_TX245</v>
      </c>
      <c r="C9058" t="s">
        <v>389</v>
      </c>
      <c r="D9058" t="s">
        <v>1897</v>
      </c>
      <c r="E9058" s="53" t="str">
        <f t="shared" si="283"/>
        <v>2016_TXWILLACY</v>
      </c>
      <c r="F9058">
        <v>417000</v>
      </c>
      <c r="G9058" s="53">
        <f t="array" ref="G9058">SUM(IF(A9058=A$5:A9058,IF(C9058=C$5:C9058,1,0),0))</f>
        <v>245</v>
      </c>
    </row>
    <row r="9059" spans="1:7" x14ac:dyDescent="0.25">
      <c r="A9059">
        <v>2016</v>
      </c>
      <c r="B9059" s="53" t="str">
        <f t="shared" si="282"/>
        <v>2016_TX246</v>
      </c>
      <c r="C9059" t="s">
        <v>389</v>
      </c>
      <c r="D9059" t="s">
        <v>295</v>
      </c>
      <c r="E9059" s="53" t="str">
        <f t="shared" si="283"/>
        <v>2016_TXWILLIAMSON</v>
      </c>
      <c r="F9059">
        <v>417000</v>
      </c>
      <c r="G9059" s="53">
        <f t="array" ref="G9059">SUM(IF(A9059=A$5:A9059,IF(C9059=C$5:C9059,1,0),0))</f>
        <v>246</v>
      </c>
    </row>
    <row r="9060" spans="1:7" x14ac:dyDescent="0.25">
      <c r="A9060">
        <v>2016</v>
      </c>
      <c r="B9060" s="53" t="str">
        <f t="shared" si="282"/>
        <v>2016_TX247</v>
      </c>
      <c r="C9060" t="s">
        <v>389</v>
      </c>
      <c r="D9060" t="s">
        <v>296</v>
      </c>
      <c r="E9060" s="53" t="str">
        <f t="shared" si="283"/>
        <v>2016_TXWILSON</v>
      </c>
      <c r="F9060">
        <v>417000</v>
      </c>
      <c r="G9060" s="53">
        <f t="array" ref="G9060">SUM(IF(A9060=A$5:A9060,IF(C9060=C$5:C9060,1,0),0))</f>
        <v>247</v>
      </c>
    </row>
    <row r="9061" spans="1:7" x14ac:dyDescent="0.25">
      <c r="A9061">
        <v>2016</v>
      </c>
      <c r="B9061" s="53" t="str">
        <f t="shared" si="282"/>
        <v>2016_TX248</v>
      </c>
      <c r="C9061" t="s">
        <v>389</v>
      </c>
      <c r="D9061" t="s">
        <v>1898</v>
      </c>
      <c r="E9061" s="53" t="str">
        <f t="shared" si="283"/>
        <v>2016_TXWINKLER</v>
      </c>
      <c r="F9061">
        <v>417000</v>
      </c>
      <c r="G9061" s="53">
        <f t="array" ref="G9061">SUM(IF(A9061=A$5:A9061,IF(C9061=C$5:C9061,1,0),0))</f>
        <v>248</v>
      </c>
    </row>
    <row r="9062" spans="1:7" x14ac:dyDescent="0.25">
      <c r="A9062">
        <v>2016</v>
      </c>
      <c r="B9062" s="53" t="str">
        <f t="shared" si="282"/>
        <v>2016_TX249</v>
      </c>
      <c r="C9062" t="s">
        <v>389</v>
      </c>
      <c r="D9062" t="s">
        <v>1899</v>
      </c>
      <c r="E9062" s="53" t="str">
        <f t="shared" si="283"/>
        <v>2016_TXWISE</v>
      </c>
      <c r="F9062">
        <v>417000</v>
      </c>
      <c r="G9062" s="53">
        <f t="array" ref="G9062">SUM(IF(A9062=A$5:A9062,IF(C9062=C$5:C9062,1,0),0))</f>
        <v>249</v>
      </c>
    </row>
    <row r="9063" spans="1:7" x14ac:dyDescent="0.25">
      <c r="A9063">
        <v>2016</v>
      </c>
      <c r="B9063" s="53" t="str">
        <f t="shared" si="282"/>
        <v>2016_TX250</v>
      </c>
      <c r="C9063" t="s">
        <v>389</v>
      </c>
      <c r="D9063" t="s">
        <v>1576</v>
      </c>
      <c r="E9063" s="53" t="str">
        <f t="shared" si="283"/>
        <v>2016_TXWOOD</v>
      </c>
      <c r="F9063">
        <v>417000</v>
      </c>
      <c r="G9063" s="53">
        <f t="array" ref="G9063">SUM(IF(A9063=A$5:A9063,IF(C9063=C$5:C9063,1,0),0))</f>
        <v>250</v>
      </c>
    </row>
    <row r="9064" spans="1:7" x14ac:dyDescent="0.25">
      <c r="A9064">
        <v>2016</v>
      </c>
      <c r="B9064" s="53" t="str">
        <f t="shared" si="282"/>
        <v>2016_TX251</v>
      </c>
      <c r="C9064" t="s">
        <v>389</v>
      </c>
      <c r="D9064" t="s">
        <v>1900</v>
      </c>
      <c r="E9064" s="53" t="str">
        <f t="shared" si="283"/>
        <v>2016_TXYOAKUM</v>
      </c>
      <c r="F9064">
        <v>417000</v>
      </c>
      <c r="G9064" s="53">
        <f t="array" ref="G9064">SUM(IF(A9064=A$5:A9064,IF(C9064=C$5:C9064,1,0),0))</f>
        <v>251</v>
      </c>
    </row>
    <row r="9065" spans="1:7" x14ac:dyDescent="0.25">
      <c r="A9065">
        <v>2016</v>
      </c>
      <c r="B9065" s="53" t="str">
        <f t="shared" si="282"/>
        <v>2016_TX252</v>
      </c>
      <c r="C9065" t="s">
        <v>389</v>
      </c>
      <c r="D9065" t="s">
        <v>1901</v>
      </c>
      <c r="E9065" s="53" t="str">
        <f t="shared" si="283"/>
        <v>2016_TXYOUNG</v>
      </c>
      <c r="F9065">
        <v>417000</v>
      </c>
      <c r="G9065" s="53">
        <f t="array" ref="G9065">SUM(IF(A9065=A$5:A9065,IF(C9065=C$5:C9065,1,0),0))</f>
        <v>252</v>
      </c>
    </row>
    <row r="9066" spans="1:7" x14ac:dyDescent="0.25">
      <c r="A9066">
        <v>2016</v>
      </c>
      <c r="B9066" s="53" t="str">
        <f t="shared" si="282"/>
        <v>2016_TX253</v>
      </c>
      <c r="C9066" t="s">
        <v>389</v>
      </c>
      <c r="D9066" t="s">
        <v>1902</v>
      </c>
      <c r="E9066" s="53" t="str">
        <f t="shared" si="283"/>
        <v>2016_TXZAPATA</v>
      </c>
      <c r="F9066">
        <v>417000</v>
      </c>
      <c r="G9066" s="53">
        <f t="array" ref="G9066">SUM(IF(A9066=A$5:A9066,IF(C9066=C$5:C9066,1,0),0))</f>
        <v>253</v>
      </c>
    </row>
    <row r="9067" spans="1:7" x14ac:dyDescent="0.25">
      <c r="A9067">
        <v>2016</v>
      </c>
      <c r="B9067" s="53" t="str">
        <f t="shared" si="282"/>
        <v>2016_TX254</v>
      </c>
      <c r="C9067" t="s">
        <v>389</v>
      </c>
      <c r="D9067" t="s">
        <v>1903</v>
      </c>
      <c r="E9067" s="53" t="str">
        <f t="shared" si="283"/>
        <v>2016_TXZAVALA</v>
      </c>
      <c r="F9067">
        <v>417000</v>
      </c>
      <c r="G9067" s="53">
        <f t="array" ref="G9067">SUM(IF(A9067=A$5:A9067,IF(C9067=C$5:C9067,1,0),0))</f>
        <v>254</v>
      </c>
    </row>
    <row r="9068" spans="1:7" x14ac:dyDescent="0.25">
      <c r="A9068">
        <v>2016</v>
      </c>
      <c r="B9068" s="53" t="str">
        <f t="shared" si="282"/>
        <v>2016_UT1</v>
      </c>
      <c r="C9068" t="s">
        <v>297</v>
      </c>
      <c r="D9068" t="s">
        <v>1580</v>
      </c>
      <c r="E9068" s="53" t="str">
        <f t="shared" si="283"/>
        <v>2016_UTBEAVER</v>
      </c>
      <c r="F9068">
        <v>417000</v>
      </c>
      <c r="G9068" s="53">
        <f t="array" ref="G9068">SUM(IF(A9068=A$5:A9068,IF(C9068=C$5:C9068,1,0),0))</f>
        <v>1</v>
      </c>
    </row>
    <row r="9069" spans="1:7" x14ac:dyDescent="0.25">
      <c r="A9069">
        <v>2016</v>
      </c>
      <c r="B9069" s="53" t="str">
        <f t="shared" si="282"/>
        <v>2016_UT2</v>
      </c>
      <c r="C9069" t="s">
        <v>297</v>
      </c>
      <c r="D9069" t="s">
        <v>1904</v>
      </c>
      <c r="E9069" s="53" t="str">
        <f t="shared" si="283"/>
        <v>2016_UTBOX ELDER</v>
      </c>
      <c r="F9069">
        <v>417000</v>
      </c>
      <c r="G9069" s="53">
        <f t="array" ref="G9069">SUM(IF(A9069=A$5:A9069,IF(C9069=C$5:C9069,1,0),0))</f>
        <v>2</v>
      </c>
    </row>
    <row r="9070" spans="1:7" x14ac:dyDescent="0.25">
      <c r="A9070">
        <v>2016</v>
      </c>
      <c r="B9070" s="53" t="str">
        <f t="shared" si="282"/>
        <v>2016_UT3</v>
      </c>
      <c r="C9070" t="s">
        <v>297</v>
      </c>
      <c r="D9070" t="s">
        <v>1905</v>
      </c>
      <c r="E9070" s="53" t="str">
        <f t="shared" si="283"/>
        <v>2016_UTCACHE</v>
      </c>
      <c r="F9070">
        <v>417000</v>
      </c>
      <c r="G9070" s="53">
        <f t="array" ref="G9070">SUM(IF(A9070=A$5:A9070,IF(C9070=C$5:C9070,1,0),0))</f>
        <v>3</v>
      </c>
    </row>
    <row r="9071" spans="1:7" x14ac:dyDescent="0.25">
      <c r="A9071">
        <v>2016</v>
      </c>
      <c r="B9071" s="53" t="str">
        <f t="shared" si="282"/>
        <v>2016_UT4</v>
      </c>
      <c r="C9071" t="s">
        <v>297</v>
      </c>
      <c r="D9071" t="s">
        <v>1317</v>
      </c>
      <c r="E9071" s="53" t="str">
        <f t="shared" si="283"/>
        <v>2016_UTCARBON</v>
      </c>
      <c r="F9071">
        <v>417000</v>
      </c>
      <c r="G9071" s="53">
        <f t="array" ref="G9071">SUM(IF(A9071=A$5:A9071,IF(C9071=C$5:C9071,1,0),0))</f>
        <v>4</v>
      </c>
    </row>
    <row r="9072" spans="1:7" x14ac:dyDescent="0.25">
      <c r="A9072">
        <v>2016</v>
      </c>
      <c r="B9072" s="53" t="str">
        <f t="shared" si="282"/>
        <v>2016_UT5</v>
      </c>
      <c r="C9072" t="s">
        <v>297</v>
      </c>
      <c r="D9072" t="s">
        <v>1906</v>
      </c>
      <c r="E9072" s="53" t="str">
        <f t="shared" si="283"/>
        <v>2016_UTDAGGETT</v>
      </c>
      <c r="F9072">
        <v>417000</v>
      </c>
      <c r="G9072" s="53">
        <f t="array" ref="G9072">SUM(IF(A9072=A$5:A9072,IF(C9072=C$5:C9072,1,0),0))</f>
        <v>5</v>
      </c>
    </row>
    <row r="9073" spans="1:7" x14ac:dyDescent="0.25">
      <c r="A9073">
        <v>2016</v>
      </c>
      <c r="B9073" s="53" t="str">
        <f t="shared" si="282"/>
        <v>2016_UT6</v>
      </c>
      <c r="C9073" t="s">
        <v>297</v>
      </c>
      <c r="D9073" t="s">
        <v>908</v>
      </c>
      <c r="E9073" s="53" t="str">
        <f t="shared" si="283"/>
        <v>2016_UTDAVIS</v>
      </c>
      <c r="F9073">
        <v>417000</v>
      </c>
      <c r="G9073" s="53">
        <f t="array" ref="G9073">SUM(IF(A9073=A$5:A9073,IF(C9073=C$5:C9073,1,0),0))</f>
        <v>6</v>
      </c>
    </row>
    <row r="9074" spans="1:7" x14ac:dyDescent="0.25">
      <c r="A9074">
        <v>2016</v>
      </c>
      <c r="B9074" s="53" t="str">
        <f t="shared" si="282"/>
        <v>2016_UT7</v>
      </c>
      <c r="C9074" t="s">
        <v>297</v>
      </c>
      <c r="D9074" t="s">
        <v>1907</v>
      </c>
      <c r="E9074" s="53" t="str">
        <f t="shared" si="283"/>
        <v>2016_UTDUCHESNE</v>
      </c>
      <c r="F9074">
        <v>417000</v>
      </c>
      <c r="G9074" s="53">
        <f t="array" ref="G9074">SUM(IF(A9074=A$5:A9074,IF(C9074=C$5:C9074,1,0),0))</f>
        <v>7</v>
      </c>
    </row>
    <row r="9075" spans="1:7" x14ac:dyDescent="0.25">
      <c r="A9075">
        <v>2016</v>
      </c>
      <c r="B9075" s="53" t="str">
        <f t="shared" si="282"/>
        <v>2016_UT8</v>
      </c>
      <c r="C9075" t="s">
        <v>297</v>
      </c>
      <c r="D9075" t="s">
        <v>1908</v>
      </c>
      <c r="E9075" s="53" t="str">
        <f t="shared" si="283"/>
        <v>2016_UTEMERY</v>
      </c>
      <c r="F9075">
        <v>417000</v>
      </c>
      <c r="G9075" s="53">
        <f t="array" ref="G9075">SUM(IF(A9075=A$5:A9075,IF(C9075=C$5:C9075,1,0),0))</f>
        <v>8</v>
      </c>
    </row>
    <row r="9076" spans="1:7" x14ac:dyDescent="0.25">
      <c r="A9076">
        <v>2016</v>
      </c>
      <c r="B9076" s="53" t="str">
        <f t="shared" si="282"/>
        <v>2016_UT9</v>
      </c>
      <c r="C9076" t="s">
        <v>297</v>
      </c>
      <c r="D9076" t="s">
        <v>193</v>
      </c>
      <c r="E9076" s="53" t="str">
        <f t="shared" si="283"/>
        <v>2016_UTGARFIELD</v>
      </c>
      <c r="F9076">
        <v>417000</v>
      </c>
      <c r="G9076" s="53">
        <f t="array" ref="G9076">SUM(IF(A9076=A$5:A9076,IF(C9076=C$5:C9076,1,0),0))</f>
        <v>9</v>
      </c>
    </row>
    <row r="9077" spans="1:7" x14ac:dyDescent="0.25">
      <c r="A9077">
        <v>2016</v>
      </c>
      <c r="B9077" s="53" t="str">
        <f t="shared" si="282"/>
        <v>2016_UT10</v>
      </c>
      <c r="C9077" t="s">
        <v>297</v>
      </c>
      <c r="D9077" t="s">
        <v>597</v>
      </c>
      <c r="E9077" s="53" t="str">
        <f t="shared" si="283"/>
        <v>2016_UTGRAND</v>
      </c>
      <c r="F9077">
        <v>417000</v>
      </c>
      <c r="G9077" s="53">
        <f t="array" ref="G9077">SUM(IF(A9077=A$5:A9077,IF(C9077=C$5:C9077,1,0),0))</f>
        <v>10</v>
      </c>
    </row>
    <row r="9078" spans="1:7" x14ac:dyDescent="0.25">
      <c r="A9078">
        <v>2016</v>
      </c>
      <c r="B9078" s="53" t="str">
        <f t="shared" si="282"/>
        <v>2016_UT11</v>
      </c>
      <c r="C9078" t="s">
        <v>297</v>
      </c>
      <c r="D9078" t="s">
        <v>1145</v>
      </c>
      <c r="E9078" s="53" t="str">
        <f t="shared" si="283"/>
        <v>2016_UTIRON</v>
      </c>
      <c r="F9078">
        <v>417000</v>
      </c>
      <c r="G9078" s="53">
        <f t="array" ref="G9078">SUM(IF(A9078=A$5:A9078,IF(C9078=C$5:C9078,1,0),0))</f>
        <v>11</v>
      </c>
    </row>
    <row r="9079" spans="1:7" x14ac:dyDescent="0.25">
      <c r="A9079">
        <v>2016</v>
      </c>
      <c r="B9079" s="53" t="str">
        <f t="shared" si="282"/>
        <v>2016_UT12</v>
      </c>
      <c r="C9079" t="s">
        <v>297</v>
      </c>
      <c r="D9079" t="s">
        <v>1909</v>
      </c>
      <c r="E9079" s="53" t="str">
        <f t="shared" si="283"/>
        <v>2016_UTJUAB</v>
      </c>
      <c r="F9079">
        <v>417000</v>
      </c>
      <c r="G9079" s="53">
        <f t="array" ref="G9079">SUM(IF(A9079=A$5:A9079,IF(C9079=C$5:C9079,1,0),0))</f>
        <v>12</v>
      </c>
    </row>
    <row r="9080" spans="1:7" x14ac:dyDescent="0.25">
      <c r="A9080">
        <v>2016</v>
      </c>
      <c r="B9080" s="53" t="str">
        <f t="shared" si="282"/>
        <v>2016_UT13</v>
      </c>
      <c r="C9080" t="s">
        <v>297</v>
      </c>
      <c r="D9080" t="s">
        <v>827</v>
      </c>
      <c r="E9080" s="53" t="str">
        <f t="shared" si="283"/>
        <v>2016_UTKANE</v>
      </c>
      <c r="F9080">
        <v>417000</v>
      </c>
      <c r="G9080" s="53">
        <f t="array" ref="G9080">SUM(IF(A9080=A$5:A9080,IF(C9080=C$5:C9080,1,0),0))</f>
        <v>13</v>
      </c>
    </row>
    <row r="9081" spans="1:7" x14ac:dyDescent="0.25">
      <c r="A9081">
        <v>2016</v>
      </c>
      <c r="B9081" s="53" t="str">
        <f t="shared" si="282"/>
        <v>2016_UT14</v>
      </c>
      <c r="C9081" t="s">
        <v>297</v>
      </c>
      <c r="D9081" t="s">
        <v>1910</v>
      </c>
      <c r="E9081" s="53" t="str">
        <f t="shared" si="283"/>
        <v>2016_UTMILLARD</v>
      </c>
      <c r="F9081">
        <v>417000</v>
      </c>
      <c r="G9081" s="53">
        <f t="array" ref="G9081">SUM(IF(A9081=A$5:A9081,IF(C9081=C$5:C9081,1,0),0))</f>
        <v>14</v>
      </c>
    </row>
    <row r="9082" spans="1:7" x14ac:dyDescent="0.25">
      <c r="A9082">
        <v>2016</v>
      </c>
      <c r="B9082" s="53" t="str">
        <f t="shared" si="282"/>
        <v>2016_UT15</v>
      </c>
      <c r="C9082" t="s">
        <v>297</v>
      </c>
      <c r="D9082" t="s">
        <v>472</v>
      </c>
      <c r="E9082" s="53" t="str">
        <f t="shared" si="283"/>
        <v>2016_UTMORGAN</v>
      </c>
      <c r="F9082">
        <v>417000</v>
      </c>
      <c r="G9082" s="53">
        <f t="array" ref="G9082">SUM(IF(A9082=A$5:A9082,IF(C9082=C$5:C9082,1,0),0))</f>
        <v>15</v>
      </c>
    </row>
    <row r="9083" spans="1:7" x14ac:dyDescent="0.25">
      <c r="A9083">
        <v>2016</v>
      </c>
      <c r="B9083" s="53" t="str">
        <f t="shared" si="282"/>
        <v>2016_UT16</v>
      </c>
      <c r="C9083" t="s">
        <v>297</v>
      </c>
      <c r="D9083" t="s">
        <v>1911</v>
      </c>
      <c r="E9083" s="53" t="str">
        <f t="shared" si="283"/>
        <v>2016_UTPIUTE</v>
      </c>
      <c r="F9083">
        <v>417000</v>
      </c>
      <c r="G9083" s="53">
        <f t="array" ref="G9083">SUM(IF(A9083=A$5:A9083,IF(C9083=C$5:C9083,1,0),0))</f>
        <v>16</v>
      </c>
    </row>
    <row r="9084" spans="1:7" x14ac:dyDescent="0.25">
      <c r="A9084">
        <v>2016</v>
      </c>
      <c r="B9084" s="53" t="str">
        <f t="shared" si="282"/>
        <v>2016_UT17</v>
      </c>
      <c r="C9084" t="s">
        <v>297</v>
      </c>
      <c r="D9084" t="s">
        <v>1912</v>
      </c>
      <c r="E9084" s="53" t="str">
        <f t="shared" si="283"/>
        <v>2016_UTRICH</v>
      </c>
      <c r="F9084">
        <v>417000</v>
      </c>
      <c r="G9084" s="53">
        <f t="array" ref="G9084">SUM(IF(A9084=A$5:A9084,IF(C9084=C$5:C9084,1,0),0))</f>
        <v>17</v>
      </c>
    </row>
    <row r="9085" spans="1:7" x14ac:dyDescent="0.25">
      <c r="A9085">
        <v>2016</v>
      </c>
      <c r="B9085" s="53" t="str">
        <f t="shared" si="282"/>
        <v>2016_UT18</v>
      </c>
      <c r="C9085" t="s">
        <v>297</v>
      </c>
      <c r="D9085" t="s">
        <v>298</v>
      </c>
      <c r="E9085" s="53" t="str">
        <f t="shared" si="283"/>
        <v>2016_UTSALT LAKE</v>
      </c>
      <c r="F9085">
        <v>600300</v>
      </c>
      <c r="G9085" s="53">
        <f t="array" ref="G9085">SUM(IF(A9085=A$5:A9085,IF(C9085=C$5:C9085,1,0),0))</f>
        <v>18</v>
      </c>
    </row>
    <row r="9086" spans="1:7" x14ac:dyDescent="0.25">
      <c r="A9086">
        <v>2016</v>
      </c>
      <c r="B9086" s="53" t="str">
        <f t="shared" si="282"/>
        <v>2016_UT19</v>
      </c>
      <c r="C9086" t="s">
        <v>297</v>
      </c>
      <c r="D9086" t="s">
        <v>359</v>
      </c>
      <c r="E9086" s="53" t="str">
        <f t="shared" si="283"/>
        <v>2016_UTSAN JUAN</v>
      </c>
      <c r="F9086">
        <v>417000</v>
      </c>
      <c r="G9086" s="53">
        <f t="array" ref="G9086">SUM(IF(A9086=A$5:A9086,IF(C9086=C$5:C9086,1,0),0))</f>
        <v>19</v>
      </c>
    </row>
    <row r="9087" spans="1:7" x14ac:dyDescent="0.25">
      <c r="A9087">
        <v>2016</v>
      </c>
      <c r="B9087" s="53" t="str">
        <f t="shared" si="282"/>
        <v>2016_UT20</v>
      </c>
      <c r="C9087" t="s">
        <v>297</v>
      </c>
      <c r="D9087" t="s">
        <v>1913</v>
      </c>
      <c r="E9087" s="53" t="str">
        <f t="shared" si="283"/>
        <v>2016_UTSANPETE</v>
      </c>
      <c r="F9087">
        <v>417000</v>
      </c>
      <c r="G9087" s="53">
        <f t="array" ref="G9087">SUM(IF(A9087=A$5:A9087,IF(C9087=C$5:C9087,1,0),0))</f>
        <v>20</v>
      </c>
    </row>
    <row r="9088" spans="1:7" x14ac:dyDescent="0.25">
      <c r="A9088">
        <v>2016</v>
      </c>
      <c r="B9088" s="53" t="str">
        <f t="shared" si="282"/>
        <v>2016_UT21</v>
      </c>
      <c r="C9088" t="s">
        <v>297</v>
      </c>
      <c r="D9088" t="s">
        <v>544</v>
      </c>
      <c r="E9088" s="53" t="str">
        <f t="shared" si="283"/>
        <v>2016_UTSEVIER</v>
      </c>
      <c r="F9088">
        <v>417000</v>
      </c>
      <c r="G9088" s="53">
        <f t="array" ref="G9088">SUM(IF(A9088=A$5:A9088,IF(C9088=C$5:C9088,1,0),0))</f>
        <v>21</v>
      </c>
    </row>
    <row r="9089" spans="1:7" x14ac:dyDescent="0.25">
      <c r="A9089">
        <v>2016</v>
      </c>
      <c r="B9089" s="53" t="str">
        <f t="shared" si="282"/>
        <v>2016_UT22</v>
      </c>
      <c r="C9089" t="s">
        <v>297</v>
      </c>
      <c r="D9089" t="s">
        <v>203</v>
      </c>
      <c r="E9089" s="53" t="str">
        <f t="shared" si="283"/>
        <v>2016_UTSUMMIT</v>
      </c>
      <c r="F9089">
        <v>600300</v>
      </c>
      <c r="G9089" s="53">
        <f t="array" ref="G9089">SUM(IF(A9089=A$5:A9089,IF(C9089=C$5:C9089,1,0),0))</f>
        <v>22</v>
      </c>
    </row>
    <row r="9090" spans="1:7" x14ac:dyDescent="0.25">
      <c r="A9090">
        <v>2016</v>
      </c>
      <c r="B9090" s="53" t="str">
        <f t="shared" si="282"/>
        <v>2016_UT23</v>
      </c>
      <c r="C9090" t="s">
        <v>297</v>
      </c>
      <c r="D9090" t="s">
        <v>299</v>
      </c>
      <c r="E9090" s="53" t="str">
        <f t="shared" si="283"/>
        <v>2016_UTTOOELE</v>
      </c>
      <c r="F9090">
        <v>600300</v>
      </c>
      <c r="G9090" s="53">
        <f t="array" ref="G9090">SUM(IF(A9090=A$5:A9090,IF(C9090=C$5:C9090,1,0),0))</f>
        <v>23</v>
      </c>
    </row>
    <row r="9091" spans="1:7" x14ac:dyDescent="0.25">
      <c r="A9091">
        <v>2016</v>
      </c>
      <c r="B9091" s="53" t="str">
        <f t="shared" si="282"/>
        <v>2016_UT24</v>
      </c>
      <c r="C9091" t="s">
        <v>297</v>
      </c>
      <c r="D9091" t="s">
        <v>1914</v>
      </c>
      <c r="E9091" s="53" t="str">
        <f t="shared" si="283"/>
        <v>2016_UTUINTAH</v>
      </c>
      <c r="F9091">
        <v>417000</v>
      </c>
      <c r="G9091" s="53">
        <f t="array" ref="G9091">SUM(IF(A9091=A$5:A9091,IF(C9091=C$5:C9091,1,0),0))</f>
        <v>24</v>
      </c>
    </row>
    <row r="9092" spans="1:7" x14ac:dyDescent="0.25">
      <c r="A9092">
        <v>2016</v>
      </c>
      <c r="B9092" s="53" t="str">
        <f t="shared" si="282"/>
        <v>2016_UT25</v>
      </c>
      <c r="C9092" t="s">
        <v>297</v>
      </c>
      <c r="D9092" t="s">
        <v>122</v>
      </c>
      <c r="E9092" s="53" t="str">
        <f t="shared" si="283"/>
        <v>2016_UTUTAH</v>
      </c>
      <c r="F9092">
        <v>417000</v>
      </c>
      <c r="G9092" s="53">
        <f t="array" ref="G9092">SUM(IF(A9092=A$5:A9092,IF(C9092=C$5:C9092,1,0),0))</f>
        <v>25</v>
      </c>
    </row>
    <row r="9093" spans="1:7" x14ac:dyDescent="0.25">
      <c r="A9093">
        <v>2016</v>
      </c>
      <c r="B9093" s="53" t="str">
        <f t="shared" si="282"/>
        <v>2016_UT26</v>
      </c>
      <c r="C9093" t="s">
        <v>297</v>
      </c>
      <c r="D9093" t="s">
        <v>1915</v>
      </c>
      <c r="E9093" s="53" t="str">
        <f t="shared" si="283"/>
        <v>2016_UTWASATCH</v>
      </c>
      <c r="F9093">
        <v>417000</v>
      </c>
      <c r="G9093" s="53">
        <f t="array" ref="G9093">SUM(IF(A9093=A$5:A9093,IF(C9093=C$5:C9093,1,0),0))</f>
        <v>26</v>
      </c>
    </row>
    <row r="9094" spans="1:7" x14ac:dyDescent="0.25">
      <c r="A9094">
        <v>2016</v>
      </c>
      <c r="B9094" s="53" t="str">
        <f t="shared" ref="B9094:B9157" si="284">A9094&amp;"_"&amp;C9094&amp;G9094</f>
        <v>2016_UT27</v>
      </c>
      <c r="C9094" t="s">
        <v>297</v>
      </c>
      <c r="D9094" t="s">
        <v>125</v>
      </c>
      <c r="E9094" s="53" t="str">
        <f t="shared" ref="E9094:E9157" si="285">A9094&amp;"_"&amp;C9094&amp;D9094</f>
        <v>2016_UTWASHINGTON</v>
      </c>
      <c r="F9094">
        <v>417000</v>
      </c>
      <c r="G9094" s="53">
        <f t="array" ref="G9094">SUM(IF(A9094=A$5:A9094,IF(C9094=C$5:C9094,1,0),0))</f>
        <v>27</v>
      </c>
    </row>
    <row r="9095" spans="1:7" x14ac:dyDescent="0.25">
      <c r="A9095">
        <v>2016</v>
      </c>
      <c r="B9095" s="53" t="str">
        <f t="shared" si="284"/>
        <v>2016_UT28</v>
      </c>
      <c r="C9095" t="s">
        <v>297</v>
      </c>
      <c r="D9095" t="s">
        <v>770</v>
      </c>
      <c r="E9095" s="53" t="str">
        <f t="shared" si="285"/>
        <v>2016_UTWAYNE</v>
      </c>
      <c r="F9095">
        <v>417000</v>
      </c>
      <c r="G9095" s="53">
        <f t="array" ref="G9095">SUM(IF(A9095=A$5:A9095,IF(C9095=C$5:C9095,1,0),0))</f>
        <v>28</v>
      </c>
    </row>
    <row r="9096" spans="1:7" x14ac:dyDescent="0.25">
      <c r="A9096">
        <v>2016</v>
      </c>
      <c r="B9096" s="53" t="str">
        <f t="shared" si="284"/>
        <v>2016_UT29</v>
      </c>
      <c r="C9096" t="s">
        <v>297</v>
      </c>
      <c r="D9096" t="s">
        <v>1916</v>
      </c>
      <c r="E9096" s="53" t="str">
        <f t="shared" si="285"/>
        <v>2016_UTWEBER</v>
      </c>
      <c r="F9096">
        <v>417000</v>
      </c>
      <c r="G9096" s="53">
        <f t="array" ref="G9096">SUM(IF(A9096=A$5:A9096,IF(C9096=C$5:C9096,1,0),0))</f>
        <v>29</v>
      </c>
    </row>
    <row r="9097" spans="1:7" x14ac:dyDescent="0.25">
      <c r="A9097">
        <v>2016</v>
      </c>
      <c r="B9097" s="53" t="str">
        <f t="shared" si="284"/>
        <v>2016_VT1</v>
      </c>
      <c r="C9097" t="s">
        <v>390</v>
      </c>
      <c r="D9097" t="s">
        <v>1917</v>
      </c>
      <c r="E9097" s="53" t="str">
        <f t="shared" si="285"/>
        <v>2016_VTADDISON</v>
      </c>
      <c r="F9097">
        <v>417000</v>
      </c>
      <c r="G9097" s="53">
        <f t="array" ref="G9097">SUM(IF(A9097=A$5:A9097,IF(C9097=C$5:C9097,1,0),0))</f>
        <v>1</v>
      </c>
    </row>
    <row r="9098" spans="1:7" x14ac:dyDescent="0.25">
      <c r="A9098">
        <v>2016</v>
      </c>
      <c r="B9098" s="53" t="str">
        <f t="shared" si="284"/>
        <v>2016_VT2</v>
      </c>
      <c r="C9098" t="s">
        <v>390</v>
      </c>
      <c r="D9098" t="s">
        <v>1918</v>
      </c>
      <c r="E9098" s="53" t="str">
        <f t="shared" si="285"/>
        <v>2016_VTBENNINGTON</v>
      </c>
      <c r="F9098">
        <v>417000</v>
      </c>
      <c r="G9098" s="53">
        <f t="array" ref="G9098">SUM(IF(A9098=A$5:A9098,IF(C9098=C$5:C9098,1,0),0))</f>
        <v>2</v>
      </c>
    </row>
    <row r="9099" spans="1:7" x14ac:dyDescent="0.25">
      <c r="A9099">
        <v>2016</v>
      </c>
      <c r="B9099" s="53" t="str">
        <f t="shared" si="284"/>
        <v>2016_VT3</v>
      </c>
      <c r="C9099" t="s">
        <v>390</v>
      </c>
      <c r="D9099" t="s">
        <v>1919</v>
      </c>
      <c r="E9099" s="53" t="str">
        <f t="shared" si="285"/>
        <v>2016_VTCALEDONIA</v>
      </c>
      <c r="F9099">
        <v>417000</v>
      </c>
      <c r="G9099" s="53">
        <f t="array" ref="G9099">SUM(IF(A9099=A$5:A9099,IF(C9099=C$5:C9099,1,0),0))</f>
        <v>3</v>
      </c>
    </row>
    <row r="9100" spans="1:7" x14ac:dyDescent="0.25">
      <c r="A9100">
        <v>2016</v>
      </c>
      <c r="B9100" s="53" t="str">
        <f t="shared" si="284"/>
        <v>2016_VT4</v>
      </c>
      <c r="C9100" t="s">
        <v>390</v>
      </c>
      <c r="D9100" t="s">
        <v>1920</v>
      </c>
      <c r="E9100" s="53" t="str">
        <f t="shared" si="285"/>
        <v>2016_VTCHITTENDEN</v>
      </c>
      <c r="F9100">
        <v>417000</v>
      </c>
      <c r="G9100" s="53">
        <f t="array" ref="G9100">SUM(IF(A9100=A$5:A9100,IF(C9100=C$5:C9100,1,0),0))</f>
        <v>4</v>
      </c>
    </row>
    <row r="9101" spans="1:7" x14ac:dyDescent="0.25">
      <c r="A9101">
        <v>2016</v>
      </c>
      <c r="B9101" s="53" t="str">
        <f t="shared" si="284"/>
        <v>2016_VT5</v>
      </c>
      <c r="C9101" t="s">
        <v>390</v>
      </c>
      <c r="D9101" t="s">
        <v>239</v>
      </c>
      <c r="E9101" s="53" t="str">
        <f t="shared" si="285"/>
        <v>2016_VTESSEX</v>
      </c>
      <c r="F9101">
        <v>417000</v>
      </c>
      <c r="G9101" s="53">
        <f t="array" ref="G9101">SUM(IF(A9101=A$5:A9101,IF(C9101=C$5:C9101,1,0),0))</f>
        <v>5</v>
      </c>
    </row>
    <row r="9102" spans="1:7" x14ac:dyDescent="0.25">
      <c r="A9102">
        <v>2016</v>
      </c>
      <c r="B9102" s="53" t="str">
        <f t="shared" si="284"/>
        <v>2016_VT6</v>
      </c>
      <c r="C9102" t="s">
        <v>390</v>
      </c>
      <c r="D9102" t="s">
        <v>455</v>
      </c>
      <c r="E9102" s="53" t="str">
        <f t="shared" si="285"/>
        <v>2016_VTFRANKLIN</v>
      </c>
      <c r="F9102">
        <v>417000</v>
      </c>
      <c r="G9102" s="53">
        <f t="array" ref="G9102">SUM(IF(A9102=A$5:A9102,IF(C9102=C$5:C9102,1,0),0))</f>
        <v>6</v>
      </c>
    </row>
    <row r="9103" spans="1:7" x14ac:dyDescent="0.25">
      <c r="A9103">
        <v>2016</v>
      </c>
      <c r="B9103" s="53" t="str">
        <f t="shared" si="284"/>
        <v>2016_VT7</v>
      </c>
      <c r="C9103" t="s">
        <v>390</v>
      </c>
      <c r="D9103" t="s">
        <v>1921</v>
      </c>
      <c r="E9103" s="53" t="str">
        <f t="shared" si="285"/>
        <v>2016_VTGRAND ISLE</v>
      </c>
      <c r="F9103">
        <v>417000</v>
      </c>
      <c r="G9103" s="53">
        <f t="array" ref="G9103">SUM(IF(A9103=A$5:A9103,IF(C9103=C$5:C9103,1,0),0))</f>
        <v>7</v>
      </c>
    </row>
    <row r="9104" spans="1:7" x14ac:dyDescent="0.25">
      <c r="A9104">
        <v>2016</v>
      </c>
      <c r="B9104" s="53" t="str">
        <f t="shared" si="284"/>
        <v>2016_VT8</v>
      </c>
      <c r="C9104" t="s">
        <v>390</v>
      </c>
      <c r="D9104" t="s">
        <v>1922</v>
      </c>
      <c r="E9104" s="53" t="str">
        <f t="shared" si="285"/>
        <v>2016_VTLAMOILLE</v>
      </c>
      <c r="F9104">
        <v>417000</v>
      </c>
      <c r="G9104" s="53">
        <f t="array" ref="G9104">SUM(IF(A9104=A$5:A9104,IF(C9104=C$5:C9104,1,0),0))</f>
        <v>8</v>
      </c>
    </row>
    <row r="9105" spans="1:7" x14ac:dyDescent="0.25">
      <c r="A9105">
        <v>2016</v>
      </c>
      <c r="B9105" s="53" t="str">
        <f t="shared" si="284"/>
        <v>2016_VT9</v>
      </c>
      <c r="C9105" t="s">
        <v>390</v>
      </c>
      <c r="D9105" t="s">
        <v>169</v>
      </c>
      <c r="E9105" s="53" t="str">
        <f t="shared" si="285"/>
        <v>2016_VTORANGE</v>
      </c>
      <c r="F9105">
        <v>417000</v>
      </c>
      <c r="G9105" s="53">
        <f t="array" ref="G9105">SUM(IF(A9105=A$5:A9105,IF(C9105=C$5:C9105,1,0),0))</f>
        <v>9</v>
      </c>
    </row>
    <row r="9106" spans="1:7" x14ac:dyDescent="0.25">
      <c r="A9106">
        <v>2016</v>
      </c>
      <c r="B9106" s="53" t="str">
        <f t="shared" si="284"/>
        <v>2016_VT10</v>
      </c>
      <c r="C9106" t="s">
        <v>390</v>
      </c>
      <c r="D9106" t="s">
        <v>1077</v>
      </c>
      <c r="E9106" s="53" t="str">
        <f t="shared" si="285"/>
        <v>2016_VTORLEANS</v>
      </c>
      <c r="F9106">
        <v>417000</v>
      </c>
      <c r="G9106" s="53">
        <f t="array" ref="G9106">SUM(IF(A9106=A$5:A9106,IF(C9106=C$5:C9106,1,0),0))</f>
        <v>10</v>
      </c>
    </row>
    <row r="9107" spans="1:7" x14ac:dyDescent="0.25">
      <c r="A9107">
        <v>2016</v>
      </c>
      <c r="B9107" s="53" t="str">
        <f t="shared" si="284"/>
        <v>2016_VT11</v>
      </c>
      <c r="C9107" t="s">
        <v>390</v>
      </c>
      <c r="D9107" t="s">
        <v>1923</v>
      </c>
      <c r="E9107" s="53" t="str">
        <f t="shared" si="285"/>
        <v>2016_VTRUTLAND</v>
      </c>
      <c r="F9107">
        <v>417000</v>
      </c>
      <c r="G9107" s="53">
        <f t="array" ref="G9107">SUM(IF(A9107=A$5:A9107,IF(C9107=C$5:C9107,1,0),0))</f>
        <v>11</v>
      </c>
    </row>
    <row r="9108" spans="1:7" x14ac:dyDescent="0.25">
      <c r="A9108">
        <v>2016</v>
      </c>
      <c r="B9108" s="53" t="str">
        <f t="shared" si="284"/>
        <v>2016_VT12</v>
      </c>
      <c r="C9108" t="s">
        <v>390</v>
      </c>
      <c r="D9108" t="s">
        <v>125</v>
      </c>
      <c r="E9108" s="53" t="str">
        <f t="shared" si="285"/>
        <v>2016_VTWASHINGTON</v>
      </c>
      <c r="F9108">
        <v>417000</v>
      </c>
      <c r="G9108" s="53">
        <f t="array" ref="G9108">SUM(IF(A9108=A$5:A9108,IF(C9108=C$5:C9108,1,0),0))</f>
        <v>12</v>
      </c>
    </row>
    <row r="9109" spans="1:7" x14ac:dyDescent="0.25">
      <c r="A9109">
        <v>2016</v>
      </c>
      <c r="B9109" s="53" t="str">
        <f t="shared" si="284"/>
        <v>2016_VT13</v>
      </c>
      <c r="C9109" t="s">
        <v>390</v>
      </c>
      <c r="D9109" t="s">
        <v>624</v>
      </c>
      <c r="E9109" s="53" t="str">
        <f t="shared" si="285"/>
        <v>2016_VTWINDHAM</v>
      </c>
      <c r="F9109">
        <v>417000</v>
      </c>
      <c r="G9109" s="53">
        <f t="array" ref="G9109">SUM(IF(A9109=A$5:A9109,IF(C9109=C$5:C9109,1,0),0))</f>
        <v>13</v>
      </c>
    </row>
    <row r="9110" spans="1:7" x14ac:dyDescent="0.25">
      <c r="A9110">
        <v>2016</v>
      </c>
      <c r="B9110" s="53" t="str">
        <f t="shared" si="284"/>
        <v>2016_VT14</v>
      </c>
      <c r="C9110" t="s">
        <v>390</v>
      </c>
      <c r="D9110" t="s">
        <v>1924</v>
      </c>
      <c r="E9110" s="53" t="str">
        <f t="shared" si="285"/>
        <v>2016_VTWINDSOR</v>
      </c>
      <c r="F9110">
        <v>417000</v>
      </c>
      <c r="G9110" s="53">
        <f t="array" ref="G9110">SUM(IF(A9110=A$5:A9110,IF(C9110=C$5:C9110,1,0),0))</f>
        <v>14</v>
      </c>
    </row>
    <row r="9111" spans="1:7" x14ac:dyDescent="0.25">
      <c r="A9111">
        <v>2016</v>
      </c>
      <c r="B9111" s="53" t="str">
        <f t="shared" si="284"/>
        <v>2016_VA1</v>
      </c>
      <c r="C9111" t="s">
        <v>300</v>
      </c>
      <c r="D9111" t="s">
        <v>1925</v>
      </c>
      <c r="E9111" s="53" t="str">
        <f t="shared" si="285"/>
        <v>2016_VAACCOMACK</v>
      </c>
      <c r="F9111">
        <v>417000</v>
      </c>
      <c r="G9111" s="53">
        <f t="array" ref="G9111">SUM(IF(A9111=A$5:A9111,IF(C9111=C$5:C9111,1,0),0))</f>
        <v>1</v>
      </c>
    </row>
    <row r="9112" spans="1:7" x14ac:dyDescent="0.25">
      <c r="A9112">
        <v>2016</v>
      </c>
      <c r="B9112" s="53" t="str">
        <f t="shared" si="284"/>
        <v>2016_VA2</v>
      </c>
      <c r="C9112" t="s">
        <v>300</v>
      </c>
      <c r="D9112" t="s">
        <v>301</v>
      </c>
      <c r="E9112" s="53" t="str">
        <f t="shared" si="285"/>
        <v>2016_VAALBEMARLE</v>
      </c>
      <c r="F9112">
        <v>437000</v>
      </c>
      <c r="G9112" s="53">
        <f t="array" ref="G9112">SUM(IF(A9112=A$5:A9112,IF(C9112=C$5:C9112,1,0),0))</f>
        <v>2</v>
      </c>
    </row>
    <row r="9113" spans="1:7" x14ac:dyDescent="0.25">
      <c r="A9113">
        <v>2016</v>
      </c>
      <c r="B9113" s="53" t="str">
        <f t="shared" si="284"/>
        <v>2016_VA3</v>
      </c>
      <c r="C9113" t="s">
        <v>300</v>
      </c>
      <c r="D9113" t="s">
        <v>1457</v>
      </c>
      <c r="E9113" s="53" t="str">
        <f t="shared" si="285"/>
        <v>2016_VAALLEGHANY</v>
      </c>
      <c r="F9113">
        <v>417000</v>
      </c>
      <c r="G9113" s="53">
        <f t="array" ref="G9113">SUM(IF(A9113=A$5:A9113,IF(C9113=C$5:C9113,1,0),0))</f>
        <v>3</v>
      </c>
    </row>
    <row r="9114" spans="1:7" x14ac:dyDescent="0.25">
      <c r="A9114">
        <v>2016</v>
      </c>
      <c r="B9114" s="53" t="str">
        <f t="shared" si="284"/>
        <v>2016_VA4</v>
      </c>
      <c r="C9114" t="s">
        <v>300</v>
      </c>
      <c r="D9114" t="s">
        <v>302</v>
      </c>
      <c r="E9114" s="53" t="str">
        <f t="shared" si="285"/>
        <v>2016_VAAMELIA</v>
      </c>
      <c r="F9114">
        <v>535900</v>
      </c>
      <c r="G9114" s="53">
        <f t="array" ref="G9114">SUM(IF(A9114=A$5:A9114,IF(C9114=C$5:C9114,1,0),0))</f>
        <v>4</v>
      </c>
    </row>
    <row r="9115" spans="1:7" x14ac:dyDescent="0.25">
      <c r="A9115">
        <v>2016</v>
      </c>
      <c r="B9115" s="53" t="str">
        <f t="shared" si="284"/>
        <v>2016_VA5</v>
      </c>
      <c r="C9115" t="s">
        <v>300</v>
      </c>
      <c r="D9115" t="s">
        <v>1926</v>
      </c>
      <c r="E9115" s="53" t="str">
        <f t="shared" si="285"/>
        <v>2016_VAAMHERST</v>
      </c>
      <c r="F9115">
        <v>417000</v>
      </c>
      <c r="G9115" s="53">
        <f t="array" ref="G9115">SUM(IF(A9115=A$5:A9115,IF(C9115=C$5:C9115,1,0),0))</f>
        <v>5</v>
      </c>
    </row>
    <row r="9116" spans="1:7" x14ac:dyDescent="0.25">
      <c r="A9116">
        <v>2016</v>
      </c>
      <c r="B9116" s="53" t="str">
        <f t="shared" si="284"/>
        <v>2016_VA6</v>
      </c>
      <c r="C9116" t="s">
        <v>300</v>
      </c>
      <c r="D9116" t="s">
        <v>1927</v>
      </c>
      <c r="E9116" s="53" t="str">
        <f t="shared" si="285"/>
        <v>2016_VAAPPOMATTOX</v>
      </c>
      <c r="F9116">
        <v>417000</v>
      </c>
      <c r="G9116" s="53">
        <f t="array" ref="G9116">SUM(IF(A9116=A$5:A9116,IF(C9116=C$5:C9116,1,0),0))</f>
        <v>6</v>
      </c>
    </row>
    <row r="9117" spans="1:7" x14ac:dyDescent="0.25">
      <c r="A9117">
        <v>2016</v>
      </c>
      <c r="B9117" s="53" t="str">
        <f t="shared" si="284"/>
        <v>2016_VA7</v>
      </c>
      <c r="C9117" t="s">
        <v>300</v>
      </c>
      <c r="D9117" t="s">
        <v>303</v>
      </c>
      <c r="E9117" s="53" t="str">
        <f t="shared" si="285"/>
        <v>2016_VAARLINGTON</v>
      </c>
      <c r="F9117">
        <v>625500</v>
      </c>
      <c r="G9117" s="53">
        <f t="array" ref="G9117">SUM(IF(A9117=A$5:A9117,IF(C9117=C$5:C9117,1,0),0))</f>
        <v>7</v>
      </c>
    </row>
    <row r="9118" spans="1:7" x14ac:dyDescent="0.25">
      <c r="A9118">
        <v>2016</v>
      </c>
      <c r="B9118" s="53" t="str">
        <f t="shared" si="284"/>
        <v>2016_VA8</v>
      </c>
      <c r="C9118" t="s">
        <v>300</v>
      </c>
      <c r="D9118" t="s">
        <v>1928</v>
      </c>
      <c r="E9118" s="53" t="str">
        <f t="shared" si="285"/>
        <v>2016_VAAUGUSTA</v>
      </c>
      <c r="F9118">
        <v>417000</v>
      </c>
      <c r="G9118" s="53">
        <f t="array" ref="G9118">SUM(IF(A9118=A$5:A9118,IF(C9118=C$5:C9118,1,0),0))</f>
        <v>8</v>
      </c>
    </row>
    <row r="9119" spans="1:7" x14ac:dyDescent="0.25">
      <c r="A9119">
        <v>2016</v>
      </c>
      <c r="B9119" s="53" t="str">
        <f t="shared" si="284"/>
        <v>2016_VA9</v>
      </c>
      <c r="C9119" t="s">
        <v>300</v>
      </c>
      <c r="D9119" t="s">
        <v>1003</v>
      </c>
      <c r="E9119" s="53" t="str">
        <f t="shared" si="285"/>
        <v>2016_VABATH</v>
      </c>
      <c r="F9119">
        <v>417000</v>
      </c>
      <c r="G9119" s="53">
        <f t="array" ref="G9119">SUM(IF(A9119=A$5:A9119,IF(C9119=C$5:C9119,1,0),0))</f>
        <v>9</v>
      </c>
    </row>
    <row r="9120" spans="1:7" x14ac:dyDescent="0.25">
      <c r="A9120">
        <v>2016</v>
      </c>
      <c r="B9120" s="53" t="str">
        <f t="shared" si="284"/>
        <v>2016_VA10</v>
      </c>
      <c r="C9120" t="s">
        <v>300</v>
      </c>
      <c r="D9120" t="s">
        <v>1636</v>
      </c>
      <c r="E9120" s="53" t="str">
        <f t="shared" si="285"/>
        <v>2016_VABEDFORD</v>
      </c>
      <c r="F9120">
        <v>417000</v>
      </c>
      <c r="G9120" s="53">
        <f t="array" ref="G9120">SUM(IF(A9120=A$5:A9120,IF(C9120=C$5:C9120,1,0),0))</f>
        <v>10</v>
      </c>
    </row>
    <row r="9121" spans="1:7" x14ac:dyDescent="0.25">
      <c r="A9121">
        <v>2016</v>
      </c>
      <c r="B9121" s="53" t="str">
        <f t="shared" si="284"/>
        <v>2016_VA11</v>
      </c>
      <c r="C9121" t="s">
        <v>300</v>
      </c>
      <c r="D9121" t="s">
        <v>1929</v>
      </c>
      <c r="E9121" s="53" t="str">
        <f t="shared" si="285"/>
        <v>2016_VABLAND</v>
      </c>
      <c r="F9121">
        <v>417000</v>
      </c>
      <c r="G9121" s="53">
        <f t="array" ref="G9121">SUM(IF(A9121=A$5:A9121,IF(C9121=C$5:C9121,1,0),0))</f>
        <v>11</v>
      </c>
    </row>
    <row r="9122" spans="1:7" x14ac:dyDescent="0.25">
      <c r="A9122">
        <v>2016</v>
      </c>
      <c r="B9122" s="53" t="str">
        <f t="shared" si="284"/>
        <v>2016_VA12</v>
      </c>
      <c r="C9122" t="s">
        <v>300</v>
      </c>
      <c r="D9122" t="s">
        <v>1930</v>
      </c>
      <c r="E9122" s="53" t="str">
        <f t="shared" si="285"/>
        <v>2016_VABOTETOURT</v>
      </c>
      <c r="F9122">
        <v>417000</v>
      </c>
      <c r="G9122" s="53">
        <f t="array" ref="G9122">SUM(IF(A9122=A$5:A9122,IF(C9122=C$5:C9122,1,0),0))</f>
        <v>12</v>
      </c>
    </row>
    <row r="9123" spans="1:7" x14ac:dyDescent="0.25">
      <c r="A9123">
        <v>2016</v>
      </c>
      <c r="B9123" s="53" t="str">
        <f t="shared" si="284"/>
        <v>2016_VA13</v>
      </c>
      <c r="C9123" t="s">
        <v>300</v>
      </c>
      <c r="D9123" t="s">
        <v>1464</v>
      </c>
      <c r="E9123" s="53" t="str">
        <f t="shared" si="285"/>
        <v>2016_VABRUNSWICK</v>
      </c>
      <c r="F9123">
        <v>417000</v>
      </c>
      <c r="G9123" s="53">
        <f t="array" ref="G9123">SUM(IF(A9123=A$5:A9123,IF(C9123=C$5:C9123,1,0),0))</f>
        <v>13</v>
      </c>
    </row>
    <row r="9124" spans="1:7" x14ac:dyDescent="0.25">
      <c r="A9124">
        <v>2016</v>
      </c>
      <c r="B9124" s="53" t="str">
        <f t="shared" si="284"/>
        <v>2016_VA14</v>
      </c>
      <c r="C9124" t="s">
        <v>300</v>
      </c>
      <c r="D9124" t="s">
        <v>903</v>
      </c>
      <c r="E9124" s="53" t="str">
        <f t="shared" si="285"/>
        <v>2016_VABUCHANAN</v>
      </c>
      <c r="F9124">
        <v>417000</v>
      </c>
      <c r="G9124" s="53">
        <f t="array" ref="G9124">SUM(IF(A9124=A$5:A9124,IF(C9124=C$5:C9124,1,0),0))</f>
        <v>14</v>
      </c>
    </row>
    <row r="9125" spans="1:7" x14ac:dyDescent="0.25">
      <c r="A9125">
        <v>2016</v>
      </c>
      <c r="B9125" s="53" t="str">
        <f t="shared" si="284"/>
        <v>2016_VA15</v>
      </c>
      <c r="C9125" t="s">
        <v>300</v>
      </c>
      <c r="D9125" t="s">
        <v>304</v>
      </c>
      <c r="E9125" s="53" t="str">
        <f t="shared" si="285"/>
        <v>2016_VABUCKINGHAM</v>
      </c>
      <c r="F9125">
        <v>437000</v>
      </c>
      <c r="G9125" s="53">
        <f t="array" ref="G9125">SUM(IF(A9125=A$5:A9125,IF(C9125=C$5:C9125,1,0),0))</f>
        <v>15</v>
      </c>
    </row>
    <row r="9126" spans="1:7" x14ac:dyDescent="0.25">
      <c r="A9126">
        <v>2016</v>
      </c>
      <c r="B9126" s="53" t="str">
        <f t="shared" si="284"/>
        <v>2016_VA16</v>
      </c>
      <c r="C9126" t="s">
        <v>300</v>
      </c>
      <c r="D9126" t="s">
        <v>1013</v>
      </c>
      <c r="E9126" s="53" t="str">
        <f t="shared" si="285"/>
        <v>2016_VACAMPBELL</v>
      </c>
      <c r="F9126">
        <v>417000</v>
      </c>
      <c r="G9126" s="53">
        <f t="array" ref="G9126">SUM(IF(A9126=A$5:A9126,IF(C9126=C$5:C9126,1,0),0))</f>
        <v>16</v>
      </c>
    </row>
    <row r="9127" spans="1:7" x14ac:dyDescent="0.25">
      <c r="A9127">
        <v>2016</v>
      </c>
      <c r="B9127" s="53" t="str">
        <f t="shared" si="284"/>
        <v>2016_VA17</v>
      </c>
      <c r="C9127" t="s">
        <v>300</v>
      </c>
      <c r="D9127" t="s">
        <v>305</v>
      </c>
      <c r="E9127" s="53" t="str">
        <f t="shared" si="285"/>
        <v>2016_VACAROLINE</v>
      </c>
      <c r="F9127">
        <v>535900</v>
      </c>
      <c r="G9127" s="53">
        <f t="array" ref="G9127">SUM(IF(A9127=A$5:A9127,IF(C9127=C$5:C9127,1,0),0))</f>
        <v>17</v>
      </c>
    </row>
    <row r="9128" spans="1:7" x14ac:dyDescent="0.25">
      <c r="A9128">
        <v>2016</v>
      </c>
      <c r="B9128" s="53" t="str">
        <f t="shared" si="284"/>
        <v>2016_VA18</v>
      </c>
      <c r="C9128" t="s">
        <v>300</v>
      </c>
      <c r="D9128" t="s">
        <v>227</v>
      </c>
      <c r="E9128" s="53" t="str">
        <f t="shared" si="285"/>
        <v>2016_VACARROLL</v>
      </c>
      <c r="F9128">
        <v>417000</v>
      </c>
      <c r="G9128" s="53">
        <f t="array" ref="G9128">SUM(IF(A9128=A$5:A9128,IF(C9128=C$5:C9128,1,0),0))</f>
        <v>18</v>
      </c>
    </row>
    <row r="9129" spans="1:7" x14ac:dyDescent="0.25">
      <c r="A9129">
        <v>2016</v>
      </c>
      <c r="B9129" s="53" t="str">
        <f t="shared" si="284"/>
        <v>2016_VA19</v>
      </c>
      <c r="C9129" t="s">
        <v>300</v>
      </c>
      <c r="D9129" t="s">
        <v>306</v>
      </c>
      <c r="E9129" s="53" t="str">
        <f t="shared" si="285"/>
        <v>2016_VACHARLES CITY</v>
      </c>
      <c r="F9129">
        <v>535900</v>
      </c>
      <c r="G9129" s="53">
        <f t="array" ref="G9129">SUM(IF(A9129=A$5:A9129,IF(C9129=C$5:C9129,1,0),0))</f>
        <v>19</v>
      </c>
    </row>
    <row r="9130" spans="1:7" x14ac:dyDescent="0.25">
      <c r="A9130">
        <v>2016</v>
      </c>
      <c r="B9130" s="53" t="str">
        <f t="shared" si="284"/>
        <v>2016_VA20</v>
      </c>
      <c r="C9130" t="s">
        <v>300</v>
      </c>
      <c r="D9130" t="s">
        <v>632</v>
      </c>
      <c r="E9130" s="53" t="str">
        <f t="shared" si="285"/>
        <v>2016_VACHARLOTTE</v>
      </c>
      <c r="F9130">
        <v>417000</v>
      </c>
      <c r="G9130" s="53">
        <f t="array" ref="G9130">SUM(IF(A9130=A$5:A9130,IF(C9130=C$5:C9130,1,0),0))</f>
        <v>20</v>
      </c>
    </row>
    <row r="9131" spans="1:7" x14ac:dyDescent="0.25">
      <c r="A9131">
        <v>2016</v>
      </c>
      <c r="B9131" s="53" t="str">
        <f t="shared" si="284"/>
        <v>2016_VA21</v>
      </c>
      <c r="C9131" t="s">
        <v>300</v>
      </c>
      <c r="D9131" t="s">
        <v>307</v>
      </c>
      <c r="E9131" s="53" t="str">
        <f t="shared" si="285"/>
        <v>2016_VACHESTERFIELD</v>
      </c>
      <c r="F9131">
        <v>535900</v>
      </c>
      <c r="G9131" s="53">
        <f t="array" ref="G9131">SUM(IF(A9131=A$5:A9131,IF(C9131=C$5:C9131,1,0),0))</f>
        <v>21</v>
      </c>
    </row>
    <row r="9132" spans="1:7" x14ac:dyDescent="0.25">
      <c r="A9132">
        <v>2016</v>
      </c>
      <c r="B9132" s="53" t="str">
        <f t="shared" si="284"/>
        <v>2016_VA22</v>
      </c>
      <c r="C9132" t="s">
        <v>300</v>
      </c>
      <c r="D9132" t="s">
        <v>308</v>
      </c>
      <c r="E9132" s="53" t="str">
        <f t="shared" si="285"/>
        <v>2016_VACLARKE</v>
      </c>
      <c r="F9132">
        <v>625500</v>
      </c>
      <c r="G9132" s="53">
        <f t="array" ref="G9132">SUM(IF(A9132=A$5:A9132,IF(C9132=C$5:C9132,1,0),0))</f>
        <v>22</v>
      </c>
    </row>
    <row r="9133" spans="1:7" x14ac:dyDescent="0.25">
      <c r="A9133">
        <v>2016</v>
      </c>
      <c r="B9133" s="53" t="str">
        <f t="shared" si="284"/>
        <v>2016_VA23</v>
      </c>
      <c r="C9133" t="s">
        <v>300</v>
      </c>
      <c r="D9133" t="s">
        <v>1586</v>
      </c>
      <c r="E9133" s="53" t="str">
        <f t="shared" si="285"/>
        <v>2016_VACRAIG</v>
      </c>
      <c r="F9133">
        <v>417000</v>
      </c>
      <c r="G9133" s="53">
        <f t="array" ref="G9133">SUM(IF(A9133=A$5:A9133,IF(C9133=C$5:C9133,1,0),0))</f>
        <v>23</v>
      </c>
    </row>
    <row r="9134" spans="1:7" x14ac:dyDescent="0.25">
      <c r="A9134">
        <v>2016</v>
      </c>
      <c r="B9134" s="53" t="str">
        <f t="shared" si="284"/>
        <v>2016_VA24</v>
      </c>
      <c r="C9134" t="s">
        <v>300</v>
      </c>
      <c r="D9134" t="s">
        <v>309</v>
      </c>
      <c r="E9134" s="53" t="str">
        <f t="shared" si="285"/>
        <v>2016_VACULPEPER</v>
      </c>
      <c r="F9134">
        <v>625500</v>
      </c>
      <c r="G9134" s="53">
        <f t="array" ref="G9134">SUM(IF(A9134=A$5:A9134,IF(C9134=C$5:C9134,1,0),0))</f>
        <v>24</v>
      </c>
    </row>
    <row r="9135" spans="1:7" x14ac:dyDescent="0.25">
      <c r="A9135">
        <v>2016</v>
      </c>
      <c r="B9135" s="53" t="str">
        <f t="shared" si="284"/>
        <v>2016_VA25</v>
      </c>
      <c r="C9135" t="s">
        <v>300</v>
      </c>
      <c r="D9135" t="s">
        <v>310</v>
      </c>
      <c r="E9135" s="53" t="str">
        <f t="shared" si="285"/>
        <v>2016_VACUMBERLAND</v>
      </c>
      <c r="F9135">
        <v>535900</v>
      </c>
      <c r="G9135" s="53">
        <f t="array" ref="G9135">SUM(IF(A9135=A$5:A9135,IF(C9135=C$5:C9135,1,0),0))</f>
        <v>25</v>
      </c>
    </row>
    <row r="9136" spans="1:7" x14ac:dyDescent="0.25">
      <c r="A9136">
        <v>2016</v>
      </c>
      <c r="B9136" s="53" t="str">
        <f t="shared" si="284"/>
        <v>2016_VA26</v>
      </c>
      <c r="C9136" t="s">
        <v>300</v>
      </c>
      <c r="D9136" t="s">
        <v>1931</v>
      </c>
      <c r="E9136" s="53" t="str">
        <f t="shared" si="285"/>
        <v>2016_VADICKENSON</v>
      </c>
      <c r="F9136">
        <v>417000</v>
      </c>
      <c r="G9136" s="53">
        <f t="array" ref="G9136">SUM(IF(A9136=A$5:A9136,IF(C9136=C$5:C9136,1,0),0))</f>
        <v>26</v>
      </c>
    </row>
    <row r="9137" spans="1:7" x14ac:dyDescent="0.25">
      <c r="A9137">
        <v>2016</v>
      </c>
      <c r="B9137" s="53" t="str">
        <f t="shared" si="284"/>
        <v>2016_VA27</v>
      </c>
      <c r="C9137" t="s">
        <v>300</v>
      </c>
      <c r="D9137" t="s">
        <v>311</v>
      </c>
      <c r="E9137" s="53" t="str">
        <f t="shared" si="285"/>
        <v>2016_VADINWIDDIE</v>
      </c>
      <c r="F9137">
        <v>535900</v>
      </c>
      <c r="G9137" s="53">
        <f t="array" ref="G9137">SUM(IF(A9137=A$5:A9137,IF(C9137=C$5:C9137,1,0),0))</f>
        <v>27</v>
      </c>
    </row>
    <row r="9138" spans="1:7" x14ac:dyDescent="0.25">
      <c r="A9138">
        <v>2016</v>
      </c>
      <c r="B9138" s="53" t="str">
        <f t="shared" si="284"/>
        <v>2016_VA28</v>
      </c>
      <c r="C9138" t="s">
        <v>300</v>
      </c>
      <c r="D9138" t="s">
        <v>239</v>
      </c>
      <c r="E9138" s="53" t="str">
        <f t="shared" si="285"/>
        <v>2016_VAESSEX</v>
      </c>
      <c r="F9138">
        <v>417000</v>
      </c>
      <c r="G9138" s="53">
        <f t="array" ref="G9138">SUM(IF(A9138=A$5:A9138,IF(C9138=C$5:C9138,1,0),0))</f>
        <v>28</v>
      </c>
    </row>
    <row r="9139" spans="1:7" x14ac:dyDescent="0.25">
      <c r="A9139">
        <v>2016</v>
      </c>
      <c r="B9139" s="53" t="str">
        <f t="shared" si="284"/>
        <v>2016_VA29</v>
      </c>
      <c r="C9139" t="s">
        <v>300</v>
      </c>
      <c r="D9139" t="s">
        <v>312</v>
      </c>
      <c r="E9139" s="53" t="str">
        <f t="shared" si="285"/>
        <v>2016_VAFAIRFAX</v>
      </c>
      <c r="F9139">
        <v>625500</v>
      </c>
      <c r="G9139" s="53">
        <f t="array" ref="G9139">SUM(IF(A9139=A$5:A9139,IF(C9139=C$5:C9139,1,0),0))</f>
        <v>29</v>
      </c>
    </row>
    <row r="9140" spans="1:7" x14ac:dyDescent="0.25">
      <c r="A9140">
        <v>2016</v>
      </c>
      <c r="B9140" s="53" t="str">
        <f t="shared" si="284"/>
        <v>2016_VA30</v>
      </c>
      <c r="C9140" t="s">
        <v>300</v>
      </c>
      <c r="D9140" t="s">
        <v>313</v>
      </c>
      <c r="E9140" s="53" t="str">
        <f t="shared" si="285"/>
        <v>2016_VAFAUQUIER</v>
      </c>
      <c r="F9140">
        <v>625500</v>
      </c>
      <c r="G9140" s="53">
        <f t="array" ref="G9140">SUM(IF(A9140=A$5:A9140,IF(C9140=C$5:C9140,1,0),0))</f>
        <v>30</v>
      </c>
    </row>
    <row r="9141" spans="1:7" x14ac:dyDescent="0.25">
      <c r="A9141">
        <v>2016</v>
      </c>
      <c r="B9141" s="53" t="str">
        <f t="shared" si="284"/>
        <v>2016_VA31</v>
      </c>
      <c r="C9141" t="s">
        <v>300</v>
      </c>
      <c r="D9141" t="s">
        <v>713</v>
      </c>
      <c r="E9141" s="53" t="str">
        <f t="shared" si="285"/>
        <v>2016_VAFLOYD</v>
      </c>
      <c r="F9141">
        <v>417000</v>
      </c>
      <c r="G9141" s="53">
        <f t="array" ref="G9141">SUM(IF(A9141=A$5:A9141,IF(C9141=C$5:C9141,1,0),0))</f>
        <v>31</v>
      </c>
    </row>
    <row r="9142" spans="1:7" x14ac:dyDescent="0.25">
      <c r="A9142">
        <v>2016</v>
      </c>
      <c r="B9142" s="53" t="str">
        <f t="shared" si="284"/>
        <v>2016_VA32</v>
      </c>
      <c r="C9142" t="s">
        <v>300</v>
      </c>
      <c r="D9142" t="s">
        <v>314</v>
      </c>
      <c r="E9142" s="53" t="str">
        <f t="shared" si="285"/>
        <v>2016_VAFLUVANNA</v>
      </c>
      <c r="F9142">
        <v>437000</v>
      </c>
      <c r="G9142" s="53">
        <f t="array" ref="G9142">SUM(IF(A9142=A$5:A9142,IF(C9142=C$5:C9142,1,0),0))</f>
        <v>32</v>
      </c>
    </row>
    <row r="9143" spans="1:7" x14ac:dyDescent="0.25">
      <c r="A9143">
        <v>2016</v>
      </c>
      <c r="B9143" s="53" t="str">
        <f t="shared" si="284"/>
        <v>2016_VA33</v>
      </c>
      <c r="C9143" t="s">
        <v>300</v>
      </c>
      <c r="D9143" t="s">
        <v>455</v>
      </c>
      <c r="E9143" s="53" t="str">
        <f t="shared" si="285"/>
        <v>2016_VAFRANKLIN</v>
      </c>
      <c r="F9143">
        <v>417000</v>
      </c>
      <c r="G9143" s="53">
        <f t="array" ref="G9143">SUM(IF(A9143=A$5:A9143,IF(C9143=C$5:C9143,1,0),0))</f>
        <v>33</v>
      </c>
    </row>
    <row r="9144" spans="1:7" x14ac:dyDescent="0.25">
      <c r="A9144">
        <v>2016</v>
      </c>
      <c r="B9144" s="53" t="str">
        <f t="shared" si="284"/>
        <v>2016_VA34</v>
      </c>
      <c r="C9144" t="s">
        <v>300</v>
      </c>
      <c r="D9144" t="s">
        <v>229</v>
      </c>
      <c r="E9144" s="53" t="str">
        <f t="shared" si="285"/>
        <v>2016_VAFREDERICK</v>
      </c>
      <c r="F9144">
        <v>417000</v>
      </c>
      <c r="G9144" s="53">
        <f t="array" ref="G9144">SUM(IF(A9144=A$5:A9144,IF(C9144=C$5:C9144,1,0),0))</f>
        <v>34</v>
      </c>
    </row>
    <row r="9145" spans="1:7" x14ac:dyDescent="0.25">
      <c r="A9145">
        <v>2016</v>
      </c>
      <c r="B9145" s="53" t="str">
        <f t="shared" si="284"/>
        <v>2016_VA35</v>
      </c>
      <c r="C9145" t="s">
        <v>300</v>
      </c>
      <c r="D9145" t="s">
        <v>1732</v>
      </c>
      <c r="E9145" s="53" t="str">
        <f t="shared" si="285"/>
        <v>2016_VAGILES</v>
      </c>
      <c r="F9145">
        <v>417000</v>
      </c>
      <c r="G9145" s="53">
        <f t="array" ref="G9145">SUM(IF(A9145=A$5:A9145,IF(C9145=C$5:C9145,1,0),0))</f>
        <v>35</v>
      </c>
    </row>
    <row r="9146" spans="1:7" x14ac:dyDescent="0.25">
      <c r="A9146">
        <v>2016</v>
      </c>
      <c r="B9146" s="53" t="str">
        <f t="shared" si="284"/>
        <v>2016_VA36</v>
      </c>
      <c r="C9146" t="s">
        <v>300</v>
      </c>
      <c r="D9146" t="s">
        <v>315</v>
      </c>
      <c r="E9146" s="53" t="str">
        <f t="shared" si="285"/>
        <v>2016_VAGLOUCESTER</v>
      </c>
      <c r="F9146">
        <v>458850</v>
      </c>
      <c r="G9146" s="53">
        <f t="array" ref="G9146">SUM(IF(A9146=A$5:A9146,IF(C9146=C$5:C9146,1,0),0))</f>
        <v>36</v>
      </c>
    </row>
    <row r="9147" spans="1:7" x14ac:dyDescent="0.25">
      <c r="A9147">
        <v>2016</v>
      </c>
      <c r="B9147" s="53" t="str">
        <f t="shared" si="284"/>
        <v>2016_VA37</v>
      </c>
      <c r="C9147" t="s">
        <v>300</v>
      </c>
      <c r="D9147" t="s">
        <v>316</v>
      </c>
      <c r="E9147" s="53" t="str">
        <f t="shared" si="285"/>
        <v>2016_VAGOOCHLAND</v>
      </c>
      <c r="F9147">
        <v>535900</v>
      </c>
      <c r="G9147" s="53">
        <f t="array" ref="G9147">SUM(IF(A9147=A$5:A9147,IF(C9147=C$5:C9147,1,0),0))</f>
        <v>37</v>
      </c>
    </row>
    <row r="9148" spans="1:7" x14ac:dyDescent="0.25">
      <c r="A9148">
        <v>2016</v>
      </c>
      <c r="B9148" s="53" t="str">
        <f t="shared" si="284"/>
        <v>2016_VA38</v>
      </c>
      <c r="C9148" t="s">
        <v>300</v>
      </c>
      <c r="D9148" t="s">
        <v>1023</v>
      </c>
      <c r="E9148" s="53" t="str">
        <f t="shared" si="285"/>
        <v>2016_VAGRAYSON</v>
      </c>
      <c r="F9148">
        <v>417000</v>
      </c>
      <c r="G9148" s="53">
        <f t="array" ref="G9148">SUM(IF(A9148=A$5:A9148,IF(C9148=C$5:C9148,1,0),0))</f>
        <v>38</v>
      </c>
    </row>
    <row r="9149" spans="1:7" x14ac:dyDescent="0.25">
      <c r="A9149">
        <v>2016</v>
      </c>
      <c r="B9149" s="53" t="str">
        <f t="shared" si="284"/>
        <v>2016_VA39</v>
      </c>
      <c r="C9149" t="s">
        <v>300</v>
      </c>
      <c r="D9149" t="s">
        <v>212</v>
      </c>
      <c r="E9149" s="53" t="str">
        <f t="shared" si="285"/>
        <v>2016_VAGREENE</v>
      </c>
      <c r="F9149">
        <v>437000</v>
      </c>
      <c r="G9149" s="53">
        <f t="array" ref="G9149">SUM(IF(A9149=A$5:A9149,IF(C9149=C$5:C9149,1,0),0))</f>
        <v>39</v>
      </c>
    </row>
    <row r="9150" spans="1:7" x14ac:dyDescent="0.25">
      <c r="A9150">
        <v>2016</v>
      </c>
      <c r="B9150" s="53" t="str">
        <f t="shared" si="284"/>
        <v>2016_VA40</v>
      </c>
      <c r="C9150" t="s">
        <v>300</v>
      </c>
      <c r="D9150" t="s">
        <v>1932</v>
      </c>
      <c r="E9150" s="53" t="str">
        <f t="shared" si="285"/>
        <v>2016_VAGREENSVILLE</v>
      </c>
      <c r="F9150">
        <v>417000</v>
      </c>
      <c r="G9150" s="53">
        <f t="array" ref="G9150">SUM(IF(A9150=A$5:A9150,IF(C9150=C$5:C9150,1,0),0))</f>
        <v>40</v>
      </c>
    </row>
    <row r="9151" spans="1:7" x14ac:dyDescent="0.25">
      <c r="A9151">
        <v>2016</v>
      </c>
      <c r="B9151" s="53" t="str">
        <f t="shared" si="284"/>
        <v>2016_VA41</v>
      </c>
      <c r="C9151" t="s">
        <v>300</v>
      </c>
      <c r="D9151" t="s">
        <v>1481</v>
      </c>
      <c r="E9151" s="53" t="str">
        <f t="shared" si="285"/>
        <v>2016_VAHALIFAX</v>
      </c>
      <c r="F9151">
        <v>417000</v>
      </c>
      <c r="G9151" s="53">
        <f t="array" ref="G9151">SUM(IF(A9151=A$5:A9151,IF(C9151=C$5:C9151,1,0),0))</f>
        <v>41</v>
      </c>
    </row>
    <row r="9152" spans="1:7" x14ac:dyDescent="0.25">
      <c r="A9152">
        <v>2016</v>
      </c>
      <c r="B9152" s="53" t="str">
        <f t="shared" si="284"/>
        <v>2016_VA42</v>
      </c>
      <c r="C9152" t="s">
        <v>300</v>
      </c>
      <c r="D9152" t="s">
        <v>317</v>
      </c>
      <c r="E9152" s="53" t="str">
        <f t="shared" si="285"/>
        <v>2016_VAHANOVER</v>
      </c>
      <c r="F9152">
        <v>535900</v>
      </c>
      <c r="G9152" s="53">
        <f t="array" ref="G9152">SUM(IF(A9152=A$5:A9152,IF(C9152=C$5:C9152,1,0),0))</f>
        <v>42</v>
      </c>
    </row>
    <row r="9153" spans="1:7" x14ac:dyDescent="0.25">
      <c r="A9153">
        <v>2016</v>
      </c>
      <c r="B9153" s="53" t="str">
        <f t="shared" si="284"/>
        <v>2016_VA43</v>
      </c>
      <c r="C9153" t="s">
        <v>300</v>
      </c>
      <c r="D9153" t="s">
        <v>318</v>
      </c>
      <c r="E9153" s="53" t="str">
        <f t="shared" si="285"/>
        <v>2016_VAHENRICO</v>
      </c>
      <c r="F9153">
        <v>535900</v>
      </c>
      <c r="G9153" s="53">
        <f t="array" ref="G9153">SUM(IF(A9153=A$5:A9153,IF(C9153=C$5:C9153,1,0),0))</f>
        <v>43</v>
      </c>
    </row>
    <row r="9154" spans="1:7" x14ac:dyDescent="0.25">
      <c r="A9154">
        <v>2016</v>
      </c>
      <c r="B9154" s="53" t="str">
        <f t="shared" si="284"/>
        <v>2016_VA44</v>
      </c>
      <c r="C9154" t="s">
        <v>300</v>
      </c>
      <c r="D9154" t="s">
        <v>458</v>
      </c>
      <c r="E9154" s="53" t="str">
        <f t="shared" si="285"/>
        <v>2016_VAHENRY</v>
      </c>
      <c r="F9154">
        <v>417000</v>
      </c>
      <c r="G9154" s="53">
        <f t="array" ref="G9154">SUM(IF(A9154=A$5:A9154,IF(C9154=C$5:C9154,1,0),0))</f>
        <v>44</v>
      </c>
    </row>
    <row r="9155" spans="1:7" x14ac:dyDescent="0.25">
      <c r="A9155">
        <v>2016</v>
      </c>
      <c r="B9155" s="53" t="str">
        <f t="shared" si="284"/>
        <v>2016_VA45</v>
      </c>
      <c r="C9155" t="s">
        <v>300</v>
      </c>
      <c r="D9155" t="s">
        <v>1557</v>
      </c>
      <c r="E9155" s="53" t="str">
        <f t="shared" si="285"/>
        <v>2016_VAHIGHLAND</v>
      </c>
      <c r="F9155">
        <v>417000</v>
      </c>
      <c r="G9155" s="53">
        <f t="array" ref="G9155">SUM(IF(A9155=A$5:A9155,IF(C9155=C$5:C9155,1,0),0))</f>
        <v>45</v>
      </c>
    </row>
    <row r="9156" spans="1:7" x14ac:dyDescent="0.25">
      <c r="A9156">
        <v>2016</v>
      </c>
      <c r="B9156" s="53" t="str">
        <f t="shared" si="284"/>
        <v>2016_VA46</v>
      </c>
      <c r="C9156" t="s">
        <v>300</v>
      </c>
      <c r="D9156" t="s">
        <v>319</v>
      </c>
      <c r="E9156" s="53" t="str">
        <f t="shared" si="285"/>
        <v>2016_VAISLE OF WIGHT</v>
      </c>
      <c r="F9156">
        <v>458850</v>
      </c>
      <c r="G9156" s="53">
        <f t="array" ref="G9156">SUM(IF(A9156=A$5:A9156,IF(C9156=C$5:C9156,1,0),0))</f>
        <v>46</v>
      </c>
    </row>
    <row r="9157" spans="1:7" x14ac:dyDescent="0.25">
      <c r="A9157">
        <v>2016</v>
      </c>
      <c r="B9157" s="53" t="str">
        <f t="shared" si="284"/>
        <v>2016_VA47</v>
      </c>
      <c r="C9157" t="s">
        <v>300</v>
      </c>
      <c r="D9157" t="s">
        <v>320</v>
      </c>
      <c r="E9157" s="53" t="str">
        <f t="shared" si="285"/>
        <v>2016_VAJAMES CITY</v>
      </c>
      <c r="F9157">
        <v>458850</v>
      </c>
      <c r="G9157" s="53">
        <f t="array" ref="G9157">SUM(IF(A9157=A$5:A9157,IF(C9157=C$5:C9157,1,0),0))</f>
        <v>47</v>
      </c>
    </row>
    <row r="9158" spans="1:7" x14ac:dyDescent="0.25">
      <c r="A9158">
        <v>2016</v>
      </c>
      <c r="B9158" s="53" t="str">
        <f t="shared" ref="B9158:B9221" si="286">A9158&amp;"_"&amp;C9158&amp;G9158</f>
        <v>2016_VA48</v>
      </c>
      <c r="C9158" t="s">
        <v>300</v>
      </c>
      <c r="D9158" t="s">
        <v>321</v>
      </c>
      <c r="E9158" s="53" t="str">
        <f t="shared" ref="E9158:E9221" si="287">A9158&amp;"_"&amp;C9158&amp;D9158</f>
        <v>2016_VAKING AND QUEEN</v>
      </c>
      <c r="F9158">
        <v>535900</v>
      </c>
      <c r="G9158" s="53">
        <f t="array" ref="G9158">SUM(IF(A9158=A$5:A9158,IF(C9158=C$5:C9158,1,0),0))</f>
        <v>48</v>
      </c>
    </row>
    <row r="9159" spans="1:7" x14ac:dyDescent="0.25">
      <c r="A9159">
        <v>2016</v>
      </c>
      <c r="B9159" s="53" t="str">
        <f t="shared" si="286"/>
        <v>2016_VA49</v>
      </c>
      <c r="C9159" t="s">
        <v>300</v>
      </c>
      <c r="D9159" t="s">
        <v>1933</v>
      </c>
      <c r="E9159" s="53" t="str">
        <f t="shared" si="287"/>
        <v>2016_VAKING GEORGE</v>
      </c>
      <c r="F9159">
        <v>417000</v>
      </c>
      <c r="G9159" s="53">
        <f t="array" ref="G9159">SUM(IF(A9159=A$5:A9159,IF(C9159=C$5:C9159,1,0),0))</f>
        <v>49</v>
      </c>
    </row>
    <row r="9160" spans="1:7" x14ac:dyDescent="0.25">
      <c r="A9160">
        <v>2016</v>
      </c>
      <c r="B9160" s="53" t="str">
        <f t="shared" si="286"/>
        <v>2016_VA50</v>
      </c>
      <c r="C9160" t="s">
        <v>300</v>
      </c>
      <c r="D9160" t="s">
        <v>322</v>
      </c>
      <c r="E9160" s="53" t="str">
        <f t="shared" si="287"/>
        <v>2016_VAKING WILLIAM</v>
      </c>
      <c r="F9160">
        <v>535900</v>
      </c>
      <c r="G9160" s="53">
        <f t="array" ref="G9160">SUM(IF(A9160=A$5:A9160,IF(C9160=C$5:C9160,1,0),0))</f>
        <v>50</v>
      </c>
    </row>
    <row r="9161" spans="1:7" x14ac:dyDescent="0.25">
      <c r="A9161">
        <v>2016</v>
      </c>
      <c r="B9161" s="53" t="str">
        <f t="shared" si="286"/>
        <v>2016_VA51</v>
      </c>
      <c r="C9161" t="s">
        <v>300</v>
      </c>
      <c r="D9161" t="s">
        <v>323</v>
      </c>
      <c r="E9161" s="53" t="str">
        <f t="shared" si="287"/>
        <v>2016_VALANCASTER</v>
      </c>
      <c r="F9161">
        <v>442750</v>
      </c>
      <c r="G9161" s="53">
        <f t="array" ref="G9161">SUM(IF(A9161=A$5:A9161,IF(C9161=C$5:C9161,1,0),0))</f>
        <v>51</v>
      </c>
    </row>
    <row r="9162" spans="1:7" x14ac:dyDescent="0.25">
      <c r="A9162">
        <v>2016</v>
      </c>
      <c r="B9162" s="53" t="str">
        <f t="shared" si="286"/>
        <v>2016_VA52</v>
      </c>
      <c r="C9162" t="s">
        <v>300</v>
      </c>
      <c r="D9162" t="s">
        <v>464</v>
      </c>
      <c r="E9162" s="53" t="str">
        <f t="shared" si="287"/>
        <v>2016_VALEE</v>
      </c>
      <c r="F9162">
        <v>417000</v>
      </c>
      <c r="G9162" s="53">
        <f t="array" ref="G9162">SUM(IF(A9162=A$5:A9162,IF(C9162=C$5:C9162,1,0),0))</f>
        <v>52</v>
      </c>
    </row>
    <row r="9163" spans="1:7" x14ac:dyDescent="0.25">
      <c r="A9163">
        <v>2016</v>
      </c>
      <c r="B9163" s="53" t="str">
        <f t="shared" si="286"/>
        <v>2016_VA53</v>
      </c>
      <c r="C9163" t="s">
        <v>300</v>
      </c>
      <c r="D9163" t="s">
        <v>324</v>
      </c>
      <c r="E9163" s="53" t="str">
        <f t="shared" si="287"/>
        <v>2016_VALOUDOUN</v>
      </c>
      <c r="F9163">
        <v>625500</v>
      </c>
      <c r="G9163" s="53">
        <f t="array" ref="G9163">SUM(IF(A9163=A$5:A9163,IF(C9163=C$5:C9163,1,0),0))</f>
        <v>53</v>
      </c>
    </row>
    <row r="9164" spans="1:7" x14ac:dyDescent="0.25">
      <c r="A9164">
        <v>2016</v>
      </c>
      <c r="B9164" s="53" t="str">
        <f t="shared" si="286"/>
        <v>2016_VA54</v>
      </c>
      <c r="C9164" t="s">
        <v>300</v>
      </c>
      <c r="D9164" t="s">
        <v>325</v>
      </c>
      <c r="E9164" s="53" t="str">
        <f t="shared" si="287"/>
        <v>2016_VALOUISA</v>
      </c>
      <c r="F9164">
        <v>535900</v>
      </c>
      <c r="G9164" s="53">
        <f t="array" ref="G9164">SUM(IF(A9164=A$5:A9164,IF(C9164=C$5:C9164,1,0),0))</f>
        <v>54</v>
      </c>
    </row>
    <row r="9165" spans="1:7" x14ac:dyDescent="0.25">
      <c r="A9165">
        <v>2016</v>
      </c>
      <c r="B9165" s="53" t="str">
        <f t="shared" si="286"/>
        <v>2016_VA55</v>
      </c>
      <c r="C9165" t="s">
        <v>300</v>
      </c>
      <c r="D9165" t="s">
        <v>1934</v>
      </c>
      <c r="E9165" s="53" t="str">
        <f t="shared" si="287"/>
        <v>2016_VALUNENBURG</v>
      </c>
      <c r="F9165">
        <v>417000</v>
      </c>
      <c r="G9165" s="53">
        <f t="array" ref="G9165">SUM(IF(A9165=A$5:A9165,IF(C9165=C$5:C9165,1,0),0))</f>
        <v>55</v>
      </c>
    </row>
    <row r="9166" spans="1:7" x14ac:dyDescent="0.25">
      <c r="A9166">
        <v>2016</v>
      </c>
      <c r="B9166" s="53" t="str">
        <f t="shared" si="286"/>
        <v>2016_VA56</v>
      </c>
      <c r="C9166" t="s">
        <v>300</v>
      </c>
      <c r="D9166" t="s">
        <v>467</v>
      </c>
      <c r="E9166" s="53" t="str">
        <f t="shared" si="287"/>
        <v>2016_VAMADISON</v>
      </c>
      <c r="F9166">
        <v>417000</v>
      </c>
      <c r="G9166" s="53">
        <f t="array" ref="G9166">SUM(IF(A9166=A$5:A9166,IF(C9166=C$5:C9166,1,0),0))</f>
        <v>56</v>
      </c>
    </row>
    <row r="9167" spans="1:7" x14ac:dyDescent="0.25">
      <c r="A9167">
        <v>2016</v>
      </c>
      <c r="B9167" s="53" t="str">
        <f t="shared" si="286"/>
        <v>2016_VA57</v>
      </c>
      <c r="C9167" t="s">
        <v>300</v>
      </c>
      <c r="D9167" t="s">
        <v>326</v>
      </c>
      <c r="E9167" s="53" t="str">
        <f t="shared" si="287"/>
        <v>2016_VAMATHEWS</v>
      </c>
      <c r="F9167">
        <v>458850</v>
      </c>
      <c r="G9167" s="53">
        <f t="array" ref="G9167">SUM(IF(A9167=A$5:A9167,IF(C9167=C$5:C9167,1,0),0))</f>
        <v>57</v>
      </c>
    </row>
    <row r="9168" spans="1:7" x14ac:dyDescent="0.25">
      <c r="A9168">
        <v>2016</v>
      </c>
      <c r="B9168" s="53" t="str">
        <f t="shared" si="286"/>
        <v>2016_VA58</v>
      </c>
      <c r="C9168" t="s">
        <v>300</v>
      </c>
      <c r="D9168" t="s">
        <v>1490</v>
      </c>
      <c r="E9168" s="53" t="str">
        <f t="shared" si="287"/>
        <v>2016_VAMECKLENBURG</v>
      </c>
      <c r="F9168">
        <v>417000</v>
      </c>
      <c r="G9168" s="53">
        <f t="array" ref="G9168">SUM(IF(A9168=A$5:A9168,IF(C9168=C$5:C9168,1,0),0))</f>
        <v>58</v>
      </c>
    </row>
    <row r="9169" spans="1:7" x14ac:dyDescent="0.25">
      <c r="A9169">
        <v>2016</v>
      </c>
      <c r="B9169" s="53" t="str">
        <f t="shared" si="286"/>
        <v>2016_VA59</v>
      </c>
      <c r="C9169" t="s">
        <v>300</v>
      </c>
      <c r="D9169" t="s">
        <v>240</v>
      </c>
      <c r="E9169" s="53" t="str">
        <f t="shared" si="287"/>
        <v>2016_VAMIDDLESEX</v>
      </c>
      <c r="F9169">
        <v>417000</v>
      </c>
      <c r="G9169" s="53">
        <f t="array" ref="G9169">SUM(IF(A9169=A$5:A9169,IF(C9169=C$5:C9169,1,0),0))</f>
        <v>59</v>
      </c>
    </row>
    <row r="9170" spans="1:7" x14ac:dyDescent="0.25">
      <c r="A9170">
        <v>2016</v>
      </c>
      <c r="B9170" s="53" t="str">
        <f t="shared" si="286"/>
        <v>2016_VA60</v>
      </c>
      <c r="C9170" t="s">
        <v>300</v>
      </c>
      <c r="D9170" t="s">
        <v>232</v>
      </c>
      <c r="E9170" s="53" t="str">
        <f t="shared" si="287"/>
        <v>2016_VAMONTGOMERY</v>
      </c>
      <c r="F9170">
        <v>417000</v>
      </c>
      <c r="G9170" s="53">
        <f t="array" ref="G9170">SUM(IF(A9170=A$5:A9170,IF(C9170=C$5:C9170,1,0),0))</f>
        <v>60</v>
      </c>
    </row>
    <row r="9171" spans="1:7" x14ac:dyDescent="0.25">
      <c r="A9171">
        <v>2016</v>
      </c>
      <c r="B9171" s="53" t="str">
        <f t="shared" si="286"/>
        <v>2016_VA61</v>
      </c>
      <c r="C9171" t="s">
        <v>300</v>
      </c>
      <c r="D9171" t="s">
        <v>327</v>
      </c>
      <c r="E9171" s="53" t="str">
        <f t="shared" si="287"/>
        <v>2016_VANELSON</v>
      </c>
      <c r="F9171">
        <v>437000</v>
      </c>
      <c r="G9171" s="53">
        <f t="array" ref="G9171">SUM(IF(A9171=A$5:A9171,IF(C9171=C$5:C9171,1,0),0))</f>
        <v>61</v>
      </c>
    </row>
    <row r="9172" spans="1:7" x14ac:dyDescent="0.25">
      <c r="A9172">
        <v>2016</v>
      </c>
      <c r="B9172" s="53" t="str">
        <f t="shared" si="286"/>
        <v>2016_VA62</v>
      </c>
      <c r="C9172" t="s">
        <v>300</v>
      </c>
      <c r="D9172" t="s">
        <v>328</v>
      </c>
      <c r="E9172" s="53" t="str">
        <f t="shared" si="287"/>
        <v>2016_VANEW KENT</v>
      </c>
      <c r="F9172">
        <v>535900</v>
      </c>
      <c r="G9172" s="53">
        <f t="array" ref="G9172">SUM(IF(A9172=A$5:A9172,IF(C9172=C$5:C9172,1,0),0))</f>
        <v>62</v>
      </c>
    </row>
    <row r="9173" spans="1:7" x14ac:dyDescent="0.25">
      <c r="A9173">
        <v>2016</v>
      </c>
      <c r="B9173" s="53" t="str">
        <f t="shared" si="286"/>
        <v>2016_VA63</v>
      </c>
      <c r="C9173" t="s">
        <v>300</v>
      </c>
      <c r="D9173" t="s">
        <v>1494</v>
      </c>
      <c r="E9173" s="53" t="str">
        <f t="shared" si="287"/>
        <v>2016_VANORTHAMPTON</v>
      </c>
      <c r="F9173">
        <v>417000</v>
      </c>
      <c r="G9173" s="53">
        <f t="array" ref="G9173">SUM(IF(A9173=A$5:A9173,IF(C9173=C$5:C9173,1,0),0))</f>
        <v>63</v>
      </c>
    </row>
    <row r="9174" spans="1:7" x14ac:dyDescent="0.25">
      <c r="A9174">
        <v>2016</v>
      </c>
      <c r="B9174" s="53" t="str">
        <f t="shared" si="286"/>
        <v>2016_VA64</v>
      </c>
      <c r="C9174" t="s">
        <v>300</v>
      </c>
      <c r="D9174" t="s">
        <v>1657</v>
      </c>
      <c r="E9174" s="53" t="str">
        <f t="shared" si="287"/>
        <v>2016_VANORTHUMBERLAND</v>
      </c>
      <c r="F9174">
        <v>417000</v>
      </c>
      <c r="G9174" s="53">
        <f t="array" ref="G9174">SUM(IF(A9174=A$5:A9174,IF(C9174=C$5:C9174,1,0),0))</f>
        <v>64</v>
      </c>
    </row>
    <row r="9175" spans="1:7" x14ac:dyDescent="0.25">
      <c r="A9175">
        <v>2016</v>
      </c>
      <c r="B9175" s="53" t="str">
        <f t="shared" si="286"/>
        <v>2016_VA65</v>
      </c>
      <c r="C9175" t="s">
        <v>300</v>
      </c>
      <c r="D9175" t="s">
        <v>1935</v>
      </c>
      <c r="E9175" s="53" t="str">
        <f t="shared" si="287"/>
        <v>2016_VANOTTOWAY</v>
      </c>
      <c r="F9175">
        <v>417000</v>
      </c>
      <c r="G9175" s="53">
        <f t="array" ref="G9175">SUM(IF(A9175=A$5:A9175,IF(C9175=C$5:C9175,1,0),0))</f>
        <v>65</v>
      </c>
    </row>
    <row r="9176" spans="1:7" x14ac:dyDescent="0.25">
      <c r="A9176">
        <v>2016</v>
      </c>
      <c r="B9176" s="53" t="str">
        <f t="shared" si="286"/>
        <v>2016_VA66</v>
      </c>
      <c r="C9176" t="s">
        <v>300</v>
      </c>
      <c r="D9176" t="s">
        <v>169</v>
      </c>
      <c r="E9176" s="53" t="str">
        <f t="shared" si="287"/>
        <v>2016_VAORANGE</v>
      </c>
      <c r="F9176">
        <v>417000</v>
      </c>
      <c r="G9176" s="53">
        <f t="array" ref="G9176">SUM(IF(A9176=A$5:A9176,IF(C9176=C$5:C9176,1,0),0))</f>
        <v>66</v>
      </c>
    </row>
    <row r="9177" spans="1:7" x14ac:dyDescent="0.25">
      <c r="A9177">
        <v>2016</v>
      </c>
      <c r="B9177" s="53" t="str">
        <f t="shared" si="286"/>
        <v>2016_VA67</v>
      </c>
      <c r="C9177" t="s">
        <v>300</v>
      </c>
      <c r="D9177" t="s">
        <v>925</v>
      </c>
      <c r="E9177" s="53" t="str">
        <f t="shared" si="287"/>
        <v>2016_VAPAGE</v>
      </c>
      <c r="F9177">
        <v>417000</v>
      </c>
      <c r="G9177" s="53">
        <f t="array" ref="G9177">SUM(IF(A9177=A$5:A9177,IF(C9177=C$5:C9177,1,0),0))</f>
        <v>67</v>
      </c>
    </row>
    <row r="9178" spans="1:7" x14ac:dyDescent="0.25">
      <c r="A9178">
        <v>2016</v>
      </c>
      <c r="B9178" s="53" t="str">
        <f t="shared" si="286"/>
        <v>2016_VA68</v>
      </c>
      <c r="C9178" t="s">
        <v>300</v>
      </c>
      <c r="D9178" t="s">
        <v>1936</v>
      </c>
      <c r="E9178" s="53" t="str">
        <f t="shared" si="287"/>
        <v>2016_VAPATRICK</v>
      </c>
      <c r="F9178">
        <v>417000</v>
      </c>
      <c r="G9178" s="53">
        <f t="array" ref="G9178">SUM(IF(A9178=A$5:A9178,IF(C9178=C$5:C9178,1,0),0))</f>
        <v>68</v>
      </c>
    </row>
    <row r="9179" spans="1:7" x14ac:dyDescent="0.25">
      <c r="A9179">
        <v>2016</v>
      </c>
      <c r="B9179" s="53" t="str">
        <f t="shared" si="286"/>
        <v>2016_VA69</v>
      </c>
      <c r="C9179" t="s">
        <v>300</v>
      </c>
      <c r="D9179" t="s">
        <v>1937</v>
      </c>
      <c r="E9179" s="53" t="str">
        <f t="shared" si="287"/>
        <v>2016_VAPITTSYLVANIA</v>
      </c>
      <c r="F9179">
        <v>417000</v>
      </c>
      <c r="G9179" s="53">
        <f t="array" ref="G9179">SUM(IF(A9179=A$5:A9179,IF(C9179=C$5:C9179,1,0),0))</f>
        <v>69</v>
      </c>
    </row>
    <row r="9180" spans="1:7" x14ac:dyDescent="0.25">
      <c r="A9180">
        <v>2016</v>
      </c>
      <c r="B9180" s="53" t="str">
        <f t="shared" si="286"/>
        <v>2016_VA70</v>
      </c>
      <c r="C9180" t="s">
        <v>300</v>
      </c>
      <c r="D9180" t="s">
        <v>329</v>
      </c>
      <c r="E9180" s="53" t="str">
        <f t="shared" si="287"/>
        <v>2016_VAPOWHATAN</v>
      </c>
      <c r="F9180">
        <v>535900</v>
      </c>
      <c r="G9180" s="53">
        <f t="array" ref="G9180">SUM(IF(A9180=A$5:A9180,IF(C9180=C$5:C9180,1,0),0))</f>
        <v>70</v>
      </c>
    </row>
    <row r="9181" spans="1:7" x14ac:dyDescent="0.25">
      <c r="A9181">
        <v>2016</v>
      </c>
      <c r="B9181" s="53" t="str">
        <f t="shared" si="286"/>
        <v>2016_VA71</v>
      </c>
      <c r="C9181" t="s">
        <v>300</v>
      </c>
      <c r="D9181" t="s">
        <v>1938</v>
      </c>
      <c r="E9181" s="53" t="str">
        <f t="shared" si="287"/>
        <v>2016_VAPRINCE EDWARD</v>
      </c>
      <c r="F9181">
        <v>417000</v>
      </c>
      <c r="G9181" s="53">
        <f t="array" ref="G9181">SUM(IF(A9181=A$5:A9181,IF(C9181=C$5:C9181,1,0),0))</f>
        <v>71</v>
      </c>
    </row>
    <row r="9182" spans="1:7" x14ac:dyDescent="0.25">
      <c r="A9182">
        <v>2016</v>
      </c>
      <c r="B9182" s="53" t="str">
        <f t="shared" si="286"/>
        <v>2016_VA72</v>
      </c>
      <c r="C9182" t="s">
        <v>300</v>
      </c>
      <c r="D9182" t="s">
        <v>330</v>
      </c>
      <c r="E9182" s="53" t="str">
        <f t="shared" si="287"/>
        <v>2016_VAPRINCE GEORGE</v>
      </c>
      <c r="F9182">
        <v>535900</v>
      </c>
      <c r="G9182" s="53">
        <f t="array" ref="G9182">SUM(IF(A9182=A$5:A9182,IF(C9182=C$5:C9182,1,0),0))</f>
        <v>72</v>
      </c>
    </row>
    <row r="9183" spans="1:7" x14ac:dyDescent="0.25">
      <c r="A9183">
        <v>2016</v>
      </c>
      <c r="B9183" s="53" t="str">
        <f t="shared" si="286"/>
        <v>2016_VA73</v>
      </c>
      <c r="C9183" t="s">
        <v>300</v>
      </c>
      <c r="D9183" t="s">
        <v>331</v>
      </c>
      <c r="E9183" s="53" t="str">
        <f t="shared" si="287"/>
        <v>2016_VAPRINCE WILLIAM</v>
      </c>
      <c r="F9183">
        <v>625500</v>
      </c>
      <c r="G9183" s="53">
        <f t="array" ref="G9183">SUM(IF(A9183=A$5:A9183,IF(C9183=C$5:C9183,1,0),0))</f>
        <v>73</v>
      </c>
    </row>
    <row r="9184" spans="1:7" x14ac:dyDescent="0.25">
      <c r="A9184">
        <v>2016</v>
      </c>
      <c r="B9184" s="53" t="str">
        <f t="shared" si="286"/>
        <v>2016_VA74</v>
      </c>
      <c r="C9184" t="s">
        <v>300</v>
      </c>
      <c r="D9184" t="s">
        <v>538</v>
      </c>
      <c r="E9184" s="53" t="str">
        <f t="shared" si="287"/>
        <v>2016_VAPULASKI</v>
      </c>
      <c r="F9184">
        <v>417000</v>
      </c>
      <c r="G9184" s="53">
        <f t="array" ref="G9184">SUM(IF(A9184=A$5:A9184,IF(C9184=C$5:C9184,1,0),0))</f>
        <v>74</v>
      </c>
    </row>
    <row r="9185" spans="1:7" x14ac:dyDescent="0.25">
      <c r="A9185">
        <v>2016</v>
      </c>
      <c r="B9185" s="53" t="str">
        <f t="shared" si="286"/>
        <v>2016_VA75</v>
      </c>
      <c r="C9185" t="s">
        <v>300</v>
      </c>
      <c r="D9185" t="s">
        <v>332</v>
      </c>
      <c r="E9185" s="53" t="str">
        <f t="shared" si="287"/>
        <v>2016_VARAPPAHANNOCK</v>
      </c>
      <c r="F9185">
        <v>625500</v>
      </c>
      <c r="G9185" s="53">
        <f t="array" ref="G9185">SUM(IF(A9185=A$5:A9185,IF(C9185=C$5:C9185,1,0),0))</f>
        <v>75</v>
      </c>
    </row>
    <row r="9186" spans="1:7" x14ac:dyDescent="0.25">
      <c r="A9186">
        <v>2016</v>
      </c>
      <c r="B9186" s="53" t="str">
        <f t="shared" si="286"/>
        <v>2016_VA76</v>
      </c>
      <c r="C9186" t="s">
        <v>300</v>
      </c>
      <c r="D9186" t="s">
        <v>266</v>
      </c>
      <c r="E9186" s="53" t="str">
        <f t="shared" si="287"/>
        <v>2016_VARICHMOND</v>
      </c>
      <c r="F9186">
        <v>417000</v>
      </c>
      <c r="G9186" s="53">
        <f t="array" ref="G9186">SUM(IF(A9186=A$5:A9186,IF(C9186=C$5:C9186,1,0),0))</f>
        <v>76</v>
      </c>
    </row>
    <row r="9187" spans="1:7" x14ac:dyDescent="0.25">
      <c r="A9187">
        <v>2016</v>
      </c>
      <c r="B9187" s="53" t="str">
        <f t="shared" si="286"/>
        <v>2016_VA77</v>
      </c>
      <c r="C9187" t="s">
        <v>300</v>
      </c>
      <c r="D9187" t="s">
        <v>1939</v>
      </c>
      <c r="E9187" s="53" t="str">
        <f t="shared" si="287"/>
        <v>2016_VAROANOKE</v>
      </c>
      <c r="F9187">
        <v>417000</v>
      </c>
      <c r="G9187" s="53">
        <f t="array" ref="G9187">SUM(IF(A9187=A$5:A9187,IF(C9187=C$5:C9187,1,0),0))</f>
        <v>77</v>
      </c>
    </row>
    <row r="9188" spans="1:7" x14ac:dyDescent="0.25">
      <c r="A9188">
        <v>2016</v>
      </c>
      <c r="B9188" s="53" t="str">
        <f t="shared" si="286"/>
        <v>2016_VA78</v>
      </c>
      <c r="C9188" t="s">
        <v>300</v>
      </c>
      <c r="D9188" t="s">
        <v>1940</v>
      </c>
      <c r="E9188" s="53" t="str">
        <f t="shared" si="287"/>
        <v>2016_VAROCKBRIDGE</v>
      </c>
      <c r="F9188">
        <v>417000</v>
      </c>
      <c r="G9188" s="53">
        <f t="array" ref="G9188">SUM(IF(A9188=A$5:A9188,IF(C9188=C$5:C9188,1,0),0))</f>
        <v>78</v>
      </c>
    </row>
    <row r="9189" spans="1:7" x14ac:dyDescent="0.25">
      <c r="A9189">
        <v>2016</v>
      </c>
      <c r="B9189" s="53" t="str">
        <f t="shared" si="286"/>
        <v>2016_VA79</v>
      </c>
      <c r="C9189" t="s">
        <v>300</v>
      </c>
      <c r="D9189" t="s">
        <v>246</v>
      </c>
      <c r="E9189" s="53" t="str">
        <f t="shared" si="287"/>
        <v>2016_VAROCKINGHAM</v>
      </c>
      <c r="F9189">
        <v>417000</v>
      </c>
      <c r="G9189" s="53">
        <f t="array" ref="G9189">SUM(IF(A9189=A$5:A9189,IF(C9189=C$5:C9189,1,0),0))</f>
        <v>79</v>
      </c>
    </row>
    <row r="9190" spans="1:7" x14ac:dyDescent="0.25">
      <c r="A9190">
        <v>2016</v>
      </c>
      <c r="B9190" s="53" t="str">
        <f t="shared" si="286"/>
        <v>2016_VA80</v>
      </c>
      <c r="C9190" t="s">
        <v>300</v>
      </c>
      <c r="D9190" t="s">
        <v>476</v>
      </c>
      <c r="E9190" s="53" t="str">
        <f t="shared" si="287"/>
        <v>2016_VARUSSELL</v>
      </c>
      <c r="F9190">
        <v>417000</v>
      </c>
      <c r="G9190" s="53">
        <f t="array" ref="G9190">SUM(IF(A9190=A$5:A9190,IF(C9190=C$5:C9190,1,0),0))</f>
        <v>80</v>
      </c>
    </row>
    <row r="9191" spans="1:7" x14ac:dyDescent="0.25">
      <c r="A9191">
        <v>2016</v>
      </c>
      <c r="B9191" s="53" t="str">
        <f t="shared" si="286"/>
        <v>2016_VA81</v>
      </c>
      <c r="C9191" t="s">
        <v>300</v>
      </c>
      <c r="D9191" t="s">
        <v>541</v>
      </c>
      <c r="E9191" s="53" t="str">
        <f t="shared" si="287"/>
        <v>2016_VASCOTT</v>
      </c>
      <c r="F9191">
        <v>417000</v>
      </c>
      <c r="G9191" s="53">
        <f t="array" ref="G9191">SUM(IF(A9191=A$5:A9191,IF(C9191=C$5:C9191,1,0),0))</f>
        <v>81</v>
      </c>
    </row>
    <row r="9192" spans="1:7" x14ac:dyDescent="0.25">
      <c r="A9192">
        <v>2016</v>
      </c>
      <c r="B9192" s="53" t="str">
        <f t="shared" si="286"/>
        <v>2016_VA82</v>
      </c>
      <c r="C9192" t="s">
        <v>300</v>
      </c>
      <c r="D9192" t="s">
        <v>1941</v>
      </c>
      <c r="E9192" s="53" t="str">
        <f t="shared" si="287"/>
        <v>2016_VASHENANDOAH</v>
      </c>
      <c r="F9192">
        <v>417000</v>
      </c>
      <c r="G9192" s="53">
        <f t="array" ref="G9192">SUM(IF(A9192=A$5:A9192,IF(C9192=C$5:C9192,1,0),0))</f>
        <v>82</v>
      </c>
    </row>
    <row r="9193" spans="1:7" x14ac:dyDescent="0.25">
      <c r="A9193">
        <v>2016</v>
      </c>
      <c r="B9193" s="53" t="str">
        <f t="shared" si="286"/>
        <v>2016_VA83</v>
      </c>
      <c r="C9193" t="s">
        <v>300</v>
      </c>
      <c r="D9193" t="s">
        <v>1942</v>
      </c>
      <c r="E9193" s="53" t="str">
        <f t="shared" si="287"/>
        <v>2016_VASMYTH</v>
      </c>
      <c r="F9193">
        <v>417000</v>
      </c>
      <c r="G9193" s="53">
        <f t="array" ref="G9193">SUM(IF(A9193=A$5:A9193,IF(C9193=C$5:C9193,1,0),0))</f>
        <v>83</v>
      </c>
    </row>
    <row r="9194" spans="1:7" x14ac:dyDescent="0.25">
      <c r="A9194">
        <v>2016</v>
      </c>
      <c r="B9194" s="53" t="str">
        <f t="shared" si="286"/>
        <v>2016_VA84</v>
      </c>
      <c r="C9194" t="s">
        <v>300</v>
      </c>
      <c r="D9194" t="s">
        <v>1943</v>
      </c>
      <c r="E9194" s="53" t="str">
        <f t="shared" si="287"/>
        <v>2016_VASOUTHAMPTON</v>
      </c>
      <c r="F9194">
        <v>417000</v>
      </c>
      <c r="G9194" s="53">
        <f t="array" ref="G9194">SUM(IF(A9194=A$5:A9194,IF(C9194=C$5:C9194,1,0),0))</f>
        <v>84</v>
      </c>
    </row>
    <row r="9195" spans="1:7" x14ac:dyDescent="0.25">
      <c r="A9195">
        <v>2016</v>
      </c>
      <c r="B9195" s="53" t="str">
        <f t="shared" si="286"/>
        <v>2016_VA85</v>
      </c>
      <c r="C9195" t="s">
        <v>300</v>
      </c>
      <c r="D9195" t="s">
        <v>333</v>
      </c>
      <c r="E9195" s="53" t="str">
        <f t="shared" si="287"/>
        <v>2016_VASPOTSYLVANIA</v>
      </c>
      <c r="F9195">
        <v>625500</v>
      </c>
      <c r="G9195" s="53">
        <f t="array" ref="G9195">SUM(IF(A9195=A$5:A9195,IF(C9195=C$5:C9195,1,0),0))</f>
        <v>85</v>
      </c>
    </row>
    <row r="9196" spans="1:7" x14ac:dyDescent="0.25">
      <c r="A9196">
        <v>2016</v>
      </c>
      <c r="B9196" s="53" t="str">
        <f t="shared" si="286"/>
        <v>2016_VA86</v>
      </c>
      <c r="C9196" t="s">
        <v>300</v>
      </c>
      <c r="D9196" t="s">
        <v>334</v>
      </c>
      <c r="E9196" s="53" t="str">
        <f t="shared" si="287"/>
        <v>2016_VASTAFFORD</v>
      </c>
      <c r="F9196">
        <v>625500</v>
      </c>
      <c r="G9196" s="53">
        <f t="array" ref="G9196">SUM(IF(A9196=A$5:A9196,IF(C9196=C$5:C9196,1,0),0))</f>
        <v>86</v>
      </c>
    </row>
    <row r="9197" spans="1:7" x14ac:dyDescent="0.25">
      <c r="A9197">
        <v>2016</v>
      </c>
      <c r="B9197" s="53" t="str">
        <f t="shared" si="286"/>
        <v>2016_VA87</v>
      </c>
      <c r="C9197" t="s">
        <v>300</v>
      </c>
      <c r="D9197" t="s">
        <v>335</v>
      </c>
      <c r="E9197" s="53" t="str">
        <f t="shared" si="287"/>
        <v>2016_VASURRY</v>
      </c>
      <c r="F9197">
        <v>458850</v>
      </c>
      <c r="G9197" s="53">
        <f t="array" ref="G9197">SUM(IF(A9197=A$5:A9197,IF(C9197=C$5:C9197,1,0),0))</f>
        <v>87</v>
      </c>
    </row>
    <row r="9198" spans="1:7" x14ac:dyDescent="0.25">
      <c r="A9198">
        <v>2016</v>
      </c>
      <c r="B9198" s="53" t="str">
        <f t="shared" si="286"/>
        <v>2016_VA88</v>
      </c>
      <c r="C9198" t="s">
        <v>300</v>
      </c>
      <c r="D9198" t="s">
        <v>257</v>
      </c>
      <c r="E9198" s="53" t="str">
        <f t="shared" si="287"/>
        <v>2016_VASUSSEX</v>
      </c>
      <c r="F9198">
        <v>535900</v>
      </c>
      <c r="G9198" s="53">
        <f t="array" ref="G9198">SUM(IF(A9198=A$5:A9198,IF(C9198=C$5:C9198,1,0),0))</f>
        <v>88</v>
      </c>
    </row>
    <row r="9199" spans="1:7" x14ac:dyDescent="0.25">
      <c r="A9199">
        <v>2016</v>
      </c>
      <c r="B9199" s="53" t="str">
        <f t="shared" si="286"/>
        <v>2016_VA89</v>
      </c>
      <c r="C9199" t="s">
        <v>300</v>
      </c>
      <c r="D9199" t="s">
        <v>851</v>
      </c>
      <c r="E9199" s="53" t="str">
        <f t="shared" si="287"/>
        <v>2016_VATAZEWELL</v>
      </c>
      <c r="F9199">
        <v>417000</v>
      </c>
      <c r="G9199" s="53">
        <f t="array" ref="G9199">SUM(IF(A9199=A$5:A9199,IF(C9199=C$5:C9199,1,0),0))</f>
        <v>89</v>
      </c>
    </row>
    <row r="9200" spans="1:7" x14ac:dyDescent="0.25">
      <c r="A9200">
        <v>2016</v>
      </c>
      <c r="B9200" s="53" t="str">
        <f t="shared" si="286"/>
        <v>2016_VA90</v>
      </c>
      <c r="C9200" t="s">
        <v>300</v>
      </c>
      <c r="D9200" t="s">
        <v>336</v>
      </c>
      <c r="E9200" s="53" t="str">
        <f t="shared" si="287"/>
        <v>2016_VAWARREN</v>
      </c>
      <c r="F9200">
        <v>625500</v>
      </c>
      <c r="G9200" s="53">
        <f t="array" ref="G9200">SUM(IF(A9200=A$5:A9200,IF(C9200=C$5:C9200,1,0),0))</f>
        <v>90</v>
      </c>
    </row>
    <row r="9201" spans="1:7" x14ac:dyDescent="0.25">
      <c r="A9201">
        <v>2016</v>
      </c>
      <c r="B9201" s="53" t="str">
        <f t="shared" si="286"/>
        <v>2016_VA91</v>
      </c>
      <c r="C9201" t="s">
        <v>300</v>
      </c>
      <c r="D9201" t="s">
        <v>125</v>
      </c>
      <c r="E9201" s="53" t="str">
        <f t="shared" si="287"/>
        <v>2016_VAWASHINGTON</v>
      </c>
      <c r="F9201">
        <v>417000</v>
      </c>
      <c r="G9201" s="53">
        <f t="array" ref="G9201">SUM(IF(A9201=A$5:A9201,IF(C9201=C$5:C9201,1,0),0))</f>
        <v>91</v>
      </c>
    </row>
    <row r="9202" spans="1:7" x14ac:dyDescent="0.25">
      <c r="A9202">
        <v>2016</v>
      </c>
      <c r="B9202" s="53" t="str">
        <f t="shared" si="286"/>
        <v>2016_VA92</v>
      </c>
      <c r="C9202" t="s">
        <v>300</v>
      </c>
      <c r="D9202" t="s">
        <v>1664</v>
      </c>
      <c r="E9202" s="53" t="str">
        <f t="shared" si="287"/>
        <v>2016_VAWESTMORELAND</v>
      </c>
      <c r="F9202">
        <v>417000</v>
      </c>
      <c r="G9202" s="53">
        <f t="array" ref="G9202">SUM(IF(A9202=A$5:A9202,IF(C9202=C$5:C9202,1,0),0))</f>
        <v>92</v>
      </c>
    </row>
    <row r="9203" spans="1:7" x14ac:dyDescent="0.25">
      <c r="A9203">
        <v>2016</v>
      </c>
      <c r="B9203" s="53" t="str">
        <f t="shared" si="286"/>
        <v>2016_VA93</v>
      </c>
      <c r="C9203" t="s">
        <v>300</v>
      </c>
      <c r="D9203" t="s">
        <v>1899</v>
      </c>
      <c r="E9203" s="53" t="str">
        <f t="shared" si="287"/>
        <v>2016_VAWISE</v>
      </c>
      <c r="F9203">
        <v>417000</v>
      </c>
      <c r="G9203" s="53">
        <f t="array" ref="G9203">SUM(IF(A9203=A$5:A9203,IF(C9203=C$5:C9203,1,0),0))</f>
        <v>93</v>
      </c>
    </row>
    <row r="9204" spans="1:7" x14ac:dyDescent="0.25">
      <c r="A9204">
        <v>2016</v>
      </c>
      <c r="B9204" s="53" t="str">
        <f t="shared" si="286"/>
        <v>2016_VA94</v>
      </c>
      <c r="C9204" t="s">
        <v>300</v>
      </c>
      <c r="D9204" t="s">
        <v>1944</v>
      </c>
      <c r="E9204" s="53" t="str">
        <f t="shared" si="287"/>
        <v>2016_VAWYTHE</v>
      </c>
      <c r="F9204">
        <v>417000</v>
      </c>
      <c r="G9204" s="53">
        <f t="array" ref="G9204">SUM(IF(A9204=A$5:A9204,IF(C9204=C$5:C9204,1,0),0))</f>
        <v>94</v>
      </c>
    </row>
    <row r="9205" spans="1:7" x14ac:dyDescent="0.25">
      <c r="A9205">
        <v>2016</v>
      </c>
      <c r="B9205" s="53" t="str">
        <f t="shared" si="286"/>
        <v>2016_VA95</v>
      </c>
      <c r="C9205" t="s">
        <v>300</v>
      </c>
      <c r="D9205" t="s">
        <v>337</v>
      </c>
      <c r="E9205" s="53" t="str">
        <f t="shared" si="287"/>
        <v>2016_VAYORK</v>
      </c>
      <c r="F9205">
        <v>458850</v>
      </c>
      <c r="G9205" s="53">
        <f t="array" ref="G9205">SUM(IF(A9205=A$5:A9205,IF(C9205=C$5:C9205,1,0),0))</f>
        <v>95</v>
      </c>
    </row>
    <row r="9206" spans="1:7" x14ac:dyDescent="0.25">
      <c r="A9206">
        <v>2016</v>
      </c>
      <c r="B9206" s="53" t="str">
        <f t="shared" si="286"/>
        <v>2016_VA96</v>
      </c>
      <c r="C9206" t="s">
        <v>300</v>
      </c>
      <c r="D9206" t="s">
        <v>338</v>
      </c>
      <c r="E9206" s="53" t="str">
        <f t="shared" si="287"/>
        <v>2016_VAALEXANDRIA</v>
      </c>
      <c r="F9206">
        <v>625500</v>
      </c>
      <c r="G9206" s="53">
        <f t="array" ref="G9206">SUM(IF(A9206=A$5:A9206,IF(C9206=C$5:C9206,1,0),0))</f>
        <v>96</v>
      </c>
    </row>
    <row r="9207" spans="1:7" x14ac:dyDescent="0.25">
      <c r="A9207">
        <v>2016</v>
      </c>
      <c r="B9207" s="53" t="str">
        <f t="shared" si="286"/>
        <v>2016_VA97</v>
      </c>
      <c r="C9207" t="s">
        <v>300</v>
      </c>
      <c r="D9207" t="s">
        <v>1945</v>
      </c>
      <c r="E9207" s="53" t="str">
        <f t="shared" si="287"/>
        <v>2016_VABEDFORD IND</v>
      </c>
      <c r="F9207">
        <v>417000</v>
      </c>
      <c r="G9207" s="53">
        <f t="array" ref="G9207">SUM(IF(A9207=A$5:A9207,IF(C9207=C$5:C9207,1,0),0))</f>
        <v>97</v>
      </c>
    </row>
    <row r="9208" spans="1:7" x14ac:dyDescent="0.25">
      <c r="A9208">
        <v>2016</v>
      </c>
      <c r="B9208" s="53" t="str">
        <f t="shared" si="286"/>
        <v>2016_VA98</v>
      </c>
      <c r="C9208" t="s">
        <v>300</v>
      </c>
      <c r="D9208" t="s">
        <v>237</v>
      </c>
      <c r="E9208" s="53" t="str">
        <f t="shared" si="287"/>
        <v>2016_VABRISTOL</v>
      </c>
      <c r="F9208">
        <v>417000</v>
      </c>
      <c r="G9208" s="53">
        <f t="array" ref="G9208">SUM(IF(A9208=A$5:A9208,IF(C9208=C$5:C9208,1,0),0))</f>
        <v>98</v>
      </c>
    </row>
    <row r="9209" spans="1:7" x14ac:dyDescent="0.25">
      <c r="A9209">
        <v>2016</v>
      </c>
      <c r="B9209" s="53" t="str">
        <f t="shared" si="286"/>
        <v>2016_VA99</v>
      </c>
      <c r="C9209" t="s">
        <v>300</v>
      </c>
      <c r="D9209" t="s">
        <v>904</v>
      </c>
      <c r="E9209" s="53" t="str">
        <f t="shared" si="287"/>
        <v>2016_VABUENA VISTA</v>
      </c>
      <c r="F9209">
        <v>417000</v>
      </c>
      <c r="G9209" s="53">
        <f t="array" ref="G9209">SUM(IF(A9209=A$5:A9209,IF(C9209=C$5:C9209,1,0),0))</f>
        <v>99</v>
      </c>
    </row>
    <row r="9210" spans="1:7" x14ac:dyDescent="0.25">
      <c r="A9210">
        <v>2016</v>
      </c>
      <c r="B9210" s="53" t="str">
        <f t="shared" si="286"/>
        <v>2016_VA100</v>
      </c>
      <c r="C9210" t="s">
        <v>300</v>
      </c>
      <c r="D9210" t="s">
        <v>339</v>
      </c>
      <c r="E9210" s="53" t="str">
        <f t="shared" si="287"/>
        <v>2016_VACHARLOTTESVILLE</v>
      </c>
      <c r="F9210">
        <v>437000</v>
      </c>
      <c r="G9210" s="53">
        <f t="array" ref="G9210">SUM(IF(A9210=A$5:A9210,IF(C9210=C$5:C9210,1,0),0))</f>
        <v>100</v>
      </c>
    </row>
    <row r="9211" spans="1:7" x14ac:dyDescent="0.25">
      <c r="A9211">
        <v>2016</v>
      </c>
      <c r="B9211" s="53" t="str">
        <f t="shared" si="286"/>
        <v>2016_VA101</v>
      </c>
      <c r="C9211" t="s">
        <v>300</v>
      </c>
      <c r="D9211" t="s">
        <v>340</v>
      </c>
      <c r="E9211" s="53" t="str">
        <f t="shared" si="287"/>
        <v>2016_VACHESAPEAKE</v>
      </c>
      <c r="F9211">
        <v>458850</v>
      </c>
      <c r="G9211" s="53">
        <f t="array" ref="G9211">SUM(IF(A9211=A$5:A9211,IF(C9211=C$5:C9211,1,0),0))</f>
        <v>101</v>
      </c>
    </row>
    <row r="9212" spans="1:7" x14ac:dyDescent="0.25">
      <c r="A9212">
        <v>2016</v>
      </c>
      <c r="B9212" s="53" t="str">
        <f t="shared" si="286"/>
        <v>2016_VA102</v>
      </c>
      <c r="C9212" t="s">
        <v>300</v>
      </c>
      <c r="D9212" t="s">
        <v>341</v>
      </c>
      <c r="E9212" s="53" t="str">
        <f t="shared" si="287"/>
        <v>2016_VACOLONIAL HEIGHT</v>
      </c>
      <c r="F9212">
        <v>535900</v>
      </c>
      <c r="G9212" s="53">
        <f t="array" ref="G9212">SUM(IF(A9212=A$5:A9212,IF(C9212=C$5:C9212,1,0),0))</f>
        <v>102</v>
      </c>
    </row>
    <row r="9213" spans="1:7" x14ac:dyDescent="0.25">
      <c r="A9213">
        <v>2016</v>
      </c>
      <c r="B9213" s="53" t="str">
        <f t="shared" si="286"/>
        <v>2016_VA103</v>
      </c>
      <c r="C9213" t="s">
        <v>300</v>
      </c>
      <c r="D9213" t="s">
        <v>445</v>
      </c>
      <c r="E9213" s="53" t="str">
        <f t="shared" si="287"/>
        <v>2016_VACOVINGTON</v>
      </c>
      <c r="F9213">
        <v>417000</v>
      </c>
      <c r="G9213" s="53">
        <f t="array" ref="G9213">SUM(IF(A9213=A$5:A9213,IF(C9213=C$5:C9213,1,0),0))</f>
        <v>103</v>
      </c>
    </row>
    <row r="9214" spans="1:7" x14ac:dyDescent="0.25">
      <c r="A9214">
        <v>2016</v>
      </c>
      <c r="B9214" s="53" t="str">
        <f t="shared" si="286"/>
        <v>2016_VA104</v>
      </c>
      <c r="C9214" t="s">
        <v>300</v>
      </c>
      <c r="D9214" t="s">
        <v>1946</v>
      </c>
      <c r="E9214" s="53" t="str">
        <f t="shared" si="287"/>
        <v>2016_VADANVILLE</v>
      </c>
      <c r="F9214">
        <v>417000</v>
      </c>
      <c r="G9214" s="53">
        <f t="array" ref="G9214">SUM(IF(A9214=A$5:A9214,IF(C9214=C$5:C9214,1,0),0))</f>
        <v>104</v>
      </c>
    </row>
    <row r="9215" spans="1:7" x14ac:dyDescent="0.25">
      <c r="A9215">
        <v>2016</v>
      </c>
      <c r="B9215" s="53" t="str">
        <f t="shared" si="286"/>
        <v>2016_VA105</v>
      </c>
      <c r="C9215" t="s">
        <v>300</v>
      </c>
      <c r="D9215" t="s">
        <v>1947</v>
      </c>
      <c r="E9215" s="53" t="str">
        <f t="shared" si="287"/>
        <v>2016_VAEMPORIA</v>
      </c>
      <c r="F9215">
        <v>417000</v>
      </c>
      <c r="G9215" s="53">
        <f t="array" ref="G9215">SUM(IF(A9215=A$5:A9215,IF(C9215=C$5:C9215,1,0),0))</f>
        <v>105</v>
      </c>
    </row>
    <row r="9216" spans="1:7" x14ac:dyDescent="0.25">
      <c r="A9216">
        <v>2016</v>
      </c>
      <c r="B9216" s="53" t="str">
        <f t="shared" si="286"/>
        <v>2016_VA106</v>
      </c>
      <c r="C9216" t="s">
        <v>300</v>
      </c>
      <c r="D9216" t="s">
        <v>342</v>
      </c>
      <c r="E9216" s="53" t="str">
        <f t="shared" si="287"/>
        <v>2016_VAFAIRFAX IND</v>
      </c>
      <c r="F9216">
        <v>625500</v>
      </c>
      <c r="G9216" s="53">
        <f t="array" ref="G9216">SUM(IF(A9216=A$5:A9216,IF(C9216=C$5:C9216,1,0),0))</f>
        <v>106</v>
      </c>
    </row>
    <row r="9217" spans="1:7" x14ac:dyDescent="0.25">
      <c r="A9217">
        <v>2016</v>
      </c>
      <c r="B9217" s="53" t="str">
        <f t="shared" si="286"/>
        <v>2016_VA107</v>
      </c>
      <c r="C9217" t="s">
        <v>300</v>
      </c>
      <c r="D9217" t="s">
        <v>343</v>
      </c>
      <c r="E9217" s="53" t="str">
        <f t="shared" si="287"/>
        <v>2016_VAFALLS CHURCH</v>
      </c>
      <c r="F9217">
        <v>625500</v>
      </c>
      <c r="G9217" s="53">
        <f t="array" ref="G9217">SUM(IF(A9217=A$5:A9217,IF(C9217=C$5:C9217,1,0),0))</f>
        <v>107</v>
      </c>
    </row>
    <row r="9218" spans="1:7" x14ac:dyDescent="0.25">
      <c r="A9218">
        <v>2016</v>
      </c>
      <c r="B9218" s="53" t="str">
        <f t="shared" si="286"/>
        <v>2016_VA108</v>
      </c>
      <c r="C9218" t="s">
        <v>300</v>
      </c>
      <c r="D9218" t="s">
        <v>1948</v>
      </c>
      <c r="E9218" s="53" t="str">
        <f t="shared" si="287"/>
        <v>2016_VAFRANKLIN IND</v>
      </c>
      <c r="F9218">
        <v>417000</v>
      </c>
      <c r="G9218" s="53">
        <f t="array" ref="G9218">SUM(IF(A9218=A$5:A9218,IF(C9218=C$5:C9218,1,0),0))</f>
        <v>108</v>
      </c>
    </row>
    <row r="9219" spans="1:7" x14ac:dyDescent="0.25">
      <c r="A9219">
        <v>2016</v>
      </c>
      <c r="B9219" s="53" t="str">
        <f t="shared" si="286"/>
        <v>2016_VA109</v>
      </c>
      <c r="C9219" t="s">
        <v>300</v>
      </c>
      <c r="D9219" t="s">
        <v>344</v>
      </c>
      <c r="E9219" s="53" t="str">
        <f t="shared" si="287"/>
        <v>2016_VAFREDERICKSBURG</v>
      </c>
      <c r="F9219">
        <v>625500</v>
      </c>
      <c r="G9219" s="53">
        <f t="array" ref="G9219">SUM(IF(A9219=A$5:A9219,IF(C9219=C$5:C9219,1,0),0))</f>
        <v>109</v>
      </c>
    </row>
    <row r="9220" spans="1:7" x14ac:dyDescent="0.25">
      <c r="A9220">
        <v>2016</v>
      </c>
      <c r="B9220" s="53" t="str">
        <f t="shared" si="286"/>
        <v>2016_VA110</v>
      </c>
      <c r="C9220" t="s">
        <v>300</v>
      </c>
      <c r="D9220" t="s">
        <v>1949</v>
      </c>
      <c r="E9220" s="53" t="str">
        <f t="shared" si="287"/>
        <v>2016_VAGALAX</v>
      </c>
      <c r="F9220">
        <v>417000</v>
      </c>
      <c r="G9220" s="53">
        <f t="array" ref="G9220">SUM(IF(A9220=A$5:A9220,IF(C9220=C$5:C9220,1,0),0))</f>
        <v>110</v>
      </c>
    </row>
    <row r="9221" spans="1:7" x14ac:dyDescent="0.25">
      <c r="A9221">
        <v>2016</v>
      </c>
      <c r="B9221" s="53" t="str">
        <f t="shared" si="286"/>
        <v>2016_VA111</v>
      </c>
      <c r="C9221" t="s">
        <v>300</v>
      </c>
      <c r="D9221" t="s">
        <v>345</v>
      </c>
      <c r="E9221" s="53" t="str">
        <f t="shared" si="287"/>
        <v>2016_VAHAMPTON</v>
      </c>
      <c r="F9221">
        <v>458850</v>
      </c>
      <c r="G9221" s="53">
        <f t="array" ref="G9221">SUM(IF(A9221=A$5:A9221,IF(C9221=C$5:C9221,1,0),0))</f>
        <v>111</v>
      </c>
    </row>
    <row r="9222" spans="1:7" x14ac:dyDescent="0.25">
      <c r="A9222">
        <v>2016</v>
      </c>
      <c r="B9222" s="53" t="str">
        <f t="shared" ref="B9222:B9285" si="288">A9222&amp;"_"&amp;C9222&amp;G9222</f>
        <v>2016_VA112</v>
      </c>
      <c r="C9222" t="s">
        <v>300</v>
      </c>
      <c r="D9222" t="s">
        <v>1950</v>
      </c>
      <c r="E9222" s="53" t="str">
        <f t="shared" ref="E9222:E9285" si="289">A9222&amp;"_"&amp;C9222&amp;D9222</f>
        <v>2016_VAHARRISONBURG</v>
      </c>
      <c r="F9222">
        <v>417000</v>
      </c>
      <c r="G9222" s="53">
        <f t="array" ref="G9222">SUM(IF(A9222=A$5:A9222,IF(C9222=C$5:C9222,1,0),0))</f>
        <v>112</v>
      </c>
    </row>
    <row r="9223" spans="1:7" x14ac:dyDescent="0.25">
      <c r="A9223">
        <v>2016</v>
      </c>
      <c r="B9223" s="53" t="str">
        <f t="shared" si="288"/>
        <v>2016_VA113</v>
      </c>
      <c r="C9223" t="s">
        <v>300</v>
      </c>
      <c r="D9223" t="s">
        <v>346</v>
      </c>
      <c r="E9223" s="53" t="str">
        <f t="shared" si="289"/>
        <v>2016_VAHOPEWELL</v>
      </c>
      <c r="F9223">
        <v>535900</v>
      </c>
      <c r="G9223" s="53">
        <f t="array" ref="G9223">SUM(IF(A9223=A$5:A9223,IF(C9223=C$5:C9223,1,0),0))</f>
        <v>113</v>
      </c>
    </row>
    <row r="9224" spans="1:7" x14ac:dyDescent="0.25">
      <c r="A9224">
        <v>2016</v>
      </c>
      <c r="B9224" s="53" t="str">
        <f t="shared" si="288"/>
        <v>2016_VA114</v>
      </c>
      <c r="C9224" t="s">
        <v>300</v>
      </c>
      <c r="D9224" t="s">
        <v>1682</v>
      </c>
      <c r="E9224" s="53" t="str">
        <f t="shared" si="289"/>
        <v>2016_VALEXINGTON</v>
      </c>
      <c r="F9224">
        <v>417000</v>
      </c>
      <c r="G9224" s="53">
        <f t="array" ref="G9224">SUM(IF(A9224=A$5:A9224,IF(C9224=C$5:C9224,1,0),0))</f>
        <v>114</v>
      </c>
    </row>
    <row r="9225" spans="1:7" x14ac:dyDescent="0.25">
      <c r="A9225">
        <v>2016</v>
      </c>
      <c r="B9225" s="53" t="str">
        <f t="shared" si="288"/>
        <v>2016_VA115</v>
      </c>
      <c r="C9225" t="s">
        <v>300</v>
      </c>
      <c r="D9225" t="s">
        <v>1951</v>
      </c>
      <c r="E9225" s="53" t="str">
        <f t="shared" si="289"/>
        <v>2016_VALYNCHBURG</v>
      </c>
      <c r="F9225">
        <v>417000</v>
      </c>
      <c r="G9225" s="53">
        <f t="array" ref="G9225">SUM(IF(A9225=A$5:A9225,IF(C9225=C$5:C9225,1,0),0))</f>
        <v>115</v>
      </c>
    </row>
    <row r="9226" spans="1:7" x14ac:dyDescent="0.25">
      <c r="A9226">
        <v>2016</v>
      </c>
      <c r="B9226" s="53" t="str">
        <f t="shared" si="288"/>
        <v>2016_VA116</v>
      </c>
      <c r="C9226" t="s">
        <v>300</v>
      </c>
      <c r="D9226" t="s">
        <v>347</v>
      </c>
      <c r="E9226" s="53" t="str">
        <f t="shared" si="289"/>
        <v>2016_VAMANASSAS</v>
      </c>
      <c r="F9226">
        <v>625500</v>
      </c>
      <c r="G9226" s="53">
        <f t="array" ref="G9226">SUM(IF(A9226=A$5:A9226,IF(C9226=C$5:C9226,1,0),0))</f>
        <v>116</v>
      </c>
    </row>
    <row r="9227" spans="1:7" x14ac:dyDescent="0.25">
      <c r="A9227">
        <v>2016</v>
      </c>
      <c r="B9227" s="53" t="str">
        <f t="shared" si="288"/>
        <v>2016_VA117</v>
      </c>
      <c r="C9227" t="s">
        <v>300</v>
      </c>
      <c r="D9227" t="s">
        <v>348</v>
      </c>
      <c r="E9227" s="53" t="str">
        <f t="shared" si="289"/>
        <v>2016_VAMANASSAS PARK</v>
      </c>
      <c r="F9227">
        <v>625500</v>
      </c>
      <c r="G9227" s="53">
        <f t="array" ref="G9227">SUM(IF(A9227=A$5:A9227,IF(C9227=C$5:C9227,1,0),0))</f>
        <v>117</v>
      </c>
    </row>
    <row r="9228" spans="1:7" x14ac:dyDescent="0.25">
      <c r="A9228">
        <v>2016</v>
      </c>
      <c r="B9228" s="53" t="str">
        <f t="shared" si="288"/>
        <v>2016_VA118</v>
      </c>
      <c r="C9228" t="s">
        <v>300</v>
      </c>
      <c r="D9228" t="s">
        <v>1952</v>
      </c>
      <c r="E9228" s="53" t="str">
        <f t="shared" si="289"/>
        <v>2016_VAMARTINSVILLE</v>
      </c>
      <c r="F9228">
        <v>417000</v>
      </c>
      <c r="G9228" s="53">
        <f t="array" ref="G9228">SUM(IF(A9228=A$5:A9228,IF(C9228=C$5:C9228,1,0),0))</f>
        <v>118</v>
      </c>
    </row>
    <row r="9229" spans="1:7" x14ac:dyDescent="0.25">
      <c r="A9229">
        <v>2016</v>
      </c>
      <c r="B9229" s="53" t="str">
        <f t="shared" si="288"/>
        <v>2016_VA119</v>
      </c>
      <c r="C9229" t="s">
        <v>300</v>
      </c>
      <c r="D9229" t="s">
        <v>349</v>
      </c>
      <c r="E9229" s="53" t="str">
        <f t="shared" si="289"/>
        <v>2016_VANEWPORT NEWS</v>
      </c>
      <c r="F9229">
        <v>458850</v>
      </c>
      <c r="G9229" s="53">
        <f t="array" ref="G9229">SUM(IF(A9229=A$5:A9229,IF(C9229=C$5:C9229,1,0),0))</f>
        <v>119</v>
      </c>
    </row>
    <row r="9230" spans="1:7" x14ac:dyDescent="0.25">
      <c r="A9230">
        <v>2016</v>
      </c>
      <c r="B9230" s="53" t="str">
        <f t="shared" si="288"/>
        <v>2016_VA120</v>
      </c>
      <c r="C9230" t="s">
        <v>300</v>
      </c>
      <c r="D9230" t="s">
        <v>242</v>
      </c>
      <c r="E9230" s="53" t="str">
        <f t="shared" si="289"/>
        <v>2016_VANORFOLK</v>
      </c>
      <c r="F9230">
        <v>458850</v>
      </c>
      <c r="G9230" s="53">
        <f t="array" ref="G9230">SUM(IF(A9230=A$5:A9230,IF(C9230=C$5:C9230,1,0),0))</f>
        <v>120</v>
      </c>
    </row>
    <row r="9231" spans="1:7" x14ac:dyDescent="0.25">
      <c r="A9231">
        <v>2016</v>
      </c>
      <c r="B9231" s="53" t="str">
        <f t="shared" si="288"/>
        <v>2016_VA121</v>
      </c>
      <c r="C9231" t="s">
        <v>300</v>
      </c>
      <c r="D9231" t="s">
        <v>976</v>
      </c>
      <c r="E9231" s="53" t="str">
        <f t="shared" si="289"/>
        <v>2016_VANORTON</v>
      </c>
      <c r="F9231">
        <v>417000</v>
      </c>
      <c r="G9231" s="53">
        <f t="array" ref="G9231">SUM(IF(A9231=A$5:A9231,IF(C9231=C$5:C9231,1,0),0))</f>
        <v>121</v>
      </c>
    </row>
    <row r="9232" spans="1:7" x14ac:dyDescent="0.25">
      <c r="A9232">
        <v>2016</v>
      </c>
      <c r="B9232" s="53" t="str">
        <f t="shared" si="288"/>
        <v>2016_VA122</v>
      </c>
      <c r="C9232" t="s">
        <v>300</v>
      </c>
      <c r="D9232" t="s">
        <v>350</v>
      </c>
      <c r="E9232" s="53" t="str">
        <f t="shared" si="289"/>
        <v>2016_VAPETERSBURG</v>
      </c>
      <c r="F9232">
        <v>535900</v>
      </c>
      <c r="G9232" s="53">
        <f t="array" ref="G9232">SUM(IF(A9232=A$5:A9232,IF(C9232=C$5:C9232,1,0),0))</f>
        <v>122</v>
      </c>
    </row>
    <row r="9233" spans="1:7" x14ac:dyDescent="0.25">
      <c r="A9233">
        <v>2016</v>
      </c>
      <c r="B9233" s="53" t="str">
        <f t="shared" si="288"/>
        <v>2016_VA123</v>
      </c>
      <c r="C9233" t="s">
        <v>300</v>
      </c>
      <c r="D9233" t="s">
        <v>351</v>
      </c>
      <c r="E9233" s="53" t="str">
        <f t="shared" si="289"/>
        <v>2016_VAPOQUOSON</v>
      </c>
      <c r="F9233">
        <v>458850</v>
      </c>
      <c r="G9233" s="53">
        <f t="array" ref="G9233">SUM(IF(A9233=A$5:A9233,IF(C9233=C$5:C9233,1,0),0))</f>
        <v>123</v>
      </c>
    </row>
    <row r="9234" spans="1:7" x14ac:dyDescent="0.25">
      <c r="A9234">
        <v>2016</v>
      </c>
      <c r="B9234" s="53" t="str">
        <f t="shared" si="288"/>
        <v>2016_VA124</v>
      </c>
      <c r="C9234" t="s">
        <v>300</v>
      </c>
      <c r="D9234" t="s">
        <v>352</v>
      </c>
      <c r="E9234" s="53" t="str">
        <f t="shared" si="289"/>
        <v>2016_VAPORTSMOUTH</v>
      </c>
      <c r="F9234">
        <v>458850</v>
      </c>
      <c r="G9234" s="53">
        <f t="array" ref="G9234">SUM(IF(A9234=A$5:A9234,IF(C9234=C$5:C9234,1,0),0))</f>
        <v>124</v>
      </c>
    </row>
    <row r="9235" spans="1:7" x14ac:dyDescent="0.25">
      <c r="A9235">
        <v>2016</v>
      </c>
      <c r="B9235" s="53" t="str">
        <f t="shared" si="288"/>
        <v>2016_VA125</v>
      </c>
      <c r="C9235" t="s">
        <v>300</v>
      </c>
      <c r="D9235" t="s">
        <v>1953</v>
      </c>
      <c r="E9235" s="53" t="str">
        <f t="shared" si="289"/>
        <v>2016_VARADFORD</v>
      </c>
      <c r="F9235">
        <v>417000</v>
      </c>
      <c r="G9235" s="53">
        <f t="array" ref="G9235">SUM(IF(A9235=A$5:A9235,IF(C9235=C$5:C9235,1,0),0))</f>
        <v>125</v>
      </c>
    </row>
    <row r="9236" spans="1:7" x14ac:dyDescent="0.25">
      <c r="A9236">
        <v>2016</v>
      </c>
      <c r="B9236" s="53" t="str">
        <f t="shared" si="288"/>
        <v>2016_VA126</v>
      </c>
      <c r="C9236" t="s">
        <v>300</v>
      </c>
      <c r="D9236" t="s">
        <v>353</v>
      </c>
      <c r="E9236" s="53" t="str">
        <f t="shared" si="289"/>
        <v>2016_VARICHMOND IND</v>
      </c>
      <c r="F9236">
        <v>535900</v>
      </c>
      <c r="G9236" s="53">
        <f t="array" ref="G9236">SUM(IF(A9236=A$5:A9236,IF(C9236=C$5:C9236,1,0),0))</f>
        <v>126</v>
      </c>
    </row>
    <row r="9237" spans="1:7" x14ac:dyDescent="0.25">
      <c r="A9237">
        <v>2016</v>
      </c>
      <c r="B9237" s="53" t="str">
        <f t="shared" si="288"/>
        <v>2016_VA127</v>
      </c>
      <c r="C9237" t="s">
        <v>300</v>
      </c>
      <c r="D9237" t="s">
        <v>1954</v>
      </c>
      <c r="E9237" s="53" t="str">
        <f t="shared" si="289"/>
        <v>2016_VAROANOKE IND</v>
      </c>
      <c r="F9237">
        <v>417000</v>
      </c>
      <c r="G9237" s="53">
        <f t="array" ref="G9237">SUM(IF(A9237=A$5:A9237,IF(C9237=C$5:C9237,1,0),0))</f>
        <v>127</v>
      </c>
    </row>
    <row r="9238" spans="1:7" x14ac:dyDescent="0.25">
      <c r="A9238">
        <v>2016</v>
      </c>
      <c r="B9238" s="53" t="str">
        <f t="shared" si="288"/>
        <v>2016_VA128</v>
      </c>
      <c r="C9238" t="s">
        <v>300</v>
      </c>
      <c r="D9238" t="s">
        <v>1408</v>
      </c>
      <c r="E9238" s="53" t="str">
        <f t="shared" si="289"/>
        <v>2016_VASALEM</v>
      </c>
      <c r="F9238">
        <v>417000</v>
      </c>
      <c r="G9238" s="53">
        <f t="array" ref="G9238">SUM(IF(A9238=A$5:A9238,IF(C9238=C$5:C9238,1,0),0))</f>
        <v>128</v>
      </c>
    </row>
    <row r="9239" spans="1:7" x14ac:dyDescent="0.25">
      <c r="A9239">
        <v>2016</v>
      </c>
      <c r="B9239" s="53" t="str">
        <f t="shared" si="288"/>
        <v>2016_VA129</v>
      </c>
      <c r="C9239" t="s">
        <v>300</v>
      </c>
      <c r="D9239" t="s">
        <v>1955</v>
      </c>
      <c r="E9239" s="53" t="str">
        <f t="shared" si="289"/>
        <v>2016_VASTAUNTON</v>
      </c>
      <c r="F9239">
        <v>417000</v>
      </c>
      <c r="G9239" s="53">
        <f t="array" ref="G9239">SUM(IF(A9239=A$5:A9239,IF(C9239=C$5:C9239,1,0),0))</f>
        <v>129</v>
      </c>
    </row>
    <row r="9240" spans="1:7" x14ac:dyDescent="0.25">
      <c r="A9240">
        <v>2016</v>
      </c>
      <c r="B9240" s="53" t="str">
        <f t="shared" si="288"/>
        <v>2016_VA130</v>
      </c>
      <c r="C9240" t="s">
        <v>300</v>
      </c>
      <c r="D9240" t="s">
        <v>244</v>
      </c>
      <c r="E9240" s="53" t="str">
        <f t="shared" si="289"/>
        <v>2016_VASUFFOLK</v>
      </c>
      <c r="F9240">
        <v>458850</v>
      </c>
      <c r="G9240" s="53">
        <f t="array" ref="G9240">SUM(IF(A9240=A$5:A9240,IF(C9240=C$5:C9240,1,0),0))</f>
        <v>130</v>
      </c>
    </row>
    <row r="9241" spans="1:7" x14ac:dyDescent="0.25">
      <c r="A9241">
        <v>2016</v>
      </c>
      <c r="B9241" s="53" t="str">
        <f t="shared" si="288"/>
        <v>2016_VA131</v>
      </c>
      <c r="C9241" t="s">
        <v>300</v>
      </c>
      <c r="D9241" t="s">
        <v>354</v>
      </c>
      <c r="E9241" s="53" t="str">
        <f t="shared" si="289"/>
        <v>2016_VAVIRGINIA BEACH</v>
      </c>
      <c r="F9241">
        <v>458850</v>
      </c>
      <c r="G9241" s="53">
        <f t="array" ref="G9241">SUM(IF(A9241=A$5:A9241,IF(C9241=C$5:C9241,1,0),0))</f>
        <v>131</v>
      </c>
    </row>
    <row r="9242" spans="1:7" x14ac:dyDescent="0.25">
      <c r="A9242">
        <v>2016</v>
      </c>
      <c r="B9242" s="53" t="str">
        <f t="shared" si="288"/>
        <v>2016_VA132</v>
      </c>
      <c r="C9242" t="s">
        <v>300</v>
      </c>
      <c r="D9242" t="s">
        <v>1956</v>
      </c>
      <c r="E9242" s="53" t="str">
        <f t="shared" si="289"/>
        <v>2016_VAWAYNESBORO</v>
      </c>
      <c r="F9242">
        <v>417000</v>
      </c>
      <c r="G9242" s="53">
        <f t="array" ref="G9242">SUM(IF(A9242=A$5:A9242,IF(C9242=C$5:C9242,1,0),0))</f>
        <v>132</v>
      </c>
    </row>
    <row r="9243" spans="1:7" x14ac:dyDescent="0.25">
      <c r="A9243">
        <v>2016</v>
      </c>
      <c r="B9243" s="53" t="str">
        <f t="shared" si="288"/>
        <v>2016_VA133</v>
      </c>
      <c r="C9243" t="s">
        <v>300</v>
      </c>
      <c r="D9243" t="s">
        <v>355</v>
      </c>
      <c r="E9243" s="53" t="str">
        <f t="shared" si="289"/>
        <v>2016_VAWILLIAMSBURG</v>
      </c>
      <c r="F9243">
        <v>458850</v>
      </c>
      <c r="G9243" s="53">
        <f t="array" ref="G9243">SUM(IF(A9243=A$5:A9243,IF(C9243=C$5:C9243,1,0),0))</f>
        <v>133</v>
      </c>
    </row>
    <row r="9244" spans="1:7" x14ac:dyDescent="0.25">
      <c r="A9244">
        <v>2016</v>
      </c>
      <c r="B9244" s="53" t="str">
        <f t="shared" si="288"/>
        <v>2016_VA134</v>
      </c>
      <c r="C9244" t="s">
        <v>300</v>
      </c>
      <c r="D9244" t="s">
        <v>1957</v>
      </c>
      <c r="E9244" s="53" t="str">
        <f t="shared" si="289"/>
        <v>2016_VAWINCHESTER</v>
      </c>
      <c r="F9244">
        <v>417000</v>
      </c>
      <c r="G9244" s="53">
        <f t="array" ref="G9244">SUM(IF(A9244=A$5:A9244,IF(C9244=C$5:C9244,1,0),0))</f>
        <v>134</v>
      </c>
    </row>
    <row r="9245" spans="1:7" x14ac:dyDescent="0.25">
      <c r="A9245">
        <v>2016</v>
      </c>
      <c r="B9245" s="53" t="str">
        <f t="shared" si="288"/>
        <v>2016_WA1</v>
      </c>
      <c r="C9245" t="s">
        <v>356</v>
      </c>
      <c r="D9245" t="s">
        <v>184</v>
      </c>
      <c r="E9245" s="53" t="str">
        <f t="shared" si="289"/>
        <v>2016_WAADAMS</v>
      </c>
      <c r="F9245">
        <v>417000</v>
      </c>
      <c r="G9245" s="53">
        <f t="array" ref="G9245">SUM(IF(A9245=A$5:A9245,IF(C9245=C$5:C9245,1,0),0))</f>
        <v>1</v>
      </c>
    </row>
    <row r="9246" spans="1:7" x14ac:dyDescent="0.25">
      <c r="A9246">
        <v>2016</v>
      </c>
      <c r="B9246" s="53" t="str">
        <f t="shared" si="288"/>
        <v>2016_WA2</v>
      </c>
      <c r="C9246" t="s">
        <v>356</v>
      </c>
      <c r="D9246" t="s">
        <v>1958</v>
      </c>
      <c r="E9246" s="53" t="str">
        <f t="shared" si="289"/>
        <v>2016_WAASOTIN</v>
      </c>
      <c r="F9246">
        <v>417000</v>
      </c>
      <c r="G9246" s="53">
        <f t="array" ref="G9246">SUM(IF(A9246=A$5:A9246,IF(C9246=C$5:C9246,1,0),0))</f>
        <v>2</v>
      </c>
    </row>
    <row r="9247" spans="1:7" x14ac:dyDescent="0.25">
      <c r="A9247">
        <v>2016</v>
      </c>
      <c r="B9247" s="53" t="str">
        <f t="shared" si="288"/>
        <v>2016_WA3</v>
      </c>
      <c r="C9247" t="s">
        <v>356</v>
      </c>
      <c r="D9247" t="s">
        <v>503</v>
      </c>
      <c r="E9247" s="53" t="str">
        <f t="shared" si="289"/>
        <v>2016_WABENTON</v>
      </c>
      <c r="F9247">
        <v>417000</v>
      </c>
      <c r="G9247" s="53">
        <f t="array" ref="G9247">SUM(IF(A9247=A$5:A9247,IF(C9247=C$5:C9247,1,0),0))</f>
        <v>3</v>
      </c>
    </row>
    <row r="9248" spans="1:7" x14ac:dyDescent="0.25">
      <c r="A9248">
        <v>2016</v>
      </c>
      <c r="B9248" s="53" t="str">
        <f t="shared" si="288"/>
        <v>2016_WA4</v>
      </c>
      <c r="C9248" t="s">
        <v>356</v>
      </c>
      <c r="D9248" t="s">
        <v>1959</v>
      </c>
      <c r="E9248" s="53" t="str">
        <f t="shared" si="289"/>
        <v>2016_WACHELAN</v>
      </c>
      <c r="F9248">
        <v>417000</v>
      </c>
      <c r="G9248" s="53">
        <f t="array" ref="G9248">SUM(IF(A9248=A$5:A9248,IF(C9248=C$5:C9248,1,0),0))</f>
        <v>4</v>
      </c>
    </row>
    <row r="9249" spans="1:7" x14ac:dyDescent="0.25">
      <c r="A9249">
        <v>2016</v>
      </c>
      <c r="B9249" s="53" t="str">
        <f t="shared" si="288"/>
        <v>2016_WA5</v>
      </c>
      <c r="C9249" t="s">
        <v>356</v>
      </c>
      <c r="D9249" t="s">
        <v>1960</v>
      </c>
      <c r="E9249" s="53" t="str">
        <f t="shared" si="289"/>
        <v>2016_WACLALLAM</v>
      </c>
      <c r="F9249">
        <v>417000</v>
      </c>
      <c r="G9249" s="53">
        <f t="array" ref="G9249">SUM(IF(A9249=A$5:A9249,IF(C9249=C$5:C9249,1,0),0))</f>
        <v>5</v>
      </c>
    </row>
    <row r="9250" spans="1:7" x14ac:dyDescent="0.25">
      <c r="A9250">
        <v>2016</v>
      </c>
      <c r="B9250" s="53" t="str">
        <f t="shared" si="288"/>
        <v>2016_WA6</v>
      </c>
      <c r="C9250" t="s">
        <v>356</v>
      </c>
      <c r="D9250" t="s">
        <v>507</v>
      </c>
      <c r="E9250" s="53" t="str">
        <f t="shared" si="289"/>
        <v>2016_WACLARK</v>
      </c>
      <c r="F9250">
        <v>417000</v>
      </c>
      <c r="G9250" s="53">
        <f t="array" ref="G9250">SUM(IF(A9250=A$5:A9250,IF(C9250=C$5:C9250,1,0),0))</f>
        <v>6</v>
      </c>
    </row>
    <row r="9251" spans="1:7" x14ac:dyDescent="0.25">
      <c r="A9251">
        <v>2016</v>
      </c>
      <c r="B9251" s="53" t="str">
        <f t="shared" si="288"/>
        <v>2016_WA7</v>
      </c>
      <c r="C9251" t="s">
        <v>356</v>
      </c>
      <c r="D9251" t="s">
        <v>509</v>
      </c>
      <c r="E9251" s="53" t="str">
        <f t="shared" si="289"/>
        <v>2016_WACOLUMBIA</v>
      </c>
      <c r="F9251">
        <v>417000</v>
      </c>
      <c r="G9251" s="53">
        <f t="array" ref="G9251">SUM(IF(A9251=A$5:A9251,IF(C9251=C$5:C9251,1,0),0))</f>
        <v>7</v>
      </c>
    </row>
    <row r="9252" spans="1:7" x14ac:dyDescent="0.25">
      <c r="A9252">
        <v>2016</v>
      </c>
      <c r="B9252" s="53" t="str">
        <f t="shared" si="288"/>
        <v>2016_WA8</v>
      </c>
      <c r="C9252" t="s">
        <v>356</v>
      </c>
      <c r="D9252" t="s">
        <v>1961</v>
      </c>
      <c r="E9252" s="53" t="str">
        <f t="shared" si="289"/>
        <v>2016_WACOWLITZ</v>
      </c>
      <c r="F9252">
        <v>417000</v>
      </c>
      <c r="G9252" s="53">
        <f t="array" ref="G9252">SUM(IF(A9252=A$5:A9252,IF(C9252=C$5:C9252,1,0),0))</f>
        <v>8</v>
      </c>
    </row>
    <row r="9253" spans="1:7" x14ac:dyDescent="0.25">
      <c r="A9253">
        <v>2016</v>
      </c>
      <c r="B9253" s="53" t="str">
        <f t="shared" si="288"/>
        <v>2016_WA9</v>
      </c>
      <c r="C9253" t="s">
        <v>356</v>
      </c>
      <c r="D9253" t="s">
        <v>190</v>
      </c>
      <c r="E9253" s="53" t="str">
        <f t="shared" si="289"/>
        <v>2016_WADOUGLAS</v>
      </c>
      <c r="F9253">
        <v>417000</v>
      </c>
      <c r="G9253" s="53">
        <f t="array" ref="G9253">SUM(IF(A9253=A$5:A9253,IF(C9253=C$5:C9253,1,0),0))</f>
        <v>9</v>
      </c>
    </row>
    <row r="9254" spans="1:7" x14ac:dyDescent="0.25">
      <c r="A9254">
        <v>2016</v>
      </c>
      <c r="B9254" s="53" t="str">
        <f t="shared" si="288"/>
        <v>2016_WA10</v>
      </c>
      <c r="C9254" t="s">
        <v>356</v>
      </c>
      <c r="D9254" t="s">
        <v>1962</v>
      </c>
      <c r="E9254" s="53" t="str">
        <f t="shared" si="289"/>
        <v>2016_WAFERRY</v>
      </c>
      <c r="F9254">
        <v>417000</v>
      </c>
      <c r="G9254" s="53">
        <f t="array" ref="G9254">SUM(IF(A9254=A$5:A9254,IF(C9254=C$5:C9254,1,0),0))</f>
        <v>10</v>
      </c>
    </row>
    <row r="9255" spans="1:7" x14ac:dyDescent="0.25">
      <c r="A9255">
        <v>2016</v>
      </c>
      <c r="B9255" s="53" t="str">
        <f t="shared" si="288"/>
        <v>2016_WA11</v>
      </c>
      <c r="C9255" t="s">
        <v>356</v>
      </c>
      <c r="D9255" t="s">
        <v>455</v>
      </c>
      <c r="E9255" s="53" t="str">
        <f t="shared" si="289"/>
        <v>2016_WAFRANKLIN</v>
      </c>
      <c r="F9255">
        <v>417000</v>
      </c>
      <c r="G9255" s="53">
        <f t="array" ref="G9255">SUM(IF(A9255=A$5:A9255,IF(C9255=C$5:C9255,1,0),0))</f>
        <v>11</v>
      </c>
    </row>
    <row r="9256" spans="1:7" x14ac:dyDescent="0.25">
      <c r="A9256">
        <v>2016</v>
      </c>
      <c r="B9256" s="53" t="str">
        <f t="shared" si="288"/>
        <v>2016_WA12</v>
      </c>
      <c r="C9256" t="s">
        <v>356</v>
      </c>
      <c r="D9256" t="s">
        <v>193</v>
      </c>
      <c r="E9256" s="53" t="str">
        <f t="shared" si="289"/>
        <v>2016_WAGARFIELD</v>
      </c>
      <c r="F9256">
        <v>417000</v>
      </c>
      <c r="G9256" s="53">
        <f t="array" ref="G9256">SUM(IF(A9256=A$5:A9256,IF(C9256=C$5:C9256,1,0),0))</f>
        <v>12</v>
      </c>
    </row>
    <row r="9257" spans="1:7" x14ac:dyDescent="0.25">
      <c r="A9257">
        <v>2016</v>
      </c>
      <c r="B9257" s="53" t="str">
        <f t="shared" si="288"/>
        <v>2016_WA13</v>
      </c>
      <c r="C9257" t="s">
        <v>356</v>
      </c>
      <c r="D9257" t="s">
        <v>520</v>
      </c>
      <c r="E9257" s="53" t="str">
        <f t="shared" si="289"/>
        <v>2016_WAGRANT</v>
      </c>
      <c r="F9257">
        <v>417000</v>
      </c>
      <c r="G9257" s="53">
        <f t="array" ref="G9257">SUM(IF(A9257=A$5:A9257,IF(C9257=C$5:C9257,1,0),0))</f>
        <v>13</v>
      </c>
    </row>
    <row r="9258" spans="1:7" x14ac:dyDescent="0.25">
      <c r="A9258">
        <v>2016</v>
      </c>
      <c r="B9258" s="53" t="str">
        <f t="shared" si="288"/>
        <v>2016_WA14</v>
      </c>
      <c r="C9258" t="s">
        <v>356</v>
      </c>
      <c r="D9258" t="s">
        <v>1963</v>
      </c>
      <c r="E9258" s="53" t="str">
        <f t="shared" si="289"/>
        <v>2016_WAGRAYS HARBOR</v>
      </c>
      <c r="F9258">
        <v>417000</v>
      </c>
      <c r="G9258" s="53">
        <f t="array" ref="G9258">SUM(IF(A9258=A$5:A9258,IF(C9258=C$5:C9258,1,0),0))</f>
        <v>14</v>
      </c>
    </row>
    <row r="9259" spans="1:7" x14ac:dyDescent="0.25">
      <c r="A9259">
        <v>2016</v>
      </c>
      <c r="B9259" s="53" t="str">
        <f t="shared" si="288"/>
        <v>2016_WA15</v>
      </c>
      <c r="C9259" t="s">
        <v>356</v>
      </c>
      <c r="D9259" t="s">
        <v>1964</v>
      </c>
      <c r="E9259" s="53" t="str">
        <f t="shared" si="289"/>
        <v>2016_WAISLAND</v>
      </c>
      <c r="F9259">
        <v>417000</v>
      </c>
      <c r="G9259" s="53">
        <f t="array" ref="G9259">SUM(IF(A9259=A$5:A9259,IF(C9259=C$5:C9259,1,0),0))</f>
        <v>15</v>
      </c>
    </row>
    <row r="9260" spans="1:7" x14ac:dyDescent="0.25">
      <c r="A9260">
        <v>2016</v>
      </c>
      <c r="B9260" s="53" t="str">
        <f t="shared" si="288"/>
        <v>2016_WA16</v>
      </c>
      <c r="C9260" t="s">
        <v>356</v>
      </c>
      <c r="D9260" t="s">
        <v>196</v>
      </c>
      <c r="E9260" s="53" t="str">
        <f t="shared" si="289"/>
        <v>2016_WAJEFFERSON</v>
      </c>
      <c r="F9260">
        <v>417000</v>
      </c>
      <c r="G9260" s="53">
        <f t="array" ref="G9260">SUM(IF(A9260=A$5:A9260,IF(C9260=C$5:C9260,1,0),0))</f>
        <v>16</v>
      </c>
    </row>
    <row r="9261" spans="1:7" x14ac:dyDescent="0.25">
      <c r="A9261">
        <v>2016</v>
      </c>
      <c r="B9261" s="53" t="str">
        <f t="shared" si="288"/>
        <v>2016_WA17</v>
      </c>
      <c r="C9261" t="s">
        <v>356</v>
      </c>
      <c r="D9261" t="s">
        <v>357</v>
      </c>
      <c r="E9261" s="53" t="str">
        <f t="shared" si="289"/>
        <v>2016_WAKING</v>
      </c>
      <c r="F9261">
        <v>540500</v>
      </c>
      <c r="G9261" s="53">
        <f t="array" ref="G9261">SUM(IF(A9261=A$5:A9261,IF(C9261=C$5:C9261,1,0),0))</f>
        <v>17</v>
      </c>
    </row>
    <row r="9262" spans="1:7" x14ac:dyDescent="0.25">
      <c r="A9262">
        <v>2016</v>
      </c>
      <c r="B9262" s="53" t="str">
        <f t="shared" si="288"/>
        <v>2016_WA18</v>
      </c>
      <c r="C9262" t="s">
        <v>356</v>
      </c>
      <c r="D9262" t="s">
        <v>1965</v>
      </c>
      <c r="E9262" s="53" t="str">
        <f t="shared" si="289"/>
        <v>2016_WAKITSAP</v>
      </c>
      <c r="F9262">
        <v>417000</v>
      </c>
      <c r="G9262" s="53">
        <f t="array" ref="G9262">SUM(IF(A9262=A$5:A9262,IF(C9262=C$5:C9262,1,0),0))</f>
        <v>18</v>
      </c>
    </row>
    <row r="9263" spans="1:7" x14ac:dyDescent="0.25">
      <c r="A9263">
        <v>2016</v>
      </c>
      <c r="B9263" s="53" t="str">
        <f t="shared" si="288"/>
        <v>2016_WA19</v>
      </c>
      <c r="C9263" t="s">
        <v>356</v>
      </c>
      <c r="D9263" t="s">
        <v>1966</v>
      </c>
      <c r="E9263" s="53" t="str">
        <f t="shared" si="289"/>
        <v>2016_WAKITTITAS</v>
      </c>
      <c r="F9263">
        <v>417000</v>
      </c>
      <c r="G9263" s="53">
        <f t="array" ref="G9263">SUM(IF(A9263=A$5:A9263,IF(C9263=C$5:C9263,1,0),0))</f>
        <v>19</v>
      </c>
    </row>
    <row r="9264" spans="1:7" x14ac:dyDescent="0.25">
      <c r="A9264">
        <v>2016</v>
      </c>
      <c r="B9264" s="53" t="str">
        <f t="shared" si="288"/>
        <v>2016_WA20</v>
      </c>
      <c r="C9264" t="s">
        <v>356</v>
      </c>
      <c r="D9264" t="s">
        <v>1967</v>
      </c>
      <c r="E9264" s="53" t="str">
        <f t="shared" si="289"/>
        <v>2016_WAKLICKITAT</v>
      </c>
      <c r="F9264">
        <v>417000</v>
      </c>
      <c r="G9264" s="53">
        <f t="array" ref="G9264">SUM(IF(A9264=A$5:A9264,IF(C9264=C$5:C9264,1,0),0))</f>
        <v>20</v>
      </c>
    </row>
    <row r="9265" spans="1:7" x14ac:dyDescent="0.25">
      <c r="A9265">
        <v>2016</v>
      </c>
      <c r="B9265" s="53" t="str">
        <f t="shared" si="288"/>
        <v>2016_WA21</v>
      </c>
      <c r="C9265" t="s">
        <v>356</v>
      </c>
      <c r="D9265" t="s">
        <v>796</v>
      </c>
      <c r="E9265" s="53" t="str">
        <f t="shared" si="289"/>
        <v>2016_WALEWIS</v>
      </c>
      <c r="F9265">
        <v>417000</v>
      </c>
      <c r="G9265" s="53">
        <f t="array" ref="G9265">SUM(IF(A9265=A$5:A9265,IF(C9265=C$5:C9265,1,0),0))</f>
        <v>21</v>
      </c>
    </row>
    <row r="9266" spans="1:7" x14ac:dyDescent="0.25">
      <c r="A9266">
        <v>2016</v>
      </c>
      <c r="B9266" s="53" t="str">
        <f t="shared" si="288"/>
        <v>2016_WA22</v>
      </c>
      <c r="C9266" t="s">
        <v>356</v>
      </c>
      <c r="D9266" t="s">
        <v>221</v>
      </c>
      <c r="E9266" s="53" t="str">
        <f t="shared" si="289"/>
        <v>2016_WALINCOLN</v>
      </c>
      <c r="F9266">
        <v>417000</v>
      </c>
      <c r="G9266" s="53">
        <f t="array" ref="G9266">SUM(IF(A9266=A$5:A9266,IF(C9266=C$5:C9266,1,0),0))</f>
        <v>22</v>
      </c>
    </row>
    <row r="9267" spans="1:7" x14ac:dyDescent="0.25">
      <c r="A9267">
        <v>2016</v>
      </c>
      <c r="B9267" s="53" t="str">
        <f t="shared" si="288"/>
        <v>2016_WA23</v>
      </c>
      <c r="C9267" t="s">
        <v>356</v>
      </c>
      <c r="D9267" t="s">
        <v>837</v>
      </c>
      <c r="E9267" s="53" t="str">
        <f t="shared" si="289"/>
        <v>2016_WAMASON</v>
      </c>
      <c r="F9267">
        <v>417000</v>
      </c>
      <c r="G9267" s="53">
        <f t="array" ref="G9267">SUM(IF(A9267=A$5:A9267,IF(C9267=C$5:C9267,1,0),0))</f>
        <v>23</v>
      </c>
    </row>
    <row r="9268" spans="1:7" x14ac:dyDescent="0.25">
      <c r="A9268">
        <v>2016</v>
      </c>
      <c r="B9268" s="53" t="str">
        <f t="shared" si="288"/>
        <v>2016_WA24</v>
      </c>
      <c r="C9268" t="s">
        <v>356</v>
      </c>
      <c r="D9268" t="s">
        <v>1968</v>
      </c>
      <c r="E9268" s="53" t="str">
        <f t="shared" si="289"/>
        <v>2016_WAOKANOGAN</v>
      </c>
      <c r="F9268">
        <v>417000</v>
      </c>
      <c r="G9268" s="53">
        <f t="array" ref="G9268">SUM(IF(A9268=A$5:A9268,IF(C9268=C$5:C9268,1,0),0))</f>
        <v>24</v>
      </c>
    </row>
    <row r="9269" spans="1:7" x14ac:dyDescent="0.25">
      <c r="A9269">
        <v>2016</v>
      </c>
      <c r="B9269" s="53" t="str">
        <f t="shared" si="288"/>
        <v>2016_WA25</v>
      </c>
      <c r="C9269" t="s">
        <v>356</v>
      </c>
      <c r="D9269" t="s">
        <v>1969</v>
      </c>
      <c r="E9269" s="53" t="str">
        <f t="shared" si="289"/>
        <v>2016_WAPACIFIC</v>
      </c>
      <c r="F9269">
        <v>417000</v>
      </c>
      <c r="G9269" s="53">
        <f t="array" ref="G9269">SUM(IF(A9269=A$5:A9269,IF(C9269=C$5:C9269,1,0),0))</f>
        <v>25</v>
      </c>
    </row>
    <row r="9270" spans="1:7" x14ac:dyDescent="0.25">
      <c r="A9270">
        <v>2016</v>
      </c>
      <c r="B9270" s="53" t="str">
        <f t="shared" si="288"/>
        <v>2016_WA26</v>
      </c>
      <c r="C9270" t="s">
        <v>356</v>
      </c>
      <c r="D9270" t="s">
        <v>1970</v>
      </c>
      <c r="E9270" s="53" t="str">
        <f t="shared" si="289"/>
        <v>2016_WAPEND OREILLE</v>
      </c>
      <c r="F9270">
        <v>417000</v>
      </c>
      <c r="G9270" s="53">
        <f t="array" ref="G9270">SUM(IF(A9270=A$5:A9270,IF(C9270=C$5:C9270,1,0),0))</f>
        <v>26</v>
      </c>
    </row>
    <row r="9271" spans="1:7" x14ac:dyDescent="0.25">
      <c r="A9271">
        <v>2016</v>
      </c>
      <c r="B9271" s="53" t="str">
        <f t="shared" si="288"/>
        <v>2016_WA27</v>
      </c>
      <c r="C9271" t="s">
        <v>356</v>
      </c>
      <c r="D9271" t="s">
        <v>358</v>
      </c>
      <c r="E9271" s="53" t="str">
        <f t="shared" si="289"/>
        <v>2016_WAPIERCE</v>
      </c>
      <c r="F9271">
        <v>540500</v>
      </c>
      <c r="G9271" s="53">
        <f t="array" ref="G9271">SUM(IF(A9271=A$5:A9271,IF(C9271=C$5:C9271,1,0),0))</f>
        <v>27</v>
      </c>
    </row>
    <row r="9272" spans="1:7" x14ac:dyDescent="0.25">
      <c r="A9272">
        <v>2016</v>
      </c>
      <c r="B9272" s="53" t="str">
        <f t="shared" si="288"/>
        <v>2016_WA28</v>
      </c>
      <c r="C9272" t="s">
        <v>356</v>
      </c>
      <c r="D9272" t="s">
        <v>359</v>
      </c>
      <c r="E9272" s="53" t="str">
        <f t="shared" si="289"/>
        <v>2016_WASAN JUAN</v>
      </c>
      <c r="F9272">
        <v>483000</v>
      </c>
      <c r="G9272" s="53">
        <f t="array" ref="G9272">SUM(IF(A9272=A$5:A9272,IF(C9272=C$5:C9272,1,0),0))</f>
        <v>28</v>
      </c>
    </row>
    <row r="9273" spans="1:7" x14ac:dyDescent="0.25">
      <c r="A9273">
        <v>2016</v>
      </c>
      <c r="B9273" s="53" t="str">
        <f t="shared" si="288"/>
        <v>2016_WA29</v>
      </c>
      <c r="C9273" t="s">
        <v>356</v>
      </c>
      <c r="D9273" t="s">
        <v>1971</v>
      </c>
      <c r="E9273" s="53" t="str">
        <f t="shared" si="289"/>
        <v>2016_WASKAGIT</v>
      </c>
      <c r="F9273">
        <v>417000</v>
      </c>
      <c r="G9273" s="53">
        <f t="array" ref="G9273">SUM(IF(A9273=A$5:A9273,IF(C9273=C$5:C9273,1,0),0))</f>
        <v>29</v>
      </c>
    </row>
    <row r="9274" spans="1:7" x14ac:dyDescent="0.25">
      <c r="A9274">
        <v>2016</v>
      </c>
      <c r="B9274" s="53" t="str">
        <f t="shared" si="288"/>
        <v>2016_WA30</v>
      </c>
      <c r="C9274" t="s">
        <v>356</v>
      </c>
      <c r="D9274" t="s">
        <v>1972</v>
      </c>
      <c r="E9274" s="53" t="str">
        <f t="shared" si="289"/>
        <v>2016_WASKAMANIA</v>
      </c>
      <c r="F9274">
        <v>417000</v>
      </c>
      <c r="G9274" s="53">
        <f t="array" ref="G9274">SUM(IF(A9274=A$5:A9274,IF(C9274=C$5:C9274,1,0),0))</f>
        <v>30</v>
      </c>
    </row>
    <row r="9275" spans="1:7" x14ac:dyDescent="0.25">
      <c r="A9275">
        <v>2016</v>
      </c>
      <c r="B9275" s="53" t="str">
        <f t="shared" si="288"/>
        <v>2016_WA31</v>
      </c>
      <c r="C9275" t="s">
        <v>356</v>
      </c>
      <c r="D9275" t="s">
        <v>360</v>
      </c>
      <c r="E9275" s="53" t="str">
        <f t="shared" si="289"/>
        <v>2016_WASNOHOMISH</v>
      </c>
      <c r="F9275">
        <v>540500</v>
      </c>
      <c r="G9275" s="53">
        <f t="array" ref="G9275">SUM(IF(A9275=A$5:A9275,IF(C9275=C$5:C9275,1,0),0))</f>
        <v>31</v>
      </c>
    </row>
    <row r="9276" spans="1:7" x14ac:dyDescent="0.25">
      <c r="A9276">
        <v>2016</v>
      </c>
      <c r="B9276" s="53" t="str">
        <f t="shared" si="288"/>
        <v>2016_WA32</v>
      </c>
      <c r="C9276" t="s">
        <v>356</v>
      </c>
      <c r="D9276" t="s">
        <v>1973</v>
      </c>
      <c r="E9276" s="53" t="str">
        <f t="shared" si="289"/>
        <v>2016_WASPOKANE</v>
      </c>
      <c r="F9276">
        <v>417000</v>
      </c>
      <c r="G9276" s="53">
        <f t="array" ref="G9276">SUM(IF(A9276=A$5:A9276,IF(C9276=C$5:C9276,1,0),0))</f>
        <v>32</v>
      </c>
    </row>
    <row r="9277" spans="1:7" x14ac:dyDescent="0.25">
      <c r="A9277">
        <v>2016</v>
      </c>
      <c r="B9277" s="53" t="str">
        <f t="shared" si="288"/>
        <v>2016_WA33</v>
      </c>
      <c r="C9277" t="s">
        <v>356</v>
      </c>
      <c r="D9277" t="s">
        <v>994</v>
      </c>
      <c r="E9277" s="53" t="str">
        <f t="shared" si="289"/>
        <v>2016_WASTEVENS</v>
      </c>
      <c r="F9277">
        <v>417000</v>
      </c>
      <c r="G9277" s="53">
        <f t="array" ref="G9277">SUM(IF(A9277=A$5:A9277,IF(C9277=C$5:C9277,1,0),0))</f>
        <v>33</v>
      </c>
    </row>
    <row r="9278" spans="1:7" x14ac:dyDescent="0.25">
      <c r="A9278">
        <v>2016</v>
      </c>
      <c r="B9278" s="53" t="str">
        <f t="shared" si="288"/>
        <v>2016_WA34</v>
      </c>
      <c r="C9278" t="s">
        <v>356</v>
      </c>
      <c r="D9278" t="s">
        <v>1388</v>
      </c>
      <c r="E9278" s="53" t="str">
        <f t="shared" si="289"/>
        <v>2016_WATHURSTON</v>
      </c>
      <c r="F9278">
        <v>417000</v>
      </c>
      <c r="G9278" s="53">
        <f t="array" ref="G9278">SUM(IF(A9278=A$5:A9278,IF(C9278=C$5:C9278,1,0),0))</f>
        <v>34</v>
      </c>
    </row>
    <row r="9279" spans="1:7" x14ac:dyDescent="0.25">
      <c r="A9279">
        <v>2016</v>
      </c>
      <c r="B9279" s="53" t="str">
        <f t="shared" si="288"/>
        <v>2016_WA35</v>
      </c>
      <c r="C9279" t="s">
        <v>356</v>
      </c>
      <c r="D9279" t="s">
        <v>1974</v>
      </c>
      <c r="E9279" s="53" t="str">
        <f t="shared" si="289"/>
        <v>2016_WAWAHKIAKUM</v>
      </c>
      <c r="F9279">
        <v>417000</v>
      </c>
      <c r="G9279" s="53">
        <f t="array" ref="G9279">SUM(IF(A9279=A$5:A9279,IF(C9279=C$5:C9279,1,0),0))</f>
        <v>35</v>
      </c>
    </row>
    <row r="9280" spans="1:7" x14ac:dyDescent="0.25">
      <c r="A9280">
        <v>2016</v>
      </c>
      <c r="B9280" s="53" t="str">
        <f t="shared" si="288"/>
        <v>2016_WA36</v>
      </c>
      <c r="C9280" t="s">
        <v>356</v>
      </c>
      <c r="D9280" t="s">
        <v>1975</v>
      </c>
      <c r="E9280" s="53" t="str">
        <f t="shared" si="289"/>
        <v>2016_WAWALLA WALLA</v>
      </c>
      <c r="F9280">
        <v>417000</v>
      </c>
      <c r="G9280" s="53">
        <f t="array" ref="G9280">SUM(IF(A9280=A$5:A9280,IF(C9280=C$5:C9280,1,0),0))</f>
        <v>36</v>
      </c>
    </row>
    <row r="9281" spans="1:7" x14ac:dyDescent="0.25">
      <c r="A9281">
        <v>2016</v>
      </c>
      <c r="B9281" s="53" t="str">
        <f t="shared" si="288"/>
        <v>2016_WA37</v>
      </c>
      <c r="C9281" t="s">
        <v>356</v>
      </c>
      <c r="D9281" t="s">
        <v>1976</v>
      </c>
      <c r="E9281" s="53" t="str">
        <f t="shared" si="289"/>
        <v>2016_WAWHATCOM</v>
      </c>
      <c r="F9281">
        <v>417000</v>
      </c>
      <c r="G9281" s="53">
        <f t="array" ref="G9281">SUM(IF(A9281=A$5:A9281,IF(C9281=C$5:C9281,1,0),0))</f>
        <v>37</v>
      </c>
    </row>
    <row r="9282" spans="1:7" x14ac:dyDescent="0.25">
      <c r="A9282">
        <v>2016</v>
      </c>
      <c r="B9282" s="53" t="str">
        <f t="shared" si="288"/>
        <v>2016_WA38</v>
      </c>
      <c r="C9282" t="s">
        <v>356</v>
      </c>
      <c r="D9282" t="s">
        <v>1977</v>
      </c>
      <c r="E9282" s="53" t="str">
        <f t="shared" si="289"/>
        <v>2016_WAWHITMAN</v>
      </c>
      <c r="F9282">
        <v>417000</v>
      </c>
      <c r="G9282" s="53">
        <f t="array" ref="G9282">SUM(IF(A9282=A$5:A9282,IF(C9282=C$5:C9282,1,0),0))</f>
        <v>38</v>
      </c>
    </row>
    <row r="9283" spans="1:7" x14ac:dyDescent="0.25">
      <c r="A9283">
        <v>2016</v>
      </c>
      <c r="B9283" s="53" t="str">
        <f t="shared" si="288"/>
        <v>2016_WA39</v>
      </c>
      <c r="C9283" t="s">
        <v>356</v>
      </c>
      <c r="D9283" t="s">
        <v>1978</v>
      </c>
      <c r="E9283" s="53" t="str">
        <f t="shared" si="289"/>
        <v>2016_WAYAKIMA</v>
      </c>
      <c r="F9283">
        <v>417000</v>
      </c>
      <c r="G9283" s="53">
        <f t="array" ref="G9283">SUM(IF(A9283=A$5:A9283,IF(C9283=C$5:C9283,1,0),0))</f>
        <v>39</v>
      </c>
    </row>
    <row r="9284" spans="1:7" x14ac:dyDescent="0.25">
      <c r="A9284">
        <v>2016</v>
      </c>
      <c r="B9284" s="53" t="str">
        <f t="shared" si="288"/>
        <v>2016_WV1</v>
      </c>
      <c r="C9284" t="s">
        <v>361</v>
      </c>
      <c r="D9284" t="s">
        <v>429</v>
      </c>
      <c r="E9284" s="53" t="str">
        <f t="shared" si="289"/>
        <v>2016_WVBARBOUR</v>
      </c>
      <c r="F9284">
        <v>417000</v>
      </c>
      <c r="G9284" s="53">
        <f t="array" ref="G9284">SUM(IF(A9284=A$5:A9284,IF(C9284=C$5:C9284,1,0),0))</f>
        <v>1</v>
      </c>
    </row>
    <row r="9285" spans="1:7" x14ac:dyDescent="0.25">
      <c r="A9285">
        <v>2016</v>
      </c>
      <c r="B9285" s="53" t="str">
        <f t="shared" si="288"/>
        <v>2016_WV2</v>
      </c>
      <c r="C9285" t="s">
        <v>361</v>
      </c>
      <c r="D9285" t="s">
        <v>1670</v>
      </c>
      <c r="E9285" s="53" t="str">
        <f t="shared" si="289"/>
        <v>2016_WVBERKELEY</v>
      </c>
      <c r="F9285">
        <v>417000</v>
      </c>
      <c r="G9285" s="53">
        <f t="array" ref="G9285">SUM(IF(A9285=A$5:A9285,IF(C9285=C$5:C9285,1,0),0))</f>
        <v>2</v>
      </c>
    </row>
    <row r="9286" spans="1:7" x14ac:dyDescent="0.25">
      <c r="A9286">
        <v>2016</v>
      </c>
      <c r="B9286" s="53" t="str">
        <f t="shared" ref="B9286:B9349" si="290">A9286&amp;"_"&amp;C9286&amp;G9286</f>
        <v>2016_WV3</v>
      </c>
      <c r="C9286" t="s">
        <v>361</v>
      </c>
      <c r="D9286" t="s">
        <v>504</v>
      </c>
      <c r="E9286" s="53" t="str">
        <f t="shared" ref="E9286:E9349" si="291">A9286&amp;"_"&amp;C9286&amp;D9286</f>
        <v>2016_WVBOONE</v>
      </c>
      <c r="F9286">
        <v>417000</v>
      </c>
      <c r="G9286" s="53">
        <f t="array" ref="G9286">SUM(IF(A9286=A$5:A9286,IF(C9286=C$5:C9286,1,0),0))</f>
        <v>3</v>
      </c>
    </row>
    <row r="9287" spans="1:7" x14ac:dyDescent="0.25">
      <c r="A9287">
        <v>2016</v>
      </c>
      <c r="B9287" s="53" t="str">
        <f t="shared" si="290"/>
        <v>2016_WV4</v>
      </c>
      <c r="C9287" t="s">
        <v>361</v>
      </c>
      <c r="D9287" t="s">
        <v>1979</v>
      </c>
      <c r="E9287" s="53" t="str">
        <f t="shared" si="291"/>
        <v>2016_WVBRAXTON</v>
      </c>
      <c r="F9287">
        <v>417000</v>
      </c>
      <c r="G9287" s="53">
        <f t="array" ref="G9287">SUM(IF(A9287=A$5:A9287,IF(C9287=C$5:C9287,1,0),0))</f>
        <v>4</v>
      </c>
    </row>
    <row r="9288" spans="1:7" x14ac:dyDescent="0.25">
      <c r="A9288">
        <v>2016</v>
      </c>
      <c r="B9288" s="53" t="str">
        <f t="shared" si="290"/>
        <v>2016_WV5</v>
      </c>
      <c r="C9288" t="s">
        <v>361</v>
      </c>
      <c r="D9288" t="s">
        <v>1980</v>
      </c>
      <c r="E9288" s="53" t="str">
        <f t="shared" si="291"/>
        <v>2016_WVBROOKE</v>
      </c>
      <c r="F9288">
        <v>417000</v>
      </c>
      <c r="G9288" s="53">
        <f t="array" ref="G9288">SUM(IF(A9288=A$5:A9288,IF(C9288=C$5:C9288,1,0),0))</f>
        <v>5</v>
      </c>
    </row>
    <row r="9289" spans="1:7" x14ac:dyDescent="0.25">
      <c r="A9289">
        <v>2016</v>
      </c>
      <c r="B9289" s="53" t="str">
        <f t="shared" si="290"/>
        <v>2016_WV6</v>
      </c>
      <c r="C9289" t="s">
        <v>361</v>
      </c>
      <c r="D9289" t="s">
        <v>1981</v>
      </c>
      <c r="E9289" s="53" t="str">
        <f t="shared" si="291"/>
        <v>2016_WVCABELL</v>
      </c>
      <c r="F9289">
        <v>417000</v>
      </c>
      <c r="G9289" s="53">
        <f t="array" ref="G9289">SUM(IF(A9289=A$5:A9289,IF(C9289=C$5:C9289,1,0),0))</f>
        <v>6</v>
      </c>
    </row>
    <row r="9290" spans="1:7" x14ac:dyDescent="0.25">
      <c r="A9290">
        <v>2016</v>
      </c>
      <c r="B9290" s="53" t="str">
        <f t="shared" si="290"/>
        <v>2016_WV7</v>
      </c>
      <c r="C9290" t="s">
        <v>361</v>
      </c>
      <c r="D9290" t="s">
        <v>434</v>
      </c>
      <c r="E9290" s="53" t="str">
        <f t="shared" si="291"/>
        <v>2016_WVCALHOUN</v>
      </c>
      <c r="F9290">
        <v>417000</v>
      </c>
      <c r="G9290" s="53">
        <f t="array" ref="G9290">SUM(IF(A9290=A$5:A9290,IF(C9290=C$5:C9290,1,0),0))</f>
        <v>7</v>
      </c>
    </row>
    <row r="9291" spans="1:7" x14ac:dyDescent="0.25">
      <c r="A9291">
        <v>2016</v>
      </c>
      <c r="B9291" s="53" t="str">
        <f t="shared" si="290"/>
        <v>2016_WV8</v>
      </c>
      <c r="C9291" t="s">
        <v>361</v>
      </c>
      <c r="D9291" t="s">
        <v>439</v>
      </c>
      <c r="E9291" s="53" t="str">
        <f t="shared" si="291"/>
        <v>2016_WVCLAY</v>
      </c>
      <c r="F9291">
        <v>417000</v>
      </c>
      <c r="G9291" s="53">
        <f t="array" ref="G9291">SUM(IF(A9291=A$5:A9291,IF(C9291=C$5:C9291,1,0),0))</f>
        <v>8</v>
      </c>
    </row>
    <row r="9292" spans="1:7" x14ac:dyDescent="0.25">
      <c r="A9292">
        <v>2016</v>
      </c>
      <c r="B9292" s="53" t="str">
        <f t="shared" si="290"/>
        <v>2016_WV9</v>
      </c>
      <c r="C9292" t="s">
        <v>361</v>
      </c>
      <c r="D9292" t="s">
        <v>1982</v>
      </c>
      <c r="E9292" s="53" t="str">
        <f t="shared" si="291"/>
        <v>2016_WVDODDRIDGE</v>
      </c>
      <c r="F9292">
        <v>417000</v>
      </c>
      <c r="G9292" s="53">
        <f t="array" ref="G9292">SUM(IF(A9292=A$5:A9292,IF(C9292=C$5:C9292,1,0),0))</f>
        <v>9</v>
      </c>
    </row>
    <row r="9293" spans="1:7" x14ac:dyDescent="0.25">
      <c r="A9293">
        <v>2016</v>
      </c>
      <c r="B9293" s="53" t="str">
        <f t="shared" si="290"/>
        <v>2016_WV10</v>
      </c>
      <c r="C9293" t="s">
        <v>361</v>
      </c>
      <c r="D9293" t="s">
        <v>454</v>
      </c>
      <c r="E9293" s="53" t="str">
        <f t="shared" si="291"/>
        <v>2016_WVFAYETTE</v>
      </c>
      <c r="F9293">
        <v>417000</v>
      </c>
      <c r="G9293" s="53">
        <f t="array" ref="G9293">SUM(IF(A9293=A$5:A9293,IF(C9293=C$5:C9293,1,0),0))</f>
        <v>10</v>
      </c>
    </row>
    <row r="9294" spans="1:7" x14ac:dyDescent="0.25">
      <c r="A9294">
        <v>2016</v>
      </c>
      <c r="B9294" s="53" t="str">
        <f t="shared" si="290"/>
        <v>2016_WV11</v>
      </c>
      <c r="C9294" t="s">
        <v>361</v>
      </c>
      <c r="D9294" t="s">
        <v>715</v>
      </c>
      <c r="E9294" s="53" t="str">
        <f t="shared" si="291"/>
        <v>2016_WVGILMER</v>
      </c>
      <c r="F9294">
        <v>417000</v>
      </c>
      <c r="G9294" s="53">
        <f t="array" ref="G9294">SUM(IF(A9294=A$5:A9294,IF(C9294=C$5:C9294,1,0),0))</f>
        <v>11</v>
      </c>
    </row>
    <row r="9295" spans="1:7" x14ac:dyDescent="0.25">
      <c r="A9295">
        <v>2016</v>
      </c>
      <c r="B9295" s="53" t="str">
        <f t="shared" si="290"/>
        <v>2016_WV12</v>
      </c>
      <c r="C9295" t="s">
        <v>361</v>
      </c>
      <c r="D9295" t="s">
        <v>520</v>
      </c>
      <c r="E9295" s="53" t="str">
        <f t="shared" si="291"/>
        <v>2016_WVGRANT</v>
      </c>
      <c r="F9295">
        <v>417000</v>
      </c>
      <c r="G9295" s="53">
        <f t="array" ref="G9295">SUM(IF(A9295=A$5:A9295,IF(C9295=C$5:C9295,1,0),0))</f>
        <v>12</v>
      </c>
    </row>
    <row r="9296" spans="1:7" x14ac:dyDescent="0.25">
      <c r="A9296">
        <v>2016</v>
      </c>
      <c r="B9296" s="53" t="str">
        <f t="shared" si="290"/>
        <v>2016_WV13</v>
      </c>
      <c r="C9296" t="s">
        <v>361</v>
      </c>
      <c r="D9296" t="s">
        <v>1983</v>
      </c>
      <c r="E9296" s="53" t="str">
        <f t="shared" si="291"/>
        <v>2016_WVGREENBRIER</v>
      </c>
      <c r="F9296">
        <v>417000</v>
      </c>
      <c r="G9296" s="53">
        <f t="array" ref="G9296">SUM(IF(A9296=A$5:A9296,IF(C9296=C$5:C9296,1,0),0))</f>
        <v>13</v>
      </c>
    </row>
    <row r="9297" spans="1:7" x14ac:dyDescent="0.25">
      <c r="A9297">
        <v>2016</v>
      </c>
      <c r="B9297" s="53" t="str">
        <f t="shared" si="290"/>
        <v>2016_WV14</v>
      </c>
      <c r="C9297" t="s">
        <v>361</v>
      </c>
      <c r="D9297" t="s">
        <v>1118</v>
      </c>
      <c r="E9297" s="53" t="str">
        <f t="shared" si="291"/>
        <v>2016_WVHAMPSHIRE</v>
      </c>
      <c r="F9297">
        <v>417000</v>
      </c>
      <c r="G9297" s="53">
        <f t="array" ref="G9297">SUM(IF(A9297=A$5:A9297,IF(C9297=C$5:C9297,1,0),0))</f>
        <v>14</v>
      </c>
    </row>
    <row r="9298" spans="1:7" x14ac:dyDescent="0.25">
      <c r="A9298">
        <v>2016</v>
      </c>
      <c r="B9298" s="53" t="str">
        <f t="shared" si="290"/>
        <v>2016_WV15</v>
      </c>
      <c r="C9298" t="s">
        <v>361</v>
      </c>
      <c r="D9298" t="s">
        <v>723</v>
      </c>
      <c r="E9298" s="53" t="str">
        <f t="shared" si="291"/>
        <v>2016_WVHANCOCK</v>
      </c>
      <c r="F9298">
        <v>417000</v>
      </c>
      <c r="G9298" s="53">
        <f t="array" ref="G9298">SUM(IF(A9298=A$5:A9298,IF(C9298=C$5:C9298,1,0),0))</f>
        <v>15</v>
      </c>
    </row>
    <row r="9299" spans="1:7" x14ac:dyDescent="0.25">
      <c r="A9299">
        <v>2016</v>
      </c>
      <c r="B9299" s="53" t="str">
        <f t="shared" si="290"/>
        <v>2016_WV16</v>
      </c>
      <c r="C9299" t="s">
        <v>361</v>
      </c>
      <c r="D9299" t="s">
        <v>1984</v>
      </c>
      <c r="E9299" s="53" t="str">
        <f t="shared" si="291"/>
        <v>2016_WVHARDY</v>
      </c>
      <c r="F9299">
        <v>417000</v>
      </c>
      <c r="G9299" s="53">
        <f t="array" ref="G9299">SUM(IF(A9299=A$5:A9299,IF(C9299=C$5:C9299,1,0),0))</f>
        <v>16</v>
      </c>
    </row>
    <row r="9300" spans="1:7" x14ac:dyDescent="0.25">
      <c r="A9300">
        <v>2016</v>
      </c>
      <c r="B9300" s="53" t="str">
        <f t="shared" si="290"/>
        <v>2016_WV17</v>
      </c>
      <c r="C9300" t="s">
        <v>361</v>
      </c>
      <c r="D9300" t="s">
        <v>867</v>
      </c>
      <c r="E9300" s="53" t="str">
        <f t="shared" si="291"/>
        <v>2016_WVHARRISON</v>
      </c>
      <c r="F9300">
        <v>417000</v>
      </c>
      <c r="G9300" s="53">
        <f t="array" ref="G9300">SUM(IF(A9300=A$5:A9300,IF(C9300=C$5:C9300,1,0),0))</f>
        <v>17</v>
      </c>
    </row>
    <row r="9301" spans="1:7" x14ac:dyDescent="0.25">
      <c r="A9301">
        <v>2016</v>
      </c>
      <c r="B9301" s="53" t="str">
        <f t="shared" si="290"/>
        <v>2016_WV18</v>
      </c>
      <c r="C9301" t="s">
        <v>361</v>
      </c>
      <c r="D9301" t="s">
        <v>460</v>
      </c>
      <c r="E9301" s="53" t="str">
        <f t="shared" si="291"/>
        <v>2016_WVJACKSON</v>
      </c>
      <c r="F9301">
        <v>417000</v>
      </c>
      <c r="G9301" s="53">
        <f t="array" ref="G9301">SUM(IF(A9301=A$5:A9301,IF(C9301=C$5:C9301,1,0),0))</f>
        <v>18</v>
      </c>
    </row>
    <row r="9302" spans="1:7" x14ac:dyDescent="0.25">
      <c r="A9302">
        <v>2016</v>
      </c>
      <c r="B9302" s="53" t="str">
        <f t="shared" si="290"/>
        <v>2016_WV19</v>
      </c>
      <c r="C9302" t="s">
        <v>361</v>
      </c>
      <c r="D9302" t="s">
        <v>196</v>
      </c>
      <c r="E9302" s="53" t="str">
        <f t="shared" si="291"/>
        <v>2016_WVJEFFERSON</v>
      </c>
      <c r="F9302">
        <v>625500</v>
      </c>
      <c r="G9302" s="53">
        <f t="array" ref="G9302">SUM(IF(A9302=A$5:A9302,IF(C9302=C$5:C9302,1,0),0))</f>
        <v>19</v>
      </c>
    </row>
    <row r="9303" spans="1:7" x14ac:dyDescent="0.25">
      <c r="A9303">
        <v>2016</v>
      </c>
      <c r="B9303" s="53" t="str">
        <f t="shared" si="290"/>
        <v>2016_WV20</v>
      </c>
      <c r="C9303" t="s">
        <v>361</v>
      </c>
      <c r="D9303" t="s">
        <v>1985</v>
      </c>
      <c r="E9303" s="53" t="str">
        <f t="shared" si="291"/>
        <v>2016_WVKANAWHA</v>
      </c>
      <c r="F9303">
        <v>417000</v>
      </c>
      <c r="G9303" s="53">
        <f t="array" ref="G9303">SUM(IF(A9303=A$5:A9303,IF(C9303=C$5:C9303,1,0),0))</f>
        <v>20</v>
      </c>
    </row>
    <row r="9304" spans="1:7" x14ac:dyDescent="0.25">
      <c r="A9304">
        <v>2016</v>
      </c>
      <c r="B9304" s="53" t="str">
        <f t="shared" si="290"/>
        <v>2016_WV21</v>
      </c>
      <c r="C9304" t="s">
        <v>361</v>
      </c>
      <c r="D9304" t="s">
        <v>796</v>
      </c>
      <c r="E9304" s="53" t="str">
        <f t="shared" si="291"/>
        <v>2016_WVLEWIS</v>
      </c>
      <c r="F9304">
        <v>417000</v>
      </c>
      <c r="G9304" s="53">
        <f t="array" ref="G9304">SUM(IF(A9304=A$5:A9304,IF(C9304=C$5:C9304,1,0),0))</f>
        <v>21</v>
      </c>
    </row>
    <row r="9305" spans="1:7" x14ac:dyDescent="0.25">
      <c r="A9305">
        <v>2016</v>
      </c>
      <c r="B9305" s="53" t="str">
        <f t="shared" si="290"/>
        <v>2016_WV22</v>
      </c>
      <c r="C9305" t="s">
        <v>361</v>
      </c>
      <c r="D9305" t="s">
        <v>221</v>
      </c>
      <c r="E9305" s="53" t="str">
        <f t="shared" si="291"/>
        <v>2016_WVLINCOLN</v>
      </c>
      <c r="F9305">
        <v>417000</v>
      </c>
      <c r="G9305" s="53">
        <f t="array" ref="G9305">SUM(IF(A9305=A$5:A9305,IF(C9305=C$5:C9305,1,0),0))</f>
        <v>22</v>
      </c>
    </row>
    <row r="9306" spans="1:7" x14ac:dyDescent="0.25">
      <c r="A9306">
        <v>2016</v>
      </c>
      <c r="B9306" s="53" t="str">
        <f t="shared" si="290"/>
        <v>2016_WV23</v>
      </c>
      <c r="C9306" t="s">
        <v>361</v>
      </c>
      <c r="D9306" t="s">
        <v>528</v>
      </c>
      <c r="E9306" s="53" t="str">
        <f t="shared" si="291"/>
        <v>2016_WVLOGAN</v>
      </c>
      <c r="F9306">
        <v>417000</v>
      </c>
      <c r="G9306" s="53">
        <f t="array" ref="G9306">SUM(IF(A9306=A$5:A9306,IF(C9306=C$5:C9306,1,0),0))</f>
        <v>23</v>
      </c>
    </row>
    <row r="9307" spans="1:7" x14ac:dyDescent="0.25">
      <c r="A9307">
        <v>2016</v>
      </c>
      <c r="B9307" s="53" t="str">
        <f t="shared" si="290"/>
        <v>2016_WV24</v>
      </c>
      <c r="C9307" t="s">
        <v>361</v>
      </c>
      <c r="D9307" t="s">
        <v>1489</v>
      </c>
      <c r="E9307" s="53" t="str">
        <f t="shared" si="291"/>
        <v>2016_WVMCDOWELL</v>
      </c>
      <c r="F9307">
        <v>417000</v>
      </c>
      <c r="G9307" s="53">
        <f t="array" ref="G9307">SUM(IF(A9307=A$5:A9307,IF(C9307=C$5:C9307,1,0),0))</f>
        <v>24</v>
      </c>
    </row>
    <row r="9308" spans="1:7" x14ac:dyDescent="0.25">
      <c r="A9308">
        <v>2016</v>
      </c>
      <c r="B9308" s="53" t="str">
        <f t="shared" si="290"/>
        <v>2016_WV25</v>
      </c>
      <c r="C9308" t="s">
        <v>361</v>
      </c>
      <c r="D9308" t="s">
        <v>469</v>
      </c>
      <c r="E9308" s="53" t="str">
        <f t="shared" si="291"/>
        <v>2016_WVMARION</v>
      </c>
      <c r="F9308">
        <v>417000</v>
      </c>
      <c r="G9308" s="53">
        <f t="array" ref="G9308">SUM(IF(A9308=A$5:A9308,IF(C9308=C$5:C9308,1,0),0))</f>
        <v>25</v>
      </c>
    </row>
    <row r="9309" spans="1:7" x14ac:dyDescent="0.25">
      <c r="A9309">
        <v>2016</v>
      </c>
      <c r="B9309" s="53" t="str">
        <f t="shared" si="290"/>
        <v>2016_WV26</v>
      </c>
      <c r="C9309" t="s">
        <v>361</v>
      </c>
      <c r="D9309" t="s">
        <v>470</v>
      </c>
      <c r="E9309" s="53" t="str">
        <f t="shared" si="291"/>
        <v>2016_WVMARSHALL</v>
      </c>
      <c r="F9309">
        <v>417000</v>
      </c>
      <c r="G9309" s="53">
        <f t="array" ref="G9309">SUM(IF(A9309=A$5:A9309,IF(C9309=C$5:C9309,1,0),0))</f>
        <v>26</v>
      </c>
    </row>
    <row r="9310" spans="1:7" x14ac:dyDescent="0.25">
      <c r="A9310">
        <v>2016</v>
      </c>
      <c r="B9310" s="53" t="str">
        <f t="shared" si="290"/>
        <v>2016_WV27</v>
      </c>
      <c r="C9310" t="s">
        <v>361</v>
      </c>
      <c r="D9310" t="s">
        <v>837</v>
      </c>
      <c r="E9310" s="53" t="str">
        <f t="shared" si="291"/>
        <v>2016_WVMASON</v>
      </c>
      <c r="F9310">
        <v>417000</v>
      </c>
      <c r="G9310" s="53">
        <f t="array" ref="G9310">SUM(IF(A9310=A$5:A9310,IF(C9310=C$5:C9310,1,0),0))</f>
        <v>27</v>
      </c>
    </row>
    <row r="9311" spans="1:7" x14ac:dyDescent="0.25">
      <c r="A9311">
        <v>2016</v>
      </c>
      <c r="B9311" s="53" t="str">
        <f t="shared" si="290"/>
        <v>2016_WV28</v>
      </c>
      <c r="C9311" t="s">
        <v>361</v>
      </c>
      <c r="D9311" t="s">
        <v>840</v>
      </c>
      <c r="E9311" s="53" t="str">
        <f t="shared" si="291"/>
        <v>2016_WVMERCER</v>
      </c>
      <c r="F9311">
        <v>417000</v>
      </c>
      <c r="G9311" s="53">
        <f t="array" ref="G9311">SUM(IF(A9311=A$5:A9311,IF(C9311=C$5:C9311,1,0),0))</f>
        <v>28</v>
      </c>
    </row>
    <row r="9312" spans="1:7" x14ac:dyDescent="0.25">
      <c r="A9312">
        <v>2016</v>
      </c>
      <c r="B9312" s="53" t="str">
        <f t="shared" si="290"/>
        <v>2016_WV29</v>
      </c>
      <c r="C9312" t="s">
        <v>361</v>
      </c>
      <c r="D9312" t="s">
        <v>606</v>
      </c>
      <c r="E9312" s="53" t="str">
        <f t="shared" si="291"/>
        <v>2016_WVMINERAL</v>
      </c>
      <c r="F9312">
        <v>417000</v>
      </c>
      <c r="G9312" s="53">
        <f t="array" ref="G9312">SUM(IF(A9312=A$5:A9312,IF(C9312=C$5:C9312,1,0),0))</f>
        <v>29</v>
      </c>
    </row>
    <row r="9313" spans="1:7" x14ac:dyDescent="0.25">
      <c r="A9313">
        <v>2016</v>
      </c>
      <c r="B9313" s="53" t="str">
        <f t="shared" si="290"/>
        <v>2016_WV30</v>
      </c>
      <c r="C9313" t="s">
        <v>361</v>
      </c>
      <c r="D9313" t="s">
        <v>1986</v>
      </c>
      <c r="E9313" s="53" t="str">
        <f t="shared" si="291"/>
        <v>2016_WVMINGO</v>
      </c>
      <c r="F9313">
        <v>417000</v>
      </c>
      <c r="G9313" s="53">
        <f t="array" ref="G9313">SUM(IF(A9313=A$5:A9313,IF(C9313=C$5:C9313,1,0),0))</f>
        <v>30</v>
      </c>
    </row>
    <row r="9314" spans="1:7" x14ac:dyDescent="0.25">
      <c r="A9314">
        <v>2016</v>
      </c>
      <c r="B9314" s="53" t="str">
        <f t="shared" si="290"/>
        <v>2016_WV31</v>
      </c>
      <c r="C9314" t="s">
        <v>361</v>
      </c>
      <c r="D9314" t="s">
        <v>1987</v>
      </c>
      <c r="E9314" s="53" t="str">
        <f t="shared" si="291"/>
        <v>2016_WVMONONGALIA</v>
      </c>
      <c r="F9314">
        <v>417000</v>
      </c>
      <c r="G9314" s="53">
        <f t="array" ref="G9314">SUM(IF(A9314=A$5:A9314,IF(C9314=C$5:C9314,1,0),0))</f>
        <v>31</v>
      </c>
    </row>
    <row r="9315" spans="1:7" x14ac:dyDescent="0.25">
      <c r="A9315">
        <v>2016</v>
      </c>
      <c r="B9315" s="53" t="str">
        <f t="shared" si="290"/>
        <v>2016_WV32</v>
      </c>
      <c r="C9315" t="s">
        <v>361</v>
      </c>
      <c r="D9315" t="s">
        <v>210</v>
      </c>
      <c r="E9315" s="53" t="str">
        <f t="shared" si="291"/>
        <v>2016_WVMONROE</v>
      </c>
      <c r="F9315">
        <v>417000</v>
      </c>
      <c r="G9315" s="53">
        <f t="array" ref="G9315">SUM(IF(A9315=A$5:A9315,IF(C9315=C$5:C9315,1,0),0))</f>
        <v>32</v>
      </c>
    </row>
    <row r="9316" spans="1:7" x14ac:dyDescent="0.25">
      <c r="A9316">
        <v>2016</v>
      </c>
      <c r="B9316" s="53" t="str">
        <f t="shared" si="290"/>
        <v>2016_WV33</v>
      </c>
      <c r="C9316" t="s">
        <v>361</v>
      </c>
      <c r="D9316" t="s">
        <v>472</v>
      </c>
      <c r="E9316" s="53" t="str">
        <f t="shared" si="291"/>
        <v>2016_WVMORGAN</v>
      </c>
      <c r="F9316">
        <v>417000</v>
      </c>
      <c r="G9316" s="53">
        <f t="array" ref="G9316">SUM(IF(A9316=A$5:A9316,IF(C9316=C$5:C9316,1,0),0))</f>
        <v>33</v>
      </c>
    </row>
    <row r="9317" spans="1:7" x14ac:dyDescent="0.25">
      <c r="A9317">
        <v>2016</v>
      </c>
      <c r="B9317" s="53" t="str">
        <f t="shared" si="290"/>
        <v>2016_WV34</v>
      </c>
      <c r="C9317" t="s">
        <v>361</v>
      </c>
      <c r="D9317" t="s">
        <v>1041</v>
      </c>
      <c r="E9317" s="53" t="str">
        <f t="shared" si="291"/>
        <v>2016_WVNICHOLAS</v>
      </c>
      <c r="F9317">
        <v>417000</v>
      </c>
      <c r="G9317" s="53">
        <f t="array" ref="G9317">SUM(IF(A9317=A$5:A9317,IF(C9317=C$5:C9317,1,0),0))</f>
        <v>34</v>
      </c>
    </row>
    <row r="9318" spans="1:7" x14ac:dyDescent="0.25">
      <c r="A9318">
        <v>2016</v>
      </c>
      <c r="B9318" s="53" t="str">
        <f t="shared" si="290"/>
        <v>2016_WV35</v>
      </c>
      <c r="C9318" t="s">
        <v>361</v>
      </c>
      <c r="D9318" t="s">
        <v>113</v>
      </c>
      <c r="E9318" s="53" t="str">
        <f t="shared" si="291"/>
        <v>2016_WVOHIO</v>
      </c>
      <c r="F9318">
        <v>417000</v>
      </c>
      <c r="G9318" s="53">
        <f t="array" ref="G9318">SUM(IF(A9318=A$5:A9318,IF(C9318=C$5:C9318,1,0),0))</f>
        <v>35</v>
      </c>
    </row>
    <row r="9319" spans="1:7" x14ac:dyDescent="0.25">
      <c r="A9319">
        <v>2016</v>
      </c>
      <c r="B9319" s="53" t="str">
        <f t="shared" si="290"/>
        <v>2016_WV36</v>
      </c>
      <c r="C9319" t="s">
        <v>361</v>
      </c>
      <c r="D9319" t="s">
        <v>1044</v>
      </c>
      <c r="E9319" s="53" t="str">
        <f t="shared" si="291"/>
        <v>2016_WVPENDLETON</v>
      </c>
      <c r="F9319">
        <v>417000</v>
      </c>
      <c r="G9319" s="53">
        <f t="array" ref="G9319">SUM(IF(A9319=A$5:A9319,IF(C9319=C$5:C9319,1,0),0))</f>
        <v>36</v>
      </c>
    </row>
    <row r="9320" spans="1:7" x14ac:dyDescent="0.25">
      <c r="A9320">
        <v>2016</v>
      </c>
      <c r="B9320" s="53" t="str">
        <f t="shared" si="290"/>
        <v>2016_WV37</v>
      </c>
      <c r="C9320" t="s">
        <v>361</v>
      </c>
      <c r="D9320" t="s">
        <v>1988</v>
      </c>
      <c r="E9320" s="53" t="str">
        <f t="shared" si="291"/>
        <v>2016_WVPLEASANTS</v>
      </c>
      <c r="F9320">
        <v>417000</v>
      </c>
      <c r="G9320" s="53">
        <f t="array" ref="G9320">SUM(IF(A9320=A$5:A9320,IF(C9320=C$5:C9320,1,0),0))</f>
        <v>37</v>
      </c>
    </row>
    <row r="9321" spans="1:7" x14ac:dyDescent="0.25">
      <c r="A9321">
        <v>2016</v>
      </c>
      <c r="B9321" s="53" t="str">
        <f t="shared" si="290"/>
        <v>2016_WV38</v>
      </c>
      <c r="C9321" t="s">
        <v>361</v>
      </c>
      <c r="D9321" t="s">
        <v>927</v>
      </c>
      <c r="E9321" s="53" t="str">
        <f t="shared" si="291"/>
        <v>2016_WVPOCAHONTAS</v>
      </c>
      <c r="F9321">
        <v>417000</v>
      </c>
      <c r="G9321" s="53">
        <f t="array" ref="G9321">SUM(IF(A9321=A$5:A9321,IF(C9321=C$5:C9321,1,0),0))</f>
        <v>38</v>
      </c>
    </row>
    <row r="9322" spans="1:7" x14ac:dyDescent="0.25">
      <c r="A9322">
        <v>2016</v>
      </c>
      <c r="B9322" s="53" t="str">
        <f t="shared" si="290"/>
        <v>2016_WV39</v>
      </c>
      <c r="C9322" t="s">
        <v>361</v>
      </c>
      <c r="D9322" t="s">
        <v>1989</v>
      </c>
      <c r="E9322" s="53" t="str">
        <f t="shared" si="291"/>
        <v>2016_WVPRESTON</v>
      </c>
      <c r="F9322">
        <v>417000</v>
      </c>
      <c r="G9322" s="53">
        <f t="array" ref="G9322">SUM(IF(A9322=A$5:A9322,IF(C9322=C$5:C9322,1,0),0))</f>
        <v>39</v>
      </c>
    </row>
    <row r="9323" spans="1:7" x14ac:dyDescent="0.25">
      <c r="A9323">
        <v>2016</v>
      </c>
      <c r="B9323" s="53" t="str">
        <f t="shared" si="290"/>
        <v>2016_WV40</v>
      </c>
      <c r="C9323" t="s">
        <v>361</v>
      </c>
      <c r="D9323" t="s">
        <v>264</v>
      </c>
      <c r="E9323" s="53" t="str">
        <f t="shared" si="291"/>
        <v>2016_WVPUTNAM</v>
      </c>
      <c r="F9323">
        <v>417000</v>
      </c>
      <c r="G9323" s="53">
        <f t="array" ref="G9323">SUM(IF(A9323=A$5:A9323,IF(C9323=C$5:C9323,1,0),0))</f>
        <v>40</v>
      </c>
    </row>
    <row r="9324" spans="1:7" x14ac:dyDescent="0.25">
      <c r="A9324">
        <v>2016</v>
      </c>
      <c r="B9324" s="53" t="str">
        <f t="shared" si="290"/>
        <v>2016_WV41</v>
      </c>
      <c r="C9324" t="s">
        <v>361</v>
      </c>
      <c r="D9324" t="s">
        <v>1990</v>
      </c>
      <c r="E9324" s="53" t="str">
        <f t="shared" si="291"/>
        <v>2016_WVRALEIGH</v>
      </c>
      <c r="F9324">
        <v>417000</v>
      </c>
      <c r="G9324" s="53">
        <f t="array" ref="G9324">SUM(IF(A9324=A$5:A9324,IF(C9324=C$5:C9324,1,0),0))</f>
        <v>41</v>
      </c>
    </row>
    <row r="9325" spans="1:7" x14ac:dyDescent="0.25">
      <c r="A9325">
        <v>2016</v>
      </c>
      <c r="B9325" s="53" t="str">
        <f t="shared" si="290"/>
        <v>2016_WV42</v>
      </c>
      <c r="C9325" t="s">
        <v>361</v>
      </c>
      <c r="D9325" t="s">
        <v>475</v>
      </c>
      <c r="E9325" s="53" t="str">
        <f t="shared" si="291"/>
        <v>2016_WVRANDOLPH</v>
      </c>
      <c r="F9325">
        <v>417000</v>
      </c>
      <c r="G9325" s="53">
        <f t="array" ref="G9325">SUM(IF(A9325=A$5:A9325,IF(C9325=C$5:C9325,1,0),0))</f>
        <v>42</v>
      </c>
    </row>
    <row r="9326" spans="1:7" x14ac:dyDescent="0.25">
      <c r="A9326">
        <v>2016</v>
      </c>
      <c r="B9326" s="53" t="str">
        <f t="shared" si="290"/>
        <v>2016_WV43</v>
      </c>
      <c r="C9326" t="s">
        <v>361</v>
      </c>
      <c r="D9326" t="s">
        <v>1991</v>
      </c>
      <c r="E9326" s="53" t="str">
        <f t="shared" si="291"/>
        <v>2016_WVRITCHIE</v>
      </c>
      <c r="F9326">
        <v>417000</v>
      </c>
      <c r="G9326" s="53">
        <f t="array" ref="G9326">SUM(IF(A9326=A$5:A9326,IF(C9326=C$5:C9326,1,0),0))</f>
        <v>43</v>
      </c>
    </row>
    <row r="9327" spans="1:7" x14ac:dyDescent="0.25">
      <c r="A9327">
        <v>2016</v>
      </c>
      <c r="B9327" s="53" t="str">
        <f t="shared" si="290"/>
        <v>2016_WV44</v>
      </c>
      <c r="C9327" t="s">
        <v>361</v>
      </c>
      <c r="D9327" t="s">
        <v>1744</v>
      </c>
      <c r="E9327" s="53" t="str">
        <f t="shared" si="291"/>
        <v>2016_WVROANE</v>
      </c>
      <c r="F9327">
        <v>417000</v>
      </c>
      <c r="G9327" s="53">
        <f t="array" ref="G9327">SUM(IF(A9327=A$5:A9327,IF(C9327=C$5:C9327,1,0),0))</f>
        <v>44</v>
      </c>
    </row>
    <row r="9328" spans="1:7" x14ac:dyDescent="0.25">
      <c r="A9328">
        <v>2016</v>
      </c>
      <c r="B9328" s="53" t="str">
        <f t="shared" si="290"/>
        <v>2016_WV45</v>
      </c>
      <c r="C9328" t="s">
        <v>361</v>
      </c>
      <c r="D9328" t="s">
        <v>1992</v>
      </c>
      <c r="E9328" s="53" t="str">
        <f t="shared" si="291"/>
        <v>2016_WVSUMMERS</v>
      </c>
      <c r="F9328">
        <v>417000</v>
      </c>
      <c r="G9328" s="53">
        <f t="array" ref="G9328">SUM(IF(A9328=A$5:A9328,IF(C9328=C$5:C9328,1,0),0))</f>
        <v>45</v>
      </c>
    </row>
    <row r="9329" spans="1:7" x14ac:dyDescent="0.25">
      <c r="A9329">
        <v>2016</v>
      </c>
      <c r="B9329" s="53" t="str">
        <f t="shared" si="290"/>
        <v>2016_WV46</v>
      </c>
      <c r="C9329" t="s">
        <v>361</v>
      </c>
      <c r="D9329" t="s">
        <v>668</v>
      </c>
      <c r="E9329" s="53" t="str">
        <f t="shared" si="291"/>
        <v>2016_WVTAYLOR</v>
      </c>
      <c r="F9329">
        <v>417000</v>
      </c>
      <c r="G9329" s="53">
        <f t="array" ref="G9329">SUM(IF(A9329=A$5:A9329,IF(C9329=C$5:C9329,1,0),0))</f>
        <v>46</v>
      </c>
    </row>
    <row r="9330" spans="1:7" x14ac:dyDescent="0.25">
      <c r="A9330">
        <v>2016</v>
      </c>
      <c r="B9330" s="53" t="str">
        <f t="shared" si="290"/>
        <v>2016_WV47</v>
      </c>
      <c r="C9330" t="s">
        <v>361</v>
      </c>
      <c r="D9330" t="s">
        <v>1993</v>
      </c>
      <c r="E9330" s="53" t="str">
        <f t="shared" si="291"/>
        <v>2016_WVTUCKER</v>
      </c>
      <c r="F9330">
        <v>417000</v>
      </c>
      <c r="G9330" s="53">
        <f t="array" ref="G9330">SUM(IF(A9330=A$5:A9330,IF(C9330=C$5:C9330,1,0),0))</f>
        <v>47</v>
      </c>
    </row>
    <row r="9331" spans="1:7" x14ac:dyDescent="0.25">
      <c r="A9331">
        <v>2016</v>
      </c>
      <c r="B9331" s="53" t="str">
        <f t="shared" si="290"/>
        <v>2016_WV48</v>
      </c>
      <c r="C9331" t="s">
        <v>361</v>
      </c>
      <c r="D9331" t="s">
        <v>1886</v>
      </c>
      <c r="E9331" s="53" t="str">
        <f t="shared" si="291"/>
        <v>2016_WVTYLER</v>
      </c>
      <c r="F9331">
        <v>417000</v>
      </c>
      <c r="G9331" s="53">
        <f t="array" ref="G9331">SUM(IF(A9331=A$5:A9331,IF(C9331=C$5:C9331,1,0),0))</f>
        <v>48</v>
      </c>
    </row>
    <row r="9332" spans="1:7" x14ac:dyDescent="0.25">
      <c r="A9332">
        <v>2016</v>
      </c>
      <c r="B9332" s="53" t="str">
        <f t="shared" si="290"/>
        <v>2016_WV49</v>
      </c>
      <c r="C9332" t="s">
        <v>361</v>
      </c>
      <c r="D9332" t="s">
        <v>1887</v>
      </c>
      <c r="E9332" s="53" t="str">
        <f t="shared" si="291"/>
        <v>2016_WVUPSHUR</v>
      </c>
      <c r="F9332">
        <v>417000</v>
      </c>
      <c r="G9332" s="53">
        <f t="array" ref="G9332">SUM(IF(A9332=A$5:A9332,IF(C9332=C$5:C9332,1,0),0))</f>
        <v>49</v>
      </c>
    </row>
    <row r="9333" spans="1:7" x14ac:dyDescent="0.25">
      <c r="A9333">
        <v>2016</v>
      </c>
      <c r="B9333" s="53" t="str">
        <f t="shared" si="290"/>
        <v>2016_WV50</v>
      </c>
      <c r="C9333" t="s">
        <v>361</v>
      </c>
      <c r="D9333" t="s">
        <v>770</v>
      </c>
      <c r="E9333" s="53" t="str">
        <f t="shared" si="291"/>
        <v>2016_WVWAYNE</v>
      </c>
      <c r="F9333">
        <v>417000</v>
      </c>
      <c r="G9333" s="53">
        <f t="array" ref="G9333">SUM(IF(A9333=A$5:A9333,IF(C9333=C$5:C9333,1,0),0))</f>
        <v>50</v>
      </c>
    </row>
    <row r="9334" spans="1:7" x14ac:dyDescent="0.25">
      <c r="A9334">
        <v>2016</v>
      </c>
      <c r="B9334" s="53" t="str">
        <f t="shared" si="290"/>
        <v>2016_WV51</v>
      </c>
      <c r="C9334" t="s">
        <v>361</v>
      </c>
      <c r="D9334" t="s">
        <v>771</v>
      </c>
      <c r="E9334" s="53" t="str">
        <f t="shared" si="291"/>
        <v>2016_WVWEBSTER</v>
      </c>
      <c r="F9334">
        <v>417000</v>
      </c>
      <c r="G9334" s="53">
        <f t="array" ref="G9334">SUM(IF(A9334=A$5:A9334,IF(C9334=C$5:C9334,1,0),0))</f>
        <v>51</v>
      </c>
    </row>
    <row r="9335" spans="1:7" x14ac:dyDescent="0.25">
      <c r="A9335">
        <v>2016</v>
      </c>
      <c r="B9335" s="53" t="str">
        <f t="shared" si="290"/>
        <v>2016_WV52</v>
      </c>
      <c r="C9335" t="s">
        <v>361</v>
      </c>
      <c r="D9335" t="s">
        <v>1994</v>
      </c>
      <c r="E9335" s="53" t="str">
        <f t="shared" si="291"/>
        <v>2016_WVWETZEL</v>
      </c>
      <c r="F9335">
        <v>417000</v>
      </c>
      <c r="G9335" s="53">
        <f t="array" ref="G9335">SUM(IF(A9335=A$5:A9335,IF(C9335=C$5:C9335,1,0),0))</f>
        <v>52</v>
      </c>
    </row>
    <row r="9336" spans="1:7" x14ac:dyDescent="0.25">
      <c r="A9336">
        <v>2016</v>
      </c>
      <c r="B9336" s="53" t="str">
        <f t="shared" si="290"/>
        <v>2016_WV53</v>
      </c>
      <c r="C9336" t="s">
        <v>361</v>
      </c>
      <c r="D9336" t="s">
        <v>1995</v>
      </c>
      <c r="E9336" s="53" t="str">
        <f t="shared" si="291"/>
        <v>2016_WVWIRT</v>
      </c>
      <c r="F9336">
        <v>417000</v>
      </c>
      <c r="G9336" s="53">
        <f t="array" ref="G9336">SUM(IF(A9336=A$5:A9336,IF(C9336=C$5:C9336,1,0),0))</f>
        <v>53</v>
      </c>
    </row>
    <row r="9337" spans="1:7" x14ac:dyDescent="0.25">
      <c r="A9337">
        <v>2016</v>
      </c>
      <c r="B9337" s="53" t="str">
        <f t="shared" si="290"/>
        <v>2016_WV54</v>
      </c>
      <c r="C9337" t="s">
        <v>361</v>
      </c>
      <c r="D9337" t="s">
        <v>1576</v>
      </c>
      <c r="E9337" s="53" t="str">
        <f t="shared" si="291"/>
        <v>2016_WVWOOD</v>
      </c>
      <c r="F9337">
        <v>417000</v>
      </c>
      <c r="G9337" s="53">
        <f t="array" ref="G9337">SUM(IF(A9337=A$5:A9337,IF(C9337=C$5:C9337,1,0),0))</f>
        <v>54</v>
      </c>
    </row>
    <row r="9338" spans="1:7" x14ac:dyDescent="0.25">
      <c r="A9338">
        <v>2016</v>
      </c>
      <c r="B9338" s="53" t="str">
        <f t="shared" si="290"/>
        <v>2016_WV55</v>
      </c>
      <c r="C9338" t="s">
        <v>361</v>
      </c>
      <c r="D9338" t="s">
        <v>128</v>
      </c>
      <c r="E9338" s="53" t="str">
        <f t="shared" si="291"/>
        <v>2016_WVWYOMING</v>
      </c>
      <c r="F9338">
        <v>417000</v>
      </c>
      <c r="G9338" s="53">
        <f t="array" ref="G9338">SUM(IF(A9338=A$5:A9338,IF(C9338=C$5:C9338,1,0),0))</f>
        <v>55</v>
      </c>
    </row>
    <row r="9339" spans="1:7" x14ac:dyDescent="0.25">
      <c r="A9339">
        <v>2016</v>
      </c>
      <c r="B9339" s="53" t="str">
        <f t="shared" si="290"/>
        <v>2016_WI1</v>
      </c>
      <c r="C9339" t="s">
        <v>391</v>
      </c>
      <c r="D9339" t="s">
        <v>184</v>
      </c>
      <c r="E9339" s="53" t="str">
        <f t="shared" si="291"/>
        <v>2016_WIADAMS</v>
      </c>
      <c r="F9339">
        <v>417000</v>
      </c>
      <c r="G9339" s="53">
        <f t="array" ref="G9339">SUM(IF(A9339=A$5:A9339,IF(C9339=C$5:C9339,1,0),0))</f>
        <v>1</v>
      </c>
    </row>
    <row r="9340" spans="1:7" x14ac:dyDescent="0.25">
      <c r="A9340">
        <v>2016</v>
      </c>
      <c r="B9340" s="53" t="str">
        <f t="shared" si="290"/>
        <v>2016_WI2</v>
      </c>
      <c r="C9340" t="s">
        <v>391</v>
      </c>
      <c r="D9340" t="s">
        <v>1543</v>
      </c>
      <c r="E9340" s="53" t="str">
        <f t="shared" si="291"/>
        <v>2016_WIASHLAND</v>
      </c>
      <c r="F9340">
        <v>417000</v>
      </c>
      <c r="G9340" s="53">
        <f t="array" ref="G9340">SUM(IF(A9340=A$5:A9340,IF(C9340=C$5:C9340,1,0),0))</f>
        <v>2</v>
      </c>
    </row>
    <row r="9341" spans="1:7" x14ac:dyDescent="0.25">
      <c r="A9341">
        <v>2016</v>
      </c>
      <c r="B9341" s="53" t="str">
        <f t="shared" si="290"/>
        <v>2016_WI3</v>
      </c>
      <c r="C9341" t="s">
        <v>391</v>
      </c>
      <c r="D9341" t="s">
        <v>1996</v>
      </c>
      <c r="E9341" s="53" t="str">
        <f t="shared" si="291"/>
        <v>2016_WIBARRON</v>
      </c>
      <c r="F9341">
        <v>417000</v>
      </c>
      <c r="G9341" s="53">
        <f t="array" ref="G9341">SUM(IF(A9341=A$5:A9341,IF(C9341=C$5:C9341,1,0),0))</f>
        <v>3</v>
      </c>
    </row>
    <row r="9342" spans="1:7" x14ac:dyDescent="0.25">
      <c r="A9342">
        <v>2016</v>
      </c>
      <c r="B9342" s="53" t="str">
        <f t="shared" si="290"/>
        <v>2016_WI4</v>
      </c>
      <c r="C9342" t="s">
        <v>391</v>
      </c>
      <c r="D9342" t="s">
        <v>1997</v>
      </c>
      <c r="E9342" s="53" t="str">
        <f t="shared" si="291"/>
        <v>2016_WIBAYFIELD</v>
      </c>
      <c r="F9342">
        <v>417000</v>
      </c>
      <c r="G9342" s="53">
        <f t="array" ref="G9342">SUM(IF(A9342=A$5:A9342,IF(C9342=C$5:C9342,1,0),0))</f>
        <v>4</v>
      </c>
    </row>
    <row r="9343" spans="1:7" x14ac:dyDescent="0.25">
      <c r="A9343">
        <v>2016</v>
      </c>
      <c r="B9343" s="53" t="str">
        <f t="shared" si="290"/>
        <v>2016_WI5</v>
      </c>
      <c r="C9343" t="s">
        <v>391</v>
      </c>
      <c r="D9343" t="s">
        <v>808</v>
      </c>
      <c r="E9343" s="53" t="str">
        <f t="shared" si="291"/>
        <v>2016_WIBROWN</v>
      </c>
      <c r="F9343">
        <v>417000</v>
      </c>
      <c r="G9343" s="53">
        <f t="array" ref="G9343">SUM(IF(A9343=A$5:A9343,IF(C9343=C$5:C9343,1,0),0))</f>
        <v>5</v>
      </c>
    </row>
    <row r="9344" spans="1:7" x14ac:dyDescent="0.25">
      <c r="A9344">
        <v>2016</v>
      </c>
      <c r="B9344" s="53" t="str">
        <f t="shared" si="290"/>
        <v>2016_WI6</v>
      </c>
      <c r="C9344" t="s">
        <v>391</v>
      </c>
      <c r="D9344" t="s">
        <v>1354</v>
      </c>
      <c r="E9344" s="53" t="str">
        <f t="shared" si="291"/>
        <v>2016_WIBUFFALO</v>
      </c>
      <c r="F9344">
        <v>417000</v>
      </c>
      <c r="G9344" s="53">
        <f t="array" ref="G9344">SUM(IF(A9344=A$5:A9344,IF(C9344=C$5:C9344,1,0),0))</f>
        <v>6</v>
      </c>
    </row>
    <row r="9345" spans="1:7" x14ac:dyDescent="0.25">
      <c r="A9345">
        <v>2016</v>
      </c>
      <c r="B9345" s="53" t="str">
        <f t="shared" si="290"/>
        <v>2016_WI7</v>
      </c>
      <c r="C9345" t="s">
        <v>391</v>
      </c>
      <c r="D9345" t="s">
        <v>1998</v>
      </c>
      <c r="E9345" s="53" t="str">
        <f t="shared" si="291"/>
        <v>2016_WIBURNETT</v>
      </c>
      <c r="F9345">
        <v>417000</v>
      </c>
      <c r="G9345" s="53">
        <f t="array" ref="G9345">SUM(IF(A9345=A$5:A9345,IF(C9345=C$5:C9345,1,0),0))</f>
        <v>7</v>
      </c>
    </row>
    <row r="9346" spans="1:7" x14ac:dyDescent="0.25">
      <c r="A9346">
        <v>2016</v>
      </c>
      <c r="B9346" s="53" t="str">
        <f t="shared" si="290"/>
        <v>2016_WI8</v>
      </c>
      <c r="C9346" t="s">
        <v>391</v>
      </c>
      <c r="D9346" t="s">
        <v>1999</v>
      </c>
      <c r="E9346" s="53" t="str">
        <f t="shared" si="291"/>
        <v>2016_WICALUMET</v>
      </c>
      <c r="F9346">
        <v>417000</v>
      </c>
      <c r="G9346" s="53">
        <f t="array" ref="G9346">SUM(IF(A9346=A$5:A9346,IF(C9346=C$5:C9346,1,0),0))</f>
        <v>8</v>
      </c>
    </row>
    <row r="9347" spans="1:7" x14ac:dyDescent="0.25">
      <c r="A9347">
        <v>2016</v>
      </c>
      <c r="B9347" s="53" t="str">
        <f t="shared" si="290"/>
        <v>2016_WI9</v>
      </c>
      <c r="C9347" t="s">
        <v>391</v>
      </c>
      <c r="D9347" t="s">
        <v>1131</v>
      </c>
      <c r="E9347" s="53" t="str">
        <f t="shared" si="291"/>
        <v>2016_WICHIPPEWA</v>
      </c>
      <c r="F9347">
        <v>417000</v>
      </c>
      <c r="G9347" s="53">
        <f t="array" ref="G9347">SUM(IF(A9347=A$5:A9347,IF(C9347=C$5:C9347,1,0),0))</f>
        <v>9</v>
      </c>
    </row>
    <row r="9348" spans="1:7" x14ac:dyDescent="0.25">
      <c r="A9348">
        <v>2016</v>
      </c>
      <c r="B9348" s="53" t="str">
        <f t="shared" si="290"/>
        <v>2016_WI10</v>
      </c>
      <c r="C9348" t="s">
        <v>391</v>
      </c>
      <c r="D9348" t="s">
        <v>507</v>
      </c>
      <c r="E9348" s="53" t="str">
        <f t="shared" si="291"/>
        <v>2016_WICLARK</v>
      </c>
      <c r="F9348">
        <v>417000</v>
      </c>
      <c r="G9348" s="53">
        <f t="array" ref="G9348">SUM(IF(A9348=A$5:A9348,IF(C9348=C$5:C9348,1,0),0))</f>
        <v>10</v>
      </c>
    </row>
    <row r="9349" spans="1:7" x14ac:dyDescent="0.25">
      <c r="A9349">
        <v>2016</v>
      </c>
      <c r="B9349" s="53" t="str">
        <f t="shared" si="290"/>
        <v>2016_WI11</v>
      </c>
      <c r="C9349" t="s">
        <v>391</v>
      </c>
      <c r="D9349" t="s">
        <v>509</v>
      </c>
      <c r="E9349" s="53" t="str">
        <f t="shared" si="291"/>
        <v>2016_WICOLUMBIA</v>
      </c>
      <c r="F9349">
        <v>417000</v>
      </c>
      <c r="G9349" s="53">
        <f t="array" ref="G9349">SUM(IF(A9349=A$5:A9349,IF(C9349=C$5:C9349,1,0),0))</f>
        <v>11</v>
      </c>
    </row>
    <row r="9350" spans="1:7" x14ac:dyDescent="0.25">
      <c r="A9350">
        <v>2016</v>
      </c>
      <c r="B9350" s="53" t="str">
        <f t="shared" ref="B9350:B9413" si="292">A9350&amp;"_"&amp;C9350&amp;G9350</f>
        <v>2016_WI12</v>
      </c>
      <c r="C9350" t="s">
        <v>391</v>
      </c>
      <c r="D9350" t="s">
        <v>512</v>
      </c>
      <c r="E9350" s="53" t="str">
        <f t="shared" ref="E9350:E9413" si="293">A9350&amp;"_"&amp;C9350&amp;D9350</f>
        <v>2016_WICRAWFORD</v>
      </c>
      <c r="F9350">
        <v>417000</v>
      </c>
      <c r="G9350" s="53">
        <f t="array" ref="G9350">SUM(IF(A9350=A$5:A9350,IF(C9350=C$5:C9350,1,0),0))</f>
        <v>12</v>
      </c>
    </row>
    <row r="9351" spans="1:7" x14ac:dyDescent="0.25">
      <c r="A9351">
        <v>2016</v>
      </c>
      <c r="B9351" s="53" t="str">
        <f t="shared" si="292"/>
        <v>2016_WI13</v>
      </c>
      <c r="C9351" t="s">
        <v>391</v>
      </c>
      <c r="D9351" t="s">
        <v>2000</v>
      </c>
      <c r="E9351" s="53" t="str">
        <f t="shared" si="293"/>
        <v>2016_WIDANE</v>
      </c>
      <c r="F9351">
        <v>417000</v>
      </c>
      <c r="G9351" s="53">
        <f t="array" ref="G9351">SUM(IF(A9351=A$5:A9351,IF(C9351=C$5:C9351,1,0),0))</f>
        <v>13</v>
      </c>
    </row>
    <row r="9352" spans="1:7" x14ac:dyDescent="0.25">
      <c r="A9352">
        <v>2016</v>
      </c>
      <c r="B9352" s="53" t="str">
        <f t="shared" si="292"/>
        <v>2016_WI14</v>
      </c>
      <c r="C9352" t="s">
        <v>391</v>
      </c>
      <c r="D9352" t="s">
        <v>704</v>
      </c>
      <c r="E9352" s="53" t="str">
        <f t="shared" si="293"/>
        <v>2016_WIDODGE</v>
      </c>
      <c r="F9352">
        <v>417000</v>
      </c>
      <c r="G9352" s="53">
        <f t="array" ref="G9352">SUM(IF(A9352=A$5:A9352,IF(C9352=C$5:C9352,1,0),0))</f>
        <v>14</v>
      </c>
    </row>
    <row r="9353" spans="1:7" x14ac:dyDescent="0.25">
      <c r="A9353">
        <v>2016</v>
      </c>
      <c r="B9353" s="53" t="str">
        <f t="shared" si="292"/>
        <v>2016_WI15</v>
      </c>
      <c r="C9353" t="s">
        <v>391</v>
      </c>
      <c r="D9353" t="s">
        <v>2001</v>
      </c>
      <c r="E9353" s="53" t="str">
        <f t="shared" si="293"/>
        <v>2016_WIDOOR</v>
      </c>
      <c r="F9353">
        <v>417000</v>
      </c>
      <c r="G9353" s="53">
        <f t="array" ref="G9353">SUM(IF(A9353=A$5:A9353,IF(C9353=C$5:C9353,1,0),0))</f>
        <v>15</v>
      </c>
    </row>
    <row r="9354" spans="1:7" x14ac:dyDescent="0.25">
      <c r="A9354">
        <v>2016</v>
      </c>
      <c r="B9354" s="53" t="str">
        <f t="shared" si="292"/>
        <v>2016_WI16</v>
      </c>
      <c r="C9354" t="s">
        <v>391</v>
      </c>
      <c r="D9354" t="s">
        <v>190</v>
      </c>
      <c r="E9354" s="53" t="str">
        <f t="shared" si="293"/>
        <v>2016_WIDOUGLAS</v>
      </c>
      <c r="F9354">
        <v>417000</v>
      </c>
      <c r="G9354" s="53">
        <f t="array" ref="G9354">SUM(IF(A9354=A$5:A9354,IF(C9354=C$5:C9354,1,0),0))</f>
        <v>16</v>
      </c>
    </row>
    <row r="9355" spans="1:7" x14ac:dyDescent="0.25">
      <c r="A9355">
        <v>2016</v>
      </c>
      <c r="B9355" s="53" t="str">
        <f t="shared" si="292"/>
        <v>2016_WI17</v>
      </c>
      <c r="C9355" t="s">
        <v>391</v>
      </c>
      <c r="D9355" t="s">
        <v>1521</v>
      </c>
      <c r="E9355" s="53" t="str">
        <f t="shared" si="293"/>
        <v>2016_WIDUNN</v>
      </c>
      <c r="F9355">
        <v>417000</v>
      </c>
      <c r="G9355" s="53">
        <f t="array" ref="G9355">SUM(IF(A9355=A$5:A9355,IF(C9355=C$5:C9355,1,0),0))</f>
        <v>17</v>
      </c>
    </row>
    <row r="9356" spans="1:7" x14ac:dyDescent="0.25">
      <c r="A9356">
        <v>2016</v>
      </c>
      <c r="B9356" s="53" t="str">
        <f t="shared" si="292"/>
        <v>2016_WI18</v>
      </c>
      <c r="C9356" t="s">
        <v>391</v>
      </c>
      <c r="D9356" t="s">
        <v>2002</v>
      </c>
      <c r="E9356" s="53" t="str">
        <f t="shared" si="293"/>
        <v>2016_WIEAU CLAIRE</v>
      </c>
      <c r="F9356">
        <v>417000</v>
      </c>
      <c r="G9356" s="53">
        <f t="array" ref="G9356">SUM(IF(A9356=A$5:A9356,IF(C9356=C$5:C9356,1,0),0))</f>
        <v>18</v>
      </c>
    </row>
    <row r="9357" spans="1:7" x14ac:dyDescent="0.25">
      <c r="A9357">
        <v>2016</v>
      </c>
      <c r="B9357" s="53" t="str">
        <f t="shared" si="292"/>
        <v>2016_WI19</v>
      </c>
      <c r="C9357" t="s">
        <v>391</v>
      </c>
      <c r="D9357" t="s">
        <v>1677</v>
      </c>
      <c r="E9357" s="53" t="str">
        <f t="shared" si="293"/>
        <v>2016_WIFLORENCE</v>
      </c>
      <c r="F9357">
        <v>417000</v>
      </c>
      <c r="G9357" s="53">
        <f t="array" ref="G9357">SUM(IF(A9357=A$5:A9357,IF(C9357=C$5:C9357,1,0),0))</f>
        <v>19</v>
      </c>
    </row>
    <row r="9358" spans="1:7" x14ac:dyDescent="0.25">
      <c r="A9358">
        <v>2016</v>
      </c>
      <c r="B9358" s="53" t="str">
        <f t="shared" si="292"/>
        <v>2016_WI20</v>
      </c>
      <c r="C9358" t="s">
        <v>391</v>
      </c>
      <c r="D9358" t="s">
        <v>2003</v>
      </c>
      <c r="E9358" s="53" t="str">
        <f t="shared" si="293"/>
        <v>2016_WIFOND DU LAC</v>
      </c>
      <c r="F9358">
        <v>417000</v>
      </c>
      <c r="G9358" s="53">
        <f t="array" ref="G9358">SUM(IF(A9358=A$5:A9358,IF(C9358=C$5:C9358,1,0),0))</f>
        <v>20</v>
      </c>
    </row>
    <row r="9359" spans="1:7" x14ac:dyDescent="0.25">
      <c r="A9359">
        <v>2016</v>
      </c>
      <c r="B9359" s="53" t="str">
        <f t="shared" si="292"/>
        <v>2016_WI21</v>
      </c>
      <c r="C9359" t="s">
        <v>391</v>
      </c>
      <c r="D9359" t="s">
        <v>1646</v>
      </c>
      <c r="E9359" s="53" t="str">
        <f t="shared" si="293"/>
        <v>2016_WIFOREST</v>
      </c>
      <c r="F9359">
        <v>417000</v>
      </c>
      <c r="G9359" s="53">
        <f t="array" ref="G9359">SUM(IF(A9359=A$5:A9359,IF(C9359=C$5:C9359,1,0),0))</f>
        <v>21</v>
      </c>
    </row>
    <row r="9360" spans="1:7" x14ac:dyDescent="0.25">
      <c r="A9360">
        <v>2016</v>
      </c>
      <c r="B9360" s="53" t="str">
        <f t="shared" si="292"/>
        <v>2016_WI22</v>
      </c>
      <c r="C9360" t="s">
        <v>391</v>
      </c>
      <c r="D9360" t="s">
        <v>520</v>
      </c>
      <c r="E9360" s="53" t="str">
        <f t="shared" si="293"/>
        <v>2016_WIGRANT</v>
      </c>
      <c r="F9360">
        <v>417000</v>
      </c>
      <c r="G9360" s="53">
        <f t="array" ref="G9360">SUM(IF(A9360=A$5:A9360,IF(C9360=C$5:C9360,1,0),0))</f>
        <v>22</v>
      </c>
    </row>
    <row r="9361" spans="1:7" x14ac:dyDescent="0.25">
      <c r="A9361">
        <v>2016</v>
      </c>
      <c r="B9361" s="53" t="str">
        <f t="shared" si="292"/>
        <v>2016_WI23</v>
      </c>
      <c r="C9361" t="s">
        <v>391</v>
      </c>
      <c r="D9361" t="s">
        <v>1024</v>
      </c>
      <c r="E9361" s="53" t="str">
        <f t="shared" si="293"/>
        <v>2016_WIGREEN</v>
      </c>
      <c r="F9361">
        <v>417000</v>
      </c>
      <c r="G9361" s="53">
        <f t="array" ref="G9361">SUM(IF(A9361=A$5:A9361,IF(C9361=C$5:C9361,1,0),0))</f>
        <v>23</v>
      </c>
    </row>
    <row r="9362" spans="1:7" x14ac:dyDescent="0.25">
      <c r="A9362">
        <v>2016</v>
      </c>
      <c r="B9362" s="53" t="str">
        <f t="shared" si="292"/>
        <v>2016_WI24</v>
      </c>
      <c r="C9362" t="s">
        <v>391</v>
      </c>
      <c r="D9362" t="s">
        <v>2004</v>
      </c>
      <c r="E9362" s="53" t="str">
        <f t="shared" si="293"/>
        <v>2016_WIGREEN LAKE</v>
      </c>
      <c r="F9362">
        <v>417000</v>
      </c>
      <c r="G9362" s="53">
        <f t="array" ref="G9362">SUM(IF(A9362=A$5:A9362,IF(C9362=C$5:C9362,1,0),0))</f>
        <v>24</v>
      </c>
    </row>
    <row r="9363" spans="1:7" x14ac:dyDescent="0.25">
      <c r="A9363">
        <v>2016</v>
      </c>
      <c r="B9363" s="53" t="str">
        <f t="shared" si="292"/>
        <v>2016_WI25</v>
      </c>
      <c r="C9363" t="s">
        <v>391</v>
      </c>
      <c r="D9363" t="s">
        <v>93</v>
      </c>
      <c r="E9363" s="53" t="str">
        <f t="shared" si="293"/>
        <v>2016_WIIOWA</v>
      </c>
      <c r="F9363">
        <v>417000</v>
      </c>
      <c r="G9363" s="53">
        <f t="array" ref="G9363">SUM(IF(A9363=A$5:A9363,IF(C9363=C$5:C9363,1,0),0))</f>
        <v>25</v>
      </c>
    </row>
    <row r="9364" spans="1:7" x14ac:dyDescent="0.25">
      <c r="A9364">
        <v>2016</v>
      </c>
      <c r="B9364" s="53" t="str">
        <f t="shared" si="292"/>
        <v>2016_WI26</v>
      </c>
      <c r="C9364" t="s">
        <v>391</v>
      </c>
      <c r="D9364" t="s">
        <v>1145</v>
      </c>
      <c r="E9364" s="53" t="str">
        <f t="shared" si="293"/>
        <v>2016_WIIRON</v>
      </c>
      <c r="F9364">
        <v>417000</v>
      </c>
      <c r="G9364" s="53">
        <f t="array" ref="G9364">SUM(IF(A9364=A$5:A9364,IF(C9364=C$5:C9364,1,0),0))</f>
        <v>26</v>
      </c>
    </row>
    <row r="9365" spans="1:7" x14ac:dyDescent="0.25">
      <c r="A9365">
        <v>2016</v>
      </c>
      <c r="B9365" s="53" t="str">
        <f t="shared" si="292"/>
        <v>2016_WI27</v>
      </c>
      <c r="C9365" t="s">
        <v>391</v>
      </c>
      <c r="D9365" t="s">
        <v>460</v>
      </c>
      <c r="E9365" s="53" t="str">
        <f t="shared" si="293"/>
        <v>2016_WIJACKSON</v>
      </c>
      <c r="F9365">
        <v>417000</v>
      </c>
      <c r="G9365" s="53">
        <f t="array" ref="G9365">SUM(IF(A9365=A$5:A9365,IF(C9365=C$5:C9365,1,0),0))</f>
        <v>27</v>
      </c>
    </row>
    <row r="9366" spans="1:7" x14ac:dyDescent="0.25">
      <c r="A9366">
        <v>2016</v>
      </c>
      <c r="B9366" s="53" t="str">
        <f t="shared" si="292"/>
        <v>2016_WI28</v>
      </c>
      <c r="C9366" t="s">
        <v>391</v>
      </c>
      <c r="D9366" t="s">
        <v>196</v>
      </c>
      <c r="E9366" s="53" t="str">
        <f t="shared" si="293"/>
        <v>2016_WIJEFFERSON</v>
      </c>
      <c r="F9366">
        <v>417000</v>
      </c>
      <c r="G9366" s="53">
        <f t="array" ref="G9366">SUM(IF(A9366=A$5:A9366,IF(C9366=C$5:C9366,1,0),0))</f>
        <v>28</v>
      </c>
    </row>
    <row r="9367" spans="1:7" x14ac:dyDescent="0.25">
      <c r="A9367">
        <v>2016</v>
      </c>
      <c r="B9367" s="53" t="str">
        <f t="shared" si="292"/>
        <v>2016_WI29</v>
      </c>
      <c r="C9367" t="s">
        <v>391</v>
      </c>
      <c r="D9367" t="s">
        <v>141</v>
      </c>
      <c r="E9367" s="53" t="str">
        <f t="shared" si="293"/>
        <v>2016_WIJUNEAU</v>
      </c>
      <c r="F9367">
        <v>417000</v>
      </c>
      <c r="G9367" s="53">
        <f t="array" ref="G9367">SUM(IF(A9367=A$5:A9367,IF(C9367=C$5:C9367,1,0),0))</f>
        <v>29</v>
      </c>
    </row>
    <row r="9368" spans="1:7" x14ac:dyDescent="0.25">
      <c r="A9368">
        <v>2016</v>
      </c>
      <c r="B9368" s="53" t="str">
        <f t="shared" si="292"/>
        <v>2016_WI30</v>
      </c>
      <c r="C9368" t="s">
        <v>391</v>
      </c>
      <c r="D9368" t="s">
        <v>2005</v>
      </c>
      <c r="E9368" s="53" t="str">
        <f t="shared" si="293"/>
        <v>2016_WIKENOSHA</v>
      </c>
      <c r="F9368">
        <v>417000</v>
      </c>
      <c r="G9368" s="53">
        <f t="array" ref="G9368">SUM(IF(A9368=A$5:A9368,IF(C9368=C$5:C9368,1,0),0))</f>
        <v>30</v>
      </c>
    </row>
    <row r="9369" spans="1:7" x14ac:dyDescent="0.25">
      <c r="A9369">
        <v>2016</v>
      </c>
      <c r="B9369" s="53" t="str">
        <f t="shared" si="292"/>
        <v>2016_WI31</v>
      </c>
      <c r="C9369" t="s">
        <v>391</v>
      </c>
      <c r="D9369" t="s">
        <v>2006</v>
      </c>
      <c r="E9369" s="53" t="str">
        <f t="shared" si="293"/>
        <v>2016_WIKEWAUNEE</v>
      </c>
      <c r="F9369">
        <v>417000</v>
      </c>
      <c r="G9369" s="53">
        <f t="array" ref="G9369">SUM(IF(A9369=A$5:A9369,IF(C9369=C$5:C9369,1,0),0))</f>
        <v>31</v>
      </c>
    </row>
    <row r="9370" spans="1:7" x14ac:dyDescent="0.25">
      <c r="A9370">
        <v>2016</v>
      </c>
      <c r="B9370" s="53" t="str">
        <f t="shared" si="292"/>
        <v>2016_WI32</v>
      </c>
      <c r="C9370" t="s">
        <v>391</v>
      </c>
      <c r="D9370" t="s">
        <v>2007</v>
      </c>
      <c r="E9370" s="53" t="str">
        <f t="shared" si="293"/>
        <v>2016_WILA CROSSE</v>
      </c>
      <c r="F9370">
        <v>417000</v>
      </c>
      <c r="G9370" s="53">
        <f t="array" ref="G9370">SUM(IF(A9370=A$5:A9370,IF(C9370=C$5:C9370,1,0),0))</f>
        <v>32</v>
      </c>
    </row>
    <row r="9371" spans="1:7" x14ac:dyDescent="0.25">
      <c r="A9371">
        <v>2016</v>
      </c>
      <c r="B9371" s="53" t="str">
        <f t="shared" si="292"/>
        <v>2016_WI33</v>
      </c>
      <c r="C9371" t="s">
        <v>391</v>
      </c>
      <c r="D9371" t="s">
        <v>526</v>
      </c>
      <c r="E9371" s="53" t="str">
        <f t="shared" si="293"/>
        <v>2016_WILAFAYETTE</v>
      </c>
      <c r="F9371">
        <v>417000</v>
      </c>
      <c r="G9371" s="53">
        <f t="array" ref="G9371">SUM(IF(A9371=A$5:A9371,IF(C9371=C$5:C9371,1,0),0))</f>
        <v>33</v>
      </c>
    </row>
    <row r="9372" spans="1:7" x14ac:dyDescent="0.25">
      <c r="A9372">
        <v>2016</v>
      </c>
      <c r="B9372" s="53" t="str">
        <f t="shared" si="292"/>
        <v>2016_WI34</v>
      </c>
      <c r="C9372" t="s">
        <v>391</v>
      </c>
      <c r="D9372" t="s">
        <v>2008</v>
      </c>
      <c r="E9372" s="53" t="str">
        <f t="shared" si="293"/>
        <v>2016_WILANGLADE</v>
      </c>
      <c r="F9372">
        <v>417000</v>
      </c>
      <c r="G9372" s="53">
        <f t="array" ref="G9372">SUM(IF(A9372=A$5:A9372,IF(C9372=C$5:C9372,1,0),0))</f>
        <v>34</v>
      </c>
    </row>
    <row r="9373" spans="1:7" x14ac:dyDescent="0.25">
      <c r="A9373">
        <v>2016</v>
      </c>
      <c r="B9373" s="53" t="str">
        <f t="shared" si="292"/>
        <v>2016_WI35</v>
      </c>
      <c r="C9373" t="s">
        <v>391</v>
      </c>
      <c r="D9373" t="s">
        <v>221</v>
      </c>
      <c r="E9373" s="53" t="str">
        <f t="shared" si="293"/>
        <v>2016_WILINCOLN</v>
      </c>
      <c r="F9373">
        <v>417000</v>
      </c>
      <c r="G9373" s="53">
        <f t="array" ref="G9373">SUM(IF(A9373=A$5:A9373,IF(C9373=C$5:C9373,1,0),0))</f>
        <v>35</v>
      </c>
    </row>
    <row r="9374" spans="1:7" x14ac:dyDescent="0.25">
      <c r="A9374">
        <v>2016</v>
      </c>
      <c r="B9374" s="53" t="str">
        <f t="shared" si="292"/>
        <v>2016_WI36</v>
      </c>
      <c r="C9374" t="s">
        <v>391</v>
      </c>
      <c r="D9374" t="s">
        <v>2009</v>
      </c>
      <c r="E9374" s="53" t="str">
        <f t="shared" si="293"/>
        <v>2016_WIMANITOWOC</v>
      </c>
      <c r="F9374">
        <v>417000</v>
      </c>
      <c r="G9374" s="53">
        <f t="array" ref="G9374">SUM(IF(A9374=A$5:A9374,IF(C9374=C$5:C9374,1,0),0))</f>
        <v>36</v>
      </c>
    </row>
    <row r="9375" spans="1:7" x14ac:dyDescent="0.25">
      <c r="A9375">
        <v>2016</v>
      </c>
      <c r="B9375" s="53" t="str">
        <f t="shared" si="292"/>
        <v>2016_WI37</v>
      </c>
      <c r="C9375" t="s">
        <v>391</v>
      </c>
      <c r="D9375" t="s">
        <v>2010</v>
      </c>
      <c r="E9375" s="53" t="str">
        <f t="shared" si="293"/>
        <v>2016_WIMARATHON</v>
      </c>
      <c r="F9375">
        <v>417000</v>
      </c>
      <c r="G9375" s="53">
        <f t="array" ref="G9375">SUM(IF(A9375=A$5:A9375,IF(C9375=C$5:C9375,1,0),0))</f>
        <v>37</v>
      </c>
    </row>
    <row r="9376" spans="1:7" x14ac:dyDescent="0.25">
      <c r="A9376">
        <v>2016</v>
      </c>
      <c r="B9376" s="53" t="str">
        <f t="shared" si="292"/>
        <v>2016_WI38</v>
      </c>
      <c r="C9376" t="s">
        <v>391</v>
      </c>
      <c r="D9376" t="s">
        <v>2011</v>
      </c>
      <c r="E9376" s="53" t="str">
        <f t="shared" si="293"/>
        <v>2016_WIMARINETTE</v>
      </c>
      <c r="F9376">
        <v>417000</v>
      </c>
      <c r="G9376" s="53">
        <f t="array" ref="G9376">SUM(IF(A9376=A$5:A9376,IF(C9376=C$5:C9376,1,0),0))</f>
        <v>38</v>
      </c>
    </row>
    <row r="9377" spans="1:7" x14ac:dyDescent="0.25">
      <c r="A9377">
        <v>2016</v>
      </c>
      <c r="B9377" s="53" t="str">
        <f t="shared" si="292"/>
        <v>2016_WI39</v>
      </c>
      <c r="C9377" t="s">
        <v>391</v>
      </c>
      <c r="D9377" t="s">
        <v>1157</v>
      </c>
      <c r="E9377" s="53" t="str">
        <f t="shared" si="293"/>
        <v>2016_WIMARQUETTE</v>
      </c>
      <c r="F9377">
        <v>417000</v>
      </c>
      <c r="G9377" s="53">
        <f t="array" ref="G9377">SUM(IF(A9377=A$5:A9377,IF(C9377=C$5:C9377,1,0),0))</f>
        <v>39</v>
      </c>
    </row>
    <row r="9378" spans="1:7" x14ac:dyDescent="0.25">
      <c r="A9378">
        <v>2016</v>
      </c>
      <c r="B9378" s="53" t="str">
        <f t="shared" si="292"/>
        <v>2016_WI40</v>
      </c>
      <c r="C9378" t="s">
        <v>391</v>
      </c>
      <c r="D9378" t="s">
        <v>1159</v>
      </c>
      <c r="E9378" s="53" t="str">
        <f t="shared" si="293"/>
        <v>2016_WIMENOMINEE</v>
      </c>
      <c r="F9378">
        <v>417000</v>
      </c>
      <c r="G9378" s="53">
        <f t="array" ref="G9378">SUM(IF(A9378=A$5:A9378,IF(C9378=C$5:C9378,1,0),0))</f>
        <v>40</v>
      </c>
    </row>
    <row r="9379" spans="1:7" x14ac:dyDescent="0.25">
      <c r="A9379">
        <v>2016</v>
      </c>
      <c r="B9379" s="53" t="str">
        <f t="shared" si="292"/>
        <v>2016_WI41</v>
      </c>
      <c r="C9379" t="s">
        <v>391</v>
      </c>
      <c r="D9379" t="s">
        <v>2012</v>
      </c>
      <c r="E9379" s="53" t="str">
        <f t="shared" si="293"/>
        <v>2016_WIMILWAUKEE</v>
      </c>
      <c r="F9379">
        <v>417000</v>
      </c>
      <c r="G9379" s="53">
        <f t="array" ref="G9379">SUM(IF(A9379=A$5:A9379,IF(C9379=C$5:C9379,1,0),0))</f>
        <v>41</v>
      </c>
    </row>
    <row r="9380" spans="1:7" x14ac:dyDescent="0.25">
      <c r="A9380">
        <v>2016</v>
      </c>
      <c r="B9380" s="53" t="str">
        <f t="shared" si="292"/>
        <v>2016_WI42</v>
      </c>
      <c r="C9380" t="s">
        <v>391</v>
      </c>
      <c r="D9380" t="s">
        <v>210</v>
      </c>
      <c r="E9380" s="53" t="str">
        <f t="shared" si="293"/>
        <v>2016_WIMONROE</v>
      </c>
      <c r="F9380">
        <v>417000</v>
      </c>
      <c r="G9380" s="53">
        <f t="array" ref="G9380">SUM(IF(A9380=A$5:A9380,IF(C9380=C$5:C9380,1,0),0))</f>
        <v>42</v>
      </c>
    </row>
    <row r="9381" spans="1:7" x14ac:dyDescent="0.25">
      <c r="A9381">
        <v>2016</v>
      </c>
      <c r="B9381" s="53" t="str">
        <f t="shared" si="292"/>
        <v>2016_WI43</v>
      </c>
      <c r="C9381" t="s">
        <v>391</v>
      </c>
      <c r="D9381" t="s">
        <v>2013</v>
      </c>
      <c r="E9381" s="53" t="str">
        <f t="shared" si="293"/>
        <v>2016_WIOCONTO</v>
      </c>
      <c r="F9381">
        <v>417000</v>
      </c>
      <c r="G9381" s="53">
        <f t="array" ref="G9381">SUM(IF(A9381=A$5:A9381,IF(C9381=C$5:C9381,1,0),0))</f>
        <v>43</v>
      </c>
    </row>
    <row r="9382" spans="1:7" x14ac:dyDescent="0.25">
      <c r="A9382">
        <v>2016</v>
      </c>
      <c r="B9382" s="53" t="str">
        <f t="shared" si="292"/>
        <v>2016_WI44</v>
      </c>
      <c r="C9382" t="s">
        <v>391</v>
      </c>
      <c r="D9382" t="s">
        <v>799</v>
      </c>
      <c r="E9382" s="53" t="str">
        <f t="shared" si="293"/>
        <v>2016_WIONEIDA</v>
      </c>
      <c r="F9382">
        <v>417000</v>
      </c>
      <c r="G9382" s="53">
        <f t="array" ref="G9382">SUM(IF(A9382=A$5:A9382,IF(C9382=C$5:C9382,1,0),0))</f>
        <v>44</v>
      </c>
    </row>
    <row r="9383" spans="1:7" x14ac:dyDescent="0.25">
      <c r="A9383">
        <v>2016</v>
      </c>
      <c r="B9383" s="53" t="str">
        <f t="shared" si="292"/>
        <v>2016_WI45</v>
      </c>
      <c r="C9383" t="s">
        <v>391</v>
      </c>
      <c r="D9383" t="s">
        <v>2014</v>
      </c>
      <c r="E9383" s="53" t="str">
        <f t="shared" si="293"/>
        <v>2016_WIOUTAGAMIE</v>
      </c>
      <c r="F9383">
        <v>417000</v>
      </c>
      <c r="G9383" s="53">
        <f t="array" ref="G9383">SUM(IF(A9383=A$5:A9383,IF(C9383=C$5:C9383,1,0),0))</f>
        <v>45</v>
      </c>
    </row>
    <row r="9384" spans="1:7" x14ac:dyDescent="0.25">
      <c r="A9384">
        <v>2016</v>
      </c>
      <c r="B9384" s="53" t="str">
        <f t="shared" si="292"/>
        <v>2016_WI46</v>
      </c>
      <c r="C9384" t="s">
        <v>391</v>
      </c>
      <c r="D9384" t="s">
        <v>2015</v>
      </c>
      <c r="E9384" s="53" t="str">
        <f t="shared" si="293"/>
        <v>2016_WIOZAUKEE</v>
      </c>
      <c r="F9384">
        <v>417000</v>
      </c>
      <c r="G9384" s="53">
        <f t="array" ref="G9384">SUM(IF(A9384=A$5:A9384,IF(C9384=C$5:C9384,1,0),0))</f>
        <v>46</v>
      </c>
    </row>
    <row r="9385" spans="1:7" x14ac:dyDescent="0.25">
      <c r="A9385">
        <v>2016</v>
      </c>
      <c r="B9385" s="53" t="str">
        <f t="shared" si="292"/>
        <v>2016_WI47</v>
      </c>
      <c r="C9385" t="s">
        <v>391</v>
      </c>
      <c r="D9385" t="s">
        <v>2016</v>
      </c>
      <c r="E9385" s="53" t="str">
        <f t="shared" si="293"/>
        <v>2016_WIPEPIN</v>
      </c>
      <c r="F9385">
        <v>417000</v>
      </c>
      <c r="G9385" s="53">
        <f t="array" ref="G9385">SUM(IF(A9385=A$5:A9385,IF(C9385=C$5:C9385,1,0),0))</f>
        <v>47</v>
      </c>
    </row>
    <row r="9386" spans="1:7" x14ac:dyDescent="0.25">
      <c r="A9386">
        <v>2016</v>
      </c>
      <c r="B9386" s="53" t="str">
        <f t="shared" si="292"/>
        <v>2016_WI48</v>
      </c>
      <c r="C9386" t="s">
        <v>391</v>
      </c>
      <c r="D9386" t="s">
        <v>358</v>
      </c>
      <c r="E9386" s="53" t="str">
        <f t="shared" si="293"/>
        <v>2016_WIPIERCE</v>
      </c>
      <c r="F9386">
        <v>417000</v>
      </c>
      <c r="G9386" s="53">
        <f t="array" ref="G9386">SUM(IF(A9386=A$5:A9386,IF(C9386=C$5:C9386,1,0),0))</f>
        <v>48</v>
      </c>
    </row>
    <row r="9387" spans="1:7" x14ac:dyDescent="0.25">
      <c r="A9387">
        <v>2016</v>
      </c>
      <c r="B9387" s="53" t="str">
        <f t="shared" si="292"/>
        <v>2016_WI49</v>
      </c>
      <c r="C9387" t="s">
        <v>391</v>
      </c>
      <c r="D9387" t="s">
        <v>535</v>
      </c>
      <c r="E9387" s="53" t="str">
        <f t="shared" si="293"/>
        <v>2016_WIPOLK</v>
      </c>
      <c r="F9387">
        <v>417000</v>
      </c>
      <c r="G9387" s="53">
        <f t="array" ref="G9387">SUM(IF(A9387=A$5:A9387,IF(C9387=C$5:C9387,1,0),0))</f>
        <v>49</v>
      </c>
    </row>
    <row r="9388" spans="1:7" x14ac:dyDescent="0.25">
      <c r="A9388">
        <v>2016</v>
      </c>
      <c r="B9388" s="53" t="str">
        <f t="shared" si="292"/>
        <v>2016_WI50</v>
      </c>
      <c r="C9388" t="s">
        <v>391</v>
      </c>
      <c r="D9388" t="s">
        <v>1567</v>
      </c>
      <c r="E9388" s="53" t="str">
        <f t="shared" si="293"/>
        <v>2016_WIPORTAGE</v>
      </c>
      <c r="F9388">
        <v>417000</v>
      </c>
      <c r="G9388" s="53">
        <f t="array" ref="G9388">SUM(IF(A9388=A$5:A9388,IF(C9388=C$5:C9388,1,0),0))</f>
        <v>50</v>
      </c>
    </row>
    <row r="9389" spans="1:7" x14ac:dyDescent="0.25">
      <c r="A9389">
        <v>2016</v>
      </c>
      <c r="B9389" s="53" t="str">
        <f t="shared" si="292"/>
        <v>2016_WI51</v>
      </c>
      <c r="C9389" t="s">
        <v>391</v>
      </c>
      <c r="D9389" t="s">
        <v>2017</v>
      </c>
      <c r="E9389" s="53" t="str">
        <f t="shared" si="293"/>
        <v>2016_WIPRICE</v>
      </c>
      <c r="F9389">
        <v>417000</v>
      </c>
      <c r="G9389" s="53">
        <f t="array" ref="G9389">SUM(IF(A9389=A$5:A9389,IF(C9389=C$5:C9389,1,0),0))</f>
        <v>51</v>
      </c>
    </row>
    <row r="9390" spans="1:7" x14ac:dyDescent="0.25">
      <c r="A9390">
        <v>2016</v>
      </c>
      <c r="B9390" s="53" t="str">
        <f t="shared" si="292"/>
        <v>2016_WI52</v>
      </c>
      <c r="C9390" t="s">
        <v>391</v>
      </c>
      <c r="D9390" t="s">
        <v>2018</v>
      </c>
      <c r="E9390" s="53" t="str">
        <f t="shared" si="293"/>
        <v>2016_WIRACINE</v>
      </c>
      <c r="F9390">
        <v>417000</v>
      </c>
      <c r="G9390" s="53">
        <f t="array" ref="G9390">SUM(IF(A9390=A$5:A9390,IF(C9390=C$5:C9390,1,0),0))</f>
        <v>52</v>
      </c>
    </row>
    <row r="9391" spans="1:7" x14ac:dyDescent="0.25">
      <c r="A9391">
        <v>2016</v>
      </c>
      <c r="B9391" s="53" t="str">
        <f t="shared" si="292"/>
        <v>2016_WI53</v>
      </c>
      <c r="C9391" t="s">
        <v>391</v>
      </c>
      <c r="D9391" t="s">
        <v>845</v>
      </c>
      <c r="E9391" s="53" t="str">
        <f t="shared" si="293"/>
        <v>2016_WIRICHLAND</v>
      </c>
      <c r="F9391">
        <v>417000</v>
      </c>
      <c r="G9391" s="53">
        <f t="array" ref="G9391">SUM(IF(A9391=A$5:A9391,IF(C9391=C$5:C9391,1,0),0))</f>
        <v>53</v>
      </c>
    </row>
    <row r="9392" spans="1:7" x14ac:dyDescent="0.25">
      <c r="A9392">
        <v>2016</v>
      </c>
      <c r="B9392" s="53" t="str">
        <f t="shared" si="292"/>
        <v>2016_WI54</v>
      </c>
      <c r="C9392" t="s">
        <v>391</v>
      </c>
      <c r="D9392" t="s">
        <v>1226</v>
      </c>
      <c r="E9392" s="53" t="str">
        <f t="shared" si="293"/>
        <v>2016_WIROCK</v>
      </c>
      <c r="F9392">
        <v>417000</v>
      </c>
      <c r="G9392" s="53">
        <f t="array" ref="G9392">SUM(IF(A9392=A$5:A9392,IF(C9392=C$5:C9392,1,0),0))</f>
        <v>54</v>
      </c>
    </row>
    <row r="9393" spans="1:7" x14ac:dyDescent="0.25">
      <c r="A9393">
        <v>2016</v>
      </c>
      <c r="B9393" s="53" t="str">
        <f t="shared" si="292"/>
        <v>2016_WI55</v>
      </c>
      <c r="C9393" t="s">
        <v>391</v>
      </c>
      <c r="D9393" t="s">
        <v>1866</v>
      </c>
      <c r="E9393" s="53" t="str">
        <f t="shared" si="293"/>
        <v>2016_WIRUSK</v>
      </c>
      <c r="F9393">
        <v>417000</v>
      </c>
      <c r="G9393" s="53">
        <f t="array" ref="G9393">SUM(IF(A9393=A$5:A9393,IF(C9393=C$5:C9393,1,0),0))</f>
        <v>55</v>
      </c>
    </row>
    <row r="9394" spans="1:7" x14ac:dyDescent="0.25">
      <c r="A9394">
        <v>2016</v>
      </c>
      <c r="B9394" s="53" t="str">
        <f t="shared" si="292"/>
        <v>2016_WI56</v>
      </c>
      <c r="C9394" t="s">
        <v>391</v>
      </c>
      <c r="D9394" t="s">
        <v>2019</v>
      </c>
      <c r="E9394" s="53" t="str">
        <f t="shared" si="293"/>
        <v>2016_WIST. CROIX</v>
      </c>
      <c r="F9394">
        <v>417000</v>
      </c>
      <c r="G9394" s="53">
        <f t="array" ref="G9394">SUM(IF(A9394=A$5:A9394,IF(C9394=C$5:C9394,1,0),0))</f>
        <v>56</v>
      </c>
    </row>
    <row r="9395" spans="1:7" x14ac:dyDescent="0.25">
      <c r="A9395">
        <v>2016</v>
      </c>
      <c r="B9395" s="53" t="str">
        <f t="shared" si="292"/>
        <v>2016_WI57</v>
      </c>
      <c r="C9395" t="s">
        <v>391</v>
      </c>
      <c r="D9395" t="s">
        <v>2020</v>
      </c>
      <c r="E9395" s="53" t="str">
        <f t="shared" si="293"/>
        <v>2016_WISAUK</v>
      </c>
      <c r="F9395">
        <v>417000</v>
      </c>
      <c r="G9395" s="53">
        <f t="array" ref="G9395">SUM(IF(A9395=A$5:A9395,IF(C9395=C$5:C9395,1,0),0))</f>
        <v>57</v>
      </c>
    </row>
    <row r="9396" spans="1:7" x14ac:dyDescent="0.25">
      <c r="A9396">
        <v>2016</v>
      </c>
      <c r="B9396" s="53" t="str">
        <f t="shared" si="292"/>
        <v>2016_WI58</v>
      </c>
      <c r="C9396" t="s">
        <v>391</v>
      </c>
      <c r="D9396" t="s">
        <v>2021</v>
      </c>
      <c r="E9396" s="53" t="str">
        <f t="shared" si="293"/>
        <v>2016_WISAWYER</v>
      </c>
      <c r="F9396">
        <v>417000</v>
      </c>
      <c r="G9396" s="53">
        <f t="array" ref="G9396">SUM(IF(A9396=A$5:A9396,IF(C9396=C$5:C9396,1,0),0))</f>
        <v>58</v>
      </c>
    </row>
    <row r="9397" spans="1:7" x14ac:dyDescent="0.25">
      <c r="A9397">
        <v>2016</v>
      </c>
      <c r="B9397" s="53" t="str">
        <f t="shared" si="292"/>
        <v>2016_WI59</v>
      </c>
      <c r="C9397" t="s">
        <v>391</v>
      </c>
      <c r="D9397" t="s">
        <v>2022</v>
      </c>
      <c r="E9397" s="53" t="str">
        <f t="shared" si="293"/>
        <v>2016_WISHAWANO</v>
      </c>
      <c r="F9397">
        <v>417000</v>
      </c>
      <c r="G9397" s="53">
        <f t="array" ref="G9397">SUM(IF(A9397=A$5:A9397,IF(C9397=C$5:C9397,1,0),0))</f>
        <v>59</v>
      </c>
    </row>
    <row r="9398" spans="1:7" x14ac:dyDescent="0.25">
      <c r="A9398">
        <v>2016</v>
      </c>
      <c r="B9398" s="53" t="str">
        <f t="shared" si="292"/>
        <v>2016_WI60</v>
      </c>
      <c r="C9398" t="s">
        <v>391</v>
      </c>
      <c r="D9398" t="s">
        <v>2023</v>
      </c>
      <c r="E9398" s="53" t="str">
        <f t="shared" si="293"/>
        <v>2016_WISHEBOYGAN</v>
      </c>
      <c r="F9398">
        <v>417000</v>
      </c>
      <c r="G9398" s="53">
        <f t="array" ref="G9398">SUM(IF(A9398=A$5:A9398,IF(C9398=C$5:C9398,1,0),0))</f>
        <v>60</v>
      </c>
    </row>
    <row r="9399" spans="1:7" x14ac:dyDescent="0.25">
      <c r="A9399">
        <v>2016</v>
      </c>
      <c r="B9399" s="53" t="str">
        <f t="shared" si="292"/>
        <v>2016_WI61</v>
      </c>
      <c r="C9399" t="s">
        <v>391</v>
      </c>
      <c r="D9399" t="s">
        <v>668</v>
      </c>
      <c r="E9399" s="53" t="str">
        <f t="shared" si="293"/>
        <v>2016_WITAYLOR</v>
      </c>
      <c r="F9399">
        <v>417000</v>
      </c>
      <c r="G9399" s="53">
        <f t="array" ref="G9399">SUM(IF(A9399=A$5:A9399,IF(C9399=C$5:C9399,1,0),0))</f>
        <v>61</v>
      </c>
    </row>
    <row r="9400" spans="1:7" x14ac:dyDescent="0.25">
      <c r="A9400">
        <v>2016</v>
      </c>
      <c r="B9400" s="53" t="str">
        <f t="shared" si="292"/>
        <v>2016_WI62</v>
      </c>
      <c r="C9400" t="s">
        <v>391</v>
      </c>
      <c r="D9400" t="s">
        <v>2024</v>
      </c>
      <c r="E9400" s="53" t="str">
        <f t="shared" si="293"/>
        <v>2016_WITREMPEALEAU</v>
      </c>
      <c r="F9400">
        <v>417000</v>
      </c>
      <c r="G9400" s="53">
        <f t="array" ref="G9400">SUM(IF(A9400=A$5:A9400,IF(C9400=C$5:C9400,1,0),0))</f>
        <v>62</v>
      </c>
    </row>
    <row r="9401" spans="1:7" x14ac:dyDescent="0.25">
      <c r="A9401">
        <v>2016</v>
      </c>
      <c r="B9401" s="53" t="str">
        <f t="shared" si="292"/>
        <v>2016_WI63</v>
      </c>
      <c r="C9401" t="s">
        <v>391</v>
      </c>
      <c r="D9401" t="s">
        <v>1095</v>
      </c>
      <c r="E9401" s="53" t="str">
        <f t="shared" si="293"/>
        <v>2016_WIVERNON</v>
      </c>
      <c r="F9401">
        <v>417000</v>
      </c>
      <c r="G9401" s="53">
        <f t="array" ref="G9401">SUM(IF(A9401=A$5:A9401,IF(C9401=C$5:C9401,1,0),0))</f>
        <v>63</v>
      </c>
    </row>
    <row r="9402" spans="1:7" x14ac:dyDescent="0.25">
      <c r="A9402">
        <v>2016</v>
      </c>
      <c r="B9402" s="53" t="str">
        <f t="shared" si="292"/>
        <v>2016_WI64</v>
      </c>
      <c r="C9402" t="s">
        <v>391</v>
      </c>
      <c r="D9402" t="s">
        <v>2025</v>
      </c>
      <c r="E9402" s="53" t="str">
        <f t="shared" si="293"/>
        <v>2016_WIVILAS</v>
      </c>
      <c r="F9402">
        <v>417000</v>
      </c>
      <c r="G9402" s="53">
        <f t="array" ref="G9402">SUM(IF(A9402=A$5:A9402,IF(C9402=C$5:C9402,1,0),0))</f>
        <v>64</v>
      </c>
    </row>
    <row r="9403" spans="1:7" x14ac:dyDescent="0.25">
      <c r="A9403">
        <v>2016</v>
      </c>
      <c r="B9403" s="53" t="str">
        <f t="shared" si="292"/>
        <v>2016_WI65</v>
      </c>
      <c r="C9403" t="s">
        <v>391</v>
      </c>
      <c r="D9403" t="s">
        <v>1724</v>
      </c>
      <c r="E9403" s="53" t="str">
        <f t="shared" si="293"/>
        <v>2016_WIWALWORTH</v>
      </c>
      <c r="F9403">
        <v>417000</v>
      </c>
      <c r="G9403" s="53">
        <f t="array" ref="G9403">SUM(IF(A9403=A$5:A9403,IF(C9403=C$5:C9403,1,0),0))</f>
        <v>65</v>
      </c>
    </row>
    <row r="9404" spans="1:7" x14ac:dyDescent="0.25">
      <c r="A9404">
        <v>2016</v>
      </c>
      <c r="B9404" s="53" t="str">
        <f t="shared" si="292"/>
        <v>2016_WI66</v>
      </c>
      <c r="C9404" t="s">
        <v>391</v>
      </c>
      <c r="D9404" t="s">
        <v>2026</v>
      </c>
      <c r="E9404" s="53" t="str">
        <f t="shared" si="293"/>
        <v>2016_WIWASHBURN</v>
      </c>
      <c r="F9404">
        <v>417000</v>
      </c>
      <c r="G9404" s="53">
        <f t="array" ref="G9404">SUM(IF(A9404=A$5:A9404,IF(C9404=C$5:C9404,1,0),0))</f>
        <v>66</v>
      </c>
    </row>
    <row r="9405" spans="1:7" x14ac:dyDescent="0.25">
      <c r="A9405">
        <v>2016</v>
      </c>
      <c r="B9405" s="53" t="str">
        <f t="shared" si="292"/>
        <v>2016_WI67</v>
      </c>
      <c r="C9405" t="s">
        <v>391</v>
      </c>
      <c r="D9405" t="s">
        <v>125</v>
      </c>
      <c r="E9405" s="53" t="str">
        <f t="shared" si="293"/>
        <v>2016_WIWASHINGTON</v>
      </c>
      <c r="F9405">
        <v>417000</v>
      </c>
      <c r="G9405" s="53">
        <f t="array" ref="G9405">SUM(IF(A9405=A$5:A9405,IF(C9405=C$5:C9405,1,0),0))</f>
        <v>67</v>
      </c>
    </row>
    <row r="9406" spans="1:7" x14ac:dyDescent="0.25">
      <c r="A9406">
        <v>2016</v>
      </c>
      <c r="B9406" s="53" t="str">
        <f t="shared" si="292"/>
        <v>2016_WI68</v>
      </c>
      <c r="C9406" t="s">
        <v>391</v>
      </c>
      <c r="D9406" t="s">
        <v>2027</v>
      </c>
      <c r="E9406" s="53" t="str">
        <f t="shared" si="293"/>
        <v>2016_WIWAUKESHA</v>
      </c>
      <c r="F9406">
        <v>417000</v>
      </c>
      <c r="G9406" s="53">
        <f t="array" ref="G9406">SUM(IF(A9406=A$5:A9406,IF(C9406=C$5:C9406,1,0),0))</f>
        <v>68</v>
      </c>
    </row>
    <row r="9407" spans="1:7" x14ac:dyDescent="0.25">
      <c r="A9407">
        <v>2016</v>
      </c>
      <c r="B9407" s="53" t="str">
        <f t="shared" si="292"/>
        <v>2016_WI69</v>
      </c>
      <c r="C9407" t="s">
        <v>391</v>
      </c>
      <c r="D9407" t="s">
        <v>2028</v>
      </c>
      <c r="E9407" s="53" t="str">
        <f t="shared" si="293"/>
        <v>2016_WIWAUPACA</v>
      </c>
      <c r="F9407">
        <v>417000</v>
      </c>
      <c r="G9407" s="53">
        <f t="array" ref="G9407">SUM(IF(A9407=A$5:A9407,IF(C9407=C$5:C9407,1,0),0))</f>
        <v>69</v>
      </c>
    </row>
    <row r="9408" spans="1:7" x14ac:dyDescent="0.25">
      <c r="A9408">
        <v>2016</v>
      </c>
      <c r="B9408" s="53" t="str">
        <f t="shared" si="292"/>
        <v>2016_WI70</v>
      </c>
      <c r="C9408" t="s">
        <v>391</v>
      </c>
      <c r="D9408" t="s">
        <v>2029</v>
      </c>
      <c r="E9408" s="53" t="str">
        <f t="shared" si="293"/>
        <v>2016_WIWAUSHARA</v>
      </c>
      <c r="F9408">
        <v>417000</v>
      </c>
      <c r="G9408" s="53">
        <f t="array" ref="G9408">SUM(IF(A9408=A$5:A9408,IF(C9408=C$5:C9408,1,0),0))</f>
        <v>70</v>
      </c>
    </row>
    <row r="9409" spans="1:7" x14ac:dyDescent="0.25">
      <c r="A9409">
        <v>2016</v>
      </c>
      <c r="B9409" s="53" t="str">
        <f t="shared" si="292"/>
        <v>2016_WI71</v>
      </c>
      <c r="C9409" t="s">
        <v>391</v>
      </c>
      <c r="D9409" t="s">
        <v>856</v>
      </c>
      <c r="E9409" s="53" t="str">
        <f t="shared" si="293"/>
        <v>2016_WIWINNEBAGO</v>
      </c>
      <c r="F9409">
        <v>417000</v>
      </c>
      <c r="G9409" s="53">
        <f t="array" ref="G9409">SUM(IF(A9409=A$5:A9409,IF(C9409=C$5:C9409,1,0),0))</f>
        <v>71</v>
      </c>
    </row>
    <row r="9410" spans="1:7" x14ac:dyDescent="0.25">
      <c r="A9410">
        <v>2016</v>
      </c>
      <c r="B9410" s="53" t="str">
        <f t="shared" si="292"/>
        <v>2016_WI72</v>
      </c>
      <c r="C9410" t="s">
        <v>391</v>
      </c>
      <c r="D9410" t="s">
        <v>1576</v>
      </c>
      <c r="E9410" s="53" t="str">
        <f t="shared" si="293"/>
        <v>2016_WIWOOD</v>
      </c>
      <c r="F9410">
        <v>417000</v>
      </c>
      <c r="G9410" s="53">
        <f t="array" ref="G9410">SUM(IF(A9410=A$5:A9410,IF(C9410=C$5:C9410,1,0),0))</f>
        <v>72</v>
      </c>
    </row>
    <row r="9411" spans="1:7" x14ac:dyDescent="0.25">
      <c r="A9411">
        <v>2016</v>
      </c>
      <c r="B9411" s="53" t="str">
        <f t="shared" si="292"/>
        <v>2016_WY1</v>
      </c>
      <c r="C9411" t="s">
        <v>362</v>
      </c>
      <c r="D9411" t="s">
        <v>1433</v>
      </c>
      <c r="E9411" s="53" t="str">
        <f t="shared" si="293"/>
        <v>2016_WYALBANY</v>
      </c>
      <c r="F9411">
        <v>417000</v>
      </c>
      <c r="G9411" s="53">
        <f t="array" ref="G9411">SUM(IF(A9411=A$5:A9411,IF(C9411=C$5:C9411,1,0),0))</f>
        <v>1</v>
      </c>
    </row>
    <row r="9412" spans="1:7" x14ac:dyDescent="0.25">
      <c r="A9412">
        <v>2016</v>
      </c>
      <c r="B9412" s="53" t="str">
        <f t="shared" si="292"/>
        <v>2016_WY2</v>
      </c>
      <c r="C9412" t="s">
        <v>362</v>
      </c>
      <c r="D9412" t="s">
        <v>1315</v>
      </c>
      <c r="E9412" s="53" t="str">
        <f t="shared" si="293"/>
        <v>2016_WYBIG HORN</v>
      </c>
      <c r="F9412">
        <v>417000</v>
      </c>
      <c r="G9412" s="53">
        <f t="array" ref="G9412">SUM(IF(A9412=A$5:A9412,IF(C9412=C$5:C9412,1,0),0))</f>
        <v>2</v>
      </c>
    </row>
    <row r="9413" spans="1:7" x14ac:dyDescent="0.25">
      <c r="A9413">
        <v>2016</v>
      </c>
      <c r="B9413" s="53" t="str">
        <f t="shared" si="292"/>
        <v>2016_WY3</v>
      </c>
      <c r="C9413" t="s">
        <v>362</v>
      </c>
      <c r="D9413" t="s">
        <v>1013</v>
      </c>
      <c r="E9413" s="53" t="str">
        <f t="shared" si="293"/>
        <v>2016_WYCAMPBELL</v>
      </c>
      <c r="F9413">
        <v>417000</v>
      </c>
      <c r="G9413" s="53">
        <f t="array" ref="G9413">SUM(IF(A9413=A$5:A9413,IF(C9413=C$5:C9413,1,0),0))</f>
        <v>3</v>
      </c>
    </row>
    <row r="9414" spans="1:7" x14ac:dyDescent="0.25">
      <c r="A9414">
        <v>2016</v>
      </c>
      <c r="B9414" s="53" t="str">
        <f t="shared" ref="B9414:B9477" si="294">A9414&amp;"_"&amp;C9414&amp;G9414</f>
        <v>2016_WY4</v>
      </c>
      <c r="C9414" t="s">
        <v>362</v>
      </c>
      <c r="D9414" t="s">
        <v>1317</v>
      </c>
      <c r="E9414" s="53" t="str">
        <f t="shared" ref="E9414:E9477" si="295">A9414&amp;"_"&amp;C9414&amp;D9414</f>
        <v>2016_WYCARBON</v>
      </c>
      <c r="F9414">
        <v>417000</v>
      </c>
      <c r="G9414" s="53">
        <f t="array" ref="G9414">SUM(IF(A9414=A$5:A9414,IF(C9414=C$5:C9414,1,0),0))</f>
        <v>4</v>
      </c>
    </row>
    <row r="9415" spans="1:7" x14ac:dyDescent="0.25">
      <c r="A9415">
        <v>2016</v>
      </c>
      <c r="B9415" s="53" t="str">
        <f t="shared" si="294"/>
        <v>2016_WY5</v>
      </c>
      <c r="C9415" t="s">
        <v>362</v>
      </c>
      <c r="D9415" t="s">
        <v>2030</v>
      </c>
      <c r="E9415" s="53" t="str">
        <f t="shared" si="295"/>
        <v>2016_WYCONVERSE</v>
      </c>
      <c r="F9415">
        <v>417000</v>
      </c>
      <c r="G9415" s="53">
        <f t="array" ref="G9415">SUM(IF(A9415=A$5:A9415,IF(C9415=C$5:C9415,1,0),0))</f>
        <v>5</v>
      </c>
    </row>
    <row r="9416" spans="1:7" x14ac:dyDescent="0.25">
      <c r="A9416">
        <v>2016</v>
      </c>
      <c r="B9416" s="53" t="str">
        <f t="shared" si="294"/>
        <v>2016_WY6</v>
      </c>
      <c r="C9416" t="s">
        <v>362</v>
      </c>
      <c r="D9416" t="s">
        <v>1620</v>
      </c>
      <c r="E9416" s="53" t="str">
        <f t="shared" si="295"/>
        <v>2016_WYCROOK</v>
      </c>
      <c r="F9416">
        <v>417000</v>
      </c>
      <c r="G9416" s="53">
        <f t="array" ref="G9416">SUM(IF(A9416=A$5:A9416,IF(C9416=C$5:C9416,1,0),0))</f>
        <v>6</v>
      </c>
    </row>
    <row r="9417" spans="1:7" x14ac:dyDescent="0.25">
      <c r="A9417">
        <v>2016</v>
      </c>
      <c r="B9417" s="53" t="str">
        <f t="shared" si="294"/>
        <v>2016_WY7</v>
      </c>
      <c r="C9417" t="s">
        <v>362</v>
      </c>
      <c r="D9417" t="s">
        <v>596</v>
      </c>
      <c r="E9417" s="53" t="str">
        <f t="shared" si="295"/>
        <v>2016_WYFREMONT</v>
      </c>
      <c r="F9417">
        <v>417000</v>
      </c>
      <c r="G9417" s="53">
        <f t="array" ref="G9417">SUM(IF(A9417=A$5:A9417,IF(C9417=C$5:C9417,1,0),0))</f>
        <v>7</v>
      </c>
    </row>
    <row r="9418" spans="1:7" x14ac:dyDescent="0.25">
      <c r="A9418">
        <v>2016</v>
      </c>
      <c r="B9418" s="53" t="str">
        <f t="shared" si="294"/>
        <v>2016_WY8</v>
      </c>
      <c r="C9418" t="s">
        <v>362</v>
      </c>
      <c r="D9418" t="s">
        <v>2031</v>
      </c>
      <c r="E9418" s="53" t="str">
        <f t="shared" si="295"/>
        <v>2016_WYGOSHEN</v>
      </c>
      <c r="F9418">
        <v>417000</v>
      </c>
      <c r="G9418" s="53">
        <f t="array" ref="G9418">SUM(IF(A9418=A$5:A9418,IF(C9418=C$5:C9418,1,0),0))</f>
        <v>8</v>
      </c>
    </row>
    <row r="9419" spans="1:7" x14ac:dyDescent="0.25">
      <c r="A9419">
        <v>2016</v>
      </c>
      <c r="B9419" s="53" t="str">
        <f t="shared" si="294"/>
        <v>2016_WY9</v>
      </c>
      <c r="C9419" t="s">
        <v>362</v>
      </c>
      <c r="D9419" t="s">
        <v>2032</v>
      </c>
      <c r="E9419" s="53" t="str">
        <f t="shared" si="295"/>
        <v>2016_WYHOT SPRINGS</v>
      </c>
      <c r="F9419">
        <v>417000</v>
      </c>
      <c r="G9419" s="53">
        <f t="array" ref="G9419">SUM(IF(A9419=A$5:A9419,IF(C9419=C$5:C9419,1,0),0))</f>
        <v>9</v>
      </c>
    </row>
    <row r="9420" spans="1:7" x14ac:dyDescent="0.25">
      <c r="A9420">
        <v>2016</v>
      </c>
      <c r="B9420" s="53" t="str">
        <f t="shared" si="294"/>
        <v>2016_WY10</v>
      </c>
      <c r="C9420" t="s">
        <v>362</v>
      </c>
      <c r="D9420" t="s">
        <v>525</v>
      </c>
      <c r="E9420" s="53" t="str">
        <f t="shared" si="295"/>
        <v>2016_WYJOHNSON</v>
      </c>
      <c r="F9420">
        <v>417000</v>
      </c>
      <c r="G9420" s="53">
        <f t="array" ref="G9420">SUM(IF(A9420=A$5:A9420,IF(C9420=C$5:C9420,1,0),0))</f>
        <v>10</v>
      </c>
    </row>
    <row r="9421" spans="1:7" x14ac:dyDescent="0.25">
      <c r="A9421">
        <v>2016</v>
      </c>
      <c r="B9421" s="53" t="str">
        <f t="shared" si="294"/>
        <v>2016_WY11</v>
      </c>
      <c r="C9421" t="s">
        <v>362</v>
      </c>
      <c r="D9421" t="s">
        <v>2033</v>
      </c>
      <c r="E9421" s="53" t="str">
        <f t="shared" si="295"/>
        <v>2016_WYLARAMIE</v>
      </c>
      <c r="F9421">
        <v>417000</v>
      </c>
      <c r="G9421" s="53">
        <f t="array" ref="G9421">SUM(IF(A9421=A$5:A9421,IF(C9421=C$5:C9421,1,0),0))</f>
        <v>11</v>
      </c>
    </row>
    <row r="9422" spans="1:7" x14ac:dyDescent="0.25">
      <c r="A9422">
        <v>2016</v>
      </c>
      <c r="B9422" s="53" t="str">
        <f t="shared" si="294"/>
        <v>2016_WY12</v>
      </c>
      <c r="C9422" t="s">
        <v>362</v>
      </c>
      <c r="D9422" t="s">
        <v>221</v>
      </c>
      <c r="E9422" s="53" t="str">
        <f t="shared" si="295"/>
        <v>2016_WYLINCOLN</v>
      </c>
      <c r="F9422">
        <v>417000</v>
      </c>
      <c r="G9422" s="53">
        <f t="array" ref="G9422">SUM(IF(A9422=A$5:A9422,IF(C9422=C$5:C9422,1,0),0))</f>
        <v>12</v>
      </c>
    </row>
    <row r="9423" spans="1:7" x14ac:dyDescent="0.25">
      <c r="A9423">
        <v>2016</v>
      </c>
      <c r="B9423" s="53" t="str">
        <f t="shared" si="294"/>
        <v>2016_WY13</v>
      </c>
      <c r="C9423" t="s">
        <v>362</v>
      </c>
      <c r="D9423" t="s">
        <v>2034</v>
      </c>
      <c r="E9423" s="53" t="str">
        <f t="shared" si="295"/>
        <v>2016_WYNATRONA</v>
      </c>
      <c r="F9423">
        <v>417000</v>
      </c>
      <c r="G9423" s="53">
        <f t="array" ref="G9423">SUM(IF(A9423=A$5:A9423,IF(C9423=C$5:C9423,1,0),0))</f>
        <v>13</v>
      </c>
    </row>
    <row r="9424" spans="1:7" x14ac:dyDescent="0.25">
      <c r="A9424">
        <v>2016</v>
      </c>
      <c r="B9424" s="53" t="str">
        <f t="shared" si="294"/>
        <v>2016_WY14</v>
      </c>
      <c r="C9424" t="s">
        <v>362</v>
      </c>
      <c r="D9424" t="s">
        <v>2035</v>
      </c>
      <c r="E9424" s="53" t="str">
        <f t="shared" si="295"/>
        <v>2016_WYNIOBRARA</v>
      </c>
      <c r="F9424">
        <v>417000</v>
      </c>
      <c r="G9424" s="53">
        <f t="array" ref="G9424">SUM(IF(A9424=A$5:A9424,IF(C9424=C$5:C9424,1,0),0))</f>
        <v>14</v>
      </c>
    </row>
    <row r="9425" spans="1:7" x14ac:dyDescent="0.25">
      <c r="A9425">
        <v>2016</v>
      </c>
      <c r="B9425" s="53" t="str">
        <f t="shared" si="294"/>
        <v>2016_WY15</v>
      </c>
      <c r="C9425" t="s">
        <v>362</v>
      </c>
      <c r="D9425" t="s">
        <v>199</v>
      </c>
      <c r="E9425" s="53" t="str">
        <f t="shared" si="295"/>
        <v>2016_WYPARK</v>
      </c>
      <c r="F9425">
        <v>417000</v>
      </c>
      <c r="G9425" s="53">
        <f t="array" ref="G9425">SUM(IF(A9425=A$5:A9425,IF(C9425=C$5:C9425,1,0),0))</f>
        <v>15</v>
      </c>
    </row>
    <row r="9426" spans="1:7" x14ac:dyDescent="0.25">
      <c r="A9426">
        <v>2016</v>
      </c>
      <c r="B9426" s="53" t="str">
        <f t="shared" si="294"/>
        <v>2016_WY16</v>
      </c>
      <c r="C9426" t="s">
        <v>362</v>
      </c>
      <c r="D9426" t="s">
        <v>1303</v>
      </c>
      <c r="E9426" s="53" t="str">
        <f t="shared" si="295"/>
        <v>2016_WYPLATTE</v>
      </c>
      <c r="F9426">
        <v>417000</v>
      </c>
      <c r="G9426" s="53">
        <f t="array" ref="G9426">SUM(IF(A9426=A$5:A9426,IF(C9426=C$5:C9426,1,0),0))</f>
        <v>16</v>
      </c>
    </row>
    <row r="9427" spans="1:7" x14ac:dyDescent="0.25">
      <c r="A9427">
        <v>2016</v>
      </c>
      <c r="B9427" s="53" t="str">
        <f t="shared" si="294"/>
        <v>2016_WY17</v>
      </c>
      <c r="C9427" t="s">
        <v>362</v>
      </c>
      <c r="D9427" t="s">
        <v>991</v>
      </c>
      <c r="E9427" s="53" t="str">
        <f t="shared" si="295"/>
        <v>2016_WYSHERIDAN</v>
      </c>
      <c r="F9427">
        <v>417000</v>
      </c>
      <c r="G9427" s="53">
        <f t="array" ref="G9427">SUM(IF(A9427=A$5:A9427,IF(C9427=C$5:C9427,1,0),0))</f>
        <v>17</v>
      </c>
    </row>
    <row r="9428" spans="1:7" x14ac:dyDescent="0.25">
      <c r="A9428">
        <v>2016</v>
      </c>
      <c r="B9428" s="53" t="str">
        <f t="shared" si="294"/>
        <v>2016_WY18</v>
      </c>
      <c r="C9428" t="s">
        <v>362</v>
      </c>
      <c r="D9428" t="s">
        <v>2036</v>
      </c>
      <c r="E9428" s="53" t="str">
        <f t="shared" si="295"/>
        <v>2016_WYSUBLETTE</v>
      </c>
      <c r="F9428">
        <v>417000</v>
      </c>
      <c r="G9428" s="53">
        <f t="array" ref="G9428">SUM(IF(A9428=A$5:A9428,IF(C9428=C$5:C9428,1,0),0))</f>
        <v>18</v>
      </c>
    </row>
    <row r="9429" spans="1:7" x14ac:dyDescent="0.25">
      <c r="A9429">
        <v>2016</v>
      </c>
      <c r="B9429" s="53" t="str">
        <f t="shared" si="294"/>
        <v>2016_WY19</v>
      </c>
      <c r="C9429" t="s">
        <v>362</v>
      </c>
      <c r="D9429" t="s">
        <v>2037</v>
      </c>
      <c r="E9429" s="53" t="str">
        <f t="shared" si="295"/>
        <v>2016_WYSWEETWATER</v>
      </c>
      <c r="F9429">
        <v>417000</v>
      </c>
      <c r="G9429" s="53">
        <f t="array" ref="G9429">SUM(IF(A9429=A$5:A9429,IF(C9429=C$5:C9429,1,0),0))</f>
        <v>19</v>
      </c>
    </row>
    <row r="9430" spans="1:7" x14ac:dyDescent="0.25">
      <c r="A9430">
        <v>2016</v>
      </c>
      <c r="B9430" s="53" t="str">
        <f t="shared" si="294"/>
        <v>2016_WY20</v>
      </c>
      <c r="C9430" t="s">
        <v>362</v>
      </c>
      <c r="D9430" t="s">
        <v>222</v>
      </c>
      <c r="E9430" s="53" t="str">
        <f t="shared" si="295"/>
        <v>2016_WYTETON</v>
      </c>
      <c r="F9430">
        <v>625500</v>
      </c>
      <c r="G9430" s="53">
        <f t="array" ref="G9430">SUM(IF(A9430=A$5:A9430,IF(C9430=C$5:C9430,1,0),0))</f>
        <v>20</v>
      </c>
    </row>
    <row r="9431" spans="1:7" x14ac:dyDescent="0.25">
      <c r="A9431">
        <v>2016</v>
      </c>
      <c r="B9431" s="53" t="str">
        <f t="shared" si="294"/>
        <v>2016_WY21</v>
      </c>
      <c r="C9431" t="s">
        <v>362</v>
      </c>
      <c r="D9431" t="s">
        <v>2038</v>
      </c>
      <c r="E9431" s="53" t="str">
        <f t="shared" si="295"/>
        <v>2016_WYUINTA</v>
      </c>
      <c r="F9431">
        <v>417000</v>
      </c>
      <c r="G9431" s="53">
        <f t="array" ref="G9431">SUM(IF(A9431=A$5:A9431,IF(C9431=C$5:C9431,1,0),0))</f>
        <v>21</v>
      </c>
    </row>
    <row r="9432" spans="1:7" x14ac:dyDescent="0.25">
      <c r="A9432">
        <v>2016</v>
      </c>
      <c r="B9432" s="53" t="str">
        <f t="shared" si="294"/>
        <v>2016_WY22</v>
      </c>
      <c r="C9432" t="s">
        <v>362</v>
      </c>
      <c r="D9432" t="s">
        <v>2039</v>
      </c>
      <c r="E9432" s="53" t="str">
        <f t="shared" si="295"/>
        <v>2016_WYWASHAKIE</v>
      </c>
      <c r="F9432">
        <v>417000</v>
      </c>
      <c r="G9432" s="53">
        <f t="array" ref="G9432">SUM(IF(A9432=A$5:A9432,IF(C9432=C$5:C9432,1,0),0))</f>
        <v>22</v>
      </c>
    </row>
    <row r="9433" spans="1:7" x14ac:dyDescent="0.25">
      <c r="A9433">
        <v>2016</v>
      </c>
      <c r="B9433" s="53" t="str">
        <f t="shared" si="294"/>
        <v>2016_WY23</v>
      </c>
      <c r="C9433" t="s">
        <v>362</v>
      </c>
      <c r="D9433" t="s">
        <v>2040</v>
      </c>
      <c r="E9433" s="53" t="str">
        <f t="shared" si="295"/>
        <v>2016_WYWESTON</v>
      </c>
      <c r="F9433">
        <v>417000</v>
      </c>
      <c r="G9433" s="53">
        <f t="array" ref="G9433">SUM(IF(A9433=A$5:A9433,IF(C9433=C$5:C9433,1,0),0))</f>
        <v>23</v>
      </c>
    </row>
    <row r="9434" spans="1:7" x14ac:dyDescent="0.25">
      <c r="A9434">
        <v>2019</v>
      </c>
      <c r="B9434" s="53" t="str">
        <f t="shared" si="294"/>
        <v>2019_AL1</v>
      </c>
      <c r="C9434" s="52" t="s">
        <v>364</v>
      </c>
      <c r="D9434" s="52" t="s">
        <v>427</v>
      </c>
      <c r="E9434" s="53" t="str">
        <f t="shared" si="295"/>
        <v>2019_ALAUTAUGA</v>
      </c>
      <c r="F9434" s="52">
        <v>484350</v>
      </c>
      <c r="G9434" s="53">
        <f t="array" ref="G9434">SUM(IF(A9434=A$5:A9434,IF(C9434=C$5:C9434,1,0),0))</f>
        <v>1</v>
      </c>
    </row>
    <row r="9435" spans="1:7" x14ac:dyDescent="0.25">
      <c r="A9435" s="52">
        <v>2019</v>
      </c>
      <c r="B9435" s="53" t="str">
        <f t="shared" si="294"/>
        <v>2019_AL2</v>
      </c>
      <c r="C9435" s="52" t="s">
        <v>364</v>
      </c>
      <c r="D9435" s="52" t="s">
        <v>428</v>
      </c>
      <c r="E9435" s="53" t="str">
        <f t="shared" si="295"/>
        <v>2019_ALBALDWIN</v>
      </c>
      <c r="F9435" s="52">
        <v>484350</v>
      </c>
      <c r="G9435" s="53">
        <f t="array" ref="G9435">SUM(IF(A9435=A$5:A9435,IF(C9435=C$5:C9435,1,0),0))</f>
        <v>2</v>
      </c>
    </row>
    <row r="9436" spans="1:7" x14ac:dyDescent="0.25">
      <c r="A9436" s="52">
        <v>2019</v>
      </c>
      <c r="B9436" s="53" t="str">
        <f t="shared" si="294"/>
        <v>2019_AL3</v>
      </c>
      <c r="C9436" s="52" t="s">
        <v>364</v>
      </c>
      <c r="D9436" s="52" t="s">
        <v>429</v>
      </c>
      <c r="E9436" s="53" t="str">
        <f t="shared" si="295"/>
        <v>2019_ALBARBOUR</v>
      </c>
      <c r="F9436" s="52">
        <v>484350</v>
      </c>
      <c r="G9436" s="53">
        <f t="array" ref="G9436">SUM(IF(A9436=A$5:A9436,IF(C9436=C$5:C9436,1,0),0))</f>
        <v>3</v>
      </c>
    </row>
    <row r="9437" spans="1:7" x14ac:dyDescent="0.25">
      <c r="A9437" s="52">
        <v>2019</v>
      </c>
      <c r="B9437" s="53" t="str">
        <f t="shared" si="294"/>
        <v>2019_AL4</v>
      </c>
      <c r="C9437" s="52" t="s">
        <v>364</v>
      </c>
      <c r="D9437" s="52" t="s">
        <v>430</v>
      </c>
      <c r="E9437" s="53" t="str">
        <f t="shared" si="295"/>
        <v>2019_ALBIBB</v>
      </c>
      <c r="F9437" s="52">
        <v>484350</v>
      </c>
      <c r="G9437" s="53">
        <f t="array" ref="G9437">SUM(IF(A9437=A$5:A9437,IF(C9437=C$5:C9437,1,0),0))</f>
        <v>4</v>
      </c>
    </row>
    <row r="9438" spans="1:7" x14ac:dyDescent="0.25">
      <c r="A9438" s="52">
        <v>2019</v>
      </c>
      <c r="B9438" s="53" t="str">
        <f t="shared" si="294"/>
        <v>2019_AL5</v>
      </c>
      <c r="C9438" s="52" t="s">
        <v>364</v>
      </c>
      <c r="D9438" s="52" t="s">
        <v>431</v>
      </c>
      <c r="E9438" s="53" t="str">
        <f t="shared" si="295"/>
        <v>2019_ALBLOUNT</v>
      </c>
      <c r="F9438" s="52">
        <v>484350</v>
      </c>
      <c r="G9438" s="53">
        <f t="array" ref="G9438">SUM(IF(A9438=A$5:A9438,IF(C9438=C$5:C9438,1,0),0))</f>
        <v>5</v>
      </c>
    </row>
    <row r="9439" spans="1:7" x14ac:dyDescent="0.25">
      <c r="A9439" s="52">
        <v>2019</v>
      </c>
      <c r="B9439" s="53" t="str">
        <f t="shared" si="294"/>
        <v>2019_AL6</v>
      </c>
      <c r="C9439" s="52" t="s">
        <v>364</v>
      </c>
      <c r="D9439" s="52" t="s">
        <v>432</v>
      </c>
      <c r="E9439" s="53" t="str">
        <f t="shared" si="295"/>
        <v>2019_ALBULLOCK</v>
      </c>
      <c r="F9439" s="52">
        <v>484350</v>
      </c>
      <c r="G9439" s="53">
        <f t="array" ref="G9439">SUM(IF(A9439=A$5:A9439,IF(C9439=C$5:C9439,1,0),0))</f>
        <v>6</v>
      </c>
    </row>
    <row r="9440" spans="1:7" x14ac:dyDescent="0.25">
      <c r="A9440" s="52">
        <v>2019</v>
      </c>
      <c r="B9440" s="53" t="str">
        <f t="shared" si="294"/>
        <v>2019_AL7</v>
      </c>
      <c r="C9440" s="52" t="s">
        <v>364</v>
      </c>
      <c r="D9440" s="52" t="s">
        <v>433</v>
      </c>
      <c r="E9440" s="53" t="str">
        <f t="shared" si="295"/>
        <v>2019_ALBUTLER</v>
      </c>
      <c r="F9440" s="52">
        <v>484350</v>
      </c>
      <c r="G9440" s="53">
        <f t="array" ref="G9440">SUM(IF(A9440=A$5:A9440,IF(C9440=C$5:C9440,1,0),0))</f>
        <v>7</v>
      </c>
    </row>
    <row r="9441" spans="1:7" x14ac:dyDescent="0.25">
      <c r="A9441" s="52">
        <v>2019</v>
      </c>
      <c r="B9441" s="53" t="str">
        <f t="shared" si="294"/>
        <v>2019_AL8</v>
      </c>
      <c r="C9441" s="52" t="s">
        <v>364</v>
      </c>
      <c r="D9441" s="52" t="s">
        <v>434</v>
      </c>
      <c r="E9441" s="53" t="str">
        <f t="shared" si="295"/>
        <v>2019_ALCALHOUN</v>
      </c>
      <c r="F9441" s="52">
        <v>484350</v>
      </c>
      <c r="G9441" s="53">
        <f t="array" ref="G9441">SUM(IF(A9441=A$5:A9441,IF(C9441=C$5:C9441,1,0),0))</f>
        <v>8</v>
      </c>
    </row>
    <row r="9442" spans="1:7" x14ac:dyDescent="0.25">
      <c r="A9442" s="52">
        <v>2019</v>
      </c>
      <c r="B9442" s="53" t="str">
        <f t="shared" si="294"/>
        <v>2019_AL9</v>
      </c>
      <c r="C9442" s="52" t="s">
        <v>364</v>
      </c>
      <c r="D9442" s="52" t="s">
        <v>435</v>
      </c>
      <c r="E9442" s="53" t="str">
        <f t="shared" si="295"/>
        <v>2019_ALCHAMBERS</v>
      </c>
      <c r="F9442" s="52">
        <v>484350</v>
      </c>
      <c r="G9442" s="53">
        <f t="array" ref="G9442">SUM(IF(A9442=A$5:A9442,IF(C9442=C$5:C9442,1,0),0))</f>
        <v>9</v>
      </c>
    </row>
    <row r="9443" spans="1:7" x14ac:dyDescent="0.25">
      <c r="A9443" s="52">
        <v>2019</v>
      </c>
      <c r="B9443" s="53" t="str">
        <f t="shared" si="294"/>
        <v>2019_AL10</v>
      </c>
      <c r="C9443" s="52" t="s">
        <v>364</v>
      </c>
      <c r="D9443" s="52" t="s">
        <v>436</v>
      </c>
      <c r="E9443" s="53" t="str">
        <f t="shared" si="295"/>
        <v>2019_ALCHEROKEE</v>
      </c>
      <c r="F9443" s="52">
        <v>484350</v>
      </c>
      <c r="G9443" s="53">
        <f t="array" ref="G9443">SUM(IF(A9443=A$5:A9443,IF(C9443=C$5:C9443,1,0),0))</f>
        <v>10</v>
      </c>
    </row>
    <row r="9444" spans="1:7" x14ac:dyDescent="0.25">
      <c r="A9444" s="52">
        <v>2019</v>
      </c>
      <c r="B9444" s="53" t="str">
        <f t="shared" si="294"/>
        <v>2019_AL11</v>
      </c>
      <c r="C9444" s="52" t="s">
        <v>364</v>
      </c>
      <c r="D9444" s="52" t="s">
        <v>437</v>
      </c>
      <c r="E9444" s="53" t="str">
        <f t="shared" si="295"/>
        <v>2019_ALCHILTON</v>
      </c>
      <c r="F9444" s="52">
        <v>484350</v>
      </c>
      <c r="G9444" s="53">
        <f t="array" ref="G9444">SUM(IF(A9444=A$5:A9444,IF(C9444=C$5:C9444,1,0),0))</f>
        <v>11</v>
      </c>
    </row>
    <row r="9445" spans="1:7" x14ac:dyDescent="0.25">
      <c r="A9445" s="52">
        <v>2019</v>
      </c>
      <c r="B9445" s="53" t="str">
        <f t="shared" si="294"/>
        <v>2019_AL12</v>
      </c>
      <c r="C9445" s="52" t="s">
        <v>364</v>
      </c>
      <c r="D9445" s="52" t="s">
        <v>438</v>
      </c>
      <c r="E9445" s="53" t="str">
        <f t="shared" si="295"/>
        <v>2019_ALCHOCTAW</v>
      </c>
      <c r="F9445" s="52">
        <v>484350</v>
      </c>
      <c r="G9445" s="53">
        <f t="array" ref="G9445">SUM(IF(A9445=A$5:A9445,IF(C9445=C$5:C9445,1,0),0))</f>
        <v>12</v>
      </c>
    </row>
    <row r="9446" spans="1:7" x14ac:dyDescent="0.25">
      <c r="A9446" s="52">
        <v>2019</v>
      </c>
      <c r="B9446" s="53" t="str">
        <f t="shared" si="294"/>
        <v>2019_AL13</v>
      </c>
      <c r="C9446" s="52" t="s">
        <v>364</v>
      </c>
      <c r="D9446" s="52" t="s">
        <v>308</v>
      </c>
      <c r="E9446" s="53" t="str">
        <f t="shared" si="295"/>
        <v>2019_ALCLARKE</v>
      </c>
      <c r="F9446" s="52">
        <v>484350</v>
      </c>
      <c r="G9446" s="53">
        <f t="array" ref="G9446">SUM(IF(A9446=A$5:A9446,IF(C9446=C$5:C9446,1,0),0))</f>
        <v>13</v>
      </c>
    </row>
    <row r="9447" spans="1:7" x14ac:dyDescent="0.25">
      <c r="A9447" s="52">
        <v>2019</v>
      </c>
      <c r="B9447" s="53" t="str">
        <f t="shared" si="294"/>
        <v>2019_AL14</v>
      </c>
      <c r="C9447" s="52" t="s">
        <v>364</v>
      </c>
      <c r="D9447" s="52" t="s">
        <v>439</v>
      </c>
      <c r="E9447" s="53" t="str">
        <f t="shared" si="295"/>
        <v>2019_ALCLAY</v>
      </c>
      <c r="F9447" s="52">
        <v>484350</v>
      </c>
      <c r="G9447" s="53">
        <f t="array" ref="G9447">SUM(IF(A9447=A$5:A9447,IF(C9447=C$5:C9447,1,0),0))</f>
        <v>14</v>
      </c>
    </row>
    <row r="9448" spans="1:7" x14ac:dyDescent="0.25">
      <c r="A9448" s="52">
        <v>2019</v>
      </c>
      <c r="B9448" s="53" t="str">
        <f t="shared" si="294"/>
        <v>2019_AL15</v>
      </c>
      <c r="C9448" s="52" t="s">
        <v>364</v>
      </c>
      <c r="D9448" s="52" t="s">
        <v>440</v>
      </c>
      <c r="E9448" s="53" t="str">
        <f t="shared" si="295"/>
        <v>2019_ALCLEBURNE</v>
      </c>
      <c r="F9448" s="52">
        <v>484350</v>
      </c>
      <c r="G9448" s="53">
        <f t="array" ref="G9448">SUM(IF(A9448=A$5:A9448,IF(C9448=C$5:C9448,1,0),0))</f>
        <v>15</v>
      </c>
    </row>
    <row r="9449" spans="1:7" x14ac:dyDescent="0.25">
      <c r="A9449" s="52">
        <v>2019</v>
      </c>
      <c r="B9449" s="53" t="str">
        <f t="shared" si="294"/>
        <v>2019_AL16</v>
      </c>
      <c r="C9449" s="52" t="s">
        <v>364</v>
      </c>
      <c r="D9449" s="52" t="s">
        <v>441</v>
      </c>
      <c r="E9449" s="53" t="str">
        <f t="shared" si="295"/>
        <v>2019_ALCOFFEE</v>
      </c>
      <c r="F9449" s="52">
        <v>484350</v>
      </c>
      <c r="G9449" s="53">
        <f t="array" ref="G9449">SUM(IF(A9449=A$5:A9449,IF(C9449=C$5:C9449,1,0),0))</f>
        <v>16</v>
      </c>
    </row>
    <row r="9450" spans="1:7" x14ac:dyDescent="0.25">
      <c r="A9450" s="52">
        <v>2019</v>
      </c>
      <c r="B9450" s="53" t="str">
        <f t="shared" si="294"/>
        <v>2019_AL17</v>
      </c>
      <c r="C9450" s="52" t="s">
        <v>364</v>
      </c>
      <c r="D9450" s="52" t="s">
        <v>442</v>
      </c>
      <c r="E9450" s="53" t="str">
        <f t="shared" si="295"/>
        <v>2019_ALCOLBERT</v>
      </c>
      <c r="F9450" s="52">
        <v>484350</v>
      </c>
      <c r="G9450" s="53">
        <f t="array" ref="G9450">SUM(IF(A9450=A$5:A9450,IF(C9450=C$5:C9450,1,0),0))</f>
        <v>17</v>
      </c>
    </row>
    <row r="9451" spans="1:7" x14ac:dyDescent="0.25">
      <c r="A9451" s="52">
        <v>2019</v>
      </c>
      <c r="B9451" s="53" t="str">
        <f t="shared" si="294"/>
        <v>2019_AL18</v>
      </c>
      <c r="C9451" s="52" t="s">
        <v>364</v>
      </c>
      <c r="D9451" s="52" t="s">
        <v>443</v>
      </c>
      <c r="E9451" s="53" t="str">
        <f t="shared" si="295"/>
        <v>2019_ALCONECUH</v>
      </c>
      <c r="F9451" s="52">
        <v>484350</v>
      </c>
      <c r="G9451" s="53">
        <f t="array" ref="G9451">SUM(IF(A9451=A$5:A9451,IF(C9451=C$5:C9451,1,0),0))</f>
        <v>18</v>
      </c>
    </row>
    <row r="9452" spans="1:7" x14ac:dyDescent="0.25">
      <c r="A9452" s="52">
        <v>2019</v>
      </c>
      <c r="B9452" s="53" t="str">
        <f t="shared" si="294"/>
        <v>2019_AL19</v>
      </c>
      <c r="C9452" s="52" t="s">
        <v>364</v>
      </c>
      <c r="D9452" s="52" t="s">
        <v>444</v>
      </c>
      <c r="E9452" s="53" t="str">
        <f t="shared" si="295"/>
        <v>2019_ALCOOSA</v>
      </c>
      <c r="F9452" s="52">
        <v>484350</v>
      </c>
      <c r="G9452" s="53">
        <f t="array" ref="G9452">SUM(IF(A9452=A$5:A9452,IF(C9452=C$5:C9452,1,0),0))</f>
        <v>19</v>
      </c>
    </row>
    <row r="9453" spans="1:7" x14ac:dyDescent="0.25">
      <c r="A9453" s="52">
        <v>2019</v>
      </c>
      <c r="B9453" s="53" t="str">
        <f t="shared" si="294"/>
        <v>2019_AL20</v>
      </c>
      <c r="C9453" s="52" t="s">
        <v>364</v>
      </c>
      <c r="D9453" s="52" t="s">
        <v>445</v>
      </c>
      <c r="E9453" s="53" t="str">
        <f t="shared" si="295"/>
        <v>2019_ALCOVINGTON</v>
      </c>
      <c r="F9453" s="52">
        <v>484350</v>
      </c>
      <c r="G9453" s="53">
        <f t="array" ref="G9453">SUM(IF(A9453=A$5:A9453,IF(C9453=C$5:C9453,1,0),0))</f>
        <v>20</v>
      </c>
    </row>
    <row r="9454" spans="1:7" x14ac:dyDescent="0.25">
      <c r="A9454" s="52">
        <v>2019</v>
      </c>
      <c r="B9454" s="53" t="str">
        <f t="shared" si="294"/>
        <v>2019_AL21</v>
      </c>
      <c r="C9454" s="52" t="s">
        <v>364</v>
      </c>
      <c r="D9454" s="52" t="s">
        <v>446</v>
      </c>
      <c r="E9454" s="53" t="str">
        <f t="shared" si="295"/>
        <v>2019_ALCRENSHAW</v>
      </c>
      <c r="F9454" s="52">
        <v>484350</v>
      </c>
      <c r="G9454" s="53">
        <f t="array" ref="G9454">SUM(IF(A9454=A$5:A9454,IF(C9454=C$5:C9454,1,0),0))</f>
        <v>21</v>
      </c>
    </row>
    <row r="9455" spans="1:7" x14ac:dyDescent="0.25">
      <c r="A9455" s="52">
        <v>2019</v>
      </c>
      <c r="B9455" s="53" t="str">
        <f t="shared" si="294"/>
        <v>2019_AL22</v>
      </c>
      <c r="C9455" s="52" t="s">
        <v>364</v>
      </c>
      <c r="D9455" s="52" t="s">
        <v>447</v>
      </c>
      <c r="E9455" s="53" t="str">
        <f t="shared" si="295"/>
        <v>2019_ALCULLMAN</v>
      </c>
      <c r="F9455" s="52">
        <v>484350</v>
      </c>
      <c r="G9455" s="53">
        <f t="array" ref="G9455">SUM(IF(A9455=A$5:A9455,IF(C9455=C$5:C9455,1,0),0))</f>
        <v>22</v>
      </c>
    </row>
    <row r="9456" spans="1:7" x14ac:dyDescent="0.25">
      <c r="A9456" s="52">
        <v>2019</v>
      </c>
      <c r="B9456" s="53" t="str">
        <f t="shared" si="294"/>
        <v>2019_AL23</v>
      </c>
      <c r="C9456" s="52" t="s">
        <v>364</v>
      </c>
      <c r="D9456" s="52" t="s">
        <v>448</v>
      </c>
      <c r="E9456" s="53" t="str">
        <f t="shared" si="295"/>
        <v>2019_ALDALE</v>
      </c>
      <c r="F9456" s="52">
        <v>484350</v>
      </c>
      <c r="G9456" s="53">
        <f t="array" ref="G9456">SUM(IF(A9456=A$5:A9456,IF(C9456=C$5:C9456,1,0),0))</f>
        <v>23</v>
      </c>
    </row>
    <row r="9457" spans="1:7" x14ac:dyDescent="0.25">
      <c r="A9457" s="52">
        <v>2019</v>
      </c>
      <c r="B9457" s="53" t="str">
        <f t="shared" si="294"/>
        <v>2019_AL24</v>
      </c>
      <c r="C9457" s="52" t="s">
        <v>364</v>
      </c>
      <c r="D9457" s="52" t="s">
        <v>449</v>
      </c>
      <c r="E9457" s="53" t="str">
        <f t="shared" si="295"/>
        <v>2019_ALDALLAS</v>
      </c>
      <c r="F9457" s="52">
        <v>484350</v>
      </c>
      <c r="G9457" s="53">
        <f t="array" ref="G9457">SUM(IF(A9457=A$5:A9457,IF(C9457=C$5:C9457,1,0),0))</f>
        <v>24</v>
      </c>
    </row>
    <row r="9458" spans="1:7" x14ac:dyDescent="0.25">
      <c r="A9458" s="52">
        <v>2019</v>
      </c>
      <c r="B9458" s="53" t="str">
        <f t="shared" si="294"/>
        <v>2019_AL25</v>
      </c>
      <c r="C9458" s="52" t="s">
        <v>364</v>
      </c>
      <c r="D9458" s="52" t="s">
        <v>450</v>
      </c>
      <c r="E9458" s="53" t="str">
        <f t="shared" si="295"/>
        <v>2019_ALDE KALB</v>
      </c>
      <c r="F9458" s="52">
        <v>484350</v>
      </c>
      <c r="G9458" s="53">
        <f t="array" ref="G9458">SUM(IF(A9458=A$5:A9458,IF(C9458=C$5:C9458,1,0),0))</f>
        <v>25</v>
      </c>
    </row>
    <row r="9459" spans="1:7" x14ac:dyDescent="0.25">
      <c r="A9459" s="52">
        <v>2019</v>
      </c>
      <c r="B9459" s="53" t="str">
        <f t="shared" si="294"/>
        <v>2019_AL26</v>
      </c>
      <c r="C9459" s="52" t="s">
        <v>364</v>
      </c>
      <c r="D9459" s="52" t="s">
        <v>451</v>
      </c>
      <c r="E9459" s="53" t="str">
        <f t="shared" si="295"/>
        <v>2019_ALELMORE</v>
      </c>
      <c r="F9459" s="52">
        <v>484350</v>
      </c>
      <c r="G9459" s="53">
        <f t="array" ref="G9459">SUM(IF(A9459=A$5:A9459,IF(C9459=C$5:C9459,1,0),0))</f>
        <v>26</v>
      </c>
    </row>
    <row r="9460" spans="1:7" x14ac:dyDescent="0.25">
      <c r="A9460" s="52">
        <v>2019</v>
      </c>
      <c r="B9460" s="53" t="str">
        <f t="shared" si="294"/>
        <v>2019_AL27</v>
      </c>
      <c r="C9460" s="52" t="s">
        <v>364</v>
      </c>
      <c r="D9460" s="52" t="s">
        <v>452</v>
      </c>
      <c r="E9460" s="53" t="str">
        <f t="shared" si="295"/>
        <v>2019_ALESCAMBIA</v>
      </c>
      <c r="F9460" s="52">
        <v>484350</v>
      </c>
      <c r="G9460" s="53">
        <f t="array" ref="G9460">SUM(IF(A9460=A$5:A9460,IF(C9460=C$5:C9460,1,0),0))</f>
        <v>27</v>
      </c>
    </row>
    <row r="9461" spans="1:7" x14ac:dyDescent="0.25">
      <c r="A9461" s="52">
        <v>2019</v>
      </c>
      <c r="B9461" s="53" t="str">
        <f t="shared" si="294"/>
        <v>2019_AL28</v>
      </c>
      <c r="C9461" s="52" t="s">
        <v>364</v>
      </c>
      <c r="D9461" s="52" t="s">
        <v>453</v>
      </c>
      <c r="E9461" s="53" t="str">
        <f t="shared" si="295"/>
        <v>2019_ALETOWAH</v>
      </c>
      <c r="F9461" s="52">
        <v>484350</v>
      </c>
      <c r="G9461" s="53">
        <f t="array" ref="G9461">SUM(IF(A9461=A$5:A9461,IF(C9461=C$5:C9461,1,0),0))</f>
        <v>28</v>
      </c>
    </row>
    <row r="9462" spans="1:7" x14ac:dyDescent="0.25">
      <c r="A9462" s="52">
        <v>2019</v>
      </c>
      <c r="B9462" s="53" t="str">
        <f t="shared" si="294"/>
        <v>2019_AL29</v>
      </c>
      <c r="C9462" s="52" t="s">
        <v>364</v>
      </c>
      <c r="D9462" s="52" t="s">
        <v>454</v>
      </c>
      <c r="E9462" s="53" t="str">
        <f t="shared" si="295"/>
        <v>2019_ALFAYETTE</v>
      </c>
      <c r="F9462" s="52">
        <v>484350</v>
      </c>
      <c r="G9462" s="53">
        <f t="array" ref="G9462">SUM(IF(A9462=A$5:A9462,IF(C9462=C$5:C9462,1,0),0))</f>
        <v>29</v>
      </c>
    </row>
    <row r="9463" spans="1:7" x14ac:dyDescent="0.25">
      <c r="A9463" s="52">
        <v>2019</v>
      </c>
      <c r="B9463" s="53" t="str">
        <f t="shared" si="294"/>
        <v>2019_AL30</v>
      </c>
      <c r="C9463" s="52" t="s">
        <v>364</v>
      </c>
      <c r="D9463" s="52" t="s">
        <v>455</v>
      </c>
      <c r="E9463" s="53" t="str">
        <f t="shared" si="295"/>
        <v>2019_ALFRANKLIN</v>
      </c>
      <c r="F9463" s="52">
        <v>484350</v>
      </c>
      <c r="G9463" s="53">
        <f t="array" ref="G9463">SUM(IF(A9463=A$5:A9463,IF(C9463=C$5:C9463,1,0),0))</f>
        <v>30</v>
      </c>
    </row>
    <row r="9464" spans="1:7" x14ac:dyDescent="0.25">
      <c r="A9464" s="52">
        <v>2019</v>
      </c>
      <c r="B9464" s="53" t="str">
        <f t="shared" si="294"/>
        <v>2019_AL31</v>
      </c>
      <c r="C9464" s="52" t="s">
        <v>364</v>
      </c>
      <c r="D9464" s="52" t="s">
        <v>456</v>
      </c>
      <c r="E9464" s="53" t="str">
        <f t="shared" si="295"/>
        <v>2019_ALGENEVA</v>
      </c>
      <c r="F9464" s="52">
        <v>484350</v>
      </c>
      <c r="G9464" s="53">
        <f t="array" ref="G9464">SUM(IF(A9464=A$5:A9464,IF(C9464=C$5:C9464,1,0),0))</f>
        <v>31</v>
      </c>
    </row>
    <row r="9465" spans="1:7" x14ac:dyDescent="0.25">
      <c r="A9465" s="52">
        <v>2019</v>
      </c>
      <c r="B9465" s="53" t="str">
        <f t="shared" si="294"/>
        <v>2019_AL32</v>
      </c>
      <c r="C9465" s="52" t="s">
        <v>364</v>
      </c>
      <c r="D9465" s="52" t="s">
        <v>212</v>
      </c>
      <c r="E9465" s="53" t="str">
        <f t="shared" si="295"/>
        <v>2019_ALGREENE</v>
      </c>
      <c r="F9465" s="52">
        <v>484350</v>
      </c>
      <c r="G9465" s="53">
        <f t="array" ref="G9465">SUM(IF(A9465=A$5:A9465,IF(C9465=C$5:C9465,1,0),0))</f>
        <v>32</v>
      </c>
    </row>
    <row r="9466" spans="1:7" x14ac:dyDescent="0.25">
      <c r="A9466" s="52">
        <v>2019</v>
      </c>
      <c r="B9466" s="53" t="str">
        <f t="shared" si="294"/>
        <v>2019_AL33</v>
      </c>
      <c r="C9466" s="52" t="s">
        <v>364</v>
      </c>
      <c r="D9466" s="52" t="s">
        <v>457</v>
      </c>
      <c r="E9466" s="53" t="str">
        <f t="shared" si="295"/>
        <v>2019_ALHALE</v>
      </c>
      <c r="F9466" s="52">
        <v>484350</v>
      </c>
      <c r="G9466" s="53">
        <f t="array" ref="G9466">SUM(IF(A9466=A$5:A9466,IF(C9466=C$5:C9466,1,0),0))</f>
        <v>33</v>
      </c>
    </row>
    <row r="9467" spans="1:7" x14ac:dyDescent="0.25">
      <c r="A9467" s="52">
        <v>2019</v>
      </c>
      <c r="B9467" s="53" t="str">
        <f t="shared" si="294"/>
        <v>2019_AL34</v>
      </c>
      <c r="C9467" s="52" t="s">
        <v>364</v>
      </c>
      <c r="D9467" s="52" t="s">
        <v>458</v>
      </c>
      <c r="E9467" s="53" t="str">
        <f t="shared" si="295"/>
        <v>2019_ALHENRY</v>
      </c>
      <c r="F9467" s="52">
        <v>484350</v>
      </c>
      <c r="G9467" s="53">
        <f t="array" ref="G9467">SUM(IF(A9467=A$5:A9467,IF(C9467=C$5:C9467,1,0),0))</f>
        <v>34</v>
      </c>
    </row>
    <row r="9468" spans="1:7" x14ac:dyDescent="0.25">
      <c r="A9468" s="52">
        <v>2019</v>
      </c>
      <c r="B9468" s="53" t="str">
        <f t="shared" si="294"/>
        <v>2019_AL35</v>
      </c>
      <c r="C9468" s="52" t="s">
        <v>364</v>
      </c>
      <c r="D9468" s="52" t="s">
        <v>459</v>
      </c>
      <c r="E9468" s="53" t="str">
        <f t="shared" si="295"/>
        <v>2019_ALHOUSTON</v>
      </c>
      <c r="F9468" s="52">
        <v>484350</v>
      </c>
      <c r="G9468" s="53">
        <f t="array" ref="G9468">SUM(IF(A9468=A$5:A9468,IF(C9468=C$5:C9468,1,0),0))</f>
        <v>35</v>
      </c>
    </row>
    <row r="9469" spans="1:7" x14ac:dyDescent="0.25">
      <c r="A9469" s="52">
        <v>2019</v>
      </c>
      <c r="B9469" s="53" t="str">
        <f t="shared" si="294"/>
        <v>2019_AL36</v>
      </c>
      <c r="C9469" s="52" t="s">
        <v>364</v>
      </c>
      <c r="D9469" s="52" t="s">
        <v>460</v>
      </c>
      <c r="E9469" s="53" t="str">
        <f t="shared" si="295"/>
        <v>2019_ALJACKSON</v>
      </c>
      <c r="F9469" s="52">
        <v>484350</v>
      </c>
      <c r="G9469" s="53">
        <f t="array" ref="G9469">SUM(IF(A9469=A$5:A9469,IF(C9469=C$5:C9469,1,0),0))</f>
        <v>36</v>
      </c>
    </row>
    <row r="9470" spans="1:7" x14ac:dyDescent="0.25">
      <c r="A9470" s="52">
        <v>2019</v>
      </c>
      <c r="B9470" s="53" t="str">
        <f t="shared" si="294"/>
        <v>2019_AL37</v>
      </c>
      <c r="C9470" s="52" t="s">
        <v>364</v>
      </c>
      <c r="D9470" s="52" t="s">
        <v>196</v>
      </c>
      <c r="E9470" s="53" t="str">
        <f t="shared" si="295"/>
        <v>2019_ALJEFFERSON</v>
      </c>
      <c r="F9470" s="52">
        <v>484350</v>
      </c>
      <c r="G9470" s="53">
        <f t="array" ref="G9470">SUM(IF(A9470=A$5:A9470,IF(C9470=C$5:C9470,1,0),0))</f>
        <v>37</v>
      </c>
    </row>
    <row r="9471" spans="1:7" x14ac:dyDescent="0.25">
      <c r="A9471" s="52">
        <v>2019</v>
      </c>
      <c r="B9471" s="53" t="str">
        <f t="shared" si="294"/>
        <v>2019_AL38</v>
      </c>
      <c r="C9471" s="52" t="s">
        <v>364</v>
      </c>
      <c r="D9471" s="52" t="s">
        <v>461</v>
      </c>
      <c r="E9471" s="53" t="str">
        <f t="shared" si="295"/>
        <v>2019_ALLAMAR</v>
      </c>
      <c r="F9471" s="52">
        <v>484350</v>
      </c>
      <c r="G9471" s="53">
        <f t="array" ref="G9471">SUM(IF(A9471=A$5:A9471,IF(C9471=C$5:C9471,1,0),0))</f>
        <v>38</v>
      </c>
    </row>
    <row r="9472" spans="1:7" x14ac:dyDescent="0.25">
      <c r="A9472" s="52">
        <v>2019</v>
      </c>
      <c r="B9472" s="53" t="str">
        <f t="shared" si="294"/>
        <v>2019_AL39</v>
      </c>
      <c r="C9472" s="52" t="s">
        <v>364</v>
      </c>
      <c r="D9472" s="52" t="s">
        <v>462</v>
      </c>
      <c r="E9472" s="53" t="str">
        <f t="shared" si="295"/>
        <v>2019_ALLAUDERDALE</v>
      </c>
      <c r="F9472" s="52">
        <v>484350</v>
      </c>
      <c r="G9472" s="53">
        <f t="array" ref="G9472">SUM(IF(A9472=A$5:A9472,IF(C9472=C$5:C9472,1,0),0))</f>
        <v>39</v>
      </c>
    </row>
    <row r="9473" spans="1:7" x14ac:dyDescent="0.25">
      <c r="A9473" s="52">
        <v>2019</v>
      </c>
      <c r="B9473" s="53" t="str">
        <f t="shared" si="294"/>
        <v>2019_AL40</v>
      </c>
      <c r="C9473" s="52" t="s">
        <v>364</v>
      </c>
      <c r="D9473" s="52" t="s">
        <v>463</v>
      </c>
      <c r="E9473" s="53" t="str">
        <f t="shared" si="295"/>
        <v>2019_ALLAWRENCE</v>
      </c>
      <c r="F9473" s="52">
        <v>484350</v>
      </c>
      <c r="G9473" s="53">
        <f t="array" ref="G9473">SUM(IF(A9473=A$5:A9473,IF(C9473=C$5:C9473,1,0),0))</f>
        <v>40</v>
      </c>
    </row>
    <row r="9474" spans="1:7" x14ac:dyDescent="0.25">
      <c r="A9474" s="52">
        <v>2019</v>
      </c>
      <c r="B9474" s="53" t="str">
        <f t="shared" si="294"/>
        <v>2019_AL41</v>
      </c>
      <c r="C9474" s="52" t="s">
        <v>364</v>
      </c>
      <c r="D9474" s="52" t="s">
        <v>464</v>
      </c>
      <c r="E9474" s="53" t="str">
        <f t="shared" si="295"/>
        <v>2019_ALLEE</v>
      </c>
      <c r="F9474" s="52">
        <v>484350</v>
      </c>
      <c r="G9474" s="53">
        <f t="array" ref="G9474">SUM(IF(A9474=A$5:A9474,IF(C9474=C$5:C9474,1,0),0))</f>
        <v>41</v>
      </c>
    </row>
    <row r="9475" spans="1:7" x14ac:dyDescent="0.25">
      <c r="A9475" s="52">
        <v>2019</v>
      </c>
      <c r="B9475" s="53" t="str">
        <f t="shared" si="294"/>
        <v>2019_AL42</v>
      </c>
      <c r="C9475" s="52" t="s">
        <v>364</v>
      </c>
      <c r="D9475" s="52" t="s">
        <v>465</v>
      </c>
      <c r="E9475" s="53" t="str">
        <f t="shared" si="295"/>
        <v>2019_ALLIMESTONE</v>
      </c>
      <c r="F9475" s="52">
        <v>484350</v>
      </c>
      <c r="G9475" s="53">
        <f t="array" ref="G9475">SUM(IF(A9475=A$5:A9475,IF(C9475=C$5:C9475,1,0),0))</f>
        <v>42</v>
      </c>
    </row>
    <row r="9476" spans="1:7" x14ac:dyDescent="0.25">
      <c r="A9476" s="52">
        <v>2019</v>
      </c>
      <c r="B9476" s="53" t="str">
        <f t="shared" si="294"/>
        <v>2019_AL43</v>
      </c>
      <c r="C9476" s="52" t="s">
        <v>364</v>
      </c>
      <c r="D9476" s="52" t="s">
        <v>466</v>
      </c>
      <c r="E9476" s="53" t="str">
        <f t="shared" si="295"/>
        <v>2019_ALLOWNDES</v>
      </c>
      <c r="F9476" s="52">
        <v>484350</v>
      </c>
      <c r="G9476" s="53">
        <f t="array" ref="G9476">SUM(IF(A9476=A$5:A9476,IF(C9476=C$5:C9476,1,0),0))</f>
        <v>43</v>
      </c>
    </row>
    <row r="9477" spans="1:7" x14ac:dyDescent="0.25">
      <c r="A9477" s="52">
        <v>2019</v>
      </c>
      <c r="B9477" s="53" t="str">
        <f t="shared" si="294"/>
        <v>2019_AL44</v>
      </c>
      <c r="C9477" s="52" t="s">
        <v>364</v>
      </c>
      <c r="D9477" s="52" t="s">
        <v>288</v>
      </c>
      <c r="E9477" s="53" t="str">
        <f t="shared" si="295"/>
        <v>2019_ALMACON</v>
      </c>
      <c r="F9477" s="52">
        <v>484350</v>
      </c>
      <c r="G9477" s="53">
        <f t="array" ref="G9477">SUM(IF(A9477=A$5:A9477,IF(C9477=C$5:C9477,1,0),0))</f>
        <v>44</v>
      </c>
    </row>
    <row r="9478" spans="1:7" x14ac:dyDescent="0.25">
      <c r="A9478" s="52">
        <v>2019</v>
      </c>
      <c r="B9478" s="53" t="str">
        <f t="shared" ref="B9478:B9541" si="296">A9478&amp;"_"&amp;C9478&amp;G9478</f>
        <v>2019_AL45</v>
      </c>
      <c r="C9478" s="52" t="s">
        <v>364</v>
      </c>
      <c r="D9478" s="52" t="s">
        <v>467</v>
      </c>
      <c r="E9478" s="53" t="str">
        <f t="shared" ref="E9478:E9541" si="297">A9478&amp;"_"&amp;C9478&amp;D9478</f>
        <v>2019_ALMADISON</v>
      </c>
      <c r="F9478" s="52">
        <v>484350</v>
      </c>
      <c r="G9478" s="53">
        <f t="array" ref="G9478">SUM(IF(A9478=A$5:A9478,IF(C9478=C$5:C9478,1,0),0))</f>
        <v>45</v>
      </c>
    </row>
    <row r="9479" spans="1:7" x14ac:dyDescent="0.25">
      <c r="A9479" s="52">
        <v>2019</v>
      </c>
      <c r="B9479" s="53" t="str">
        <f t="shared" si="296"/>
        <v>2019_AL46</v>
      </c>
      <c r="C9479" s="52" t="s">
        <v>364</v>
      </c>
      <c r="D9479" s="52" t="s">
        <v>468</v>
      </c>
      <c r="E9479" s="53" t="str">
        <f t="shared" si="297"/>
        <v>2019_ALMARENGO</v>
      </c>
      <c r="F9479" s="52">
        <v>484350</v>
      </c>
      <c r="G9479" s="53">
        <f t="array" ref="G9479">SUM(IF(A9479=A$5:A9479,IF(C9479=C$5:C9479,1,0),0))</f>
        <v>46</v>
      </c>
    </row>
    <row r="9480" spans="1:7" x14ac:dyDescent="0.25">
      <c r="A9480" s="52">
        <v>2019</v>
      </c>
      <c r="B9480" s="53" t="str">
        <f t="shared" si="296"/>
        <v>2019_AL47</v>
      </c>
      <c r="C9480" s="52" t="s">
        <v>364</v>
      </c>
      <c r="D9480" s="52" t="s">
        <v>469</v>
      </c>
      <c r="E9480" s="53" t="str">
        <f t="shared" si="297"/>
        <v>2019_ALMARION</v>
      </c>
      <c r="F9480" s="52">
        <v>484350</v>
      </c>
      <c r="G9480" s="53">
        <f t="array" ref="G9480">SUM(IF(A9480=A$5:A9480,IF(C9480=C$5:C9480,1,0),0))</f>
        <v>47</v>
      </c>
    </row>
    <row r="9481" spans="1:7" x14ac:dyDescent="0.25">
      <c r="A9481" s="52">
        <v>2019</v>
      </c>
      <c r="B9481" s="53" t="str">
        <f t="shared" si="296"/>
        <v>2019_AL48</v>
      </c>
      <c r="C9481" s="52" t="s">
        <v>364</v>
      </c>
      <c r="D9481" s="52" t="s">
        <v>470</v>
      </c>
      <c r="E9481" s="53" t="str">
        <f t="shared" si="297"/>
        <v>2019_ALMARSHALL</v>
      </c>
      <c r="F9481" s="52">
        <v>484350</v>
      </c>
      <c r="G9481" s="53">
        <f t="array" ref="G9481">SUM(IF(A9481=A$5:A9481,IF(C9481=C$5:C9481,1,0),0))</f>
        <v>48</v>
      </c>
    </row>
    <row r="9482" spans="1:7" x14ac:dyDescent="0.25">
      <c r="A9482" s="52">
        <v>2019</v>
      </c>
      <c r="B9482" s="53" t="str">
        <f t="shared" si="296"/>
        <v>2019_AL49</v>
      </c>
      <c r="C9482" s="52" t="s">
        <v>364</v>
      </c>
      <c r="D9482" s="52" t="s">
        <v>471</v>
      </c>
      <c r="E9482" s="53" t="str">
        <f t="shared" si="297"/>
        <v>2019_ALMOBILE</v>
      </c>
      <c r="F9482" s="52">
        <v>484350</v>
      </c>
      <c r="G9482" s="53">
        <f t="array" ref="G9482">SUM(IF(A9482=A$5:A9482,IF(C9482=C$5:C9482,1,0),0))</f>
        <v>49</v>
      </c>
    </row>
    <row r="9483" spans="1:7" x14ac:dyDescent="0.25">
      <c r="A9483" s="52">
        <v>2019</v>
      </c>
      <c r="B9483" s="53" t="str">
        <f t="shared" si="296"/>
        <v>2019_AL50</v>
      </c>
      <c r="C9483" s="52" t="s">
        <v>364</v>
      </c>
      <c r="D9483" s="52" t="s">
        <v>210</v>
      </c>
      <c r="E9483" s="53" t="str">
        <f t="shared" si="297"/>
        <v>2019_ALMONROE</v>
      </c>
      <c r="F9483" s="52">
        <v>484350</v>
      </c>
      <c r="G9483" s="53">
        <f t="array" ref="G9483">SUM(IF(A9483=A$5:A9483,IF(C9483=C$5:C9483,1,0),0))</f>
        <v>50</v>
      </c>
    </row>
    <row r="9484" spans="1:7" x14ac:dyDescent="0.25">
      <c r="A9484" s="52">
        <v>2019</v>
      </c>
      <c r="B9484" s="53" t="str">
        <f t="shared" si="296"/>
        <v>2019_AL51</v>
      </c>
      <c r="C9484" s="52" t="s">
        <v>364</v>
      </c>
      <c r="D9484" s="52" t="s">
        <v>232</v>
      </c>
      <c r="E9484" s="53" t="str">
        <f t="shared" si="297"/>
        <v>2019_ALMONTGOMERY</v>
      </c>
      <c r="F9484" s="52">
        <v>484350</v>
      </c>
      <c r="G9484" s="53">
        <f t="array" ref="G9484">SUM(IF(A9484=A$5:A9484,IF(C9484=C$5:C9484,1,0),0))</f>
        <v>51</v>
      </c>
    </row>
    <row r="9485" spans="1:7" x14ac:dyDescent="0.25">
      <c r="A9485" s="52">
        <v>2019</v>
      </c>
      <c r="B9485" s="53" t="str">
        <f t="shared" si="296"/>
        <v>2019_AL52</v>
      </c>
      <c r="C9485" s="52" t="s">
        <v>364</v>
      </c>
      <c r="D9485" s="52" t="s">
        <v>472</v>
      </c>
      <c r="E9485" s="53" t="str">
        <f t="shared" si="297"/>
        <v>2019_ALMORGAN</v>
      </c>
      <c r="F9485" s="52">
        <v>484350</v>
      </c>
      <c r="G9485" s="53">
        <f t="array" ref="G9485">SUM(IF(A9485=A$5:A9485,IF(C9485=C$5:C9485,1,0),0))</f>
        <v>52</v>
      </c>
    </row>
    <row r="9486" spans="1:7" x14ac:dyDescent="0.25">
      <c r="A9486" s="52">
        <v>2019</v>
      </c>
      <c r="B9486" s="53" t="str">
        <f t="shared" si="296"/>
        <v>2019_AL53</v>
      </c>
      <c r="C9486" s="52" t="s">
        <v>364</v>
      </c>
      <c r="D9486" s="52" t="s">
        <v>473</v>
      </c>
      <c r="E9486" s="53" t="str">
        <f t="shared" si="297"/>
        <v>2019_ALPERRY</v>
      </c>
      <c r="F9486" s="52">
        <v>484350</v>
      </c>
      <c r="G9486" s="53">
        <f t="array" ref="G9486">SUM(IF(A9486=A$5:A9486,IF(C9486=C$5:C9486,1,0),0))</f>
        <v>53</v>
      </c>
    </row>
    <row r="9487" spans="1:7" x14ac:dyDescent="0.25">
      <c r="A9487" s="52">
        <v>2019</v>
      </c>
      <c r="B9487" s="53" t="str">
        <f t="shared" si="296"/>
        <v>2019_AL54</v>
      </c>
      <c r="C9487" s="52" t="s">
        <v>364</v>
      </c>
      <c r="D9487" s="52" t="s">
        <v>474</v>
      </c>
      <c r="E9487" s="53" t="str">
        <f t="shared" si="297"/>
        <v>2019_ALPICKENS</v>
      </c>
      <c r="F9487" s="52">
        <v>484350</v>
      </c>
      <c r="G9487" s="53">
        <f t="array" ref="G9487">SUM(IF(A9487=A$5:A9487,IF(C9487=C$5:C9487,1,0),0))</f>
        <v>54</v>
      </c>
    </row>
    <row r="9488" spans="1:7" x14ac:dyDescent="0.25">
      <c r="A9488" s="52">
        <v>2019</v>
      </c>
      <c r="B9488" s="53" t="str">
        <f t="shared" si="296"/>
        <v>2019_AL55</v>
      </c>
      <c r="C9488" s="52" t="s">
        <v>364</v>
      </c>
      <c r="D9488" s="52" t="s">
        <v>277</v>
      </c>
      <c r="E9488" s="53" t="str">
        <f t="shared" si="297"/>
        <v>2019_ALPIKE</v>
      </c>
      <c r="F9488" s="52">
        <v>484350</v>
      </c>
      <c r="G9488" s="53">
        <f t="array" ref="G9488">SUM(IF(A9488=A$5:A9488,IF(C9488=C$5:C9488,1,0),0))</f>
        <v>55</v>
      </c>
    </row>
    <row r="9489" spans="1:7" x14ac:dyDescent="0.25">
      <c r="A9489" s="52">
        <v>2019</v>
      </c>
      <c r="B9489" s="53" t="str">
        <f t="shared" si="296"/>
        <v>2019_AL56</v>
      </c>
      <c r="C9489" s="52" t="s">
        <v>364</v>
      </c>
      <c r="D9489" s="52" t="s">
        <v>475</v>
      </c>
      <c r="E9489" s="53" t="str">
        <f t="shared" si="297"/>
        <v>2019_ALRANDOLPH</v>
      </c>
      <c r="F9489" s="52">
        <v>484350</v>
      </c>
      <c r="G9489" s="53">
        <f t="array" ref="G9489">SUM(IF(A9489=A$5:A9489,IF(C9489=C$5:C9489,1,0),0))</f>
        <v>56</v>
      </c>
    </row>
    <row r="9490" spans="1:7" x14ac:dyDescent="0.25">
      <c r="A9490" s="52">
        <v>2019</v>
      </c>
      <c r="B9490" s="53" t="str">
        <f t="shared" si="296"/>
        <v>2019_AL57</v>
      </c>
      <c r="C9490" s="52" t="s">
        <v>364</v>
      </c>
      <c r="D9490" s="52" t="s">
        <v>476</v>
      </c>
      <c r="E9490" s="53" t="str">
        <f t="shared" si="297"/>
        <v>2019_ALRUSSELL</v>
      </c>
      <c r="F9490" s="52">
        <v>484350</v>
      </c>
      <c r="G9490" s="53">
        <f t="array" ref="G9490">SUM(IF(A9490=A$5:A9490,IF(C9490=C$5:C9490,1,0),0))</f>
        <v>57</v>
      </c>
    </row>
    <row r="9491" spans="1:7" x14ac:dyDescent="0.25">
      <c r="A9491" s="52">
        <v>2019</v>
      </c>
      <c r="B9491" s="53" t="str">
        <f t="shared" si="296"/>
        <v>2019_AL58</v>
      </c>
      <c r="C9491" s="52" t="s">
        <v>364</v>
      </c>
      <c r="D9491" s="52" t="s">
        <v>477</v>
      </c>
      <c r="E9491" s="53" t="str">
        <f t="shared" si="297"/>
        <v>2019_ALST. CLAIR</v>
      </c>
      <c r="F9491" s="52">
        <v>484350</v>
      </c>
      <c r="G9491" s="53">
        <f t="array" ref="G9491">SUM(IF(A9491=A$5:A9491,IF(C9491=C$5:C9491,1,0),0))</f>
        <v>58</v>
      </c>
    </row>
    <row r="9492" spans="1:7" x14ac:dyDescent="0.25">
      <c r="A9492" s="52">
        <v>2019</v>
      </c>
      <c r="B9492" s="53" t="str">
        <f t="shared" si="296"/>
        <v>2019_AL59</v>
      </c>
      <c r="C9492" s="52" t="s">
        <v>364</v>
      </c>
      <c r="D9492" s="52" t="s">
        <v>478</v>
      </c>
      <c r="E9492" s="53" t="str">
        <f t="shared" si="297"/>
        <v>2019_ALSHELBY</v>
      </c>
      <c r="F9492" s="52">
        <v>484350</v>
      </c>
      <c r="G9492" s="53">
        <f t="array" ref="G9492">SUM(IF(A9492=A$5:A9492,IF(C9492=C$5:C9492,1,0),0))</f>
        <v>59</v>
      </c>
    </row>
    <row r="9493" spans="1:7" x14ac:dyDescent="0.25">
      <c r="A9493" s="52">
        <v>2019</v>
      </c>
      <c r="B9493" s="53" t="str">
        <f t="shared" si="296"/>
        <v>2019_AL60</v>
      </c>
      <c r="C9493" s="52" t="s">
        <v>364</v>
      </c>
      <c r="D9493" s="52" t="s">
        <v>479</v>
      </c>
      <c r="E9493" s="53" t="str">
        <f t="shared" si="297"/>
        <v>2019_ALSUMTER</v>
      </c>
      <c r="F9493" s="52">
        <v>484350</v>
      </c>
      <c r="G9493" s="53">
        <f t="array" ref="G9493">SUM(IF(A9493=A$5:A9493,IF(C9493=C$5:C9493,1,0),0))</f>
        <v>60</v>
      </c>
    </row>
    <row r="9494" spans="1:7" x14ac:dyDescent="0.25">
      <c r="A9494" s="52">
        <v>2019</v>
      </c>
      <c r="B9494" s="53" t="str">
        <f t="shared" si="296"/>
        <v>2019_AL61</v>
      </c>
      <c r="C9494" s="52" t="s">
        <v>364</v>
      </c>
      <c r="D9494" s="52" t="s">
        <v>480</v>
      </c>
      <c r="E9494" s="53" t="str">
        <f t="shared" si="297"/>
        <v>2019_ALTALLADEGA</v>
      </c>
      <c r="F9494" s="52">
        <v>484350</v>
      </c>
      <c r="G9494" s="53">
        <f t="array" ref="G9494">SUM(IF(A9494=A$5:A9494,IF(C9494=C$5:C9494,1,0),0))</f>
        <v>61</v>
      </c>
    </row>
    <row r="9495" spans="1:7" x14ac:dyDescent="0.25">
      <c r="A9495" s="52">
        <v>2019</v>
      </c>
      <c r="B9495" s="53" t="str">
        <f t="shared" si="296"/>
        <v>2019_AL62</v>
      </c>
      <c r="C9495" s="52" t="s">
        <v>364</v>
      </c>
      <c r="D9495" s="52" t="s">
        <v>481</v>
      </c>
      <c r="E9495" s="53" t="str">
        <f t="shared" si="297"/>
        <v>2019_ALTALLAPOOSA</v>
      </c>
      <c r="F9495" s="52">
        <v>484350</v>
      </c>
      <c r="G9495" s="53">
        <f t="array" ref="G9495">SUM(IF(A9495=A$5:A9495,IF(C9495=C$5:C9495,1,0),0))</f>
        <v>62</v>
      </c>
    </row>
    <row r="9496" spans="1:7" x14ac:dyDescent="0.25">
      <c r="A9496" s="52">
        <v>2019</v>
      </c>
      <c r="B9496" s="53" t="str">
        <f t="shared" si="296"/>
        <v>2019_AL63</v>
      </c>
      <c r="C9496" s="52" t="s">
        <v>364</v>
      </c>
      <c r="D9496" s="52" t="s">
        <v>482</v>
      </c>
      <c r="E9496" s="53" t="str">
        <f t="shared" si="297"/>
        <v>2019_ALTUSCALOOSA</v>
      </c>
      <c r="F9496" s="52">
        <v>484350</v>
      </c>
      <c r="G9496" s="53">
        <f t="array" ref="G9496">SUM(IF(A9496=A$5:A9496,IF(C9496=C$5:C9496,1,0),0))</f>
        <v>63</v>
      </c>
    </row>
    <row r="9497" spans="1:7" x14ac:dyDescent="0.25">
      <c r="A9497" s="52">
        <v>2019</v>
      </c>
      <c r="B9497" s="53" t="str">
        <f t="shared" si="296"/>
        <v>2019_AL64</v>
      </c>
      <c r="C9497" s="52" t="s">
        <v>364</v>
      </c>
      <c r="D9497" s="52" t="s">
        <v>483</v>
      </c>
      <c r="E9497" s="53" t="str">
        <f t="shared" si="297"/>
        <v>2019_ALWALKER</v>
      </c>
      <c r="F9497" s="52">
        <v>484350</v>
      </c>
      <c r="G9497" s="53">
        <f t="array" ref="G9497">SUM(IF(A9497=A$5:A9497,IF(C9497=C$5:C9497,1,0),0))</f>
        <v>64</v>
      </c>
    </row>
    <row r="9498" spans="1:7" x14ac:dyDescent="0.25">
      <c r="A9498" s="52">
        <v>2019</v>
      </c>
      <c r="B9498" s="53" t="str">
        <f t="shared" si="296"/>
        <v>2019_AL65</v>
      </c>
      <c r="C9498" s="52" t="s">
        <v>364</v>
      </c>
      <c r="D9498" s="52" t="s">
        <v>125</v>
      </c>
      <c r="E9498" s="53" t="str">
        <f t="shared" si="297"/>
        <v>2019_ALWASHINGTON</v>
      </c>
      <c r="F9498" s="52">
        <v>484350</v>
      </c>
      <c r="G9498" s="53">
        <f t="array" ref="G9498">SUM(IF(A9498=A$5:A9498,IF(C9498=C$5:C9498,1,0),0))</f>
        <v>65</v>
      </c>
    </row>
    <row r="9499" spans="1:7" x14ac:dyDescent="0.25">
      <c r="A9499" s="52">
        <v>2019</v>
      </c>
      <c r="B9499" s="53" t="str">
        <f t="shared" si="296"/>
        <v>2019_AL66</v>
      </c>
      <c r="C9499" s="52" t="s">
        <v>364</v>
      </c>
      <c r="D9499" s="52" t="s">
        <v>484</v>
      </c>
      <c r="E9499" s="53" t="str">
        <f t="shared" si="297"/>
        <v>2019_ALWILCOX</v>
      </c>
      <c r="F9499" s="52">
        <v>484350</v>
      </c>
      <c r="G9499" s="53">
        <f t="array" ref="G9499">SUM(IF(A9499=A$5:A9499,IF(C9499=C$5:C9499,1,0),0))</f>
        <v>66</v>
      </c>
    </row>
    <row r="9500" spans="1:7" x14ac:dyDescent="0.25">
      <c r="A9500" s="52">
        <v>2019</v>
      </c>
      <c r="B9500" s="53" t="str">
        <f t="shared" si="296"/>
        <v>2019_AL67</v>
      </c>
      <c r="C9500" s="52" t="s">
        <v>364</v>
      </c>
      <c r="D9500" s="52" t="s">
        <v>485</v>
      </c>
      <c r="E9500" s="53" t="str">
        <f t="shared" si="297"/>
        <v>2019_ALWINSTON</v>
      </c>
      <c r="F9500" s="52">
        <v>484350</v>
      </c>
      <c r="G9500" s="53">
        <f t="array" ref="G9500">SUM(IF(A9500=A$5:A9500,IF(C9500=C$5:C9500,1,0),0))</f>
        <v>67</v>
      </c>
    </row>
    <row r="9501" spans="1:7" x14ac:dyDescent="0.25">
      <c r="A9501" s="52">
        <v>2019</v>
      </c>
      <c r="B9501" s="53" t="str">
        <f t="shared" si="296"/>
        <v>2019_AK1</v>
      </c>
      <c r="C9501" s="52" t="s">
        <v>130</v>
      </c>
      <c r="D9501" s="52" t="s">
        <v>131</v>
      </c>
      <c r="E9501" s="53" t="str">
        <f t="shared" si="297"/>
        <v>2019_AKALEUTIANS EAST</v>
      </c>
      <c r="F9501" s="52">
        <v>726525</v>
      </c>
      <c r="G9501" s="53">
        <f t="array" ref="G9501">SUM(IF(A9501=A$5:A9501,IF(C9501=C$5:C9501,1,0),0))</f>
        <v>1</v>
      </c>
    </row>
    <row r="9502" spans="1:7" x14ac:dyDescent="0.25">
      <c r="A9502" s="52">
        <v>2019</v>
      </c>
      <c r="B9502" s="53" t="str">
        <f t="shared" si="296"/>
        <v>2019_AK2</v>
      </c>
      <c r="C9502" s="52" t="s">
        <v>130</v>
      </c>
      <c r="D9502" s="52" t="s">
        <v>132</v>
      </c>
      <c r="E9502" s="53" t="str">
        <f t="shared" si="297"/>
        <v>2019_AKALEUTIANS WEST</v>
      </c>
      <c r="F9502" s="52">
        <v>726525</v>
      </c>
      <c r="G9502" s="53">
        <f t="array" ref="G9502">SUM(IF(A9502=A$5:A9502,IF(C9502=C$5:C9502,1,0),0))</f>
        <v>2</v>
      </c>
    </row>
    <row r="9503" spans="1:7" x14ac:dyDescent="0.25">
      <c r="A9503" s="52">
        <v>2019</v>
      </c>
      <c r="B9503" s="53" t="str">
        <f t="shared" si="296"/>
        <v>2019_AK3</v>
      </c>
      <c r="C9503" s="52" t="s">
        <v>130</v>
      </c>
      <c r="D9503" s="52" t="s">
        <v>133</v>
      </c>
      <c r="E9503" s="53" t="str">
        <f t="shared" si="297"/>
        <v>2019_AKANCHORAGE</v>
      </c>
      <c r="F9503" s="52">
        <v>726525</v>
      </c>
      <c r="G9503" s="53">
        <f t="array" ref="G9503">SUM(IF(A9503=A$5:A9503,IF(C9503=C$5:C9503,1,0),0))</f>
        <v>3</v>
      </c>
    </row>
    <row r="9504" spans="1:7" x14ac:dyDescent="0.25">
      <c r="A9504" s="52">
        <v>2019</v>
      </c>
      <c r="B9504" s="53" t="str">
        <f t="shared" si="296"/>
        <v>2019_AK4</v>
      </c>
      <c r="C9504" s="52" t="s">
        <v>130</v>
      </c>
      <c r="D9504" s="52" t="s">
        <v>134</v>
      </c>
      <c r="E9504" s="53" t="str">
        <f t="shared" si="297"/>
        <v>2019_AKBETHEL</v>
      </c>
      <c r="F9504" s="52">
        <v>726525</v>
      </c>
      <c r="G9504" s="53">
        <f t="array" ref="G9504">SUM(IF(A9504=A$5:A9504,IF(C9504=C$5:C9504,1,0),0))</f>
        <v>4</v>
      </c>
    </row>
    <row r="9505" spans="1:7" x14ac:dyDescent="0.25">
      <c r="A9505" s="52">
        <v>2019</v>
      </c>
      <c r="B9505" s="53" t="str">
        <f t="shared" si="296"/>
        <v>2019_AK5</v>
      </c>
      <c r="C9505" s="52" t="s">
        <v>130</v>
      </c>
      <c r="D9505" s="52" t="s">
        <v>135</v>
      </c>
      <c r="E9505" s="53" t="str">
        <f t="shared" si="297"/>
        <v>2019_AKBRISTOL BAY</v>
      </c>
      <c r="F9505" s="52">
        <v>726525</v>
      </c>
      <c r="G9505" s="53">
        <f t="array" ref="G9505">SUM(IF(A9505=A$5:A9505,IF(C9505=C$5:C9505,1,0),0))</f>
        <v>5</v>
      </c>
    </row>
    <row r="9506" spans="1:7" x14ac:dyDescent="0.25">
      <c r="A9506" s="52">
        <v>2019</v>
      </c>
      <c r="B9506" s="53" t="str">
        <f t="shared" si="296"/>
        <v>2019_AK6</v>
      </c>
      <c r="C9506" s="52" t="s">
        <v>130</v>
      </c>
      <c r="D9506" s="52" t="s">
        <v>136</v>
      </c>
      <c r="E9506" s="53" t="str">
        <f t="shared" si="297"/>
        <v>2019_AKDENALI</v>
      </c>
      <c r="F9506" s="52">
        <v>726525</v>
      </c>
      <c r="G9506" s="53">
        <f t="array" ref="G9506">SUM(IF(A9506=A$5:A9506,IF(C9506=C$5:C9506,1,0),0))</f>
        <v>6</v>
      </c>
    </row>
    <row r="9507" spans="1:7" x14ac:dyDescent="0.25">
      <c r="A9507" s="52">
        <v>2019</v>
      </c>
      <c r="B9507" s="53" t="str">
        <f t="shared" si="296"/>
        <v>2019_AK7</v>
      </c>
      <c r="C9507" s="52" t="s">
        <v>130</v>
      </c>
      <c r="D9507" s="52" t="s">
        <v>137</v>
      </c>
      <c r="E9507" s="53" t="str">
        <f t="shared" si="297"/>
        <v>2019_AKDILLINGHAM</v>
      </c>
      <c r="F9507" s="52">
        <v>726525</v>
      </c>
      <c r="G9507" s="53">
        <f t="array" ref="G9507">SUM(IF(A9507=A$5:A9507,IF(C9507=C$5:C9507,1,0),0))</f>
        <v>7</v>
      </c>
    </row>
    <row r="9508" spans="1:7" x14ac:dyDescent="0.25">
      <c r="A9508" s="52">
        <v>2019</v>
      </c>
      <c r="B9508" s="53" t="str">
        <f t="shared" si="296"/>
        <v>2019_AK8</v>
      </c>
      <c r="C9508" s="52" t="s">
        <v>130</v>
      </c>
      <c r="D9508" s="52" t="s">
        <v>138</v>
      </c>
      <c r="E9508" s="53" t="str">
        <f t="shared" si="297"/>
        <v>2019_AKFAIRBANKS NORTH</v>
      </c>
      <c r="F9508" s="52">
        <v>726525</v>
      </c>
      <c r="G9508" s="53">
        <f t="array" ref="G9508">SUM(IF(A9508=A$5:A9508,IF(C9508=C$5:C9508,1,0),0))</f>
        <v>8</v>
      </c>
    </row>
    <row r="9509" spans="1:7" x14ac:dyDescent="0.25">
      <c r="A9509" s="52">
        <v>2019</v>
      </c>
      <c r="B9509" s="53" t="str">
        <f t="shared" si="296"/>
        <v>2019_AK9</v>
      </c>
      <c r="C9509" s="52" t="s">
        <v>130</v>
      </c>
      <c r="D9509" s="52" t="s">
        <v>139</v>
      </c>
      <c r="E9509" s="53" t="str">
        <f t="shared" si="297"/>
        <v>2019_AKHAINES</v>
      </c>
      <c r="F9509" s="52">
        <v>726525</v>
      </c>
      <c r="G9509" s="53">
        <f t="array" ref="G9509">SUM(IF(A9509=A$5:A9509,IF(C9509=C$5:C9509,1,0),0))</f>
        <v>9</v>
      </c>
    </row>
    <row r="9510" spans="1:7" x14ac:dyDescent="0.25">
      <c r="A9510" s="52">
        <v>2019</v>
      </c>
      <c r="B9510" s="53" t="str">
        <f t="shared" si="296"/>
        <v>2019_AK10</v>
      </c>
      <c r="C9510" s="52" t="s">
        <v>130</v>
      </c>
      <c r="D9510" s="52" t="s">
        <v>140</v>
      </c>
      <c r="E9510" s="53" t="str">
        <f t="shared" si="297"/>
        <v>2019_AKHOONAH-ANGOON C</v>
      </c>
      <c r="F9510" s="52">
        <v>726525</v>
      </c>
      <c r="G9510" s="53">
        <f t="array" ref="G9510">SUM(IF(A9510=A$5:A9510,IF(C9510=C$5:C9510,1,0),0))</f>
        <v>10</v>
      </c>
    </row>
    <row r="9511" spans="1:7" x14ac:dyDescent="0.25">
      <c r="A9511" s="52">
        <v>2019</v>
      </c>
      <c r="B9511" s="53" t="str">
        <f t="shared" si="296"/>
        <v>2019_AK11</v>
      </c>
      <c r="C9511" s="52" t="s">
        <v>130</v>
      </c>
      <c r="D9511" s="52" t="s">
        <v>141</v>
      </c>
      <c r="E9511" s="53" t="str">
        <f t="shared" si="297"/>
        <v>2019_AKJUNEAU</v>
      </c>
      <c r="F9511" s="52">
        <v>726525</v>
      </c>
      <c r="G9511" s="53">
        <f t="array" ref="G9511">SUM(IF(A9511=A$5:A9511,IF(C9511=C$5:C9511,1,0),0))</f>
        <v>11</v>
      </c>
    </row>
    <row r="9512" spans="1:7" x14ac:dyDescent="0.25">
      <c r="A9512" s="52">
        <v>2019</v>
      </c>
      <c r="B9512" s="53" t="str">
        <f t="shared" si="296"/>
        <v>2019_AK12</v>
      </c>
      <c r="C9512" s="52" t="s">
        <v>130</v>
      </c>
      <c r="D9512" s="52" t="s">
        <v>142</v>
      </c>
      <c r="E9512" s="53" t="str">
        <f t="shared" si="297"/>
        <v>2019_AKKENAI PENINSULA</v>
      </c>
      <c r="F9512" s="52">
        <v>726525</v>
      </c>
      <c r="G9512" s="53">
        <f t="array" ref="G9512">SUM(IF(A9512=A$5:A9512,IF(C9512=C$5:C9512,1,0),0))</f>
        <v>12</v>
      </c>
    </row>
    <row r="9513" spans="1:7" x14ac:dyDescent="0.25">
      <c r="A9513" s="52">
        <v>2019</v>
      </c>
      <c r="B9513" s="53" t="str">
        <f t="shared" si="296"/>
        <v>2019_AK13</v>
      </c>
      <c r="C9513" s="52" t="s">
        <v>130</v>
      </c>
      <c r="D9513" s="52" t="s">
        <v>143</v>
      </c>
      <c r="E9513" s="53" t="str">
        <f t="shared" si="297"/>
        <v>2019_AKKETCHIKAN GATEW</v>
      </c>
      <c r="F9513" s="52">
        <v>726525</v>
      </c>
      <c r="G9513" s="53">
        <f t="array" ref="G9513">SUM(IF(A9513=A$5:A9513,IF(C9513=C$5:C9513,1,0),0))</f>
        <v>13</v>
      </c>
    </row>
    <row r="9514" spans="1:7" x14ac:dyDescent="0.25">
      <c r="A9514" s="52">
        <v>2019</v>
      </c>
      <c r="B9514" s="53" t="str">
        <f t="shared" si="296"/>
        <v>2019_AK14</v>
      </c>
      <c r="C9514" s="52" t="s">
        <v>130</v>
      </c>
      <c r="D9514" s="52" t="s">
        <v>144</v>
      </c>
      <c r="E9514" s="53" t="str">
        <f t="shared" si="297"/>
        <v>2019_AKKODIAK ISLAND</v>
      </c>
      <c r="F9514" s="52">
        <v>726525</v>
      </c>
      <c r="G9514" s="53">
        <f t="array" ref="G9514">SUM(IF(A9514=A$5:A9514,IF(C9514=C$5:C9514,1,0),0))</f>
        <v>14</v>
      </c>
    </row>
    <row r="9515" spans="1:7" x14ac:dyDescent="0.25">
      <c r="A9515" s="52">
        <v>2019</v>
      </c>
      <c r="B9515" s="53" t="str">
        <f t="shared" si="296"/>
        <v>2019_AK15</v>
      </c>
      <c r="C9515" s="52" t="s">
        <v>130</v>
      </c>
      <c r="D9515" s="52" t="s">
        <v>486</v>
      </c>
      <c r="E9515" s="53" t="str">
        <f t="shared" si="297"/>
        <v>2019_AKKUSILVAK CENSUS AREA</v>
      </c>
      <c r="F9515" s="52">
        <v>726525</v>
      </c>
      <c r="G9515" s="53">
        <f t="array" ref="G9515">SUM(IF(A9515=A$5:A9515,IF(C9515=C$5:C9515,1,0),0))</f>
        <v>15</v>
      </c>
    </row>
    <row r="9516" spans="1:7" x14ac:dyDescent="0.25">
      <c r="A9516" s="52">
        <v>2019</v>
      </c>
      <c r="B9516" s="53" t="str">
        <f t="shared" si="296"/>
        <v>2019_AK16</v>
      </c>
      <c r="C9516" s="52" t="s">
        <v>130</v>
      </c>
      <c r="D9516" s="52" t="s">
        <v>145</v>
      </c>
      <c r="E9516" s="53" t="str">
        <f t="shared" si="297"/>
        <v>2019_AKLAKE AND PENINS</v>
      </c>
      <c r="F9516" s="52">
        <v>726525</v>
      </c>
      <c r="G9516" s="53">
        <f t="array" ref="G9516">SUM(IF(A9516=A$5:A9516,IF(C9516=C$5:C9516,1,0),0))</f>
        <v>16</v>
      </c>
    </row>
    <row r="9517" spans="1:7" x14ac:dyDescent="0.25">
      <c r="A9517" s="52">
        <v>2019</v>
      </c>
      <c r="B9517" s="53" t="str">
        <f t="shared" si="296"/>
        <v>2019_AK17</v>
      </c>
      <c r="C9517" s="52" t="s">
        <v>130</v>
      </c>
      <c r="D9517" s="52" t="s">
        <v>146</v>
      </c>
      <c r="E9517" s="53" t="str">
        <f t="shared" si="297"/>
        <v>2019_AKMATANUSKA-SUSIT</v>
      </c>
      <c r="F9517" s="52">
        <v>726525</v>
      </c>
      <c r="G9517" s="53">
        <f t="array" ref="G9517">SUM(IF(A9517=A$5:A9517,IF(C9517=C$5:C9517,1,0),0))</f>
        <v>17</v>
      </c>
    </row>
    <row r="9518" spans="1:7" x14ac:dyDescent="0.25">
      <c r="A9518" s="52">
        <v>2019</v>
      </c>
      <c r="B9518" s="53" t="str">
        <f t="shared" si="296"/>
        <v>2019_AK18</v>
      </c>
      <c r="C9518" s="52" t="s">
        <v>130</v>
      </c>
      <c r="D9518" s="52" t="s">
        <v>147</v>
      </c>
      <c r="E9518" s="53" t="str">
        <f t="shared" si="297"/>
        <v>2019_AKNOME</v>
      </c>
      <c r="F9518" s="52">
        <v>726525</v>
      </c>
      <c r="G9518" s="53">
        <f t="array" ref="G9518">SUM(IF(A9518=A$5:A9518,IF(C9518=C$5:C9518,1,0),0))</f>
        <v>18</v>
      </c>
    </row>
    <row r="9519" spans="1:7" x14ac:dyDescent="0.25">
      <c r="A9519" s="52">
        <v>2019</v>
      </c>
      <c r="B9519" s="53" t="str">
        <f t="shared" si="296"/>
        <v>2019_AK19</v>
      </c>
      <c r="C9519" s="52" t="s">
        <v>130</v>
      </c>
      <c r="D9519" s="52" t="s">
        <v>148</v>
      </c>
      <c r="E9519" s="53" t="str">
        <f t="shared" si="297"/>
        <v>2019_AKNORTH SLOPE</v>
      </c>
      <c r="F9519" s="52">
        <v>726525</v>
      </c>
      <c r="G9519" s="53">
        <f t="array" ref="G9519">SUM(IF(A9519=A$5:A9519,IF(C9519=C$5:C9519,1,0),0))</f>
        <v>19</v>
      </c>
    </row>
    <row r="9520" spans="1:7" x14ac:dyDescent="0.25">
      <c r="A9520" s="52">
        <v>2019</v>
      </c>
      <c r="B9520" s="53" t="str">
        <f t="shared" si="296"/>
        <v>2019_AK20</v>
      </c>
      <c r="C9520" s="52" t="s">
        <v>130</v>
      </c>
      <c r="D9520" s="52" t="s">
        <v>149</v>
      </c>
      <c r="E9520" s="53" t="str">
        <f t="shared" si="297"/>
        <v>2019_AKNORTHWEST ARCTI</v>
      </c>
      <c r="F9520" s="52">
        <v>726525</v>
      </c>
      <c r="G9520" s="53">
        <f t="array" ref="G9520">SUM(IF(A9520=A$5:A9520,IF(C9520=C$5:C9520,1,0),0))</f>
        <v>20</v>
      </c>
    </row>
    <row r="9521" spans="1:7" x14ac:dyDescent="0.25">
      <c r="A9521" s="52">
        <v>2019</v>
      </c>
      <c r="B9521" s="53" t="str">
        <f t="shared" si="296"/>
        <v>2019_AK21</v>
      </c>
      <c r="C9521" s="52" t="s">
        <v>130</v>
      </c>
      <c r="D9521" s="52" t="s">
        <v>150</v>
      </c>
      <c r="E9521" s="53" t="str">
        <f t="shared" si="297"/>
        <v>2019_AKPETERSBURG CENS</v>
      </c>
      <c r="F9521" s="52">
        <v>726525</v>
      </c>
      <c r="G9521" s="53">
        <f t="array" ref="G9521">SUM(IF(A9521=A$5:A9521,IF(C9521=C$5:C9521,1,0),0))</f>
        <v>21</v>
      </c>
    </row>
    <row r="9522" spans="1:7" x14ac:dyDescent="0.25">
      <c r="A9522" s="52">
        <v>2019</v>
      </c>
      <c r="B9522" s="53" t="str">
        <f t="shared" si="296"/>
        <v>2019_AK22</v>
      </c>
      <c r="C9522" s="52" t="s">
        <v>130</v>
      </c>
      <c r="D9522" s="52" t="s">
        <v>151</v>
      </c>
      <c r="E9522" s="53" t="str">
        <f t="shared" si="297"/>
        <v>2019_AKPRINCE OF WALES</v>
      </c>
      <c r="F9522" s="52">
        <v>726525</v>
      </c>
      <c r="G9522" s="53">
        <f t="array" ref="G9522">SUM(IF(A9522=A$5:A9522,IF(C9522=C$5:C9522,1,0),0))</f>
        <v>22</v>
      </c>
    </row>
    <row r="9523" spans="1:7" x14ac:dyDescent="0.25">
      <c r="A9523" s="52">
        <v>2019</v>
      </c>
      <c r="B9523" s="53" t="str">
        <f t="shared" si="296"/>
        <v>2019_AK23</v>
      </c>
      <c r="C9523" s="52" t="s">
        <v>130</v>
      </c>
      <c r="D9523" s="52" t="s">
        <v>152</v>
      </c>
      <c r="E9523" s="53" t="str">
        <f t="shared" si="297"/>
        <v>2019_AKSITKA</v>
      </c>
      <c r="F9523" s="52">
        <v>726525</v>
      </c>
      <c r="G9523" s="53">
        <f t="array" ref="G9523">SUM(IF(A9523=A$5:A9523,IF(C9523=C$5:C9523,1,0),0))</f>
        <v>23</v>
      </c>
    </row>
    <row r="9524" spans="1:7" x14ac:dyDescent="0.25">
      <c r="A9524" s="52">
        <v>2019</v>
      </c>
      <c r="B9524" s="53" t="str">
        <f t="shared" si="296"/>
        <v>2019_AK24</v>
      </c>
      <c r="C9524" s="52" t="s">
        <v>130</v>
      </c>
      <c r="D9524" s="52" t="s">
        <v>153</v>
      </c>
      <c r="E9524" s="53" t="str">
        <f t="shared" si="297"/>
        <v>2019_AKSKAGWAY MUNICIP</v>
      </c>
      <c r="F9524" s="52">
        <v>726525</v>
      </c>
      <c r="G9524" s="53">
        <f t="array" ref="G9524">SUM(IF(A9524=A$5:A9524,IF(C9524=C$5:C9524,1,0),0))</f>
        <v>24</v>
      </c>
    </row>
    <row r="9525" spans="1:7" x14ac:dyDescent="0.25">
      <c r="A9525" s="52">
        <v>2019</v>
      </c>
      <c r="B9525" s="53" t="str">
        <f t="shared" si="296"/>
        <v>2019_AK25</v>
      </c>
      <c r="C9525" s="52" t="s">
        <v>130</v>
      </c>
      <c r="D9525" s="52" t="s">
        <v>154</v>
      </c>
      <c r="E9525" s="53" t="str">
        <f t="shared" si="297"/>
        <v>2019_AKSOUTHEAST FAIRB</v>
      </c>
      <c r="F9525" s="52">
        <v>726525</v>
      </c>
      <c r="G9525" s="53">
        <f t="array" ref="G9525">SUM(IF(A9525=A$5:A9525,IF(C9525=C$5:C9525,1,0),0))</f>
        <v>25</v>
      </c>
    </row>
    <row r="9526" spans="1:7" x14ac:dyDescent="0.25">
      <c r="A9526" s="52">
        <v>2019</v>
      </c>
      <c r="B9526" s="53" t="str">
        <f t="shared" si="296"/>
        <v>2019_AK26</v>
      </c>
      <c r="C9526" s="52" t="s">
        <v>130</v>
      </c>
      <c r="D9526" s="52" t="s">
        <v>155</v>
      </c>
      <c r="E9526" s="53" t="str">
        <f t="shared" si="297"/>
        <v>2019_AKVALDEZ-CORDOVA</v>
      </c>
      <c r="F9526" s="52">
        <v>726525</v>
      </c>
      <c r="G9526" s="53">
        <f t="array" ref="G9526">SUM(IF(A9526=A$5:A9526,IF(C9526=C$5:C9526,1,0),0))</f>
        <v>26</v>
      </c>
    </row>
    <row r="9527" spans="1:7" x14ac:dyDescent="0.25">
      <c r="A9527" s="52">
        <v>2019</v>
      </c>
      <c r="B9527" s="53" t="str">
        <f t="shared" si="296"/>
        <v>2019_AK27</v>
      </c>
      <c r="C9527" s="52" t="s">
        <v>130</v>
      </c>
      <c r="D9527" s="52" t="s">
        <v>156</v>
      </c>
      <c r="E9527" s="53" t="str">
        <f t="shared" si="297"/>
        <v>2019_AKWRANGELL CITY A</v>
      </c>
      <c r="F9527" s="52">
        <v>726525</v>
      </c>
      <c r="G9527" s="53">
        <f t="array" ref="G9527">SUM(IF(A9527=A$5:A9527,IF(C9527=C$5:C9527,1,0),0))</f>
        <v>27</v>
      </c>
    </row>
    <row r="9528" spans="1:7" x14ac:dyDescent="0.25">
      <c r="A9528" s="52">
        <v>2019</v>
      </c>
      <c r="B9528" s="53" t="str">
        <f t="shared" si="296"/>
        <v>2019_AK28</v>
      </c>
      <c r="C9528" s="52" t="s">
        <v>130</v>
      </c>
      <c r="D9528" s="52" t="s">
        <v>157</v>
      </c>
      <c r="E9528" s="53" t="str">
        <f t="shared" si="297"/>
        <v>2019_AKYAKUTAT CITY</v>
      </c>
      <c r="F9528" s="52">
        <v>726525</v>
      </c>
      <c r="G9528" s="53">
        <f t="array" ref="G9528">SUM(IF(A9528=A$5:A9528,IF(C9528=C$5:C9528,1,0),0))</f>
        <v>28</v>
      </c>
    </row>
    <row r="9529" spans="1:7" x14ac:dyDescent="0.25">
      <c r="A9529" s="52">
        <v>2019</v>
      </c>
      <c r="B9529" s="53" t="str">
        <f t="shared" si="296"/>
        <v>2019_AK29</v>
      </c>
      <c r="C9529" s="52" t="s">
        <v>130</v>
      </c>
      <c r="D9529" s="52" t="s">
        <v>158</v>
      </c>
      <c r="E9529" s="53" t="str">
        <f t="shared" si="297"/>
        <v>2019_AKYUKON-KOYUKUK</v>
      </c>
      <c r="F9529" s="52">
        <v>726525</v>
      </c>
      <c r="G9529" s="53">
        <f t="array" ref="G9529">SUM(IF(A9529=A$5:A9529,IF(C9529=C$5:C9529,1,0),0))</f>
        <v>29</v>
      </c>
    </row>
    <row r="9530" spans="1:7" x14ac:dyDescent="0.25">
      <c r="A9530" s="52">
        <v>2019</v>
      </c>
      <c r="B9530" s="53" t="str">
        <f t="shared" si="296"/>
        <v>2019_AZ1</v>
      </c>
      <c r="C9530" s="52" t="s">
        <v>365</v>
      </c>
      <c r="D9530" s="52" t="s">
        <v>487</v>
      </c>
      <c r="E9530" s="53" t="str">
        <f t="shared" si="297"/>
        <v>2019_AZAPACHE</v>
      </c>
      <c r="F9530" s="52">
        <v>484350</v>
      </c>
      <c r="G9530" s="53">
        <f t="array" ref="G9530">SUM(IF(A9530=A$5:A9530,IF(C9530=C$5:C9530,1,0),0))</f>
        <v>1</v>
      </c>
    </row>
    <row r="9531" spans="1:7" x14ac:dyDescent="0.25">
      <c r="A9531" s="52">
        <v>2019</v>
      </c>
      <c r="B9531" s="53" t="str">
        <f t="shared" si="296"/>
        <v>2019_AZ2</v>
      </c>
      <c r="C9531" s="52" t="s">
        <v>365</v>
      </c>
      <c r="D9531" s="52" t="s">
        <v>488</v>
      </c>
      <c r="E9531" s="53" t="str">
        <f t="shared" si="297"/>
        <v>2019_AZCOCHISE</v>
      </c>
      <c r="F9531" s="52">
        <v>484350</v>
      </c>
      <c r="G9531" s="53">
        <f t="array" ref="G9531">SUM(IF(A9531=A$5:A9531,IF(C9531=C$5:C9531,1,0),0))</f>
        <v>2</v>
      </c>
    </row>
    <row r="9532" spans="1:7" x14ac:dyDescent="0.25">
      <c r="A9532" s="52">
        <v>2019</v>
      </c>
      <c r="B9532" s="53" t="str">
        <f t="shared" si="296"/>
        <v>2019_AZ3</v>
      </c>
      <c r="C9532" s="52" t="s">
        <v>365</v>
      </c>
      <c r="D9532" s="52" t="s">
        <v>489</v>
      </c>
      <c r="E9532" s="53" t="str">
        <f t="shared" si="297"/>
        <v>2019_AZCOCONINO</v>
      </c>
      <c r="F9532" s="52">
        <v>484350</v>
      </c>
      <c r="G9532" s="53">
        <f t="array" ref="G9532">SUM(IF(A9532=A$5:A9532,IF(C9532=C$5:C9532,1,0),0))</f>
        <v>3</v>
      </c>
    </row>
    <row r="9533" spans="1:7" x14ac:dyDescent="0.25">
      <c r="A9533" s="52">
        <v>2019</v>
      </c>
      <c r="B9533" s="53" t="str">
        <f t="shared" si="296"/>
        <v>2019_AZ4</v>
      </c>
      <c r="C9533" s="52" t="s">
        <v>365</v>
      </c>
      <c r="D9533" s="52" t="s">
        <v>490</v>
      </c>
      <c r="E9533" s="53" t="str">
        <f t="shared" si="297"/>
        <v>2019_AZGILA</v>
      </c>
      <c r="F9533" s="52">
        <v>484350</v>
      </c>
      <c r="G9533" s="53">
        <f t="array" ref="G9533">SUM(IF(A9533=A$5:A9533,IF(C9533=C$5:C9533,1,0),0))</f>
        <v>4</v>
      </c>
    </row>
    <row r="9534" spans="1:7" x14ac:dyDescent="0.25">
      <c r="A9534" s="52">
        <v>2019</v>
      </c>
      <c r="B9534" s="53" t="str">
        <f t="shared" si="296"/>
        <v>2019_AZ5</v>
      </c>
      <c r="C9534" s="52" t="s">
        <v>365</v>
      </c>
      <c r="D9534" s="52" t="s">
        <v>491</v>
      </c>
      <c r="E9534" s="53" t="str">
        <f t="shared" si="297"/>
        <v>2019_AZGRAHAM</v>
      </c>
      <c r="F9534" s="52">
        <v>484350</v>
      </c>
      <c r="G9534" s="53">
        <f t="array" ref="G9534">SUM(IF(A9534=A$5:A9534,IF(C9534=C$5:C9534,1,0),0))</f>
        <v>5</v>
      </c>
    </row>
    <row r="9535" spans="1:7" x14ac:dyDescent="0.25">
      <c r="A9535" s="52">
        <v>2019</v>
      </c>
      <c r="B9535" s="53" t="str">
        <f t="shared" si="296"/>
        <v>2019_AZ6</v>
      </c>
      <c r="C9535" s="52" t="s">
        <v>365</v>
      </c>
      <c r="D9535" s="52" t="s">
        <v>492</v>
      </c>
      <c r="E9535" s="53" t="str">
        <f t="shared" si="297"/>
        <v>2019_AZGREENLEE</v>
      </c>
      <c r="F9535" s="52">
        <v>484350</v>
      </c>
      <c r="G9535" s="53">
        <f t="array" ref="G9535">SUM(IF(A9535=A$5:A9535,IF(C9535=C$5:C9535,1,0),0))</f>
        <v>6</v>
      </c>
    </row>
    <row r="9536" spans="1:7" x14ac:dyDescent="0.25">
      <c r="A9536" s="52">
        <v>2019</v>
      </c>
      <c r="B9536" s="53" t="str">
        <f t="shared" si="296"/>
        <v>2019_AZ7</v>
      </c>
      <c r="C9536" s="52" t="s">
        <v>365</v>
      </c>
      <c r="D9536" s="52" t="s">
        <v>493</v>
      </c>
      <c r="E9536" s="53" t="str">
        <f t="shared" si="297"/>
        <v>2019_AZLA PAZ</v>
      </c>
      <c r="F9536" s="52">
        <v>484350</v>
      </c>
      <c r="G9536" s="53">
        <f t="array" ref="G9536">SUM(IF(A9536=A$5:A9536,IF(C9536=C$5:C9536,1,0),0))</f>
        <v>7</v>
      </c>
    </row>
    <row r="9537" spans="1:7" x14ac:dyDescent="0.25">
      <c r="A9537" s="52">
        <v>2019</v>
      </c>
      <c r="B9537" s="53" t="str">
        <f t="shared" si="296"/>
        <v>2019_AZ8</v>
      </c>
      <c r="C9537" s="52" t="s">
        <v>365</v>
      </c>
      <c r="D9537" s="52" t="s">
        <v>494</v>
      </c>
      <c r="E9537" s="53" t="str">
        <f t="shared" si="297"/>
        <v>2019_AZMARICOPA</v>
      </c>
      <c r="F9537" s="52">
        <v>484350</v>
      </c>
      <c r="G9537" s="53">
        <f t="array" ref="G9537">SUM(IF(A9537=A$5:A9537,IF(C9537=C$5:C9537,1,0),0))</f>
        <v>8</v>
      </c>
    </row>
    <row r="9538" spans="1:7" x14ac:dyDescent="0.25">
      <c r="A9538" s="52">
        <v>2019</v>
      </c>
      <c r="B9538" s="53" t="str">
        <f t="shared" si="296"/>
        <v>2019_AZ9</v>
      </c>
      <c r="C9538" s="52" t="s">
        <v>365</v>
      </c>
      <c r="D9538" s="52" t="s">
        <v>495</v>
      </c>
      <c r="E9538" s="53" t="str">
        <f t="shared" si="297"/>
        <v>2019_AZMOHAVE</v>
      </c>
      <c r="F9538" s="52">
        <v>484350</v>
      </c>
      <c r="G9538" s="53">
        <f t="array" ref="G9538">SUM(IF(A9538=A$5:A9538,IF(C9538=C$5:C9538,1,0),0))</f>
        <v>9</v>
      </c>
    </row>
    <row r="9539" spans="1:7" x14ac:dyDescent="0.25">
      <c r="A9539" s="52">
        <v>2019</v>
      </c>
      <c r="B9539" s="53" t="str">
        <f t="shared" si="296"/>
        <v>2019_AZ10</v>
      </c>
      <c r="C9539" s="52" t="s">
        <v>365</v>
      </c>
      <c r="D9539" s="52" t="s">
        <v>496</v>
      </c>
      <c r="E9539" s="53" t="str">
        <f t="shared" si="297"/>
        <v>2019_AZNAVAJO</v>
      </c>
      <c r="F9539" s="52">
        <v>484350</v>
      </c>
      <c r="G9539" s="53">
        <f t="array" ref="G9539">SUM(IF(A9539=A$5:A9539,IF(C9539=C$5:C9539,1,0),0))</f>
        <v>10</v>
      </c>
    </row>
    <row r="9540" spans="1:7" x14ac:dyDescent="0.25">
      <c r="A9540" s="52">
        <v>2019</v>
      </c>
      <c r="B9540" s="53" t="str">
        <f t="shared" si="296"/>
        <v>2019_AZ11</v>
      </c>
      <c r="C9540" s="52" t="s">
        <v>365</v>
      </c>
      <c r="D9540" s="52" t="s">
        <v>497</v>
      </c>
      <c r="E9540" s="53" t="str">
        <f t="shared" si="297"/>
        <v>2019_AZPIMA</v>
      </c>
      <c r="F9540" s="52">
        <v>484350</v>
      </c>
      <c r="G9540" s="53">
        <f t="array" ref="G9540">SUM(IF(A9540=A$5:A9540,IF(C9540=C$5:C9540,1,0),0))</f>
        <v>11</v>
      </c>
    </row>
    <row r="9541" spans="1:7" x14ac:dyDescent="0.25">
      <c r="A9541" s="52">
        <v>2019</v>
      </c>
      <c r="B9541" s="53" t="str">
        <f t="shared" si="296"/>
        <v>2019_AZ12</v>
      </c>
      <c r="C9541" s="52" t="s">
        <v>365</v>
      </c>
      <c r="D9541" s="52" t="s">
        <v>498</v>
      </c>
      <c r="E9541" s="53" t="str">
        <f t="shared" si="297"/>
        <v>2019_AZPINAL</v>
      </c>
      <c r="F9541" s="52">
        <v>484350</v>
      </c>
      <c r="G9541" s="53">
        <f t="array" ref="G9541">SUM(IF(A9541=A$5:A9541,IF(C9541=C$5:C9541,1,0),0))</f>
        <v>12</v>
      </c>
    </row>
    <row r="9542" spans="1:7" x14ac:dyDescent="0.25">
      <c r="A9542" s="52">
        <v>2019</v>
      </c>
      <c r="B9542" s="53" t="str">
        <f t="shared" ref="B9542:B9605" si="298">A9542&amp;"_"&amp;C9542&amp;G9542</f>
        <v>2019_AZ13</v>
      </c>
      <c r="C9542" s="52" t="s">
        <v>365</v>
      </c>
      <c r="D9542" s="52" t="s">
        <v>179</v>
      </c>
      <c r="E9542" s="53" t="str">
        <f t="shared" ref="E9542:E9605" si="299">A9542&amp;"_"&amp;C9542&amp;D9542</f>
        <v>2019_AZSANTA CRUZ</v>
      </c>
      <c r="F9542" s="52">
        <v>484350</v>
      </c>
      <c r="G9542" s="53">
        <f t="array" ref="G9542">SUM(IF(A9542=A$5:A9542,IF(C9542=C$5:C9542,1,0),0))</f>
        <v>13</v>
      </c>
    </row>
    <row r="9543" spans="1:7" x14ac:dyDescent="0.25">
      <c r="A9543" s="52">
        <v>2019</v>
      </c>
      <c r="B9543" s="53" t="str">
        <f t="shared" si="298"/>
        <v>2019_AZ14</v>
      </c>
      <c r="C9543" s="52" t="s">
        <v>365</v>
      </c>
      <c r="D9543" s="52" t="s">
        <v>499</v>
      </c>
      <c r="E9543" s="53" t="str">
        <f t="shared" si="299"/>
        <v>2019_AZYAVAPAI</v>
      </c>
      <c r="F9543" s="52">
        <v>484350</v>
      </c>
      <c r="G9543" s="53">
        <f t="array" ref="G9543">SUM(IF(A9543=A$5:A9543,IF(C9543=C$5:C9543,1,0),0))</f>
        <v>14</v>
      </c>
    </row>
    <row r="9544" spans="1:7" x14ac:dyDescent="0.25">
      <c r="A9544" s="52">
        <v>2019</v>
      </c>
      <c r="B9544" s="53" t="str">
        <f t="shared" si="298"/>
        <v>2019_AZ15</v>
      </c>
      <c r="C9544" s="52" t="s">
        <v>365</v>
      </c>
      <c r="D9544" s="52" t="s">
        <v>500</v>
      </c>
      <c r="E9544" s="53" t="str">
        <f t="shared" si="299"/>
        <v>2019_AZYUMA</v>
      </c>
      <c r="F9544" s="52">
        <v>484350</v>
      </c>
      <c r="G9544" s="53">
        <f t="array" ref="G9544">SUM(IF(A9544=A$5:A9544,IF(C9544=C$5:C9544,1,0),0))</f>
        <v>15</v>
      </c>
    </row>
    <row r="9545" spans="1:7" x14ac:dyDescent="0.25">
      <c r="A9545" s="52">
        <v>2019</v>
      </c>
      <c r="B9545" s="53" t="str">
        <f t="shared" si="298"/>
        <v>2019_AR1</v>
      </c>
      <c r="C9545" s="52" t="s">
        <v>366</v>
      </c>
      <c r="D9545" s="52" t="s">
        <v>81</v>
      </c>
      <c r="E9545" s="53" t="str">
        <f t="shared" si="299"/>
        <v>2019_ARARKANSAS</v>
      </c>
      <c r="F9545" s="52">
        <v>484350</v>
      </c>
      <c r="G9545" s="53">
        <f t="array" ref="G9545">SUM(IF(A9545=A$5:A9545,IF(C9545=C$5:C9545,1,0),0))</f>
        <v>1</v>
      </c>
    </row>
    <row r="9546" spans="1:7" x14ac:dyDescent="0.25">
      <c r="A9546" s="52">
        <v>2019</v>
      </c>
      <c r="B9546" s="53" t="str">
        <f t="shared" si="298"/>
        <v>2019_AR2</v>
      </c>
      <c r="C9546" s="52" t="s">
        <v>366</v>
      </c>
      <c r="D9546" s="52" t="s">
        <v>501</v>
      </c>
      <c r="E9546" s="53" t="str">
        <f t="shared" si="299"/>
        <v>2019_ARASHLEY</v>
      </c>
      <c r="F9546" s="52">
        <v>484350</v>
      </c>
      <c r="G9546" s="53">
        <f t="array" ref="G9546">SUM(IF(A9546=A$5:A9546,IF(C9546=C$5:C9546,1,0),0))</f>
        <v>2</v>
      </c>
    </row>
    <row r="9547" spans="1:7" x14ac:dyDescent="0.25">
      <c r="A9547" s="52">
        <v>2019</v>
      </c>
      <c r="B9547" s="53" t="str">
        <f t="shared" si="298"/>
        <v>2019_AR3</v>
      </c>
      <c r="C9547" s="52" t="s">
        <v>366</v>
      </c>
      <c r="D9547" s="52" t="s">
        <v>502</v>
      </c>
      <c r="E9547" s="53" t="str">
        <f t="shared" si="299"/>
        <v>2019_ARBAXTER</v>
      </c>
      <c r="F9547" s="52">
        <v>484350</v>
      </c>
      <c r="G9547" s="53">
        <f t="array" ref="G9547">SUM(IF(A9547=A$5:A9547,IF(C9547=C$5:C9547,1,0),0))</f>
        <v>3</v>
      </c>
    </row>
    <row r="9548" spans="1:7" x14ac:dyDescent="0.25">
      <c r="A9548" s="52">
        <v>2019</v>
      </c>
      <c r="B9548" s="53" t="str">
        <f t="shared" si="298"/>
        <v>2019_AR4</v>
      </c>
      <c r="C9548" s="52" t="s">
        <v>366</v>
      </c>
      <c r="D9548" s="52" t="s">
        <v>503</v>
      </c>
      <c r="E9548" s="53" t="str">
        <f t="shared" si="299"/>
        <v>2019_ARBENTON</v>
      </c>
      <c r="F9548" s="52">
        <v>484350</v>
      </c>
      <c r="G9548" s="53">
        <f t="array" ref="G9548">SUM(IF(A9548=A$5:A9548,IF(C9548=C$5:C9548,1,0),0))</f>
        <v>4</v>
      </c>
    </row>
    <row r="9549" spans="1:7" x14ac:dyDescent="0.25">
      <c r="A9549" s="52">
        <v>2019</v>
      </c>
      <c r="B9549" s="53" t="str">
        <f t="shared" si="298"/>
        <v>2019_AR5</v>
      </c>
      <c r="C9549" s="52" t="s">
        <v>366</v>
      </c>
      <c r="D9549" s="52" t="s">
        <v>504</v>
      </c>
      <c r="E9549" s="53" t="str">
        <f t="shared" si="299"/>
        <v>2019_ARBOONE</v>
      </c>
      <c r="F9549" s="52">
        <v>484350</v>
      </c>
      <c r="G9549" s="53">
        <f t="array" ref="G9549">SUM(IF(A9549=A$5:A9549,IF(C9549=C$5:C9549,1,0),0))</f>
        <v>5</v>
      </c>
    </row>
    <row r="9550" spans="1:7" x14ac:dyDescent="0.25">
      <c r="A9550" s="52">
        <v>2019</v>
      </c>
      <c r="B9550" s="53" t="str">
        <f t="shared" si="298"/>
        <v>2019_AR6</v>
      </c>
      <c r="C9550" s="52" t="s">
        <v>366</v>
      </c>
      <c r="D9550" s="52" t="s">
        <v>505</v>
      </c>
      <c r="E9550" s="53" t="str">
        <f t="shared" si="299"/>
        <v>2019_ARBRADLEY</v>
      </c>
      <c r="F9550" s="52">
        <v>484350</v>
      </c>
      <c r="G9550" s="53">
        <f t="array" ref="G9550">SUM(IF(A9550=A$5:A9550,IF(C9550=C$5:C9550,1,0),0))</f>
        <v>6</v>
      </c>
    </row>
    <row r="9551" spans="1:7" x14ac:dyDescent="0.25">
      <c r="A9551" s="52">
        <v>2019</v>
      </c>
      <c r="B9551" s="53" t="str">
        <f t="shared" si="298"/>
        <v>2019_AR7</v>
      </c>
      <c r="C9551" s="52" t="s">
        <v>366</v>
      </c>
      <c r="D9551" s="52" t="s">
        <v>434</v>
      </c>
      <c r="E9551" s="53" t="str">
        <f t="shared" si="299"/>
        <v>2019_ARCALHOUN</v>
      </c>
      <c r="F9551" s="52">
        <v>484350</v>
      </c>
      <c r="G9551" s="53">
        <f t="array" ref="G9551">SUM(IF(A9551=A$5:A9551,IF(C9551=C$5:C9551,1,0),0))</f>
        <v>7</v>
      </c>
    </row>
    <row r="9552" spans="1:7" x14ac:dyDescent="0.25">
      <c r="A9552" s="52">
        <v>2019</v>
      </c>
      <c r="B9552" s="53" t="str">
        <f t="shared" si="298"/>
        <v>2019_AR8</v>
      </c>
      <c r="C9552" s="52" t="s">
        <v>366</v>
      </c>
      <c r="D9552" s="52" t="s">
        <v>227</v>
      </c>
      <c r="E9552" s="53" t="str">
        <f t="shared" si="299"/>
        <v>2019_ARCARROLL</v>
      </c>
      <c r="F9552" s="52">
        <v>484350</v>
      </c>
      <c r="G9552" s="53">
        <f t="array" ref="G9552">SUM(IF(A9552=A$5:A9552,IF(C9552=C$5:C9552,1,0),0))</f>
        <v>8</v>
      </c>
    </row>
    <row r="9553" spans="1:7" x14ac:dyDescent="0.25">
      <c r="A9553" s="52">
        <v>2019</v>
      </c>
      <c r="B9553" s="53" t="str">
        <f t="shared" si="298"/>
        <v>2019_AR9</v>
      </c>
      <c r="C9553" s="52" t="s">
        <v>366</v>
      </c>
      <c r="D9553" s="52" t="s">
        <v>506</v>
      </c>
      <c r="E9553" s="53" t="str">
        <f t="shared" si="299"/>
        <v>2019_ARCHICOT</v>
      </c>
      <c r="F9553" s="52">
        <v>484350</v>
      </c>
      <c r="G9553" s="53">
        <f t="array" ref="G9553">SUM(IF(A9553=A$5:A9553,IF(C9553=C$5:C9553,1,0),0))</f>
        <v>9</v>
      </c>
    </row>
    <row r="9554" spans="1:7" x14ac:dyDescent="0.25">
      <c r="A9554" s="52">
        <v>2019</v>
      </c>
      <c r="B9554" s="53" t="str">
        <f t="shared" si="298"/>
        <v>2019_AR10</v>
      </c>
      <c r="C9554" s="52" t="s">
        <v>366</v>
      </c>
      <c r="D9554" s="52" t="s">
        <v>507</v>
      </c>
      <c r="E9554" s="53" t="str">
        <f t="shared" si="299"/>
        <v>2019_ARCLARK</v>
      </c>
      <c r="F9554" s="52">
        <v>484350</v>
      </c>
      <c r="G9554" s="53">
        <f t="array" ref="G9554">SUM(IF(A9554=A$5:A9554,IF(C9554=C$5:C9554,1,0),0))</f>
        <v>10</v>
      </c>
    </row>
    <row r="9555" spans="1:7" x14ac:dyDescent="0.25">
      <c r="A9555" s="52">
        <v>2019</v>
      </c>
      <c r="B9555" s="53" t="str">
        <f t="shared" si="298"/>
        <v>2019_AR11</v>
      </c>
      <c r="C9555" s="52" t="s">
        <v>366</v>
      </c>
      <c r="D9555" s="52" t="s">
        <v>439</v>
      </c>
      <c r="E9555" s="53" t="str">
        <f t="shared" si="299"/>
        <v>2019_ARCLAY</v>
      </c>
      <c r="F9555" s="52">
        <v>484350</v>
      </c>
      <c r="G9555" s="53">
        <f t="array" ref="G9555">SUM(IF(A9555=A$5:A9555,IF(C9555=C$5:C9555,1,0),0))</f>
        <v>11</v>
      </c>
    </row>
    <row r="9556" spans="1:7" x14ac:dyDescent="0.25">
      <c r="A9556" s="52">
        <v>2019</v>
      </c>
      <c r="B9556" s="53" t="str">
        <f t="shared" si="298"/>
        <v>2019_AR12</v>
      </c>
      <c r="C9556" s="52" t="s">
        <v>366</v>
      </c>
      <c r="D9556" s="52" t="s">
        <v>440</v>
      </c>
      <c r="E9556" s="53" t="str">
        <f t="shared" si="299"/>
        <v>2019_ARCLEBURNE</v>
      </c>
      <c r="F9556" s="52">
        <v>484350</v>
      </c>
      <c r="G9556" s="53">
        <f t="array" ref="G9556">SUM(IF(A9556=A$5:A9556,IF(C9556=C$5:C9556,1,0),0))</f>
        <v>12</v>
      </c>
    </row>
    <row r="9557" spans="1:7" x14ac:dyDescent="0.25">
      <c r="A9557" s="52">
        <v>2019</v>
      </c>
      <c r="B9557" s="53" t="str">
        <f t="shared" si="298"/>
        <v>2019_AR13</v>
      </c>
      <c r="C9557" s="52" t="s">
        <v>366</v>
      </c>
      <c r="D9557" s="52" t="s">
        <v>508</v>
      </c>
      <c r="E9557" s="53" t="str">
        <f t="shared" si="299"/>
        <v>2019_ARCLEVELAND</v>
      </c>
      <c r="F9557" s="52">
        <v>484350</v>
      </c>
      <c r="G9557" s="53">
        <f t="array" ref="G9557">SUM(IF(A9557=A$5:A9557,IF(C9557=C$5:C9557,1,0),0))</f>
        <v>13</v>
      </c>
    </row>
    <row r="9558" spans="1:7" x14ac:dyDescent="0.25">
      <c r="A9558" s="52">
        <v>2019</v>
      </c>
      <c r="B9558" s="53" t="str">
        <f t="shared" si="298"/>
        <v>2019_AR14</v>
      </c>
      <c r="C9558" s="52" t="s">
        <v>366</v>
      </c>
      <c r="D9558" s="52" t="s">
        <v>509</v>
      </c>
      <c r="E9558" s="53" t="str">
        <f t="shared" si="299"/>
        <v>2019_ARCOLUMBIA</v>
      </c>
      <c r="F9558" s="52">
        <v>484350</v>
      </c>
      <c r="G9558" s="53">
        <f t="array" ref="G9558">SUM(IF(A9558=A$5:A9558,IF(C9558=C$5:C9558,1,0),0))</f>
        <v>14</v>
      </c>
    </row>
    <row r="9559" spans="1:7" x14ac:dyDescent="0.25">
      <c r="A9559" s="52">
        <v>2019</v>
      </c>
      <c r="B9559" s="53" t="str">
        <f t="shared" si="298"/>
        <v>2019_AR15</v>
      </c>
      <c r="C9559" s="52" t="s">
        <v>366</v>
      </c>
      <c r="D9559" s="52" t="s">
        <v>510</v>
      </c>
      <c r="E9559" s="53" t="str">
        <f t="shared" si="299"/>
        <v>2019_ARCONWAY</v>
      </c>
      <c r="F9559" s="52">
        <v>484350</v>
      </c>
      <c r="G9559" s="53">
        <f t="array" ref="G9559">SUM(IF(A9559=A$5:A9559,IF(C9559=C$5:C9559,1,0),0))</f>
        <v>15</v>
      </c>
    </row>
    <row r="9560" spans="1:7" x14ac:dyDescent="0.25">
      <c r="A9560" s="52">
        <v>2019</v>
      </c>
      <c r="B9560" s="53" t="str">
        <f t="shared" si="298"/>
        <v>2019_AR16</v>
      </c>
      <c r="C9560" s="52" t="s">
        <v>366</v>
      </c>
      <c r="D9560" s="52" t="s">
        <v>511</v>
      </c>
      <c r="E9560" s="53" t="str">
        <f t="shared" si="299"/>
        <v>2019_ARCRAIGHEAD</v>
      </c>
      <c r="F9560" s="52">
        <v>484350</v>
      </c>
      <c r="G9560" s="53">
        <f t="array" ref="G9560">SUM(IF(A9560=A$5:A9560,IF(C9560=C$5:C9560,1,0),0))</f>
        <v>16</v>
      </c>
    </row>
    <row r="9561" spans="1:7" x14ac:dyDescent="0.25">
      <c r="A9561" s="52">
        <v>2019</v>
      </c>
      <c r="B9561" s="53" t="str">
        <f t="shared" si="298"/>
        <v>2019_AR17</v>
      </c>
      <c r="C9561" s="52" t="s">
        <v>366</v>
      </c>
      <c r="D9561" s="52" t="s">
        <v>512</v>
      </c>
      <c r="E9561" s="53" t="str">
        <f t="shared" si="299"/>
        <v>2019_ARCRAWFORD</v>
      </c>
      <c r="F9561" s="52">
        <v>484350</v>
      </c>
      <c r="G9561" s="53">
        <f t="array" ref="G9561">SUM(IF(A9561=A$5:A9561,IF(C9561=C$5:C9561,1,0),0))</f>
        <v>17</v>
      </c>
    </row>
    <row r="9562" spans="1:7" x14ac:dyDescent="0.25">
      <c r="A9562" s="52">
        <v>2019</v>
      </c>
      <c r="B9562" s="53" t="str">
        <f t="shared" si="298"/>
        <v>2019_AR18</v>
      </c>
      <c r="C9562" s="52" t="s">
        <v>366</v>
      </c>
      <c r="D9562" s="52" t="s">
        <v>513</v>
      </c>
      <c r="E9562" s="53" t="str">
        <f t="shared" si="299"/>
        <v>2019_ARCRITTENDEN</v>
      </c>
      <c r="F9562" s="52">
        <v>484350</v>
      </c>
      <c r="G9562" s="53">
        <f t="array" ref="G9562">SUM(IF(A9562=A$5:A9562,IF(C9562=C$5:C9562,1,0),0))</f>
        <v>18</v>
      </c>
    </row>
    <row r="9563" spans="1:7" x14ac:dyDescent="0.25">
      <c r="A9563" s="52">
        <v>2019</v>
      </c>
      <c r="B9563" s="53" t="str">
        <f t="shared" si="298"/>
        <v>2019_AR19</v>
      </c>
      <c r="C9563" s="52" t="s">
        <v>366</v>
      </c>
      <c r="D9563" s="52" t="s">
        <v>514</v>
      </c>
      <c r="E9563" s="53" t="str">
        <f t="shared" si="299"/>
        <v>2019_ARCROSS</v>
      </c>
      <c r="F9563" s="52">
        <v>484350</v>
      </c>
      <c r="G9563" s="53">
        <f t="array" ref="G9563">SUM(IF(A9563=A$5:A9563,IF(C9563=C$5:C9563,1,0),0))</f>
        <v>19</v>
      </c>
    </row>
    <row r="9564" spans="1:7" x14ac:dyDescent="0.25">
      <c r="A9564" s="52">
        <v>2019</v>
      </c>
      <c r="B9564" s="53" t="str">
        <f t="shared" si="298"/>
        <v>2019_AR20</v>
      </c>
      <c r="C9564" s="52" t="s">
        <v>366</v>
      </c>
      <c r="D9564" s="52" t="s">
        <v>449</v>
      </c>
      <c r="E9564" s="53" t="str">
        <f t="shared" si="299"/>
        <v>2019_ARDALLAS</v>
      </c>
      <c r="F9564" s="52">
        <v>484350</v>
      </c>
      <c r="G9564" s="53">
        <f t="array" ref="G9564">SUM(IF(A9564=A$5:A9564,IF(C9564=C$5:C9564,1,0),0))</f>
        <v>20</v>
      </c>
    </row>
    <row r="9565" spans="1:7" x14ac:dyDescent="0.25">
      <c r="A9565" s="52">
        <v>2019</v>
      </c>
      <c r="B9565" s="53" t="str">
        <f t="shared" si="298"/>
        <v>2019_AR21</v>
      </c>
      <c r="C9565" s="52" t="s">
        <v>366</v>
      </c>
      <c r="D9565" s="52" t="s">
        <v>515</v>
      </c>
      <c r="E9565" s="53" t="str">
        <f t="shared" si="299"/>
        <v>2019_ARDESHA</v>
      </c>
      <c r="F9565" s="52">
        <v>484350</v>
      </c>
      <c r="G9565" s="53">
        <f t="array" ref="G9565">SUM(IF(A9565=A$5:A9565,IF(C9565=C$5:C9565,1,0),0))</f>
        <v>21</v>
      </c>
    </row>
    <row r="9566" spans="1:7" x14ac:dyDescent="0.25">
      <c r="A9566" s="52">
        <v>2019</v>
      </c>
      <c r="B9566" s="53" t="str">
        <f t="shared" si="298"/>
        <v>2019_AR22</v>
      </c>
      <c r="C9566" s="52" t="s">
        <v>366</v>
      </c>
      <c r="D9566" s="52" t="s">
        <v>516</v>
      </c>
      <c r="E9566" s="53" t="str">
        <f t="shared" si="299"/>
        <v>2019_ARDREW</v>
      </c>
      <c r="F9566" s="52">
        <v>484350</v>
      </c>
      <c r="G9566" s="53">
        <f t="array" ref="G9566">SUM(IF(A9566=A$5:A9566,IF(C9566=C$5:C9566,1,0),0))</f>
        <v>22</v>
      </c>
    </row>
    <row r="9567" spans="1:7" x14ac:dyDescent="0.25">
      <c r="A9567" s="52">
        <v>2019</v>
      </c>
      <c r="B9567" s="53" t="str">
        <f t="shared" si="298"/>
        <v>2019_AR23</v>
      </c>
      <c r="C9567" s="52" t="s">
        <v>366</v>
      </c>
      <c r="D9567" s="52" t="s">
        <v>517</v>
      </c>
      <c r="E9567" s="53" t="str">
        <f t="shared" si="299"/>
        <v>2019_ARFAULKNER</v>
      </c>
      <c r="F9567" s="52">
        <v>484350</v>
      </c>
      <c r="G9567" s="53">
        <f t="array" ref="G9567">SUM(IF(A9567=A$5:A9567,IF(C9567=C$5:C9567,1,0),0))</f>
        <v>23</v>
      </c>
    </row>
    <row r="9568" spans="1:7" x14ac:dyDescent="0.25">
      <c r="A9568" s="52">
        <v>2019</v>
      </c>
      <c r="B9568" s="53" t="str">
        <f t="shared" si="298"/>
        <v>2019_AR24</v>
      </c>
      <c r="C9568" s="52" t="s">
        <v>366</v>
      </c>
      <c r="D9568" s="52" t="s">
        <v>455</v>
      </c>
      <c r="E9568" s="53" t="str">
        <f t="shared" si="299"/>
        <v>2019_ARFRANKLIN</v>
      </c>
      <c r="F9568" s="52">
        <v>484350</v>
      </c>
      <c r="G9568" s="53">
        <f t="array" ref="G9568">SUM(IF(A9568=A$5:A9568,IF(C9568=C$5:C9568,1,0),0))</f>
        <v>24</v>
      </c>
    </row>
    <row r="9569" spans="1:7" x14ac:dyDescent="0.25">
      <c r="A9569" s="52">
        <v>2019</v>
      </c>
      <c r="B9569" s="53" t="str">
        <f t="shared" si="298"/>
        <v>2019_AR25</v>
      </c>
      <c r="C9569" s="52" t="s">
        <v>366</v>
      </c>
      <c r="D9569" s="52" t="s">
        <v>518</v>
      </c>
      <c r="E9569" s="53" t="str">
        <f t="shared" si="299"/>
        <v>2019_ARFULTON</v>
      </c>
      <c r="F9569" s="52">
        <v>484350</v>
      </c>
      <c r="G9569" s="53">
        <f t="array" ref="G9569">SUM(IF(A9569=A$5:A9569,IF(C9569=C$5:C9569,1,0),0))</f>
        <v>25</v>
      </c>
    </row>
    <row r="9570" spans="1:7" x14ac:dyDescent="0.25">
      <c r="A9570" s="52">
        <v>2019</v>
      </c>
      <c r="B9570" s="53" t="str">
        <f t="shared" si="298"/>
        <v>2019_AR26</v>
      </c>
      <c r="C9570" s="52" t="s">
        <v>366</v>
      </c>
      <c r="D9570" s="52" t="s">
        <v>519</v>
      </c>
      <c r="E9570" s="53" t="str">
        <f t="shared" si="299"/>
        <v>2019_ARGARLAND</v>
      </c>
      <c r="F9570" s="52">
        <v>484350</v>
      </c>
      <c r="G9570" s="53">
        <f t="array" ref="G9570">SUM(IF(A9570=A$5:A9570,IF(C9570=C$5:C9570,1,0),0))</f>
        <v>26</v>
      </c>
    </row>
    <row r="9571" spans="1:7" x14ac:dyDescent="0.25">
      <c r="A9571" s="52">
        <v>2019</v>
      </c>
      <c r="B9571" s="53" t="str">
        <f t="shared" si="298"/>
        <v>2019_AR27</v>
      </c>
      <c r="C9571" s="52" t="s">
        <v>366</v>
      </c>
      <c r="D9571" s="52" t="s">
        <v>520</v>
      </c>
      <c r="E9571" s="53" t="str">
        <f t="shared" si="299"/>
        <v>2019_ARGRANT</v>
      </c>
      <c r="F9571" s="52">
        <v>484350</v>
      </c>
      <c r="G9571" s="53">
        <f t="array" ref="G9571">SUM(IF(A9571=A$5:A9571,IF(C9571=C$5:C9571,1,0),0))</f>
        <v>27</v>
      </c>
    </row>
    <row r="9572" spans="1:7" x14ac:dyDescent="0.25">
      <c r="A9572" s="52">
        <v>2019</v>
      </c>
      <c r="B9572" s="53" t="str">
        <f t="shared" si="298"/>
        <v>2019_AR28</v>
      </c>
      <c r="C9572" s="52" t="s">
        <v>366</v>
      </c>
      <c r="D9572" s="52" t="s">
        <v>212</v>
      </c>
      <c r="E9572" s="53" t="str">
        <f t="shared" si="299"/>
        <v>2019_ARGREENE</v>
      </c>
      <c r="F9572" s="52">
        <v>484350</v>
      </c>
      <c r="G9572" s="53">
        <f t="array" ref="G9572">SUM(IF(A9572=A$5:A9572,IF(C9572=C$5:C9572,1,0),0))</f>
        <v>28</v>
      </c>
    </row>
    <row r="9573" spans="1:7" x14ac:dyDescent="0.25">
      <c r="A9573" s="52">
        <v>2019</v>
      </c>
      <c r="B9573" s="53" t="str">
        <f t="shared" si="298"/>
        <v>2019_AR29</v>
      </c>
      <c r="C9573" s="52" t="s">
        <v>366</v>
      </c>
      <c r="D9573" s="52" t="s">
        <v>521</v>
      </c>
      <c r="E9573" s="53" t="str">
        <f t="shared" si="299"/>
        <v>2019_ARHEMPSTEAD</v>
      </c>
      <c r="F9573" s="52">
        <v>484350</v>
      </c>
      <c r="G9573" s="53">
        <f t="array" ref="G9573">SUM(IF(A9573=A$5:A9573,IF(C9573=C$5:C9573,1,0),0))</f>
        <v>29</v>
      </c>
    </row>
    <row r="9574" spans="1:7" x14ac:dyDescent="0.25">
      <c r="A9574" s="52">
        <v>2019</v>
      </c>
      <c r="B9574" s="53" t="str">
        <f t="shared" si="298"/>
        <v>2019_AR30</v>
      </c>
      <c r="C9574" s="52" t="s">
        <v>366</v>
      </c>
      <c r="D9574" s="52" t="s">
        <v>522</v>
      </c>
      <c r="E9574" s="53" t="str">
        <f t="shared" si="299"/>
        <v>2019_ARHOT SPRING</v>
      </c>
      <c r="F9574" s="52">
        <v>484350</v>
      </c>
      <c r="G9574" s="53">
        <f t="array" ref="G9574">SUM(IF(A9574=A$5:A9574,IF(C9574=C$5:C9574,1,0),0))</f>
        <v>30</v>
      </c>
    </row>
    <row r="9575" spans="1:7" x14ac:dyDescent="0.25">
      <c r="A9575" s="52">
        <v>2019</v>
      </c>
      <c r="B9575" s="53" t="str">
        <f t="shared" si="298"/>
        <v>2019_AR31</v>
      </c>
      <c r="C9575" s="52" t="s">
        <v>366</v>
      </c>
      <c r="D9575" s="52" t="s">
        <v>231</v>
      </c>
      <c r="E9575" s="53" t="str">
        <f t="shared" si="299"/>
        <v>2019_ARHOWARD</v>
      </c>
      <c r="F9575" s="52">
        <v>484350</v>
      </c>
      <c r="G9575" s="53">
        <f t="array" ref="G9575">SUM(IF(A9575=A$5:A9575,IF(C9575=C$5:C9575,1,0),0))</f>
        <v>31</v>
      </c>
    </row>
    <row r="9576" spans="1:7" x14ac:dyDescent="0.25">
      <c r="A9576" s="52">
        <v>2019</v>
      </c>
      <c r="B9576" s="53" t="str">
        <f t="shared" si="298"/>
        <v>2019_AR32</v>
      </c>
      <c r="C9576" s="52" t="s">
        <v>366</v>
      </c>
      <c r="D9576" s="52" t="s">
        <v>523</v>
      </c>
      <c r="E9576" s="53" t="str">
        <f t="shared" si="299"/>
        <v>2019_ARINDEPENDENCE</v>
      </c>
      <c r="F9576" s="52">
        <v>484350</v>
      </c>
      <c r="G9576" s="53">
        <f t="array" ref="G9576">SUM(IF(A9576=A$5:A9576,IF(C9576=C$5:C9576,1,0),0))</f>
        <v>32</v>
      </c>
    </row>
    <row r="9577" spans="1:7" x14ac:dyDescent="0.25">
      <c r="A9577" s="52">
        <v>2019</v>
      </c>
      <c r="B9577" s="53" t="str">
        <f t="shared" si="298"/>
        <v>2019_AR33</v>
      </c>
      <c r="C9577" s="52" t="s">
        <v>366</v>
      </c>
      <c r="D9577" s="52" t="s">
        <v>524</v>
      </c>
      <c r="E9577" s="53" t="str">
        <f t="shared" si="299"/>
        <v>2019_ARIZARD</v>
      </c>
      <c r="F9577" s="52">
        <v>484350</v>
      </c>
      <c r="G9577" s="53">
        <f t="array" ref="G9577">SUM(IF(A9577=A$5:A9577,IF(C9577=C$5:C9577,1,0),0))</f>
        <v>33</v>
      </c>
    </row>
    <row r="9578" spans="1:7" x14ac:dyDescent="0.25">
      <c r="A9578" s="52">
        <v>2019</v>
      </c>
      <c r="B9578" s="53" t="str">
        <f t="shared" si="298"/>
        <v>2019_AR34</v>
      </c>
      <c r="C9578" s="52" t="s">
        <v>366</v>
      </c>
      <c r="D9578" s="52" t="s">
        <v>460</v>
      </c>
      <c r="E9578" s="53" t="str">
        <f t="shared" si="299"/>
        <v>2019_ARJACKSON</v>
      </c>
      <c r="F9578" s="52">
        <v>484350</v>
      </c>
      <c r="G9578" s="53">
        <f t="array" ref="G9578">SUM(IF(A9578=A$5:A9578,IF(C9578=C$5:C9578,1,0),0))</f>
        <v>34</v>
      </c>
    </row>
    <row r="9579" spans="1:7" x14ac:dyDescent="0.25">
      <c r="A9579" s="52">
        <v>2019</v>
      </c>
      <c r="B9579" s="53" t="str">
        <f t="shared" si="298"/>
        <v>2019_AR35</v>
      </c>
      <c r="C9579" s="52" t="s">
        <v>366</v>
      </c>
      <c r="D9579" s="52" t="s">
        <v>196</v>
      </c>
      <c r="E9579" s="53" t="str">
        <f t="shared" si="299"/>
        <v>2019_ARJEFFERSON</v>
      </c>
      <c r="F9579" s="52">
        <v>484350</v>
      </c>
      <c r="G9579" s="53">
        <f t="array" ref="G9579">SUM(IF(A9579=A$5:A9579,IF(C9579=C$5:C9579,1,0),0))</f>
        <v>35</v>
      </c>
    </row>
    <row r="9580" spans="1:7" x14ac:dyDescent="0.25">
      <c r="A9580" s="52">
        <v>2019</v>
      </c>
      <c r="B9580" s="53" t="str">
        <f t="shared" si="298"/>
        <v>2019_AR36</v>
      </c>
      <c r="C9580" s="52" t="s">
        <v>366</v>
      </c>
      <c r="D9580" s="52" t="s">
        <v>525</v>
      </c>
      <c r="E9580" s="53" t="str">
        <f t="shared" si="299"/>
        <v>2019_ARJOHNSON</v>
      </c>
      <c r="F9580" s="52">
        <v>484350</v>
      </c>
      <c r="G9580" s="53">
        <f t="array" ref="G9580">SUM(IF(A9580=A$5:A9580,IF(C9580=C$5:C9580,1,0),0))</f>
        <v>36</v>
      </c>
    </row>
    <row r="9581" spans="1:7" x14ac:dyDescent="0.25">
      <c r="A9581" s="52">
        <v>2019</v>
      </c>
      <c r="B9581" s="53" t="str">
        <f t="shared" si="298"/>
        <v>2019_AR37</v>
      </c>
      <c r="C9581" s="52" t="s">
        <v>366</v>
      </c>
      <c r="D9581" s="52" t="s">
        <v>526</v>
      </c>
      <c r="E9581" s="53" t="str">
        <f t="shared" si="299"/>
        <v>2019_ARLAFAYETTE</v>
      </c>
      <c r="F9581" s="52">
        <v>484350</v>
      </c>
      <c r="G9581" s="53">
        <f t="array" ref="G9581">SUM(IF(A9581=A$5:A9581,IF(C9581=C$5:C9581,1,0),0))</f>
        <v>37</v>
      </c>
    </row>
    <row r="9582" spans="1:7" x14ac:dyDescent="0.25">
      <c r="A9582" s="52">
        <v>2019</v>
      </c>
      <c r="B9582" s="53" t="str">
        <f t="shared" si="298"/>
        <v>2019_AR38</v>
      </c>
      <c r="C9582" s="52" t="s">
        <v>366</v>
      </c>
      <c r="D9582" s="52" t="s">
        <v>463</v>
      </c>
      <c r="E9582" s="53" t="str">
        <f t="shared" si="299"/>
        <v>2019_ARLAWRENCE</v>
      </c>
      <c r="F9582" s="52">
        <v>484350</v>
      </c>
      <c r="G9582" s="53">
        <f t="array" ref="G9582">SUM(IF(A9582=A$5:A9582,IF(C9582=C$5:C9582,1,0),0))</f>
        <v>38</v>
      </c>
    </row>
    <row r="9583" spans="1:7" x14ac:dyDescent="0.25">
      <c r="A9583" s="52">
        <v>2019</v>
      </c>
      <c r="B9583" s="53" t="str">
        <f t="shared" si="298"/>
        <v>2019_AR39</v>
      </c>
      <c r="C9583" s="52" t="s">
        <v>366</v>
      </c>
      <c r="D9583" s="52" t="s">
        <v>464</v>
      </c>
      <c r="E9583" s="53" t="str">
        <f t="shared" si="299"/>
        <v>2019_ARLEE</v>
      </c>
      <c r="F9583" s="52">
        <v>484350</v>
      </c>
      <c r="G9583" s="53">
        <f t="array" ref="G9583">SUM(IF(A9583=A$5:A9583,IF(C9583=C$5:C9583,1,0),0))</f>
        <v>39</v>
      </c>
    </row>
    <row r="9584" spans="1:7" x14ac:dyDescent="0.25">
      <c r="A9584" s="52">
        <v>2019</v>
      </c>
      <c r="B9584" s="53" t="str">
        <f t="shared" si="298"/>
        <v>2019_AR40</v>
      </c>
      <c r="C9584" s="52" t="s">
        <v>366</v>
      </c>
      <c r="D9584" s="52" t="s">
        <v>221</v>
      </c>
      <c r="E9584" s="53" t="str">
        <f t="shared" si="299"/>
        <v>2019_ARLINCOLN</v>
      </c>
      <c r="F9584" s="52">
        <v>484350</v>
      </c>
      <c r="G9584" s="53">
        <f t="array" ref="G9584">SUM(IF(A9584=A$5:A9584,IF(C9584=C$5:C9584,1,0),0))</f>
        <v>40</v>
      </c>
    </row>
    <row r="9585" spans="1:7" x14ac:dyDescent="0.25">
      <c r="A9585" s="52">
        <v>2019</v>
      </c>
      <c r="B9585" s="53" t="str">
        <f t="shared" si="298"/>
        <v>2019_AR41</v>
      </c>
      <c r="C9585" s="52" t="s">
        <v>366</v>
      </c>
      <c r="D9585" s="52" t="s">
        <v>527</v>
      </c>
      <c r="E9585" s="53" t="str">
        <f t="shared" si="299"/>
        <v>2019_ARLITTLE RIVER</v>
      </c>
      <c r="F9585" s="52">
        <v>484350</v>
      </c>
      <c r="G9585" s="53">
        <f t="array" ref="G9585">SUM(IF(A9585=A$5:A9585,IF(C9585=C$5:C9585,1,0),0))</f>
        <v>41</v>
      </c>
    </row>
    <row r="9586" spans="1:7" x14ac:dyDescent="0.25">
      <c r="A9586" s="52">
        <v>2019</v>
      </c>
      <c r="B9586" s="53" t="str">
        <f t="shared" si="298"/>
        <v>2019_AR42</v>
      </c>
      <c r="C9586" s="52" t="s">
        <v>366</v>
      </c>
      <c r="D9586" s="52" t="s">
        <v>528</v>
      </c>
      <c r="E9586" s="53" t="str">
        <f t="shared" si="299"/>
        <v>2019_ARLOGAN</v>
      </c>
      <c r="F9586" s="52">
        <v>484350</v>
      </c>
      <c r="G9586" s="53">
        <f t="array" ref="G9586">SUM(IF(A9586=A$5:A9586,IF(C9586=C$5:C9586,1,0),0))</f>
        <v>42</v>
      </c>
    </row>
    <row r="9587" spans="1:7" x14ac:dyDescent="0.25">
      <c r="A9587" s="52">
        <v>2019</v>
      </c>
      <c r="B9587" s="53" t="str">
        <f t="shared" si="298"/>
        <v>2019_AR43</v>
      </c>
      <c r="C9587" s="52" t="s">
        <v>366</v>
      </c>
      <c r="D9587" s="52" t="s">
        <v>529</v>
      </c>
      <c r="E9587" s="53" t="str">
        <f t="shared" si="299"/>
        <v>2019_ARLONOKE</v>
      </c>
      <c r="F9587" s="52">
        <v>484350</v>
      </c>
      <c r="G9587" s="53">
        <f t="array" ref="G9587">SUM(IF(A9587=A$5:A9587,IF(C9587=C$5:C9587,1,0),0))</f>
        <v>43</v>
      </c>
    </row>
    <row r="9588" spans="1:7" x14ac:dyDescent="0.25">
      <c r="A9588" s="52">
        <v>2019</v>
      </c>
      <c r="B9588" s="53" t="str">
        <f t="shared" si="298"/>
        <v>2019_AR44</v>
      </c>
      <c r="C9588" s="52" t="s">
        <v>366</v>
      </c>
      <c r="D9588" s="52" t="s">
        <v>467</v>
      </c>
      <c r="E9588" s="53" t="str">
        <f t="shared" si="299"/>
        <v>2019_ARMADISON</v>
      </c>
      <c r="F9588" s="52">
        <v>484350</v>
      </c>
      <c r="G9588" s="53">
        <f t="array" ref="G9588">SUM(IF(A9588=A$5:A9588,IF(C9588=C$5:C9588,1,0),0))</f>
        <v>44</v>
      </c>
    </row>
    <row r="9589" spans="1:7" x14ac:dyDescent="0.25">
      <c r="A9589" s="52">
        <v>2019</v>
      </c>
      <c r="B9589" s="53" t="str">
        <f t="shared" si="298"/>
        <v>2019_AR45</v>
      </c>
      <c r="C9589" s="52" t="s">
        <v>366</v>
      </c>
      <c r="D9589" s="52" t="s">
        <v>469</v>
      </c>
      <c r="E9589" s="53" t="str">
        <f t="shared" si="299"/>
        <v>2019_ARMARION</v>
      </c>
      <c r="F9589" s="52">
        <v>484350</v>
      </c>
      <c r="G9589" s="53">
        <f t="array" ref="G9589">SUM(IF(A9589=A$5:A9589,IF(C9589=C$5:C9589,1,0),0))</f>
        <v>45</v>
      </c>
    </row>
    <row r="9590" spans="1:7" x14ac:dyDescent="0.25">
      <c r="A9590" s="52">
        <v>2019</v>
      </c>
      <c r="B9590" s="53" t="str">
        <f t="shared" si="298"/>
        <v>2019_AR46</v>
      </c>
      <c r="C9590" s="52" t="s">
        <v>366</v>
      </c>
      <c r="D9590" s="52" t="s">
        <v>530</v>
      </c>
      <c r="E9590" s="53" t="str">
        <f t="shared" si="299"/>
        <v>2019_ARMILLER</v>
      </c>
      <c r="F9590" s="52">
        <v>484350</v>
      </c>
      <c r="G9590" s="53">
        <f t="array" ref="G9590">SUM(IF(A9590=A$5:A9590,IF(C9590=C$5:C9590,1,0),0))</f>
        <v>46</v>
      </c>
    </row>
    <row r="9591" spans="1:7" x14ac:dyDescent="0.25">
      <c r="A9591" s="52">
        <v>2019</v>
      </c>
      <c r="B9591" s="53" t="str">
        <f t="shared" si="298"/>
        <v>2019_AR47</v>
      </c>
      <c r="C9591" s="52" t="s">
        <v>366</v>
      </c>
      <c r="D9591" s="52" t="s">
        <v>102</v>
      </c>
      <c r="E9591" s="53" t="str">
        <f t="shared" si="299"/>
        <v>2019_ARMISSISSIPPI</v>
      </c>
      <c r="F9591" s="52">
        <v>484350</v>
      </c>
      <c r="G9591" s="53">
        <f t="array" ref="G9591">SUM(IF(A9591=A$5:A9591,IF(C9591=C$5:C9591,1,0),0))</f>
        <v>47</v>
      </c>
    </row>
    <row r="9592" spans="1:7" x14ac:dyDescent="0.25">
      <c r="A9592" s="52">
        <v>2019</v>
      </c>
      <c r="B9592" s="53" t="str">
        <f t="shared" si="298"/>
        <v>2019_AR48</v>
      </c>
      <c r="C9592" s="52" t="s">
        <v>366</v>
      </c>
      <c r="D9592" s="52" t="s">
        <v>210</v>
      </c>
      <c r="E9592" s="53" t="str">
        <f t="shared" si="299"/>
        <v>2019_ARMONROE</v>
      </c>
      <c r="F9592" s="52">
        <v>484350</v>
      </c>
      <c r="G9592" s="53">
        <f t="array" ref="G9592">SUM(IF(A9592=A$5:A9592,IF(C9592=C$5:C9592,1,0),0))</f>
        <v>48</v>
      </c>
    </row>
    <row r="9593" spans="1:7" x14ac:dyDescent="0.25">
      <c r="A9593" s="52">
        <v>2019</v>
      </c>
      <c r="B9593" s="53" t="str">
        <f t="shared" si="298"/>
        <v>2019_AR49</v>
      </c>
      <c r="C9593" s="52" t="s">
        <v>366</v>
      </c>
      <c r="D9593" s="52" t="s">
        <v>232</v>
      </c>
      <c r="E9593" s="53" t="str">
        <f t="shared" si="299"/>
        <v>2019_ARMONTGOMERY</v>
      </c>
      <c r="F9593" s="52">
        <v>484350</v>
      </c>
      <c r="G9593" s="53">
        <f t="array" ref="G9593">SUM(IF(A9593=A$5:A9593,IF(C9593=C$5:C9593,1,0),0))</f>
        <v>49</v>
      </c>
    </row>
    <row r="9594" spans="1:7" x14ac:dyDescent="0.25">
      <c r="A9594" s="52">
        <v>2019</v>
      </c>
      <c r="B9594" s="53" t="str">
        <f t="shared" si="298"/>
        <v>2019_AR50</v>
      </c>
      <c r="C9594" s="52" t="s">
        <v>366</v>
      </c>
      <c r="D9594" s="52" t="s">
        <v>106</v>
      </c>
      <c r="E9594" s="53" t="str">
        <f t="shared" si="299"/>
        <v>2019_ARNEVADA</v>
      </c>
      <c r="F9594" s="52">
        <v>484350</v>
      </c>
      <c r="G9594" s="53">
        <f t="array" ref="G9594">SUM(IF(A9594=A$5:A9594,IF(C9594=C$5:C9594,1,0),0))</f>
        <v>50</v>
      </c>
    </row>
    <row r="9595" spans="1:7" x14ac:dyDescent="0.25">
      <c r="A9595" s="52">
        <v>2019</v>
      </c>
      <c r="B9595" s="53" t="str">
        <f t="shared" si="298"/>
        <v>2019_AR51</v>
      </c>
      <c r="C9595" s="52" t="s">
        <v>366</v>
      </c>
      <c r="D9595" s="52" t="s">
        <v>531</v>
      </c>
      <c r="E9595" s="53" t="str">
        <f t="shared" si="299"/>
        <v>2019_ARNEWTON</v>
      </c>
      <c r="F9595" s="52">
        <v>484350</v>
      </c>
      <c r="G9595" s="53">
        <f t="array" ref="G9595">SUM(IF(A9595=A$5:A9595,IF(C9595=C$5:C9595,1,0),0))</f>
        <v>51</v>
      </c>
    </row>
    <row r="9596" spans="1:7" x14ac:dyDescent="0.25">
      <c r="A9596" s="52">
        <v>2019</v>
      </c>
      <c r="B9596" s="53" t="str">
        <f t="shared" si="298"/>
        <v>2019_AR52</v>
      </c>
      <c r="C9596" s="52" t="s">
        <v>366</v>
      </c>
      <c r="D9596" s="52" t="s">
        <v>532</v>
      </c>
      <c r="E9596" s="53" t="str">
        <f t="shared" si="299"/>
        <v>2019_AROUACHITA</v>
      </c>
      <c r="F9596" s="52">
        <v>484350</v>
      </c>
      <c r="G9596" s="53">
        <f t="array" ref="G9596">SUM(IF(A9596=A$5:A9596,IF(C9596=C$5:C9596,1,0),0))</f>
        <v>52</v>
      </c>
    </row>
    <row r="9597" spans="1:7" x14ac:dyDescent="0.25">
      <c r="A9597" s="52">
        <v>2019</v>
      </c>
      <c r="B9597" s="53" t="str">
        <f t="shared" si="298"/>
        <v>2019_AR53</v>
      </c>
      <c r="C9597" s="52" t="s">
        <v>366</v>
      </c>
      <c r="D9597" s="52" t="s">
        <v>473</v>
      </c>
      <c r="E9597" s="53" t="str">
        <f t="shared" si="299"/>
        <v>2019_ARPERRY</v>
      </c>
      <c r="F9597" s="52">
        <v>484350</v>
      </c>
      <c r="G9597" s="53">
        <f t="array" ref="G9597">SUM(IF(A9597=A$5:A9597,IF(C9597=C$5:C9597,1,0),0))</f>
        <v>53</v>
      </c>
    </row>
    <row r="9598" spans="1:7" x14ac:dyDescent="0.25">
      <c r="A9598" s="52">
        <v>2019</v>
      </c>
      <c r="B9598" s="53" t="str">
        <f t="shared" si="298"/>
        <v>2019_AR54</v>
      </c>
      <c r="C9598" s="52" t="s">
        <v>366</v>
      </c>
      <c r="D9598" s="52" t="s">
        <v>533</v>
      </c>
      <c r="E9598" s="53" t="str">
        <f t="shared" si="299"/>
        <v>2019_ARPHILLIPS</v>
      </c>
      <c r="F9598" s="52">
        <v>484350</v>
      </c>
      <c r="G9598" s="53">
        <f t="array" ref="G9598">SUM(IF(A9598=A$5:A9598,IF(C9598=C$5:C9598,1,0),0))</f>
        <v>54</v>
      </c>
    </row>
    <row r="9599" spans="1:7" x14ac:dyDescent="0.25">
      <c r="A9599" s="52">
        <v>2019</v>
      </c>
      <c r="B9599" s="53" t="str">
        <f t="shared" si="298"/>
        <v>2019_AR55</v>
      </c>
      <c r="C9599" s="52" t="s">
        <v>366</v>
      </c>
      <c r="D9599" s="52" t="s">
        <v>277</v>
      </c>
      <c r="E9599" s="53" t="str">
        <f t="shared" si="299"/>
        <v>2019_ARPIKE</v>
      </c>
      <c r="F9599" s="52">
        <v>484350</v>
      </c>
      <c r="G9599" s="53">
        <f t="array" ref="G9599">SUM(IF(A9599=A$5:A9599,IF(C9599=C$5:C9599,1,0),0))</f>
        <v>55</v>
      </c>
    </row>
    <row r="9600" spans="1:7" x14ac:dyDescent="0.25">
      <c r="A9600" s="52">
        <v>2019</v>
      </c>
      <c r="B9600" s="53" t="str">
        <f t="shared" si="298"/>
        <v>2019_AR56</v>
      </c>
      <c r="C9600" s="52" t="s">
        <v>366</v>
      </c>
      <c r="D9600" s="52" t="s">
        <v>534</v>
      </c>
      <c r="E9600" s="53" t="str">
        <f t="shared" si="299"/>
        <v>2019_ARPOINSETT</v>
      </c>
      <c r="F9600" s="52">
        <v>484350</v>
      </c>
      <c r="G9600" s="53">
        <f t="array" ref="G9600">SUM(IF(A9600=A$5:A9600,IF(C9600=C$5:C9600,1,0),0))</f>
        <v>56</v>
      </c>
    </row>
    <row r="9601" spans="1:7" x14ac:dyDescent="0.25">
      <c r="A9601" s="52">
        <v>2019</v>
      </c>
      <c r="B9601" s="53" t="str">
        <f t="shared" si="298"/>
        <v>2019_AR57</v>
      </c>
      <c r="C9601" s="52" t="s">
        <v>366</v>
      </c>
      <c r="D9601" s="52" t="s">
        <v>535</v>
      </c>
      <c r="E9601" s="53" t="str">
        <f t="shared" si="299"/>
        <v>2019_ARPOLK</v>
      </c>
      <c r="F9601" s="52">
        <v>484350</v>
      </c>
      <c r="G9601" s="53">
        <f t="array" ref="G9601">SUM(IF(A9601=A$5:A9601,IF(C9601=C$5:C9601,1,0),0))</f>
        <v>57</v>
      </c>
    </row>
    <row r="9602" spans="1:7" x14ac:dyDescent="0.25">
      <c r="A9602" s="52">
        <v>2019</v>
      </c>
      <c r="B9602" s="53" t="str">
        <f t="shared" si="298"/>
        <v>2019_AR58</v>
      </c>
      <c r="C9602" s="52" t="s">
        <v>366</v>
      </c>
      <c r="D9602" s="52" t="s">
        <v>536</v>
      </c>
      <c r="E9602" s="53" t="str">
        <f t="shared" si="299"/>
        <v>2019_ARPOPE</v>
      </c>
      <c r="F9602" s="52">
        <v>484350</v>
      </c>
      <c r="G9602" s="53">
        <f t="array" ref="G9602">SUM(IF(A9602=A$5:A9602,IF(C9602=C$5:C9602,1,0),0))</f>
        <v>58</v>
      </c>
    </row>
    <row r="9603" spans="1:7" x14ac:dyDescent="0.25">
      <c r="A9603" s="52">
        <v>2019</v>
      </c>
      <c r="B9603" s="53" t="str">
        <f t="shared" si="298"/>
        <v>2019_AR59</v>
      </c>
      <c r="C9603" s="52" t="s">
        <v>366</v>
      </c>
      <c r="D9603" s="52" t="s">
        <v>537</v>
      </c>
      <c r="E9603" s="53" t="str">
        <f t="shared" si="299"/>
        <v>2019_ARPRAIRIE</v>
      </c>
      <c r="F9603" s="52">
        <v>484350</v>
      </c>
      <c r="G9603" s="53">
        <f t="array" ref="G9603">SUM(IF(A9603=A$5:A9603,IF(C9603=C$5:C9603,1,0),0))</f>
        <v>59</v>
      </c>
    </row>
    <row r="9604" spans="1:7" x14ac:dyDescent="0.25">
      <c r="A9604" s="52">
        <v>2019</v>
      </c>
      <c r="B9604" s="53" t="str">
        <f t="shared" si="298"/>
        <v>2019_AR60</v>
      </c>
      <c r="C9604" s="52" t="s">
        <v>366</v>
      </c>
      <c r="D9604" s="52" t="s">
        <v>538</v>
      </c>
      <c r="E9604" s="53" t="str">
        <f t="shared" si="299"/>
        <v>2019_ARPULASKI</v>
      </c>
      <c r="F9604" s="52">
        <v>484350</v>
      </c>
      <c r="G9604" s="53">
        <f t="array" ref="G9604">SUM(IF(A9604=A$5:A9604,IF(C9604=C$5:C9604,1,0),0))</f>
        <v>60</v>
      </c>
    </row>
    <row r="9605" spans="1:7" x14ac:dyDescent="0.25">
      <c r="A9605" s="52">
        <v>2019</v>
      </c>
      <c r="B9605" s="53" t="str">
        <f t="shared" si="298"/>
        <v>2019_AR61</v>
      </c>
      <c r="C9605" s="52" t="s">
        <v>366</v>
      </c>
      <c r="D9605" s="52" t="s">
        <v>475</v>
      </c>
      <c r="E9605" s="53" t="str">
        <f t="shared" si="299"/>
        <v>2019_ARRANDOLPH</v>
      </c>
      <c r="F9605" s="52">
        <v>484350</v>
      </c>
      <c r="G9605" s="53">
        <f t="array" ref="G9605">SUM(IF(A9605=A$5:A9605,IF(C9605=C$5:C9605,1,0),0))</f>
        <v>61</v>
      </c>
    </row>
    <row r="9606" spans="1:7" x14ac:dyDescent="0.25">
      <c r="A9606" s="52">
        <v>2019</v>
      </c>
      <c r="B9606" s="53" t="str">
        <f t="shared" ref="B9606:B9669" si="300">A9606&amp;"_"&amp;C9606&amp;G9606</f>
        <v>2019_AR62</v>
      </c>
      <c r="C9606" s="52" t="s">
        <v>366</v>
      </c>
      <c r="D9606" s="52" t="s">
        <v>539</v>
      </c>
      <c r="E9606" s="53" t="str">
        <f t="shared" ref="E9606:E9669" si="301">A9606&amp;"_"&amp;C9606&amp;D9606</f>
        <v>2019_ARST. FRANCIS</v>
      </c>
      <c r="F9606" s="52">
        <v>484350</v>
      </c>
      <c r="G9606" s="53">
        <f t="array" ref="G9606">SUM(IF(A9606=A$5:A9606,IF(C9606=C$5:C9606,1,0),0))</f>
        <v>62</v>
      </c>
    </row>
    <row r="9607" spans="1:7" x14ac:dyDescent="0.25">
      <c r="A9607" s="52">
        <v>2019</v>
      </c>
      <c r="B9607" s="53" t="str">
        <f t="shared" si="300"/>
        <v>2019_AR63</v>
      </c>
      <c r="C9607" s="52" t="s">
        <v>366</v>
      </c>
      <c r="D9607" s="52" t="s">
        <v>540</v>
      </c>
      <c r="E9607" s="53" t="str">
        <f t="shared" si="301"/>
        <v>2019_ARSALINE</v>
      </c>
      <c r="F9607" s="52">
        <v>484350</v>
      </c>
      <c r="G9607" s="53">
        <f t="array" ref="G9607">SUM(IF(A9607=A$5:A9607,IF(C9607=C$5:C9607,1,0),0))</f>
        <v>63</v>
      </c>
    </row>
    <row r="9608" spans="1:7" x14ac:dyDescent="0.25">
      <c r="A9608" s="52">
        <v>2019</v>
      </c>
      <c r="B9608" s="53" t="str">
        <f t="shared" si="300"/>
        <v>2019_AR64</v>
      </c>
      <c r="C9608" s="52" t="s">
        <v>366</v>
      </c>
      <c r="D9608" s="52" t="s">
        <v>541</v>
      </c>
      <c r="E9608" s="53" t="str">
        <f t="shared" si="301"/>
        <v>2019_ARSCOTT</v>
      </c>
      <c r="F9608" s="52">
        <v>484350</v>
      </c>
      <c r="G9608" s="53">
        <f t="array" ref="G9608">SUM(IF(A9608=A$5:A9608,IF(C9608=C$5:C9608,1,0),0))</f>
        <v>64</v>
      </c>
    </row>
    <row r="9609" spans="1:7" x14ac:dyDescent="0.25">
      <c r="A9609" s="52">
        <v>2019</v>
      </c>
      <c r="B9609" s="53" t="str">
        <f t="shared" si="300"/>
        <v>2019_AR65</v>
      </c>
      <c r="C9609" s="52" t="s">
        <v>366</v>
      </c>
      <c r="D9609" s="52" t="s">
        <v>542</v>
      </c>
      <c r="E9609" s="53" t="str">
        <f t="shared" si="301"/>
        <v>2019_ARSEARCY</v>
      </c>
      <c r="F9609" s="52">
        <v>484350</v>
      </c>
      <c r="G9609" s="53">
        <f t="array" ref="G9609">SUM(IF(A9609=A$5:A9609,IF(C9609=C$5:C9609,1,0),0))</f>
        <v>65</v>
      </c>
    </row>
    <row r="9610" spans="1:7" x14ac:dyDescent="0.25">
      <c r="A9610" s="52">
        <v>2019</v>
      </c>
      <c r="B9610" s="53" t="str">
        <f t="shared" si="300"/>
        <v>2019_AR66</v>
      </c>
      <c r="C9610" s="52" t="s">
        <v>366</v>
      </c>
      <c r="D9610" s="52" t="s">
        <v>543</v>
      </c>
      <c r="E9610" s="53" t="str">
        <f t="shared" si="301"/>
        <v>2019_ARSEBASTIAN</v>
      </c>
      <c r="F9610" s="52">
        <v>484350</v>
      </c>
      <c r="G9610" s="53">
        <f t="array" ref="G9610">SUM(IF(A9610=A$5:A9610,IF(C9610=C$5:C9610,1,0),0))</f>
        <v>66</v>
      </c>
    </row>
    <row r="9611" spans="1:7" x14ac:dyDescent="0.25">
      <c r="A9611" s="52">
        <v>2019</v>
      </c>
      <c r="B9611" s="53" t="str">
        <f t="shared" si="300"/>
        <v>2019_AR67</v>
      </c>
      <c r="C9611" s="52" t="s">
        <v>366</v>
      </c>
      <c r="D9611" s="52" t="s">
        <v>544</v>
      </c>
      <c r="E9611" s="53" t="str">
        <f t="shared" si="301"/>
        <v>2019_ARSEVIER</v>
      </c>
      <c r="F9611" s="52">
        <v>484350</v>
      </c>
      <c r="G9611" s="53">
        <f t="array" ref="G9611">SUM(IF(A9611=A$5:A9611,IF(C9611=C$5:C9611,1,0),0))</f>
        <v>67</v>
      </c>
    </row>
    <row r="9612" spans="1:7" x14ac:dyDescent="0.25">
      <c r="A9612" s="52">
        <v>2019</v>
      </c>
      <c r="B9612" s="53" t="str">
        <f t="shared" si="300"/>
        <v>2019_AR68</v>
      </c>
      <c r="C9612" s="52" t="s">
        <v>366</v>
      </c>
      <c r="D9612" s="52" t="s">
        <v>545</v>
      </c>
      <c r="E9612" s="53" t="str">
        <f t="shared" si="301"/>
        <v>2019_ARSHARP</v>
      </c>
      <c r="F9612" s="52">
        <v>484350</v>
      </c>
      <c r="G9612" s="53">
        <f t="array" ref="G9612">SUM(IF(A9612=A$5:A9612,IF(C9612=C$5:C9612,1,0),0))</f>
        <v>68</v>
      </c>
    </row>
    <row r="9613" spans="1:7" x14ac:dyDescent="0.25">
      <c r="A9613" s="52">
        <v>2019</v>
      </c>
      <c r="B9613" s="53" t="str">
        <f t="shared" si="300"/>
        <v>2019_AR69</v>
      </c>
      <c r="C9613" s="52" t="s">
        <v>366</v>
      </c>
      <c r="D9613" s="52" t="s">
        <v>546</v>
      </c>
      <c r="E9613" s="53" t="str">
        <f t="shared" si="301"/>
        <v>2019_ARSTONE</v>
      </c>
      <c r="F9613" s="52">
        <v>484350</v>
      </c>
      <c r="G9613" s="53">
        <f t="array" ref="G9613">SUM(IF(A9613=A$5:A9613,IF(C9613=C$5:C9613,1,0),0))</f>
        <v>69</v>
      </c>
    </row>
    <row r="9614" spans="1:7" x14ac:dyDescent="0.25">
      <c r="A9614" s="52">
        <v>2019</v>
      </c>
      <c r="B9614" s="53" t="str">
        <f t="shared" si="300"/>
        <v>2019_AR70</v>
      </c>
      <c r="C9614" s="52" t="s">
        <v>366</v>
      </c>
      <c r="D9614" s="52" t="s">
        <v>258</v>
      </c>
      <c r="E9614" s="53" t="str">
        <f t="shared" si="301"/>
        <v>2019_ARUNION</v>
      </c>
      <c r="F9614" s="52">
        <v>484350</v>
      </c>
      <c r="G9614" s="53">
        <f t="array" ref="G9614">SUM(IF(A9614=A$5:A9614,IF(C9614=C$5:C9614,1,0),0))</f>
        <v>70</v>
      </c>
    </row>
    <row r="9615" spans="1:7" x14ac:dyDescent="0.25">
      <c r="A9615" s="52">
        <v>2019</v>
      </c>
      <c r="B9615" s="53" t="str">
        <f t="shared" si="300"/>
        <v>2019_AR71</v>
      </c>
      <c r="C9615" s="52" t="s">
        <v>366</v>
      </c>
      <c r="D9615" s="52" t="s">
        <v>547</v>
      </c>
      <c r="E9615" s="53" t="str">
        <f t="shared" si="301"/>
        <v>2019_ARVAN BUREN</v>
      </c>
      <c r="F9615" s="52">
        <v>484350</v>
      </c>
      <c r="G9615" s="53">
        <f t="array" ref="G9615">SUM(IF(A9615=A$5:A9615,IF(C9615=C$5:C9615,1,0),0))</f>
        <v>71</v>
      </c>
    </row>
    <row r="9616" spans="1:7" x14ac:dyDescent="0.25">
      <c r="A9616" s="52">
        <v>2019</v>
      </c>
      <c r="B9616" s="53" t="str">
        <f t="shared" si="300"/>
        <v>2019_AR72</v>
      </c>
      <c r="C9616" s="52" t="s">
        <v>366</v>
      </c>
      <c r="D9616" s="52" t="s">
        <v>125</v>
      </c>
      <c r="E9616" s="53" t="str">
        <f t="shared" si="301"/>
        <v>2019_ARWASHINGTON</v>
      </c>
      <c r="F9616" s="52">
        <v>484350</v>
      </c>
      <c r="G9616" s="53">
        <f t="array" ref="G9616">SUM(IF(A9616=A$5:A9616,IF(C9616=C$5:C9616,1,0),0))</f>
        <v>72</v>
      </c>
    </row>
    <row r="9617" spans="1:7" x14ac:dyDescent="0.25">
      <c r="A9617" s="52">
        <v>2019</v>
      </c>
      <c r="B9617" s="53" t="str">
        <f t="shared" si="300"/>
        <v>2019_AR73</v>
      </c>
      <c r="C9617" s="52" t="s">
        <v>366</v>
      </c>
      <c r="D9617" s="52" t="s">
        <v>548</v>
      </c>
      <c r="E9617" s="53" t="str">
        <f t="shared" si="301"/>
        <v>2019_ARWHITE</v>
      </c>
      <c r="F9617" s="52">
        <v>484350</v>
      </c>
      <c r="G9617" s="53">
        <f t="array" ref="G9617">SUM(IF(A9617=A$5:A9617,IF(C9617=C$5:C9617,1,0),0))</f>
        <v>73</v>
      </c>
    </row>
    <row r="9618" spans="1:7" x14ac:dyDescent="0.25">
      <c r="A9618" s="52">
        <v>2019</v>
      </c>
      <c r="B9618" s="53" t="str">
        <f t="shared" si="300"/>
        <v>2019_AR74</v>
      </c>
      <c r="C9618" s="52" t="s">
        <v>366</v>
      </c>
      <c r="D9618" s="52" t="s">
        <v>549</v>
      </c>
      <c r="E9618" s="53" t="str">
        <f t="shared" si="301"/>
        <v>2019_ARWOODRUFF</v>
      </c>
      <c r="F9618" s="52">
        <v>484350</v>
      </c>
      <c r="G9618" s="53">
        <f t="array" ref="G9618">SUM(IF(A9618=A$5:A9618,IF(C9618=C$5:C9618,1,0),0))</f>
        <v>74</v>
      </c>
    </row>
    <row r="9619" spans="1:7" x14ac:dyDescent="0.25">
      <c r="A9619" s="52">
        <v>2019</v>
      </c>
      <c r="B9619" s="53" t="str">
        <f t="shared" si="300"/>
        <v>2019_AR75</v>
      </c>
      <c r="C9619" s="52" t="s">
        <v>366</v>
      </c>
      <c r="D9619" s="52" t="s">
        <v>550</v>
      </c>
      <c r="E9619" s="53" t="str">
        <f t="shared" si="301"/>
        <v>2019_ARYELL</v>
      </c>
      <c r="F9619" s="52">
        <v>484350</v>
      </c>
      <c r="G9619" s="53">
        <f t="array" ref="G9619">SUM(IF(A9619=A$5:A9619,IF(C9619=C$5:C9619,1,0),0))</f>
        <v>75</v>
      </c>
    </row>
    <row r="9620" spans="1:7" x14ac:dyDescent="0.25">
      <c r="A9620" s="52">
        <v>2019</v>
      </c>
      <c r="B9620" s="53" t="str">
        <f t="shared" si="300"/>
        <v>2019_CA1</v>
      </c>
      <c r="C9620" s="52" t="s">
        <v>159</v>
      </c>
      <c r="D9620" s="52" t="s">
        <v>160</v>
      </c>
      <c r="E9620" s="53" t="str">
        <f t="shared" si="301"/>
        <v>2019_CAALAMEDA</v>
      </c>
      <c r="F9620" s="52">
        <v>726525</v>
      </c>
      <c r="G9620" s="53">
        <f t="array" ref="G9620">SUM(IF(A9620=A$5:A9620,IF(C9620=C$5:C9620,1,0),0))</f>
        <v>1</v>
      </c>
    </row>
    <row r="9621" spans="1:7" x14ac:dyDescent="0.25">
      <c r="A9621" s="52">
        <v>2019</v>
      </c>
      <c r="B9621" s="53" t="str">
        <f t="shared" si="300"/>
        <v>2019_CA2</v>
      </c>
      <c r="C9621" s="52" t="s">
        <v>159</v>
      </c>
      <c r="D9621" s="52" t="s">
        <v>161</v>
      </c>
      <c r="E9621" s="53" t="str">
        <f t="shared" si="301"/>
        <v>2019_CAALPINE</v>
      </c>
      <c r="F9621" s="52">
        <v>484350</v>
      </c>
      <c r="G9621" s="53">
        <f t="array" ref="G9621">SUM(IF(A9621=A$5:A9621,IF(C9621=C$5:C9621,1,0),0))</f>
        <v>2</v>
      </c>
    </row>
    <row r="9622" spans="1:7" x14ac:dyDescent="0.25">
      <c r="A9622" s="52">
        <v>2019</v>
      </c>
      <c r="B9622" s="53" t="str">
        <f t="shared" si="300"/>
        <v>2019_CA3</v>
      </c>
      <c r="C9622" s="52" t="s">
        <v>159</v>
      </c>
      <c r="D9622" s="52" t="s">
        <v>551</v>
      </c>
      <c r="E9622" s="53" t="str">
        <f t="shared" si="301"/>
        <v>2019_CAAMADOR</v>
      </c>
      <c r="F9622" s="52">
        <v>484350</v>
      </c>
      <c r="G9622" s="53">
        <f t="array" ref="G9622">SUM(IF(A9622=A$5:A9622,IF(C9622=C$5:C9622,1,0),0))</f>
        <v>3</v>
      </c>
    </row>
    <row r="9623" spans="1:7" x14ac:dyDescent="0.25">
      <c r="A9623" s="52">
        <v>2019</v>
      </c>
      <c r="B9623" s="53" t="str">
        <f t="shared" si="300"/>
        <v>2019_CA4</v>
      </c>
      <c r="C9623" s="52" t="s">
        <v>159</v>
      </c>
      <c r="D9623" s="52" t="s">
        <v>552</v>
      </c>
      <c r="E9623" s="53" t="str">
        <f t="shared" si="301"/>
        <v>2019_CABUTTE</v>
      </c>
      <c r="F9623" s="52">
        <v>484350</v>
      </c>
      <c r="G9623" s="53">
        <f t="array" ref="G9623">SUM(IF(A9623=A$5:A9623,IF(C9623=C$5:C9623,1,0),0))</f>
        <v>4</v>
      </c>
    </row>
    <row r="9624" spans="1:7" x14ac:dyDescent="0.25">
      <c r="A9624" s="52">
        <v>2019</v>
      </c>
      <c r="B9624" s="53" t="str">
        <f t="shared" si="300"/>
        <v>2019_CA5</v>
      </c>
      <c r="C9624" s="52" t="s">
        <v>159</v>
      </c>
      <c r="D9624" s="52" t="s">
        <v>553</v>
      </c>
      <c r="E9624" s="53" t="str">
        <f t="shared" si="301"/>
        <v>2019_CACALAVERAS</v>
      </c>
      <c r="F9624" s="52">
        <v>484350</v>
      </c>
      <c r="G9624" s="53">
        <f t="array" ref="G9624">SUM(IF(A9624=A$5:A9624,IF(C9624=C$5:C9624,1,0),0))</f>
        <v>5</v>
      </c>
    </row>
    <row r="9625" spans="1:7" x14ac:dyDescent="0.25">
      <c r="A9625" s="52">
        <v>2019</v>
      </c>
      <c r="B9625" s="53" t="str">
        <f t="shared" si="300"/>
        <v>2019_CA6</v>
      </c>
      <c r="C9625" s="52" t="s">
        <v>159</v>
      </c>
      <c r="D9625" s="52" t="s">
        <v>554</v>
      </c>
      <c r="E9625" s="53" t="str">
        <f t="shared" si="301"/>
        <v>2019_CACOLUSA</v>
      </c>
      <c r="F9625" s="52">
        <v>484350</v>
      </c>
      <c r="G9625" s="53">
        <f t="array" ref="G9625">SUM(IF(A9625=A$5:A9625,IF(C9625=C$5:C9625,1,0),0))</f>
        <v>6</v>
      </c>
    </row>
    <row r="9626" spans="1:7" x14ac:dyDescent="0.25">
      <c r="A9626" s="52">
        <v>2019</v>
      </c>
      <c r="B9626" s="53" t="str">
        <f t="shared" si="300"/>
        <v>2019_CA7</v>
      </c>
      <c r="C9626" s="52" t="s">
        <v>159</v>
      </c>
      <c r="D9626" s="52" t="s">
        <v>162</v>
      </c>
      <c r="E9626" s="53" t="str">
        <f t="shared" si="301"/>
        <v>2019_CACONTRA COSTA</v>
      </c>
      <c r="F9626" s="52">
        <v>726525</v>
      </c>
      <c r="G9626" s="53">
        <f t="array" ref="G9626">SUM(IF(A9626=A$5:A9626,IF(C9626=C$5:C9626,1,0),0))</f>
        <v>7</v>
      </c>
    </row>
    <row r="9627" spans="1:7" x14ac:dyDescent="0.25">
      <c r="A9627" s="52">
        <v>2019</v>
      </c>
      <c r="B9627" s="53" t="str">
        <f t="shared" si="300"/>
        <v>2019_CA8</v>
      </c>
      <c r="C9627" s="52" t="s">
        <v>159</v>
      </c>
      <c r="D9627" s="52" t="s">
        <v>555</v>
      </c>
      <c r="E9627" s="53" t="str">
        <f t="shared" si="301"/>
        <v>2019_CADEL NORTE</v>
      </c>
      <c r="F9627" s="52">
        <v>484350</v>
      </c>
      <c r="G9627" s="53">
        <f t="array" ref="G9627">SUM(IF(A9627=A$5:A9627,IF(C9627=C$5:C9627,1,0),0))</f>
        <v>8</v>
      </c>
    </row>
    <row r="9628" spans="1:7" x14ac:dyDescent="0.25">
      <c r="A9628" s="52">
        <v>2019</v>
      </c>
      <c r="B9628" s="53" t="str">
        <f t="shared" si="300"/>
        <v>2019_CA9</v>
      </c>
      <c r="C9628" s="52" t="s">
        <v>159</v>
      </c>
      <c r="D9628" s="52" t="s">
        <v>163</v>
      </c>
      <c r="E9628" s="53" t="str">
        <f t="shared" si="301"/>
        <v>2019_CAEL DORADO</v>
      </c>
      <c r="F9628" s="52">
        <v>552000</v>
      </c>
      <c r="G9628" s="53">
        <f t="array" ref="G9628">SUM(IF(A9628=A$5:A9628,IF(C9628=C$5:C9628,1,0),0))</f>
        <v>9</v>
      </c>
    </row>
    <row r="9629" spans="1:7" x14ac:dyDescent="0.25">
      <c r="A9629" s="52">
        <v>2019</v>
      </c>
      <c r="B9629" s="53" t="str">
        <f t="shared" si="300"/>
        <v>2019_CA10</v>
      </c>
      <c r="C9629" s="52" t="s">
        <v>159</v>
      </c>
      <c r="D9629" s="52" t="s">
        <v>556</v>
      </c>
      <c r="E9629" s="53" t="str">
        <f t="shared" si="301"/>
        <v>2019_CAFRESNO</v>
      </c>
      <c r="F9629" s="52">
        <v>484350</v>
      </c>
      <c r="G9629" s="53">
        <f t="array" ref="G9629">SUM(IF(A9629=A$5:A9629,IF(C9629=C$5:C9629,1,0),0))</f>
        <v>10</v>
      </c>
    </row>
    <row r="9630" spans="1:7" x14ac:dyDescent="0.25">
      <c r="A9630" s="52">
        <v>2019</v>
      </c>
      <c r="B9630" s="53" t="str">
        <f t="shared" si="300"/>
        <v>2019_CA11</v>
      </c>
      <c r="C9630" s="52" t="s">
        <v>159</v>
      </c>
      <c r="D9630" s="52" t="s">
        <v>557</v>
      </c>
      <c r="E9630" s="53" t="str">
        <f t="shared" si="301"/>
        <v>2019_CAGLENN</v>
      </c>
      <c r="F9630" s="52">
        <v>484350</v>
      </c>
      <c r="G9630" s="53">
        <f t="array" ref="G9630">SUM(IF(A9630=A$5:A9630,IF(C9630=C$5:C9630,1,0),0))</f>
        <v>11</v>
      </c>
    </row>
    <row r="9631" spans="1:7" x14ac:dyDescent="0.25">
      <c r="A9631" s="52">
        <v>2019</v>
      </c>
      <c r="B9631" s="53" t="str">
        <f t="shared" si="300"/>
        <v>2019_CA12</v>
      </c>
      <c r="C9631" s="52" t="s">
        <v>159</v>
      </c>
      <c r="D9631" s="52" t="s">
        <v>558</v>
      </c>
      <c r="E9631" s="53" t="str">
        <f t="shared" si="301"/>
        <v>2019_CAHUMBOLDT</v>
      </c>
      <c r="F9631" s="52">
        <v>484350</v>
      </c>
      <c r="G9631" s="53">
        <f t="array" ref="G9631">SUM(IF(A9631=A$5:A9631,IF(C9631=C$5:C9631,1,0),0))</f>
        <v>12</v>
      </c>
    </row>
    <row r="9632" spans="1:7" x14ac:dyDescent="0.25">
      <c r="A9632" s="52">
        <v>2019</v>
      </c>
      <c r="B9632" s="53" t="str">
        <f t="shared" si="300"/>
        <v>2019_CA13</v>
      </c>
      <c r="C9632" s="52" t="s">
        <v>159</v>
      </c>
      <c r="D9632" s="52" t="s">
        <v>559</v>
      </c>
      <c r="E9632" s="53" t="str">
        <f t="shared" si="301"/>
        <v>2019_CAIMPERIAL</v>
      </c>
      <c r="F9632" s="52">
        <v>484350</v>
      </c>
      <c r="G9632" s="53">
        <f t="array" ref="G9632">SUM(IF(A9632=A$5:A9632,IF(C9632=C$5:C9632,1,0),0))</f>
        <v>13</v>
      </c>
    </row>
    <row r="9633" spans="1:7" x14ac:dyDescent="0.25">
      <c r="A9633" s="52">
        <v>2019</v>
      </c>
      <c r="B9633" s="53" t="str">
        <f t="shared" si="300"/>
        <v>2019_CA14</v>
      </c>
      <c r="C9633" s="52" t="s">
        <v>159</v>
      </c>
      <c r="D9633" s="52" t="s">
        <v>560</v>
      </c>
      <c r="E9633" s="53" t="str">
        <f t="shared" si="301"/>
        <v>2019_CAINYO</v>
      </c>
      <c r="F9633" s="52">
        <v>484350</v>
      </c>
      <c r="G9633" s="53">
        <f t="array" ref="G9633">SUM(IF(A9633=A$5:A9633,IF(C9633=C$5:C9633,1,0),0))</f>
        <v>14</v>
      </c>
    </row>
    <row r="9634" spans="1:7" x14ac:dyDescent="0.25">
      <c r="A9634" s="52">
        <v>2019</v>
      </c>
      <c r="B9634" s="53" t="str">
        <f t="shared" si="300"/>
        <v>2019_CA15</v>
      </c>
      <c r="C9634" s="52" t="s">
        <v>159</v>
      </c>
      <c r="D9634" s="52" t="s">
        <v>561</v>
      </c>
      <c r="E9634" s="53" t="str">
        <f t="shared" si="301"/>
        <v>2019_CAKERN</v>
      </c>
      <c r="F9634" s="52">
        <v>484350</v>
      </c>
      <c r="G9634" s="53">
        <f t="array" ref="G9634">SUM(IF(A9634=A$5:A9634,IF(C9634=C$5:C9634,1,0),0))</f>
        <v>15</v>
      </c>
    </row>
    <row r="9635" spans="1:7" x14ac:dyDescent="0.25">
      <c r="A9635" s="52">
        <v>2019</v>
      </c>
      <c r="B9635" s="53" t="str">
        <f t="shared" si="300"/>
        <v>2019_CA16</v>
      </c>
      <c r="C9635" s="52" t="s">
        <v>159</v>
      </c>
      <c r="D9635" s="52" t="s">
        <v>262</v>
      </c>
      <c r="E9635" s="53" t="str">
        <f t="shared" si="301"/>
        <v>2019_CAKINGS</v>
      </c>
      <c r="F9635" s="52">
        <v>484350</v>
      </c>
      <c r="G9635" s="53">
        <f t="array" ref="G9635">SUM(IF(A9635=A$5:A9635,IF(C9635=C$5:C9635,1,0),0))</f>
        <v>16</v>
      </c>
    </row>
    <row r="9636" spans="1:7" x14ac:dyDescent="0.25">
      <c r="A9636" s="52">
        <v>2019</v>
      </c>
      <c r="B9636" s="53" t="str">
        <f t="shared" si="300"/>
        <v>2019_CA17</v>
      </c>
      <c r="C9636" s="52" t="s">
        <v>159</v>
      </c>
      <c r="D9636" s="52" t="s">
        <v>197</v>
      </c>
      <c r="E9636" s="53" t="str">
        <f t="shared" si="301"/>
        <v>2019_CALAKE</v>
      </c>
      <c r="F9636" s="52">
        <v>484350</v>
      </c>
      <c r="G9636" s="53">
        <f t="array" ref="G9636">SUM(IF(A9636=A$5:A9636,IF(C9636=C$5:C9636,1,0),0))</f>
        <v>17</v>
      </c>
    </row>
    <row r="9637" spans="1:7" x14ac:dyDescent="0.25">
      <c r="A9637" s="52">
        <v>2019</v>
      </c>
      <c r="B9637" s="53" t="str">
        <f t="shared" si="300"/>
        <v>2019_CA18</v>
      </c>
      <c r="C9637" s="52" t="s">
        <v>159</v>
      </c>
      <c r="D9637" s="52" t="s">
        <v>562</v>
      </c>
      <c r="E9637" s="53" t="str">
        <f t="shared" si="301"/>
        <v>2019_CALASSEN</v>
      </c>
      <c r="F9637" s="52">
        <v>484350</v>
      </c>
      <c r="G9637" s="53">
        <f t="array" ref="G9637">SUM(IF(A9637=A$5:A9637,IF(C9637=C$5:C9637,1,0),0))</f>
        <v>18</v>
      </c>
    </row>
    <row r="9638" spans="1:7" x14ac:dyDescent="0.25">
      <c r="A9638" s="52">
        <v>2019</v>
      </c>
      <c r="B9638" s="53" t="str">
        <f t="shared" si="300"/>
        <v>2019_CA19</v>
      </c>
      <c r="C9638" s="52" t="s">
        <v>159</v>
      </c>
      <c r="D9638" s="52" t="s">
        <v>164</v>
      </c>
      <c r="E9638" s="53" t="str">
        <f t="shared" si="301"/>
        <v>2019_CALOS ANGELES</v>
      </c>
      <c r="F9638" s="52">
        <v>726525</v>
      </c>
      <c r="G9638" s="53">
        <f t="array" ref="G9638">SUM(IF(A9638=A$5:A9638,IF(C9638=C$5:C9638,1,0),0))</f>
        <v>19</v>
      </c>
    </row>
    <row r="9639" spans="1:7" x14ac:dyDescent="0.25">
      <c r="A9639" s="52">
        <v>2019</v>
      </c>
      <c r="B9639" s="53" t="str">
        <f t="shared" si="300"/>
        <v>2019_CA20</v>
      </c>
      <c r="C9639" s="52" t="s">
        <v>159</v>
      </c>
      <c r="D9639" s="52" t="s">
        <v>563</v>
      </c>
      <c r="E9639" s="53" t="str">
        <f t="shared" si="301"/>
        <v>2019_CAMADERA</v>
      </c>
      <c r="F9639" s="52">
        <v>484350</v>
      </c>
      <c r="G9639" s="53">
        <f t="array" ref="G9639">SUM(IF(A9639=A$5:A9639,IF(C9639=C$5:C9639,1,0),0))</f>
        <v>20</v>
      </c>
    </row>
    <row r="9640" spans="1:7" x14ac:dyDescent="0.25">
      <c r="A9640" s="52">
        <v>2019</v>
      </c>
      <c r="B9640" s="53" t="str">
        <f t="shared" si="300"/>
        <v>2019_CA21</v>
      </c>
      <c r="C9640" s="52" t="s">
        <v>159</v>
      </c>
      <c r="D9640" s="52" t="s">
        <v>165</v>
      </c>
      <c r="E9640" s="53" t="str">
        <f t="shared" si="301"/>
        <v>2019_CAMARIN</v>
      </c>
      <c r="F9640" s="52">
        <v>726525</v>
      </c>
      <c r="G9640" s="53">
        <f t="array" ref="G9640">SUM(IF(A9640=A$5:A9640,IF(C9640=C$5:C9640,1,0),0))</f>
        <v>21</v>
      </c>
    </row>
    <row r="9641" spans="1:7" x14ac:dyDescent="0.25">
      <c r="A9641" s="52">
        <v>2019</v>
      </c>
      <c r="B9641" s="53" t="str">
        <f t="shared" si="300"/>
        <v>2019_CA22</v>
      </c>
      <c r="C9641" s="52" t="s">
        <v>159</v>
      </c>
      <c r="D9641" s="52" t="s">
        <v>564</v>
      </c>
      <c r="E9641" s="53" t="str">
        <f t="shared" si="301"/>
        <v>2019_CAMARIPOSA</v>
      </c>
      <c r="F9641" s="52">
        <v>484350</v>
      </c>
      <c r="G9641" s="53">
        <f t="array" ref="G9641">SUM(IF(A9641=A$5:A9641,IF(C9641=C$5:C9641,1,0),0))</f>
        <v>22</v>
      </c>
    </row>
    <row r="9642" spans="1:7" x14ac:dyDescent="0.25">
      <c r="A9642" s="52">
        <v>2019</v>
      </c>
      <c r="B9642" s="53" t="str">
        <f t="shared" si="300"/>
        <v>2019_CA23</v>
      </c>
      <c r="C9642" s="52" t="s">
        <v>159</v>
      </c>
      <c r="D9642" s="52" t="s">
        <v>565</v>
      </c>
      <c r="E9642" s="53" t="str">
        <f t="shared" si="301"/>
        <v>2019_CAMENDOCINO</v>
      </c>
      <c r="F9642" s="52">
        <v>484350</v>
      </c>
      <c r="G9642" s="53">
        <f t="array" ref="G9642">SUM(IF(A9642=A$5:A9642,IF(C9642=C$5:C9642,1,0),0))</f>
        <v>23</v>
      </c>
    </row>
    <row r="9643" spans="1:7" x14ac:dyDescent="0.25">
      <c r="A9643" s="52">
        <v>2019</v>
      </c>
      <c r="B9643" s="53" t="str">
        <f t="shared" si="300"/>
        <v>2019_CA24</v>
      </c>
      <c r="C9643" s="52" t="s">
        <v>159</v>
      </c>
      <c r="D9643" s="52" t="s">
        <v>566</v>
      </c>
      <c r="E9643" s="53" t="str">
        <f t="shared" si="301"/>
        <v>2019_CAMERCED</v>
      </c>
      <c r="F9643" s="52">
        <v>484350</v>
      </c>
      <c r="G9643" s="53">
        <f t="array" ref="G9643">SUM(IF(A9643=A$5:A9643,IF(C9643=C$5:C9643,1,0),0))</f>
        <v>24</v>
      </c>
    </row>
    <row r="9644" spans="1:7" x14ac:dyDescent="0.25">
      <c r="A9644" s="52">
        <v>2019</v>
      </c>
      <c r="B9644" s="53" t="str">
        <f t="shared" si="300"/>
        <v>2019_CA25</v>
      </c>
      <c r="C9644" s="52" t="s">
        <v>159</v>
      </c>
      <c r="D9644" s="52" t="s">
        <v>567</v>
      </c>
      <c r="E9644" s="53" t="str">
        <f t="shared" si="301"/>
        <v>2019_CAMODOC</v>
      </c>
      <c r="F9644" s="52">
        <v>484350</v>
      </c>
      <c r="G9644" s="53">
        <f t="array" ref="G9644">SUM(IF(A9644=A$5:A9644,IF(C9644=C$5:C9644,1,0),0))</f>
        <v>25</v>
      </c>
    </row>
    <row r="9645" spans="1:7" x14ac:dyDescent="0.25">
      <c r="A9645" s="52">
        <v>2019</v>
      </c>
      <c r="B9645" s="53" t="str">
        <f t="shared" si="300"/>
        <v>2019_CA26</v>
      </c>
      <c r="C9645" s="52" t="s">
        <v>159</v>
      </c>
      <c r="D9645" s="52" t="s">
        <v>166</v>
      </c>
      <c r="E9645" s="53" t="str">
        <f t="shared" si="301"/>
        <v>2019_CAMONO</v>
      </c>
      <c r="F9645" s="52">
        <v>529000</v>
      </c>
      <c r="G9645" s="53">
        <f t="array" ref="G9645">SUM(IF(A9645=A$5:A9645,IF(C9645=C$5:C9645,1,0),0))</f>
        <v>26</v>
      </c>
    </row>
    <row r="9646" spans="1:7" x14ac:dyDescent="0.25">
      <c r="A9646" s="52">
        <v>2019</v>
      </c>
      <c r="B9646" s="53" t="str">
        <f t="shared" si="300"/>
        <v>2019_CA27</v>
      </c>
      <c r="C9646" s="52" t="s">
        <v>159</v>
      </c>
      <c r="D9646" s="52" t="s">
        <v>167</v>
      </c>
      <c r="E9646" s="53" t="str">
        <f t="shared" si="301"/>
        <v>2019_CAMONTEREY</v>
      </c>
      <c r="F9646" s="52">
        <v>652050</v>
      </c>
      <c r="G9646" s="53">
        <f t="array" ref="G9646">SUM(IF(A9646=A$5:A9646,IF(C9646=C$5:C9646,1,0),0))</f>
        <v>27</v>
      </c>
    </row>
    <row r="9647" spans="1:7" x14ac:dyDescent="0.25">
      <c r="A9647" s="52">
        <v>2019</v>
      </c>
      <c r="B9647" s="53" t="str">
        <f t="shared" si="300"/>
        <v>2019_CA28</v>
      </c>
      <c r="C9647" s="52" t="s">
        <v>159</v>
      </c>
      <c r="D9647" s="52" t="s">
        <v>168</v>
      </c>
      <c r="E9647" s="53" t="str">
        <f t="shared" si="301"/>
        <v>2019_CANAPA</v>
      </c>
      <c r="F9647" s="52">
        <v>726525</v>
      </c>
      <c r="G9647" s="53">
        <f t="array" ref="G9647">SUM(IF(A9647=A$5:A9647,IF(C9647=C$5:C9647,1,0),0))</f>
        <v>28</v>
      </c>
    </row>
    <row r="9648" spans="1:7" x14ac:dyDescent="0.25">
      <c r="A9648" s="52">
        <v>2019</v>
      </c>
      <c r="B9648" s="53" t="str">
        <f t="shared" si="300"/>
        <v>2019_CA29</v>
      </c>
      <c r="C9648" s="52" t="s">
        <v>159</v>
      </c>
      <c r="D9648" s="52" t="s">
        <v>106</v>
      </c>
      <c r="E9648" s="53" t="str">
        <f t="shared" si="301"/>
        <v>2019_CANEVADA</v>
      </c>
      <c r="F9648" s="52">
        <v>486450</v>
      </c>
      <c r="G9648" s="53">
        <f t="array" ref="G9648">SUM(IF(A9648=A$5:A9648,IF(C9648=C$5:C9648,1,0),0))</f>
        <v>29</v>
      </c>
    </row>
    <row r="9649" spans="1:7" x14ac:dyDescent="0.25">
      <c r="A9649" s="52">
        <v>2019</v>
      </c>
      <c r="B9649" s="53" t="str">
        <f t="shared" si="300"/>
        <v>2019_CA30</v>
      </c>
      <c r="C9649" s="52" t="s">
        <v>159</v>
      </c>
      <c r="D9649" s="52" t="s">
        <v>169</v>
      </c>
      <c r="E9649" s="53" t="str">
        <f t="shared" si="301"/>
        <v>2019_CAORANGE</v>
      </c>
      <c r="F9649" s="52">
        <v>726525</v>
      </c>
      <c r="G9649" s="53">
        <f t="array" ref="G9649">SUM(IF(A9649=A$5:A9649,IF(C9649=C$5:C9649,1,0),0))</f>
        <v>30</v>
      </c>
    </row>
    <row r="9650" spans="1:7" x14ac:dyDescent="0.25">
      <c r="A9650" s="52">
        <v>2019</v>
      </c>
      <c r="B9650" s="53" t="str">
        <f t="shared" si="300"/>
        <v>2019_CA31</v>
      </c>
      <c r="C9650" s="52" t="s">
        <v>159</v>
      </c>
      <c r="D9650" s="52" t="s">
        <v>170</v>
      </c>
      <c r="E9650" s="53" t="str">
        <f t="shared" si="301"/>
        <v>2019_CAPLACER</v>
      </c>
      <c r="F9650" s="52">
        <v>552000</v>
      </c>
      <c r="G9650" s="53">
        <f t="array" ref="G9650">SUM(IF(A9650=A$5:A9650,IF(C9650=C$5:C9650,1,0),0))</f>
        <v>31</v>
      </c>
    </row>
    <row r="9651" spans="1:7" x14ac:dyDescent="0.25">
      <c r="A9651" s="52">
        <v>2019</v>
      </c>
      <c r="B9651" s="53" t="str">
        <f t="shared" si="300"/>
        <v>2019_CA32</v>
      </c>
      <c r="C9651" s="52" t="s">
        <v>159</v>
      </c>
      <c r="D9651" s="52" t="s">
        <v>568</v>
      </c>
      <c r="E9651" s="53" t="str">
        <f t="shared" si="301"/>
        <v>2019_CAPLUMAS</v>
      </c>
      <c r="F9651" s="52">
        <v>484350</v>
      </c>
      <c r="G9651" s="53">
        <f t="array" ref="G9651">SUM(IF(A9651=A$5:A9651,IF(C9651=C$5:C9651,1,0),0))</f>
        <v>32</v>
      </c>
    </row>
    <row r="9652" spans="1:7" x14ac:dyDescent="0.25">
      <c r="A9652" s="52">
        <v>2019</v>
      </c>
      <c r="B9652" s="53" t="str">
        <f t="shared" si="300"/>
        <v>2019_CA33</v>
      </c>
      <c r="C9652" s="52" t="s">
        <v>159</v>
      </c>
      <c r="D9652" s="52" t="s">
        <v>569</v>
      </c>
      <c r="E9652" s="53" t="str">
        <f t="shared" si="301"/>
        <v>2019_CARIVERSIDE</v>
      </c>
      <c r="F9652" s="52">
        <v>484350</v>
      </c>
      <c r="G9652" s="53">
        <f t="array" ref="G9652">SUM(IF(A9652=A$5:A9652,IF(C9652=C$5:C9652,1,0),0))</f>
        <v>33</v>
      </c>
    </row>
    <row r="9653" spans="1:7" x14ac:dyDescent="0.25">
      <c r="A9653" s="52">
        <v>2019</v>
      </c>
      <c r="B9653" s="53" t="str">
        <f t="shared" si="300"/>
        <v>2019_CA34</v>
      </c>
      <c r="C9653" s="52" t="s">
        <v>159</v>
      </c>
      <c r="D9653" s="52" t="s">
        <v>171</v>
      </c>
      <c r="E9653" s="53" t="str">
        <f t="shared" si="301"/>
        <v>2019_CASACRAMENTO</v>
      </c>
      <c r="F9653" s="52">
        <v>552000</v>
      </c>
      <c r="G9653" s="53">
        <f t="array" ref="G9653">SUM(IF(A9653=A$5:A9653,IF(C9653=C$5:C9653,1,0),0))</f>
        <v>34</v>
      </c>
    </row>
    <row r="9654" spans="1:7" x14ac:dyDescent="0.25">
      <c r="A9654" s="52">
        <v>2019</v>
      </c>
      <c r="B9654" s="53" t="str">
        <f t="shared" si="300"/>
        <v>2019_CA35</v>
      </c>
      <c r="C9654" s="52" t="s">
        <v>159</v>
      </c>
      <c r="D9654" s="52" t="s">
        <v>172</v>
      </c>
      <c r="E9654" s="53" t="str">
        <f t="shared" si="301"/>
        <v>2019_CASAN BENITO</v>
      </c>
      <c r="F9654" s="52">
        <v>726525</v>
      </c>
      <c r="G9654" s="53">
        <f t="array" ref="G9654">SUM(IF(A9654=A$5:A9654,IF(C9654=C$5:C9654,1,0),0))</f>
        <v>35</v>
      </c>
    </row>
    <row r="9655" spans="1:7" x14ac:dyDescent="0.25">
      <c r="A9655" s="52">
        <v>2019</v>
      </c>
      <c r="B9655" s="53" t="str">
        <f t="shared" si="300"/>
        <v>2019_CA36</v>
      </c>
      <c r="C9655" s="52" t="s">
        <v>159</v>
      </c>
      <c r="D9655" s="52" t="s">
        <v>570</v>
      </c>
      <c r="E9655" s="53" t="str">
        <f t="shared" si="301"/>
        <v>2019_CASAN BERNARDINO</v>
      </c>
      <c r="F9655" s="52">
        <v>484350</v>
      </c>
      <c r="G9655" s="53">
        <f t="array" ref="G9655">SUM(IF(A9655=A$5:A9655,IF(C9655=C$5:C9655,1,0),0))</f>
        <v>36</v>
      </c>
    </row>
    <row r="9656" spans="1:7" x14ac:dyDescent="0.25">
      <c r="A9656" s="52">
        <v>2019</v>
      </c>
      <c r="B9656" s="53" t="str">
        <f t="shared" si="300"/>
        <v>2019_CA37</v>
      </c>
      <c r="C9656" s="52" t="s">
        <v>159</v>
      </c>
      <c r="D9656" s="52" t="s">
        <v>173</v>
      </c>
      <c r="E9656" s="53" t="str">
        <f t="shared" si="301"/>
        <v>2019_CASAN DIEGO</v>
      </c>
      <c r="F9656" s="52">
        <v>690000</v>
      </c>
      <c r="G9656" s="53">
        <f t="array" ref="G9656">SUM(IF(A9656=A$5:A9656,IF(C9656=C$5:C9656,1,0),0))</f>
        <v>37</v>
      </c>
    </row>
    <row r="9657" spans="1:7" x14ac:dyDescent="0.25">
      <c r="A9657" s="52">
        <v>2019</v>
      </c>
      <c r="B9657" s="53" t="str">
        <f t="shared" si="300"/>
        <v>2019_CA38</v>
      </c>
      <c r="C9657" s="52" t="s">
        <v>159</v>
      </c>
      <c r="D9657" s="52" t="s">
        <v>174</v>
      </c>
      <c r="E9657" s="53" t="str">
        <f t="shared" si="301"/>
        <v>2019_CASAN FRANCISCO</v>
      </c>
      <c r="F9657" s="52">
        <v>726525</v>
      </c>
      <c r="G9657" s="53">
        <f t="array" ref="G9657">SUM(IF(A9657=A$5:A9657,IF(C9657=C$5:C9657,1,0),0))</f>
        <v>38</v>
      </c>
    </row>
    <row r="9658" spans="1:7" x14ac:dyDescent="0.25">
      <c r="A9658" s="52">
        <v>2019</v>
      </c>
      <c r="B9658" s="53" t="str">
        <f t="shared" si="300"/>
        <v>2019_CA39</v>
      </c>
      <c r="C9658" s="52" t="s">
        <v>159</v>
      </c>
      <c r="D9658" s="52" t="s">
        <v>571</v>
      </c>
      <c r="E9658" s="53" t="str">
        <f t="shared" si="301"/>
        <v>2019_CASAN JOAQUIN</v>
      </c>
      <c r="F9658" s="52">
        <v>484350</v>
      </c>
      <c r="G9658" s="53">
        <f t="array" ref="G9658">SUM(IF(A9658=A$5:A9658,IF(C9658=C$5:C9658,1,0),0))</f>
        <v>39</v>
      </c>
    </row>
    <row r="9659" spans="1:7" x14ac:dyDescent="0.25">
      <c r="A9659" s="52">
        <v>2019</v>
      </c>
      <c r="B9659" s="53" t="str">
        <f t="shared" si="300"/>
        <v>2019_CA40</v>
      </c>
      <c r="C9659" s="52" t="s">
        <v>159</v>
      </c>
      <c r="D9659" s="52" t="s">
        <v>175</v>
      </c>
      <c r="E9659" s="53" t="str">
        <f t="shared" si="301"/>
        <v>2019_CASAN LUIS OBISPO</v>
      </c>
      <c r="F9659" s="52">
        <v>667000</v>
      </c>
      <c r="G9659" s="53">
        <f t="array" ref="G9659">SUM(IF(A9659=A$5:A9659,IF(C9659=C$5:C9659,1,0),0))</f>
        <v>40</v>
      </c>
    </row>
    <row r="9660" spans="1:7" x14ac:dyDescent="0.25">
      <c r="A9660" s="52">
        <v>2019</v>
      </c>
      <c r="B9660" s="53" t="str">
        <f t="shared" si="300"/>
        <v>2019_CA41</v>
      </c>
      <c r="C9660" s="52" t="s">
        <v>159</v>
      </c>
      <c r="D9660" s="52" t="s">
        <v>176</v>
      </c>
      <c r="E9660" s="53" t="str">
        <f t="shared" si="301"/>
        <v>2019_CASAN MATEO</v>
      </c>
      <c r="F9660" s="52">
        <v>726525</v>
      </c>
      <c r="G9660" s="53">
        <f t="array" ref="G9660">SUM(IF(A9660=A$5:A9660,IF(C9660=C$5:C9660,1,0),0))</f>
        <v>41</v>
      </c>
    </row>
    <row r="9661" spans="1:7" x14ac:dyDescent="0.25">
      <c r="A9661" s="52">
        <v>2019</v>
      </c>
      <c r="B9661" s="53" t="str">
        <f t="shared" si="300"/>
        <v>2019_CA42</v>
      </c>
      <c r="C9661" s="52" t="s">
        <v>159</v>
      </c>
      <c r="D9661" s="52" t="s">
        <v>177</v>
      </c>
      <c r="E9661" s="53" t="str">
        <f t="shared" si="301"/>
        <v>2019_CASANTA BARBARA</v>
      </c>
      <c r="F9661" s="52">
        <v>625500</v>
      </c>
      <c r="G9661" s="53">
        <f t="array" ref="G9661">SUM(IF(A9661=A$5:A9661,IF(C9661=C$5:C9661,1,0),0))</f>
        <v>42</v>
      </c>
    </row>
    <row r="9662" spans="1:7" x14ac:dyDescent="0.25">
      <c r="A9662" s="52">
        <v>2019</v>
      </c>
      <c r="B9662" s="53" t="str">
        <f t="shared" si="300"/>
        <v>2019_CA43</v>
      </c>
      <c r="C9662" s="52" t="s">
        <v>159</v>
      </c>
      <c r="D9662" s="52" t="s">
        <v>178</v>
      </c>
      <c r="E9662" s="53" t="str">
        <f t="shared" si="301"/>
        <v>2019_CASANTA CLARA</v>
      </c>
      <c r="F9662" s="52">
        <v>726525</v>
      </c>
      <c r="G9662" s="53">
        <f t="array" ref="G9662">SUM(IF(A9662=A$5:A9662,IF(C9662=C$5:C9662,1,0),0))</f>
        <v>43</v>
      </c>
    </row>
    <row r="9663" spans="1:7" x14ac:dyDescent="0.25">
      <c r="A9663" s="52">
        <v>2019</v>
      </c>
      <c r="B9663" s="53" t="str">
        <f t="shared" si="300"/>
        <v>2019_CA44</v>
      </c>
      <c r="C9663" s="52" t="s">
        <v>159</v>
      </c>
      <c r="D9663" s="52" t="s">
        <v>179</v>
      </c>
      <c r="E9663" s="53" t="str">
        <f t="shared" si="301"/>
        <v>2019_CASANTA CRUZ</v>
      </c>
      <c r="F9663" s="52">
        <v>726525</v>
      </c>
      <c r="G9663" s="53">
        <f t="array" ref="G9663">SUM(IF(A9663=A$5:A9663,IF(C9663=C$5:C9663,1,0),0))</f>
        <v>44</v>
      </c>
    </row>
    <row r="9664" spans="1:7" x14ac:dyDescent="0.25">
      <c r="A9664" s="52">
        <v>2019</v>
      </c>
      <c r="B9664" s="53" t="str">
        <f t="shared" si="300"/>
        <v>2019_CA45</v>
      </c>
      <c r="C9664" s="52" t="s">
        <v>159</v>
      </c>
      <c r="D9664" s="52" t="s">
        <v>572</v>
      </c>
      <c r="E9664" s="53" t="str">
        <f t="shared" si="301"/>
        <v>2019_CASHASTA</v>
      </c>
      <c r="F9664" s="52">
        <v>484350</v>
      </c>
      <c r="G9664" s="53">
        <f t="array" ref="G9664">SUM(IF(A9664=A$5:A9664,IF(C9664=C$5:C9664,1,0),0))</f>
        <v>45</v>
      </c>
    </row>
    <row r="9665" spans="1:7" x14ac:dyDescent="0.25">
      <c r="A9665" s="52">
        <v>2019</v>
      </c>
      <c r="B9665" s="53" t="str">
        <f t="shared" si="300"/>
        <v>2019_CA46</v>
      </c>
      <c r="C9665" s="52" t="s">
        <v>159</v>
      </c>
      <c r="D9665" s="52" t="s">
        <v>573</v>
      </c>
      <c r="E9665" s="53" t="str">
        <f t="shared" si="301"/>
        <v>2019_CASIERRA</v>
      </c>
      <c r="F9665" s="52">
        <v>484350</v>
      </c>
      <c r="G9665" s="53">
        <f t="array" ref="G9665">SUM(IF(A9665=A$5:A9665,IF(C9665=C$5:C9665,1,0),0))</f>
        <v>46</v>
      </c>
    </row>
    <row r="9666" spans="1:7" x14ac:dyDescent="0.25">
      <c r="A9666" s="52">
        <v>2019</v>
      </c>
      <c r="B9666" s="53" t="str">
        <f t="shared" si="300"/>
        <v>2019_CA47</v>
      </c>
      <c r="C9666" s="52" t="s">
        <v>159</v>
      </c>
      <c r="D9666" s="52" t="s">
        <v>574</v>
      </c>
      <c r="E9666" s="53" t="str">
        <f t="shared" si="301"/>
        <v>2019_CASISKIYOU</v>
      </c>
      <c r="F9666" s="52">
        <v>484350</v>
      </c>
      <c r="G9666" s="53">
        <f t="array" ref="G9666">SUM(IF(A9666=A$5:A9666,IF(C9666=C$5:C9666,1,0),0))</f>
        <v>47</v>
      </c>
    </row>
    <row r="9667" spans="1:7" x14ac:dyDescent="0.25">
      <c r="A9667" s="52">
        <v>2019</v>
      </c>
      <c r="B9667" s="53" t="str">
        <f t="shared" si="300"/>
        <v>2019_CA48</v>
      </c>
      <c r="C9667" s="52" t="s">
        <v>159</v>
      </c>
      <c r="D9667" s="52" t="s">
        <v>575</v>
      </c>
      <c r="E9667" s="53" t="str">
        <f t="shared" si="301"/>
        <v>2019_CASOLANO</v>
      </c>
      <c r="F9667" s="52">
        <v>494500</v>
      </c>
      <c r="G9667" s="53">
        <f t="array" ref="G9667">SUM(IF(A9667=A$5:A9667,IF(C9667=C$5:C9667,1,0),0))</f>
        <v>48</v>
      </c>
    </row>
    <row r="9668" spans="1:7" x14ac:dyDescent="0.25">
      <c r="A9668" s="52">
        <v>2019</v>
      </c>
      <c r="B9668" s="53" t="str">
        <f t="shared" si="300"/>
        <v>2019_CA49</v>
      </c>
      <c r="C9668" s="52" t="s">
        <v>159</v>
      </c>
      <c r="D9668" s="52" t="s">
        <v>180</v>
      </c>
      <c r="E9668" s="53" t="str">
        <f t="shared" si="301"/>
        <v>2019_CASONOMA</v>
      </c>
      <c r="F9668" s="52">
        <v>704950</v>
      </c>
      <c r="G9668" s="53">
        <f t="array" ref="G9668">SUM(IF(A9668=A$5:A9668,IF(C9668=C$5:C9668,1,0),0))</f>
        <v>49</v>
      </c>
    </row>
    <row r="9669" spans="1:7" x14ac:dyDescent="0.25">
      <c r="A9669" s="52">
        <v>2019</v>
      </c>
      <c r="B9669" s="53" t="str">
        <f t="shared" si="300"/>
        <v>2019_CA50</v>
      </c>
      <c r="C9669" s="52" t="s">
        <v>159</v>
      </c>
      <c r="D9669" s="52" t="s">
        <v>576</v>
      </c>
      <c r="E9669" s="53" t="str">
        <f t="shared" si="301"/>
        <v>2019_CASTANISLAUS</v>
      </c>
      <c r="F9669" s="52">
        <v>484350</v>
      </c>
      <c r="G9669" s="53">
        <f t="array" ref="G9669">SUM(IF(A9669=A$5:A9669,IF(C9669=C$5:C9669,1,0),0))</f>
        <v>50</v>
      </c>
    </row>
    <row r="9670" spans="1:7" x14ac:dyDescent="0.25">
      <c r="A9670" s="52">
        <v>2019</v>
      </c>
      <c r="B9670" s="53" t="str">
        <f t="shared" ref="B9670:B9733" si="302">A9670&amp;"_"&amp;C9670&amp;G9670</f>
        <v>2019_CA51</v>
      </c>
      <c r="C9670" s="52" t="s">
        <v>159</v>
      </c>
      <c r="D9670" s="52" t="s">
        <v>577</v>
      </c>
      <c r="E9670" s="53" t="str">
        <f t="shared" ref="E9670:E9733" si="303">A9670&amp;"_"&amp;C9670&amp;D9670</f>
        <v>2019_CASUTTER</v>
      </c>
      <c r="F9670" s="52">
        <v>484350</v>
      </c>
      <c r="G9670" s="53">
        <f t="array" ref="G9670">SUM(IF(A9670=A$5:A9670,IF(C9670=C$5:C9670,1,0),0))</f>
        <v>51</v>
      </c>
    </row>
    <row r="9671" spans="1:7" x14ac:dyDescent="0.25">
      <c r="A9671" s="52">
        <v>2019</v>
      </c>
      <c r="B9671" s="53" t="str">
        <f t="shared" si="302"/>
        <v>2019_CA52</v>
      </c>
      <c r="C9671" s="52" t="s">
        <v>159</v>
      </c>
      <c r="D9671" s="52" t="s">
        <v>578</v>
      </c>
      <c r="E9671" s="53" t="str">
        <f t="shared" si="303"/>
        <v>2019_CATEHAMA</v>
      </c>
      <c r="F9671" s="52">
        <v>484350</v>
      </c>
      <c r="G9671" s="53">
        <f t="array" ref="G9671">SUM(IF(A9671=A$5:A9671,IF(C9671=C$5:C9671,1,0),0))</f>
        <v>52</v>
      </c>
    </row>
    <row r="9672" spans="1:7" x14ac:dyDescent="0.25">
      <c r="A9672" s="52">
        <v>2019</v>
      </c>
      <c r="B9672" s="53" t="str">
        <f t="shared" si="302"/>
        <v>2019_CA53</v>
      </c>
      <c r="C9672" s="52" t="s">
        <v>159</v>
      </c>
      <c r="D9672" s="52" t="s">
        <v>579</v>
      </c>
      <c r="E9672" s="53" t="str">
        <f t="shared" si="303"/>
        <v>2019_CATRINITY</v>
      </c>
      <c r="F9672" s="52">
        <v>484350</v>
      </c>
      <c r="G9672" s="53">
        <f t="array" ref="G9672">SUM(IF(A9672=A$5:A9672,IF(C9672=C$5:C9672,1,0),0))</f>
        <v>53</v>
      </c>
    </row>
    <row r="9673" spans="1:7" x14ac:dyDescent="0.25">
      <c r="A9673" s="52">
        <v>2019</v>
      </c>
      <c r="B9673" s="53" t="str">
        <f t="shared" si="302"/>
        <v>2019_CA54</v>
      </c>
      <c r="C9673" s="52" t="s">
        <v>159</v>
      </c>
      <c r="D9673" s="52" t="s">
        <v>580</v>
      </c>
      <c r="E9673" s="53" t="str">
        <f t="shared" si="303"/>
        <v>2019_CATULARE</v>
      </c>
      <c r="F9673" s="52">
        <v>484350</v>
      </c>
      <c r="G9673" s="53">
        <f t="array" ref="G9673">SUM(IF(A9673=A$5:A9673,IF(C9673=C$5:C9673,1,0),0))</f>
        <v>54</v>
      </c>
    </row>
    <row r="9674" spans="1:7" x14ac:dyDescent="0.25">
      <c r="A9674" s="52">
        <v>2019</v>
      </c>
      <c r="B9674" s="53" t="str">
        <f t="shared" si="302"/>
        <v>2019_CA55</v>
      </c>
      <c r="C9674" s="52" t="s">
        <v>159</v>
      </c>
      <c r="D9674" s="52" t="s">
        <v>581</v>
      </c>
      <c r="E9674" s="53" t="str">
        <f t="shared" si="303"/>
        <v>2019_CATUOLUMNE</v>
      </c>
      <c r="F9674" s="52">
        <v>484350</v>
      </c>
      <c r="G9674" s="53">
        <f t="array" ref="G9674">SUM(IF(A9674=A$5:A9674,IF(C9674=C$5:C9674,1,0),0))</f>
        <v>55</v>
      </c>
    </row>
    <row r="9675" spans="1:7" x14ac:dyDescent="0.25">
      <c r="A9675" s="52">
        <v>2019</v>
      </c>
      <c r="B9675" s="53" t="str">
        <f t="shared" si="302"/>
        <v>2019_CA56</v>
      </c>
      <c r="C9675" s="52" t="s">
        <v>159</v>
      </c>
      <c r="D9675" s="52" t="s">
        <v>181</v>
      </c>
      <c r="E9675" s="53" t="str">
        <f t="shared" si="303"/>
        <v>2019_CAVENTURA</v>
      </c>
      <c r="F9675" s="52">
        <v>713000</v>
      </c>
      <c r="G9675" s="53">
        <f t="array" ref="G9675">SUM(IF(A9675=A$5:A9675,IF(C9675=C$5:C9675,1,0),0))</f>
        <v>56</v>
      </c>
    </row>
    <row r="9676" spans="1:7" x14ac:dyDescent="0.25">
      <c r="A9676" s="52">
        <v>2019</v>
      </c>
      <c r="B9676" s="53" t="str">
        <f t="shared" si="302"/>
        <v>2019_CA57</v>
      </c>
      <c r="C9676" s="52" t="s">
        <v>159</v>
      </c>
      <c r="D9676" s="52" t="s">
        <v>182</v>
      </c>
      <c r="E9676" s="53" t="str">
        <f t="shared" si="303"/>
        <v>2019_CAYOLO</v>
      </c>
      <c r="F9676" s="52">
        <v>552000</v>
      </c>
      <c r="G9676" s="53">
        <f t="array" ref="G9676">SUM(IF(A9676=A$5:A9676,IF(C9676=C$5:C9676,1,0),0))</f>
        <v>57</v>
      </c>
    </row>
    <row r="9677" spans="1:7" x14ac:dyDescent="0.25">
      <c r="A9677" s="52">
        <v>2019</v>
      </c>
      <c r="B9677" s="53" t="str">
        <f t="shared" si="302"/>
        <v>2019_CA58</v>
      </c>
      <c r="C9677" s="52" t="s">
        <v>159</v>
      </c>
      <c r="D9677" s="52" t="s">
        <v>582</v>
      </c>
      <c r="E9677" s="53" t="str">
        <f t="shared" si="303"/>
        <v>2019_CAYUBA</v>
      </c>
      <c r="F9677" s="52">
        <v>484350</v>
      </c>
      <c r="G9677" s="53">
        <f t="array" ref="G9677">SUM(IF(A9677=A$5:A9677,IF(C9677=C$5:C9677,1,0),0))</f>
        <v>58</v>
      </c>
    </row>
    <row r="9678" spans="1:7" x14ac:dyDescent="0.25">
      <c r="A9678" s="52">
        <v>2019</v>
      </c>
      <c r="B9678" s="53" t="str">
        <f t="shared" si="302"/>
        <v>2019_CO1</v>
      </c>
      <c r="C9678" s="52" t="s">
        <v>183</v>
      </c>
      <c r="D9678" s="52" t="s">
        <v>184</v>
      </c>
      <c r="E9678" s="53" t="str">
        <f t="shared" si="303"/>
        <v>2019_COADAMS</v>
      </c>
      <c r="F9678" s="52">
        <v>561200</v>
      </c>
      <c r="G9678" s="53">
        <f t="array" ref="G9678">SUM(IF(A9678=A$5:A9678,IF(C9678=C$5:C9678,1,0),0))</f>
        <v>1</v>
      </c>
    </row>
    <row r="9679" spans="1:7" x14ac:dyDescent="0.25">
      <c r="A9679" s="52">
        <v>2019</v>
      </c>
      <c r="B9679" s="53" t="str">
        <f t="shared" si="302"/>
        <v>2019_CO2</v>
      </c>
      <c r="C9679" s="52" t="s">
        <v>183</v>
      </c>
      <c r="D9679" s="52" t="s">
        <v>583</v>
      </c>
      <c r="E9679" s="53" t="str">
        <f t="shared" si="303"/>
        <v>2019_COALAMOSA</v>
      </c>
      <c r="F9679" s="52">
        <v>484350</v>
      </c>
      <c r="G9679" s="53">
        <f t="array" ref="G9679">SUM(IF(A9679=A$5:A9679,IF(C9679=C$5:C9679,1,0),0))</f>
        <v>2</v>
      </c>
    </row>
    <row r="9680" spans="1:7" x14ac:dyDescent="0.25">
      <c r="A9680" s="52">
        <v>2019</v>
      </c>
      <c r="B9680" s="53" t="str">
        <f t="shared" si="302"/>
        <v>2019_CO3</v>
      </c>
      <c r="C9680" s="52" t="s">
        <v>183</v>
      </c>
      <c r="D9680" s="52" t="s">
        <v>185</v>
      </c>
      <c r="E9680" s="53" t="str">
        <f t="shared" si="303"/>
        <v>2019_COARAPAHOE</v>
      </c>
      <c r="F9680" s="52">
        <v>561200</v>
      </c>
      <c r="G9680" s="53">
        <f t="array" ref="G9680">SUM(IF(A9680=A$5:A9680,IF(C9680=C$5:C9680,1,0),0))</f>
        <v>3</v>
      </c>
    </row>
    <row r="9681" spans="1:7" x14ac:dyDescent="0.25">
      <c r="A9681" s="52">
        <v>2019</v>
      </c>
      <c r="B9681" s="53" t="str">
        <f t="shared" si="302"/>
        <v>2019_CO4</v>
      </c>
      <c r="C9681" s="52" t="s">
        <v>183</v>
      </c>
      <c r="D9681" s="52" t="s">
        <v>584</v>
      </c>
      <c r="E9681" s="53" t="str">
        <f t="shared" si="303"/>
        <v>2019_COARCHULETA</v>
      </c>
      <c r="F9681" s="52">
        <v>484350</v>
      </c>
      <c r="G9681" s="53">
        <f t="array" ref="G9681">SUM(IF(A9681=A$5:A9681,IF(C9681=C$5:C9681,1,0),0))</f>
        <v>4</v>
      </c>
    </row>
    <row r="9682" spans="1:7" x14ac:dyDescent="0.25">
      <c r="A9682" s="52">
        <v>2019</v>
      </c>
      <c r="B9682" s="53" t="str">
        <f t="shared" si="302"/>
        <v>2019_CO5</v>
      </c>
      <c r="C9682" s="52" t="s">
        <v>183</v>
      </c>
      <c r="D9682" s="52" t="s">
        <v>585</v>
      </c>
      <c r="E9682" s="53" t="str">
        <f t="shared" si="303"/>
        <v>2019_COBACA</v>
      </c>
      <c r="F9682" s="52">
        <v>484350</v>
      </c>
      <c r="G9682" s="53">
        <f t="array" ref="G9682">SUM(IF(A9682=A$5:A9682,IF(C9682=C$5:C9682,1,0),0))</f>
        <v>5</v>
      </c>
    </row>
    <row r="9683" spans="1:7" x14ac:dyDescent="0.25">
      <c r="A9683" s="52">
        <v>2019</v>
      </c>
      <c r="B9683" s="53" t="str">
        <f t="shared" si="302"/>
        <v>2019_CO6</v>
      </c>
      <c r="C9683" s="52" t="s">
        <v>183</v>
      </c>
      <c r="D9683" s="52" t="s">
        <v>586</v>
      </c>
      <c r="E9683" s="53" t="str">
        <f t="shared" si="303"/>
        <v>2019_COBENT</v>
      </c>
      <c r="F9683" s="52">
        <v>484350</v>
      </c>
      <c r="G9683" s="53">
        <f t="array" ref="G9683">SUM(IF(A9683=A$5:A9683,IF(C9683=C$5:C9683,1,0),0))</f>
        <v>6</v>
      </c>
    </row>
    <row r="9684" spans="1:7" x14ac:dyDescent="0.25">
      <c r="A9684" s="52">
        <v>2019</v>
      </c>
      <c r="B9684" s="53" t="str">
        <f t="shared" si="302"/>
        <v>2019_CO7</v>
      </c>
      <c r="C9684" s="52" t="s">
        <v>183</v>
      </c>
      <c r="D9684" s="52" t="s">
        <v>186</v>
      </c>
      <c r="E9684" s="53" t="str">
        <f t="shared" si="303"/>
        <v>2019_COBOULDER</v>
      </c>
      <c r="F9684" s="52">
        <v>626750</v>
      </c>
      <c r="G9684" s="53">
        <f t="array" ref="G9684">SUM(IF(A9684=A$5:A9684,IF(C9684=C$5:C9684,1,0),0))</f>
        <v>7</v>
      </c>
    </row>
    <row r="9685" spans="1:7" x14ac:dyDescent="0.25">
      <c r="A9685" s="52">
        <v>2019</v>
      </c>
      <c r="B9685" s="53" t="str">
        <f t="shared" si="302"/>
        <v>2019_CO8</v>
      </c>
      <c r="C9685" s="52" t="s">
        <v>183</v>
      </c>
      <c r="D9685" s="52" t="s">
        <v>187</v>
      </c>
      <c r="E9685" s="53" t="str">
        <f t="shared" si="303"/>
        <v>2019_COBROOMFIELD</v>
      </c>
      <c r="F9685" s="52">
        <v>561200</v>
      </c>
      <c r="G9685" s="53">
        <f t="array" ref="G9685">SUM(IF(A9685=A$5:A9685,IF(C9685=C$5:C9685,1,0),0))</f>
        <v>8</v>
      </c>
    </row>
    <row r="9686" spans="1:7" x14ac:dyDescent="0.25">
      <c r="A9686" s="52">
        <v>2019</v>
      </c>
      <c r="B9686" s="53" t="str">
        <f t="shared" si="302"/>
        <v>2019_CO9</v>
      </c>
      <c r="C9686" s="52" t="s">
        <v>183</v>
      </c>
      <c r="D9686" s="52" t="s">
        <v>587</v>
      </c>
      <c r="E9686" s="53" t="str">
        <f t="shared" si="303"/>
        <v>2019_COCHAFFEE</v>
      </c>
      <c r="F9686" s="52">
        <v>484350</v>
      </c>
      <c r="G9686" s="53">
        <f t="array" ref="G9686">SUM(IF(A9686=A$5:A9686,IF(C9686=C$5:C9686,1,0),0))</f>
        <v>9</v>
      </c>
    </row>
    <row r="9687" spans="1:7" x14ac:dyDescent="0.25">
      <c r="A9687" s="52">
        <v>2019</v>
      </c>
      <c r="B9687" s="53" t="str">
        <f t="shared" si="302"/>
        <v>2019_CO10</v>
      </c>
      <c r="C9687" s="52" t="s">
        <v>183</v>
      </c>
      <c r="D9687" s="52" t="s">
        <v>588</v>
      </c>
      <c r="E9687" s="53" t="str">
        <f t="shared" si="303"/>
        <v>2019_COCHEYENNE</v>
      </c>
      <c r="F9687" s="52">
        <v>484350</v>
      </c>
      <c r="G9687" s="53">
        <f t="array" ref="G9687">SUM(IF(A9687=A$5:A9687,IF(C9687=C$5:C9687,1,0),0))</f>
        <v>10</v>
      </c>
    </row>
    <row r="9688" spans="1:7" x14ac:dyDescent="0.25">
      <c r="A9688" s="52">
        <v>2019</v>
      </c>
      <c r="B9688" s="53" t="str">
        <f t="shared" si="302"/>
        <v>2019_CO11</v>
      </c>
      <c r="C9688" s="52" t="s">
        <v>183</v>
      </c>
      <c r="D9688" s="52" t="s">
        <v>188</v>
      </c>
      <c r="E9688" s="53" t="str">
        <f t="shared" si="303"/>
        <v>2019_COCLEAR CREEK</v>
      </c>
      <c r="F9688" s="52">
        <v>561200</v>
      </c>
      <c r="G9688" s="53">
        <f t="array" ref="G9688">SUM(IF(A9688=A$5:A9688,IF(C9688=C$5:C9688,1,0),0))</f>
        <v>11</v>
      </c>
    </row>
    <row r="9689" spans="1:7" x14ac:dyDescent="0.25">
      <c r="A9689" s="52">
        <v>2019</v>
      </c>
      <c r="B9689" s="53" t="str">
        <f t="shared" si="302"/>
        <v>2019_CO12</v>
      </c>
      <c r="C9689" s="52" t="s">
        <v>183</v>
      </c>
      <c r="D9689" s="52" t="s">
        <v>589</v>
      </c>
      <c r="E9689" s="53" t="str">
        <f t="shared" si="303"/>
        <v>2019_COCONEJOS</v>
      </c>
      <c r="F9689" s="52">
        <v>484350</v>
      </c>
      <c r="G9689" s="53">
        <f t="array" ref="G9689">SUM(IF(A9689=A$5:A9689,IF(C9689=C$5:C9689,1,0),0))</f>
        <v>12</v>
      </c>
    </row>
    <row r="9690" spans="1:7" x14ac:dyDescent="0.25">
      <c r="A9690" s="52">
        <v>2019</v>
      </c>
      <c r="B9690" s="53" t="str">
        <f t="shared" si="302"/>
        <v>2019_CO13</v>
      </c>
      <c r="C9690" s="52" t="s">
        <v>183</v>
      </c>
      <c r="D9690" s="52" t="s">
        <v>590</v>
      </c>
      <c r="E9690" s="53" t="str">
        <f t="shared" si="303"/>
        <v>2019_COCOSTILLA</v>
      </c>
      <c r="F9690" s="52">
        <v>484350</v>
      </c>
      <c r="G9690" s="53">
        <f t="array" ref="G9690">SUM(IF(A9690=A$5:A9690,IF(C9690=C$5:C9690,1,0),0))</f>
        <v>13</v>
      </c>
    </row>
    <row r="9691" spans="1:7" x14ac:dyDescent="0.25">
      <c r="A9691" s="52">
        <v>2019</v>
      </c>
      <c r="B9691" s="53" t="str">
        <f t="shared" si="302"/>
        <v>2019_CO14</v>
      </c>
      <c r="C9691" s="52" t="s">
        <v>183</v>
      </c>
      <c r="D9691" s="52" t="s">
        <v>591</v>
      </c>
      <c r="E9691" s="53" t="str">
        <f t="shared" si="303"/>
        <v>2019_COCROWLEY</v>
      </c>
      <c r="F9691" s="52">
        <v>484350</v>
      </c>
      <c r="G9691" s="53">
        <f t="array" ref="G9691">SUM(IF(A9691=A$5:A9691,IF(C9691=C$5:C9691,1,0),0))</f>
        <v>14</v>
      </c>
    </row>
    <row r="9692" spans="1:7" x14ac:dyDescent="0.25">
      <c r="A9692" s="52">
        <v>2019</v>
      </c>
      <c r="B9692" s="53" t="str">
        <f t="shared" si="302"/>
        <v>2019_CO15</v>
      </c>
      <c r="C9692" s="52" t="s">
        <v>183</v>
      </c>
      <c r="D9692" s="52" t="s">
        <v>592</v>
      </c>
      <c r="E9692" s="53" t="str">
        <f t="shared" si="303"/>
        <v>2019_COCUSTER</v>
      </c>
      <c r="F9692" s="52">
        <v>484350</v>
      </c>
      <c r="G9692" s="53">
        <f t="array" ref="G9692">SUM(IF(A9692=A$5:A9692,IF(C9692=C$5:C9692,1,0),0))</f>
        <v>15</v>
      </c>
    </row>
    <row r="9693" spans="1:7" x14ac:dyDescent="0.25">
      <c r="A9693" s="52">
        <v>2019</v>
      </c>
      <c r="B9693" s="53" t="str">
        <f t="shared" si="302"/>
        <v>2019_CO16</v>
      </c>
      <c r="C9693" s="52" t="s">
        <v>183</v>
      </c>
      <c r="D9693" s="52" t="s">
        <v>593</v>
      </c>
      <c r="E9693" s="53" t="str">
        <f t="shared" si="303"/>
        <v>2019_CODELTA</v>
      </c>
      <c r="F9693" s="52">
        <v>484350</v>
      </c>
      <c r="G9693" s="53">
        <f t="array" ref="G9693">SUM(IF(A9693=A$5:A9693,IF(C9693=C$5:C9693,1,0),0))</f>
        <v>16</v>
      </c>
    </row>
    <row r="9694" spans="1:7" x14ac:dyDescent="0.25">
      <c r="A9694" s="52">
        <v>2019</v>
      </c>
      <c r="B9694" s="53" t="str">
        <f t="shared" si="302"/>
        <v>2019_CO17</v>
      </c>
      <c r="C9694" s="52" t="s">
        <v>183</v>
      </c>
      <c r="D9694" s="52" t="s">
        <v>189</v>
      </c>
      <c r="E9694" s="53" t="str">
        <f t="shared" si="303"/>
        <v>2019_CODENVER</v>
      </c>
      <c r="F9694" s="52">
        <v>561200</v>
      </c>
      <c r="G9694" s="53">
        <f t="array" ref="G9694">SUM(IF(A9694=A$5:A9694,IF(C9694=C$5:C9694,1,0),0))</f>
        <v>17</v>
      </c>
    </row>
    <row r="9695" spans="1:7" x14ac:dyDescent="0.25">
      <c r="A9695" s="52">
        <v>2019</v>
      </c>
      <c r="B9695" s="53" t="str">
        <f t="shared" si="302"/>
        <v>2019_CO18</v>
      </c>
      <c r="C9695" s="52" t="s">
        <v>183</v>
      </c>
      <c r="D9695" s="52" t="s">
        <v>594</v>
      </c>
      <c r="E9695" s="53" t="str">
        <f t="shared" si="303"/>
        <v>2019_CODOLORES</v>
      </c>
      <c r="F9695" s="52">
        <v>484350</v>
      </c>
      <c r="G9695" s="53">
        <f t="array" ref="G9695">SUM(IF(A9695=A$5:A9695,IF(C9695=C$5:C9695,1,0),0))</f>
        <v>18</v>
      </c>
    </row>
    <row r="9696" spans="1:7" x14ac:dyDescent="0.25">
      <c r="A9696" s="52">
        <v>2019</v>
      </c>
      <c r="B9696" s="53" t="str">
        <f t="shared" si="302"/>
        <v>2019_CO19</v>
      </c>
      <c r="C9696" s="52" t="s">
        <v>183</v>
      </c>
      <c r="D9696" s="52" t="s">
        <v>190</v>
      </c>
      <c r="E9696" s="53" t="str">
        <f t="shared" si="303"/>
        <v>2019_CODOUGLAS</v>
      </c>
      <c r="F9696" s="52">
        <v>561200</v>
      </c>
      <c r="G9696" s="53">
        <f t="array" ref="G9696">SUM(IF(A9696=A$5:A9696,IF(C9696=C$5:C9696,1,0),0))</f>
        <v>19</v>
      </c>
    </row>
    <row r="9697" spans="1:7" x14ac:dyDescent="0.25">
      <c r="A9697" s="52">
        <v>2019</v>
      </c>
      <c r="B9697" s="53" t="str">
        <f t="shared" si="302"/>
        <v>2019_CO20</v>
      </c>
      <c r="C9697" s="52" t="s">
        <v>183</v>
      </c>
      <c r="D9697" s="52" t="s">
        <v>191</v>
      </c>
      <c r="E9697" s="53" t="str">
        <f t="shared" si="303"/>
        <v>2019_COEAGLE</v>
      </c>
      <c r="F9697" s="52">
        <v>696900</v>
      </c>
      <c r="G9697" s="53">
        <f t="array" ref="G9697">SUM(IF(A9697=A$5:A9697,IF(C9697=C$5:C9697,1,0),0))</f>
        <v>20</v>
      </c>
    </row>
    <row r="9698" spans="1:7" x14ac:dyDescent="0.25">
      <c r="A9698" s="52">
        <v>2019</v>
      </c>
      <c r="B9698" s="53" t="str">
        <f t="shared" si="302"/>
        <v>2019_CO21</v>
      </c>
      <c r="C9698" s="52" t="s">
        <v>183</v>
      </c>
      <c r="D9698" s="52" t="s">
        <v>192</v>
      </c>
      <c r="E9698" s="53" t="str">
        <f t="shared" si="303"/>
        <v>2019_COELBERT</v>
      </c>
      <c r="F9698" s="52">
        <v>561200</v>
      </c>
      <c r="G9698" s="53">
        <f t="array" ref="G9698">SUM(IF(A9698=A$5:A9698,IF(C9698=C$5:C9698,1,0),0))</f>
        <v>21</v>
      </c>
    </row>
    <row r="9699" spans="1:7" x14ac:dyDescent="0.25">
      <c r="A9699" s="52">
        <v>2019</v>
      </c>
      <c r="B9699" s="53" t="str">
        <f t="shared" si="302"/>
        <v>2019_CO22</v>
      </c>
      <c r="C9699" s="52" t="s">
        <v>183</v>
      </c>
      <c r="D9699" s="52" t="s">
        <v>595</v>
      </c>
      <c r="E9699" s="53" t="str">
        <f t="shared" si="303"/>
        <v>2019_COEL PASO</v>
      </c>
      <c r="F9699" s="52">
        <v>484350</v>
      </c>
      <c r="G9699" s="53">
        <f t="array" ref="G9699">SUM(IF(A9699=A$5:A9699,IF(C9699=C$5:C9699,1,0),0))</f>
        <v>22</v>
      </c>
    </row>
    <row r="9700" spans="1:7" x14ac:dyDescent="0.25">
      <c r="A9700" s="52">
        <v>2019</v>
      </c>
      <c r="B9700" s="53" t="str">
        <f t="shared" si="302"/>
        <v>2019_CO23</v>
      </c>
      <c r="C9700" s="52" t="s">
        <v>183</v>
      </c>
      <c r="D9700" s="52" t="s">
        <v>596</v>
      </c>
      <c r="E9700" s="53" t="str">
        <f t="shared" si="303"/>
        <v>2019_COFREMONT</v>
      </c>
      <c r="F9700" s="52">
        <v>484350</v>
      </c>
      <c r="G9700" s="53">
        <f t="array" ref="G9700">SUM(IF(A9700=A$5:A9700,IF(C9700=C$5:C9700,1,0),0))</f>
        <v>23</v>
      </c>
    </row>
    <row r="9701" spans="1:7" x14ac:dyDescent="0.25">
      <c r="A9701" s="52">
        <v>2019</v>
      </c>
      <c r="B9701" s="53" t="str">
        <f t="shared" si="302"/>
        <v>2019_CO24</v>
      </c>
      <c r="C9701" s="52" t="s">
        <v>183</v>
      </c>
      <c r="D9701" s="52" t="s">
        <v>193</v>
      </c>
      <c r="E9701" s="53" t="str">
        <f t="shared" si="303"/>
        <v>2019_COGARFIELD</v>
      </c>
      <c r="F9701" s="52">
        <v>718750</v>
      </c>
      <c r="G9701" s="53">
        <f t="array" ref="G9701">SUM(IF(A9701=A$5:A9701,IF(C9701=C$5:C9701,1,0),0))</f>
        <v>24</v>
      </c>
    </row>
    <row r="9702" spans="1:7" x14ac:dyDescent="0.25">
      <c r="A9702" s="52">
        <v>2019</v>
      </c>
      <c r="B9702" s="53" t="str">
        <f t="shared" si="302"/>
        <v>2019_CO25</v>
      </c>
      <c r="C9702" s="52" t="s">
        <v>183</v>
      </c>
      <c r="D9702" s="52" t="s">
        <v>194</v>
      </c>
      <c r="E9702" s="53" t="str">
        <f t="shared" si="303"/>
        <v>2019_COGILPIN</v>
      </c>
      <c r="F9702" s="52">
        <v>561200</v>
      </c>
      <c r="G9702" s="53">
        <f t="array" ref="G9702">SUM(IF(A9702=A$5:A9702,IF(C9702=C$5:C9702,1,0),0))</f>
        <v>25</v>
      </c>
    </row>
    <row r="9703" spans="1:7" x14ac:dyDescent="0.25">
      <c r="A9703" s="52">
        <v>2019</v>
      </c>
      <c r="B9703" s="53" t="str">
        <f t="shared" si="302"/>
        <v>2019_CO26</v>
      </c>
      <c r="C9703" s="52" t="s">
        <v>183</v>
      </c>
      <c r="D9703" s="52" t="s">
        <v>597</v>
      </c>
      <c r="E9703" s="53" t="str">
        <f t="shared" si="303"/>
        <v>2019_COGRAND</v>
      </c>
      <c r="F9703" s="52">
        <v>484350</v>
      </c>
      <c r="G9703" s="53">
        <f t="array" ref="G9703">SUM(IF(A9703=A$5:A9703,IF(C9703=C$5:C9703,1,0),0))</f>
        <v>26</v>
      </c>
    </row>
    <row r="9704" spans="1:7" x14ac:dyDescent="0.25">
      <c r="A9704" s="52">
        <v>2019</v>
      </c>
      <c r="B9704" s="53" t="str">
        <f t="shared" si="302"/>
        <v>2019_CO27</v>
      </c>
      <c r="C9704" s="52" t="s">
        <v>183</v>
      </c>
      <c r="D9704" s="52" t="s">
        <v>598</v>
      </c>
      <c r="E9704" s="53" t="str">
        <f t="shared" si="303"/>
        <v>2019_COGUNNISON</v>
      </c>
      <c r="F9704" s="52">
        <v>484350</v>
      </c>
      <c r="G9704" s="53">
        <f t="array" ref="G9704">SUM(IF(A9704=A$5:A9704,IF(C9704=C$5:C9704,1,0),0))</f>
        <v>27</v>
      </c>
    </row>
    <row r="9705" spans="1:7" x14ac:dyDescent="0.25">
      <c r="A9705" s="52">
        <v>2019</v>
      </c>
      <c r="B9705" s="53" t="str">
        <f t="shared" si="302"/>
        <v>2019_CO28</v>
      </c>
      <c r="C9705" s="52" t="s">
        <v>183</v>
      </c>
      <c r="D9705" s="52" t="s">
        <v>195</v>
      </c>
      <c r="E9705" s="53" t="str">
        <f t="shared" si="303"/>
        <v>2019_COHINSDALE</v>
      </c>
      <c r="F9705" s="52">
        <v>484350</v>
      </c>
      <c r="G9705" s="53">
        <f t="array" ref="G9705">SUM(IF(A9705=A$5:A9705,IF(C9705=C$5:C9705,1,0),0))</f>
        <v>28</v>
      </c>
    </row>
    <row r="9706" spans="1:7" x14ac:dyDescent="0.25">
      <c r="A9706" s="52">
        <v>2019</v>
      </c>
      <c r="B9706" s="53" t="str">
        <f t="shared" si="302"/>
        <v>2019_CO29</v>
      </c>
      <c r="C9706" s="52" t="s">
        <v>183</v>
      </c>
      <c r="D9706" s="52" t="s">
        <v>599</v>
      </c>
      <c r="E9706" s="53" t="str">
        <f t="shared" si="303"/>
        <v>2019_COHUERFANO</v>
      </c>
      <c r="F9706" s="52">
        <v>484350</v>
      </c>
      <c r="G9706" s="53">
        <f t="array" ref="G9706">SUM(IF(A9706=A$5:A9706,IF(C9706=C$5:C9706,1,0),0))</f>
        <v>29</v>
      </c>
    </row>
    <row r="9707" spans="1:7" x14ac:dyDescent="0.25">
      <c r="A9707" s="52">
        <v>2019</v>
      </c>
      <c r="B9707" s="53" t="str">
        <f t="shared" si="302"/>
        <v>2019_CO30</v>
      </c>
      <c r="C9707" s="52" t="s">
        <v>183</v>
      </c>
      <c r="D9707" s="52" t="s">
        <v>460</v>
      </c>
      <c r="E9707" s="53" t="str">
        <f t="shared" si="303"/>
        <v>2019_COJACKSON</v>
      </c>
      <c r="F9707" s="52">
        <v>484350</v>
      </c>
      <c r="G9707" s="53">
        <f t="array" ref="G9707">SUM(IF(A9707=A$5:A9707,IF(C9707=C$5:C9707,1,0),0))</f>
        <v>30</v>
      </c>
    </row>
    <row r="9708" spans="1:7" x14ac:dyDescent="0.25">
      <c r="A9708" s="52">
        <v>2019</v>
      </c>
      <c r="B9708" s="53" t="str">
        <f t="shared" si="302"/>
        <v>2019_CO31</v>
      </c>
      <c r="C9708" s="52" t="s">
        <v>183</v>
      </c>
      <c r="D9708" s="52" t="s">
        <v>196</v>
      </c>
      <c r="E9708" s="53" t="str">
        <f t="shared" si="303"/>
        <v>2019_COJEFFERSON</v>
      </c>
      <c r="F9708" s="52">
        <v>561200</v>
      </c>
      <c r="G9708" s="53">
        <f t="array" ref="G9708">SUM(IF(A9708=A$5:A9708,IF(C9708=C$5:C9708,1,0),0))</f>
        <v>31</v>
      </c>
    </row>
    <row r="9709" spans="1:7" x14ac:dyDescent="0.25">
      <c r="A9709" s="52">
        <v>2019</v>
      </c>
      <c r="B9709" s="53" t="str">
        <f t="shared" si="302"/>
        <v>2019_CO32</v>
      </c>
      <c r="C9709" s="52" t="s">
        <v>183</v>
      </c>
      <c r="D9709" s="52" t="s">
        <v>600</v>
      </c>
      <c r="E9709" s="53" t="str">
        <f t="shared" si="303"/>
        <v>2019_COKIOWA</v>
      </c>
      <c r="F9709" s="52">
        <v>484350</v>
      </c>
      <c r="G9709" s="53">
        <f t="array" ref="G9709">SUM(IF(A9709=A$5:A9709,IF(C9709=C$5:C9709,1,0),0))</f>
        <v>32</v>
      </c>
    </row>
    <row r="9710" spans="1:7" x14ac:dyDescent="0.25">
      <c r="A9710" s="52">
        <v>2019</v>
      </c>
      <c r="B9710" s="53" t="str">
        <f t="shared" si="302"/>
        <v>2019_CO33</v>
      </c>
      <c r="C9710" s="52" t="s">
        <v>183</v>
      </c>
      <c r="D9710" s="52" t="s">
        <v>601</v>
      </c>
      <c r="E9710" s="53" t="str">
        <f t="shared" si="303"/>
        <v>2019_COKIT CARSON</v>
      </c>
      <c r="F9710" s="52">
        <v>484350</v>
      </c>
      <c r="G9710" s="53">
        <f t="array" ref="G9710">SUM(IF(A9710=A$5:A9710,IF(C9710=C$5:C9710,1,0),0))</f>
        <v>33</v>
      </c>
    </row>
    <row r="9711" spans="1:7" x14ac:dyDescent="0.25">
      <c r="A9711" s="52">
        <v>2019</v>
      </c>
      <c r="B9711" s="53" t="str">
        <f t="shared" si="302"/>
        <v>2019_CO34</v>
      </c>
      <c r="C9711" s="52" t="s">
        <v>183</v>
      </c>
      <c r="D9711" s="52" t="s">
        <v>197</v>
      </c>
      <c r="E9711" s="53" t="str">
        <f t="shared" si="303"/>
        <v>2019_COLAKE</v>
      </c>
      <c r="F9711" s="52">
        <v>625500</v>
      </c>
      <c r="G9711" s="53">
        <f t="array" ref="G9711">SUM(IF(A9711=A$5:A9711,IF(C9711=C$5:C9711,1,0),0))</f>
        <v>34</v>
      </c>
    </row>
    <row r="9712" spans="1:7" x14ac:dyDescent="0.25">
      <c r="A9712" s="52">
        <v>2019</v>
      </c>
      <c r="B9712" s="53" t="str">
        <f t="shared" si="302"/>
        <v>2019_CO35</v>
      </c>
      <c r="C9712" s="52" t="s">
        <v>183</v>
      </c>
      <c r="D9712" s="52" t="s">
        <v>602</v>
      </c>
      <c r="E9712" s="53" t="str">
        <f t="shared" si="303"/>
        <v>2019_COLA PLATA</v>
      </c>
      <c r="F9712" s="52">
        <v>484350</v>
      </c>
      <c r="G9712" s="53">
        <f t="array" ref="G9712">SUM(IF(A9712=A$5:A9712,IF(C9712=C$5:C9712,1,0),0))</f>
        <v>35</v>
      </c>
    </row>
    <row r="9713" spans="1:7" x14ac:dyDescent="0.25">
      <c r="A9713" s="52">
        <v>2019</v>
      </c>
      <c r="B9713" s="53" t="str">
        <f t="shared" si="302"/>
        <v>2019_CO36</v>
      </c>
      <c r="C9713" s="52" t="s">
        <v>183</v>
      </c>
      <c r="D9713" s="52" t="s">
        <v>603</v>
      </c>
      <c r="E9713" s="53" t="str">
        <f t="shared" si="303"/>
        <v>2019_COLARIMER</v>
      </c>
      <c r="F9713" s="52">
        <v>484350</v>
      </c>
      <c r="G9713" s="53">
        <f t="array" ref="G9713">SUM(IF(A9713=A$5:A9713,IF(C9713=C$5:C9713,1,0),0))</f>
        <v>36</v>
      </c>
    </row>
    <row r="9714" spans="1:7" x14ac:dyDescent="0.25">
      <c r="A9714" s="52">
        <v>2019</v>
      </c>
      <c r="B9714" s="53" t="str">
        <f t="shared" si="302"/>
        <v>2019_CO37</v>
      </c>
      <c r="C9714" s="52" t="s">
        <v>183</v>
      </c>
      <c r="D9714" s="52" t="s">
        <v>604</v>
      </c>
      <c r="E9714" s="53" t="str">
        <f t="shared" si="303"/>
        <v>2019_COLAS ANIMAS</v>
      </c>
      <c r="F9714" s="52">
        <v>484350</v>
      </c>
      <c r="G9714" s="53">
        <f t="array" ref="G9714">SUM(IF(A9714=A$5:A9714,IF(C9714=C$5:C9714,1,0),0))</f>
        <v>37</v>
      </c>
    </row>
    <row r="9715" spans="1:7" x14ac:dyDescent="0.25">
      <c r="A9715" s="52">
        <v>2019</v>
      </c>
      <c r="B9715" s="53" t="str">
        <f t="shared" si="302"/>
        <v>2019_CO38</v>
      </c>
      <c r="C9715" s="52" t="s">
        <v>183</v>
      </c>
      <c r="D9715" s="52" t="s">
        <v>221</v>
      </c>
      <c r="E9715" s="53" t="str">
        <f t="shared" si="303"/>
        <v>2019_COLINCOLN</v>
      </c>
      <c r="F9715" s="52">
        <v>484350</v>
      </c>
      <c r="G9715" s="53">
        <f t="array" ref="G9715">SUM(IF(A9715=A$5:A9715,IF(C9715=C$5:C9715,1,0),0))</f>
        <v>38</v>
      </c>
    </row>
    <row r="9716" spans="1:7" x14ac:dyDescent="0.25">
      <c r="A9716" s="52">
        <v>2019</v>
      </c>
      <c r="B9716" s="53" t="str">
        <f t="shared" si="302"/>
        <v>2019_CO39</v>
      </c>
      <c r="C9716" s="52" t="s">
        <v>183</v>
      </c>
      <c r="D9716" s="52" t="s">
        <v>528</v>
      </c>
      <c r="E9716" s="53" t="str">
        <f t="shared" si="303"/>
        <v>2019_COLOGAN</v>
      </c>
      <c r="F9716" s="52">
        <v>484350</v>
      </c>
      <c r="G9716" s="53">
        <f t="array" ref="G9716">SUM(IF(A9716=A$5:A9716,IF(C9716=C$5:C9716,1,0),0))</f>
        <v>39</v>
      </c>
    </row>
    <row r="9717" spans="1:7" x14ac:dyDescent="0.25">
      <c r="A9717" s="52">
        <v>2019</v>
      </c>
      <c r="B9717" s="53" t="str">
        <f t="shared" si="302"/>
        <v>2019_CO40</v>
      </c>
      <c r="C9717" s="52" t="s">
        <v>183</v>
      </c>
      <c r="D9717" s="52" t="s">
        <v>605</v>
      </c>
      <c r="E9717" s="53" t="str">
        <f t="shared" si="303"/>
        <v>2019_COMESA</v>
      </c>
      <c r="F9717" s="52">
        <v>484350</v>
      </c>
      <c r="G9717" s="53">
        <f t="array" ref="G9717">SUM(IF(A9717=A$5:A9717,IF(C9717=C$5:C9717,1,0),0))</f>
        <v>40</v>
      </c>
    </row>
    <row r="9718" spans="1:7" x14ac:dyDescent="0.25">
      <c r="A9718" s="52">
        <v>2019</v>
      </c>
      <c r="B9718" s="53" t="str">
        <f t="shared" si="302"/>
        <v>2019_CO41</v>
      </c>
      <c r="C9718" s="52" t="s">
        <v>183</v>
      </c>
      <c r="D9718" s="52" t="s">
        <v>606</v>
      </c>
      <c r="E9718" s="53" t="str">
        <f t="shared" si="303"/>
        <v>2019_COMINERAL</v>
      </c>
      <c r="F9718" s="52">
        <v>484350</v>
      </c>
      <c r="G9718" s="53">
        <f t="array" ref="G9718">SUM(IF(A9718=A$5:A9718,IF(C9718=C$5:C9718,1,0),0))</f>
        <v>41</v>
      </c>
    </row>
    <row r="9719" spans="1:7" x14ac:dyDescent="0.25">
      <c r="A9719" s="52">
        <v>2019</v>
      </c>
      <c r="B9719" s="53" t="str">
        <f t="shared" si="302"/>
        <v>2019_CO42</v>
      </c>
      <c r="C9719" s="52" t="s">
        <v>183</v>
      </c>
      <c r="D9719" s="52" t="s">
        <v>607</v>
      </c>
      <c r="E9719" s="53" t="str">
        <f t="shared" si="303"/>
        <v>2019_COMOFFAT</v>
      </c>
      <c r="F9719" s="52">
        <v>484350</v>
      </c>
      <c r="G9719" s="53">
        <f t="array" ref="G9719">SUM(IF(A9719=A$5:A9719,IF(C9719=C$5:C9719,1,0),0))</f>
        <v>42</v>
      </c>
    </row>
    <row r="9720" spans="1:7" x14ac:dyDescent="0.25">
      <c r="A9720" s="52">
        <v>2019</v>
      </c>
      <c r="B9720" s="53" t="str">
        <f t="shared" si="302"/>
        <v>2019_CO43</v>
      </c>
      <c r="C9720" s="52" t="s">
        <v>183</v>
      </c>
      <c r="D9720" s="52" t="s">
        <v>608</v>
      </c>
      <c r="E9720" s="53" t="str">
        <f t="shared" si="303"/>
        <v>2019_COMONTEZUMA</v>
      </c>
      <c r="F9720" s="52">
        <v>484350</v>
      </c>
      <c r="G9720" s="53">
        <f t="array" ref="G9720">SUM(IF(A9720=A$5:A9720,IF(C9720=C$5:C9720,1,0),0))</f>
        <v>43</v>
      </c>
    </row>
    <row r="9721" spans="1:7" x14ac:dyDescent="0.25">
      <c r="A9721" s="52">
        <v>2019</v>
      </c>
      <c r="B9721" s="53" t="str">
        <f t="shared" si="302"/>
        <v>2019_CO44</v>
      </c>
      <c r="C9721" s="52" t="s">
        <v>183</v>
      </c>
      <c r="D9721" s="52" t="s">
        <v>609</v>
      </c>
      <c r="E9721" s="53" t="str">
        <f t="shared" si="303"/>
        <v>2019_COMONTROSE</v>
      </c>
      <c r="F9721" s="52">
        <v>484350</v>
      </c>
      <c r="G9721" s="53">
        <f t="array" ref="G9721">SUM(IF(A9721=A$5:A9721,IF(C9721=C$5:C9721,1,0),0))</f>
        <v>44</v>
      </c>
    </row>
    <row r="9722" spans="1:7" x14ac:dyDescent="0.25">
      <c r="A9722" s="52">
        <v>2019</v>
      </c>
      <c r="B9722" s="53" t="str">
        <f t="shared" si="302"/>
        <v>2019_CO45</v>
      </c>
      <c r="C9722" s="52" t="s">
        <v>183</v>
      </c>
      <c r="D9722" s="52" t="s">
        <v>472</v>
      </c>
      <c r="E9722" s="53" t="str">
        <f t="shared" si="303"/>
        <v>2019_COMORGAN</v>
      </c>
      <c r="F9722" s="52">
        <v>484350</v>
      </c>
      <c r="G9722" s="53">
        <f t="array" ref="G9722">SUM(IF(A9722=A$5:A9722,IF(C9722=C$5:C9722,1,0),0))</f>
        <v>45</v>
      </c>
    </row>
    <row r="9723" spans="1:7" x14ac:dyDescent="0.25">
      <c r="A9723" s="52">
        <v>2019</v>
      </c>
      <c r="B9723" s="53" t="str">
        <f t="shared" si="302"/>
        <v>2019_CO46</v>
      </c>
      <c r="C9723" s="52" t="s">
        <v>183</v>
      </c>
      <c r="D9723" s="52" t="s">
        <v>610</v>
      </c>
      <c r="E9723" s="53" t="str">
        <f t="shared" si="303"/>
        <v>2019_COOTERO</v>
      </c>
      <c r="F9723" s="52">
        <v>484350</v>
      </c>
      <c r="G9723" s="53">
        <f t="array" ref="G9723">SUM(IF(A9723=A$5:A9723,IF(C9723=C$5:C9723,1,0),0))</f>
        <v>46</v>
      </c>
    </row>
    <row r="9724" spans="1:7" x14ac:dyDescent="0.25">
      <c r="A9724" s="52">
        <v>2019</v>
      </c>
      <c r="B9724" s="53" t="str">
        <f t="shared" si="302"/>
        <v>2019_CO47</v>
      </c>
      <c r="C9724" s="52" t="s">
        <v>183</v>
      </c>
      <c r="D9724" s="52" t="s">
        <v>198</v>
      </c>
      <c r="E9724" s="53" t="str">
        <f t="shared" si="303"/>
        <v>2019_COOURAY</v>
      </c>
      <c r="F9724" s="52">
        <v>484350</v>
      </c>
      <c r="G9724" s="53">
        <f t="array" ref="G9724">SUM(IF(A9724=A$5:A9724,IF(C9724=C$5:C9724,1,0),0))</f>
        <v>47</v>
      </c>
    </row>
    <row r="9725" spans="1:7" x14ac:dyDescent="0.25">
      <c r="A9725" s="52">
        <v>2019</v>
      </c>
      <c r="B9725" s="53" t="str">
        <f t="shared" si="302"/>
        <v>2019_CO48</v>
      </c>
      <c r="C9725" s="52" t="s">
        <v>183</v>
      </c>
      <c r="D9725" s="52" t="s">
        <v>199</v>
      </c>
      <c r="E9725" s="53" t="str">
        <f t="shared" si="303"/>
        <v>2019_COPARK</v>
      </c>
      <c r="F9725" s="52">
        <v>561200</v>
      </c>
      <c r="G9725" s="53">
        <f t="array" ref="G9725">SUM(IF(A9725=A$5:A9725,IF(C9725=C$5:C9725,1,0),0))</f>
        <v>48</v>
      </c>
    </row>
    <row r="9726" spans="1:7" x14ac:dyDescent="0.25">
      <c r="A9726" s="52">
        <v>2019</v>
      </c>
      <c r="B9726" s="53" t="str">
        <f t="shared" si="302"/>
        <v>2019_CO49</v>
      </c>
      <c r="C9726" s="52" t="s">
        <v>183</v>
      </c>
      <c r="D9726" s="52" t="s">
        <v>533</v>
      </c>
      <c r="E9726" s="53" t="str">
        <f t="shared" si="303"/>
        <v>2019_COPHILLIPS</v>
      </c>
      <c r="F9726" s="52">
        <v>484350</v>
      </c>
      <c r="G9726" s="53">
        <f t="array" ref="G9726">SUM(IF(A9726=A$5:A9726,IF(C9726=C$5:C9726,1,0),0))</f>
        <v>49</v>
      </c>
    </row>
    <row r="9727" spans="1:7" x14ac:dyDescent="0.25">
      <c r="A9727" s="52">
        <v>2019</v>
      </c>
      <c r="B9727" s="53" t="str">
        <f t="shared" si="302"/>
        <v>2019_CO50</v>
      </c>
      <c r="C9727" s="52" t="s">
        <v>183</v>
      </c>
      <c r="D9727" s="52" t="s">
        <v>200</v>
      </c>
      <c r="E9727" s="53" t="str">
        <f t="shared" si="303"/>
        <v>2019_COPITKIN</v>
      </c>
      <c r="F9727" s="52">
        <v>718750</v>
      </c>
      <c r="G9727" s="53">
        <f t="array" ref="G9727">SUM(IF(A9727=A$5:A9727,IF(C9727=C$5:C9727,1,0),0))</f>
        <v>50</v>
      </c>
    </row>
    <row r="9728" spans="1:7" x14ac:dyDescent="0.25">
      <c r="A9728" s="52">
        <v>2019</v>
      </c>
      <c r="B9728" s="53" t="str">
        <f t="shared" si="302"/>
        <v>2019_CO51</v>
      </c>
      <c r="C9728" s="52" t="s">
        <v>183</v>
      </c>
      <c r="D9728" s="52" t="s">
        <v>611</v>
      </c>
      <c r="E9728" s="53" t="str">
        <f t="shared" si="303"/>
        <v>2019_COPROWERS</v>
      </c>
      <c r="F9728" s="52">
        <v>484350</v>
      </c>
      <c r="G9728" s="53">
        <f t="array" ref="G9728">SUM(IF(A9728=A$5:A9728,IF(C9728=C$5:C9728,1,0),0))</f>
        <v>51</v>
      </c>
    </row>
    <row r="9729" spans="1:7" x14ac:dyDescent="0.25">
      <c r="A9729" s="52">
        <v>2019</v>
      </c>
      <c r="B9729" s="53" t="str">
        <f t="shared" si="302"/>
        <v>2019_CO52</v>
      </c>
      <c r="C9729" s="52" t="s">
        <v>183</v>
      </c>
      <c r="D9729" s="52" t="s">
        <v>612</v>
      </c>
      <c r="E9729" s="53" t="str">
        <f t="shared" si="303"/>
        <v>2019_COPUEBLO</v>
      </c>
      <c r="F9729" s="52">
        <v>484350</v>
      </c>
      <c r="G9729" s="53">
        <f t="array" ref="G9729">SUM(IF(A9729=A$5:A9729,IF(C9729=C$5:C9729,1,0),0))</f>
        <v>52</v>
      </c>
    </row>
    <row r="9730" spans="1:7" x14ac:dyDescent="0.25">
      <c r="A9730" s="52">
        <v>2019</v>
      </c>
      <c r="B9730" s="53" t="str">
        <f t="shared" si="302"/>
        <v>2019_CO53</v>
      </c>
      <c r="C9730" s="52" t="s">
        <v>183</v>
      </c>
      <c r="D9730" s="52" t="s">
        <v>613</v>
      </c>
      <c r="E9730" s="53" t="str">
        <f t="shared" si="303"/>
        <v>2019_CORIO BLANCO</v>
      </c>
      <c r="F9730" s="52">
        <v>484350</v>
      </c>
      <c r="G9730" s="53">
        <f t="array" ref="G9730">SUM(IF(A9730=A$5:A9730,IF(C9730=C$5:C9730,1,0),0))</f>
        <v>53</v>
      </c>
    </row>
    <row r="9731" spans="1:7" x14ac:dyDescent="0.25">
      <c r="A9731" s="52">
        <v>2019</v>
      </c>
      <c r="B9731" s="53" t="str">
        <f t="shared" si="302"/>
        <v>2019_CO54</v>
      </c>
      <c r="C9731" s="52" t="s">
        <v>183</v>
      </c>
      <c r="D9731" s="52" t="s">
        <v>614</v>
      </c>
      <c r="E9731" s="53" t="str">
        <f t="shared" si="303"/>
        <v>2019_CORIO GRANDE</v>
      </c>
      <c r="F9731" s="52">
        <v>484350</v>
      </c>
      <c r="G9731" s="53">
        <f t="array" ref="G9731">SUM(IF(A9731=A$5:A9731,IF(C9731=C$5:C9731,1,0),0))</f>
        <v>54</v>
      </c>
    </row>
    <row r="9732" spans="1:7" x14ac:dyDescent="0.25">
      <c r="A9732" s="52">
        <v>2019</v>
      </c>
      <c r="B9732" s="53" t="str">
        <f t="shared" si="302"/>
        <v>2019_CO55</v>
      </c>
      <c r="C9732" s="52" t="s">
        <v>183</v>
      </c>
      <c r="D9732" s="52" t="s">
        <v>201</v>
      </c>
      <c r="E9732" s="53" t="str">
        <f t="shared" si="303"/>
        <v>2019_COROUTT</v>
      </c>
      <c r="F9732" s="52">
        <v>625500</v>
      </c>
      <c r="G9732" s="53">
        <f t="array" ref="G9732">SUM(IF(A9732=A$5:A9732,IF(C9732=C$5:C9732,1,0),0))</f>
        <v>55</v>
      </c>
    </row>
    <row r="9733" spans="1:7" x14ac:dyDescent="0.25">
      <c r="A9733" s="52">
        <v>2019</v>
      </c>
      <c r="B9733" s="53" t="str">
        <f t="shared" si="302"/>
        <v>2019_CO56</v>
      </c>
      <c r="C9733" s="52" t="s">
        <v>183</v>
      </c>
      <c r="D9733" s="52" t="s">
        <v>615</v>
      </c>
      <c r="E9733" s="53" t="str">
        <f t="shared" si="303"/>
        <v>2019_COSAGUACHE</v>
      </c>
      <c r="F9733" s="52">
        <v>484350</v>
      </c>
      <c r="G9733" s="53">
        <f t="array" ref="G9733">SUM(IF(A9733=A$5:A9733,IF(C9733=C$5:C9733,1,0),0))</f>
        <v>56</v>
      </c>
    </row>
    <row r="9734" spans="1:7" x14ac:dyDescent="0.25">
      <c r="A9734" s="52">
        <v>2019</v>
      </c>
      <c r="B9734" s="53" t="str">
        <f t="shared" ref="B9734:B9797" si="304">A9734&amp;"_"&amp;C9734&amp;G9734</f>
        <v>2019_CO57</v>
      </c>
      <c r="C9734" s="52" t="s">
        <v>183</v>
      </c>
      <c r="D9734" s="52" t="s">
        <v>359</v>
      </c>
      <c r="E9734" s="53" t="str">
        <f t="shared" ref="E9734:E9797" si="305">A9734&amp;"_"&amp;C9734&amp;D9734</f>
        <v>2019_COSAN JUAN</v>
      </c>
      <c r="F9734" s="52">
        <v>484350</v>
      </c>
      <c r="G9734" s="53">
        <f t="array" ref="G9734">SUM(IF(A9734=A$5:A9734,IF(C9734=C$5:C9734,1,0),0))</f>
        <v>57</v>
      </c>
    </row>
    <row r="9735" spans="1:7" x14ac:dyDescent="0.25">
      <c r="A9735" s="52">
        <v>2019</v>
      </c>
      <c r="B9735" s="53" t="str">
        <f t="shared" si="304"/>
        <v>2019_CO58</v>
      </c>
      <c r="C9735" s="52" t="s">
        <v>183</v>
      </c>
      <c r="D9735" s="52" t="s">
        <v>202</v>
      </c>
      <c r="E9735" s="53" t="str">
        <f t="shared" si="305"/>
        <v>2019_COSAN MIGUEL</v>
      </c>
      <c r="F9735" s="52">
        <v>625500</v>
      </c>
      <c r="G9735" s="53">
        <f t="array" ref="G9735">SUM(IF(A9735=A$5:A9735,IF(C9735=C$5:C9735,1,0),0))</f>
        <v>58</v>
      </c>
    </row>
    <row r="9736" spans="1:7" x14ac:dyDescent="0.25">
      <c r="A9736" s="52">
        <v>2019</v>
      </c>
      <c r="B9736" s="53" t="str">
        <f t="shared" si="304"/>
        <v>2019_CO59</v>
      </c>
      <c r="C9736" s="52" t="s">
        <v>183</v>
      </c>
      <c r="D9736" s="52" t="s">
        <v>616</v>
      </c>
      <c r="E9736" s="53" t="str">
        <f t="shared" si="305"/>
        <v>2019_COSEDGWICK</v>
      </c>
      <c r="F9736" s="52">
        <v>484350</v>
      </c>
      <c r="G9736" s="53">
        <f t="array" ref="G9736">SUM(IF(A9736=A$5:A9736,IF(C9736=C$5:C9736,1,0),0))</f>
        <v>59</v>
      </c>
    </row>
    <row r="9737" spans="1:7" x14ac:dyDescent="0.25">
      <c r="A9737" s="52">
        <v>2019</v>
      </c>
      <c r="B9737" s="53" t="str">
        <f t="shared" si="304"/>
        <v>2019_CO60</v>
      </c>
      <c r="C9737" s="52" t="s">
        <v>183</v>
      </c>
      <c r="D9737" s="52" t="s">
        <v>203</v>
      </c>
      <c r="E9737" s="53" t="str">
        <f t="shared" si="305"/>
        <v>2019_COSUMMIT</v>
      </c>
      <c r="F9737" s="52">
        <v>625500</v>
      </c>
      <c r="G9737" s="53">
        <f t="array" ref="G9737">SUM(IF(A9737=A$5:A9737,IF(C9737=C$5:C9737,1,0),0))</f>
        <v>60</v>
      </c>
    </row>
    <row r="9738" spans="1:7" x14ac:dyDescent="0.25">
      <c r="A9738" s="52">
        <v>2019</v>
      </c>
      <c r="B9738" s="53" t="str">
        <f t="shared" si="304"/>
        <v>2019_CO61</v>
      </c>
      <c r="C9738" s="52" t="s">
        <v>183</v>
      </c>
      <c r="D9738" s="52" t="s">
        <v>617</v>
      </c>
      <c r="E9738" s="53" t="str">
        <f t="shared" si="305"/>
        <v>2019_COTELLER</v>
      </c>
      <c r="F9738" s="52">
        <v>484350</v>
      </c>
      <c r="G9738" s="53">
        <f t="array" ref="G9738">SUM(IF(A9738=A$5:A9738,IF(C9738=C$5:C9738,1,0),0))</f>
        <v>61</v>
      </c>
    </row>
    <row r="9739" spans="1:7" x14ac:dyDescent="0.25">
      <c r="A9739" s="52">
        <v>2019</v>
      </c>
      <c r="B9739" s="53" t="str">
        <f t="shared" si="304"/>
        <v>2019_CO62</v>
      </c>
      <c r="C9739" s="52" t="s">
        <v>183</v>
      </c>
      <c r="D9739" s="52" t="s">
        <v>125</v>
      </c>
      <c r="E9739" s="53" t="str">
        <f t="shared" si="305"/>
        <v>2019_COWASHINGTON</v>
      </c>
      <c r="F9739" s="52">
        <v>484350</v>
      </c>
      <c r="G9739" s="53">
        <f t="array" ref="G9739">SUM(IF(A9739=A$5:A9739,IF(C9739=C$5:C9739,1,0),0))</f>
        <v>62</v>
      </c>
    </row>
    <row r="9740" spans="1:7" x14ac:dyDescent="0.25">
      <c r="A9740" s="52">
        <v>2019</v>
      </c>
      <c r="B9740" s="53" t="str">
        <f t="shared" si="304"/>
        <v>2019_CO63</v>
      </c>
      <c r="C9740" s="52" t="s">
        <v>183</v>
      </c>
      <c r="D9740" s="52" t="s">
        <v>618</v>
      </c>
      <c r="E9740" s="53" t="str">
        <f t="shared" si="305"/>
        <v>2019_COWELD</v>
      </c>
      <c r="F9740" s="52">
        <v>484350</v>
      </c>
      <c r="G9740" s="53">
        <f t="array" ref="G9740">SUM(IF(A9740=A$5:A9740,IF(C9740=C$5:C9740,1,0),0))</f>
        <v>63</v>
      </c>
    </row>
    <row r="9741" spans="1:7" x14ac:dyDescent="0.25">
      <c r="A9741" s="52">
        <v>2019</v>
      </c>
      <c r="B9741" s="53" t="str">
        <f t="shared" si="304"/>
        <v>2019_CO64</v>
      </c>
      <c r="C9741" s="52" t="s">
        <v>183</v>
      </c>
      <c r="D9741" s="52" t="s">
        <v>500</v>
      </c>
      <c r="E9741" s="53" t="str">
        <f t="shared" si="305"/>
        <v>2019_COYUMA</v>
      </c>
      <c r="F9741" s="52">
        <v>484350</v>
      </c>
      <c r="G9741" s="53">
        <f t="array" ref="G9741">SUM(IF(A9741=A$5:A9741,IF(C9741=C$5:C9741,1,0),0))</f>
        <v>64</v>
      </c>
    </row>
    <row r="9742" spans="1:7" x14ac:dyDescent="0.25">
      <c r="A9742" s="52">
        <v>2019</v>
      </c>
      <c r="B9742" s="53" t="str">
        <f t="shared" si="304"/>
        <v>2019_CT1</v>
      </c>
      <c r="C9742" s="52" t="s">
        <v>204</v>
      </c>
      <c r="D9742" s="52" t="s">
        <v>205</v>
      </c>
      <c r="E9742" s="53" t="str">
        <f t="shared" si="305"/>
        <v>2019_CTFAIRFIELD</v>
      </c>
      <c r="F9742" s="52">
        <v>601450</v>
      </c>
      <c r="G9742" s="53">
        <f t="array" ref="G9742">SUM(IF(A9742=A$5:A9742,IF(C9742=C$5:C9742,1,0),0))</f>
        <v>1</v>
      </c>
    </row>
    <row r="9743" spans="1:7" x14ac:dyDescent="0.25">
      <c r="A9743" s="52">
        <v>2019</v>
      </c>
      <c r="B9743" s="53" t="str">
        <f t="shared" si="304"/>
        <v>2019_CT2</v>
      </c>
      <c r="C9743" s="52" t="s">
        <v>204</v>
      </c>
      <c r="D9743" s="52" t="s">
        <v>619</v>
      </c>
      <c r="E9743" s="53" t="str">
        <f t="shared" si="305"/>
        <v>2019_CTHARTFORD</v>
      </c>
      <c r="F9743" s="52">
        <v>484350</v>
      </c>
      <c r="G9743" s="53">
        <f t="array" ref="G9743">SUM(IF(A9743=A$5:A9743,IF(C9743=C$5:C9743,1,0),0))</f>
        <v>2</v>
      </c>
    </row>
    <row r="9744" spans="1:7" x14ac:dyDescent="0.25">
      <c r="A9744" s="52">
        <v>2019</v>
      </c>
      <c r="B9744" s="53" t="str">
        <f t="shared" si="304"/>
        <v>2019_CT3</v>
      </c>
      <c r="C9744" s="52" t="s">
        <v>204</v>
      </c>
      <c r="D9744" s="52" t="s">
        <v>620</v>
      </c>
      <c r="E9744" s="53" t="str">
        <f t="shared" si="305"/>
        <v>2019_CTLITCHFIELD</v>
      </c>
      <c r="F9744" s="52">
        <v>484350</v>
      </c>
      <c r="G9744" s="53">
        <f t="array" ref="G9744">SUM(IF(A9744=A$5:A9744,IF(C9744=C$5:C9744,1,0),0))</f>
        <v>3</v>
      </c>
    </row>
    <row r="9745" spans="1:7" x14ac:dyDescent="0.25">
      <c r="A9745" s="52">
        <v>2019</v>
      </c>
      <c r="B9745" s="53" t="str">
        <f t="shared" si="304"/>
        <v>2019_CT4</v>
      </c>
      <c r="C9745" s="52" t="s">
        <v>204</v>
      </c>
      <c r="D9745" s="52" t="s">
        <v>240</v>
      </c>
      <c r="E9745" s="53" t="str">
        <f t="shared" si="305"/>
        <v>2019_CTMIDDLESEX</v>
      </c>
      <c r="F9745" s="52">
        <v>484350</v>
      </c>
      <c r="G9745" s="53">
        <f t="array" ref="G9745">SUM(IF(A9745=A$5:A9745,IF(C9745=C$5:C9745,1,0),0))</f>
        <v>4</v>
      </c>
    </row>
    <row r="9746" spans="1:7" x14ac:dyDescent="0.25">
      <c r="A9746" s="52">
        <v>2019</v>
      </c>
      <c r="B9746" s="53" t="str">
        <f t="shared" si="304"/>
        <v>2019_CT5</v>
      </c>
      <c r="C9746" s="52" t="s">
        <v>204</v>
      </c>
      <c r="D9746" s="52" t="s">
        <v>621</v>
      </c>
      <c r="E9746" s="53" t="str">
        <f t="shared" si="305"/>
        <v>2019_CTNEW HAVEN</v>
      </c>
      <c r="F9746" s="52">
        <v>484350</v>
      </c>
      <c r="G9746" s="53">
        <f t="array" ref="G9746">SUM(IF(A9746=A$5:A9746,IF(C9746=C$5:C9746,1,0),0))</f>
        <v>5</v>
      </c>
    </row>
    <row r="9747" spans="1:7" x14ac:dyDescent="0.25">
      <c r="A9747" s="52">
        <v>2019</v>
      </c>
      <c r="B9747" s="53" t="str">
        <f t="shared" si="304"/>
        <v>2019_CT6</v>
      </c>
      <c r="C9747" s="52" t="s">
        <v>204</v>
      </c>
      <c r="D9747" s="52" t="s">
        <v>622</v>
      </c>
      <c r="E9747" s="53" t="str">
        <f t="shared" si="305"/>
        <v>2019_CTNEW LONDON</v>
      </c>
      <c r="F9747" s="52">
        <v>484350</v>
      </c>
      <c r="G9747" s="53">
        <f t="array" ref="G9747">SUM(IF(A9747=A$5:A9747,IF(C9747=C$5:C9747,1,0),0))</f>
        <v>6</v>
      </c>
    </row>
    <row r="9748" spans="1:7" x14ac:dyDescent="0.25">
      <c r="A9748" s="52">
        <v>2019</v>
      </c>
      <c r="B9748" s="53" t="str">
        <f t="shared" si="304"/>
        <v>2019_CT7</v>
      </c>
      <c r="C9748" s="52" t="s">
        <v>204</v>
      </c>
      <c r="D9748" s="52" t="s">
        <v>623</v>
      </c>
      <c r="E9748" s="53" t="str">
        <f t="shared" si="305"/>
        <v>2019_CTTOLLAND</v>
      </c>
      <c r="F9748" s="52">
        <v>484350</v>
      </c>
      <c r="G9748" s="53">
        <f t="array" ref="G9748">SUM(IF(A9748=A$5:A9748,IF(C9748=C$5:C9748,1,0),0))</f>
        <v>7</v>
      </c>
    </row>
    <row r="9749" spans="1:7" x14ac:dyDescent="0.25">
      <c r="A9749" s="52">
        <v>2019</v>
      </c>
      <c r="B9749" s="53" t="str">
        <f t="shared" si="304"/>
        <v>2019_CT8</v>
      </c>
      <c r="C9749" s="52" t="s">
        <v>204</v>
      </c>
      <c r="D9749" s="52" t="s">
        <v>624</v>
      </c>
      <c r="E9749" s="53" t="str">
        <f t="shared" si="305"/>
        <v>2019_CTWINDHAM</v>
      </c>
      <c r="F9749" s="52">
        <v>484350</v>
      </c>
      <c r="G9749" s="53">
        <f t="array" ref="G9749">SUM(IF(A9749=A$5:A9749,IF(C9749=C$5:C9749,1,0),0))</f>
        <v>8</v>
      </c>
    </row>
    <row r="9750" spans="1:7" x14ac:dyDescent="0.25">
      <c r="A9750" s="52">
        <v>2019</v>
      </c>
      <c r="B9750" s="53" t="str">
        <f t="shared" si="304"/>
        <v>2019_DE1</v>
      </c>
      <c r="C9750" s="52" t="s">
        <v>367</v>
      </c>
      <c r="D9750" s="52" t="s">
        <v>279</v>
      </c>
      <c r="E9750" s="53" t="str">
        <f t="shared" si="305"/>
        <v>2019_DEKENT</v>
      </c>
      <c r="F9750" s="52">
        <v>484350</v>
      </c>
      <c r="G9750" s="53">
        <f t="array" ref="G9750">SUM(IF(A9750=A$5:A9750,IF(C9750=C$5:C9750,1,0),0))</f>
        <v>1</v>
      </c>
    </row>
    <row r="9751" spans="1:7" x14ac:dyDescent="0.25">
      <c r="A9751" s="52">
        <v>2019</v>
      </c>
      <c r="B9751" s="53" t="str">
        <f t="shared" si="304"/>
        <v>2019_DE2</v>
      </c>
      <c r="C9751" s="52" t="s">
        <v>367</v>
      </c>
      <c r="D9751" s="52" t="s">
        <v>625</v>
      </c>
      <c r="E9751" s="53" t="str">
        <f t="shared" si="305"/>
        <v>2019_DENEW CASTLE</v>
      </c>
      <c r="F9751" s="52">
        <v>484350</v>
      </c>
      <c r="G9751" s="53">
        <f t="array" ref="G9751">SUM(IF(A9751=A$5:A9751,IF(C9751=C$5:C9751,1,0),0))</f>
        <v>2</v>
      </c>
    </row>
    <row r="9752" spans="1:7" x14ac:dyDescent="0.25">
      <c r="A9752" s="52">
        <v>2019</v>
      </c>
      <c r="B9752" s="53" t="str">
        <f t="shared" si="304"/>
        <v>2019_DE3</v>
      </c>
      <c r="C9752" s="52" t="s">
        <v>367</v>
      </c>
      <c r="D9752" s="52" t="s">
        <v>257</v>
      </c>
      <c r="E9752" s="53" t="str">
        <f t="shared" si="305"/>
        <v>2019_DESUSSEX</v>
      </c>
      <c r="F9752" s="52">
        <v>484350</v>
      </c>
      <c r="G9752" s="53">
        <f t="array" ref="G9752">SUM(IF(A9752=A$5:A9752,IF(C9752=C$5:C9752,1,0),0))</f>
        <v>3</v>
      </c>
    </row>
    <row r="9753" spans="1:7" x14ac:dyDescent="0.25">
      <c r="A9753" s="52">
        <v>2019</v>
      </c>
      <c r="B9753" s="53" t="str">
        <f t="shared" si="304"/>
        <v>2019_DC1</v>
      </c>
      <c r="C9753" s="52" t="s">
        <v>206</v>
      </c>
      <c r="D9753" s="52" t="s">
        <v>207</v>
      </c>
      <c r="E9753" s="53" t="str">
        <f t="shared" si="305"/>
        <v>2019_DCDISTRICT OF COL</v>
      </c>
      <c r="F9753" s="52">
        <v>726525</v>
      </c>
      <c r="G9753" s="53">
        <f t="array" ref="G9753">SUM(IF(A9753=A$5:A9753,IF(C9753=C$5:C9753,1,0),0))</f>
        <v>1</v>
      </c>
    </row>
    <row r="9754" spans="1:7" x14ac:dyDescent="0.25">
      <c r="A9754" s="52">
        <v>2019</v>
      </c>
      <c r="B9754" s="53" t="str">
        <f t="shared" si="304"/>
        <v>2019_FL1</v>
      </c>
      <c r="C9754" s="52" t="s">
        <v>208</v>
      </c>
      <c r="D9754" s="52" t="s">
        <v>626</v>
      </c>
      <c r="E9754" s="53" t="str">
        <f t="shared" si="305"/>
        <v>2019_FLALACHUA</v>
      </c>
      <c r="F9754" s="52">
        <v>484350</v>
      </c>
      <c r="G9754" s="53">
        <f t="array" ref="G9754">SUM(IF(A9754=A$5:A9754,IF(C9754=C$5:C9754,1,0),0))</f>
        <v>1</v>
      </c>
    </row>
    <row r="9755" spans="1:7" x14ac:dyDescent="0.25">
      <c r="A9755" s="52">
        <v>2019</v>
      </c>
      <c r="B9755" s="53" t="str">
        <f t="shared" si="304"/>
        <v>2019_FL2</v>
      </c>
      <c r="C9755" s="52" t="s">
        <v>208</v>
      </c>
      <c r="D9755" s="52" t="s">
        <v>627</v>
      </c>
      <c r="E9755" s="53" t="str">
        <f t="shared" si="305"/>
        <v>2019_FLBAKER</v>
      </c>
      <c r="F9755" s="52">
        <v>484350</v>
      </c>
      <c r="G9755" s="53">
        <f t="array" ref="G9755">SUM(IF(A9755=A$5:A9755,IF(C9755=C$5:C9755,1,0),0))</f>
        <v>2</v>
      </c>
    </row>
    <row r="9756" spans="1:7" x14ac:dyDescent="0.25">
      <c r="A9756" s="52">
        <v>2019</v>
      </c>
      <c r="B9756" s="53" t="str">
        <f t="shared" si="304"/>
        <v>2019_FL3</v>
      </c>
      <c r="C9756" s="52" t="s">
        <v>208</v>
      </c>
      <c r="D9756" s="52" t="s">
        <v>628</v>
      </c>
      <c r="E9756" s="53" t="str">
        <f t="shared" si="305"/>
        <v>2019_FLBAY</v>
      </c>
      <c r="F9756" s="52">
        <v>484350</v>
      </c>
      <c r="G9756" s="53">
        <f t="array" ref="G9756">SUM(IF(A9756=A$5:A9756,IF(C9756=C$5:C9756,1,0),0))</f>
        <v>3</v>
      </c>
    </row>
    <row r="9757" spans="1:7" x14ac:dyDescent="0.25">
      <c r="A9757" s="52">
        <v>2019</v>
      </c>
      <c r="B9757" s="53" t="str">
        <f t="shared" si="304"/>
        <v>2019_FL4</v>
      </c>
      <c r="C9757" s="52" t="s">
        <v>208</v>
      </c>
      <c r="D9757" s="52" t="s">
        <v>629</v>
      </c>
      <c r="E9757" s="53" t="str">
        <f t="shared" si="305"/>
        <v>2019_FLBRADFORD</v>
      </c>
      <c r="F9757" s="52">
        <v>484350</v>
      </c>
      <c r="G9757" s="53">
        <f t="array" ref="G9757">SUM(IF(A9757=A$5:A9757,IF(C9757=C$5:C9757,1,0),0))</f>
        <v>4</v>
      </c>
    </row>
    <row r="9758" spans="1:7" x14ac:dyDescent="0.25">
      <c r="A9758" s="52">
        <v>2019</v>
      </c>
      <c r="B9758" s="53" t="str">
        <f t="shared" si="304"/>
        <v>2019_FL5</v>
      </c>
      <c r="C9758" s="52" t="s">
        <v>208</v>
      </c>
      <c r="D9758" s="52" t="s">
        <v>630</v>
      </c>
      <c r="E9758" s="53" t="str">
        <f t="shared" si="305"/>
        <v>2019_FLBREVARD</v>
      </c>
      <c r="F9758" s="52">
        <v>484350</v>
      </c>
      <c r="G9758" s="53">
        <f t="array" ref="G9758">SUM(IF(A9758=A$5:A9758,IF(C9758=C$5:C9758,1,0),0))</f>
        <v>5</v>
      </c>
    </row>
    <row r="9759" spans="1:7" x14ac:dyDescent="0.25">
      <c r="A9759" s="52">
        <v>2019</v>
      </c>
      <c r="B9759" s="53" t="str">
        <f t="shared" si="304"/>
        <v>2019_FL6</v>
      </c>
      <c r="C9759" s="52" t="s">
        <v>208</v>
      </c>
      <c r="D9759" s="52" t="s">
        <v>631</v>
      </c>
      <c r="E9759" s="53" t="str">
        <f t="shared" si="305"/>
        <v>2019_FLBROWARD</v>
      </c>
      <c r="F9759" s="52">
        <v>484350</v>
      </c>
      <c r="G9759" s="53">
        <f t="array" ref="G9759">SUM(IF(A9759=A$5:A9759,IF(C9759=C$5:C9759,1,0),0))</f>
        <v>6</v>
      </c>
    </row>
    <row r="9760" spans="1:7" x14ac:dyDescent="0.25">
      <c r="A9760" s="52">
        <v>2019</v>
      </c>
      <c r="B9760" s="53" t="str">
        <f t="shared" si="304"/>
        <v>2019_FL7</v>
      </c>
      <c r="C9760" s="52" t="s">
        <v>208</v>
      </c>
      <c r="D9760" s="52" t="s">
        <v>434</v>
      </c>
      <c r="E9760" s="53" t="str">
        <f t="shared" si="305"/>
        <v>2019_FLCALHOUN</v>
      </c>
      <c r="F9760" s="52">
        <v>484350</v>
      </c>
      <c r="G9760" s="53">
        <f t="array" ref="G9760">SUM(IF(A9760=A$5:A9760,IF(C9760=C$5:C9760,1,0),0))</f>
        <v>7</v>
      </c>
    </row>
    <row r="9761" spans="1:7" x14ac:dyDescent="0.25">
      <c r="A9761" s="52">
        <v>2019</v>
      </c>
      <c r="B9761" s="53" t="str">
        <f t="shared" si="304"/>
        <v>2019_FL8</v>
      </c>
      <c r="C9761" s="52" t="s">
        <v>208</v>
      </c>
      <c r="D9761" s="52" t="s">
        <v>632</v>
      </c>
      <c r="E9761" s="53" t="str">
        <f t="shared" si="305"/>
        <v>2019_FLCHARLOTTE</v>
      </c>
      <c r="F9761" s="52">
        <v>484350</v>
      </c>
      <c r="G9761" s="53">
        <f t="array" ref="G9761">SUM(IF(A9761=A$5:A9761,IF(C9761=C$5:C9761,1,0),0))</f>
        <v>8</v>
      </c>
    </row>
    <row r="9762" spans="1:7" x14ac:dyDescent="0.25">
      <c r="A9762" s="52">
        <v>2019</v>
      </c>
      <c r="B9762" s="53" t="str">
        <f t="shared" si="304"/>
        <v>2019_FL9</v>
      </c>
      <c r="C9762" s="52" t="s">
        <v>208</v>
      </c>
      <c r="D9762" s="52" t="s">
        <v>633</v>
      </c>
      <c r="E9762" s="53" t="str">
        <f t="shared" si="305"/>
        <v>2019_FLCITRUS</v>
      </c>
      <c r="F9762" s="52">
        <v>484350</v>
      </c>
      <c r="G9762" s="53">
        <f t="array" ref="G9762">SUM(IF(A9762=A$5:A9762,IF(C9762=C$5:C9762,1,0),0))</f>
        <v>9</v>
      </c>
    </row>
    <row r="9763" spans="1:7" x14ac:dyDescent="0.25">
      <c r="A9763" s="52">
        <v>2019</v>
      </c>
      <c r="B9763" s="53" t="str">
        <f t="shared" si="304"/>
        <v>2019_FL10</v>
      </c>
      <c r="C9763" s="52" t="s">
        <v>208</v>
      </c>
      <c r="D9763" s="52" t="s">
        <v>439</v>
      </c>
      <c r="E9763" s="53" t="str">
        <f t="shared" si="305"/>
        <v>2019_FLCLAY</v>
      </c>
      <c r="F9763" s="52">
        <v>484350</v>
      </c>
      <c r="G9763" s="53">
        <f t="array" ref="G9763">SUM(IF(A9763=A$5:A9763,IF(C9763=C$5:C9763,1,0),0))</f>
        <v>10</v>
      </c>
    </row>
    <row r="9764" spans="1:7" x14ac:dyDescent="0.25">
      <c r="A9764" s="52">
        <v>2019</v>
      </c>
      <c r="B9764" s="53" t="str">
        <f t="shared" si="304"/>
        <v>2019_FL11</v>
      </c>
      <c r="C9764" s="52" t="s">
        <v>208</v>
      </c>
      <c r="D9764" s="52" t="s">
        <v>209</v>
      </c>
      <c r="E9764" s="53" t="str">
        <f t="shared" si="305"/>
        <v>2019_FLCOLLIER</v>
      </c>
      <c r="F9764" s="52">
        <v>484350</v>
      </c>
      <c r="G9764" s="53">
        <f t="array" ref="G9764">SUM(IF(A9764=A$5:A9764,IF(C9764=C$5:C9764,1,0),0))</f>
        <v>11</v>
      </c>
    </row>
    <row r="9765" spans="1:7" x14ac:dyDescent="0.25">
      <c r="A9765" s="52">
        <v>2019</v>
      </c>
      <c r="B9765" s="53" t="str">
        <f t="shared" si="304"/>
        <v>2019_FL12</v>
      </c>
      <c r="C9765" s="52" t="s">
        <v>208</v>
      </c>
      <c r="D9765" s="52" t="s">
        <v>509</v>
      </c>
      <c r="E9765" s="53" t="str">
        <f t="shared" si="305"/>
        <v>2019_FLCOLUMBIA</v>
      </c>
      <c r="F9765" s="52">
        <v>484350</v>
      </c>
      <c r="G9765" s="53">
        <f t="array" ref="G9765">SUM(IF(A9765=A$5:A9765,IF(C9765=C$5:C9765,1,0),0))</f>
        <v>12</v>
      </c>
    </row>
    <row r="9766" spans="1:7" x14ac:dyDescent="0.25">
      <c r="A9766" s="52">
        <v>2019</v>
      </c>
      <c r="B9766" s="53" t="str">
        <f t="shared" si="304"/>
        <v>2019_FL13</v>
      </c>
      <c r="C9766" s="52" t="s">
        <v>208</v>
      </c>
      <c r="D9766" s="52" t="s">
        <v>634</v>
      </c>
      <c r="E9766" s="53" t="str">
        <f t="shared" si="305"/>
        <v>2019_FLDE SOTO</v>
      </c>
      <c r="F9766" s="52">
        <v>484350</v>
      </c>
      <c r="G9766" s="53">
        <f t="array" ref="G9766">SUM(IF(A9766=A$5:A9766,IF(C9766=C$5:C9766,1,0),0))</f>
        <v>13</v>
      </c>
    </row>
    <row r="9767" spans="1:7" x14ac:dyDescent="0.25">
      <c r="A9767" s="52">
        <v>2019</v>
      </c>
      <c r="B9767" s="53" t="str">
        <f t="shared" si="304"/>
        <v>2019_FL14</v>
      </c>
      <c r="C9767" s="52" t="s">
        <v>208</v>
      </c>
      <c r="D9767" s="52" t="s">
        <v>635</v>
      </c>
      <c r="E9767" s="53" t="str">
        <f t="shared" si="305"/>
        <v>2019_FLDIXIE</v>
      </c>
      <c r="F9767" s="52">
        <v>484350</v>
      </c>
      <c r="G9767" s="53">
        <f t="array" ref="G9767">SUM(IF(A9767=A$5:A9767,IF(C9767=C$5:C9767,1,0),0))</f>
        <v>14</v>
      </c>
    </row>
    <row r="9768" spans="1:7" x14ac:dyDescent="0.25">
      <c r="A9768" s="52">
        <v>2019</v>
      </c>
      <c r="B9768" s="53" t="str">
        <f t="shared" si="304"/>
        <v>2019_FL15</v>
      </c>
      <c r="C9768" s="52" t="s">
        <v>208</v>
      </c>
      <c r="D9768" s="52" t="s">
        <v>636</v>
      </c>
      <c r="E9768" s="53" t="str">
        <f t="shared" si="305"/>
        <v>2019_FLDUVAL</v>
      </c>
      <c r="F9768" s="52">
        <v>484350</v>
      </c>
      <c r="G9768" s="53">
        <f t="array" ref="G9768">SUM(IF(A9768=A$5:A9768,IF(C9768=C$5:C9768,1,0),0))</f>
        <v>15</v>
      </c>
    </row>
    <row r="9769" spans="1:7" x14ac:dyDescent="0.25">
      <c r="A9769" s="52">
        <v>2019</v>
      </c>
      <c r="B9769" s="53" t="str">
        <f t="shared" si="304"/>
        <v>2019_FL16</v>
      </c>
      <c r="C9769" s="52" t="s">
        <v>208</v>
      </c>
      <c r="D9769" s="52" t="s">
        <v>452</v>
      </c>
      <c r="E9769" s="53" t="str">
        <f t="shared" si="305"/>
        <v>2019_FLESCAMBIA</v>
      </c>
      <c r="F9769" s="52">
        <v>484350</v>
      </c>
      <c r="G9769" s="53">
        <f t="array" ref="G9769">SUM(IF(A9769=A$5:A9769,IF(C9769=C$5:C9769,1,0),0))</f>
        <v>16</v>
      </c>
    </row>
    <row r="9770" spans="1:7" x14ac:dyDescent="0.25">
      <c r="A9770" s="52">
        <v>2019</v>
      </c>
      <c r="B9770" s="53" t="str">
        <f t="shared" si="304"/>
        <v>2019_FL17</v>
      </c>
      <c r="C9770" s="52" t="s">
        <v>208</v>
      </c>
      <c r="D9770" s="52" t="s">
        <v>637</v>
      </c>
      <c r="E9770" s="53" t="str">
        <f t="shared" si="305"/>
        <v>2019_FLFLAGLER</v>
      </c>
      <c r="F9770" s="52">
        <v>484350</v>
      </c>
      <c r="G9770" s="53">
        <f t="array" ref="G9770">SUM(IF(A9770=A$5:A9770,IF(C9770=C$5:C9770,1,0),0))</f>
        <v>17</v>
      </c>
    </row>
    <row r="9771" spans="1:7" x14ac:dyDescent="0.25">
      <c r="A9771" s="52">
        <v>2019</v>
      </c>
      <c r="B9771" s="53" t="str">
        <f t="shared" si="304"/>
        <v>2019_FL18</v>
      </c>
      <c r="C9771" s="52" t="s">
        <v>208</v>
      </c>
      <c r="D9771" s="52" t="s">
        <v>455</v>
      </c>
      <c r="E9771" s="53" t="str">
        <f t="shared" si="305"/>
        <v>2019_FLFRANKLIN</v>
      </c>
      <c r="F9771" s="52">
        <v>484350</v>
      </c>
      <c r="G9771" s="53">
        <f t="array" ref="G9771">SUM(IF(A9771=A$5:A9771,IF(C9771=C$5:C9771,1,0),0))</f>
        <v>18</v>
      </c>
    </row>
    <row r="9772" spans="1:7" x14ac:dyDescent="0.25">
      <c r="A9772" s="52">
        <v>2019</v>
      </c>
      <c r="B9772" s="53" t="str">
        <f t="shared" si="304"/>
        <v>2019_FL19</v>
      </c>
      <c r="C9772" s="52" t="s">
        <v>208</v>
      </c>
      <c r="D9772" s="52" t="s">
        <v>638</v>
      </c>
      <c r="E9772" s="53" t="str">
        <f t="shared" si="305"/>
        <v>2019_FLGADSDEN</v>
      </c>
      <c r="F9772" s="52">
        <v>484350</v>
      </c>
      <c r="G9772" s="53">
        <f t="array" ref="G9772">SUM(IF(A9772=A$5:A9772,IF(C9772=C$5:C9772,1,0),0))</f>
        <v>19</v>
      </c>
    </row>
    <row r="9773" spans="1:7" x14ac:dyDescent="0.25">
      <c r="A9773" s="52">
        <v>2019</v>
      </c>
      <c r="B9773" s="53" t="str">
        <f t="shared" si="304"/>
        <v>2019_FL20</v>
      </c>
      <c r="C9773" s="52" t="s">
        <v>208</v>
      </c>
      <c r="D9773" s="52" t="s">
        <v>639</v>
      </c>
      <c r="E9773" s="53" t="str">
        <f t="shared" si="305"/>
        <v>2019_FLGILCHRIST</v>
      </c>
      <c r="F9773" s="52">
        <v>484350</v>
      </c>
      <c r="G9773" s="53">
        <f t="array" ref="G9773">SUM(IF(A9773=A$5:A9773,IF(C9773=C$5:C9773,1,0),0))</f>
        <v>20</v>
      </c>
    </row>
    <row r="9774" spans="1:7" x14ac:dyDescent="0.25">
      <c r="A9774" s="52">
        <v>2019</v>
      </c>
      <c r="B9774" s="53" t="str">
        <f t="shared" si="304"/>
        <v>2019_FL21</v>
      </c>
      <c r="C9774" s="52" t="s">
        <v>208</v>
      </c>
      <c r="D9774" s="52" t="s">
        <v>640</v>
      </c>
      <c r="E9774" s="53" t="str">
        <f t="shared" si="305"/>
        <v>2019_FLGLADES</v>
      </c>
      <c r="F9774" s="52">
        <v>484350</v>
      </c>
      <c r="G9774" s="53">
        <f t="array" ref="G9774">SUM(IF(A9774=A$5:A9774,IF(C9774=C$5:C9774,1,0),0))</f>
        <v>21</v>
      </c>
    </row>
    <row r="9775" spans="1:7" x14ac:dyDescent="0.25">
      <c r="A9775" s="52">
        <v>2019</v>
      </c>
      <c r="B9775" s="53" t="str">
        <f t="shared" si="304"/>
        <v>2019_FL22</v>
      </c>
      <c r="C9775" s="52" t="s">
        <v>208</v>
      </c>
      <c r="D9775" s="52" t="s">
        <v>641</v>
      </c>
      <c r="E9775" s="53" t="str">
        <f t="shared" si="305"/>
        <v>2019_FLGULF</v>
      </c>
      <c r="F9775" s="52">
        <v>484350</v>
      </c>
      <c r="G9775" s="53">
        <f t="array" ref="G9775">SUM(IF(A9775=A$5:A9775,IF(C9775=C$5:C9775,1,0),0))</f>
        <v>22</v>
      </c>
    </row>
    <row r="9776" spans="1:7" x14ac:dyDescent="0.25">
      <c r="A9776" s="52">
        <v>2019</v>
      </c>
      <c r="B9776" s="53" t="str">
        <f t="shared" si="304"/>
        <v>2019_FL23</v>
      </c>
      <c r="C9776" s="52" t="s">
        <v>208</v>
      </c>
      <c r="D9776" s="52" t="s">
        <v>642</v>
      </c>
      <c r="E9776" s="53" t="str">
        <f t="shared" si="305"/>
        <v>2019_FLHAMILTON</v>
      </c>
      <c r="F9776" s="52">
        <v>484350</v>
      </c>
      <c r="G9776" s="53">
        <f t="array" ref="G9776">SUM(IF(A9776=A$5:A9776,IF(C9776=C$5:C9776,1,0),0))</f>
        <v>23</v>
      </c>
    </row>
    <row r="9777" spans="1:7" x14ac:dyDescent="0.25">
      <c r="A9777" s="52">
        <v>2019</v>
      </c>
      <c r="B9777" s="53" t="str">
        <f t="shared" si="304"/>
        <v>2019_FL24</v>
      </c>
      <c r="C9777" s="52" t="s">
        <v>208</v>
      </c>
      <c r="D9777" s="52" t="s">
        <v>643</v>
      </c>
      <c r="E9777" s="53" t="str">
        <f t="shared" si="305"/>
        <v>2019_FLHARDEE</v>
      </c>
      <c r="F9777" s="52">
        <v>484350</v>
      </c>
      <c r="G9777" s="53">
        <f t="array" ref="G9777">SUM(IF(A9777=A$5:A9777,IF(C9777=C$5:C9777,1,0),0))</f>
        <v>24</v>
      </c>
    </row>
    <row r="9778" spans="1:7" x14ac:dyDescent="0.25">
      <c r="A9778" s="52">
        <v>2019</v>
      </c>
      <c r="B9778" s="53" t="str">
        <f t="shared" si="304"/>
        <v>2019_FL25</v>
      </c>
      <c r="C9778" s="52" t="s">
        <v>208</v>
      </c>
      <c r="D9778" s="52" t="s">
        <v>644</v>
      </c>
      <c r="E9778" s="53" t="str">
        <f t="shared" si="305"/>
        <v>2019_FLHENDRY</v>
      </c>
      <c r="F9778" s="52">
        <v>484350</v>
      </c>
      <c r="G9778" s="53">
        <f t="array" ref="G9778">SUM(IF(A9778=A$5:A9778,IF(C9778=C$5:C9778,1,0),0))</f>
        <v>25</v>
      </c>
    </row>
    <row r="9779" spans="1:7" x14ac:dyDescent="0.25">
      <c r="A9779" s="52">
        <v>2019</v>
      </c>
      <c r="B9779" s="53" t="str">
        <f t="shared" si="304"/>
        <v>2019_FL26</v>
      </c>
      <c r="C9779" s="52" t="s">
        <v>208</v>
      </c>
      <c r="D9779" s="52" t="s">
        <v>645</v>
      </c>
      <c r="E9779" s="53" t="str">
        <f t="shared" si="305"/>
        <v>2019_FLHERNANDO</v>
      </c>
      <c r="F9779" s="52">
        <v>484350</v>
      </c>
      <c r="G9779" s="53">
        <f t="array" ref="G9779">SUM(IF(A9779=A$5:A9779,IF(C9779=C$5:C9779,1,0),0))</f>
        <v>26</v>
      </c>
    </row>
    <row r="9780" spans="1:7" x14ac:dyDescent="0.25">
      <c r="A9780" s="52">
        <v>2019</v>
      </c>
      <c r="B9780" s="53" t="str">
        <f t="shared" si="304"/>
        <v>2019_FL27</v>
      </c>
      <c r="C9780" s="52" t="s">
        <v>208</v>
      </c>
      <c r="D9780" s="52" t="s">
        <v>646</v>
      </c>
      <c r="E9780" s="53" t="str">
        <f t="shared" si="305"/>
        <v>2019_FLHIGHLANDS</v>
      </c>
      <c r="F9780" s="52">
        <v>484350</v>
      </c>
      <c r="G9780" s="53">
        <f t="array" ref="G9780">SUM(IF(A9780=A$5:A9780,IF(C9780=C$5:C9780,1,0),0))</f>
        <v>27</v>
      </c>
    </row>
    <row r="9781" spans="1:7" x14ac:dyDescent="0.25">
      <c r="A9781" s="52">
        <v>2019</v>
      </c>
      <c r="B9781" s="53" t="str">
        <f t="shared" si="304"/>
        <v>2019_FL28</v>
      </c>
      <c r="C9781" s="52" t="s">
        <v>208</v>
      </c>
      <c r="D9781" s="52" t="s">
        <v>647</v>
      </c>
      <c r="E9781" s="53" t="str">
        <f t="shared" si="305"/>
        <v>2019_FLHILLSBOROUGH</v>
      </c>
      <c r="F9781" s="52">
        <v>484350</v>
      </c>
      <c r="G9781" s="53">
        <f t="array" ref="G9781">SUM(IF(A9781=A$5:A9781,IF(C9781=C$5:C9781,1,0),0))</f>
        <v>28</v>
      </c>
    </row>
    <row r="9782" spans="1:7" x14ac:dyDescent="0.25">
      <c r="A9782" s="52">
        <v>2019</v>
      </c>
      <c r="B9782" s="53" t="str">
        <f t="shared" si="304"/>
        <v>2019_FL29</v>
      </c>
      <c r="C9782" s="52" t="s">
        <v>208</v>
      </c>
      <c r="D9782" s="52" t="s">
        <v>648</v>
      </c>
      <c r="E9782" s="53" t="str">
        <f t="shared" si="305"/>
        <v>2019_FLHOLMES</v>
      </c>
      <c r="F9782" s="52">
        <v>484350</v>
      </c>
      <c r="G9782" s="53">
        <f t="array" ref="G9782">SUM(IF(A9782=A$5:A9782,IF(C9782=C$5:C9782,1,0),0))</f>
        <v>29</v>
      </c>
    </row>
    <row r="9783" spans="1:7" x14ac:dyDescent="0.25">
      <c r="A9783" s="52">
        <v>2019</v>
      </c>
      <c r="B9783" s="53" t="str">
        <f t="shared" si="304"/>
        <v>2019_FL30</v>
      </c>
      <c r="C9783" s="52" t="s">
        <v>208</v>
      </c>
      <c r="D9783" s="52" t="s">
        <v>649</v>
      </c>
      <c r="E9783" s="53" t="str">
        <f t="shared" si="305"/>
        <v>2019_FLINDIAN RIVER</v>
      </c>
      <c r="F9783" s="52">
        <v>484350</v>
      </c>
      <c r="G9783" s="53">
        <f t="array" ref="G9783">SUM(IF(A9783=A$5:A9783,IF(C9783=C$5:C9783,1,0),0))</f>
        <v>30</v>
      </c>
    </row>
    <row r="9784" spans="1:7" x14ac:dyDescent="0.25">
      <c r="A9784" s="52">
        <v>2019</v>
      </c>
      <c r="B9784" s="53" t="str">
        <f t="shared" si="304"/>
        <v>2019_FL31</v>
      </c>
      <c r="C9784" s="52" t="s">
        <v>208</v>
      </c>
      <c r="D9784" s="52" t="s">
        <v>460</v>
      </c>
      <c r="E9784" s="53" t="str">
        <f t="shared" si="305"/>
        <v>2019_FLJACKSON</v>
      </c>
      <c r="F9784" s="52">
        <v>484350</v>
      </c>
      <c r="G9784" s="53">
        <f t="array" ref="G9784">SUM(IF(A9784=A$5:A9784,IF(C9784=C$5:C9784,1,0),0))</f>
        <v>31</v>
      </c>
    </row>
    <row r="9785" spans="1:7" x14ac:dyDescent="0.25">
      <c r="A9785" s="52">
        <v>2019</v>
      </c>
      <c r="B9785" s="53" t="str">
        <f t="shared" si="304"/>
        <v>2019_FL32</v>
      </c>
      <c r="C9785" s="52" t="s">
        <v>208</v>
      </c>
      <c r="D9785" s="52" t="s">
        <v>196</v>
      </c>
      <c r="E9785" s="53" t="str">
        <f t="shared" si="305"/>
        <v>2019_FLJEFFERSON</v>
      </c>
      <c r="F9785" s="52">
        <v>484350</v>
      </c>
      <c r="G9785" s="53">
        <f t="array" ref="G9785">SUM(IF(A9785=A$5:A9785,IF(C9785=C$5:C9785,1,0),0))</f>
        <v>32</v>
      </c>
    </row>
    <row r="9786" spans="1:7" x14ac:dyDescent="0.25">
      <c r="A9786" s="52">
        <v>2019</v>
      </c>
      <c r="B9786" s="53" t="str">
        <f t="shared" si="304"/>
        <v>2019_FL33</v>
      </c>
      <c r="C9786" s="52" t="s">
        <v>208</v>
      </c>
      <c r="D9786" s="52" t="s">
        <v>526</v>
      </c>
      <c r="E9786" s="53" t="str">
        <f t="shared" si="305"/>
        <v>2019_FLLAFAYETTE</v>
      </c>
      <c r="F9786" s="52">
        <v>484350</v>
      </c>
      <c r="G9786" s="53">
        <f t="array" ref="G9786">SUM(IF(A9786=A$5:A9786,IF(C9786=C$5:C9786,1,0),0))</f>
        <v>33</v>
      </c>
    </row>
    <row r="9787" spans="1:7" x14ac:dyDescent="0.25">
      <c r="A9787" s="52">
        <v>2019</v>
      </c>
      <c r="B9787" s="53" t="str">
        <f t="shared" si="304"/>
        <v>2019_FL34</v>
      </c>
      <c r="C9787" s="52" t="s">
        <v>208</v>
      </c>
      <c r="D9787" s="52" t="s">
        <v>197</v>
      </c>
      <c r="E9787" s="53" t="str">
        <f t="shared" si="305"/>
        <v>2019_FLLAKE</v>
      </c>
      <c r="F9787" s="52">
        <v>484350</v>
      </c>
      <c r="G9787" s="53">
        <f t="array" ref="G9787">SUM(IF(A9787=A$5:A9787,IF(C9787=C$5:C9787,1,0),0))</f>
        <v>34</v>
      </c>
    </row>
    <row r="9788" spans="1:7" x14ac:dyDescent="0.25">
      <c r="A9788" s="52">
        <v>2019</v>
      </c>
      <c r="B9788" s="53" t="str">
        <f t="shared" si="304"/>
        <v>2019_FL35</v>
      </c>
      <c r="C9788" s="52" t="s">
        <v>208</v>
      </c>
      <c r="D9788" s="52" t="s">
        <v>464</v>
      </c>
      <c r="E9788" s="53" t="str">
        <f t="shared" si="305"/>
        <v>2019_FLLEE</v>
      </c>
      <c r="F9788" s="52">
        <v>484350</v>
      </c>
      <c r="G9788" s="53">
        <f t="array" ref="G9788">SUM(IF(A9788=A$5:A9788,IF(C9788=C$5:C9788,1,0),0))</f>
        <v>35</v>
      </c>
    </row>
    <row r="9789" spans="1:7" x14ac:dyDescent="0.25">
      <c r="A9789" s="52">
        <v>2019</v>
      </c>
      <c r="B9789" s="53" t="str">
        <f t="shared" si="304"/>
        <v>2019_FL36</v>
      </c>
      <c r="C9789" s="52" t="s">
        <v>208</v>
      </c>
      <c r="D9789" s="52" t="s">
        <v>650</v>
      </c>
      <c r="E9789" s="53" t="str">
        <f t="shared" si="305"/>
        <v>2019_FLLEON</v>
      </c>
      <c r="F9789" s="52">
        <v>484350</v>
      </c>
      <c r="G9789" s="53">
        <f t="array" ref="G9789">SUM(IF(A9789=A$5:A9789,IF(C9789=C$5:C9789,1,0),0))</f>
        <v>36</v>
      </c>
    </row>
    <row r="9790" spans="1:7" x14ac:dyDescent="0.25">
      <c r="A9790" s="52">
        <v>2019</v>
      </c>
      <c r="B9790" s="53" t="str">
        <f t="shared" si="304"/>
        <v>2019_FL37</v>
      </c>
      <c r="C9790" s="52" t="s">
        <v>208</v>
      </c>
      <c r="D9790" s="52" t="s">
        <v>651</v>
      </c>
      <c r="E9790" s="53" t="str">
        <f t="shared" si="305"/>
        <v>2019_FLLEVY</v>
      </c>
      <c r="F9790" s="52">
        <v>484350</v>
      </c>
      <c r="G9790" s="53">
        <f t="array" ref="G9790">SUM(IF(A9790=A$5:A9790,IF(C9790=C$5:C9790,1,0),0))</f>
        <v>37</v>
      </c>
    </row>
    <row r="9791" spans="1:7" x14ac:dyDescent="0.25">
      <c r="A9791" s="52">
        <v>2019</v>
      </c>
      <c r="B9791" s="53" t="str">
        <f t="shared" si="304"/>
        <v>2019_FL38</v>
      </c>
      <c r="C9791" s="52" t="s">
        <v>208</v>
      </c>
      <c r="D9791" s="52" t="s">
        <v>652</v>
      </c>
      <c r="E9791" s="53" t="str">
        <f t="shared" si="305"/>
        <v>2019_FLLIBERTY</v>
      </c>
      <c r="F9791" s="52">
        <v>484350</v>
      </c>
      <c r="G9791" s="53">
        <f t="array" ref="G9791">SUM(IF(A9791=A$5:A9791,IF(C9791=C$5:C9791,1,0),0))</f>
        <v>38</v>
      </c>
    </row>
    <row r="9792" spans="1:7" x14ac:dyDescent="0.25">
      <c r="A9792" s="52">
        <v>2019</v>
      </c>
      <c r="B9792" s="53" t="str">
        <f t="shared" si="304"/>
        <v>2019_FL39</v>
      </c>
      <c r="C9792" s="52" t="s">
        <v>208</v>
      </c>
      <c r="D9792" s="52" t="s">
        <v>467</v>
      </c>
      <c r="E9792" s="53" t="str">
        <f t="shared" si="305"/>
        <v>2019_FLMADISON</v>
      </c>
      <c r="F9792" s="52">
        <v>484350</v>
      </c>
      <c r="G9792" s="53">
        <f t="array" ref="G9792">SUM(IF(A9792=A$5:A9792,IF(C9792=C$5:C9792,1,0),0))</f>
        <v>39</v>
      </c>
    </row>
    <row r="9793" spans="1:7" x14ac:dyDescent="0.25">
      <c r="A9793" s="52">
        <v>2019</v>
      </c>
      <c r="B9793" s="53" t="str">
        <f t="shared" si="304"/>
        <v>2019_FL40</v>
      </c>
      <c r="C9793" s="52" t="s">
        <v>208</v>
      </c>
      <c r="D9793" s="52" t="s">
        <v>653</v>
      </c>
      <c r="E9793" s="53" t="str">
        <f t="shared" si="305"/>
        <v>2019_FLMANATEE</v>
      </c>
      <c r="F9793" s="52">
        <v>484350</v>
      </c>
      <c r="G9793" s="53">
        <f t="array" ref="G9793">SUM(IF(A9793=A$5:A9793,IF(C9793=C$5:C9793,1,0),0))</f>
        <v>40</v>
      </c>
    </row>
    <row r="9794" spans="1:7" x14ac:dyDescent="0.25">
      <c r="A9794" s="52">
        <v>2019</v>
      </c>
      <c r="B9794" s="53" t="str">
        <f t="shared" si="304"/>
        <v>2019_FL41</v>
      </c>
      <c r="C9794" s="52" t="s">
        <v>208</v>
      </c>
      <c r="D9794" s="52" t="s">
        <v>469</v>
      </c>
      <c r="E9794" s="53" t="str">
        <f t="shared" si="305"/>
        <v>2019_FLMARION</v>
      </c>
      <c r="F9794" s="52">
        <v>484350</v>
      </c>
      <c r="G9794" s="53">
        <f t="array" ref="G9794">SUM(IF(A9794=A$5:A9794,IF(C9794=C$5:C9794,1,0),0))</f>
        <v>41</v>
      </c>
    </row>
    <row r="9795" spans="1:7" x14ac:dyDescent="0.25">
      <c r="A9795" s="52">
        <v>2019</v>
      </c>
      <c r="B9795" s="53" t="str">
        <f t="shared" si="304"/>
        <v>2019_FL42</v>
      </c>
      <c r="C9795" s="52" t="s">
        <v>208</v>
      </c>
      <c r="D9795" s="52" t="s">
        <v>654</v>
      </c>
      <c r="E9795" s="53" t="str">
        <f t="shared" si="305"/>
        <v>2019_FLMARTIN</v>
      </c>
      <c r="F9795" s="52">
        <v>484350</v>
      </c>
      <c r="G9795" s="53">
        <f t="array" ref="G9795">SUM(IF(A9795=A$5:A9795,IF(C9795=C$5:C9795,1,0),0))</f>
        <v>42</v>
      </c>
    </row>
    <row r="9796" spans="1:7" x14ac:dyDescent="0.25">
      <c r="A9796" s="52">
        <v>2019</v>
      </c>
      <c r="B9796" s="53" t="str">
        <f t="shared" si="304"/>
        <v>2019_FL43</v>
      </c>
      <c r="C9796" s="52" t="s">
        <v>208</v>
      </c>
      <c r="D9796" s="52" t="s">
        <v>655</v>
      </c>
      <c r="E9796" s="53" t="str">
        <f t="shared" si="305"/>
        <v>2019_FLMIAMI-DADE</v>
      </c>
      <c r="F9796" s="52">
        <v>484350</v>
      </c>
      <c r="G9796" s="53">
        <f t="array" ref="G9796">SUM(IF(A9796=A$5:A9796,IF(C9796=C$5:C9796,1,0),0))</f>
        <v>43</v>
      </c>
    </row>
    <row r="9797" spans="1:7" x14ac:dyDescent="0.25">
      <c r="A9797" s="52">
        <v>2019</v>
      </c>
      <c r="B9797" s="53" t="str">
        <f t="shared" si="304"/>
        <v>2019_FL44</v>
      </c>
      <c r="C9797" s="52" t="s">
        <v>208</v>
      </c>
      <c r="D9797" s="52" t="s">
        <v>210</v>
      </c>
      <c r="E9797" s="53" t="str">
        <f t="shared" si="305"/>
        <v>2019_FLMONROE</v>
      </c>
      <c r="F9797" s="52">
        <v>529000</v>
      </c>
      <c r="G9797" s="53">
        <f t="array" ref="G9797">SUM(IF(A9797=A$5:A9797,IF(C9797=C$5:C9797,1,0),0))</f>
        <v>44</v>
      </c>
    </row>
    <row r="9798" spans="1:7" x14ac:dyDescent="0.25">
      <c r="A9798" s="52">
        <v>2019</v>
      </c>
      <c r="B9798" s="53" t="str">
        <f t="shared" ref="B9798:B9861" si="306">A9798&amp;"_"&amp;C9798&amp;G9798</f>
        <v>2019_FL45</v>
      </c>
      <c r="C9798" s="52" t="s">
        <v>208</v>
      </c>
      <c r="D9798" s="52" t="s">
        <v>263</v>
      </c>
      <c r="E9798" s="53" t="str">
        <f t="shared" ref="E9798:E9861" si="307">A9798&amp;"_"&amp;C9798&amp;D9798</f>
        <v>2019_FLNASSAU</v>
      </c>
      <c r="F9798" s="52">
        <v>484350</v>
      </c>
      <c r="G9798" s="53">
        <f t="array" ref="G9798">SUM(IF(A9798=A$5:A9798,IF(C9798=C$5:C9798,1,0),0))</f>
        <v>45</v>
      </c>
    </row>
    <row r="9799" spans="1:7" x14ac:dyDescent="0.25">
      <c r="A9799" s="52">
        <v>2019</v>
      </c>
      <c r="B9799" s="53" t="str">
        <f t="shared" si="306"/>
        <v>2019_FL46</v>
      </c>
      <c r="C9799" s="52" t="s">
        <v>208</v>
      </c>
      <c r="D9799" s="52" t="s">
        <v>656</v>
      </c>
      <c r="E9799" s="53" t="str">
        <f t="shared" si="307"/>
        <v>2019_FLOKALOOSA</v>
      </c>
      <c r="F9799" s="52">
        <v>484350</v>
      </c>
      <c r="G9799" s="53">
        <f t="array" ref="G9799">SUM(IF(A9799=A$5:A9799,IF(C9799=C$5:C9799,1,0),0))</f>
        <v>46</v>
      </c>
    </row>
    <row r="9800" spans="1:7" x14ac:dyDescent="0.25">
      <c r="A9800" s="52">
        <v>2019</v>
      </c>
      <c r="B9800" s="53" t="str">
        <f t="shared" si="306"/>
        <v>2019_FL47</v>
      </c>
      <c r="C9800" s="52" t="s">
        <v>208</v>
      </c>
      <c r="D9800" s="52" t="s">
        <v>657</v>
      </c>
      <c r="E9800" s="53" t="str">
        <f t="shared" si="307"/>
        <v>2019_FLOKEECHOBEE</v>
      </c>
      <c r="F9800" s="52">
        <v>484350</v>
      </c>
      <c r="G9800" s="53">
        <f t="array" ref="G9800">SUM(IF(A9800=A$5:A9800,IF(C9800=C$5:C9800,1,0),0))</f>
        <v>47</v>
      </c>
    </row>
    <row r="9801" spans="1:7" x14ac:dyDescent="0.25">
      <c r="A9801" s="52">
        <v>2019</v>
      </c>
      <c r="B9801" s="53" t="str">
        <f t="shared" si="306"/>
        <v>2019_FL48</v>
      </c>
      <c r="C9801" s="52" t="s">
        <v>208</v>
      </c>
      <c r="D9801" s="52" t="s">
        <v>169</v>
      </c>
      <c r="E9801" s="53" t="str">
        <f t="shared" si="307"/>
        <v>2019_FLORANGE</v>
      </c>
      <c r="F9801" s="52">
        <v>484350</v>
      </c>
      <c r="G9801" s="53">
        <f t="array" ref="G9801">SUM(IF(A9801=A$5:A9801,IF(C9801=C$5:C9801,1,0),0))</f>
        <v>48</v>
      </c>
    </row>
    <row r="9802" spans="1:7" x14ac:dyDescent="0.25">
      <c r="A9802" s="52">
        <v>2019</v>
      </c>
      <c r="B9802" s="53" t="str">
        <f t="shared" si="306"/>
        <v>2019_FL49</v>
      </c>
      <c r="C9802" s="52" t="s">
        <v>208</v>
      </c>
      <c r="D9802" s="52" t="s">
        <v>658</v>
      </c>
      <c r="E9802" s="53" t="str">
        <f t="shared" si="307"/>
        <v>2019_FLOSCEOLA</v>
      </c>
      <c r="F9802" s="52">
        <v>484350</v>
      </c>
      <c r="G9802" s="53">
        <f t="array" ref="G9802">SUM(IF(A9802=A$5:A9802,IF(C9802=C$5:C9802,1,0),0))</f>
        <v>49</v>
      </c>
    </row>
    <row r="9803" spans="1:7" x14ac:dyDescent="0.25">
      <c r="A9803" s="52">
        <v>2019</v>
      </c>
      <c r="B9803" s="53" t="str">
        <f t="shared" si="306"/>
        <v>2019_FL50</v>
      </c>
      <c r="C9803" s="52" t="s">
        <v>208</v>
      </c>
      <c r="D9803" s="52" t="s">
        <v>659</v>
      </c>
      <c r="E9803" s="53" t="str">
        <f t="shared" si="307"/>
        <v>2019_FLPALM BEACH</v>
      </c>
      <c r="F9803" s="52">
        <v>484350</v>
      </c>
      <c r="G9803" s="53">
        <f t="array" ref="G9803">SUM(IF(A9803=A$5:A9803,IF(C9803=C$5:C9803,1,0),0))</f>
        <v>50</v>
      </c>
    </row>
    <row r="9804" spans="1:7" x14ac:dyDescent="0.25">
      <c r="A9804" s="52">
        <v>2019</v>
      </c>
      <c r="B9804" s="53" t="str">
        <f t="shared" si="306"/>
        <v>2019_FL51</v>
      </c>
      <c r="C9804" s="52" t="s">
        <v>208</v>
      </c>
      <c r="D9804" s="52" t="s">
        <v>660</v>
      </c>
      <c r="E9804" s="53" t="str">
        <f t="shared" si="307"/>
        <v>2019_FLPASCO</v>
      </c>
      <c r="F9804" s="52">
        <v>484350</v>
      </c>
      <c r="G9804" s="53">
        <f t="array" ref="G9804">SUM(IF(A9804=A$5:A9804,IF(C9804=C$5:C9804,1,0),0))</f>
        <v>51</v>
      </c>
    </row>
    <row r="9805" spans="1:7" x14ac:dyDescent="0.25">
      <c r="A9805" s="52">
        <v>2019</v>
      </c>
      <c r="B9805" s="53" t="str">
        <f t="shared" si="306"/>
        <v>2019_FL52</v>
      </c>
      <c r="C9805" s="52" t="s">
        <v>208</v>
      </c>
      <c r="D9805" s="52" t="s">
        <v>661</v>
      </c>
      <c r="E9805" s="53" t="str">
        <f t="shared" si="307"/>
        <v>2019_FLPINELLAS</v>
      </c>
      <c r="F9805" s="52">
        <v>484350</v>
      </c>
      <c r="G9805" s="53">
        <f t="array" ref="G9805">SUM(IF(A9805=A$5:A9805,IF(C9805=C$5:C9805,1,0),0))</f>
        <v>52</v>
      </c>
    </row>
    <row r="9806" spans="1:7" x14ac:dyDescent="0.25">
      <c r="A9806" s="52">
        <v>2019</v>
      </c>
      <c r="B9806" s="53" t="str">
        <f t="shared" si="306"/>
        <v>2019_FL53</v>
      </c>
      <c r="C9806" s="52" t="s">
        <v>208</v>
      </c>
      <c r="D9806" s="52" t="s">
        <v>535</v>
      </c>
      <c r="E9806" s="53" t="str">
        <f t="shared" si="307"/>
        <v>2019_FLPOLK</v>
      </c>
      <c r="F9806" s="52">
        <v>484350</v>
      </c>
      <c r="G9806" s="53">
        <f t="array" ref="G9806">SUM(IF(A9806=A$5:A9806,IF(C9806=C$5:C9806,1,0),0))</f>
        <v>53</v>
      </c>
    </row>
    <row r="9807" spans="1:7" x14ac:dyDescent="0.25">
      <c r="A9807" s="52">
        <v>2019</v>
      </c>
      <c r="B9807" s="53" t="str">
        <f t="shared" si="306"/>
        <v>2019_FL54</v>
      </c>
      <c r="C9807" s="52" t="s">
        <v>208</v>
      </c>
      <c r="D9807" s="52" t="s">
        <v>264</v>
      </c>
      <c r="E9807" s="53" t="str">
        <f t="shared" si="307"/>
        <v>2019_FLPUTNAM</v>
      </c>
      <c r="F9807" s="52">
        <v>484350</v>
      </c>
      <c r="G9807" s="53">
        <f t="array" ref="G9807">SUM(IF(A9807=A$5:A9807,IF(C9807=C$5:C9807,1,0),0))</f>
        <v>54</v>
      </c>
    </row>
    <row r="9808" spans="1:7" x14ac:dyDescent="0.25">
      <c r="A9808" s="52">
        <v>2019</v>
      </c>
      <c r="B9808" s="53" t="str">
        <f t="shared" si="306"/>
        <v>2019_FL55</v>
      </c>
      <c r="C9808" s="52" t="s">
        <v>208</v>
      </c>
      <c r="D9808" s="52" t="s">
        <v>662</v>
      </c>
      <c r="E9808" s="53" t="str">
        <f t="shared" si="307"/>
        <v>2019_FLST. JOHNS</v>
      </c>
      <c r="F9808" s="52">
        <v>484350</v>
      </c>
      <c r="G9808" s="53">
        <f t="array" ref="G9808">SUM(IF(A9808=A$5:A9808,IF(C9808=C$5:C9808,1,0),0))</f>
        <v>55</v>
      </c>
    </row>
    <row r="9809" spans="1:7" x14ac:dyDescent="0.25">
      <c r="A9809" s="52">
        <v>2019</v>
      </c>
      <c r="B9809" s="53" t="str">
        <f t="shared" si="306"/>
        <v>2019_FL56</v>
      </c>
      <c r="C9809" s="52" t="s">
        <v>208</v>
      </c>
      <c r="D9809" s="52" t="s">
        <v>663</v>
      </c>
      <c r="E9809" s="53" t="str">
        <f t="shared" si="307"/>
        <v>2019_FLST. LUCIE</v>
      </c>
      <c r="F9809" s="52">
        <v>484350</v>
      </c>
      <c r="G9809" s="53">
        <f t="array" ref="G9809">SUM(IF(A9809=A$5:A9809,IF(C9809=C$5:C9809,1,0),0))</f>
        <v>56</v>
      </c>
    </row>
    <row r="9810" spans="1:7" x14ac:dyDescent="0.25">
      <c r="A9810" s="52">
        <v>2019</v>
      </c>
      <c r="B9810" s="53" t="str">
        <f t="shared" si="306"/>
        <v>2019_FL57</v>
      </c>
      <c r="C9810" s="52" t="s">
        <v>208</v>
      </c>
      <c r="D9810" s="52" t="s">
        <v>664</v>
      </c>
      <c r="E9810" s="53" t="str">
        <f t="shared" si="307"/>
        <v>2019_FLSANTA ROSA</v>
      </c>
      <c r="F9810" s="52">
        <v>484350</v>
      </c>
      <c r="G9810" s="53">
        <f t="array" ref="G9810">SUM(IF(A9810=A$5:A9810,IF(C9810=C$5:C9810,1,0),0))</f>
        <v>57</v>
      </c>
    </row>
    <row r="9811" spans="1:7" x14ac:dyDescent="0.25">
      <c r="A9811" s="52">
        <v>2019</v>
      </c>
      <c r="B9811" s="53" t="str">
        <f t="shared" si="306"/>
        <v>2019_FL58</v>
      </c>
      <c r="C9811" s="52" t="s">
        <v>208</v>
      </c>
      <c r="D9811" s="52" t="s">
        <v>665</v>
      </c>
      <c r="E9811" s="53" t="str">
        <f t="shared" si="307"/>
        <v>2019_FLSARASOTA</v>
      </c>
      <c r="F9811" s="52">
        <v>484350</v>
      </c>
      <c r="G9811" s="53">
        <f t="array" ref="G9811">SUM(IF(A9811=A$5:A9811,IF(C9811=C$5:C9811,1,0),0))</f>
        <v>58</v>
      </c>
    </row>
    <row r="9812" spans="1:7" x14ac:dyDescent="0.25">
      <c r="A9812" s="52">
        <v>2019</v>
      </c>
      <c r="B9812" s="53" t="str">
        <f t="shared" si="306"/>
        <v>2019_FL59</v>
      </c>
      <c r="C9812" s="52" t="s">
        <v>208</v>
      </c>
      <c r="D9812" s="52" t="s">
        <v>666</v>
      </c>
      <c r="E9812" s="53" t="str">
        <f t="shared" si="307"/>
        <v>2019_FLSEMINOLE</v>
      </c>
      <c r="F9812" s="52">
        <v>484350</v>
      </c>
      <c r="G9812" s="53">
        <f t="array" ref="G9812">SUM(IF(A9812=A$5:A9812,IF(C9812=C$5:C9812,1,0),0))</f>
        <v>59</v>
      </c>
    </row>
    <row r="9813" spans="1:7" x14ac:dyDescent="0.25">
      <c r="A9813" s="52">
        <v>2019</v>
      </c>
      <c r="B9813" s="53" t="str">
        <f t="shared" si="306"/>
        <v>2019_FL60</v>
      </c>
      <c r="C9813" s="52" t="s">
        <v>208</v>
      </c>
      <c r="D9813" s="52" t="s">
        <v>479</v>
      </c>
      <c r="E9813" s="53" t="str">
        <f t="shared" si="307"/>
        <v>2019_FLSUMTER</v>
      </c>
      <c r="F9813" s="52">
        <v>484350</v>
      </c>
      <c r="G9813" s="53">
        <f t="array" ref="G9813">SUM(IF(A9813=A$5:A9813,IF(C9813=C$5:C9813,1,0),0))</f>
        <v>60</v>
      </c>
    </row>
    <row r="9814" spans="1:7" x14ac:dyDescent="0.25">
      <c r="A9814" s="52">
        <v>2019</v>
      </c>
      <c r="B9814" s="53" t="str">
        <f t="shared" si="306"/>
        <v>2019_FL61</v>
      </c>
      <c r="C9814" s="52" t="s">
        <v>208</v>
      </c>
      <c r="D9814" s="52" t="s">
        <v>667</v>
      </c>
      <c r="E9814" s="53" t="str">
        <f t="shared" si="307"/>
        <v>2019_FLSUWANNEE</v>
      </c>
      <c r="F9814" s="52">
        <v>484350</v>
      </c>
      <c r="G9814" s="53">
        <f t="array" ref="G9814">SUM(IF(A9814=A$5:A9814,IF(C9814=C$5:C9814,1,0),0))</f>
        <v>61</v>
      </c>
    </row>
    <row r="9815" spans="1:7" x14ac:dyDescent="0.25">
      <c r="A9815" s="52">
        <v>2019</v>
      </c>
      <c r="B9815" s="53" t="str">
        <f t="shared" si="306"/>
        <v>2019_FL62</v>
      </c>
      <c r="C9815" s="52" t="s">
        <v>208</v>
      </c>
      <c r="D9815" s="52" t="s">
        <v>668</v>
      </c>
      <c r="E9815" s="53" t="str">
        <f t="shared" si="307"/>
        <v>2019_FLTAYLOR</v>
      </c>
      <c r="F9815" s="52">
        <v>484350</v>
      </c>
      <c r="G9815" s="53">
        <f t="array" ref="G9815">SUM(IF(A9815=A$5:A9815,IF(C9815=C$5:C9815,1,0),0))</f>
        <v>62</v>
      </c>
    </row>
    <row r="9816" spans="1:7" x14ac:dyDescent="0.25">
      <c r="A9816" s="52">
        <v>2019</v>
      </c>
      <c r="B9816" s="53" t="str">
        <f t="shared" si="306"/>
        <v>2019_FL63</v>
      </c>
      <c r="C9816" s="52" t="s">
        <v>208</v>
      </c>
      <c r="D9816" s="52" t="s">
        <v>258</v>
      </c>
      <c r="E9816" s="53" t="str">
        <f t="shared" si="307"/>
        <v>2019_FLUNION</v>
      </c>
      <c r="F9816" s="52">
        <v>484350</v>
      </c>
      <c r="G9816" s="53">
        <f t="array" ref="G9816">SUM(IF(A9816=A$5:A9816,IF(C9816=C$5:C9816,1,0),0))</f>
        <v>63</v>
      </c>
    </row>
    <row r="9817" spans="1:7" x14ac:dyDescent="0.25">
      <c r="A9817" s="52">
        <v>2019</v>
      </c>
      <c r="B9817" s="53" t="str">
        <f t="shared" si="306"/>
        <v>2019_FL64</v>
      </c>
      <c r="C9817" s="52" t="s">
        <v>208</v>
      </c>
      <c r="D9817" s="52" t="s">
        <v>669</v>
      </c>
      <c r="E9817" s="53" t="str">
        <f t="shared" si="307"/>
        <v>2019_FLVOLUSIA</v>
      </c>
      <c r="F9817" s="52">
        <v>484350</v>
      </c>
      <c r="G9817" s="53">
        <f t="array" ref="G9817">SUM(IF(A9817=A$5:A9817,IF(C9817=C$5:C9817,1,0),0))</f>
        <v>64</v>
      </c>
    </row>
    <row r="9818" spans="1:7" x14ac:dyDescent="0.25">
      <c r="A9818" s="52">
        <v>2019</v>
      </c>
      <c r="B9818" s="53" t="str">
        <f t="shared" si="306"/>
        <v>2019_FL65</v>
      </c>
      <c r="C9818" s="52" t="s">
        <v>208</v>
      </c>
      <c r="D9818" s="52" t="s">
        <v>670</v>
      </c>
      <c r="E9818" s="53" t="str">
        <f t="shared" si="307"/>
        <v>2019_FLWAKULLA</v>
      </c>
      <c r="F9818" s="52">
        <v>484350</v>
      </c>
      <c r="G9818" s="53">
        <f t="array" ref="G9818">SUM(IF(A9818=A$5:A9818,IF(C9818=C$5:C9818,1,0),0))</f>
        <v>65</v>
      </c>
    </row>
    <row r="9819" spans="1:7" x14ac:dyDescent="0.25">
      <c r="A9819" s="52">
        <v>2019</v>
      </c>
      <c r="B9819" s="53" t="str">
        <f t="shared" si="306"/>
        <v>2019_FL66</v>
      </c>
      <c r="C9819" s="52" t="s">
        <v>208</v>
      </c>
      <c r="D9819" s="52" t="s">
        <v>671</v>
      </c>
      <c r="E9819" s="53" t="str">
        <f t="shared" si="307"/>
        <v>2019_FLWALTON</v>
      </c>
      <c r="F9819" s="52">
        <v>484350</v>
      </c>
      <c r="G9819" s="53">
        <f t="array" ref="G9819">SUM(IF(A9819=A$5:A9819,IF(C9819=C$5:C9819,1,0),0))</f>
        <v>66</v>
      </c>
    </row>
    <row r="9820" spans="1:7" x14ac:dyDescent="0.25">
      <c r="A9820" s="52">
        <v>2019</v>
      </c>
      <c r="B9820" s="53" t="str">
        <f t="shared" si="306"/>
        <v>2019_FL67</v>
      </c>
      <c r="C9820" s="52" t="s">
        <v>208</v>
      </c>
      <c r="D9820" s="52" t="s">
        <v>125</v>
      </c>
      <c r="E9820" s="53" t="str">
        <f t="shared" si="307"/>
        <v>2019_FLWASHINGTON</v>
      </c>
      <c r="F9820" s="52">
        <v>484350</v>
      </c>
      <c r="G9820" s="53">
        <f t="array" ref="G9820">SUM(IF(A9820=A$5:A9820,IF(C9820=C$5:C9820,1,0),0))</f>
        <v>67</v>
      </c>
    </row>
    <row r="9821" spans="1:7" x14ac:dyDescent="0.25">
      <c r="A9821" s="52">
        <v>2019</v>
      </c>
      <c r="B9821" s="53" t="str">
        <f t="shared" si="306"/>
        <v>2019_GA1</v>
      </c>
      <c r="C9821" s="52" t="s">
        <v>211</v>
      </c>
      <c r="D9821" s="52" t="s">
        <v>672</v>
      </c>
      <c r="E9821" s="53" t="str">
        <f t="shared" si="307"/>
        <v>2019_GAAPPLING</v>
      </c>
      <c r="F9821" s="52">
        <v>484350</v>
      </c>
      <c r="G9821" s="53">
        <f t="array" ref="G9821">SUM(IF(A9821=A$5:A9821,IF(C9821=C$5:C9821,1,0),0))</f>
        <v>1</v>
      </c>
    </row>
    <row r="9822" spans="1:7" x14ac:dyDescent="0.25">
      <c r="A9822" s="52">
        <v>2019</v>
      </c>
      <c r="B9822" s="53" t="str">
        <f t="shared" si="306"/>
        <v>2019_GA2</v>
      </c>
      <c r="C9822" s="52" t="s">
        <v>211</v>
      </c>
      <c r="D9822" s="52" t="s">
        <v>673</v>
      </c>
      <c r="E9822" s="53" t="str">
        <f t="shared" si="307"/>
        <v>2019_GAATKINSON</v>
      </c>
      <c r="F9822" s="52">
        <v>484350</v>
      </c>
      <c r="G9822" s="53">
        <f t="array" ref="G9822">SUM(IF(A9822=A$5:A9822,IF(C9822=C$5:C9822,1,0),0))</f>
        <v>2</v>
      </c>
    </row>
    <row r="9823" spans="1:7" x14ac:dyDescent="0.25">
      <c r="A9823" s="52">
        <v>2019</v>
      </c>
      <c r="B9823" s="53" t="str">
        <f t="shared" si="306"/>
        <v>2019_GA3</v>
      </c>
      <c r="C9823" s="52" t="s">
        <v>211</v>
      </c>
      <c r="D9823" s="52" t="s">
        <v>674</v>
      </c>
      <c r="E9823" s="53" t="str">
        <f t="shared" si="307"/>
        <v>2019_GABACON</v>
      </c>
      <c r="F9823" s="52">
        <v>484350</v>
      </c>
      <c r="G9823" s="53">
        <f t="array" ref="G9823">SUM(IF(A9823=A$5:A9823,IF(C9823=C$5:C9823,1,0),0))</f>
        <v>3</v>
      </c>
    </row>
    <row r="9824" spans="1:7" x14ac:dyDescent="0.25">
      <c r="A9824" s="52">
        <v>2019</v>
      </c>
      <c r="B9824" s="53" t="str">
        <f t="shared" si="306"/>
        <v>2019_GA4</v>
      </c>
      <c r="C9824" s="52" t="s">
        <v>211</v>
      </c>
      <c r="D9824" s="52" t="s">
        <v>627</v>
      </c>
      <c r="E9824" s="53" t="str">
        <f t="shared" si="307"/>
        <v>2019_GABAKER</v>
      </c>
      <c r="F9824" s="52">
        <v>484350</v>
      </c>
      <c r="G9824" s="53">
        <f t="array" ref="G9824">SUM(IF(A9824=A$5:A9824,IF(C9824=C$5:C9824,1,0),0))</f>
        <v>4</v>
      </c>
    </row>
    <row r="9825" spans="1:7" x14ac:dyDescent="0.25">
      <c r="A9825" s="52">
        <v>2019</v>
      </c>
      <c r="B9825" s="53" t="str">
        <f t="shared" si="306"/>
        <v>2019_GA5</v>
      </c>
      <c r="C9825" s="52" t="s">
        <v>211</v>
      </c>
      <c r="D9825" s="52" t="s">
        <v>428</v>
      </c>
      <c r="E9825" s="53" t="str">
        <f t="shared" si="307"/>
        <v>2019_GABALDWIN</v>
      </c>
      <c r="F9825" s="52">
        <v>484350</v>
      </c>
      <c r="G9825" s="53">
        <f t="array" ref="G9825">SUM(IF(A9825=A$5:A9825,IF(C9825=C$5:C9825,1,0),0))</f>
        <v>5</v>
      </c>
    </row>
    <row r="9826" spans="1:7" x14ac:dyDescent="0.25">
      <c r="A9826" s="52">
        <v>2019</v>
      </c>
      <c r="B9826" s="53" t="str">
        <f t="shared" si="306"/>
        <v>2019_GA6</v>
      </c>
      <c r="C9826" s="52" t="s">
        <v>211</v>
      </c>
      <c r="D9826" s="52" t="s">
        <v>675</v>
      </c>
      <c r="E9826" s="53" t="str">
        <f t="shared" si="307"/>
        <v>2019_GABANKS</v>
      </c>
      <c r="F9826" s="52">
        <v>484350</v>
      </c>
      <c r="G9826" s="53">
        <f t="array" ref="G9826">SUM(IF(A9826=A$5:A9826,IF(C9826=C$5:C9826,1,0),0))</f>
        <v>6</v>
      </c>
    </row>
    <row r="9827" spans="1:7" x14ac:dyDescent="0.25">
      <c r="A9827" s="52">
        <v>2019</v>
      </c>
      <c r="B9827" s="53" t="str">
        <f t="shared" si="306"/>
        <v>2019_GA7</v>
      </c>
      <c r="C9827" s="52" t="s">
        <v>211</v>
      </c>
      <c r="D9827" s="52" t="s">
        <v>676</v>
      </c>
      <c r="E9827" s="53" t="str">
        <f t="shared" si="307"/>
        <v>2019_GABARROW</v>
      </c>
      <c r="F9827" s="52">
        <v>484350</v>
      </c>
      <c r="G9827" s="53">
        <f t="array" ref="G9827">SUM(IF(A9827=A$5:A9827,IF(C9827=C$5:C9827,1,0),0))</f>
        <v>7</v>
      </c>
    </row>
    <row r="9828" spans="1:7" x14ac:dyDescent="0.25">
      <c r="A9828" s="52">
        <v>2019</v>
      </c>
      <c r="B9828" s="53" t="str">
        <f t="shared" si="306"/>
        <v>2019_GA8</v>
      </c>
      <c r="C9828" s="52" t="s">
        <v>211</v>
      </c>
      <c r="D9828" s="52" t="s">
        <v>677</v>
      </c>
      <c r="E9828" s="53" t="str">
        <f t="shared" si="307"/>
        <v>2019_GABARTOW</v>
      </c>
      <c r="F9828" s="52">
        <v>484350</v>
      </c>
      <c r="G9828" s="53">
        <f t="array" ref="G9828">SUM(IF(A9828=A$5:A9828,IF(C9828=C$5:C9828,1,0),0))</f>
        <v>8</v>
      </c>
    </row>
    <row r="9829" spans="1:7" x14ac:dyDescent="0.25">
      <c r="A9829" s="52">
        <v>2019</v>
      </c>
      <c r="B9829" s="53" t="str">
        <f t="shared" si="306"/>
        <v>2019_GA9</v>
      </c>
      <c r="C9829" s="52" t="s">
        <v>211</v>
      </c>
      <c r="D9829" s="52" t="s">
        <v>678</v>
      </c>
      <c r="E9829" s="53" t="str">
        <f t="shared" si="307"/>
        <v>2019_GABEN HILL</v>
      </c>
      <c r="F9829" s="52">
        <v>484350</v>
      </c>
      <c r="G9829" s="53">
        <f t="array" ref="G9829">SUM(IF(A9829=A$5:A9829,IF(C9829=C$5:C9829,1,0),0))</f>
        <v>9</v>
      </c>
    </row>
    <row r="9830" spans="1:7" x14ac:dyDescent="0.25">
      <c r="A9830" s="52">
        <v>2019</v>
      </c>
      <c r="B9830" s="53" t="str">
        <f t="shared" si="306"/>
        <v>2019_GA10</v>
      </c>
      <c r="C9830" s="52" t="s">
        <v>211</v>
      </c>
      <c r="D9830" s="52" t="s">
        <v>679</v>
      </c>
      <c r="E9830" s="53" t="str">
        <f t="shared" si="307"/>
        <v>2019_GABERRIEN</v>
      </c>
      <c r="F9830" s="52">
        <v>484350</v>
      </c>
      <c r="G9830" s="53">
        <f t="array" ref="G9830">SUM(IF(A9830=A$5:A9830,IF(C9830=C$5:C9830,1,0),0))</f>
        <v>10</v>
      </c>
    </row>
    <row r="9831" spans="1:7" x14ac:dyDescent="0.25">
      <c r="A9831" s="52">
        <v>2019</v>
      </c>
      <c r="B9831" s="53" t="str">
        <f t="shared" si="306"/>
        <v>2019_GA11</v>
      </c>
      <c r="C9831" s="52" t="s">
        <v>211</v>
      </c>
      <c r="D9831" s="52" t="s">
        <v>430</v>
      </c>
      <c r="E9831" s="53" t="str">
        <f t="shared" si="307"/>
        <v>2019_GABIBB</v>
      </c>
      <c r="F9831" s="52">
        <v>484350</v>
      </c>
      <c r="G9831" s="53">
        <f t="array" ref="G9831">SUM(IF(A9831=A$5:A9831,IF(C9831=C$5:C9831,1,0),0))</f>
        <v>11</v>
      </c>
    </row>
    <row r="9832" spans="1:7" x14ac:dyDescent="0.25">
      <c r="A9832" s="52">
        <v>2019</v>
      </c>
      <c r="B9832" s="53" t="str">
        <f t="shared" si="306"/>
        <v>2019_GA12</v>
      </c>
      <c r="C9832" s="52" t="s">
        <v>211</v>
      </c>
      <c r="D9832" s="52" t="s">
        <v>680</v>
      </c>
      <c r="E9832" s="53" t="str">
        <f t="shared" si="307"/>
        <v>2019_GABLECKLEY</v>
      </c>
      <c r="F9832" s="52">
        <v>484350</v>
      </c>
      <c r="G9832" s="53">
        <f t="array" ref="G9832">SUM(IF(A9832=A$5:A9832,IF(C9832=C$5:C9832,1,0),0))</f>
        <v>12</v>
      </c>
    </row>
    <row r="9833" spans="1:7" x14ac:dyDescent="0.25">
      <c r="A9833" s="52">
        <v>2019</v>
      </c>
      <c r="B9833" s="53" t="str">
        <f t="shared" si="306"/>
        <v>2019_GA13</v>
      </c>
      <c r="C9833" s="52" t="s">
        <v>211</v>
      </c>
      <c r="D9833" s="52" t="s">
        <v>681</v>
      </c>
      <c r="E9833" s="53" t="str">
        <f t="shared" si="307"/>
        <v>2019_GABRANTLEY</v>
      </c>
      <c r="F9833" s="52">
        <v>484350</v>
      </c>
      <c r="G9833" s="53">
        <f t="array" ref="G9833">SUM(IF(A9833=A$5:A9833,IF(C9833=C$5:C9833,1,0),0))</f>
        <v>13</v>
      </c>
    </row>
    <row r="9834" spans="1:7" x14ac:dyDescent="0.25">
      <c r="A9834" s="52">
        <v>2019</v>
      </c>
      <c r="B9834" s="53" t="str">
        <f t="shared" si="306"/>
        <v>2019_GA14</v>
      </c>
      <c r="C9834" s="52" t="s">
        <v>211</v>
      </c>
      <c r="D9834" s="52" t="s">
        <v>682</v>
      </c>
      <c r="E9834" s="53" t="str">
        <f t="shared" si="307"/>
        <v>2019_GABROOKS</v>
      </c>
      <c r="F9834" s="52">
        <v>484350</v>
      </c>
      <c r="G9834" s="53">
        <f t="array" ref="G9834">SUM(IF(A9834=A$5:A9834,IF(C9834=C$5:C9834,1,0),0))</f>
        <v>14</v>
      </c>
    </row>
    <row r="9835" spans="1:7" x14ac:dyDescent="0.25">
      <c r="A9835" s="52">
        <v>2019</v>
      </c>
      <c r="B9835" s="53" t="str">
        <f t="shared" si="306"/>
        <v>2019_GA15</v>
      </c>
      <c r="C9835" s="52" t="s">
        <v>211</v>
      </c>
      <c r="D9835" s="52" t="s">
        <v>683</v>
      </c>
      <c r="E9835" s="53" t="str">
        <f t="shared" si="307"/>
        <v>2019_GABRYAN</v>
      </c>
      <c r="F9835" s="52">
        <v>484350</v>
      </c>
      <c r="G9835" s="53">
        <f t="array" ref="G9835">SUM(IF(A9835=A$5:A9835,IF(C9835=C$5:C9835,1,0),0))</f>
        <v>15</v>
      </c>
    </row>
    <row r="9836" spans="1:7" x14ac:dyDescent="0.25">
      <c r="A9836" s="52">
        <v>2019</v>
      </c>
      <c r="B9836" s="53" t="str">
        <f t="shared" si="306"/>
        <v>2019_GA16</v>
      </c>
      <c r="C9836" s="52" t="s">
        <v>211</v>
      </c>
      <c r="D9836" s="52" t="s">
        <v>684</v>
      </c>
      <c r="E9836" s="53" t="str">
        <f t="shared" si="307"/>
        <v>2019_GABULLOCH</v>
      </c>
      <c r="F9836" s="52">
        <v>484350</v>
      </c>
      <c r="G9836" s="53">
        <f t="array" ref="G9836">SUM(IF(A9836=A$5:A9836,IF(C9836=C$5:C9836,1,0),0))</f>
        <v>16</v>
      </c>
    </row>
    <row r="9837" spans="1:7" x14ac:dyDescent="0.25">
      <c r="A9837" s="52">
        <v>2019</v>
      </c>
      <c r="B9837" s="53" t="str">
        <f t="shared" si="306"/>
        <v>2019_GA17</v>
      </c>
      <c r="C9837" s="52" t="s">
        <v>211</v>
      </c>
      <c r="D9837" s="52" t="s">
        <v>685</v>
      </c>
      <c r="E9837" s="53" t="str">
        <f t="shared" si="307"/>
        <v>2019_GABURKE</v>
      </c>
      <c r="F9837" s="52">
        <v>484350</v>
      </c>
      <c r="G9837" s="53">
        <f t="array" ref="G9837">SUM(IF(A9837=A$5:A9837,IF(C9837=C$5:C9837,1,0),0))</f>
        <v>17</v>
      </c>
    </row>
    <row r="9838" spans="1:7" x14ac:dyDescent="0.25">
      <c r="A9838" s="52">
        <v>2019</v>
      </c>
      <c r="B9838" s="53" t="str">
        <f t="shared" si="306"/>
        <v>2019_GA18</v>
      </c>
      <c r="C9838" s="52" t="s">
        <v>211</v>
      </c>
      <c r="D9838" s="52" t="s">
        <v>686</v>
      </c>
      <c r="E9838" s="53" t="str">
        <f t="shared" si="307"/>
        <v>2019_GABUTTS</v>
      </c>
      <c r="F9838" s="52">
        <v>484350</v>
      </c>
      <c r="G9838" s="53">
        <f t="array" ref="G9838">SUM(IF(A9838=A$5:A9838,IF(C9838=C$5:C9838,1,0),0))</f>
        <v>18</v>
      </c>
    </row>
    <row r="9839" spans="1:7" x14ac:dyDescent="0.25">
      <c r="A9839" s="52">
        <v>2019</v>
      </c>
      <c r="B9839" s="53" t="str">
        <f t="shared" si="306"/>
        <v>2019_GA19</v>
      </c>
      <c r="C9839" s="52" t="s">
        <v>211</v>
      </c>
      <c r="D9839" s="52" t="s">
        <v>434</v>
      </c>
      <c r="E9839" s="53" t="str">
        <f t="shared" si="307"/>
        <v>2019_GACALHOUN</v>
      </c>
      <c r="F9839" s="52">
        <v>484350</v>
      </c>
      <c r="G9839" s="53">
        <f t="array" ref="G9839">SUM(IF(A9839=A$5:A9839,IF(C9839=C$5:C9839,1,0),0))</f>
        <v>19</v>
      </c>
    </row>
    <row r="9840" spans="1:7" x14ac:dyDescent="0.25">
      <c r="A9840" s="52">
        <v>2019</v>
      </c>
      <c r="B9840" s="53" t="str">
        <f t="shared" si="306"/>
        <v>2019_GA20</v>
      </c>
      <c r="C9840" s="52" t="s">
        <v>211</v>
      </c>
      <c r="D9840" s="52" t="s">
        <v>270</v>
      </c>
      <c r="E9840" s="53" t="str">
        <f t="shared" si="307"/>
        <v>2019_GACAMDEN</v>
      </c>
      <c r="F9840" s="52">
        <v>484350</v>
      </c>
      <c r="G9840" s="53">
        <f t="array" ref="G9840">SUM(IF(A9840=A$5:A9840,IF(C9840=C$5:C9840,1,0),0))</f>
        <v>20</v>
      </c>
    </row>
    <row r="9841" spans="1:7" x14ac:dyDescent="0.25">
      <c r="A9841" s="52">
        <v>2019</v>
      </c>
      <c r="B9841" s="53" t="str">
        <f t="shared" si="306"/>
        <v>2019_GA21</v>
      </c>
      <c r="C9841" s="52" t="s">
        <v>211</v>
      </c>
      <c r="D9841" s="52" t="s">
        <v>687</v>
      </c>
      <c r="E9841" s="53" t="str">
        <f t="shared" si="307"/>
        <v>2019_GACANDLER</v>
      </c>
      <c r="F9841" s="52">
        <v>484350</v>
      </c>
      <c r="G9841" s="53">
        <f t="array" ref="G9841">SUM(IF(A9841=A$5:A9841,IF(C9841=C$5:C9841,1,0),0))</f>
        <v>21</v>
      </c>
    </row>
    <row r="9842" spans="1:7" x14ac:dyDescent="0.25">
      <c r="A9842" s="52">
        <v>2019</v>
      </c>
      <c r="B9842" s="53" t="str">
        <f t="shared" si="306"/>
        <v>2019_GA22</v>
      </c>
      <c r="C9842" s="52" t="s">
        <v>211</v>
      </c>
      <c r="D9842" s="52" t="s">
        <v>227</v>
      </c>
      <c r="E9842" s="53" t="str">
        <f t="shared" si="307"/>
        <v>2019_GACARROLL</v>
      </c>
      <c r="F9842" s="52">
        <v>484350</v>
      </c>
      <c r="G9842" s="53">
        <f t="array" ref="G9842">SUM(IF(A9842=A$5:A9842,IF(C9842=C$5:C9842,1,0),0))</f>
        <v>22</v>
      </c>
    </row>
    <row r="9843" spans="1:7" x14ac:dyDescent="0.25">
      <c r="A9843" s="52">
        <v>2019</v>
      </c>
      <c r="B9843" s="53" t="str">
        <f t="shared" si="306"/>
        <v>2019_GA23</v>
      </c>
      <c r="C9843" s="52" t="s">
        <v>211</v>
      </c>
      <c r="D9843" s="52" t="s">
        <v>688</v>
      </c>
      <c r="E9843" s="53" t="str">
        <f t="shared" si="307"/>
        <v>2019_GACATOOSA</v>
      </c>
      <c r="F9843" s="52">
        <v>484350</v>
      </c>
      <c r="G9843" s="53">
        <f t="array" ref="G9843">SUM(IF(A9843=A$5:A9843,IF(C9843=C$5:C9843,1,0),0))</f>
        <v>23</v>
      </c>
    </row>
    <row r="9844" spans="1:7" x14ac:dyDescent="0.25">
      <c r="A9844" s="52">
        <v>2019</v>
      </c>
      <c r="B9844" s="53" t="str">
        <f t="shared" si="306"/>
        <v>2019_GA24</v>
      </c>
      <c r="C9844" s="52" t="s">
        <v>211</v>
      </c>
      <c r="D9844" s="52" t="s">
        <v>689</v>
      </c>
      <c r="E9844" s="53" t="str">
        <f t="shared" si="307"/>
        <v>2019_GACHARLTON</v>
      </c>
      <c r="F9844" s="52">
        <v>484350</v>
      </c>
      <c r="G9844" s="53">
        <f t="array" ref="G9844">SUM(IF(A9844=A$5:A9844,IF(C9844=C$5:C9844,1,0),0))</f>
        <v>24</v>
      </c>
    </row>
    <row r="9845" spans="1:7" x14ac:dyDescent="0.25">
      <c r="A9845" s="52">
        <v>2019</v>
      </c>
      <c r="B9845" s="53" t="str">
        <f t="shared" si="306"/>
        <v>2019_GA25</v>
      </c>
      <c r="C9845" s="52" t="s">
        <v>211</v>
      </c>
      <c r="D9845" s="52" t="s">
        <v>690</v>
      </c>
      <c r="E9845" s="53" t="str">
        <f t="shared" si="307"/>
        <v>2019_GACHATHAM</v>
      </c>
      <c r="F9845" s="52">
        <v>484350</v>
      </c>
      <c r="G9845" s="53">
        <f t="array" ref="G9845">SUM(IF(A9845=A$5:A9845,IF(C9845=C$5:C9845,1,0),0))</f>
        <v>25</v>
      </c>
    </row>
    <row r="9846" spans="1:7" x14ac:dyDescent="0.25">
      <c r="A9846" s="52">
        <v>2019</v>
      </c>
      <c r="B9846" s="53" t="str">
        <f t="shared" si="306"/>
        <v>2019_GA26</v>
      </c>
      <c r="C9846" s="52" t="s">
        <v>211</v>
      </c>
      <c r="D9846" s="52" t="s">
        <v>691</v>
      </c>
      <c r="E9846" s="53" t="str">
        <f t="shared" si="307"/>
        <v>2019_GACHATTAHOOCHEE</v>
      </c>
      <c r="F9846" s="52">
        <v>484350</v>
      </c>
      <c r="G9846" s="53">
        <f t="array" ref="G9846">SUM(IF(A9846=A$5:A9846,IF(C9846=C$5:C9846,1,0),0))</f>
        <v>26</v>
      </c>
    </row>
    <row r="9847" spans="1:7" x14ac:dyDescent="0.25">
      <c r="A9847" s="52">
        <v>2019</v>
      </c>
      <c r="B9847" s="53" t="str">
        <f t="shared" si="306"/>
        <v>2019_GA27</v>
      </c>
      <c r="C9847" s="52" t="s">
        <v>211</v>
      </c>
      <c r="D9847" s="52" t="s">
        <v>692</v>
      </c>
      <c r="E9847" s="53" t="str">
        <f t="shared" si="307"/>
        <v>2019_GACHATTOOGA</v>
      </c>
      <c r="F9847" s="52">
        <v>484350</v>
      </c>
      <c r="G9847" s="53">
        <f t="array" ref="G9847">SUM(IF(A9847=A$5:A9847,IF(C9847=C$5:C9847,1,0),0))</f>
        <v>27</v>
      </c>
    </row>
    <row r="9848" spans="1:7" x14ac:dyDescent="0.25">
      <c r="A9848" s="52">
        <v>2019</v>
      </c>
      <c r="B9848" s="53" t="str">
        <f t="shared" si="306"/>
        <v>2019_GA28</v>
      </c>
      <c r="C9848" s="52" t="s">
        <v>211</v>
      </c>
      <c r="D9848" s="52" t="s">
        <v>436</v>
      </c>
      <c r="E9848" s="53" t="str">
        <f t="shared" si="307"/>
        <v>2019_GACHEROKEE</v>
      </c>
      <c r="F9848" s="52">
        <v>484350</v>
      </c>
      <c r="G9848" s="53">
        <f t="array" ref="G9848">SUM(IF(A9848=A$5:A9848,IF(C9848=C$5:C9848,1,0),0))</f>
        <v>28</v>
      </c>
    </row>
    <row r="9849" spans="1:7" x14ac:dyDescent="0.25">
      <c r="A9849" s="52">
        <v>2019</v>
      </c>
      <c r="B9849" s="53" t="str">
        <f t="shared" si="306"/>
        <v>2019_GA29</v>
      </c>
      <c r="C9849" s="52" t="s">
        <v>211</v>
      </c>
      <c r="D9849" s="52" t="s">
        <v>308</v>
      </c>
      <c r="E9849" s="53" t="str">
        <f t="shared" si="307"/>
        <v>2019_GACLARKE</v>
      </c>
      <c r="F9849" s="52">
        <v>484350</v>
      </c>
      <c r="G9849" s="53">
        <f t="array" ref="G9849">SUM(IF(A9849=A$5:A9849,IF(C9849=C$5:C9849,1,0),0))</f>
        <v>29</v>
      </c>
    </row>
    <row r="9850" spans="1:7" x14ac:dyDescent="0.25">
      <c r="A9850" s="52">
        <v>2019</v>
      </c>
      <c r="B9850" s="53" t="str">
        <f t="shared" si="306"/>
        <v>2019_GA30</v>
      </c>
      <c r="C9850" s="52" t="s">
        <v>211</v>
      </c>
      <c r="D9850" s="52" t="s">
        <v>439</v>
      </c>
      <c r="E9850" s="53" t="str">
        <f t="shared" si="307"/>
        <v>2019_GACLAY</v>
      </c>
      <c r="F9850" s="52">
        <v>484350</v>
      </c>
      <c r="G9850" s="53">
        <f t="array" ref="G9850">SUM(IF(A9850=A$5:A9850,IF(C9850=C$5:C9850,1,0),0))</f>
        <v>30</v>
      </c>
    </row>
    <row r="9851" spans="1:7" x14ac:dyDescent="0.25">
      <c r="A9851" s="52">
        <v>2019</v>
      </c>
      <c r="B9851" s="53" t="str">
        <f t="shared" si="306"/>
        <v>2019_GA31</v>
      </c>
      <c r="C9851" s="52" t="s">
        <v>211</v>
      </c>
      <c r="D9851" s="52" t="s">
        <v>693</v>
      </c>
      <c r="E9851" s="53" t="str">
        <f t="shared" si="307"/>
        <v>2019_GACLAYTON</v>
      </c>
      <c r="F9851" s="52">
        <v>484350</v>
      </c>
      <c r="G9851" s="53">
        <f t="array" ref="G9851">SUM(IF(A9851=A$5:A9851,IF(C9851=C$5:C9851,1,0),0))</f>
        <v>31</v>
      </c>
    </row>
    <row r="9852" spans="1:7" x14ac:dyDescent="0.25">
      <c r="A9852" s="52">
        <v>2019</v>
      </c>
      <c r="B9852" s="53" t="str">
        <f t="shared" si="306"/>
        <v>2019_GA32</v>
      </c>
      <c r="C9852" s="52" t="s">
        <v>211</v>
      </c>
      <c r="D9852" s="52" t="s">
        <v>694</v>
      </c>
      <c r="E9852" s="53" t="str">
        <f t="shared" si="307"/>
        <v>2019_GACLINCH</v>
      </c>
      <c r="F9852" s="52">
        <v>484350</v>
      </c>
      <c r="G9852" s="53">
        <f t="array" ref="G9852">SUM(IF(A9852=A$5:A9852,IF(C9852=C$5:C9852,1,0),0))</f>
        <v>32</v>
      </c>
    </row>
    <row r="9853" spans="1:7" x14ac:dyDescent="0.25">
      <c r="A9853" s="52">
        <v>2019</v>
      </c>
      <c r="B9853" s="53" t="str">
        <f t="shared" si="306"/>
        <v>2019_GA33</v>
      </c>
      <c r="C9853" s="52" t="s">
        <v>211</v>
      </c>
      <c r="D9853" s="52" t="s">
        <v>695</v>
      </c>
      <c r="E9853" s="53" t="str">
        <f t="shared" si="307"/>
        <v>2019_GACOBB</v>
      </c>
      <c r="F9853" s="52">
        <v>484350</v>
      </c>
      <c r="G9853" s="53">
        <f t="array" ref="G9853">SUM(IF(A9853=A$5:A9853,IF(C9853=C$5:C9853,1,0),0))</f>
        <v>33</v>
      </c>
    </row>
    <row r="9854" spans="1:7" x14ac:dyDescent="0.25">
      <c r="A9854" s="52">
        <v>2019</v>
      </c>
      <c r="B9854" s="53" t="str">
        <f t="shared" si="306"/>
        <v>2019_GA34</v>
      </c>
      <c r="C9854" s="52" t="s">
        <v>211</v>
      </c>
      <c r="D9854" s="52" t="s">
        <v>441</v>
      </c>
      <c r="E9854" s="53" t="str">
        <f t="shared" si="307"/>
        <v>2019_GACOFFEE</v>
      </c>
      <c r="F9854" s="52">
        <v>484350</v>
      </c>
      <c r="G9854" s="53">
        <f t="array" ref="G9854">SUM(IF(A9854=A$5:A9854,IF(C9854=C$5:C9854,1,0),0))</f>
        <v>34</v>
      </c>
    </row>
    <row r="9855" spans="1:7" x14ac:dyDescent="0.25">
      <c r="A9855" s="52">
        <v>2019</v>
      </c>
      <c r="B9855" s="53" t="str">
        <f t="shared" si="306"/>
        <v>2019_GA35</v>
      </c>
      <c r="C9855" s="52" t="s">
        <v>211</v>
      </c>
      <c r="D9855" s="52" t="s">
        <v>696</v>
      </c>
      <c r="E9855" s="53" t="str">
        <f t="shared" si="307"/>
        <v>2019_GACOLQUITT</v>
      </c>
      <c r="F9855" s="52">
        <v>484350</v>
      </c>
      <c r="G9855" s="53">
        <f t="array" ref="G9855">SUM(IF(A9855=A$5:A9855,IF(C9855=C$5:C9855,1,0),0))</f>
        <v>35</v>
      </c>
    </row>
    <row r="9856" spans="1:7" x14ac:dyDescent="0.25">
      <c r="A9856" s="52">
        <v>2019</v>
      </c>
      <c r="B9856" s="53" t="str">
        <f t="shared" si="306"/>
        <v>2019_GA36</v>
      </c>
      <c r="C9856" s="52" t="s">
        <v>211</v>
      </c>
      <c r="D9856" s="52" t="s">
        <v>509</v>
      </c>
      <c r="E9856" s="53" t="str">
        <f t="shared" si="307"/>
        <v>2019_GACOLUMBIA</v>
      </c>
      <c r="F9856" s="52">
        <v>484350</v>
      </c>
      <c r="G9856" s="53">
        <f t="array" ref="G9856">SUM(IF(A9856=A$5:A9856,IF(C9856=C$5:C9856,1,0),0))</f>
        <v>36</v>
      </c>
    </row>
    <row r="9857" spans="1:7" x14ac:dyDescent="0.25">
      <c r="A9857" s="52">
        <v>2019</v>
      </c>
      <c r="B9857" s="53" t="str">
        <f t="shared" si="306"/>
        <v>2019_GA37</v>
      </c>
      <c r="C9857" s="52" t="s">
        <v>211</v>
      </c>
      <c r="D9857" s="52" t="s">
        <v>697</v>
      </c>
      <c r="E9857" s="53" t="str">
        <f t="shared" si="307"/>
        <v>2019_GACOOK</v>
      </c>
      <c r="F9857" s="52">
        <v>484350</v>
      </c>
      <c r="G9857" s="53">
        <f t="array" ref="G9857">SUM(IF(A9857=A$5:A9857,IF(C9857=C$5:C9857,1,0),0))</f>
        <v>37</v>
      </c>
    </row>
    <row r="9858" spans="1:7" x14ac:dyDescent="0.25">
      <c r="A9858" s="52">
        <v>2019</v>
      </c>
      <c r="B9858" s="53" t="str">
        <f t="shared" si="306"/>
        <v>2019_GA38</v>
      </c>
      <c r="C9858" s="52" t="s">
        <v>211</v>
      </c>
      <c r="D9858" s="52" t="s">
        <v>698</v>
      </c>
      <c r="E9858" s="53" t="str">
        <f t="shared" si="307"/>
        <v>2019_GACOWETA</v>
      </c>
      <c r="F9858" s="52">
        <v>484350</v>
      </c>
      <c r="G9858" s="53">
        <f t="array" ref="G9858">SUM(IF(A9858=A$5:A9858,IF(C9858=C$5:C9858,1,0),0))</f>
        <v>38</v>
      </c>
    </row>
    <row r="9859" spans="1:7" x14ac:dyDescent="0.25">
      <c r="A9859" s="52">
        <v>2019</v>
      </c>
      <c r="B9859" s="53" t="str">
        <f t="shared" si="306"/>
        <v>2019_GA39</v>
      </c>
      <c r="C9859" s="52" t="s">
        <v>211</v>
      </c>
      <c r="D9859" s="52" t="s">
        <v>512</v>
      </c>
      <c r="E9859" s="53" t="str">
        <f t="shared" si="307"/>
        <v>2019_GACRAWFORD</v>
      </c>
      <c r="F9859" s="52">
        <v>484350</v>
      </c>
      <c r="G9859" s="53">
        <f t="array" ref="G9859">SUM(IF(A9859=A$5:A9859,IF(C9859=C$5:C9859,1,0),0))</f>
        <v>39</v>
      </c>
    </row>
    <row r="9860" spans="1:7" x14ac:dyDescent="0.25">
      <c r="A9860" s="52">
        <v>2019</v>
      </c>
      <c r="B9860" s="53" t="str">
        <f t="shared" si="306"/>
        <v>2019_GA40</v>
      </c>
      <c r="C9860" s="52" t="s">
        <v>211</v>
      </c>
      <c r="D9860" s="52" t="s">
        <v>699</v>
      </c>
      <c r="E9860" s="53" t="str">
        <f t="shared" si="307"/>
        <v>2019_GACRISP</v>
      </c>
      <c r="F9860" s="52">
        <v>484350</v>
      </c>
      <c r="G9860" s="53">
        <f t="array" ref="G9860">SUM(IF(A9860=A$5:A9860,IF(C9860=C$5:C9860,1,0),0))</f>
        <v>40</v>
      </c>
    </row>
    <row r="9861" spans="1:7" x14ac:dyDescent="0.25">
      <c r="A9861" s="52">
        <v>2019</v>
      </c>
      <c r="B9861" s="53" t="str">
        <f t="shared" si="306"/>
        <v>2019_GA41</v>
      </c>
      <c r="C9861" s="52" t="s">
        <v>211</v>
      </c>
      <c r="D9861" s="52" t="s">
        <v>700</v>
      </c>
      <c r="E9861" s="53" t="str">
        <f t="shared" si="307"/>
        <v>2019_GADADE</v>
      </c>
      <c r="F9861" s="52">
        <v>484350</v>
      </c>
      <c r="G9861" s="53">
        <f t="array" ref="G9861">SUM(IF(A9861=A$5:A9861,IF(C9861=C$5:C9861,1,0),0))</f>
        <v>41</v>
      </c>
    </row>
    <row r="9862" spans="1:7" x14ac:dyDescent="0.25">
      <c r="A9862" s="52">
        <v>2019</v>
      </c>
      <c r="B9862" s="53" t="str">
        <f t="shared" ref="B9862:B9925" si="308">A9862&amp;"_"&amp;C9862&amp;G9862</f>
        <v>2019_GA42</v>
      </c>
      <c r="C9862" s="52" t="s">
        <v>211</v>
      </c>
      <c r="D9862" s="52" t="s">
        <v>701</v>
      </c>
      <c r="E9862" s="53" t="str">
        <f t="shared" ref="E9862:E9925" si="309">A9862&amp;"_"&amp;C9862&amp;D9862</f>
        <v>2019_GADAWSON</v>
      </c>
      <c r="F9862" s="52">
        <v>484350</v>
      </c>
      <c r="G9862" s="53">
        <f t="array" ref="G9862">SUM(IF(A9862=A$5:A9862,IF(C9862=C$5:C9862,1,0),0))</f>
        <v>42</v>
      </c>
    </row>
    <row r="9863" spans="1:7" x14ac:dyDescent="0.25">
      <c r="A9863" s="52">
        <v>2019</v>
      </c>
      <c r="B9863" s="53" t="str">
        <f t="shared" si="308"/>
        <v>2019_GA43</v>
      </c>
      <c r="C9863" s="52" t="s">
        <v>211</v>
      </c>
      <c r="D9863" s="52" t="s">
        <v>702</v>
      </c>
      <c r="E9863" s="53" t="str">
        <f t="shared" si="309"/>
        <v>2019_GADECATUR</v>
      </c>
      <c r="F9863" s="52">
        <v>484350</v>
      </c>
      <c r="G9863" s="53">
        <f t="array" ref="G9863">SUM(IF(A9863=A$5:A9863,IF(C9863=C$5:C9863,1,0),0))</f>
        <v>43</v>
      </c>
    </row>
    <row r="9864" spans="1:7" x14ac:dyDescent="0.25">
      <c r="A9864" s="52">
        <v>2019</v>
      </c>
      <c r="B9864" s="53" t="str">
        <f t="shared" si="308"/>
        <v>2019_GA44</v>
      </c>
      <c r="C9864" s="52" t="s">
        <v>211</v>
      </c>
      <c r="D9864" s="52" t="s">
        <v>703</v>
      </c>
      <c r="E9864" s="53" t="str">
        <f t="shared" si="309"/>
        <v>2019_GADEKALB</v>
      </c>
      <c r="F9864" s="52">
        <v>484350</v>
      </c>
      <c r="G9864" s="53">
        <f t="array" ref="G9864">SUM(IF(A9864=A$5:A9864,IF(C9864=C$5:C9864,1,0),0))</f>
        <v>44</v>
      </c>
    </row>
    <row r="9865" spans="1:7" x14ac:dyDescent="0.25">
      <c r="A9865" s="52">
        <v>2019</v>
      </c>
      <c r="B9865" s="53" t="str">
        <f t="shared" si="308"/>
        <v>2019_GA45</v>
      </c>
      <c r="C9865" s="52" t="s">
        <v>211</v>
      </c>
      <c r="D9865" s="52" t="s">
        <v>704</v>
      </c>
      <c r="E9865" s="53" t="str">
        <f t="shared" si="309"/>
        <v>2019_GADODGE</v>
      </c>
      <c r="F9865" s="52">
        <v>484350</v>
      </c>
      <c r="G9865" s="53">
        <f t="array" ref="G9865">SUM(IF(A9865=A$5:A9865,IF(C9865=C$5:C9865,1,0),0))</f>
        <v>45</v>
      </c>
    </row>
    <row r="9866" spans="1:7" x14ac:dyDescent="0.25">
      <c r="A9866" s="52">
        <v>2019</v>
      </c>
      <c r="B9866" s="53" t="str">
        <f t="shared" si="308"/>
        <v>2019_GA46</v>
      </c>
      <c r="C9866" s="52" t="s">
        <v>211</v>
      </c>
      <c r="D9866" s="52" t="s">
        <v>705</v>
      </c>
      <c r="E9866" s="53" t="str">
        <f t="shared" si="309"/>
        <v>2019_GADOOLY</v>
      </c>
      <c r="F9866" s="52">
        <v>484350</v>
      </c>
      <c r="G9866" s="53">
        <f t="array" ref="G9866">SUM(IF(A9866=A$5:A9866,IF(C9866=C$5:C9866,1,0),0))</f>
        <v>46</v>
      </c>
    </row>
    <row r="9867" spans="1:7" x14ac:dyDescent="0.25">
      <c r="A9867" s="52">
        <v>2019</v>
      </c>
      <c r="B9867" s="53" t="str">
        <f t="shared" si="308"/>
        <v>2019_GA47</v>
      </c>
      <c r="C9867" s="52" t="s">
        <v>211</v>
      </c>
      <c r="D9867" s="52" t="s">
        <v>706</v>
      </c>
      <c r="E9867" s="53" t="str">
        <f t="shared" si="309"/>
        <v>2019_GADOUGHERTY</v>
      </c>
      <c r="F9867" s="52">
        <v>484350</v>
      </c>
      <c r="G9867" s="53">
        <f t="array" ref="G9867">SUM(IF(A9867=A$5:A9867,IF(C9867=C$5:C9867,1,0),0))</f>
        <v>47</v>
      </c>
    </row>
    <row r="9868" spans="1:7" x14ac:dyDescent="0.25">
      <c r="A9868" s="52">
        <v>2019</v>
      </c>
      <c r="B9868" s="53" t="str">
        <f t="shared" si="308"/>
        <v>2019_GA48</v>
      </c>
      <c r="C9868" s="52" t="s">
        <v>211</v>
      </c>
      <c r="D9868" s="52" t="s">
        <v>190</v>
      </c>
      <c r="E9868" s="53" t="str">
        <f t="shared" si="309"/>
        <v>2019_GADOUGLAS</v>
      </c>
      <c r="F9868" s="52">
        <v>484350</v>
      </c>
      <c r="G9868" s="53">
        <f t="array" ref="G9868">SUM(IF(A9868=A$5:A9868,IF(C9868=C$5:C9868,1,0),0))</f>
        <v>48</v>
      </c>
    </row>
    <row r="9869" spans="1:7" x14ac:dyDescent="0.25">
      <c r="A9869" s="52">
        <v>2019</v>
      </c>
      <c r="B9869" s="53" t="str">
        <f t="shared" si="308"/>
        <v>2019_GA49</v>
      </c>
      <c r="C9869" s="52" t="s">
        <v>211</v>
      </c>
      <c r="D9869" s="52" t="s">
        <v>707</v>
      </c>
      <c r="E9869" s="53" t="str">
        <f t="shared" si="309"/>
        <v>2019_GAEARLY</v>
      </c>
      <c r="F9869" s="52">
        <v>484350</v>
      </c>
      <c r="G9869" s="53">
        <f t="array" ref="G9869">SUM(IF(A9869=A$5:A9869,IF(C9869=C$5:C9869,1,0),0))</f>
        <v>49</v>
      </c>
    </row>
    <row r="9870" spans="1:7" x14ac:dyDescent="0.25">
      <c r="A9870" s="52">
        <v>2019</v>
      </c>
      <c r="B9870" s="53" t="str">
        <f t="shared" si="308"/>
        <v>2019_GA50</v>
      </c>
      <c r="C9870" s="52" t="s">
        <v>211</v>
      </c>
      <c r="D9870" s="52" t="s">
        <v>708</v>
      </c>
      <c r="E9870" s="53" t="str">
        <f t="shared" si="309"/>
        <v>2019_GAECHOLS</v>
      </c>
      <c r="F9870" s="52">
        <v>484350</v>
      </c>
      <c r="G9870" s="53">
        <f t="array" ref="G9870">SUM(IF(A9870=A$5:A9870,IF(C9870=C$5:C9870,1,0),0))</f>
        <v>50</v>
      </c>
    </row>
    <row r="9871" spans="1:7" x14ac:dyDescent="0.25">
      <c r="A9871" s="52">
        <v>2019</v>
      </c>
      <c r="B9871" s="53" t="str">
        <f t="shared" si="308"/>
        <v>2019_GA51</v>
      </c>
      <c r="C9871" s="52" t="s">
        <v>211</v>
      </c>
      <c r="D9871" s="52" t="s">
        <v>709</v>
      </c>
      <c r="E9871" s="53" t="str">
        <f t="shared" si="309"/>
        <v>2019_GAEFFINGHAM</v>
      </c>
      <c r="F9871" s="52">
        <v>484350</v>
      </c>
      <c r="G9871" s="53">
        <f t="array" ref="G9871">SUM(IF(A9871=A$5:A9871,IF(C9871=C$5:C9871,1,0),0))</f>
        <v>51</v>
      </c>
    </row>
    <row r="9872" spans="1:7" x14ac:dyDescent="0.25">
      <c r="A9872" s="52">
        <v>2019</v>
      </c>
      <c r="B9872" s="53" t="str">
        <f t="shared" si="308"/>
        <v>2019_GA52</v>
      </c>
      <c r="C9872" s="52" t="s">
        <v>211</v>
      </c>
      <c r="D9872" s="52" t="s">
        <v>192</v>
      </c>
      <c r="E9872" s="53" t="str">
        <f t="shared" si="309"/>
        <v>2019_GAELBERT</v>
      </c>
      <c r="F9872" s="52">
        <v>484350</v>
      </c>
      <c r="G9872" s="53">
        <f t="array" ref="G9872">SUM(IF(A9872=A$5:A9872,IF(C9872=C$5:C9872,1,0),0))</f>
        <v>52</v>
      </c>
    </row>
    <row r="9873" spans="1:7" x14ac:dyDescent="0.25">
      <c r="A9873" s="52">
        <v>2019</v>
      </c>
      <c r="B9873" s="53" t="str">
        <f t="shared" si="308"/>
        <v>2019_GA53</v>
      </c>
      <c r="C9873" s="52" t="s">
        <v>211</v>
      </c>
      <c r="D9873" s="52" t="s">
        <v>710</v>
      </c>
      <c r="E9873" s="53" t="str">
        <f t="shared" si="309"/>
        <v>2019_GAEMANUEL</v>
      </c>
      <c r="F9873" s="52">
        <v>484350</v>
      </c>
      <c r="G9873" s="53">
        <f t="array" ref="G9873">SUM(IF(A9873=A$5:A9873,IF(C9873=C$5:C9873,1,0),0))</f>
        <v>53</v>
      </c>
    </row>
    <row r="9874" spans="1:7" x14ac:dyDescent="0.25">
      <c r="A9874" s="52">
        <v>2019</v>
      </c>
      <c r="B9874" s="53" t="str">
        <f t="shared" si="308"/>
        <v>2019_GA54</v>
      </c>
      <c r="C9874" s="52" t="s">
        <v>211</v>
      </c>
      <c r="D9874" s="52" t="s">
        <v>711</v>
      </c>
      <c r="E9874" s="53" t="str">
        <f t="shared" si="309"/>
        <v>2019_GAEVANS</v>
      </c>
      <c r="F9874" s="52">
        <v>484350</v>
      </c>
      <c r="G9874" s="53">
        <f t="array" ref="G9874">SUM(IF(A9874=A$5:A9874,IF(C9874=C$5:C9874,1,0),0))</f>
        <v>54</v>
      </c>
    </row>
    <row r="9875" spans="1:7" x14ac:dyDescent="0.25">
      <c r="A9875" s="52">
        <v>2019</v>
      </c>
      <c r="B9875" s="53" t="str">
        <f t="shared" si="308"/>
        <v>2019_GA55</v>
      </c>
      <c r="C9875" s="52" t="s">
        <v>211</v>
      </c>
      <c r="D9875" s="52" t="s">
        <v>712</v>
      </c>
      <c r="E9875" s="53" t="str">
        <f t="shared" si="309"/>
        <v>2019_GAFANNIN</v>
      </c>
      <c r="F9875" s="52">
        <v>484350</v>
      </c>
      <c r="G9875" s="53">
        <f t="array" ref="G9875">SUM(IF(A9875=A$5:A9875,IF(C9875=C$5:C9875,1,0),0))</f>
        <v>55</v>
      </c>
    </row>
    <row r="9876" spans="1:7" x14ac:dyDescent="0.25">
      <c r="A9876" s="52">
        <v>2019</v>
      </c>
      <c r="B9876" s="53" t="str">
        <f t="shared" si="308"/>
        <v>2019_GA56</v>
      </c>
      <c r="C9876" s="52" t="s">
        <v>211</v>
      </c>
      <c r="D9876" s="52" t="s">
        <v>454</v>
      </c>
      <c r="E9876" s="53" t="str">
        <f t="shared" si="309"/>
        <v>2019_GAFAYETTE</v>
      </c>
      <c r="F9876" s="52">
        <v>484350</v>
      </c>
      <c r="G9876" s="53">
        <f t="array" ref="G9876">SUM(IF(A9876=A$5:A9876,IF(C9876=C$5:C9876,1,0),0))</f>
        <v>56</v>
      </c>
    </row>
    <row r="9877" spans="1:7" x14ac:dyDescent="0.25">
      <c r="A9877" s="52">
        <v>2019</v>
      </c>
      <c r="B9877" s="53" t="str">
        <f t="shared" si="308"/>
        <v>2019_GA57</v>
      </c>
      <c r="C9877" s="52" t="s">
        <v>211</v>
      </c>
      <c r="D9877" s="52" t="s">
        <v>713</v>
      </c>
      <c r="E9877" s="53" t="str">
        <f t="shared" si="309"/>
        <v>2019_GAFLOYD</v>
      </c>
      <c r="F9877" s="52">
        <v>484350</v>
      </c>
      <c r="G9877" s="53">
        <f t="array" ref="G9877">SUM(IF(A9877=A$5:A9877,IF(C9877=C$5:C9877,1,0),0))</f>
        <v>57</v>
      </c>
    </row>
    <row r="9878" spans="1:7" x14ac:dyDescent="0.25">
      <c r="A9878" s="52">
        <v>2019</v>
      </c>
      <c r="B9878" s="53" t="str">
        <f t="shared" si="308"/>
        <v>2019_GA58</v>
      </c>
      <c r="C9878" s="52" t="s">
        <v>211</v>
      </c>
      <c r="D9878" s="52" t="s">
        <v>714</v>
      </c>
      <c r="E9878" s="53" t="str">
        <f t="shared" si="309"/>
        <v>2019_GAFORSYTH</v>
      </c>
      <c r="F9878" s="52">
        <v>484350</v>
      </c>
      <c r="G9878" s="53">
        <f t="array" ref="G9878">SUM(IF(A9878=A$5:A9878,IF(C9878=C$5:C9878,1,0),0))</f>
        <v>58</v>
      </c>
    </row>
    <row r="9879" spans="1:7" x14ac:dyDescent="0.25">
      <c r="A9879" s="52">
        <v>2019</v>
      </c>
      <c r="B9879" s="53" t="str">
        <f t="shared" si="308"/>
        <v>2019_GA59</v>
      </c>
      <c r="C9879" s="52" t="s">
        <v>211</v>
      </c>
      <c r="D9879" s="52" t="s">
        <v>455</v>
      </c>
      <c r="E9879" s="53" t="str">
        <f t="shared" si="309"/>
        <v>2019_GAFRANKLIN</v>
      </c>
      <c r="F9879" s="52">
        <v>484350</v>
      </c>
      <c r="G9879" s="53">
        <f t="array" ref="G9879">SUM(IF(A9879=A$5:A9879,IF(C9879=C$5:C9879,1,0),0))</f>
        <v>59</v>
      </c>
    </row>
    <row r="9880" spans="1:7" x14ac:dyDescent="0.25">
      <c r="A9880" s="52">
        <v>2019</v>
      </c>
      <c r="B9880" s="53" t="str">
        <f t="shared" si="308"/>
        <v>2019_GA60</v>
      </c>
      <c r="C9880" s="52" t="s">
        <v>211</v>
      </c>
      <c r="D9880" s="52" t="s">
        <v>518</v>
      </c>
      <c r="E9880" s="53" t="str">
        <f t="shared" si="309"/>
        <v>2019_GAFULTON</v>
      </c>
      <c r="F9880" s="52">
        <v>484350</v>
      </c>
      <c r="G9880" s="53">
        <f t="array" ref="G9880">SUM(IF(A9880=A$5:A9880,IF(C9880=C$5:C9880,1,0),0))</f>
        <v>60</v>
      </c>
    </row>
    <row r="9881" spans="1:7" x14ac:dyDescent="0.25">
      <c r="A9881" s="52">
        <v>2019</v>
      </c>
      <c r="B9881" s="53" t="str">
        <f t="shared" si="308"/>
        <v>2019_GA61</v>
      </c>
      <c r="C9881" s="52" t="s">
        <v>211</v>
      </c>
      <c r="D9881" s="52" t="s">
        <v>715</v>
      </c>
      <c r="E9881" s="53" t="str">
        <f t="shared" si="309"/>
        <v>2019_GAGILMER</v>
      </c>
      <c r="F9881" s="52">
        <v>484350</v>
      </c>
      <c r="G9881" s="53">
        <f t="array" ref="G9881">SUM(IF(A9881=A$5:A9881,IF(C9881=C$5:C9881,1,0),0))</f>
        <v>61</v>
      </c>
    </row>
    <row r="9882" spans="1:7" x14ac:dyDescent="0.25">
      <c r="A9882" s="52">
        <v>2019</v>
      </c>
      <c r="B9882" s="53" t="str">
        <f t="shared" si="308"/>
        <v>2019_GA62</v>
      </c>
      <c r="C9882" s="52" t="s">
        <v>211</v>
      </c>
      <c r="D9882" s="52" t="s">
        <v>716</v>
      </c>
      <c r="E9882" s="53" t="str">
        <f t="shared" si="309"/>
        <v>2019_GAGLASCOCK</v>
      </c>
      <c r="F9882" s="52">
        <v>484350</v>
      </c>
      <c r="G9882" s="53">
        <f t="array" ref="G9882">SUM(IF(A9882=A$5:A9882,IF(C9882=C$5:C9882,1,0),0))</f>
        <v>62</v>
      </c>
    </row>
    <row r="9883" spans="1:7" x14ac:dyDescent="0.25">
      <c r="A9883" s="52">
        <v>2019</v>
      </c>
      <c r="B9883" s="53" t="str">
        <f t="shared" si="308"/>
        <v>2019_GA63</v>
      </c>
      <c r="C9883" s="52" t="s">
        <v>211</v>
      </c>
      <c r="D9883" s="52" t="s">
        <v>717</v>
      </c>
      <c r="E9883" s="53" t="str">
        <f t="shared" si="309"/>
        <v>2019_GAGLYNN</v>
      </c>
      <c r="F9883" s="52">
        <v>484350</v>
      </c>
      <c r="G9883" s="53">
        <f t="array" ref="G9883">SUM(IF(A9883=A$5:A9883,IF(C9883=C$5:C9883,1,0),0))</f>
        <v>63</v>
      </c>
    </row>
    <row r="9884" spans="1:7" x14ac:dyDescent="0.25">
      <c r="A9884" s="52">
        <v>2019</v>
      </c>
      <c r="B9884" s="53" t="str">
        <f t="shared" si="308"/>
        <v>2019_GA64</v>
      </c>
      <c r="C9884" s="52" t="s">
        <v>211</v>
      </c>
      <c r="D9884" s="52" t="s">
        <v>718</v>
      </c>
      <c r="E9884" s="53" t="str">
        <f t="shared" si="309"/>
        <v>2019_GAGORDON</v>
      </c>
      <c r="F9884" s="52">
        <v>484350</v>
      </c>
      <c r="G9884" s="53">
        <f t="array" ref="G9884">SUM(IF(A9884=A$5:A9884,IF(C9884=C$5:C9884,1,0),0))</f>
        <v>64</v>
      </c>
    </row>
    <row r="9885" spans="1:7" x14ac:dyDescent="0.25">
      <c r="A9885" s="52">
        <v>2019</v>
      </c>
      <c r="B9885" s="53" t="str">
        <f t="shared" si="308"/>
        <v>2019_GA65</v>
      </c>
      <c r="C9885" s="52" t="s">
        <v>211</v>
      </c>
      <c r="D9885" s="52" t="s">
        <v>719</v>
      </c>
      <c r="E9885" s="53" t="str">
        <f t="shared" si="309"/>
        <v>2019_GAGRADY</v>
      </c>
      <c r="F9885" s="52">
        <v>484350</v>
      </c>
      <c r="G9885" s="53">
        <f t="array" ref="G9885">SUM(IF(A9885=A$5:A9885,IF(C9885=C$5:C9885,1,0),0))</f>
        <v>65</v>
      </c>
    </row>
    <row r="9886" spans="1:7" x14ac:dyDescent="0.25">
      <c r="A9886" s="52">
        <v>2019</v>
      </c>
      <c r="B9886" s="53" t="str">
        <f t="shared" si="308"/>
        <v>2019_GA66</v>
      </c>
      <c r="C9886" s="52" t="s">
        <v>211</v>
      </c>
      <c r="D9886" s="52" t="s">
        <v>212</v>
      </c>
      <c r="E9886" s="53" t="str">
        <f t="shared" si="309"/>
        <v>2019_GAGREENE</v>
      </c>
      <c r="F9886" s="52">
        <v>515200</v>
      </c>
      <c r="G9886" s="53">
        <f t="array" ref="G9886">SUM(IF(A9886=A$5:A9886,IF(C9886=C$5:C9886,1,0),0))</f>
        <v>66</v>
      </c>
    </row>
    <row r="9887" spans="1:7" x14ac:dyDescent="0.25">
      <c r="A9887" s="52">
        <v>2019</v>
      </c>
      <c r="B9887" s="53" t="str">
        <f t="shared" si="308"/>
        <v>2019_GA67</v>
      </c>
      <c r="C9887" s="52" t="s">
        <v>211</v>
      </c>
      <c r="D9887" s="52" t="s">
        <v>720</v>
      </c>
      <c r="E9887" s="53" t="str">
        <f t="shared" si="309"/>
        <v>2019_GAGWINNETT</v>
      </c>
      <c r="F9887" s="52">
        <v>484350</v>
      </c>
      <c r="G9887" s="53">
        <f t="array" ref="G9887">SUM(IF(A9887=A$5:A9887,IF(C9887=C$5:C9887,1,0),0))</f>
        <v>67</v>
      </c>
    </row>
    <row r="9888" spans="1:7" x14ac:dyDescent="0.25">
      <c r="A9888" s="52">
        <v>2019</v>
      </c>
      <c r="B9888" s="53" t="str">
        <f t="shared" si="308"/>
        <v>2019_GA68</v>
      </c>
      <c r="C9888" s="52" t="s">
        <v>211</v>
      </c>
      <c r="D9888" s="52" t="s">
        <v>721</v>
      </c>
      <c r="E9888" s="53" t="str">
        <f t="shared" si="309"/>
        <v>2019_GAHABERSHAM</v>
      </c>
      <c r="F9888" s="52">
        <v>484350</v>
      </c>
      <c r="G9888" s="53">
        <f t="array" ref="G9888">SUM(IF(A9888=A$5:A9888,IF(C9888=C$5:C9888,1,0),0))</f>
        <v>68</v>
      </c>
    </row>
    <row r="9889" spans="1:7" x14ac:dyDescent="0.25">
      <c r="A9889" s="52">
        <v>2019</v>
      </c>
      <c r="B9889" s="53" t="str">
        <f t="shared" si="308"/>
        <v>2019_GA69</v>
      </c>
      <c r="C9889" s="52" t="s">
        <v>211</v>
      </c>
      <c r="D9889" s="52" t="s">
        <v>722</v>
      </c>
      <c r="E9889" s="53" t="str">
        <f t="shared" si="309"/>
        <v>2019_GAHALL</v>
      </c>
      <c r="F9889" s="52">
        <v>484350</v>
      </c>
      <c r="G9889" s="53">
        <f t="array" ref="G9889">SUM(IF(A9889=A$5:A9889,IF(C9889=C$5:C9889,1,0),0))</f>
        <v>69</v>
      </c>
    </row>
    <row r="9890" spans="1:7" x14ac:dyDescent="0.25">
      <c r="A9890" s="52">
        <v>2019</v>
      </c>
      <c r="B9890" s="53" t="str">
        <f t="shared" si="308"/>
        <v>2019_GA70</v>
      </c>
      <c r="C9890" s="52" t="s">
        <v>211</v>
      </c>
      <c r="D9890" s="52" t="s">
        <v>723</v>
      </c>
      <c r="E9890" s="53" t="str">
        <f t="shared" si="309"/>
        <v>2019_GAHANCOCK</v>
      </c>
      <c r="F9890" s="52">
        <v>484350</v>
      </c>
      <c r="G9890" s="53">
        <f t="array" ref="G9890">SUM(IF(A9890=A$5:A9890,IF(C9890=C$5:C9890,1,0),0))</f>
        <v>70</v>
      </c>
    </row>
    <row r="9891" spans="1:7" x14ac:dyDescent="0.25">
      <c r="A9891" s="52">
        <v>2019</v>
      </c>
      <c r="B9891" s="53" t="str">
        <f t="shared" si="308"/>
        <v>2019_GA71</v>
      </c>
      <c r="C9891" s="52" t="s">
        <v>211</v>
      </c>
      <c r="D9891" s="52" t="s">
        <v>724</v>
      </c>
      <c r="E9891" s="53" t="str">
        <f t="shared" si="309"/>
        <v>2019_GAHARALSON</v>
      </c>
      <c r="F9891" s="52">
        <v>484350</v>
      </c>
      <c r="G9891" s="53">
        <f t="array" ref="G9891">SUM(IF(A9891=A$5:A9891,IF(C9891=C$5:C9891,1,0),0))</f>
        <v>71</v>
      </c>
    </row>
    <row r="9892" spans="1:7" x14ac:dyDescent="0.25">
      <c r="A9892" s="52">
        <v>2019</v>
      </c>
      <c r="B9892" s="53" t="str">
        <f t="shared" si="308"/>
        <v>2019_GA72</v>
      </c>
      <c r="C9892" s="52" t="s">
        <v>211</v>
      </c>
      <c r="D9892" s="52" t="s">
        <v>725</v>
      </c>
      <c r="E9892" s="53" t="str">
        <f t="shared" si="309"/>
        <v>2019_GAHARRIS</v>
      </c>
      <c r="F9892" s="52">
        <v>484350</v>
      </c>
      <c r="G9892" s="53">
        <f t="array" ref="G9892">SUM(IF(A9892=A$5:A9892,IF(C9892=C$5:C9892,1,0),0))</f>
        <v>72</v>
      </c>
    </row>
    <row r="9893" spans="1:7" x14ac:dyDescent="0.25">
      <c r="A9893" s="52">
        <v>2019</v>
      </c>
      <c r="B9893" s="53" t="str">
        <f t="shared" si="308"/>
        <v>2019_GA73</v>
      </c>
      <c r="C9893" s="52" t="s">
        <v>211</v>
      </c>
      <c r="D9893" s="52" t="s">
        <v>726</v>
      </c>
      <c r="E9893" s="53" t="str">
        <f t="shared" si="309"/>
        <v>2019_GAHART</v>
      </c>
      <c r="F9893" s="52">
        <v>484350</v>
      </c>
      <c r="G9893" s="53">
        <f t="array" ref="G9893">SUM(IF(A9893=A$5:A9893,IF(C9893=C$5:C9893,1,0),0))</f>
        <v>73</v>
      </c>
    </row>
    <row r="9894" spans="1:7" x14ac:dyDescent="0.25">
      <c r="A9894" s="52">
        <v>2019</v>
      </c>
      <c r="B9894" s="53" t="str">
        <f t="shared" si="308"/>
        <v>2019_GA74</v>
      </c>
      <c r="C9894" s="52" t="s">
        <v>211</v>
      </c>
      <c r="D9894" s="52" t="s">
        <v>727</v>
      </c>
      <c r="E9894" s="53" t="str">
        <f t="shared" si="309"/>
        <v>2019_GAHEARD</v>
      </c>
      <c r="F9894" s="52">
        <v>484350</v>
      </c>
      <c r="G9894" s="53">
        <f t="array" ref="G9894">SUM(IF(A9894=A$5:A9894,IF(C9894=C$5:C9894,1,0),0))</f>
        <v>74</v>
      </c>
    </row>
    <row r="9895" spans="1:7" x14ac:dyDescent="0.25">
      <c r="A9895" s="52">
        <v>2019</v>
      </c>
      <c r="B9895" s="53" t="str">
        <f t="shared" si="308"/>
        <v>2019_GA75</v>
      </c>
      <c r="C9895" s="52" t="s">
        <v>211</v>
      </c>
      <c r="D9895" s="52" t="s">
        <v>458</v>
      </c>
      <c r="E9895" s="53" t="str">
        <f t="shared" si="309"/>
        <v>2019_GAHENRY</v>
      </c>
      <c r="F9895" s="52">
        <v>484350</v>
      </c>
      <c r="G9895" s="53">
        <f t="array" ref="G9895">SUM(IF(A9895=A$5:A9895,IF(C9895=C$5:C9895,1,0),0))</f>
        <v>75</v>
      </c>
    </row>
    <row r="9896" spans="1:7" x14ac:dyDescent="0.25">
      <c r="A9896" s="52">
        <v>2019</v>
      </c>
      <c r="B9896" s="53" t="str">
        <f t="shared" si="308"/>
        <v>2019_GA76</v>
      </c>
      <c r="C9896" s="52" t="s">
        <v>211</v>
      </c>
      <c r="D9896" s="52" t="s">
        <v>459</v>
      </c>
      <c r="E9896" s="53" t="str">
        <f t="shared" si="309"/>
        <v>2019_GAHOUSTON</v>
      </c>
      <c r="F9896" s="52">
        <v>484350</v>
      </c>
      <c r="G9896" s="53">
        <f t="array" ref="G9896">SUM(IF(A9896=A$5:A9896,IF(C9896=C$5:C9896,1,0),0))</f>
        <v>76</v>
      </c>
    </row>
    <row r="9897" spans="1:7" x14ac:dyDescent="0.25">
      <c r="A9897" s="52">
        <v>2019</v>
      </c>
      <c r="B9897" s="53" t="str">
        <f t="shared" si="308"/>
        <v>2019_GA77</v>
      </c>
      <c r="C9897" s="52" t="s">
        <v>211</v>
      </c>
      <c r="D9897" s="52" t="s">
        <v>728</v>
      </c>
      <c r="E9897" s="53" t="str">
        <f t="shared" si="309"/>
        <v>2019_GAIRWIN</v>
      </c>
      <c r="F9897" s="52">
        <v>484350</v>
      </c>
      <c r="G9897" s="53">
        <f t="array" ref="G9897">SUM(IF(A9897=A$5:A9897,IF(C9897=C$5:C9897,1,0),0))</f>
        <v>77</v>
      </c>
    </row>
    <row r="9898" spans="1:7" x14ac:dyDescent="0.25">
      <c r="A9898" s="52">
        <v>2019</v>
      </c>
      <c r="B9898" s="53" t="str">
        <f t="shared" si="308"/>
        <v>2019_GA78</v>
      </c>
      <c r="C9898" s="52" t="s">
        <v>211</v>
      </c>
      <c r="D9898" s="52" t="s">
        <v>460</v>
      </c>
      <c r="E9898" s="53" t="str">
        <f t="shared" si="309"/>
        <v>2019_GAJACKSON</v>
      </c>
      <c r="F9898" s="52">
        <v>484350</v>
      </c>
      <c r="G9898" s="53">
        <f t="array" ref="G9898">SUM(IF(A9898=A$5:A9898,IF(C9898=C$5:C9898,1,0),0))</f>
        <v>78</v>
      </c>
    </row>
    <row r="9899" spans="1:7" x14ac:dyDescent="0.25">
      <c r="A9899" s="52">
        <v>2019</v>
      </c>
      <c r="B9899" s="53" t="str">
        <f t="shared" si="308"/>
        <v>2019_GA79</v>
      </c>
      <c r="C9899" s="52" t="s">
        <v>211</v>
      </c>
      <c r="D9899" s="52" t="s">
        <v>729</v>
      </c>
      <c r="E9899" s="53" t="str">
        <f t="shared" si="309"/>
        <v>2019_GAJASPER</v>
      </c>
      <c r="F9899" s="52">
        <v>484350</v>
      </c>
      <c r="G9899" s="53">
        <f t="array" ref="G9899">SUM(IF(A9899=A$5:A9899,IF(C9899=C$5:C9899,1,0),0))</f>
        <v>79</v>
      </c>
    </row>
    <row r="9900" spans="1:7" x14ac:dyDescent="0.25">
      <c r="A9900" s="52">
        <v>2019</v>
      </c>
      <c r="B9900" s="53" t="str">
        <f t="shared" si="308"/>
        <v>2019_GA80</v>
      </c>
      <c r="C9900" s="52" t="s">
        <v>211</v>
      </c>
      <c r="D9900" s="52" t="s">
        <v>730</v>
      </c>
      <c r="E9900" s="53" t="str">
        <f t="shared" si="309"/>
        <v>2019_GAJEFF DAVIS</v>
      </c>
      <c r="F9900" s="52">
        <v>484350</v>
      </c>
      <c r="G9900" s="53">
        <f t="array" ref="G9900">SUM(IF(A9900=A$5:A9900,IF(C9900=C$5:C9900,1,0),0))</f>
        <v>80</v>
      </c>
    </row>
    <row r="9901" spans="1:7" x14ac:dyDescent="0.25">
      <c r="A9901" s="52">
        <v>2019</v>
      </c>
      <c r="B9901" s="53" t="str">
        <f t="shared" si="308"/>
        <v>2019_GA81</v>
      </c>
      <c r="C9901" s="52" t="s">
        <v>211</v>
      </c>
      <c r="D9901" s="52" t="s">
        <v>196</v>
      </c>
      <c r="E9901" s="53" t="str">
        <f t="shared" si="309"/>
        <v>2019_GAJEFFERSON</v>
      </c>
      <c r="F9901" s="52">
        <v>484350</v>
      </c>
      <c r="G9901" s="53">
        <f t="array" ref="G9901">SUM(IF(A9901=A$5:A9901,IF(C9901=C$5:C9901,1,0),0))</f>
        <v>81</v>
      </c>
    </row>
    <row r="9902" spans="1:7" x14ac:dyDescent="0.25">
      <c r="A9902" s="52">
        <v>2019</v>
      </c>
      <c r="B9902" s="53" t="str">
        <f t="shared" si="308"/>
        <v>2019_GA82</v>
      </c>
      <c r="C9902" s="52" t="s">
        <v>211</v>
      </c>
      <c r="D9902" s="52" t="s">
        <v>731</v>
      </c>
      <c r="E9902" s="53" t="str">
        <f t="shared" si="309"/>
        <v>2019_GAJENKINS</v>
      </c>
      <c r="F9902" s="52">
        <v>484350</v>
      </c>
      <c r="G9902" s="53">
        <f t="array" ref="G9902">SUM(IF(A9902=A$5:A9902,IF(C9902=C$5:C9902,1,0),0))</f>
        <v>82</v>
      </c>
    </row>
    <row r="9903" spans="1:7" x14ac:dyDescent="0.25">
      <c r="A9903" s="52">
        <v>2019</v>
      </c>
      <c r="B9903" s="53" t="str">
        <f t="shared" si="308"/>
        <v>2019_GA83</v>
      </c>
      <c r="C9903" s="52" t="s">
        <v>211</v>
      </c>
      <c r="D9903" s="52" t="s">
        <v>525</v>
      </c>
      <c r="E9903" s="53" t="str">
        <f t="shared" si="309"/>
        <v>2019_GAJOHNSON</v>
      </c>
      <c r="F9903" s="52">
        <v>484350</v>
      </c>
      <c r="G9903" s="53">
        <f t="array" ref="G9903">SUM(IF(A9903=A$5:A9903,IF(C9903=C$5:C9903,1,0),0))</f>
        <v>83</v>
      </c>
    </row>
    <row r="9904" spans="1:7" x14ac:dyDescent="0.25">
      <c r="A9904" s="52">
        <v>2019</v>
      </c>
      <c r="B9904" s="53" t="str">
        <f t="shared" si="308"/>
        <v>2019_GA84</v>
      </c>
      <c r="C9904" s="52" t="s">
        <v>211</v>
      </c>
      <c r="D9904" s="52" t="s">
        <v>732</v>
      </c>
      <c r="E9904" s="53" t="str">
        <f t="shared" si="309"/>
        <v>2019_GAJONES</v>
      </c>
      <c r="F9904" s="52">
        <v>484350</v>
      </c>
      <c r="G9904" s="53">
        <f t="array" ref="G9904">SUM(IF(A9904=A$5:A9904,IF(C9904=C$5:C9904,1,0),0))</f>
        <v>84</v>
      </c>
    </row>
    <row r="9905" spans="1:7" x14ac:dyDescent="0.25">
      <c r="A9905" s="52">
        <v>2019</v>
      </c>
      <c r="B9905" s="53" t="str">
        <f t="shared" si="308"/>
        <v>2019_GA85</v>
      </c>
      <c r="C9905" s="52" t="s">
        <v>211</v>
      </c>
      <c r="D9905" s="52" t="s">
        <v>461</v>
      </c>
      <c r="E9905" s="53" t="str">
        <f t="shared" si="309"/>
        <v>2019_GALAMAR</v>
      </c>
      <c r="F9905" s="52">
        <v>484350</v>
      </c>
      <c r="G9905" s="53">
        <f t="array" ref="G9905">SUM(IF(A9905=A$5:A9905,IF(C9905=C$5:C9905,1,0),0))</f>
        <v>85</v>
      </c>
    </row>
    <row r="9906" spans="1:7" x14ac:dyDescent="0.25">
      <c r="A9906" s="52">
        <v>2019</v>
      </c>
      <c r="B9906" s="53" t="str">
        <f t="shared" si="308"/>
        <v>2019_GA86</v>
      </c>
      <c r="C9906" s="52" t="s">
        <v>211</v>
      </c>
      <c r="D9906" s="52" t="s">
        <v>733</v>
      </c>
      <c r="E9906" s="53" t="str">
        <f t="shared" si="309"/>
        <v>2019_GALANIER</v>
      </c>
      <c r="F9906" s="52">
        <v>484350</v>
      </c>
      <c r="G9906" s="53">
        <f t="array" ref="G9906">SUM(IF(A9906=A$5:A9906,IF(C9906=C$5:C9906,1,0),0))</f>
        <v>86</v>
      </c>
    </row>
    <row r="9907" spans="1:7" x14ac:dyDescent="0.25">
      <c r="A9907" s="52">
        <v>2019</v>
      </c>
      <c r="B9907" s="53" t="str">
        <f t="shared" si="308"/>
        <v>2019_GA87</v>
      </c>
      <c r="C9907" s="52" t="s">
        <v>211</v>
      </c>
      <c r="D9907" s="52" t="s">
        <v>734</v>
      </c>
      <c r="E9907" s="53" t="str">
        <f t="shared" si="309"/>
        <v>2019_GALAURENS</v>
      </c>
      <c r="F9907" s="52">
        <v>484350</v>
      </c>
      <c r="G9907" s="53">
        <f t="array" ref="G9907">SUM(IF(A9907=A$5:A9907,IF(C9907=C$5:C9907,1,0),0))</f>
        <v>87</v>
      </c>
    </row>
    <row r="9908" spans="1:7" x14ac:dyDescent="0.25">
      <c r="A9908" s="52">
        <v>2019</v>
      </c>
      <c r="B9908" s="53" t="str">
        <f t="shared" si="308"/>
        <v>2019_GA88</v>
      </c>
      <c r="C9908" s="52" t="s">
        <v>211</v>
      </c>
      <c r="D9908" s="52" t="s">
        <v>464</v>
      </c>
      <c r="E9908" s="53" t="str">
        <f t="shared" si="309"/>
        <v>2019_GALEE</v>
      </c>
      <c r="F9908" s="52">
        <v>484350</v>
      </c>
      <c r="G9908" s="53">
        <f t="array" ref="G9908">SUM(IF(A9908=A$5:A9908,IF(C9908=C$5:C9908,1,0),0))</f>
        <v>88</v>
      </c>
    </row>
    <row r="9909" spans="1:7" x14ac:dyDescent="0.25">
      <c r="A9909" s="52">
        <v>2019</v>
      </c>
      <c r="B9909" s="53" t="str">
        <f t="shared" si="308"/>
        <v>2019_GA89</v>
      </c>
      <c r="C9909" s="52" t="s">
        <v>211</v>
      </c>
      <c r="D9909" s="52" t="s">
        <v>652</v>
      </c>
      <c r="E9909" s="53" t="str">
        <f t="shared" si="309"/>
        <v>2019_GALIBERTY</v>
      </c>
      <c r="F9909" s="52">
        <v>484350</v>
      </c>
      <c r="G9909" s="53">
        <f t="array" ref="G9909">SUM(IF(A9909=A$5:A9909,IF(C9909=C$5:C9909,1,0),0))</f>
        <v>89</v>
      </c>
    </row>
    <row r="9910" spans="1:7" x14ac:dyDescent="0.25">
      <c r="A9910" s="52">
        <v>2019</v>
      </c>
      <c r="B9910" s="53" t="str">
        <f t="shared" si="308"/>
        <v>2019_GA90</v>
      </c>
      <c r="C9910" s="52" t="s">
        <v>211</v>
      </c>
      <c r="D9910" s="52" t="s">
        <v>221</v>
      </c>
      <c r="E9910" s="53" t="str">
        <f t="shared" si="309"/>
        <v>2019_GALINCOLN</v>
      </c>
      <c r="F9910" s="52">
        <v>484350</v>
      </c>
      <c r="G9910" s="53">
        <f t="array" ref="G9910">SUM(IF(A9910=A$5:A9910,IF(C9910=C$5:C9910,1,0),0))</f>
        <v>90</v>
      </c>
    </row>
    <row r="9911" spans="1:7" x14ac:dyDescent="0.25">
      <c r="A9911" s="52">
        <v>2019</v>
      </c>
      <c r="B9911" s="53" t="str">
        <f t="shared" si="308"/>
        <v>2019_GA91</v>
      </c>
      <c r="C9911" s="52" t="s">
        <v>211</v>
      </c>
      <c r="D9911" s="52" t="s">
        <v>735</v>
      </c>
      <c r="E9911" s="53" t="str">
        <f t="shared" si="309"/>
        <v>2019_GALONG</v>
      </c>
      <c r="F9911" s="52">
        <v>484350</v>
      </c>
      <c r="G9911" s="53">
        <f t="array" ref="G9911">SUM(IF(A9911=A$5:A9911,IF(C9911=C$5:C9911,1,0),0))</f>
        <v>91</v>
      </c>
    </row>
    <row r="9912" spans="1:7" x14ac:dyDescent="0.25">
      <c r="A9912" s="52">
        <v>2019</v>
      </c>
      <c r="B9912" s="53" t="str">
        <f t="shared" si="308"/>
        <v>2019_GA92</v>
      </c>
      <c r="C9912" s="52" t="s">
        <v>211</v>
      </c>
      <c r="D9912" s="52" t="s">
        <v>466</v>
      </c>
      <c r="E9912" s="53" t="str">
        <f t="shared" si="309"/>
        <v>2019_GALOWNDES</v>
      </c>
      <c r="F9912" s="52">
        <v>484350</v>
      </c>
      <c r="G9912" s="53">
        <f t="array" ref="G9912">SUM(IF(A9912=A$5:A9912,IF(C9912=C$5:C9912,1,0),0))</f>
        <v>92</v>
      </c>
    </row>
    <row r="9913" spans="1:7" x14ac:dyDescent="0.25">
      <c r="A9913" s="52">
        <v>2019</v>
      </c>
      <c r="B9913" s="53" t="str">
        <f t="shared" si="308"/>
        <v>2019_GA93</v>
      </c>
      <c r="C9913" s="52" t="s">
        <v>211</v>
      </c>
      <c r="D9913" s="52" t="s">
        <v>736</v>
      </c>
      <c r="E9913" s="53" t="str">
        <f t="shared" si="309"/>
        <v>2019_GALUMPKIN</v>
      </c>
      <c r="F9913" s="52">
        <v>484350</v>
      </c>
      <c r="G9913" s="53">
        <f t="array" ref="G9913">SUM(IF(A9913=A$5:A9913,IF(C9913=C$5:C9913,1,0),0))</f>
        <v>93</v>
      </c>
    </row>
    <row r="9914" spans="1:7" x14ac:dyDescent="0.25">
      <c r="A9914" s="52">
        <v>2019</v>
      </c>
      <c r="B9914" s="53" t="str">
        <f t="shared" si="308"/>
        <v>2019_GA94</v>
      </c>
      <c r="C9914" s="52" t="s">
        <v>211</v>
      </c>
      <c r="D9914" s="52" t="s">
        <v>737</v>
      </c>
      <c r="E9914" s="53" t="str">
        <f t="shared" si="309"/>
        <v>2019_GAMCDUFFIE</v>
      </c>
      <c r="F9914" s="52">
        <v>484350</v>
      </c>
      <c r="G9914" s="53">
        <f t="array" ref="G9914">SUM(IF(A9914=A$5:A9914,IF(C9914=C$5:C9914,1,0),0))</f>
        <v>94</v>
      </c>
    </row>
    <row r="9915" spans="1:7" x14ac:dyDescent="0.25">
      <c r="A9915" s="52">
        <v>2019</v>
      </c>
      <c r="B9915" s="53" t="str">
        <f t="shared" si="308"/>
        <v>2019_GA95</v>
      </c>
      <c r="C9915" s="52" t="s">
        <v>211</v>
      </c>
      <c r="D9915" s="52" t="s">
        <v>738</v>
      </c>
      <c r="E9915" s="53" t="str">
        <f t="shared" si="309"/>
        <v>2019_GAMCINTOSH</v>
      </c>
      <c r="F9915" s="52">
        <v>484350</v>
      </c>
      <c r="G9915" s="53">
        <f t="array" ref="G9915">SUM(IF(A9915=A$5:A9915,IF(C9915=C$5:C9915,1,0),0))</f>
        <v>95</v>
      </c>
    </row>
    <row r="9916" spans="1:7" x14ac:dyDescent="0.25">
      <c r="A9916" s="52">
        <v>2019</v>
      </c>
      <c r="B9916" s="53" t="str">
        <f t="shared" si="308"/>
        <v>2019_GA96</v>
      </c>
      <c r="C9916" s="52" t="s">
        <v>211</v>
      </c>
      <c r="D9916" s="52" t="s">
        <v>288</v>
      </c>
      <c r="E9916" s="53" t="str">
        <f t="shared" si="309"/>
        <v>2019_GAMACON</v>
      </c>
      <c r="F9916" s="52">
        <v>484350</v>
      </c>
      <c r="G9916" s="53">
        <f t="array" ref="G9916">SUM(IF(A9916=A$5:A9916,IF(C9916=C$5:C9916,1,0),0))</f>
        <v>96</v>
      </c>
    </row>
    <row r="9917" spans="1:7" x14ac:dyDescent="0.25">
      <c r="A9917" s="52">
        <v>2019</v>
      </c>
      <c r="B9917" s="53" t="str">
        <f t="shared" si="308"/>
        <v>2019_GA97</v>
      </c>
      <c r="C9917" s="52" t="s">
        <v>211</v>
      </c>
      <c r="D9917" s="52" t="s">
        <v>467</v>
      </c>
      <c r="E9917" s="53" t="str">
        <f t="shared" si="309"/>
        <v>2019_GAMADISON</v>
      </c>
      <c r="F9917" s="52">
        <v>484350</v>
      </c>
      <c r="G9917" s="53">
        <f t="array" ref="G9917">SUM(IF(A9917=A$5:A9917,IF(C9917=C$5:C9917,1,0),0))</f>
        <v>97</v>
      </c>
    </row>
    <row r="9918" spans="1:7" x14ac:dyDescent="0.25">
      <c r="A9918" s="52">
        <v>2019</v>
      </c>
      <c r="B9918" s="53" t="str">
        <f t="shared" si="308"/>
        <v>2019_GA98</v>
      </c>
      <c r="C9918" s="52" t="s">
        <v>211</v>
      </c>
      <c r="D9918" s="52" t="s">
        <v>469</v>
      </c>
      <c r="E9918" s="53" t="str">
        <f t="shared" si="309"/>
        <v>2019_GAMARION</v>
      </c>
      <c r="F9918" s="52">
        <v>484350</v>
      </c>
      <c r="G9918" s="53">
        <f t="array" ref="G9918">SUM(IF(A9918=A$5:A9918,IF(C9918=C$5:C9918,1,0),0))</f>
        <v>98</v>
      </c>
    </row>
    <row r="9919" spans="1:7" x14ac:dyDescent="0.25">
      <c r="A9919" s="52">
        <v>2019</v>
      </c>
      <c r="B9919" s="53" t="str">
        <f t="shared" si="308"/>
        <v>2019_GA99</v>
      </c>
      <c r="C9919" s="52" t="s">
        <v>211</v>
      </c>
      <c r="D9919" s="52" t="s">
        <v>739</v>
      </c>
      <c r="E9919" s="53" t="str">
        <f t="shared" si="309"/>
        <v>2019_GAMERIWETHER</v>
      </c>
      <c r="F9919" s="52">
        <v>484350</v>
      </c>
      <c r="G9919" s="53">
        <f t="array" ref="G9919">SUM(IF(A9919=A$5:A9919,IF(C9919=C$5:C9919,1,0),0))</f>
        <v>99</v>
      </c>
    </row>
    <row r="9920" spans="1:7" x14ac:dyDescent="0.25">
      <c r="A9920" s="52">
        <v>2019</v>
      </c>
      <c r="B9920" s="53" t="str">
        <f t="shared" si="308"/>
        <v>2019_GA100</v>
      </c>
      <c r="C9920" s="52" t="s">
        <v>211</v>
      </c>
      <c r="D9920" s="52" t="s">
        <v>530</v>
      </c>
      <c r="E9920" s="53" t="str">
        <f t="shared" si="309"/>
        <v>2019_GAMILLER</v>
      </c>
      <c r="F9920" s="52">
        <v>484350</v>
      </c>
      <c r="G9920" s="53">
        <f t="array" ref="G9920">SUM(IF(A9920=A$5:A9920,IF(C9920=C$5:C9920,1,0),0))</f>
        <v>100</v>
      </c>
    </row>
    <row r="9921" spans="1:7" x14ac:dyDescent="0.25">
      <c r="A9921" s="52">
        <v>2019</v>
      </c>
      <c r="B9921" s="53" t="str">
        <f t="shared" si="308"/>
        <v>2019_GA101</v>
      </c>
      <c r="C9921" s="52" t="s">
        <v>211</v>
      </c>
      <c r="D9921" s="52" t="s">
        <v>740</v>
      </c>
      <c r="E9921" s="53" t="str">
        <f t="shared" si="309"/>
        <v>2019_GAMITCHELL</v>
      </c>
      <c r="F9921" s="52">
        <v>484350</v>
      </c>
      <c r="G9921" s="53">
        <f t="array" ref="G9921">SUM(IF(A9921=A$5:A9921,IF(C9921=C$5:C9921,1,0),0))</f>
        <v>101</v>
      </c>
    </row>
    <row r="9922" spans="1:7" x14ac:dyDescent="0.25">
      <c r="A9922" s="52">
        <v>2019</v>
      </c>
      <c r="B9922" s="53" t="str">
        <f t="shared" si="308"/>
        <v>2019_GA102</v>
      </c>
      <c r="C9922" s="52" t="s">
        <v>211</v>
      </c>
      <c r="D9922" s="52" t="s">
        <v>210</v>
      </c>
      <c r="E9922" s="53" t="str">
        <f t="shared" si="309"/>
        <v>2019_GAMONROE</v>
      </c>
      <c r="F9922" s="52">
        <v>484350</v>
      </c>
      <c r="G9922" s="53">
        <f t="array" ref="G9922">SUM(IF(A9922=A$5:A9922,IF(C9922=C$5:C9922,1,0),0))</f>
        <v>102</v>
      </c>
    </row>
    <row r="9923" spans="1:7" x14ac:dyDescent="0.25">
      <c r="A9923" s="52">
        <v>2019</v>
      </c>
      <c r="B9923" s="53" t="str">
        <f t="shared" si="308"/>
        <v>2019_GA103</v>
      </c>
      <c r="C9923" s="52" t="s">
        <v>211</v>
      </c>
      <c r="D9923" s="52" t="s">
        <v>232</v>
      </c>
      <c r="E9923" s="53" t="str">
        <f t="shared" si="309"/>
        <v>2019_GAMONTGOMERY</v>
      </c>
      <c r="F9923" s="52">
        <v>484350</v>
      </c>
      <c r="G9923" s="53">
        <f t="array" ref="G9923">SUM(IF(A9923=A$5:A9923,IF(C9923=C$5:C9923,1,0),0))</f>
        <v>103</v>
      </c>
    </row>
    <row r="9924" spans="1:7" x14ac:dyDescent="0.25">
      <c r="A9924" s="52">
        <v>2019</v>
      </c>
      <c r="B9924" s="53" t="str">
        <f t="shared" si="308"/>
        <v>2019_GA104</v>
      </c>
      <c r="C9924" s="52" t="s">
        <v>211</v>
      </c>
      <c r="D9924" s="52" t="s">
        <v>472</v>
      </c>
      <c r="E9924" s="53" t="str">
        <f t="shared" si="309"/>
        <v>2019_GAMORGAN</v>
      </c>
      <c r="F9924" s="52">
        <v>484350</v>
      </c>
      <c r="G9924" s="53">
        <f t="array" ref="G9924">SUM(IF(A9924=A$5:A9924,IF(C9924=C$5:C9924,1,0),0))</f>
        <v>104</v>
      </c>
    </row>
    <row r="9925" spans="1:7" x14ac:dyDescent="0.25">
      <c r="A9925" s="52">
        <v>2019</v>
      </c>
      <c r="B9925" s="53" t="str">
        <f t="shared" si="308"/>
        <v>2019_GA105</v>
      </c>
      <c r="C9925" s="52" t="s">
        <v>211</v>
      </c>
      <c r="D9925" s="52" t="s">
        <v>741</v>
      </c>
      <c r="E9925" s="53" t="str">
        <f t="shared" si="309"/>
        <v>2019_GAMURRAY</v>
      </c>
      <c r="F9925" s="52">
        <v>484350</v>
      </c>
      <c r="G9925" s="53">
        <f t="array" ref="G9925">SUM(IF(A9925=A$5:A9925,IF(C9925=C$5:C9925,1,0),0))</f>
        <v>105</v>
      </c>
    </row>
    <row r="9926" spans="1:7" x14ac:dyDescent="0.25">
      <c r="A9926" s="52">
        <v>2019</v>
      </c>
      <c r="B9926" s="53" t="str">
        <f t="shared" ref="B9926:B9989" si="310">A9926&amp;"_"&amp;C9926&amp;G9926</f>
        <v>2019_GA106</v>
      </c>
      <c r="C9926" s="52" t="s">
        <v>211</v>
      </c>
      <c r="D9926" s="52" t="s">
        <v>742</v>
      </c>
      <c r="E9926" s="53" t="str">
        <f t="shared" ref="E9926:E9989" si="311">A9926&amp;"_"&amp;C9926&amp;D9926</f>
        <v>2019_GAMUSCOGEE</v>
      </c>
      <c r="F9926" s="52">
        <v>484350</v>
      </c>
      <c r="G9926" s="53">
        <f t="array" ref="G9926">SUM(IF(A9926=A$5:A9926,IF(C9926=C$5:C9926,1,0),0))</f>
        <v>106</v>
      </c>
    </row>
    <row r="9927" spans="1:7" x14ac:dyDescent="0.25">
      <c r="A9927" s="52">
        <v>2019</v>
      </c>
      <c r="B9927" s="53" t="str">
        <f t="shared" si="310"/>
        <v>2019_GA107</v>
      </c>
      <c r="C9927" s="52" t="s">
        <v>211</v>
      </c>
      <c r="D9927" s="52" t="s">
        <v>531</v>
      </c>
      <c r="E9927" s="53" t="str">
        <f t="shared" si="311"/>
        <v>2019_GANEWTON</v>
      </c>
      <c r="F9927" s="52">
        <v>484350</v>
      </c>
      <c r="G9927" s="53">
        <f t="array" ref="G9927">SUM(IF(A9927=A$5:A9927,IF(C9927=C$5:C9927,1,0),0))</f>
        <v>107</v>
      </c>
    </row>
    <row r="9928" spans="1:7" x14ac:dyDescent="0.25">
      <c r="A9928" s="52">
        <v>2019</v>
      </c>
      <c r="B9928" s="53" t="str">
        <f t="shared" si="310"/>
        <v>2019_GA108</v>
      </c>
      <c r="C9928" s="52" t="s">
        <v>211</v>
      </c>
      <c r="D9928" s="52" t="s">
        <v>743</v>
      </c>
      <c r="E9928" s="53" t="str">
        <f t="shared" si="311"/>
        <v>2019_GAOCONEE</v>
      </c>
      <c r="F9928" s="52">
        <v>484350</v>
      </c>
      <c r="G9928" s="53">
        <f t="array" ref="G9928">SUM(IF(A9928=A$5:A9928,IF(C9928=C$5:C9928,1,0),0))</f>
        <v>108</v>
      </c>
    </row>
    <row r="9929" spans="1:7" x14ac:dyDescent="0.25">
      <c r="A9929" s="52">
        <v>2019</v>
      </c>
      <c r="B9929" s="53" t="str">
        <f t="shared" si="310"/>
        <v>2019_GA109</v>
      </c>
      <c r="C9929" s="52" t="s">
        <v>211</v>
      </c>
      <c r="D9929" s="52" t="s">
        <v>744</v>
      </c>
      <c r="E9929" s="53" t="str">
        <f t="shared" si="311"/>
        <v>2019_GAOGLETHORPE</v>
      </c>
      <c r="F9929" s="52">
        <v>484350</v>
      </c>
      <c r="G9929" s="53">
        <f t="array" ref="G9929">SUM(IF(A9929=A$5:A9929,IF(C9929=C$5:C9929,1,0),0))</f>
        <v>109</v>
      </c>
    </row>
    <row r="9930" spans="1:7" x14ac:dyDescent="0.25">
      <c r="A9930" s="52">
        <v>2019</v>
      </c>
      <c r="B9930" s="53" t="str">
        <f t="shared" si="310"/>
        <v>2019_GA110</v>
      </c>
      <c r="C9930" s="52" t="s">
        <v>211</v>
      </c>
      <c r="D9930" s="52" t="s">
        <v>745</v>
      </c>
      <c r="E9930" s="53" t="str">
        <f t="shared" si="311"/>
        <v>2019_GAPAULDING</v>
      </c>
      <c r="F9930" s="52">
        <v>484350</v>
      </c>
      <c r="G9930" s="53">
        <f t="array" ref="G9930">SUM(IF(A9930=A$5:A9930,IF(C9930=C$5:C9930,1,0),0))</f>
        <v>110</v>
      </c>
    </row>
    <row r="9931" spans="1:7" x14ac:dyDescent="0.25">
      <c r="A9931" s="52">
        <v>2019</v>
      </c>
      <c r="B9931" s="53" t="str">
        <f t="shared" si="310"/>
        <v>2019_GA111</v>
      </c>
      <c r="C9931" s="52" t="s">
        <v>211</v>
      </c>
      <c r="D9931" s="52" t="s">
        <v>746</v>
      </c>
      <c r="E9931" s="53" t="str">
        <f t="shared" si="311"/>
        <v>2019_GAPEACH</v>
      </c>
      <c r="F9931" s="52">
        <v>484350</v>
      </c>
      <c r="G9931" s="53">
        <f t="array" ref="G9931">SUM(IF(A9931=A$5:A9931,IF(C9931=C$5:C9931,1,0),0))</f>
        <v>111</v>
      </c>
    </row>
    <row r="9932" spans="1:7" x14ac:dyDescent="0.25">
      <c r="A9932" s="52">
        <v>2019</v>
      </c>
      <c r="B9932" s="53" t="str">
        <f t="shared" si="310"/>
        <v>2019_GA112</v>
      </c>
      <c r="C9932" s="52" t="s">
        <v>211</v>
      </c>
      <c r="D9932" s="52" t="s">
        <v>474</v>
      </c>
      <c r="E9932" s="53" t="str">
        <f t="shared" si="311"/>
        <v>2019_GAPICKENS</v>
      </c>
      <c r="F9932" s="52">
        <v>484350</v>
      </c>
      <c r="G9932" s="53">
        <f t="array" ref="G9932">SUM(IF(A9932=A$5:A9932,IF(C9932=C$5:C9932,1,0),0))</f>
        <v>112</v>
      </c>
    </row>
    <row r="9933" spans="1:7" x14ac:dyDescent="0.25">
      <c r="A9933" s="52">
        <v>2019</v>
      </c>
      <c r="B9933" s="53" t="str">
        <f t="shared" si="310"/>
        <v>2019_GA113</v>
      </c>
      <c r="C9933" s="52" t="s">
        <v>211</v>
      </c>
      <c r="D9933" s="52" t="s">
        <v>358</v>
      </c>
      <c r="E9933" s="53" t="str">
        <f t="shared" si="311"/>
        <v>2019_GAPIERCE</v>
      </c>
      <c r="F9933" s="52">
        <v>484350</v>
      </c>
      <c r="G9933" s="53">
        <f t="array" ref="G9933">SUM(IF(A9933=A$5:A9933,IF(C9933=C$5:C9933,1,0),0))</f>
        <v>113</v>
      </c>
    </row>
    <row r="9934" spans="1:7" x14ac:dyDescent="0.25">
      <c r="A9934" s="52">
        <v>2019</v>
      </c>
      <c r="B9934" s="53" t="str">
        <f t="shared" si="310"/>
        <v>2019_GA114</v>
      </c>
      <c r="C9934" s="52" t="s">
        <v>211</v>
      </c>
      <c r="D9934" s="52" t="s">
        <v>277</v>
      </c>
      <c r="E9934" s="53" t="str">
        <f t="shared" si="311"/>
        <v>2019_GAPIKE</v>
      </c>
      <c r="F9934" s="52">
        <v>484350</v>
      </c>
      <c r="G9934" s="53">
        <f t="array" ref="G9934">SUM(IF(A9934=A$5:A9934,IF(C9934=C$5:C9934,1,0),0))</f>
        <v>114</v>
      </c>
    </row>
    <row r="9935" spans="1:7" x14ac:dyDescent="0.25">
      <c r="A9935" s="52">
        <v>2019</v>
      </c>
      <c r="B9935" s="53" t="str">
        <f t="shared" si="310"/>
        <v>2019_GA115</v>
      </c>
      <c r="C9935" s="52" t="s">
        <v>211</v>
      </c>
      <c r="D9935" s="52" t="s">
        <v>535</v>
      </c>
      <c r="E9935" s="53" t="str">
        <f t="shared" si="311"/>
        <v>2019_GAPOLK</v>
      </c>
      <c r="F9935" s="52">
        <v>484350</v>
      </c>
      <c r="G9935" s="53">
        <f t="array" ref="G9935">SUM(IF(A9935=A$5:A9935,IF(C9935=C$5:C9935,1,0),0))</f>
        <v>115</v>
      </c>
    </row>
    <row r="9936" spans="1:7" x14ac:dyDescent="0.25">
      <c r="A9936" s="52">
        <v>2019</v>
      </c>
      <c r="B9936" s="53" t="str">
        <f t="shared" si="310"/>
        <v>2019_GA116</v>
      </c>
      <c r="C9936" s="52" t="s">
        <v>211</v>
      </c>
      <c r="D9936" s="52" t="s">
        <v>538</v>
      </c>
      <c r="E9936" s="53" t="str">
        <f t="shared" si="311"/>
        <v>2019_GAPULASKI</v>
      </c>
      <c r="F9936" s="52">
        <v>484350</v>
      </c>
      <c r="G9936" s="53">
        <f t="array" ref="G9936">SUM(IF(A9936=A$5:A9936,IF(C9936=C$5:C9936,1,0),0))</f>
        <v>116</v>
      </c>
    </row>
    <row r="9937" spans="1:7" x14ac:dyDescent="0.25">
      <c r="A9937" s="52">
        <v>2019</v>
      </c>
      <c r="B9937" s="53" t="str">
        <f t="shared" si="310"/>
        <v>2019_GA117</v>
      </c>
      <c r="C9937" s="52" t="s">
        <v>211</v>
      </c>
      <c r="D9937" s="52" t="s">
        <v>264</v>
      </c>
      <c r="E9937" s="53" t="str">
        <f t="shared" si="311"/>
        <v>2019_GAPUTNAM</v>
      </c>
      <c r="F9937" s="52">
        <v>484350</v>
      </c>
      <c r="G9937" s="53">
        <f t="array" ref="G9937">SUM(IF(A9937=A$5:A9937,IF(C9937=C$5:C9937,1,0),0))</f>
        <v>117</v>
      </c>
    </row>
    <row r="9938" spans="1:7" x14ac:dyDescent="0.25">
      <c r="A9938" s="52">
        <v>2019</v>
      </c>
      <c r="B9938" s="53" t="str">
        <f t="shared" si="310"/>
        <v>2019_GA118</v>
      </c>
      <c r="C9938" s="52" t="s">
        <v>211</v>
      </c>
      <c r="D9938" s="52" t="s">
        <v>747</v>
      </c>
      <c r="E9938" s="53" t="str">
        <f t="shared" si="311"/>
        <v>2019_GAQUITMAN</v>
      </c>
      <c r="F9938" s="52">
        <v>484350</v>
      </c>
      <c r="G9938" s="53">
        <f t="array" ref="G9938">SUM(IF(A9938=A$5:A9938,IF(C9938=C$5:C9938,1,0),0))</f>
        <v>118</v>
      </c>
    </row>
    <row r="9939" spans="1:7" x14ac:dyDescent="0.25">
      <c r="A9939" s="52">
        <v>2019</v>
      </c>
      <c r="B9939" s="53" t="str">
        <f t="shared" si="310"/>
        <v>2019_GA119</v>
      </c>
      <c r="C9939" s="52" t="s">
        <v>211</v>
      </c>
      <c r="D9939" s="52" t="s">
        <v>748</v>
      </c>
      <c r="E9939" s="53" t="str">
        <f t="shared" si="311"/>
        <v>2019_GARABUN</v>
      </c>
      <c r="F9939" s="52">
        <v>484350</v>
      </c>
      <c r="G9939" s="53">
        <f t="array" ref="G9939">SUM(IF(A9939=A$5:A9939,IF(C9939=C$5:C9939,1,0),0))</f>
        <v>119</v>
      </c>
    </row>
    <row r="9940" spans="1:7" x14ac:dyDescent="0.25">
      <c r="A9940" s="52">
        <v>2019</v>
      </c>
      <c r="B9940" s="53" t="str">
        <f t="shared" si="310"/>
        <v>2019_GA120</v>
      </c>
      <c r="C9940" s="52" t="s">
        <v>211</v>
      </c>
      <c r="D9940" s="52" t="s">
        <v>475</v>
      </c>
      <c r="E9940" s="53" t="str">
        <f t="shared" si="311"/>
        <v>2019_GARANDOLPH</v>
      </c>
      <c r="F9940" s="52">
        <v>484350</v>
      </c>
      <c r="G9940" s="53">
        <f t="array" ref="G9940">SUM(IF(A9940=A$5:A9940,IF(C9940=C$5:C9940,1,0),0))</f>
        <v>120</v>
      </c>
    </row>
    <row r="9941" spans="1:7" x14ac:dyDescent="0.25">
      <c r="A9941" s="52">
        <v>2019</v>
      </c>
      <c r="B9941" s="53" t="str">
        <f t="shared" si="310"/>
        <v>2019_GA121</v>
      </c>
      <c r="C9941" s="52" t="s">
        <v>211</v>
      </c>
      <c r="D9941" s="52" t="s">
        <v>266</v>
      </c>
      <c r="E9941" s="53" t="str">
        <f t="shared" si="311"/>
        <v>2019_GARICHMOND</v>
      </c>
      <c r="F9941" s="52">
        <v>484350</v>
      </c>
      <c r="G9941" s="53">
        <f t="array" ref="G9941">SUM(IF(A9941=A$5:A9941,IF(C9941=C$5:C9941,1,0),0))</f>
        <v>121</v>
      </c>
    </row>
    <row r="9942" spans="1:7" x14ac:dyDescent="0.25">
      <c r="A9942" s="52">
        <v>2019</v>
      </c>
      <c r="B9942" s="53" t="str">
        <f t="shared" si="310"/>
        <v>2019_GA122</v>
      </c>
      <c r="C9942" s="52" t="s">
        <v>211</v>
      </c>
      <c r="D9942" s="52" t="s">
        <v>749</v>
      </c>
      <c r="E9942" s="53" t="str">
        <f t="shared" si="311"/>
        <v>2019_GAROCKDALE</v>
      </c>
      <c r="F9942" s="52">
        <v>484350</v>
      </c>
      <c r="G9942" s="53">
        <f t="array" ref="G9942">SUM(IF(A9942=A$5:A9942,IF(C9942=C$5:C9942,1,0),0))</f>
        <v>122</v>
      </c>
    </row>
    <row r="9943" spans="1:7" x14ac:dyDescent="0.25">
      <c r="A9943" s="52">
        <v>2019</v>
      </c>
      <c r="B9943" s="53" t="str">
        <f t="shared" si="310"/>
        <v>2019_GA123</v>
      </c>
      <c r="C9943" s="52" t="s">
        <v>211</v>
      </c>
      <c r="D9943" s="52" t="s">
        <v>750</v>
      </c>
      <c r="E9943" s="53" t="str">
        <f t="shared" si="311"/>
        <v>2019_GASCHLEY</v>
      </c>
      <c r="F9943" s="52">
        <v>484350</v>
      </c>
      <c r="G9943" s="53">
        <f t="array" ref="G9943">SUM(IF(A9943=A$5:A9943,IF(C9943=C$5:C9943,1,0),0))</f>
        <v>123</v>
      </c>
    </row>
    <row r="9944" spans="1:7" x14ac:dyDescent="0.25">
      <c r="A9944" s="52">
        <v>2019</v>
      </c>
      <c r="B9944" s="53" t="str">
        <f t="shared" si="310"/>
        <v>2019_GA124</v>
      </c>
      <c r="C9944" s="52" t="s">
        <v>211</v>
      </c>
      <c r="D9944" s="52" t="s">
        <v>751</v>
      </c>
      <c r="E9944" s="53" t="str">
        <f t="shared" si="311"/>
        <v>2019_GASCREVEN</v>
      </c>
      <c r="F9944" s="52">
        <v>484350</v>
      </c>
      <c r="G9944" s="53">
        <f t="array" ref="G9944">SUM(IF(A9944=A$5:A9944,IF(C9944=C$5:C9944,1,0),0))</f>
        <v>124</v>
      </c>
    </row>
    <row r="9945" spans="1:7" x14ac:dyDescent="0.25">
      <c r="A9945" s="52">
        <v>2019</v>
      </c>
      <c r="B9945" s="53" t="str">
        <f t="shared" si="310"/>
        <v>2019_GA125</v>
      </c>
      <c r="C9945" s="52" t="s">
        <v>211</v>
      </c>
      <c r="D9945" s="52" t="s">
        <v>666</v>
      </c>
      <c r="E9945" s="53" t="str">
        <f t="shared" si="311"/>
        <v>2019_GASEMINOLE</v>
      </c>
      <c r="F9945" s="52">
        <v>484350</v>
      </c>
      <c r="G9945" s="53">
        <f t="array" ref="G9945">SUM(IF(A9945=A$5:A9945,IF(C9945=C$5:C9945,1,0),0))</f>
        <v>125</v>
      </c>
    </row>
    <row r="9946" spans="1:7" x14ac:dyDescent="0.25">
      <c r="A9946" s="52">
        <v>2019</v>
      </c>
      <c r="B9946" s="53" t="str">
        <f t="shared" si="310"/>
        <v>2019_GA126</v>
      </c>
      <c r="C9946" s="52" t="s">
        <v>211</v>
      </c>
      <c r="D9946" s="52" t="s">
        <v>752</v>
      </c>
      <c r="E9946" s="53" t="str">
        <f t="shared" si="311"/>
        <v>2019_GASPALDING</v>
      </c>
      <c r="F9946" s="52">
        <v>484350</v>
      </c>
      <c r="G9946" s="53">
        <f t="array" ref="G9946">SUM(IF(A9946=A$5:A9946,IF(C9946=C$5:C9946,1,0),0))</f>
        <v>126</v>
      </c>
    </row>
    <row r="9947" spans="1:7" x14ac:dyDescent="0.25">
      <c r="A9947" s="52">
        <v>2019</v>
      </c>
      <c r="B9947" s="53" t="str">
        <f t="shared" si="310"/>
        <v>2019_GA127</v>
      </c>
      <c r="C9947" s="52" t="s">
        <v>211</v>
      </c>
      <c r="D9947" s="52" t="s">
        <v>753</v>
      </c>
      <c r="E9947" s="53" t="str">
        <f t="shared" si="311"/>
        <v>2019_GASTEPHENS</v>
      </c>
      <c r="F9947" s="52">
        <v>484350</v>
      </c>
      <c r="G9947" s="53">
        <f t="array" ref="G9947">SUM(IF(A9947=A$5:A9947,IF(C9947=C$5:C9947,1,0),0))</f>
        <v>127</v>
      </c>
    </row>
    <row r="9948" spans="1:7" x14ac:dyDescent="0.25">
      <c r="A9948" s="52">
        <v>2019</v>
      </c>
      <c r="B9948" s="53" t="str">
        <f t="shared" si="310"/>
        <v>2019_GA128</v>
      </c>
      <c r="C9948" s="52" t="s">
        <v>211</v>
      </c>
      <c r="D9948" s="52" t="s">
        <v>754</v>
      </c>
      <c r="E9948" s="53" t="str">
        <f t="shared" si="311"/>
        <v>2019_GASTEWART</v>
      </c>
      <c r="F9948" s="52">
        <v>484350</v>
      </c>
      <c r="G9948" s="53">
        <f t="array" ref="G9948">SUM(IF(A9948=A$5:A9948,IF(C9948=C$5:C9948,1,0),0))</f>
        <v>128</v>
      </c>
    </row>
    <row r="9949" spans="1:7" x14ac:dyDescent="0.25">
      <c r="A9949" s="52">
        <v>2019</v>
      </c>
      <c r="B9949" s="53" t="str">
        <f t="shared" si="310"/>
        <v>2019_GA129</v>
      </c>
      <c r="C9949" s="52" t="s">
        <v>211</v>
      </c>
      <c r="D9949" s="52" t="s">
        <v>479</v>
      </c>
      <c r="E9949" s="53" t="str">
        <f t="shared" si="311"/>
        <v>2019_GASUMTER</v>
      </c>
      <c r="F9949" s="52">
        <v>484350</v>
      </c>
      <c r="G9949" s="53">
        <f t="array" ref="G9949">SUM(IF(A9949=A$5:A9949,IF(C9949=C$5:C9949,1,0),0))</f>
        <v>129</v>
      </c>
    </row>
    <row r="9950" spans="1:7" x14ac:dyDescent="0.25">
      <c r="A9950" s="52">
        <v>2019</v>
      </c>
      <c r="B9950" s="53" t="str">
        <f t="shared" si="310"/>
        <v>2019_GA130</v>
      </c>
      <c r="C9950" s="52" t="s">
        <v>211</v>
      </c>
      <c r="D9950" s="52" t="s">
        <v>755</v>
      </c>
      <c r="E9950" s="53" t="str">
        <f t="shared" si="311"/>
        <v>2019_GATALBOT</v>
      </c>
      <c r="F9950" s="52">
        <v>484350</v>
      </c>
      <c r="G9950" s="53">
        <f t="array" ref="G9950">SUM(IF(A9950=A$5:A9950,IF(C9950=C$5:C9950,1,0),0))</f>
        <v>130</v>
      </c>
    </row>
    <row r="9951" spans="1:7" x14ac:dyDescent="0.25">
      <c r="A9951" s="52">
        <v>2019</v>
      </c>
      <c r="B9951" s="53" t="str">
        <f t="shared" si="310"/>
        <v>2019_GA131</v>
      </c>
      <c r="C9951" s="52" t="s">
        <v>211</v>
      </c>
      <c r="D9951" s="52" t="s">
        <v>756</v>
      </c>
      <c r="E9951" s="53" t="str">
        <f t="shared" si="311"/>
        <v>2019_GATALIAFERRO</v>
      </c>
      <c r="F9951" s="52">
        <v>484350</v>
      </c>
      <c r="G9951" s="53">
        <f t="array" ref="G9951">SUM(IF(A9951=A$5:A9951,IF(C9951=C$5:C9951,1,0),0))</f>
        <v>131</v>
      </c>
    </row>
    <row r="9952" spans="1:7" x14ac:dyDescent="0.25">
      <c r="A9952" s="52">
        <v>2019</v>
      </c>
      <c r="B9952" s="53" t="str">
        <f t="shared" si="310"/>
        <v>2019_GA132</v>
      </c>
      <c r="C9952" s="52" t="s">
        <v>211</v>
      </c>
      <c r="D9952" s="52" t="s">
        <v>757</v>
      </c>
      <c r="E9952" s="53" t="str">
        <f t="shared" si="311"/>
        <v>2019_GATATTNALL</v>
      </c>
      <c r="F9952" s="52">
        <v>484350</v>
      </c>
      <c r="G9952" s="53">
        <f t="array" ref="G9952">SUM(IF(A9952=A$5:A9952,IF(C9952=C$5:C9952,1,0),0))</f>
        <v>132</v>
      </c>
    </row>
    <row r="9953" spans="1:7" x14ac:dyDescent="0.25">
      <c r="A9953" s="52">
        <v>2019</v>
      </c>
      <c r="B9953" s="53" t="str">
        <f t="shared" si="310"/>
        <v>2019_GA133</v>
      </c>
      <c r="C9953" s="52" t="s">
        <v>211</v>
      </c>
      <c r="D9953" s="52" t="s">
        <v>668</v>
      </c>
      <c r="E9953" s="53" t="str">
        <f t="shared" si="311"/>
        <v>2019_GATAYLOR</v>
      </c>
      <c r="F9953" s="52">
        <v>484350</v>
      </c>
      <c r="G9953" s="53">
        <f t="array" ref="G9953">SUM(IF(A9953=A$5:A9953,IF(C9953=C$5:C9953,1,0),0))</f>
        <v>133</v>
      </c>
    </row>
    <row r="9954" spans="1:7" x14ac:dyDescent="0.25">
      <c r="A9954" s="52">
        <v>2019</v>
      </c>
      <c r="B9954" s="53" t="str">
        <f t="shared" si="310"/>
        <v>2019_GA134</v>
      </c>
      <c r="C9954" s="52" t="s">
        <v>211</v>
      </c>
      <c r="D9954" s="52" t="s">
        <v>758</v>
      </c>
      <c r="E9954" s="53" t="str">
        <f t="shared" si="311"/>
        <v>2019_GATELFAIR</v>
      </c>
      <c r="F9954" s="52">
        <v>484350</v>
      </c>
      <c r="G9954" s="53">
        <f t="array" ref="G9954">SUM(IF(A9954=A$5:A9954,IF(C9954=C$5:C9954,1,0),0))</f>
        <v>134</v>
      </c>
    </row>
    <row r="9955" spans="1:7" x14ac:dyDescent="0.25">
      <c r="A9955" s="52">
        <v>2019</v>
      </c>
      <c r="B9955" s="53" t="str">
        <f t="shared" si="310"/>
        <v>2019_GA135</v>
      </c>
      <c r="C9955" s="52" t="s">
        <v>211</v>
      </c>
      <c r="D9955" s="52" t="s">
        <v>759</v>
      </c>
      <c r="E9955" s="53" t="str">
        <f t="shared" si="311"/>
        <v>2019_GATERRELL</v>
      </c>
      <c r="F9955" s="52">
        <v>484350</v>
      </c>
      <c r="G9955" s="53">
        <f t="array" ref="G9955">SUM(IF(A9955=A$5:A9955,IF(C9955=C$5:C9955,1,0),0))</f>
        <v>135</v>
      </c>
    </row>
    <row r="9956" spans="1:7" x14ac:dyDescent="0.25">
      <c r="A9956" s="52">
        <v>2019</v>
      </c>
      <c r="B9956" s="53" t="str">
        <f t="shared" si="310"/>
        <v>2019_GA136</v>
      </c>
      <c r="C9956" s="52" t="s">
        <v>211</v>
      </c>
      <c r="D9956" s="52" t="s">
        <v>760</v>
      </c>
      <c r="E9956" s="53" t="str">
        <f t="shared" si="311"/>
        <v>2019_GATHOMAS</v>
      </c>
      <c r="F9956" s="52">
        <v>484350</v>
      </c>
      <c r="G9956" s="53">
        <f t="array" ref="G9956">SUM(IF(A9956=A$5:A9956,IF(C9956=C$5:C9956,1,0),0))</f>
        <v>136</v>
      </c>
    </row>
    <row r="9957" spans="1:7" x14ac:dyDescent="0.25">
      <c r="A9957" s="52">
        <v>2019</v>
      </c>
      <c r="B9957" s="53" t="str">
        <f t="shared" si="310"/>
        <v>2019_GA137</v>
      </c>
      <c r="C9957" s="52" t="s">
        <v>211</v>
      </c>
      <c r="D9957" s="52" t="s">
        <v>761</v>
      </c>
      <c r="E9957" s="53" t="str">
        <f t="shared" si="311"/>
        <v>2019_GATIFT</v>
      </c>
      <c r="F9957" s="52">
        <v>484350</v>
      </c>
      <c r="G9957" s="53">
        <f t="array" ref="G9957">SUM(IF(A9957=A$5:A9957,IF(C9957=C$5:C9957,1,0),0))</f>
        <v>137</v>
      </c>
    </row>
    <row r="9958" spans="1:7" x14ac:dyDescent="0.25">
      <c r="A9958" s="52">
        <v>2019</v>
      </c>
      <c r="B9958" s="53" t="str">
        <f t="shared" si="310"/>
        <v>2019_GA138</v>
      </c>
      <c r="C9958" s="52" t="s">
        <v>211</v>
      </c>
      <c r="D9958" s="52" t="s">
        <v>762</v>
      </c>
      <c r="E9958" s="53" t="str">
        <f t="shared" si="311"/>
        <v>2019_GATOOMBS</v>
      </c>
      <c r="F9958" s="52">
        <v>484350</v>
      </c>
      <c r="G9958" s="53">
        <f t="array" ref="G9958">SUM(IF(A9958=A$5:A9958,IF(C9958=C$5:C9958,1,0),0))</f>
        <v>138</v>
      </c>
    </row>
    <row r="9959" spans="1:7" x14ac:dyDescent="0.25">
      <c r="A9959" s="52">
        <v>2019</v>
      </c>
      <c r="B9959" s="53" t="str">
        <f t="shared" si="310"/>
        <v>2019_GA139</v>
      </c>
      <c r="C9959" s="52" t="s">
        <v>211</v>
      </c>
      <c r="D9959" s="52" t="s">
        <v>763</v>
      </c>
      <c r="E9959" s="53" t="str">
        <f t="shared" si="311"/>
        <v>2019_GATOWNS</v>
      </c>
      <c r="F9959" s="52">
        <v>484350</v>
      </c>
      <c r="G9959" s="53">
        <f t="array" ref="G9959">SUM(IF(A9959=A$5:A9959,IF(C9959=C$5:C9959,1,0),0))</f>
        <v>139</v>
      </c>
    </row>
    <row r="9960" spans="1:7" x14ac:dyDescent="0.25">
      <c r="A9960" s="52">
        <v>2019</v>
      </c>
      <c r="B9960" s="53" t="str">
        <f t="shared" si="310"/>
        <v>2019_GA140</v>
      </c>
      <c r="C9960" s="52" t="s">
        <v>211</v>
      </c>
      <c r="D9960" s="52" t="s">
        <v>764</v>
      </c>
      <c r="E9960" s="53" t="str">
        <f t="shared" si="311"/>
        <v>2019_GATREUTLEN</v>
      </c>
      <c r="F9960" s="52">
        <v>484350</v>
      </c>
      <c r="G9960" s="53">
        <f t="array" ref="G9960">SUM(IF(A9960=A$5:A9960,IF(C9960=C$5:C9960,1,0),0))</f>
        <v>140</v>
      </c>
    </row>
    <row r="9961" spans="1:7" x14ac:dyDescent="0.25">
      <c r="A9961" s="52">
        <v>2019</v>
      </c>
      <c r="B9961" s="53" t="str">
        <f t="shared" si="310"/>
        <v>2019_GA141</v>
      </c>
      <c r="C9961" s="52" t="s">
        <v>211</v>
      </c>
      <c r="D9961" s="52" t="s">
        <v>765</v>
      </c>
      <c r="E9961" s="53" t="str">
        <f t="shared" si="311"/>
        <v>2019_GATROUP</v>
      </c>
      <c r="F9961" s="52">
        <v>484350</v>
      </c>
      <c r="G9961" s="53">
        <f t="array" ref="G9961">SUM(IF(A9961=A$5:A9961,IF(C9961=C$5:C9961,1,0),0))</f>
        <v>141</v>
      </c>
    </row>
    <row r="9962" spans="1:7" x14ac:dyDescent="0.25">
      <c r="A9962" s="52">
        <v>2019</v>
      </c>
      <c r="B9962" s="53" t="str">
        <f t="shared" si="310"/>
        <v>2019_GA142</v>
      </c>
      <c r="C9962" s="52" t="s">
        <v>211</v>
      </c>
      <c r="D9962" s="52" t="s">
        <v>766</v>
      </c>
      <c r="E9962" s="53" t="str">
        <f t="shared" si="311"/>
        <v>2019_GATURNER</v>
      </c>
      <c r="F9962" s="52">
        <v>484350</v>
      </c>
      <c r="G9962" s="53">
        <f t="array" ref="G9962">SUM(IF(A9962=A$5:A9962,IF(C9962=C$5:C9962,1,0),0))</f>
        <v>142</v>
      </c>
    </row>
    <row r="9963" spans="1:7" x14ac:dyDescent="0.25">
      <c r="A9963" s="52">
        <v>2019</v>
      </c>
      <c r="B9963" s="53" t="str">
        <f t="shared" si="310"/>
        <v>2019_GA143</v>
      </c>
      <c r="C9963" s="52" t="s">
        <v>211</v>
      </c>
      <c r="D9963" s="52" t="s">
        <v>767</v>
      </c>
      <c r="E9963" s="53" t="str">
        <f t="shared" si="311"/>
        <v>2019_GATWIGGS</v>
      </c>
      <c r="F9963" s="52">
        <v>484350</v>
      </c>
      <c r="G9963" s="53">
        <f t="array" ref="G9963">SUM(IF(A9963=A$5:A9963,IF(C9963=C$5:C9963,1,0),0))</f>
        <v>143</v>
      </c>
    </row>
    <row r="9964" spans="1:7" x14ac:dyDescent="0.25">
      <c r="A9964" s="52">
        <v>2019</v>
      </c>
      <c r="B9964" s="53" t="str">
        <f t="shared" si="310"/>
        <v>2019_GA144</v>
      </c>
      <c r="C9964" s="52" t="s">
        <v>211</v>
      </c>
      <c r="D9964" s="52" t="s">
        <v>258</v>
      </c>
      <c r="E9964" s="53" t="str">
        <f t="shared" si="311"/>
        <v>2019_GAUNION</v>
      </c>
      <c r="F9964" s="52">
        <v>484350</v>
      </c>
      <c r="G9964" s="53">
        <f t="array" ref="G9964">SUM(IF(A9964=A$5:A9964,IF(C9964=C$5:C9964,1,0),0))</f>
        <v>144</v>
      </c>
    </row>
    <row r="9965" spans="1:7" x14ac:dyDescent="0.25">
      <c r="A9965" s="52">
        <v>2019</v>
      </c>
      <c r="B9965" s="53" t="str">
        <f t="shared" si="310"/>
        <v>2019_GA145</v>
      </c>
      <c r="C9965" s="52" t="s">
        <v>211</v>
      </c>
      <c r="D9965" s="52" t="s">
        <v>768</v>
      </c>
      <c r="E9965" s="53" t="str">
        <f t="shared" si="311"/>
        <v>2019_GAUPSON</v>
      </c>
      <c r="F9965" s="52">
        <v>484350</v>
      </c>
      <c r="G9965" s="53">
        <f t="array" ref="G9965">SUM(IF(A9965=A$5:A9965,IF(C9965=C$5:C9965,1,0),0))</f>
        <v>145</v>
      </c>
    </row>
    <row r="9966" spans="1:7" x14ac:dyDescent="0.25">
      <c r="A9966" s="52">
        <v>2019</v>
      </c>
      <c r="B9966" s="53" t="str">
        <f t="shared" si="310"/>
        <v>2019_GA146</v>
      </c>
      <c r="C9966" s="52" t="s">
        <v>211</v>
      </c>
      <c r="D9966" s="52" t="s">
        <v>483</v>
      </c>
      <c r="E9966" s="53" t="str">
        <f t="shared" si="311"/>
        <v>2019_GAWALKER</v>
      </c>
      <c r="F9966" s="52">
        <v>484350</v>
      </c>
      <c r="G9966" s="53">
        <f t="array" ref="G9966">SUM(IF(A9966=A$5:A9966,IF(C9966=C$5:C9966,1,0),0))</f>
        <v>146</v>
      </c>
    </row>
    <row r="9967" spans="1:7" x14ac:dyDescent="0.25">
      <c r="A9967" s="52">
        <v>2019</v>
      </c>
      <c r="B9967" s="53" t="str">
        <f t="shared" si="310"/>
        <v>2019_GA147</v>
      </c>
      <c r="C9967" s="52" t="s">
        <v>211</v>
      </c>
      <c r="D9967" s="52" t="s">
        <v>671</v>
      </c>
      <c r="E9967" s="53" t="str">
        <f t="shared" si="311"/>
        <v>2019_GAWALTON</v>
      </c>
      <c r="F9967" s="52">
        <v>484350</v>
      </c>
      <c r="G9967" s="53">
        <f t="array" ref="G9967">SUM(IF(A9967=A$5:A9967,IF(C9967=C$5:C9967,1,0),0))</f>
        <v>147</v>
      </c>
    </row>
    <row r="9968" spans="1:7" x14ac:dyDescent="0.25">
      <c r="A9968" s="52">
        <v>2019</v>
      </c>
      <c r="B9968" s="53" t="str">
        <f t="shared" si="310"/>
        <v>2019_GA148</v>
      </c>
      <c r="C9968" s="52" t="s">
        <v>211</v>
      </c>
      <c r="D9968" s="52" t="s">
        <v>769</v>
      </c>
      <c r="E9968" s="53" t="str">
        <f t="shared" si="311"/>
        <v>2019_GAWARE</v>
      </c>
      <c r="F9968" s="52">
        <v>484350</v>
      </c>
      <c r="G9968" s="53">
        <f t="array" ref="G9968">SUM(IF(A9968=A$5:A9968,IF(C9968=C$5:C9968,1,0),0))</f>
        <v>148</v>
      </c>
    </row>
    <row r="9969" spans="1:7" x14ac:dyDescent="0.25">
      <c r="A9969" s="52">
        <v>2019</v>
      </c>
      <c r="B9969" s="53" t="str">
        <f t="shared" si="310"/>
        <v>2019_GA149</v>
      </c>
      <c r="C9969" s="52" t="s">
        <v>211</v>
      </c>
      <c r="D9969" s="52" t="s">
        <v>336</v>
      </c>
      <c r="E9969" s="53" t="str">
        <f t="shared" si="311"/>
        <v>2019_GAWARREN</v>
      </c>
      <c r="F9969" s="52">
        <v>484350</v>
      </c>
      <c r="G9969" s="53">
        <f t="array" ref="G9969">SUM(IF(A9969=A$5:A9969,IF(C9969=C$5:C9969,1,0),0))</f>
        <v>149</v>
      </c>
    </row>
    <row r="9970" spans="1:7" x14ac:dyDescent="0.25">
      <c r="A9970" s="52">
        <v>2019</v>
      </c>
      <c r="B9970" s="53" t="str">
        <f t="shared" si="310"/>
        <v>2019_GA150</v>
      </c>
      <c r="C9970" s="52" t="s">
        <v>211</v>
      </c>
      <c r="D9970" s="52" t="s">
        <v>125</v>
      </c>
      <c r="E9970" s="53" t="str">
        <f t="shared" si="311"/>
        <v>2019_GAWASHINGTON</v>
      </c>
      <c r="F9970" s="52">
        <v>484350</v>
      </c>
      <c r="G9970" s="53">
        <f t="array" ref="G9970">SUM(IF(A9970=A$5:A9970,IF(C9970=C$5:C9970,1,0),0))</f>
        <v>150</v>
      </c>
    </row>
    <row r="9971" spans="1:7" x14ac:dyDescent="0.25">
      <c r="A9971" s="52">
        <v>2019</v>
      </c>
      <c r="B9971" s="53" t="str">
        <f t="shared" si="310"/>
        <v>2019_GA151</v>
      </c>
      <c r="C9971" s="52" t="s">
        <v>211</v>
      </c>
      <c r="D9971" s="52" t="s">
        <v>770</v>
      </c>
      <c r="E9971" s="53" t="str">
        <f t="shared" si="311"/>
        <v>2019_GAWAYNE</v>
      </c>
      <c r="F9971" s="52">
        <v>484350</v>
      </c>
      <c r="G9971" s="53">
        <f t="array" ref="G9971">SUM(IF(A9971=A$5:A9971,IF(C9971=C$5:C9971,1,0),0))</f>
        <v>151</v>
      </c>
    </row>
    <row r="9972" spans="1:7" x14ac:dyDescent="0.25">
      <c r="A9972" s="52">
        <v>2019</v>
      </c>
      <c r="B9972" s="53" t="str">
        <f t="shared" si="310"/>
        <v>2019_GA152</v>
      </c>
      <c r="C9972" s="52" t="s">
        <v>211</v>
      </c>
      <c r="D9972" s="52" t="s">
        <v>771</v>
      </c>
      <c r="E9972" s="53" t="str">
        <f t="shared" si="311"/>
        <v>2019_GAWEBSTER</v>
      </c>
      <c r="F9972" s="52">
        <v>484350</v>
      </c>
      <c r="G9972" s="53">
        <f t="array" ref="G9972">SUM(IF(A9972=A$5:A9972,IF(C9972=C$5:C9972,1,0),0))</f>
        <v>152</v>
      </c>
    </row>
    <row r="9973" spans="1:7" x14ac:dyDescent="0.25">
      <c r="A9973" s="52">
        <v>2019</v>
      </c>
      <c r="B9973" s="53" t="str">
        <f t="shared" si="310"/>
        <v>2019_GA153</v>
      </c>
      <c r="C9973" s="52" t="s">
        <v>211</v>
      </c>
      <c r="D9973" s="52" t="s">
        <v>772</v>
      </c>
      <c r="E9973" s="53" t="str">
        <f t="shared" si="311"/>
        <v>2019_GAWHEELER</v>
      </c>
      <c r="F9973" s="52">
        <v>484350</v>
      </c>
      <c r="G9973" s="53">
        <f t="array" ref="G9973">SUM(IF(A9973=A$5:A9973,IF(C9973=C$5:C9973,1,0),0))</f>
        <v>153</v>
      </c>
    </row>
    <row r="9974" spans="1:7" x14ac:dyDescent="0.25">
      <c r="A9974" s="52">
        <v>2019</v>
      </c>
      <c r="B9974" s="53" t="str">
        <f t="shared" si="310"/>
        <v>2019_GA154</v>
      </c>
      <c r="C9974" s="52" t="s">
        <v>211</v>
      </c>
      <c r="D9974" s="52" t="s">
        <v>548</v>
      </c>
      <c r="E9974" s="53" t="str">
        <f t="shared" si="311"/>
        <v>2019_GAWHITE</v>
      </c>
      <c r="F9974" s="52">
        <v>484350</v>
      </c>
      <c r="G9974" s="53">
        <f t="array" ref="G9974">SUM(IF(A9974=A$5:A9974,IF(C9974=C$5:C9974,1,0),0))</f>
        <v>154</v>
      </c>
    </row>
    <row r="9975" spans="1:7" x14ac:dyDescent="0.25">
      <c r="A9975" s="52">
        <v>2019</v>
      </c>
      <c r="B9975" s="53" t="str">
        <f t="shared" si="310"/>
        <v>2019_GA155</v>
      </c>
      <c r="C9975" s="52" t="s">
        <v>211</v>
      </c>
      <c r="D9975" s="52" t="s">
        <v>773</v>
      </c>
      <c r="E9975" s="53" t="str">
        <f t="shared" si="311"/>
        <v>2019_GAWHITFIELD</v>
      </c>
      <c r="F9975" s="52">
        <v>484350</v>
      </c>
      <c r="G9975" s="53">
        <f t="array" ref="G9975">SUM(IF(A9975=A$5:A9975,IF(C9975=C$5:C9975,1,0),0))</f>
        <v>155</v>
      </c>
    </row>
    <row r="9976" spans="1:7" x14ac:dyDescent="0.25">
      <c r="A9976" s="52">
        <v>2019</v>
      </c>
      <c r="B9976" s="53" t="str">
        <f t="shared" si="310"/>
        <v>2019_GA156</v>
      </c>
      <c r="C9976" s="52" t="s">
        <v>211</v>
      </c>
      <c r="D9976" s="52" t="s">
        <v>484</v>
      </c>
      <c r="E9976" s="53" t="str">
        <f t="shared" si="311"/>
        <v>2019_GAWILCOX</v>
      </c>
      <c r="F9976" s="52">
        <v>484350</v>
      </c>
      <c r="G9976" s="53">
        <f t="array" ref="G9976">SUM(IF(A9976=A$5:A9976,IF(C9976=C$5:C9976,1,0),0))</f>
        <v>156</v>
      </c>
    </row>
    <row r="9977" spans="1:7" x14ac:dyDescent="0.25">
      <c r="A9977" s="52">
        <v>2019</v>
      </c>
      <c r="B9977" s="53" t="str">
        <f t="shared" si="310"/>
        <v>2019_GA157</v>
      </c>
      <c r="C9977" s="52" t="s">
        <v>211</v>
      </c>
      <c r="D9977" s="52" t="s">
        <v>774</v>
      </c>
      <c r="E9977" s="53" t="str">
        <f t="shared" si="311"/>
        <v>2019_GAWILKES</v>
      </c>
      <c r="F9977" s="52">
        <v>484350</v>
      </c>
      <c r="G9977" s="53">
        <f t="array" ref="G9977">SUM(IF(A9977=A$5:A9977,IF(C9977=C$5:C9977,1,0),0))</f>
        <v>157</v>
      </c>
    </row>
    <row r="9978" spans="1:7" x14ac:dyDescent="0.25">
      <c r="A9978" s="52">
        <v>2019</v>
      </c>
      <c r="B9978" s="53" t="str">
        <f t="shared" si="310"/>
        <v>2019_GA158</v>
      </c>
      <c r="C9978" s="52" t="s">
        <v>211</v>
      </c>
      <c r="D9978" s="52" t="s">
        <v>775</v>
      </c>
      <c r="E9978" s="53" t="str">
        <f t="shared" si="311"/>
        <v>2019_GAWILKINSON</v>
      </c>
      <c r="F9978" s="52">
        <v>484350</v>
      </c>
      <c r="G9978" s="53">
        <f t="array" ref="G9978">SUM(IF(A9978=A$5:A9978,IF(C9978=C$5:C9978,1,0),0))</f>
        <v>158</v>
      </c>
    </row>
    <row r="9979" spans="1:7" x14ac:dyDescent="0.25">
      <c r="A9979" s="52">
        <v>2019</v>
      </c>
      <c r="B9979" s="53" t="str">
        <f t="shared" si="310"/>
        <v>2019_GA159</v>
      </c>
      <c r="C9979" s="52" t="s">
        <v>211</v>
      </c>
      <c r="D9979" s="52" t="s">
        <v>776</v>
      </c>
      <c r="E9979" s="53" t="str">
        <f t="shared" si="311"/>
        <v>2019_GAWORTH</v>
      </c>
      <c r="F9979" s="52">
        <v>484350</v>
      </c>
      <c r="G9979" s="53">
        <f t="array" ref="G9979">SUM(IF(A9979=A$5:A9979,IF(C9979=C$5:C9979,1,0),0))</f>
        <v>159</v>
      </c>
    </row>
    <row r="9980" spans="1:7" x14ac:dyDescent="0.25">
      <c r="A9980" s="52">
        <v>2019</v>
      </c>
      <c r="B9980" s="53" t="str">
        <f t="shared" si="310"/>
        <v>2019_HI1</v>
      </c>
      <c r="C9980" s="52" t="s">
        <v>213</v>
      </c>
      <c r="D9980" s="52" t="s">
        <v>89</v>
      </c>
      <c r="E9980" s="53" t="str">
        <f t="shared" si="311"/>
        <v>2019_HIHAWAII</v>
      </c>
      <c r="F9980" s="52">
        <v>726525</v>
      </c>
      <c r="G9980" s="53">
        <f t="array" ref="G9980">SUM(IF(A9980=A$5:A9980,IF(C9980=C$5:C9980,1,0),0))</f>
        <v>1</v>
      </c>
    </row>
    <row r="9981" spans="1:7" x14ac:dyDescent="0.25">
      <c r="A9981" s="52">
        <v>2019</v>
      </c>
      <c r="B9981" s="53" t="str">
        <f t="shared" si="310"/>
        <v>2019_HI2</v>
      </c>
      <c r="C9981" s="52" t="s">
        <v>213</v>
      </c>
      <c r="D9981" s="52" t="s">
        <v>214</v>
      </c>
      <c r="E9981" s="53" t="str">
        <f t="shared" si="311"/>
        <v>2019_HIHONOLULU</v>
      </c>
      <c r="F9981" s="52">
        <v>726525</v>
      </c>
      <c r="G9981" s="53">
        <f t="array" ref="G9981">SUM(IF(A9981=A$5:A9981,IF(C9981=C$5:C9981,1,0),0))</f>
        <v>2</v>
      </c>
    </row>
    <row r="9982" spans="1:7" x14ac:dyDescent="0.25">
      <c r="A9982" s="52">
        <v>2019</v>
      </c>
      <c r="B9982" s="53" t="str">
        <f t="shared" si="310"/>
        <v>2019_HI3</v>
      </c>
      <c r="C9982" s="52" t="s">
        <v>213</v>
      </c>
      <c r="D9982" s="52" t="s">
        <v>215</v>
      </c>
      <c r="E9982" s="53" t="str">
        <f t="shared" si="311"/>
        <v>2019_HIKALAWAO</v>
      </c>
      <c r="F9982" s="52">
        <v>726525</v>
      </c>
      <c r="G9982" s="53">
        <f t="array" ref="G9982">SUM(IF(A9982=A$5:A9982,IF(C9982=C$5:C9982,1,0),0))</f>
        <v>3</v>
      </c>
    </row>
    <row r="9983" spans="1:7" x14ac:dyDescent="0.25">
      <c r="A9983" s="52">
        <v>2019</v>
      </c>
      <c r="B9983" s="53" t="str">
        <f t="shared" si="310"/>
        <v>2019_HI4</v>
      </c>
      <c r="C9983" s="52" t="s">
        <v>213</v>
      </c>
      <c r="D9983" s="52" t="s">
        <v>216</v>
      </c>
      <c r="E9983" s="53" t="str">
        <f t="shared" si="311"/>
        <v>2019_HIKAUAI</v>
      </c>
      <c r="F9983" s="52">
        <v>726525</v>
      </c>
      <c r="G9983" s="53">
        <f t="array" ref="G9983">SUM(IF(A9983=A$5:A9983,IF(C9983=C$5:C9983,1,0),0))</f>
        <v>4</v>
      </c>
    </row>
    <row r="9984" spans="1:7" x14ac:dyDescent="0.25">
      <c r="A9984" s="52">
        <v>2019</v>
      </c>
      <c r="B9984" s="53" t="str">
        <f t="shared" si="310"/>
        <v>2019_HI5</v>
      </c>
      <c r="C9984" s="52" t="s">
        <v>213</v>
      </c>
      <c r="D9984" s="52" t="s">
        <v>217</v>
      </c>
      <c r="E9984" s="53" t="str">
        <f t="shared" si="311"/>
        <v>2019_HIMAUI</v>
      </c>
      <c r="F9984" s="52">
        <v>726525</v>
      </c>
      <c r="G9984" s="53">
        <f t="array" ref="G9984">SUM(IF(A9984=A$5:A9984,IF(C9984=C$5:C9984,1,0),0))</f>
        <v>5</v>
      </c>
    </row>
    <row r="9985" spans="1:7" x14ac:dyDescent="0.25">
      <c r="A9985" s="52">
        <v>2019</v>
      </c>
      <c r="B9985" s="53" t="str">
        <f t="shared" si="310"/>
        <v>2019_ID1</v>
      </c>
      <c r="C9985" s="52" t="s">
        <v>218</v>
      </c>
      <c r="D9985" s="52" t="s">
        <v>777</v>
      </c>
      <c r="E9985" s="53" t="str">
        <f t="shared" si="311"/>
        <v>2019_IDADA</v>
      </c>
      <c r="F9985" s="52">
        <v>484350</v>
      </c>
      <c r="G9985" s="53">
        <f t="array" ref="G9985">SUM(IF(A9985=A$5:A9985,IF(C9985=C$5:C9985,1,0),0))</f>
        <v>1</v>
      </c>
    </row>
    <row r="9986" spans="1:7" x14ac:dyDescent="0.25">
      <c r="A9986" s="52">
        <v>2019</v>
      </c>
      <c r="B9986" s="53" t="str">
        <f t="shared" si="310"/>
        <v>2019_ID2</v>
      </c>
      <c r="C9986" s="52" t="s">
        <v>218</v>
      </c>
      <c r="D9986" s="52" t="s">
        <v>184</v>
      </c>
      <c r="E9986" s="53" t="str">
        <f t="shared" si="311"/>
        <v>2019_IDADAMS</v>
      </c>
      <c r="F9986" s="52">
        <v>484350</v>
      </c>
      <c r="G9986" s="53">
        <f t="array" ref="G9986">SUM(IF(A9986=A$5:A9986,IF(C9986=C$5:C9986,1,0),0))</f>
        <v>2</v>
      </c>
    </row>
    <row r="9987" spans="1:7" x14ac:dyDescent="0.25">
      <c r="A9987" s="52">
        <v>2019</v>
      </c>
      <c r="B9987" s="53" t="str">
        <f t="shared" si="310"/>
        <v>2019_ID3</v>
      </c>
      <c r="C9987" s="52" t="s">
        <v>218</v>
      </c>
      <c r="D9987" s="52" t="s">
        <v>778</v>
      </c>
      <c r="E9987" s="53" t="str">
        <f t="shared" si="311"/>
        <v>2019_IDBANNOCK</v>
      </c>
      <c r="F9987" s="52">
        <v>484350</v>
      </c>
      <c r="G9987" s="53">
        <f t="array" ref="G9987">SUM(IF(A9987=A$5:A9987,IF(C9987=C$5:C9987,1,0),0))</f>
        <v>3</v>
      </c>
    </row>
    <row r="9988" spans="1:7" x14ac:dyDescent="0.25">
      <c r="A9988" s="52">
        <v>2019</v>
      </c>
      <c r="B9988" s="53" t="str">
        <f t="shared" si="310"/>
        <v>2019_ID4</v>
      </c>
      <c r="C9988" s="52" t="s">
        <v>218</v>
      </c>
      <c r="D9988" s="52" t="s">
        <v>779</v>
      </c>
      <c r="E9988" s="53" t="str">
        <f t="shared" si="311"/>
        <v>2019_IDBEAR LAKE</v>
      </c>
      <c r="F9988" s="52">
        <v>484350</v>
      </c>
      <c r="G9988" s="53">
        <f t="array" ref="G9988">SUM(IF(A9988=A$5:A9988,IF(C9988=C$5:C9988,1,0),0))</f>
        <v>4</v>
      </c>
    </row>
    <row r="9989" spans="1:7" x14ac:dyDescent="0.25">
      <c r="A9989" s="52">
        <v>2019</v>
      </c>
      <c r="B9989" s="53" t="str">
        <f t="shared" si="310"/>
        <v>2019_ID5</v>
      </c>
      <c r="C9989" s="52" t="s">
        <v>218</v>
      </c>
      <c r="D9989" s="52" t="s">
        <v>780</v>
      </c>
      <c r="E9989" s="53" t="str">
        <f t="shared" si="311"/>
        <v>2019_IDBENEWAH</v>
      </c>
      <c r="F9989" s="52">
        <v>484350</v>
      </c>
      <c r="G9989" s="53">
        <f t="array" ref="G9989">SUM(IF(A9989=A$5:A9989,IF(C9989=C$5:C9989,1,0),0))</f>
        <v>5</v>
      </c>
    </row>
    <row r="9990" spans="1:7" x14ac:dyDescent="0.25">
      <c r="A9990" s="52">
        <v>2019</v>
      </c>
      <c r="B9990" s="53" t="str">
        <f t="shared" ref="B9990:B10053" si="312">A9990&amp;"_"&amp;C9990&amp;G9990</f>
        <v>2019_ID6</v>
      </c>
      <c r="C9990" s="52" t="s">
        <v>218</v>
      </c>
      <c r="D9990" s="52" t="s">
        <v>781</v>
      </c>
      <c r="E9990" s="53" t="str">
        <f t="shared" ref="E9990:E10053" si="313">A9990&amp;"_"&amp;C9990&amp;D9990</f>
        <v>2019_IDBINGHAM</v>
      </c>
      <c r="F9990" s="52">
        <v>484350</v>
      </c>
      <c r="G9990" s="53">
        <f t="array" ref="G9990">SUM(IF(A9990=A$5:A9990,IF(C9990=C$5:C9990,1,0),0))</f>
        <v>6</v>
      </c>
    </row>
    <row r="9991" spans="1:7" x14ac:dyDescent="0.25">
      <c r="A9991" s="52">
        <v>2019</v>
      </c>
      <c r="B9991" s="53" t="str">
        <f t="shared" si="312"/>
        <v>2019_ID7</v>
      </c>
      <c r="C9991" s="52" t="s">
        <v>218</v>
      </c>
      <c r="D9991" s="52" t="s">
        <v>219</v>
      </c>
      <c r="E9991" s="53" t="str">
        <f t="shared" si="313"/>
        <v>2019_IDBLAINE</v>
      </c>
      <c r="F9991" s="52">
        <v>625500</v>
      </c>
      <c r="G9991" s="53">
        <f t="array" ref="G9991">SUM(IF(A9991=A$5:A9991,IF(C9991=C$5:C9991,1,0),0))</f>
        <v>7</v>
      </c>
    </row>
    <row r="9992" spans="1:7" x14ac:dyDescent="0.25">
      <c r="A9992" s="52">
        <v>2019</v>
      </c>
      <c r="B9992" s="53" t="str">
        <f t="shared" si="312"/>
        <v>2019_ID8</v>
      </c>
      <c r="C9992" s="52" t="s">
        <v>218</v>
      </c>
      <c r="D9992" s="52" t="s">
        <v>782</v>
      </c>
      <c r="E9992" s="53" t="str">
        <f t="shared" si="313"/>
        <v>2019_IDBOISE</v>
      </c>
      <c r="F9992" s="52">
        <v>484350</v>
      </c>
      <c r="G9992" s="53">
        <f t="array" ref="G9992">SUM(IF(A9992=A$5:A9992,IF(C9992=C$5:C9992,1,0),0))</f>
        <v>8</v>
      </c>
    </row>
    <row r="9993" spans="1:7" x14ac:dyDescent="0.25">
      <c r="A9993" s="52">
        <v>2019</v>
      </c>
      <c r="B9993" s="53" t="str">
        <f t="shared" si="312"/>
        <v>2019_ID9</v>
      </c>
      <c r="C9993" s="52" t="s">
        <v>218</v>
      </c>
      <c r="D9993" s="52" t="s">
        <v>783</v>
      </c>
      <c r="E9993" s="53" t="str">
        <f t="shared" si="313"/>
        <v>2019_IDBONNER</v>
      </c>
      <c r="F9993" s="52">
        <v>484350</v>
      </c>
      <c r="G9993" s="53">
        <f t="array" ref="G9993">SUM(IF(A9993=A$5:A9993,IF(C9993=C$5:C9993,1,0),0))</f>
        <v>9</v>
      </c>
    </row>
    <row r="9994" spans="1:7" x14ac:dyDescent="0.25">
      <c r="A9994" s="52">
        <v>2019</v>
      </c>
      <c r="B9994" s="53" t="str">
        <f t="shared" si="312"/>
        <v>2019_ID10</v>
      </c>
      <c r="C9994" s="52" t="s">
        <v>218</v>
      </c>
      <c r="D9994" s="52" t="s">
        <v>784</v>
      </c>
      <c r="E9994" s="53" t="str">
        <f t="shared" si="313"/>
        <v>2019_IDBONNEVILLE</v>
      </c>
      <c r="F9994" s="52">
        <v>484350</v>
      </c>
      <c r="G9994" s="53">
        <f t="array" ref="G9994">SUM(IF(A9994=A$5:A9994,IF(C9994=C$5:C9994,1,0),0))</f>
        <v>10</v>
      </c>
    </row>
    <row r="9995" spans="1:7" x14ac:dyDescent="0.25">
      <c r="A9995" s="52">
        <v>2019</v>
      </c>
      <c r="B9995" s="53" t="str">
        <f t="shared" si="312"/>
        <v>2019_ID11</v>
      </c>
      <c r="C9995" s="52" t="s">
        <v>218</v>
      </c>
      <c r="D9995" s="52" t="s">
        <v>785</v>
      </c>
      <c r="E9995" s="53" t="str">
        <f t="shared" si="313"/>
        <v>2019_IDBOUNDARY</v>
      </c>
      <c r="F9995" s="52">
        <v>484350</v>
      </c>
      <c r="G9995" s="53">
        <f t="array" ref="G9995">SUM(IF(A9995=A$5:A9995,IF(C9995=C$5:C9995,1,0),0))</f>
        <v>11</v>
      </c>
    </row>
    <row r="9996" spans="1:7" x14ac:dyDescent="0.25">
      <c r="A9996" s="52">
        <v>2019</v>
      </c>
      <c r="B9996" s="53" t="str">
        <f t="shared" si="312"/>
        <v>2019_ID12</v>
      </c>
      <c r="C9996" s="52" t="s">
        <v>218</v>
      </c>
      <c r="D9996" s="52" t="s">
        <v>552</v>
      </c>
      <c r="E9996" s="53" t="str">
        <f t="shared" si="313"/>
        <v>2019_IDBUTTE</v>
      </c>
      <c r="F9996" s="52">
        <v>484350</v>
      </c>
      <c r="G9996" s="53">
        <f t="array" ref="G9996">SUM(IF(A9996=A$5:A9996,IF(C9996=C$5:C9996,1,0),0))</f>
        <v>12</v>
      </c>
    </row>
    <row r="9997" spans="1:7" x14ac:dyDescent="0.25">
      <c r="A9997" s="52">
        <v>2019</v>
      </c>
      <c r="B9997" s="53" t="str">
        <f t="shared" si="312"/>
        <v>2019_ID13</v>
      </c>
      <c r="C9997" s="52" t="s">
        <v>218</v>
      </c>
      <c r="D9997" s="52" t="s">
        <v>220</v>
      </c>
      <c r="E9997" s="53" t="str">
        <f t="shared" si="313"/>
        <v>2019_IDCAMAS</v>
      </c>
      <c r="F9997" s="52">
        <v>625500</v>
      </c>
      <c r="G9997" s="53">
        <f t="array" ref="G9997">SUM(IF(A9997=A$5:A9997,IF(C9997=C$5:C9997,1,0),0))</f>
        <v>13</v>
      </c>
    </row>
    <row r="9998" spans="1:7" x14ac:dyDescent="0.25">
      <c r="A9998" s="52">
        <v>2019</v>
      </c>
      <c r="B9998" s="53" t="str">
        <f t="shared" si="312"/>
        <v>2019_ID14</v>
      </c>
      <c r="C9998" s="52" t="s">
        <v>218</v>
      </c>
      <c r="D9998" s="52" t="s">
        <v>786</v>
      </c>
      <c r="E9998" s="53" t="str">
        <f t="shared" si="313"/>
        <v>2019_IDCANYON</v>
      </c>
      <c r="F9998" s="52">
        <v>484350</v>
      </c>
      <c r="G9998" s="53">
        <f t="array" ref="G9998">SUM(IF(A9998=A$5:A9998,IF(C9998=C$5:C9998,1,0),0))</f>
        <v>14</v>
      </c>
    </row>
    <row r="9999" spans="1:7" x14ac:dyDescent="0.25">
      <c r="A9999" s="52">
        <v>2019</v>
      </c>
      <c r="B9999" s="53" t="str">
        <f t="shared" si="312"/>
        <v>2019_ID15</v>
      </c>
      <c r="C9999" s="52" t="s">
        <v>218</v>
      </c>
      <c r="D9999" s="52" t="s">
        <v>787</v>
      </c>
      <c r="E9999" s="53" t="str">
        <f t="shared" si="313"/>
        <v>2019_IDCARIBOU</v>
      </c>
      <c r="F9999" s="52">
        <v>484350</v>
      </c>
      <c r="G9999" s="53">
        <f t="array" ref="G9999">SUM(IF(A9999=A$5:A9999,IF(C9999=C$5:C9999,1,0),0))</f>
        <v>15</v>
      </c>
    </row>
    <row r="10000" spans="1:7" x14ac:dyDescent="0.25">
      <c r="A10000" s="52">
        <v>2019</v>
      </c>
      <c r="B10000" s="53" t="str">
        <f t="shared" si="312"/>
        <v>2019_ID16</v>
      </c>
      <c r="C10000" s="52" t="s">
        <v>218</v>
      </c>
      <c r="D10000" s="52" t="s">
        <v>788</v>
      </c>
      <c r="E10000" s="53" t="str">
        <f t="shared" si="313"/>
        <v>2019_IDCASSIA</v>
      </c>
      <c r="F10000" s="52">
        <v>484350</v>
      </c>
      <c r="G10000" s="53">
        <f t="array" ref="G10000">SUM(IF(A10000=A$5:A10000,IF(C10000=C$5:C10000,1,0),0))</f>
        <v>16</v>
      </c>
    </row>
    <row r="10001" spans="1:7" x14ac:dyDescent="0.25">
      <c r="A10001" s="52">
        <v>2019</v>
      </c>
      <c r="B10001" s="53" t="str">
        <f t="shared" si="312"/>
        <v>2019_ID17</v>
      </c>
      <c r="C10001" s="52" t="s">
        <v>218</v>
      </c>
      <c r="D10001" s="52" t="s">
        <v>507</v>
      </c>
      <c r="E10001" s="53" t="str">
        <f t="shared" si="313"/>
        <v>2019_IDCLARK</v>
      </c>
      <c r="F10001" s="52">
        <v>484350</v>
      </c>
      <c r="G10001" s="53">
        <f t="array" ref="G10001">SUM(IF(A10001=A$5:A10001,IF(C10001=C$5:C10001,1,0),0))</f>
        <v>17</v>
      </c>
    </row>
    <row r="10002" spans="1:7" x14ac:dyDescent="0.25">
      <c r="A10002" s="52">
        <v>2019</v>
      </c>
      <c r="B10002" s="53" t="str">
        <f t="shared" si="312"/>
        <v>2019_ID18</v>
      </c>
      <c r="C10002" s="52" t="s">
        <v>218</v>
      </c>
      <c r="D10002" s="52" t="s">
        <v>789</v>
      </c>
      <c r="E10002" s="53" t="str">
        <f t="shared" si="313"/>
        <v>2019_IDCLEARWATER</v>
      </c>
      <c r="F10002" s="52">
        <v>484350</v>
      </c>
      <c r="G10002" s="53">
        <f t="array" ref="G10002">SUM(IF(A10002=A$5:A10002,IF(C10002=C$5:C10002,1,0),0))</f>
        <v>18</v>
      </c>
    </row>
    <row r="10003" spans="1:7" x14ac:dyDescent="0.25">
      <c r="A10003" s="52">
        <v>2019</v>
      </c>
      <c r="B10003" s="53" t="str">
        <f t="shared" si="312"/>
        <v>2019_ID19</v>
      </c>
      <c r="C10003" s="52" t="s">
        <v>218</v>
      </c>
      <c r="D10003" s="52" t="s">
        <v>592</v>
      </c>
      <c r="E10003" s="53" t="str">
        <f t="shared" si="313"/>
        <v>2019_IDCUSTER</v>
      </c>
      <c r="F10003" s="52">
        <v>484350</v>
      </c>
      <c r="G10003" s="53">
        <f t="array" ref="G10003">SUM(IF(A10003=A$5:A10003,IF(C10003=C$5:C10003,1,0),0))</f>
        <v>19</v>
      </c>
    </row>
    <row r="10004" spans="1:7" x14ac:dyDescent="0.25">
      <c r="A10004" s="52">
        <v>2019</v>
      </c>
      <c r="B10004" s="53" t="str">
        <f t="shared" si="312"/>
        <v>2019_ID20</v>
      </c>
      <c r="C10004" s="52" t="s">
        <v>218</v>
      </c>
      <c r="D10004" s="52" t="s">
        <v>451</v>
      </c>
      <c r="E10004" s="53" t="str">
        <f t="shared" si="313"/>
        <v>2019_IDELMORE</v>
      </c>
      <c r="F10004" s="52">
        <v>484350</v>
      </c>
      <c r="G10004" s="53">
        <f t="array" ref="G10004">SUM(IF(A10004=A$5:A10004,IF(C10004=C$5:C10004,1,0),0))</f>
        <v>20</v>
      </c>
    </row>
    <row r="10005" spans="1:7" x14ac:dyDescent="0.25">
      <c r="A10005" s="52">
        <v>2019</v>
      </c>
      <c r="B10005" s="53" t="str">
        <f t="shared" si="312"/>
        <v>2019_ID21</v>
      </c>
      <c r="C10005" s="52" t="s">
        <v>218</v>
      </c>
      <c r="D10005" s="52" t="s">
        <v>455</v>
      </c>
      <c r="E10005" s="53" t="str">
        <f t="shared" si="313"/>
        <v>2019_IDFRANKLIN</v>
      </c>
      <c r="F10005" s="52">
        <v>484350</v>
      </c>
      <c r="G10005" s="53">
        <f t="array" ref="G10005">SUM(IF(A10005=A$5:A10005,IF(C10005=C$5:C10005,1,0),0))</f>
        <v>21</v>
      </c>
    </row>
    <row r="10006" spans="1:7" x14ac:dyDescent="0.25">
      <c r="A10006" s="52">
        <v>2019</v>
      </c>
      <c r="B10006" s="53" t="str">
        <f t="shared" si="312"/>
        <v>2019_ID22</v>
      </c>
      <c r="C10006" s="52" t="s">
        <v>218</v>
      </c>
      <c r="D10006" s="52" t="s">
        <v>596</v>
      </c>
      <c r="E10006" s="53" t="str">
        <f t="shared" si="313"/>
        <v>2019_IDFREMONT</v>
      </c>
      <c r="F10006" s="52">
        <v>484350</v>
      </c>
      <c r="G10006" s="53">
        <f t="array" ref="G10006">SUM(IF(A10006=A$5:A10006,IF(C10006=C$5:C10006,1,0),0))</f>
        <v>22</v>
      </c>
    </row>
    <row r="10007" spans="1:7" x14ac:dyDescent="0.25">
      <c r="A10007" s="52">
        <v>2019</v>
      </c>
      <c r="B10007" s="53" t="str">
        <f t="shared" si="312"/>
        <v>2019_ID23</v>
      </c>
      <c r="C10007" s="52" t="s">
        <v>218</v>
      </c>
      <c r="D10007" s="52" t="s">
        <v>790</v>
      </c>
      <c r="E10007" s="53" t="str">
        <f t="shared" si="313"/>
        <v>2019_IDGEM</v>
      </c>
      <c r="F10007" s="52">
        <v>484350</v>
      </c>
      <c r="G10007" s="53">
        <f t="array" ref="G10007">SUM(IF(A10007=A$5:A10007,IF(C10007=C$5:C10007,1,0),0))</f>
        <v>23</v>
      </c>
    </row>
    <row r="10008" spans="1:7" x14ac:dyDescent="0.25">
      <c r="A10008" s="52">
        <v>2019</v>
      </c>
      <c r="B10008" s="53" t="str">
        <f t="shared" si="312"/>
        <v>2019_ID24</v>
      </c>
      <c r="C10008" s="52" t="s">
        <v>218</v>
      </c>
      <c r="D10008" s="52" t="s">
        <v>791</v>
      </c>
      <c r="E10008" s="53" t="str">
        <f t="shared" si="313"/>
        <v>2019_IDGOODING</v>
      </c>
      <c r="F10008" s="52">
        <v>484350</v>
      </c>
      <c r="G10008" s="53">
        <f t="array" ref="G10008">SUM(IF(A10008=A$5:A10008,IF(C10008=C$5:C10008,1,0),0))</f>
        <v>24</v>
      </c>
    </row>
    <row r="10009" spans="1:7" x14ac:dyDescent="0.25">
      <c r="A10009" s="52">
        <v>2019</v>
      </c>
      <c r="B10009" s="53" t="str">
        <f t="shared" si="312"/>
        <v>2019_ID25</v>
      </c>
      <c r="C10009" s="52" t="s">
        <v>218</v>
      </c>
      <c r="D10009" s="52" t="s">
        <v>90</v>
      </c>
      <c r="E10009" s="53" t="str">
        <f t="shared" si="313"/>
        <v>2019_IDIDAHO</v>
      </c>
      <c r="F10009" s="52">
        <v>484350</v>
      </c>
      <c r="G10009" s="53">
        <f t="array" ref="G10009">SUM(IF(A10009=A$5:A10009,IF(C10009=C$5:C10009,1,0),0))</f>
        <v>25</v>
      </c>
    </row>
    <row r="10010" spans="1:7" x14ac:dyDescent="0.25">
      <c r="A10010" s="52">
        <v>2019</v>
      </c>
      <c r="B10010" s="53" t="str">
        <f t="shared" si="312"/>
        <v>2019_ID26</v>
      </c>
      <c r="C10010" s="52" t="s">
        <v>218</v>
      </c>
      <c r="D10010" s="52" t="s">
        <v>196</v>
      </c>
      <c r="E10010" s="53" t="str">
        <f t="shared" si="313"/>
        <v>2019_IDJEFFERSON</v>
      </c>
      <c r="F10010" s="52">
        <v>484350</v>
      </c>
      <c r="G10010" s="53">
        <f t="array" ref="G10010">SUM(IF(A10010=A$5:A10010,IF(C10010=C$5:C10010,1,0),0))</f>
        <v>26</v>
      </c>
    </row>
    <row r="10011" spans="1:7" x14ac:dyDescent="0.25">
      <c r="A10011" s="52">
        <v>2019</v>
      </c>
      <c r="B10011" s="53" t="str">
        <f t="shared" si="312"/>
        <v>2019_ID27</v>
      </c>
      <c r="C10011" s="52" t="s">
        <v>218</v>
      </c>
      <c r="D10011" s="52" t="s">
        <v>792</v>
      </c>
      <c r="E10011" s="53" t="str">
        <f t="shared" si="313"/>
        <v>2019_IDJEROME</v>
      </c>
      <c r="F10011" s="52">
        <v>484350</v>
      </c>
      <c r="G10011" s="53">
        <f t="array" ref="G10011">SUM(IF(A10011=A$5:A10011,IF(C10011=C$5:C10011,1,0),0))</f>
        <v>27</v>
      </c>
    </row>
    <row r="10012" spans="1:7" x14ac:dyDescent="0.25">
      <c r="A10012" s="52">
        <v>2019</v>
      </c>
      <c r="B10012" s="53" t="str">
        <f t="shared" si="312"/>
        <v>2019_ID28</v>
      </c>
      <c r="C10012" s="52" t="s">
        <v>218</v>
      </c>
      <c r="D10012" s="52" t="s">
        <v>793</v>
      </c>
      <c r="E10012" s="53" t="str">
        <f t="shared" si="313"/>
        <v>2019_IDKOOTENAI</v>
      </c>
      <c r="F10012" s="52">
        <v>484350</v>
      </c>
      <c r="G10012" s="53">
        <f t="array" ref="G10012">SUM(IF(A10012=A$5:A10012,IF(C10012=C$5:C10012,1,0),0))</f>
        <v>28</v>
      </c>
    </row>
    <row r="10013" spans="1:7" x14ac:dyDescent="0.25">
      <c r="A10013" s="52">
        <v>2019</v>
      </c>
      <c r="B10013" s="53" t="str">
        <f t="shared" si="312"/>
        <v>2019_ID29</v>
      </c>
      <c r="C10013" s="52" t="s">
        <v>218</v>
      </c>
      <c r="D10013" s="52" t="s">
        <v>794</v>
      </c>
      <c r="E10013" s="53" t="str">
        <f t="shared" si="313"/>
        <v>2019_IDLATAH</v>
      </c>
      <c r="F10013" s="52">
        <v>484350</v>
      </c>
      <c r="G10013" s="53">
        <f t="array" ref="G10013">SUM(IF(A10013=A$5:A10013,IF(C10013=C$5:C10013,1,0),0))</f>
        <v>29</v>
      </c>
    </row>
    <row r="10014" spans="1:7" x14ac:dyDescent="0.25">
      <c r="A10014" s="52">
        <v>2019</v>
      </c>
      <c r="B10014" s="53" t="str">
        <f t="shared" si="312"/>
        <v>2019_ID30</v>
      </c>
      <c r="C10014" s="52" t="s">
        <v>218</v>
      </c>
      <c r="D10014" s="52" t="s">
        <v>795</v>
      </c>
      <c r="E10014" s="53" t="str">
        <f t="shared" si="313"/>
        <v>2019_IDLEMHI</v>
      </c>
      <c r="F10014" s="52">
        <v>484350</v>
      </c>
      <c r="G10014" s="53">
        <f t="array" ref="G10014">SUM(IF(A10014=A$5:A10014,IF(C10014=C$5:C10014,1,0),0))</f>
        <v>30</v>
      </c>
    </row>
    <row r="10015" spans="1:7" x14ac:dyDescent="0.25">
      <c r="A10015" s="52">
        <v>2019</v>
      </c>
      <c r="B10015" s="53" t="str">
        <f t="shared" si="312"/>
        <v>2019_ID31</v>
      </c>
      <c r="C10015" s="52" t="s">
        <v>218</v>
      </c>
      <c r="D10015" s="52" t="s">
        <v>796</v>
      </c>
      <c r="E10015" s="53" t="str">
        <f t="shared" si="313"/>
        <v>2019_IDLEWIS</v>
      </c>
      <c r="F10015" s="52">
        <v>484350</v>
      </c>
      <c r="G10015" s="53">
        <f t="array" ref="G10015">SUM(IF(A10015=A$5:A10015,IF(C10015=C$5:C10015,1,0),0))</f>
        <v>31</v>
      </c>
    </row>
    <row r="10016" spans="1:7" x14ac:dyDescent="0.25">
      <c r="A10016" s="52">
        <v>2019</v>
      </c>
      <c r="B10016" s="53" t="str">
        <f t="shared" si="312"/>
        <v>2019_ID32</v>
      </c>
      <c r="C10016" s="52" t="s">
        <v>218</v>
      </c>
      <c r="D10016" s="52" t="s">
        <v>221</v>
      </c>
      <c r="E10016" s="53" t="str">
        <f t="shared" si="313"/>
        <v>2019_IDLINCOLN</v>
      </c>
      <c r="F10016" s="52">
        <v>625500</v>
      </c>
      <c r="G10016" s="53">
        <f t="array" ref="G10016">SUM(IF(A10016=A$5:A10016,IF(C10016=C$5:C10016,1,0),0))</f>
        <v>32</v>
      </c>
    </row>
    <row r="10017" spans="1:7" x14ac:dyDescent="0.25">
      <c r="A10017" s="52">
        <v>2019</v>
      </c>
      <c r="B10017" s="53" t="str">
        <f t="shared" si="312"/>
        <v>2019_ID33</v>
      </c>
      <c r="C10017" s="52" t="s">
        <v>218</v>
      </c>
      <c r="D10017" s="52" t="s">
        <v>467</v>
      </c>
      <c r="E10017" s="53" t="str">
        <f t="shared" si="313"/>
        <v>2019_IDMADISON</v>
      </c>
      <c r="F10017" s="52">
        <v>484350</v>
      </c>
      <c r="G10017" s="53">
        <f t="array" ref="G10017">SUM(IF(A10017=A$5:A10017,IF(C10017=C$5:C10017,1,0),0))</f>
        <v>33</v>
      </c>
    </row>
    <row r="10018" spans="1:7" x14ac:dyDescent="0.25">
      <c r="A10018" s="52">
        <v>2019</v>
      </c>
      <c r="B10018" s="53" t="str">
        <f t="shared" si="312"/>
        <v>2019_ID34</v>
      </c>
      <c r="C10018" s="52" t="s">
        <v>218</v>
      </c>
      <c r="D10018" s="52" t="s">
        <v>797</v>
      </c>
      <c r="E10018" s="53" t="str">
        <f t="shared" si="313"/>
        <v>2019_IDMINIDOKA</v>
      </c>
      <c r="F10018" s="52">
        <v>484350</v>
      </c>
      <c r="G10018" s="53">
        <f t="array" ref="G10018">SUM(IF(A10018=A$5:A10018,IF(C10018=C$5:C10018,1,0),0))</f>
        <v>34</v>
      </c>
    </row>
    <row r="10019" spans="1:7" x14ac:dyDescent="0.25">
      <c r="A10019" s="52">
        <v>2019</v>
      </c>
      <c r="B10019" s="53" t="str">
        <f t="shared" si="312"/>
        <v>2019_ID35</v>
      </c>
      <c r="C10019" s="52" t="s">
        <v>218</v>
      </c>
      <c r="D10019" s="52" t="s">
        <v>798</v>
      </c>
      <c r="E10019" s="53" t="str">
        <f t="shared" si="313"/>
        <v>2019_IDNEZ PERCE</v>
      </c>
      <c r="F10019" s="52">
        <v>484350</v>
      </c>
      <c r="G10019" s="53">
        <f t="array" ref="G10019">SUM(IF(A10019=A$5:A10019,IF(C10019=C$5:C10019,1,0),0))</f>
        <v>35</v>
      </c>
    </row>
    <row r="10020" spans="1:7" x14ac:dyDescent="0.25">
      <c r="A10020" s="52">
        <v>2019</v>
      </c>
      <c r="B10020" s="53" t="str">
        <f t="shared" si="312"/>
        <v>2019_ID36</v>
      </c>
      <c r="C10020" s="52" t="s">
        <v>218</v>
      </c>
      <c r="D10020" s="52" t="s">
        <v>799</v>
      </c>
      <c r="E10020" s="53" t="str">
        <f t="shared" si="313"/>
        <v>2019_IDONEIDA</v>
      </c>
      <c r="F10020" s="52">
        <v>484350</v>
      </c>
      <c r="G10020" s="53">
        <f t="array" ref="G10020">SUM(IF(A10020=A$5:A10020,IF(C10020=C$5:C10020,1,0),0))</f>
        <v>36</v>
      </c>
    </row>
    <row r="10021" spans="1:7" x14ac:dyDescent="0.25">
      <c r="A10021" s="52">
        <v>2019</v>
      </c>
      <c r="B10021" s="53" t="str">
        <f t="shared" si="312"/>
        <v>2019_ID37</v>
      </c>
      <c r="C10021" s="52" t="s">
        <v>218</v>
      </c>
      <c r="D10021" s="52" t="s">
        <v>800</v>
      </c>
      <c r="E10021" s="53" t="str">
        <f t="shared" si="313"/>
        <v>2019_IDOWYHEE</v>
      </c>
      <c r="F10021" s="52">
        <v>484350</v>
      </c>
      <c r="G10021" s="53">
        <f t="array" ref="G10021">SUM(IF(A10021=A$5:A10021,IF(C10021=C$5:C10021,1,0),0))</f>
        <v>37</v>
      </c>
    </row>
    <row r="10022" spans="1:7" x14ac:dyDescent="0.25">
      <c r="A10022" s="52">
        <v>2019</v>
      </c>
      <c r="B10022" s="53" t="str">
        <f t="shared" si="312"/>
        <v>2019_ID38</v>
      </c>
      <c r="C10022" s="52" t="s">
        <v>218</v>
      </c>
      <c r="D10022" s="52" t="s">
        <v>801</v>
      </c>
      <c r="E10022" s="53" t="str">
        <f t="shared" si="313"/>
        <v>2019_IDPAYETTE</v>
      </c>
      <c r="F10022" s="52">
        <v>484350</v>
      </c>
      <c r="G10022" s="53">
        <f t="array" ref="G10022">SUM(IF(A10022=A$5:A10022,IF(C10022=C$5:C10022,1,0),0))</f>
        <v>38</v>
      </c>
    </row>
    <row r="10023" spans="1:7" x14ac:dyDescent="0.25">
      <c r="A10023" s="52">
        <v>2019</v>
      </c>
      <c r="B10023" s="53" t="str">
        <f t="shared" si="312"/>
        <v>2019_ID39</v>
      </c>
      <c r="C10023" s="52" t="s">
        <v>218</v>
      </c>
      <c r="D10023" s="52" t="s">
        <v>802</v>
      </c>
      <c r="E10023" s="53" t="str">
        <f t="shared" si="313"/>
        <v>2019_IDPOWER</v>
      </c>
      <c r="F10023" s="52">
        <v>484350</v>
      </c>
      <c r="G10023" s="53">
        <f t="array" ref="G10023">SUM(IF(A10023=A$5:A10023,IF(C10023=C$5:C10023,1,0),0))</f>
        <v>39</v>
      </c>
    </row>
    <row r="10024" spans="1:7" x14ac:dyDescent="0.25">
      <c r="A10024" s="52">
        <v>2019</v>
      </c>
      <c r="B10024" s="53" t="str">
        <f t="shared" si="312"/>
        <v>2019_ID40</v>
      </c>
      <c r="C10024" s="52" t="s">
        <v>218</v>
      </c>
      <c r="D10024" s="52" t="s">
        <v>803</v>
      </c>
      <c r="E10024" s="53" t="str">
        <f t="shared" si="313"/>
        <v>2019_IDSHOSHONE</v>
      </c>
      <c r="F10024" s="52">
        <v>484350</v>
      </c>
      <c r="G10024" s="53">
        <f t="array" ref="G10024">SUM(IF(A10024=A$5:A10024,IF(C10024=C$5:C10024,1,0),0))</f>
        <v>40</v>
      </c>
    </row>
    <row r="10025" spans="1:7" x14ac:dyDescent="0.25">
      <c r="A10025" s="52">
        <v>2019</v>
      </c>
      <c r="B10025" s="53" t="str">
        <f t="shared" si="312"/>
        <v>2019_ID41</v>
      </c>
      <c r="C10025" s="52" t="s">
        <v>218</v>
      </c>
      <c r="D10025" s="52" t="s">
        <v>222</v>
      </c>
      <c r="E10025" s="53" t="str">
        <f t="shared" si="313"/>
        <v>2019_IDTETON</v>
      </c>
      <c r="F10025" s="52">
        <v>726525</v>
      </c>
      <c r="G10025" s="53">
        <f t="array" ref="G10025">SUM(IF(A10025=A$5:A10025,IF(C10025=C$5:C10025,1,0),0))</f>
        <v>41</v>
      </c>
    </row>
    <row r="10026" spans="1:7" x14ac:dyDescent="0.25">
      <c r="A10026" s="52">
        <v>2019</v>
      </c>
      <c r="B10026" s="53" t="str">
        <f t="shared" si="312"/>
        <v>2019_ID42</v>
      </c>
      <c r="C10026" s="52" t="s">
        <v>218</v>
      </c>
      <c r="D10026" s="52" t="s">
        <v>804</v>
      </c>
      <c r="E10026" s="53" t="str">
        <f t="shared" si="313"/>
        <v>2019_IDTWIN FALLS</v>
      </c>
      <c r="F10026" s="52">
        <v>484350</v>
      </c>
      <c r="G10026" s="53">
        <f t="array" ref="G10026">SUM(IF(A10026=A$5:A10026,IF(C10026=C$5:C10026,1,0),0))</f>
        <v>42</v>
      </c>
    </row>
    <row r="10027" spans="1:7" x14ac:dyDescent="0.25">
      <c r="A10027" s="52">
        <v>2019</v>
      </c>
      <c r="B10027" s="53" t="str">
        <f t="shared" si="312"/>
        <v>2019_ID43</v>
      </c>
      <c r="C10027" s="52" t="s">
        <v>218</v>
      </c>
      <c r="D10027" s="52" t="s">
        <v>805</v>
      </c>
      <c r="E10027" s="53" t="str">
        <f t="shared" si="313"/>
        <v>2019_IDVALLEY</v>
      </c>
      <c r="F10027" s="52">
        <v>484350</v>
      </c>
      <c r="G10027" s="53">
        <f t="array" ref="G10027">SUM(IF(A10027=A$5:A10027,IF(C10027=C$5:C10027,1,0),0))</f>
        <v>43</v>
      </c>
    </row>
    <row r="10028" spans="1:7" x14ac:dyDescent="0.25">
      <c r="A10028" s="52">
        <v>2019</v>
      </c>
      <c r="B10028" s="53" t="str">
        <f t="shared" si="312"/>
        <v>2019_ID44</v>
      </c>
      <c r="C10028" s="52" t="s">
        <v>218</v>
      </c>
      <c r="D10028" s="52" t="s">
        <v>125</v>
      </c>
      <c r="E10028" s="53" t="str">
        <f t="shared" si="313"/>
        <v>2019_IDWASHINGTON</v>
      </c>
      <c r="F10028" s="52">
        <v>484350</v>
      </c>
      <c r="G10028" s="53">
        <f t="array" ref="G10028">SUM(IF(A10028=A$5:A10028,IF(C10028=C$5:C10028,1,0),0))</f>
        <v>44</v>
      </c>
    </row>
    <row r="10029" spans="1:7" x14ac:dyDescent="0.25">
      <c r="A10029" s="52">
        <v>2019</v>
      </c>
      <c r="B10029" s="53" t="str">
        <f t="shared" si="312"/>
        <v>2019_IL1</v>
      </c>
      <c r="C10029" s="52" t="s">
        <v>368</v>
      </c>
      <c r="D10029" s="52" t="s">
        <v>184</v>
      </c>
      <c r="E10029" s="53" t="str">
        <f t="shared" si="313"/>
        <v>2019_ILADAMS</v>
      </c>
      <c r="F10029" s="52">
        <v>484350</v>
      </c>
      <c r="G10029" s="53">
        <f t="array" ref="G10029">SUM(IF(A10029=A$5:A10029,IF(C10029=C$5:C10029,1,0),0))</f>
        <v>1</v>
      </c>
    </row>
    <row r="10030" spans="1:7" x14ac:dyDescent="0.25">
      <c r="A10030" s="52">
        <v>2019</v>
      </c>
      <c r="B10030" s="53" t="str">
        <f t="shared" si="312"/>
        <v>2019_IL2</v>
      </c>
      <c r="C10030" s="52" t="s">
        <v>368</v>
      </c>
      <c r="D10030" s="52" t="s">
        <v>806</v>
      </c>
      <c r="E10030" s="53" t="str">
        <f t="shared" si="313"/>
        <v>2019_ILALEXANDER</v>
      </c>
      <c r="F10030" s="52">
        <v>484350</v>
      </c>
      <c r="G10030" s="53">
        <f t="array" ref="G10030">SUM(IF(A10030=A$5:A10030,IF(C10030=C$5:C10030,1,0),0))</f>
        <v>2</v>
      </c>
    </row>
    <row r="10031" spans="1:7" x14ac:dyDescent="0.25">
      <c r="A10031" s="52">
        <v>2019</v>
      </c>
      <c r="B10031" s="53" t="str">
        <f t="shared" si="312"/>
        <v>2019_IL3</v>
      </c>
      <c r="C10031" s="52" t="s">
        <v>368</v>
      </c>
      <c r="D10031" s="52" t="s">
        <v>807</v>
      </c>
      <c r="E10031" s="53" t="str">
        <f t="shared" si="313"/>
        <v>2019_ILBOND</v>
      </c>
      <c r="F10031" s="52">
        <v>484350</v>
      </c>
      <c r="G10031" s="53">
        <f t="array" ref="G10031">SUM(IF(A10031=A$5:A10031,IF(C10031=C$5:C10031,1,0),0))</f>
        <v>3</v>
      </c>
    </row>
    <row r="10032" spans="1:7" x14ac:dyDescent="0.25">
      <c r="A10032" s="52">
        <v>2019</v>
      </c>
      <c r="B10032" s="53" t="str">
        <f t="shared" si="312"/>
        <v>2019_IL4</v>
      </c>
      <c r="C10032" s="52" t="s">
        <v>368</v>
      </c>
      <c r="D10032" s="52" t="s">
        <v>504</v>
      </c>
      <c r="E10032" s="53" t="str">
        <f t="shared" si="313"/>
        <v>2019_ILBOONE</v>
      </c>
      <c r="F10032" s="52">
        <v>484350</v>
      </c>
      <c r="G10032" s="53">
        <f t="array" ref="G10032">SUM(IF(A10032=A$5:A10032,IF(C10032=C$5:C10032,1,0),0))</f>
        <v>4</v>
      </c>
    </row>
    <row r="10033" spans="1:7" x14ac:dyDescent="0.25">
      <c r="A10033" s="52">
        <v>2019</v>
      </c>
      <c r="B10033" s="53" t="str">
        <f t="shared" si="312"/>
        <v>2019_IL5</v>
      </c>
      <c r="C10033" s="52" t="s">
        <v>368</v>
      </c>
      <c r="D10033" s="52" t="s">
        <v>808</v>
      </c>
      <c r="E10033" s="53" t="str">
        <f t="shared" si="313"/>
        <v>2019_ILBROWN</v>
      </c>
      <c r="F10033" s="52">
        <v>484350</v>
      </c>
      <c r="G10033" s="53">
        <f t="array" ref="G10033">SUM(IF(A10033=A$5:A10033,IF(C10033=C$5:C10033,1,0),0))</f>
        <v>5</v>
      </c>
    </row>
    <row r="10034" spans="1:7" x14ac:dyDescent="0.25">
      <c r="A10034" s="52">
        <v>2019</v>
      </c>
      <c r="B10034" s="53" t="str">
        <f t="shared" si="312"/>
        <v>2019_IL6</v>
      </c>
      <c r="C10034" s="52" t="s">
        <v>368</v>
      </c>
      <c r="D10034" s="52" t="s">
        <v>809</v>
      </c>
      <c r="E10034" s="53" t="str">
        <f t="shared" si="313"/>
        <v>2019_ILBUREAU</v>
      </c>
      <c r="F10034" s="52">
        <v>484350</v>
      </c>
      <c r="G10034" s="53">
        <f t="array" ref="G10034">SUM(IF(A10034=A$5:A10034,IF(C10034=C$5:C10034,1,0),0))</f>
        <v>6</v>
      </c>
    </row>
    <row r="10035" spans="1:7" x14ac:dyDescent="0.25">
      <c r="A10035" s="52">
        <v>2019</v>
      </c>
      <c r="B10035" s="53" t="str">
        <f t="shared" si="312"/>
        <v>2019_IL7</v>
      </c>
      <c r="C10035" s="52" t="s">
        <v>368</v>
      </c>
      <c r="D10035" s="52" t="s">
        <v>434</v>
      </c>
      <c r="E10035" s="53" t="str">
        <f t="shared" si="313"/>
        <v>2019_ILCALHOUN</v>
      </c>
      <c r="F10035" s="52">
        <v>484350</v>
      </c>
      <c r="G10035" s="53">
        <f t="array" ref="G10035">SUM(IF(A10035=A$5:A10035,IF(C10035=C$5:C10035,1,0),0))</f>
        <v>7</v>
      </c>
    </row>
    <row r="10036" spans="1:7" x14ac:dyDescent="0.25">
      <c r="A10036" s="52">
        <v>2019</v>
      </c>
      <c r="B10036" s="53" t="str">
        <f t="shared" si="312"/>
        <v>2019_IL8</v>
      </c>
      <c r="C10036" s="52" t="s">
        <v>368</v>
      </c>
      <c r="D10036" s="52" t="s">
        <v>227</v>
      </c>
      <c r="E10036" s="53" t="str">
        <f t="shared" si="313"/>
        <v>2019_ILCARROLL</v>
      </c>
      <c r="F10036" s="52">
        <v>484350</v>
      </c>
      <c r="G10036" s="53">
        <f t="array" ref="G10036">SUM(IF(A10036=A$5:A10036,IF(C10036=C$5:C10036,1,0),0))</f>
        <v>8</v>
      </c>
    </row>
    <row r="10037" spans="1:7" x14ac:dyDescent="0.25">
      <c r="A10037" s="52">
        <v>2019</v>
      </c>
      <c r="B10037" s="53" t="str">
        <f t="shared" si="312"/>
        <v>2019_IL9</v>
      </c>
      <c r="C10037" s="52" t="s">
        <v>368</v>
      </c>
      <c r="D10037" s="52" t="s">
        <v>810</v>
      </c>
      <c r="E10037" s="53" t="str">
        <f t="shared" si="313"/>
        <v>2019_ILCASS</v>
      </c>
      <c r="F10037" s="52">
        <v>484350</v>
      </c>
      <c r="G10037" s="53">
        <f t="array" ref="G10037">SUM(IF(A10037=A$5:A10037,IF(C10037=C$5:C10037,1,0),0))</f>
        <v>9</v>
      </c>
    </row>
    <row r="10038" spans="1:7" x14ac:dyDescent="0.25">
      <c r="A10038" s="52">
        <v>2019</v>
      </c>
      <c r="B10038" s="53" t="str">
        <f t="shared" si="312"/>
        <v>2019_IL10</v>
      </c>
      <c r="C10038" s="52" t="s">
        <v>368</v>
      </c>
      <c r="D10038" s="52" t="s">
        <v>811</v>
      </c>
      <c r="E10038" s="53" t="str">
        <f t="shared" si="313"/>
        <v>2019_ILCHAMPAIGN</v>
      </c>
      <c r="F10038" s="52">
        <v>484350</v>
      </c>
      <c r="G10038" s="53">
        <f t="array" ref="G10038">SUM(IF(A10038=A$5:A10038,IF(C10038=C$5:C10038,1,0),0))</f>
        <v>10</v>
      </c>
    </row>
    <row r="10039" spans="1:7" x14ac:dyDescent="0.25">
      <c r="A10039" s="52">
        <v>2019</v>
      </c>
      <c r="B10039" s="53" t="str">
        <f t="shared" si="312"/>
        <v>2019_IL11</v>
      </c>
      <c r="C10039" s="52" t="s">
        <v>368</v>
      </c>
      <c r="D10039" s="52" t="s">
        <v>812</v>
      </c>
      <c r="E10039" s="53" t="str">
        <f t="shared" si="313"/>
        <v>2019_ILCHRISTIAN</v>
      </c>
      <c r="F10039" s="52">
        <v>484350</v>
      </c>
      <c r="G10039" s="53">
        <f t="array" ref="G10039">SUM(IF(A10039=A$5:A10039,IF(C10039=C$5:C10039,1,0),0))</f>
        <v>11</v>
      </c>
    </row>
    <row r="10040" spans="1:7" x14ac:dyDescent="0.25">
      <c r="A10040" s="52">
        <v>2019</v>
      </c>
      <c r="B10040" s="53" t="str">
        <f t="shared" si="312"/>
        <v>2019_IL12</v>
      </c>
      <c r="C10040" s="52" t="s">
        <v>368</v>
      </c>
      <c r="D10040" s="52" t="s">
        <v>507</v>
      </c>
      <c r="E10040" s="53" t="str">
        <f t="shared" si="313"/>
        <v>2019_ILCLARK</v>
      </c>
      <c r="F10040" s="52">
        <v>484350</v>
      </c>
      <c r="G10040" s="53">
        <f t="array" ref="G10040">SUM(IF(A10040=A$5:A10040,IF(C10040=C$5:C10040,1,0),0))</f>
        <v>12</v>
      </c>
    </row>
    <row r="10041" spans="1:7" x14ac:dyDescent="0.25">
      <c r="A10041" s="52">
        <v>2019</v>
      </c>
      <c r="B10041" s="53" t="str">
        <f t="shared" si="312"/>
        <v>2019_IL13</v>
      </c>
      <c r="C10041" s="52" t="s">
        <v>368</v>
      </c>
      <c r="D10041" s="52" t="s">
        <v>439</v>
      </c>
      <c r="E10041" s="53" t="str">
        <f t="shared" si="313"/>
        <v>2019_ILCLAY</v>
      </c>
      <c r="F10041" s="52">
        <v>484350</v>
      </c>
      <c r="G10041" s="53">
        <f t="array" ref="G10041">SUM(IF(A10041=A$5:A10041,IF(C10041=C$5:C10041,1,0),0))</f>
        <v>13</v>
      </c>
    </row>
    <row r="10042" spans="1:7" x14ac:dyDescent="0.25">
      <c r="A10042" s="52">
        <v>2019</v>
      </c>
      <c r="B10042" s="53" t="str">
        <f t="shared" si="312"/>
        <v>2019_IL14</v>
      </c>
      <c r="C10042" s="52" t="s">
        <v>368</v>
      </c>
      <c r="D10042" s="52" t="s">
        <v>813</v>
      </c>
      <c r="E10042" s="53" t="str">
        <f t="shared" si="313"/>
        <v>2019_ILCLINTON</v>
      </c>
      <c r="F10042" s="52">
        <v>484350</v>
      </c>
      <c r="G10042" s="53">
        <f t="array" ref="G10042">SUM(IF(A10042=A$5:A10042,IF(C10042=C$5:C10042,1,0),0))</f>
        <v>14</v>
      </c>
    </row>
    <row r="10043" spans="1:7" x14ac:dyDescent="0.25">
      <c r="A10043" s="52">
        <v>2019</v>
      </c>
      <c r="B10043" s="53" t="str">
        <f t="shared" si="312"/>
        <v>2019_IL15</v>
      </c>
      <c r="C10043" s="52" t="s">
        <v>368</v>
      </c>
      <c r="D10043" s="52" t="s">
        <v>814</v>
      </c>
      <c r="E10043" s="53" t="str">
        <f t="shared" si="313"/>
        <v>2019_ILCOLES</v>
      </c>
      <c r="F10043" s="52">
        <v>484350</v>
      </c>
      <c r="G10043" s="53">
        <f t="array" ref="G10043">SUM(IF(A10043=A$5:A10043,IF(C10043=C$5:C10043,1,0),0))</f>
        <v>15</v>
      </c>
    </row>
    <row r="10044" spans="1:7" x14ac:dyDescent="0.25">
      <c r="A10044" s="52">
        <v>2019</v>
      </c>
      <c r="B10044" s="53" t="str">
        <f t="shared" si="312"/>
        <v>2019_IL16</v>
      </c>
      <c r="C10044" s="52" t="s">
        <v>368</v>
      </c>
      <c r="D10044" s="52" t="s">
        <v>697</v>
      </c>
      <c r="E10044" s="53" t="str">
        <f t="shared" si="313"/>
        <v>2019_ILCOOK</v>
      </c>
      <c r="F10044" s="52">
        <v>484350</v>
      </c>
      <c r="G10044" s="53">
        <f t="array" ref="G10044">SUM(IF(A10044=A$5:A10044,IF(C10044=C$5:C10044,1,0),0))</f>
        <v>16</v>
      </c>
    </row>
    <row r="10045" spans="1:7" x14ac:dyDescent="0.25">
      <c r="A10045" s="52">
        <v>2019</v>
      </c>
      <c r="B10045" s="53" t="str">
        <f t="shared" si="312"/>
        <v>2019_IL17</v>
      </c>
      <c r="C10045" s="52" t="s">
        <v>368</v>
      </c>
      <c r="D10045" s="52" t="s">
        <v>512</v>
      </c>
      <c r="E10045" s="53" t="str">
        <f t="shared" si="313"/>
        <v>2019_ILCRAWFORD</v>
      </c>
      <c r="F10045" s="52">
        <v>484350</v>
      </c>
      <c r="G10045" s="53">
        <f t="array" ref="G10045">SUM(IF(A10045=A$5:A10045,IF(C10045=C$5:C10045,1,0),0))</f>
        <v>17</v>
      </c>
    </row>
    <row r="10046" spans="1:7" x14ac:dyDescent="0.25">
      <c r="A10046" s="52">
        <v>2019</v>
      </c>
      <c r="B10046" s="53" t="str">
        <f t="shared" si="312"/>
        <v>2019_IL18</v>
      </c>
      <c r="C10046" s="52" t="s">
        <v>368</v>
      </c>
      <c r="D10046" s="52" t="s">
        <v>310</v>
      </c>
      <c r="E10046" s="53" t="str">
        <f t="shared" si="313"/>
        <v>2019_ILCUMBERLAND</v>
      </c>
      <c r="F10046" s="52">
        <v>484350</v>
      </c>
      <c r="G10046" s="53">
        <f t="array" ref="G10046">SUM(IF(A10046=A$5:A10046,IF(C10046=C$5:C10046,1,0),0))</f>
        <v>18</v>
      </c>
    </row>
    <row r="10047" spans="1:7" x14ac:dyDescent="0.25">
      <c r="A10047" s="52">
        <v>2019</v>
      </c>
      <c r="B10047" s="53" t="str">
        <f t="shared" si="312"/>
        <v>2019_IL19</v>
      </c>
      <c r="C10047" s="52" t="s">
        <v>368</v>
      </c>
      <c r="D10047" s="52" t="s">
        <v>703</v>
      </c>
      <c r="E10047" s="53" t="str">
        <f t="shared" si="313"/>
        <v>2019_ILDEKALB</v>
      </c>
      <c r="F10047" s="52">
        <v>484350</v>
      </c>
      <c r="G10047" s="53">
        <f t="array" ref="G10047">SUM(IF(A10047=A$5:A10047,IF(C10047=C$5:C10047,1,0),0))</f>
        <v>19</v>
      </c>
    </row>
    <row r="10048" spans="1:7" x14ac:dyDescent="0.25">
      <c r="A10048" s="52">
        <v>2019</v>
      </c>
      <c r="B10048" s="53" t="str">
        <f t="shared" si="312"/>
        <v>2019_IL20</v>
      </c>
      <c r="C10048" s="52" t="s">
        <v>368</v>
      </c>
      <c r="D10048" s="52" t="s">
        <v>815</v>
      </c>
      <c r="E10048" s="53" t="str">
        <f t="shared" si="313"/>
        <v>2019_ILDE WITT</v>
      </c>
      <c r="F10048" s="52">
        <v>484350</v>
      </c>
      <c r="G10048" s="53">
        <f t="array" ref="G10048">SUM(IF(A10048=A$5:A10048,IF(C10048=C$5:C10048,1,0),0))</f>
        <v>20</v>
      </c>
    </row>
    <row r="10049" spans="1:7" x14ac:dyDescent="0.25">
      <c r="A10049" s="52">
        <v>2019</v>
      </c>
      <c r="B10049" s="53" t="str">
        <f t="shared" si="312"/>
        <v>2019_IL21</v>
      </c>
      <c r="C10049" s="52" t="s">
        <v>368</v>
      </c>
      <c r="D10049" s="52" t="s">
        <v>190</v>
      </c>
      <c r="E10049" s="53" t="str">
        <f t="shared" si="313"/>
        <v>2019_ILDOUGLAS</v>
      </c>
      <c r="F10049" s="52">
        <v>484350</v>
      </c>
      <c r="G10049" s="53">
        <f t="array" ref="G10049">SUM(IF(A10049=A$5:A10049,IF(C10049=C$5:C10049,1,0),0))</f>
        <v>21</v>
      </c>
    </row>
    <row r="10050" spans="1:7" x14ac:dyDescent="0.25">
      <c r="A10050" s="52">
        <v>2019</v>
      </c>
      <c r="B10050" s="53" t="str">
        <f t="shared" si="312"/>
        <v>2019_IL22</v>
      </c>
      <c r="C10050" s="52" t="s">
        <v>368</v>
      </c>
      <c r="D10050" s="52" t="s">
        <v>816</v>
      </c>
      <c r="E10050" s="53" t="str">
        <f t="shared" si="313"/>
        <v>2019_ILDUPAGE</v>
      </c>
      <c r="F10050" s="52">
        <v>484350</v>
      </c>
      <c r="G10050" s="53">
        <f t="array" ref="G10050">SUM(IF(A10050=A$5:A10050,IF(C10050=C$5:C10050,1,0),0))</f>
        <v>22</v>
      </c>
    </row>
    <row r="10051" spans="1:7" x14ac:dyDescent="0.25">
      <c r="A10051" s="52">
        <v>2019</v>
      </c>
      <c r="B10051" s="53" t="str">
        <f t="shared" si="312"/>
        <v>2019_IL23</v>
      </c>
      <c r="C10051" s="52" t="s">
        <v>368</v>
      </c>
      <c r="D10051" s="52" t="s">
        <v>817</v>
      </c>
      <c r="E10051" s="53" t="str">
        <f t="shared" si="313"/>
        <v>2019_ILEDGAR</v>
      </c>
      <c r="F10051" s="52">
        <v>484350</v>
      </c>
      <c r="G10051" s="53">
        <f t="array" ref="G10051">SUM(IF(A10051=A$5:A10051,IF(C10051=C$5:C10051,1,0),0))</f>
        <v>23</v>
      </c>
    </row>
    <row r="10052" spans="1:7" x14ac:dyDescent="0.25">
      <c r="A10052" s="52">
        <v>2019</v>
      </c>
      <c r="B10052" s="53" t="str">
        <f t="shared" si="312"/>
        <v>2019_IL24</v>
      </c>
      <c r="C10052" s="52" t="s">
        <v>368</v>
      </c>
      <c r="D10052" s="52" t="s">
        <v>818</v>
      </c>
      <c r="E10052" s="53" t="str">
        <f t="shared" si="313"/>
        <v>2019_ILEDWARDS</v>
      </c>
      <c r="F10052" s="52">
        <v>484350</v>
      </c>
      <c r="G10052" s="53">
        <f t="array" ref="G10052">SUM(IF(A10052=A$5:A10052,IF(C10052=C$5:C10052,1,0),0))</f>
        <v>24</v>
      </c>
    </row>
    <row r="10053" spans="1:7" x14ac:dyDescent="0.25">
      <c r="A10053" s="52">
        <v>2019</v>
      </c>
      <c r="B10053" s="53" t="str">
        <f t="shared" si="312"/>
        <v>2019_IL25</v>
      </c>
      <c r="C10053" s="52" t="s">
        <v>368</v>
      </c>
      <c r="D10053" s="52" t="s">
        <v>709</v>
      </c>
      <c r="E10053" s="53" t="str">
        <f t="shared" si="313"/>
        <v>2019_ILEFFINGHAM</v>
      </c>
      <c r="F10053" s="52">
        <v>484350</v>
      </c>
      <c r="G10053" s="53">
        <f t="array" ref="G10053">SUM(IF(A10053=A$5:A10053,IF(C10053=C$5:C10053,1,0),0))</f>
        <v>25</v>
      </c>
    </row>
    <row r="10054" spans="1:7" x14ac:dyDescent="0.25">
      <c r="A10054" s="52">
        <v>2019</v>
      </c>
      <c r="B10054" s="53" t="str">
        <f t="shared" ref="B10054:B10117" si="314">A10054&amp;"_"&amp;C10054&amp;G10054</f>
        <v>2019_IL26</v>
      </c>
      <c r="C10054" s="52" t="s">
        <v>368</v>
      </c>
      <c r="D10054" s="52" t="s">
        <v>454</v>
      </c>
      <c r="E10054" s="53" t="str">
        <f t="shared" ref="E10054:E10117" si="315">A10054&amp;"_"&amp;C10054&amp;D10054</f>
        <v>2019_ILFAYETTE</v>
      </c>
      <c r="F10054" s="52">
        <v>484350</v>
      </c>
      <c r="G10054" s="53">
        <f t="array" ref="G10054">SUM(IF(A10054=A$5:A10054,IF(C10054=C$5:C10054,1,0),0))</f>
        <v>26</v>
      </c>
    </row>
    <row r="10055" spans="1:7" x14ac:dyDescent="0.25">
      <c r="A10055" s="52">
        <v>2019</v>
      </c>
      <c r="B10055" s="53" t="str">
        <f t="shared" si="314"/>
        <v>2019_IL27</v>
      </c>
      <c r="C10055" s="52" t="s">
        <v>368</v>
      </c>
      <c r="D10055" s="52" t="s">
        <v>819</v>
      </c>
      <c r="E10055" s="53" t="str">
        <f t="shared" si="315"/>
        <v>2019_ILFORD</v>
      </c>
      <c r="F10055" s="52">
        <v>484350</v>
      </c>
      <c r="G10055" s="53">
        <f t="array" ref="G10055">SUM(IF(A10055=A$5:A10055,IF(C10055=C$5:C10055,1,0),0))</f>
        <v>27</v>
      </c>
    </row>
    <row r="10056" spans="1:7" x14ac:dyDescent="0.25">
      <c r="A10056" s="52">
        <v>2019</v>
      </c>
      <c r="B10056" s="53" t="str">
        <f t="shared" si="314"/>
        <v>2019_IL28</v>
      </c>
      <c r="C10056" s="52" t="s">
        <v>368</v>
      </c>
      <c r="D10056" s="52" t="s">
        <v>455</v>
      </c>
      <c r="E10056" s="53" t="str">
        <f t="shared" si="315"/>
        <v>2019_ILFRANKLIN</v>
      </c>
      <c r="F10056" s="52">
        <v>484350</v>
      </c>
      <c r="G10056" s="53">
        <f t="array" ref="G10056">SUM(IF(A10056=A$5:A10056,IF(C10056=C$5:C10056,1,0),0))</f>
        <v>28</v>
      </c>
    </row>
    <row r="10057" spans="1:7" x14ac:dyDescent="0.25">
      <c r="A10057" s="52">
        <v>2019</v>
      </c>
      <c r="B10057" s="53" t="str">
        <f t="shared" si="314"/>
        <v>2019_IL29</v>
      </c>
      <c r="C10057" s="52" t="s">
        <v>368</v>
      </c>
      <c r="D10057" s="52" t="s">
        <v>518</v>
      </c>
      <c r="E10057" s="53" t="str">
        <f t="shared" si="315"/>
        <v>2019_ILFULTON</v>
      </c>
      <c r="F10057" s="52">
        <v>484350</v>
      </c>
      <c r="G10057" s="53">
        <f t="array" ref="G10057">SUM(IF(A10057=A$5:A10057,IF(C10057=C$5:C10057,1,0),0))</f>
        <v>29</v>
      </c>
    </row>
    <row r="10058" spans="1:7" x14ac:dyDescent="0.25">
      <c r="A10058" s="52">
        <v>2019</v>
      </c>
      <c r="B10058" s="53" t="str">
        <f t="shared" si="314"/>
        <v>2019_IL30</v>
      </c>
      <c r="C10058" s="52" t="s">
        <v>368</v>
      </c>
      <c r="D10058" s="52" t="s">
        <v>820</v>
      </c>
      <c r="E10058" s="53" t="str">
        <f t="shared" si="315"/>
        <v>2019_ILGALLATIN</v>
      </c>
      <c r="F10058" s="52">
        <v>484350</v>
      </c>
      <c r="G10058" s="53">
        <f t="array" ref="G10058">SUM(IF(A10058=A$5:A10058,IF(C10058=C$5:C10058,1,0),0))</f>
        <v>30</v>
      </c>
    </row>
    <row r="10059" spans="1:7" x14ac:dyDescent="0.25">
      <c r="A10059" s="52">
        <v>2019</v>
      </c>
      <c r="B10059" s="53" t="str">
        <f t="shared" si="314"/>
        <v>2019_IL31</v>
      </c>
      <c r="C10059" s="52" t="s">
        <v>368</v>
      </c>
      <c r="D10059" s="52" t="s">
        <v>212</v>
      </c>
      <c r="E10059" s="53" t="str">
        <f t="shared" si="315"/>
        <v>2019_ILGREENE</v>
      </c>
      <c r="F10059" s="52">
        <v>484350</v>
      </c>
      <c r="G10059" s="53">
        <f t="array" ref="G10059">SUM(IF(A10059=A$5:A10059,IF(C10059=C$5:C10059,1,0),0))</f>
        <v>31</v>
      </c>
    </row>
    <row r="10060" spans="1:7" x14ac:dyDescent="0.25">
      <c r="A10060" s="52">
        <v>2019</v>
      </c>
      <c r="B10060" s="53" t="str">
        <f t="shared" si="314"/>
        <v>2019_IL32</v>
      </c>
      <c r="C10060" s="52" t="s">
        <v>368</v>
      </c>
      <c r="D10060" s="52" t="s">
        <v>821</v>
      </c>
      <c r="E10060" s="53" t="str">
        <f t="shared" si="315"/>
        <v>2019_ILGRUNDY</v>
      </c>
      <c r="F10060" s="52">
        <v>484350</v>
      </c>
      <c r="G10060" s="53">
        <f t="array" ref="G10060">SUM(IF(A10060=A$5:A10060,IF(C10060=C$5:C10060,1,0),0))</f>
        <v>32</v>
      </c>
    </row>
    <row r="10061" spans="1:7" x14ac:dyDescent="0.25">
      <c r="A10061" s="52">
        <v>2019</v>
      </c>
      <c r="B10061" s="53" t="str">
        <f t="shared" si="314"/>
        <v>2019_IL33</v>
      </c>
      <c r="C10061" s="52" t="s">
        <v>368</v>
      </c>
      <c r="D10061" s="52" t="s">
        <v>642</v>
      </c>
      <c r="E10061" s="53" t="str">
        <f t="shared" si="315"/>
        <v>2019_ILHAMILTON</v>
      </c>
      <c r="F10061" s="52">
        <v>484350</v>
      </c>
      <c r="G10061" s="53">
        <f t="array" ref="G10061">SUM(IF(A10061=A$5:A10061,IF(C10061=C$5:C10061,1,0),0))</f>
        <v>33</v>
      </c>
    </row>
    <row r="10062" spans="1:7" x14ac:dyDescent="0.25">
      <c r="A10062" s="52">
        <v>2019</v>
      </c>
      <c r="B10062" s="53" t="str">
        <f t="shared" si="314"/>
        <v>2019_IL34</v>
      </c>
      <c r="C10062" s="52" t="s">
        <v>368</v>
      </c>
      <c r="D10062" s="52" t="s">
        <v>723</v>
      </c>
      <c r="E10062" s="53" t="str">
        <f t="shared" si="315"/>
        <v>2019_ILHANCOCK</v>
      </c>
      <c r="F10062" s="52">
        <v>484350</v>
      </c>
      <c r="G10062" s="53">
        <f t="array" ref="G10062">SUM(IF(A10062=A$5:A10062,IF(C10062=C$5:C10062,1,0),0))</f>
        <v>34</v>
      </c>
    </row>
    <row r="10063" spans="1:7" x14ac:dyDescent="0.25">
      <c r="A10063" s="52">
        <v>2019</v>
      </c>
      <c r="B10063" s="53" t="str">
        <f t="shared" si="314"/>
        <v>2019_IL35</v>
      </c>
      <c r="C10063" s="52" t="s">
        <v>368</v>
      </c>
      <c r="D10063" s="52" t="s">
        <v>822</v>
      </c>
      <c r="E10063" s="53" t="str">
        <f t="shared" si="315"/>
        <v>2019_ILHARDIN</v>
      </c>
      <c r="F10063" s="52">
        <v>484350</v>
      </c>
      <c r="G10063" s="53">
        <f t="array" ref="G10063">SUM(IF(A10063=A$5:A10063,IF(C10063=C$5:C10063,1,0),0))</f>
        <v>35</v>
      </c>
    </row>
    <row r="10064" spans="1:7" x14ac:dyDescent="0.25">
      <c r="A10064" s="52">
        <v>2019</v>
      </c>
      <c r="B10064" s="53" t="str">
        <f t="shared" si="314"/>
        <v>2019_IL36</v>
      </c>
      <c r="C10064" s="52" t="s">
        <v>368</v>
      </c>
      <c r="D10064" s="52" t="s">
        <v>823</v>
      </c>
      <c r="E10064" s="53" t="str">
        <f t="shared" si="315"/>
        <v>2019_ILHENDERSON</v>
      </c>
      <c r="F10064" s="52">
        <v>484350</v>
      </c>
      <c r="G10064" s="53">
        <f t="array" ref="G10064">SUM(IF(A10064=A$5:A10064,IF(C10064=C$5:C10064,1,0),0))</f>
        <v>36</v>
      </c>
    </row>
    <row r="10065" spans="1:7" x14ac:dyDescent="0.25">
      <c r="A10065" s="52">
        <v>2019</v>
      </c>
      <c r="B10065" s="53" t="str">
        <f t="shared" si="314"/>
        <v>2019_IL37</v>
      </c>
      <c r="C10065" s="52" t="s">
        <v>368</v>
      </c>
      <c r="D10065" s="52" t="s">
        <v>458</v>
      </c>
      <c r="E10065" s="53" t="str">
        <f t="shared" si="315"/>
        <v>2019_ILHENRY</v>
      </c>
      <c r="F10065" s="52">
        <v>484350</v>
      </c>
      <c r="G10065" s="53">
        <f t="array" ref="G10065">SUM(IF(A10065=A$5:A10065,IF(C10065=C$5:C10065,1,0),0))</f>
        <v>37</v>
      </c>
    </row>
    <row r="10066" spans="1:7" x14ac:dyDescent="0.25">
      <c r="A10066" s="52">
        <v>2019</v>
      </c>
      <c r="B10066" s="53" t="str">
        <f t="shared" si="314"/>
        <v>2019_IL38</v>
      </c>
      <c r="C10066" s="52" t="s">
        <v>368</v>
      </c>
      <c r="D10066" s="52" t="s">
        <v>824</v>
      </c>
      <c r="E10066" s="53" t="str">
        <f t="shared" si="315"/>
        <v>2019_ILIROQUOIS</v>
      </c>
      <c r="F10066" s="52">
        <v>484350</v>
      </c>
      <c r="G10066" s="53">
        <f t="array" ref="G10066">SUM(IF(A10066=A$5:A10066,IF(C10066=C$5:C10066,1,0),0))</f>
        <v>38</v>
      </c>
    </row>
    <row r="10067" spans="1:7" x14ac:dyDescent="0.25">
      <c r="A10067" s="52">
        <v>2019</v>
      </c>
      <c r="B10067" s="53" t="str">
        <f t="shared" si="314"/>
        <v>2019_IL39</v>
      </c>
      <c r="C10067" s="52" t="s">
        <v>368</v>
      </c>
      <c r="D10067" s="52" t="s">
        <v>460</v>
      </c>
      <c r="E10067" s="53" t="str">
        <f t="shared" si="315"/>
        <v>2019_ILJACKSON</v>
      </c>
      <c r="F10067" s="52">
        <v>484350</v>
      </c>
      <c r="G10067" s="53">
        <f t="array" ref="G10067">SUM(IF(A10067=A$5:A10067,IF(C10067=C$5:C10067,1,0),0))</f>
        <v>39</v>
      </c>
    </row>
    <row r="10068" spans="1:7" x14ac:dyDescent="0.25">
      <c r="A10068" s="52">
        <v>2019</v>
      </c>
      <c r="B10068" s="53" t="str">
        <f t="shared" si="314"/>
        <v>2019_IL40</v>
      </c>
      <c r="C10068" s="52" t="s">
        <v>368</v>
      </c>
      <c r="D10068" s="52" t="s">
        <v>729</v>
      </c>
      <c r="E10068" s="53" t="str">
        <f t="shared" si="315"/>
        <v>2019_ILJASPER</v>
      </c>
      <c r="F10068" s="52">
        <v>484350</v>
      </c>
      <c r="G10068" s="53">
        <f t="array" ref="G10068">SUM(IF(A10068=A$5:A10068,IF(C10068=C$5:C10068,1,0),0))</f>
        <v>40</v>
      </c>
    </row>
    <row r="10069" spans="1:7" x14ac:dyDescent="0.25">
      <c r="A10069" s="52">
        <v>2019</v>
      </c>
      <c r="B10069" s="53" t="str">
        <f t="shared" si="314"/>
        <v>2019_IL41</v>
      </c>
      <c r="C10069" s="52" t="s">
        <v>368</v>
      </c>
      <c r="D10069" s="52" t="s">
        <v>196</v>
      </c>
      <c r="E10069" s="53" t="str">
        <f t="shared" si="315"/>
        <v>2019_ILJEFFERSON</v>
      </c>
      <c r="F10069" s="52">
        <v>484350</v>
      </c>
      <c r="G10069" s="53">
        <f t="array" ref="G10069">SUM(IF(A10069=A$5:A10069,IF(C10069=C$5:C10069,1,0),0))</f>
        <v>41</v>
      </c>
    </row>
    <row r="10070" spans="1:7" x14ac:dyDescent="0.25">
      <c r="A10070" s="52">
        <v>2019</v>
      </c>
      <c r="B10070" s="53" t="str">
        <f t="shared" si="314"/>
        <v>2019_IL42</v>
      </c>
      <c r="C10070" s="52" t="s">
        <v>368</v>
      </c>
      <c r="D10070" s="52" t="s">
        <v>825</v>
      </c>
      <c r="E10070" s="53" t="str">
        <f t="shared" si="315"/>
        <v>2019_ILJERSEY</v>
      </c>
      <c r="F10070" s="52">
        <v>484350</v>
      </c>
      <c r="G10070" s="53">
        <f t="array" ref="G10070">SUM(IF(A10070=A$5:A10070,IF(C10070=C$5:C10070,1,0),0))</f>
        <v>42</v>
      </c>
    </row>
    <row r="10071" spans="1:7" x14ac:dyDescent="0.25">
      <c r="A10071" s="52">
        <v>2019</v>
      </c>
      <c r="B10071" s="53" t="str">
        <f t="shared" si="314"/>
        <v>2019_IL43</v>
      </c>
      <c r="C10071" s="52" t="s">
        <v>368</v>
      </c>
      <c r="D10071" s="52" t="s">
        <v>826</v>
      </c>
      <c r="E10071" s="53" t="str">
        <f t="shared" si="315"/>
        <v>2019_ILJO DAVIESS</v>
      </c>
      <c r="F10071" s="52">
        <v>484350</v>
      </c>
      <c r="G10071" s="53">
        <f t="array" ref="G10071">SUM(IF(A10071=A$5:A10071,IF(C10071=C$5:C10071,1,0),0))</f>
        <v>43</v>
      </c>
    </row>
    <row r="10072" spans="1:7" x14ac:dyDescent="0.25">
      <c r="A10072" s="52">
        <v>2019</v>
      </c>
      <c r="B10072" s="53" t="str">
        <f t="shared" si="314"/>
        <v>2019_IL44</v>
      </c>
      <c r="C10072" s="52" t="s">
        <v>368</v>
      </c>
      <c r="D10072" s="52" t="s">
        <v>525</v>
      </c>
      <c r="E10072" s="53" t="str">
        <f t="shared" si="315"/>
        <v>2019_ILJOHNSON</v>
      </c>
      <c r="F10072" s="52">
        <v>484350</v>
      </c>
      <c r="G10072" s="53">
        <f t="array" ref="G10072">SUM(IF(A10072=A$5:A10072,IF(C10072=C$5:C10072,1,0),0))</f>
        <v>44</v>
      </c>
    </row>
    <row r="10073" spans="1:7" x14ac:dyDescent="0.25">
      <c r="A10073" s="52">
        <v>2019</v>
      </c>
      <c r="B10073" s="53" t="str">
        <f t="shared" si="314"/>
        <v>2019_IL45</v>
      </c>
      <c r="C10073" s="52" t="s">
        <v>368</v>
      </c>
      <c r="D10073" s="52" t="s">
        <v>827</v>
      </c>
      <c r="E10073" s="53" t="str">
        <f t="shared" si="315"/>
        <v>2019_ILKANE</v>
      </c>
      <c r="F10073" s="52">
        <v>484350</v>
      </c>
      <c r="G10073" s="53">
        <f t="array" ref="G10073">SUM(IF(A10073=A$5:A10073,IF(C10073=C$5:C10073,1,0),0))</f>
        <v>45</v>
      </c>
    </row>
    <row r="10074" spans="1:7" x14ac:dyDescent="0.25">
      <c r="A10074" s="52">
        <v>2019</v>
      </c>
      <c r="B10074" s="53" t="str">
        <f t="shared" si="314"/>
        <v>2019_IL46</v>
      </c>
      <c r="C10074" s="52" t="s">
        <v>368</v>
      </c>
      <c r="D10074" s="52" t="s">
        <v>828</v>
      </c>
      <c r="E10074" s="53" t="str">
        <f t="shared" si="315"/>
        <v>2019_ILKANKAKEE</v>
      </c>
      <c r="F10074" s="52">
        <v>484350</v>
      </c>
      <c r="G10074" s="53">
        <f t="array" ref="G10074">SUM(IF(A10074=A$5:A10074,IF(C10074=C$5:C10074,1,0),0))</f>
        <v>46</v>
      </c>
    </row>
    <row r="10075" spans="1:7" x14ac:dyDescent="0.25">
      <c r="A10075" s="52">
        <v>2019</v>
      </c>
      <c r="B10075" s="53" t="str">
        <f t="shared" si="314"/>
        <v>2019_IL47</v>
      </c>
      <c r="C10075" s="52" t="s">
        <v>368</v>
      </c>
      <c r="D10075" s="52" t="s">
        <v>829</v>
      </c>
      <c r="E10075" s="53" t="str">
        <f t="shared" si="315"/>
        <v>2019_ILKENDALL</v>
      </c>
      <c r="F10075" s="52">
        <v>484350</v>
      </c>
      <c r="G10075" s="53">
        <f t="array" ref="G10075">SUM(IF(A10075=A$5:A10075,IF(C10075=C$5:C10075,1,0),0))</f>
        <v>47</v>
      </c>
    </row>
    <row r="10076" spans="1:7" x14ac:dyDescent="0.25">
      <c r="A10076" s="52">
        <v>2019</v>
      </c>
      <c r="B10076" s="53" t="str">
        <f t="shared" si="314"/>
        <v>2019_IL48</v>
      </c>
      <c r="C10076" s="52" t="s">
        <v>368</v>
      </c>
      <c r="D10076" s="52" t="s">
        <v>830</v>
      </c>
      <c r="E10076" s="53" t="str">
        <f t="shared" si="315"/>
        <v>2019_ILKNOX</v>
      </c>
      <c r="F10076" s="52">
        <v>484350</v>
      </c>
      <c r="G10076" s="53">
        <f t="array" ref="G10076">SUM(IF(A10076=A$5:A10076,IF(C10076=C$5:C10076,1,0),0))</f>
        <v>48</v>
      </c>
    </row>
    <row r="10077" spans="1:7" x14ac:dyDescent="0.25">
      <c r="A10077" s="52">
        <v>2019</v>
      </c>
      <c r="B10077" s="53" t="str">
        <f t="shared" si="314"/>
        <v>2019_IL49</v>
      </c>
      <c r="C10077" s="52" t="s">
        <v>368</v>
      </c>
      <c r="D10077" s="52" t="s">
        <v>197</v>
      </c>
      <c r="E10077" s="53" t="str">
        <f t="shared" si="315"/>
        <v>2019_ILLAKE</v>
      </c>
      <c r="F10077" s="52">
        <v>484350</v>
      </c>
      <c r="G10077" s="53">
        <f t="array" ref="G10077">SUM(IF(A10077=A$5:A10077,IF(C10077=C$5:C10077,1,0),0))</f>
        <v>49</v>
      </c>
    </row>
    <row r="10078" spans="1:7" x14ac:dyDescent="0.25">
      <c r="A10078" s="52">
        <v>2019</v>
      </c>
      <c r="B10078" s="53" t="str">
        <f t="shared" si="314"/>
        <v>2019_IL50</v>
      </c>
      <c r="C10078" s="52" t="s">
        <v>368</v>
      </c>
      <c r="D10078" s="52" t="s">
        <v>831</v>
      </c>
      <c r="E10078" s="53" t="str">
        <f t="shared" si="315"/>
        <v>2019_ILLA SALLE</v>
      </c>
      <c r="F10078" s="52">
        <v>484350</v>
      </c>
      <c r="G10078" s="53">
        <f t="array" ref="G10078">SUM(IF(A10078=A$5:A10078,IF(C10078=C$5:C10078,1,0),0))</f>
        <v>50</v>
      </c>
    </row>
    <row r="10079" spans="1:7" x14ac:dyDescent="0.25">
      <c r="A10079" s="52">
        <v>2019</v>
      </c>
      <c r="B10079" s="53" t="str">
        <f t="shared" si="314"/>
        <v>2019_IL51</v>
      </c>
      <c r="C10079" s="52" t="s">
        <v>368</v>
      </c>
      <c r="D10079" s="52" t="s">
        <v>463</v>
      </c>
      <c r="E10079" s="53" t="str">
        <f t="shared" si="315"/>
        <v>2019_ILLAWRENCE</v>
      </c>
      <c r="F10079" s="52">
        <v>484350</v>
      </c>
      <c r="G10079" s="53">
        <f t="array" ref="G10079">SUM(IF(A10079=A$5:A10079,IF(C10079=C$5:C10079,1,0),0))</f>
        <v>51</v>
      </c>
    </row>
    <row r="10080" spans="1:7" x14ac:dyDescent="0.25">
      <c r="A10080" s="52">
        <v>2019</v>
      </c>
      <c r="B10080" s="53" t="str">
        <f t="shared" si="314"/>
        <v>2019_IL52</v>
      </c>
      <c r="C10080" s="52" t="s">
        <v>368</v>
      </c>
      <c r="D10080" s="52" t="s">
        <v>464</v>
      </c>
      <c r="E10080" s="53" t="str">
        <f t="shared" si="315"/>
        <v>2019_ILLEE</v>
      </c>
      <c r="F10080" s="52">
        <v>484350</v>
      </c>
      <c r="G10080" s="53">
        <f t="array" ref="G10080">SUM(IF(A10080=A$5:A10080,IF(C10080=C$5:C10080,1,0),0))</f>
        <v>52</v>
      </c>
    </row>
    <row r="10081" spans="1:7" x14ac:dyDescent="0.25">
      <c r="A10081" s="52">
        <v>2019</v>
      </c>
      <c r="B10081" s="53" t="str">
        <f t="shared" si="314"/>
        <v>2019_IL53</v>
      </c>
      <c r="C10081" s="52" t="s">
        <v>368</v>
      </c>
      <c r="D10081" s="52" t="s">
        <v>832</v>
      </c>
      <c r="E10081" s="53" t="str">
        <f t="shared" si="315"/>
        <v>2019_ILLIVINGSTON</v>
      </c>
      <c r="F10081" s="52">
        <v>484350</v>
      </c>
      <c r="G10081" s="53">
        <f t="array" ref="G10081">SUM(IF(A10081=A$5:A10081,IF(C10081=C$5:C10081,1,0),0))</f>
        <v>53</v>
      </c>
    </row>
    <row r="10082" spans="1:7" x14ac:dyDescent="0.25">
      <c r="A10082" s="52">
        <v>2019</v>
      </c>
      <c r="B10082" s="53" t="str">
        <f t="shared" si="314"/>
        <v>2019_IL54</v>
      </c>
      <c r="C10082" s="52" t="s">
        <v>368</v>
      </c>
      <c r="D10082" s="52" t="s">
        <v>528</v>
      </c>
      <c r="E10082" s="53" t="str">
        <f t="shared" si="315"/>
        <v>2019_ILLOGAN</v>
      </c>
      <c r="F10082" s="52">
        <v>484350</v>
      </c>
      <c r="G10082" s="53">
        <f t="array" ref="G10082">SUM(IF(A10082=A$5:A10082,IF(C10082=C$5:C10082,1,0),0))</f>
        <v>54</v>
      </c>
    </row>
    <row r="10083" spans="1:7" x14ac:dyDescent="0.25">
      <c r="A10083" s="52">
        <v>2019</v>
      </c>
      <c r="B10083" s="53" t="str">
        <f t="shared" si="314"/>
        <v>2019_IL55</v>
      </c>
      <c r="C10083" s="52" t="s">
        <v>368</v>
      </c>
      <c r="D10083" s="52" t="s">
        <v>833</v>
      </c>
      <c r="E10083" s="53" t="str">
        <f t="shared" si="315"/>
        <v>2019_ILMCDONOUGH</v>
      </c>
      <c r="F10083" s="52">
        <v>484350</v>
      </c>
      <c r="G10083" s="53">
        <f t="array" ref="G10083">SUM(IF(A10083=A$5:A10083,IF(C10083=C$5:C10083,1,0),0))</f>
        <v>55</v>
      </c>
    </row>
    <row r="10084" spans="1:7" x14ac:dyDescent="0.25">
      <c r="A10084" s="52">
        <v>2019</v>
      </c>
      <c r="B10084" s="53" t="str">
        <f t="shared" si="314"/>
        <v>2019_IL56</v>
      </c>
      <c r="C10084" s="52" t="s">
        <v>368</v>
      </c>
      <c r="D10084" s="52" t="s">
        <v>834</v>
      </c>
      <c r="E10084" s="53" t="str">
        <f t="shared" si="315"/>
        <v>2019_ILMCHENRY</v>
      </c>
      <c r="F10084" s="52">
        <v>484350</v>
      </c>
      <c r="G10084" s="53">
        <f t="array" ref="G10084">SUM(IF(A10084=A$5:A10084,IF(C10084=C$5:C10084,1,0),0))</f>
        <v>56</v>
      </c>
    </row>
    <row r="10085" spans="1:7" x14ac:dyDescent="0.25">
      <c r="A10085" s="52">
        <v>2019</v>
      </c>
      <c r="B10085" s="53" t="str">
        <f t="shared" si="314"/>
        <v>2019_IL57</v>
      </c>
      <c r="C10085" s="52" t="s">
        <v>368</v>
      </c>
      <c r="D10085" s="52" t="s">
        <v>835</v>
      </c>
      <c r="E10085" s="53" t="str">
        <f t="shared" si="315"/>
        <v>2019_ILMCLEAN</v>
      </c>
      <c r="F10085" s="52">
        <v>484350</v>
      </c>
      <c r="G10085" s="53">
        <f t="array" ref="G10085">SUM(IF(A10085=A$5:A10085,IF(C10085=C$5:C10085,1,0),0))</f>
        <v>57</v>
      </c>
    </row>
    <row r="10086" spans="1:7" x14ac:dyDescent="0.25">
      <c r="A10086" s="52">
        <v>2019</v>
      </c>
      <c r="B10086" s="53" t="str">
        <f t="shared" si="314"/>
        <v>2019_IL58</v>
      </c>
      <c r="C10086" s="52" t="s">
        <v>368</v>
      </c>
      <c r="D10086" s="52" t="s">
        <v>288</v>
      </c>
      <c r="E10086" s="53" t="str">
        <f t="shared" si="315"/>
        <v>2019_ILMACON</v>
      </c>
      <c r="F10086" s="52">
        <v>484350</v>
      </c>
      <c r="G10086" s="53">
        <f t="array" ref="G10086">SUM(IF(A10086=A$5:A10086,IF(C10086=C$5:C10086,1,0),0))</f>
        <v>58</v>
      </c>
    </row>
    <row r="10087" spans="1:7" x14ac:dyDescent="0.25">
      <c r="A10087" s="52">
        <v>2019</v>
      </c>
      <c r="B10087" s="53" t="str">
        <f t="shared" si="314"/>
        <v>2019_IL59</v>
      </c>
      <c r="C10087" s="52" t="s">
        <v>368</v>
      </c>
      <c r="D10087" s="52" t="s">
        <v>836</v>
      </c>
      <c r="E10087" s="53" t="str">
        <f t="shared" si="315"/>
        <v>2019_ILMACOUPIN</v>
      </c>
      <c r="F10087" s="52">
        <v>484350</v>
      </c>
      <c r="G10087" s="53">
        <f t="array" ref="G10087">SUM(IF(A10087=A$5:A10087,IF(C10087=C$5:C10087,1,0),0))</f>
        <v>59</v>
      </c>
    </row>
    <row r="10088" spans="1:7" x14ac:dyDescent="0.25">
      <c r="A10088" s="52">
        <v>2019</v>
      </c>
      <c r="B10088" s="53" t="str">
        <f t="shared" si="314"/>
        <v>2019_IL60</v>
      </c>
      <c r="C10088" s="52" t="s">
        <v>368</v>
      </c>
      <c r="D10088" s="52" t="s">
        <v>467</v>
      </c>
      <c r="E10088" s="53" t="str">
        <f t="shared" si="315"/>
        <v>2019_ILMADISON</v>
      </c>
      <c r="F10088" s="52">
        <v>484350</v>
      </c>
      <c r="G10088" s="53">
        <f t="array" ref="G10088">SUM(IF(A10088=A$5:A10088,IF(C10088=C$5:C10088,1,0),0))</f>
        <v>60</v>
      </c>
    </row>
    <row r="10089" spans="1:7" x14ac:dyDescent="0.25">
      <c r="A10089" s="52">
        <v>2019</v>
      </c>
      <c r="B10089" s="53" t="str">
        <f t="shared" si="314"/>
        <v>2019_IL61</v>
      </c>
      <c r="C10089" s="52" t="s">
        <v>368</v>
      </c>
      <c r="D10089" s="52" t="s">
        <v>469</v>
      </c>
      <c r="E10089" s="53" t="str">
        <f t="shared" si="315"/>
        <v>2019_ILMARION</v>
      </c>
      <c r="F10089" s="52">
        <v>484350</v>
      </c>
      <c r="G10089" s="53">
        <f t="array" ref="G10089">SUM(IF(A10089=A$5:A10089,IF(C10089=C$5:C10089,1,0),0))</f>
        <v>61</v>
      </c>
    </row>
    <row r="10090" spans="1:7" x14ac:dyDescent="0.25">
      <c r="A10090" s="52">
        <v>2019</v>
      </c>
      <c r="B10090" s="53" t="str">
        <f t="shared" si="314"/>
        <v>2019_IL62</v>
      </c>
      <c r="C10090" s="52" t="s">
        <v>368</v>
      </c>
      <c r="D10090" s="52" t="s">
        <v>470</v>
      </c>
      <c r="E10090" s="53" t="str">
        <f t="shared" si="315"/>
        <v>2019_ILMARSHALL</v>
      </c>
      <c r="F10090" s="52">
        <v>484350</v>
      </c>
      <c r="G10090" s="53">
        <f t="array" ref="G10090">SUM(IF(A10090=A$5:A10090,IF(C10090=C$5:C10090,1,0),0))</f>
        <v>62</v>
      </c>
    </row>
    <row r="10091" spans="1:7" x14ac:dyDescent="0.25">
      <c r="A10091" s="52">
        <v>2019</v>
      </c>
      <c r="B10091" s="53" t="str">
        <f t="shared" si="314"/>
        <v>2019_IL63</v>
      </c>
      <c r="C10091" s="52" t="s">
        <v>368</v>
      </c>
      <c r="D10091" s="52" t="s">
        <v>837</v>
      </c>
      <c r="E10091" s="53" t="str">
        <f t="shared" si="315"/>
        <v>2019_ILMASON</v>
      </c>
      <c r="F10091" s="52">
        <v>484350</v>
      </c>
      <c r="G10091" s="53">
        <f t="array" ref="G10091">SUM(IF(A10091=A$5:A10091,IF(C10091=C$5:C10091,1,0),0))</f>
        <v>63</v>
      </c>
    </row>
    <row r="10092" spans="1:7" x14ac:dyDescent="0.25">
      <c r="A10092" s="52">
        <v>2019</v>
      </c>
      <c r="B10092" s="53" t="str">
        <f t="shared" si="314"/>
        <v>2019_IL64</v>
      </c>
      <c r="C10092" s="52" t="s">
        <v>368</v>
      </c>
      <c r="D10092" s="52" t="s">
        <v>838</v>
      </c>
      <c r="E10092" s="53" t="str">
        <f t="shared" si="315"/>
        <v>2019_ILMASSAC</v>
      </c>
      <c r="F10092" s="52">
        <v>484350</v>
      </c>
      <c r="G10092" s="53">
        <f t="array" ref="G10092">SUM(IF(A10092=A$5:A10092,IF(C10092=C$5:C10092,1,0),0))</f>
        <v>64</v>
      </c>
    </row>
    <row r="10093" spans="1:7" x14ac:dyDescent="0.25">
      <c r="A10093" s="52">
        <v>2019</v>
      </c>
      <c r="B10093" s="53" t="str">
        <f t="shared" si="314"/>
        <v>2019_IL65</v>
      </c>
      <c r="C10093" s="52" t="s">
        <v>368</v>
      </c>
      <c r="D10093" s="52" t="s">
        <v>839</v>
      </c>
      <c r="E10093" s="53" t="str">
        <f t="shared" si="315"/>
        <v>2019_ILMENARD</v>
      </c>
      <c r="F10093" s="52">
        <v>484350</v>
      </c>
      <c r="G10093" s="53">
        <f t="array" ref="G10093">SUM(IF(A10093=A$5:A10093,IF(C10093=C$5:C10093,1,0),0))</f>
        <v>65</v>
      </c>
    </row>
    <row r="10094" spans="1:7" x14ac:dyDescent="0.25">
      <c r="A10094" s="52">
        <v>2019</v>
      </c>
      <c r="B10094" s="53" t="str">
        <f t="shared" si="314"/>
        <v>2019_IL66</v>
      </c>
      <c r="C10094" s="52" t="s">
        <v>368</v>
      </c>
      <c r="D10094" s="52" t="s">
        <v>840</v>
      </c>
      <c r="E10094" s="53" t="str">
        <f t="shared" si="315"/>
        <v>2019_ILMERCER</v>
      </c>
      <c r="F10094" s="52">
        <v>484350</v>
      </c>
      <c r="G10094" s="53">
        <f t="array" ref="G10094">SUM(IF(A10094=A$5:A10094,IF(C10094=C$5:C10094,1,0),0))</f>
        <v>66</v>
      </c>
    </row>
    <row r="10095" spans="1:7" x14ac:dyDescent="0.25">
      <c r="A10095" s="52">
        <v>2019</v>
      </c>
      <c r="B10095" s="53" t="str">
        <f t="shared" si="314"/>
        <v>2019_IL67</v>
      </c>
      <c r="C10095" s="52" t="s">
        <v>368</v>
      </c>
      <c r="D10095" s="52" t="s">
        <v>210</v>
      </c>
      <c r="E10095" s="53" t="str">
        <f t="shared" si="315"/>
        <v>2019_ILMONROE</v>
      </c>
      <c r="F10095" s="52">
        <v>484350</v>
      </c>
      <c r="G10095" s="53">
        <f t="array" ref="G10095">SUM(IF(A10095=A$5:A10095,IF(C10095=C$5:C10095,1,0),0))</f>
        <v>67</v>
      </c>
    </row>
    <row r="10096" spans="1:7" x14ac:dyDescent="0.25">
      <c r="A10096" s="52">
        <v>2019</v>
      </c>
      <c r="B10096" s="53" t="str">
        <f t="shared" si="314"/>
        <v>2019_IL68</v>
      </c>
      <c r="C10096" s="52" t="s">
        <v>368</v>
      </c>
      <c r="D10096" s="52" t="s">
        <v>232</v>
      </c>
      <c r="E10096" s="53" t="str">
        <f t="shared" si="315"/>
        <v>2019_ILMONTGOMERY</v>
      </c>
      <c r="F10096" s="52">
        <v>484350</v>
      </c>
      <c r="G10096" s="53">
        <f t="array" ref="G10096">SUM(IF(A10096=A$5:A10096,IF(C10096=C$5:C10096,1,0),0))</f>
        <v>68</v>
      </c>
    </row>
    <row r="10097" spans="1:7" x14ac:dyDescent="0.25">
      <c r="A10097" s="52">
        <v>2019</v>
      </c>
      <c r="B10097" s="53" t="str">
        <f t="shared" si="314"/>
        <v>2019_IL69</v>
      </c>
      <c r="C10097" s="52" t="s">
        <v>368</v>
      </c>
      <c r="D10097" s="52" t="s">
        <v>472</v>
      </c>
      <c r="E10097" s="53" t="str">
        <f t="shared" si="315"/>
        <v>2019_ILMORGAN</v>
      </c>
      <c r="F10097" s="52">
        <v>484350</v>
      </c>
      <c r="G10097" s="53">
        <f t="array" ref="G10097">SUM(IF(A10097=A$5:A10097,IF(C10097=C$5:C10097,1,0),0))</f>
        <v>69</v>
      </c>
    </row>
    <row r="10098" spans="1:7" x14ac:dyDescent="0.25">
      <c r="A10098" s="52">
        <v>2019</v>
      </c>
      <c r="B10098" s="53" t="str">
        <f t="shared" si="314"/>
        <v>2019_IL70</v>
      </c>
      <c r="C10098" s="52" t="s">
        <v>368</v>
      </c>
      <c r="D10098" s="52" t="s">
        <v>841</v>
      </c>
      <c r="E10098" s="53" t="str">
        <f t="shared" si="315"/>
        <v>2019_ILMOULTRIE</v>
      </c>
      <c r="F10098" s="52">
        <v>484350</v>
      </c>
      <c r="G10098" s="53">
        <f t="array" ref="G10098">SUM(IF(A10098=A$5:A10098,IF(C10098=C$5:C10098,1,0),0))</f>
        <v>70</v>
      </c>
    </row>
    <row r="10099" spans="1:7" x14ac:dyDescent="0.25">
      <c r="A10099" s="52">
        <v>2019</v>
      </c>
      <c r="B10099" s="53" t="str">
        <f t="shared" si="314"/>
        <v>2019_IL71</v>
      </c>
      <c r="C10099" s="52" t="s">
        <v>368</v>
      </c>
      <c r="D10099" s="52" t="s">
        <v>842</v>
      </c>
      <c r="E10099" s="53" t="str">
        <f t="shared" si="315"/>
        <v>2019_ILOGLE</v>
      </c>
      <c r="F10099" s="52">
        <v>484350</v>
      </c>
      <c r="G10099" s="53">
        <f t="array" ref="G10099">SUM(IF(A10099=A$5:A10099,IF(C10099=C$5:C10099,1,0),0))</f>
        <v>71</v>
      </c>
    </row>
    <row r="10100" spans="1:7" x14ac:dyDescent="0.25">
      <c r="A10100" s="52">
        <v>2019</v>
      </c>
      <c r="B10100" s="53" t="str">
        <f t="shared" si="314"/>
        <v>2019_IL72</v>
      </c>
      <c r="C10100" s="52" t="s">
        <v>368</v>
      </c>
      <c r="D10100" s="52" t="s">
        <v>843</v>
      </c>
      <c r="E10100" s="53" t="str">
        <f t="shared" si="315"/>
        <v>2019_ILPEORIA</v>
      </c>
      <c r="F10100" s="52">
        <v>484350</v>
      </c>
      <c r="G10100" s="53">
        <f t="array" ref="G10100">SUM(IF(A10100=A$5:A10100,IF(C10100=C$5:C10100,1,0),0))</f>
        <v>72</v>
      </c>
    </row>
    <row r="10101" spans="1:7" x14ac:dyDescent="0.25">
      <c r="A10101" s="52">
        <v>2019</v>
      </c>
      <c r="B10101" s="53" t="str">
        <f t="shared" si="314"/>
        <v>2019_IL73</v>
      </c>
      <c r="C10101" s="52" t="s">
        <v>368</v>
      </c>
      <c r="D10101" s="52" t="s">
        <v>473</v>
      </c>
      <c r="E10101" s="53" t="str">
        <f t="shared" si="315"/>
        <v>2019_ILPERRY</v>
      </c>
      <c r="F10101" s="52">
        <v>484350</v>
      </c>
      <c r="G10101" s="53">
        <f t="array" ref="G10101">SUM(IF(A10101=A$5:A10101,IF(C10101=C$5:C10101,1,0),0))</f>
        <v>73</v>
      </c>
    </row>
    <row r="10102" spans="1:7" x14ac:dyDescent="0.25">
      <c r="A10102" s="52">
        <v>2019</v>
      </c>
      <c r="B10102" s="53" t="str">
        <f t="shared" si="314"/>
        <v>2019_IL74</v>
      </c>
      <c r="C10102" s="52" t="s">
        <v>368</v>
      </c>
      <c r="D10102" s="52" t="s">
        <v>844</v>
      </c>
      <c r="E10102" s="53" t="str">
        <f t="shared" si="315"/>
        <v>2019_ILPIATT</v>
      </c>
      <c r="F10102" s="52">
        <v>484350</v>
      </c>
      <c r="G10102" s="53">
        <f t="array" ref="G10102">SUM(IF(A10102=A$5:A10102,IF(C10102=C$5:C10102,1,0),0))</f>
        <v>74</v>
      </c>
    </row>
    <row r="10103" spans="1:7" x14ac:dyDescent="0.25">
      <c r="A10103" s="52">
        <v>2019</v>
      </c>
      <c r="B10103" s="53" t="str">
        <f t="shared" si="314"/>
        <v>2019_IL75</v>
      </c>
      <c r="C10103" s="52" t="s">
        <v>368</v>
      </c>
      <c r="D10103" s="52" t="s">
        <v>277</v>
      </c>
      <c r="E10103" s="53" t="str">
        <f t="shared" si="315"/>
        <v>2019_ILPIKE</v>
      </c>
      <c r="F10103" s="52">
        <v>484350</v>
      </c>
      <c r="G10103" s="53">
        <f t="array" ref="G10103">SUM(IF(A10103=A$5:A10103,IF(C10103=C$5:C10103,1,0),0))</f>
        <v>75</v>
      </c>
    </row>
    <row r="10104" spans="1:7" x14ac:dyDescent="0.25">
      <c r="A10104" s="52">
        <v>2019</v>
      </c>
      <c r="B10104" s="53" t="str">
        <f t="shared" si="314"/>
        <v>2019_IL76</v>
      </c>
      <c r="C10104" s="52" t="s">
        <v>368</v>
      </c>
      <c r="D10104" s="52" t="s">
        <v>536</v>
      </c>
      <c r="E10104" s="53" t="str">
        <f t="shared" si="315"/>
        <v>2019_ILPOPE</v>
      </c>
      <c r="F10104" s="52">
        <v>484350</v>
      </c>
      <c r="G10104" s="53">
        <f t="array" ref="G10104">SUM(IF(A10104=A$5:A10104,IF(C10104=C$5:C10104,1,0),0))</f>
        <v>76</v>
      </c>
    </row>
    <row r="10105" spans="1:7" x14ac:dyDescent="0.25">
      <c r="A10105" s="52">
        <v>2019</v>
      </c>
      <c r="B10105" s="53" t="str">
        <f t="shared" si="314"/>
        <v>2019_IL77</v>
      </c>
      <c r="C10105" s="52" t="s">
        <v>368</v>
      </c>
      <c r="D10105" s="52" t="s">
        <v>538</v>
      </c>
      <c r="E10105" s="53" t="str">
        <f t="shared" si="315"/>
        <v>2019_ILPULASKI</v>
      </c>
      <c r="F10105" s="52">
        <v>484350</v>
      </c>
      <c r="G10105" s="53">
        <f t="array" ref="G10105">SUM(IF(A10105=A$5:A10105,IF(C10105=C$5:C10105,1,0),0))</f>
        <v>77</v>
      </c>
    </row>
    <row r="10106" spans="1:7" x14ac:dyDescent="0.25">
      <c r="A10106" s="52">
        <v>2019</v>
      </c>
      <c r="B10106" s="53" t="str">
        <f t="shared" si="314"/>
        <v>2019_IL78</v>
      </c>
      <c r="C10106" s="52" t="s">
        <v>368</v>
      </c>
      <c r="D10106" s="52" t="s">
        <v>264</v>
      </c>
      <c r="E10106" s="53" t="str">
        <f t="shared" si="315"/>
        <v>2019_ILPUTNAM</v>
      </c>
      <c r="F10106" s="52">
        <v>484350</v>
      </c>
      <c r="G10106" s="53">
        <f t="array" ref="G10106">SUM(IF(A10106=A$5:A10106,IF(C10106=C$5:C10106,1,0),0))</f>
        <v>78</v>
      </c>
    </row>
    <row r="10107" spans="1:7" x14ac:dyDescent="0.25">
      <c r="A10107" s="52">
        <v>2019</v>
      </c>
      <c r="B10107" s="53" t="str">
        <f t="shared" si="314"/>
        <v>2019_IL79</v>
      </c>
      <c r="C10107" s="52" t="s">
        <v>368</v>
      </c>
      <c r="D10107" s="52" t="s">
        <v>475</v>
      </c>
      <c r="E10107" s="53" t="str">
        <f t="shared" si="315"/>
        <v>2019_ILRANDOLPH</v>
      </c>
      <c r="F10107" s="52">
        <v>484350</v>
      </c>
      <c r="G10107" s="53">
        <f t="array" ref="G10107">SUM(IF(A10107=A$5:A10107,IF(C10107=C$5:C10107,1,0),0))</f>
        <v>79</v>
      </c>
    </row>
    <row r="10108" spans="1:7" x14ac:dyDescent="0.25">
      <c r="A10108" s="52">
        <v>2019</v>
      </c>
      <c r="B10108" s="53" t="str">
        <f t="shared" si="314"/>
        <v>2019_IL80</v>
      </c>
      <c r="C10108" s="52" t="s">
        <v>368</v>
      </c>
      <c r="D10108" s="52" t="s">
        <v>845</v>
      </c>
      <c r="E10108" s="53" t="str">
        <f t="shared" si="315"/>
        <v>2019_ILRICHLAND</v>
      </c>
      <c r="F10108" s="52">
        <v>484350</v>
      </c>
      <c r="G10108" s="53">
        <f t="array" ref="G10108">SUM(IF(A10108=A$5:A10108,IF(C10108=C$5:C10108,1,0),0))</f>
        <v>80</v>
      </c>
    </row>
    <row r="10109" spans="1:7" x14ac:dyDescent="0.25">
      <c r="A10109" s="52">
        <v>2019</v>
      </c>
      <c r="B10109" s="53" t="str">
        <f t="shared" si="314"/>
        <v>2019_IL81</v>
      </c>
      <c r="C10109" s="52" t="s">
        <v>368</v>
      </c>
      <c r="D10109" s="52" t="s">
        <v>846</v>
      </c>
      <c r="E10109" s="53" t="str">
        <f t="shared" si="315"/>
        <v>2019_ILROCK ISLAND</v>
      </c>
      <c r="F10109" s="52">
        <v>484350</v>
      </c>
      <c r="G10109" s="53">
        <f t="array" ref="G10109">SUM(IF(A10109=A$5:A10109,IF(C10109=C$5:C10109,1,0),0))</f>
        <v>81</v>
      </c>
    </row>
    <row r="10110" spans="1:7" x14ac:dyDescent="0.25">
      <c r="A10110" s="52">
        <v>2019</v>
      </c>
      <c r="B10110" s="53" t="str">
        <f t="shared" si="314"/>
        <v>2019_IL82</v>
      </c>
      <c r="C10110" s="52" t="s">
        <v>368</v>
      </c>
      <c r="D10110" s="52" t="s">
        <v>477</v>
      </c>
      <c r="E10110" s="53" t="str">
        <f t="shared" si="315"/>
        <v>2019_ILST. CLAIR</v>
      </c>
      <c r="F10110" s="52">
        <v>484350</v>
      </c>
      <c r="G10110" s="53">
        <f t="array" ref="G10110">SUM(IF(A10110=A$5:A10110,IF(C10110=C$5:C10110,1,0),0))</f>
        <v>82</v>
      </c>
    </row>
    <row r="10111" spans="1:7" x14ac:dyDescent="0.25">
      <c r="A10111" s="52">
        <v>2019</v>
      </c>
      <c r="B10111" s="53" t="str">
        <f t="shared" si="314"/>
        <v>2019_IL83</v>
      </c>
      <c r="C10111" s="52" t="s">
        <v>368</v>
      </c>
      <c r="D10111" s="52" t="s">
        <v>540</v>
      </c>
      <c r="E10111" s="53" t="str">
        <f t="shared" si="315"/>
        <v>2019_ILSALINE</v>
      </c>
      <c r="F10111" s="52">
        <v>484350</v>
      </c>
      <c r="G10111" s="53">
        <f t="array" ref="G10111">SUM(IF(A10111=A$5:A10111,IF(C10111=C$5:C10111,1,0),0))</f>
        <v>83</v>
      </c>
    </row>
    <row r="10112" spans="1:7" x14ac:dyDescent="0.25">
      <c r="A10112" s="52">
        <v>2019</v>
      </c>
      <c r="B10112" s="53" t="str">
        <f t="shared" si="314"/>
        <v>2019_IL84</v>
      </c>
      <c r="C10112" s="52" t="s">
        <v>368</v>
      </c>
      <c r="D10112" s="52" t="s">
        <v>847</v>
      </c>
      <c r="E10112" s="53" t="str">
        <f t="shared" si="315"/>
        <v>2019_ILSANGAMON</v>
      </c>
      <c r="F10112" s="52">
        <v>484350</v>
      </c>
      <c r="G10112" s="53">
        <f t="array" ref="G10112">SUM(IF(A10112=A$5:A10112,IF(C10112=C$5:C10112,1,0),0))</f>
        <v>84</v>
      </c>
    </row>
    <row r="10113" spans="1:7" x14ac:dyDescent="0.25">
      <c r="A10113" s="52">
        <v>2019</v>
      </c>
      <c r="B10113" s="53" t="str">
        <f t="shared" si="314"/>
        <v>2019_IL85</v>
      </c>
      <c r="C10113" s="52" t="s">
        <v>368</v>
      </c>
      <c r="D10113" s="52" t="s">
        <v>848</v>
      </c>
      <c r="E10113" s="53" t="str">
        <f t="shared" si="315"/>
        <v>2019_ILSCHUYLER</v>
      </c>
      <c r="F10113" s="52">
        <v>484350</v>
      </c>
      <c r="G10113" s="53">
        <f t="array" ref="G10113">SUM(IF(A10113=A$5:A10113,IF(C10113=C$5:C10113,1,0),0))</f>
        <v>85</v>
      </c>
    </row>
    <row r="10114" spans="1:7" x14ac:dyDescent="0.25">
      <c r="A10114" s="52">
        <v>2019</v>
      </c>
      <c r="B10114" s="53" t="str">
        <f t="shared" si="314"/>
        <v>2019_IL86</v>
      </c>
      <c r="C10114" s="52" t="s">
        <v>368</v>
      </c>
      <c r="D10114" s="52" t="s">
        <v>541</v>
      </c>
      <c r="E10114" s="53" t="str">
        <f t="shared" si="315"/>
        <v>2019_ILSCOTT</v>
      </c>
      <c r="F10114" s="52">
        <v>484350</v>
      </c>
      <c r="G10114" s="53">
        <f t="array" ref="G10114">SUM(IF(A10114=A$5:A10114,IF(C10114=C$5:C10114,1,0),0))</f>
        <v>86</v>
      </c>
    </row>
    <row r="10115" spans="1:7" x14ac:dyDescent="0.25">
      <c r="A10115" s="52">
        <v>2019</v>
      </c>
      <c r="B10115" s="53" t="str">
        <f t="shared" si="314"/>
        <v>2019_IL87</v>
      </c>
      <c r="C10115" s="52" t="s">
        <v>368</v>
      </c>
      <c r="D10115" s="52" t="s">
        <v>478</v>
      </c>
      <c r="E10115" s="53" t="str">
        <f t="shared" si="315"/>
        <v>2019_ILSHELBY</v>
      </c>
      <c r="F10115" s="52">
        <v>484350</v>
      </c>
      <c r="G10115" s="53">
        <f t="array" ref="G10115">SUM(IF(A10115=A$5:A10115,IF(C10115=C$5:C10115,1,0),0))</f>
        <v>87</v>
      </c>
    </row>
    <row r="10116" spans="1:7" x14ac:dyDescent="0.25">
      <c r="A10116" s="52">
        <v>2019</v>
      </c>
      <c r="B10116" s="53" t="str">
        <f t="shared" si="314"/>
        <v>2019_IL88</v>
      </c>
      <c r="C10116" s="52" t="s">
        <v>368</v>
      </c>
      <c r="D10116" s="52" t="s">
        <v>849</v>
      </c>
      <c r="E10116" s="53" t="str">
        <f t="shared" si="315"/>
        <v>2019_ILSTARK</v>
      </c>
      <c r="F10116" s="52">
        <v>484350</v>
      </c>
      <c r="G10116" s="53">
        <f t="array" ref="G10116">SUM(IF(A10116=A$5:A10116,IF(C10116=C$5:C10116,1,0),0))</f>
        <v>88</v>
      </c>
    </row>
    <row r="10117" spans="1:7" x14ac:dyDescent="0.25">
      <c r="A10117" s="52">
        <v>2019</v>
      </c>
      <c r="B10117" s="53" t="str">
        <f t="shared" si="314"/>
        <v>2019_IL89</v>
      </c>
      <c r="C10117" s="52" t="s">
        <v>368</v>
      </c>
      <c r="D10117" s="52" t="s">
        <v>850</v>
      </c>
      <c r="E10117" s="53" t="str">
        <f t="shared" si="315"/>
        <v>2019_ILSTEPHENSON</v>
      </c>
      <c r="F10117" s="52">
        <v>484350</v>
      </c>
      <c r="G10117" s="53">
        <f t="array" ref="G10117">SUM(IF(A10117=A$5:A10117,IF(C10117=C$5:C10117,1,0),0))</f>
        <v>89</v>
      </c>
    </row>
    <row r="10118" spans="1:7" x14ac:dyDescent="0.25">
      <c r="A10118" s="52">
        <v>2019</v>
      </c>
      <c r="B10118" s="53" t="str">
        <f t="shared" ref="B10118:B10181" si="316">A10118&amp;"_"&amp;C10118&amp;G10118</f>
        <v>2019_IL90</v>
      </c>
      <c r="C10118" s="52" t="s">
        <v>368</v>
      </c>
      <c r="D10118" s="52" t="s">
        <v>851</v>
      </c>
      <c r="E10118" s="53" t="str">
        <f t="shared" ref="E10118:E10181" si="317">A10118&amp;"_"&amp;C10118&amp;D10118</f>
        <v>2019_ILTAZEWELL</v>
      </c>
      <c r="F10118" s="52">
        <v>484350</v>
      </c>
      <c r="G10118" s="53">
        <f t="array" ref="G10118">SUM(IF(A10118=A$5:A10118,IF(C10118=C$5:C10118,1,0),0))</f>
        <v>90</v>
      </c>
    </row>
    <row r="10119" spans="1:7" x14ac:dyDescent="0.25">
      <c r="A10119" s="52">
        <v>2019</v>
      </c>
      <c r="B10119" s="53" t="str">
        <f t="shared" si="316"/>
        <v>2019_IL91</v>
      </c>
      <c r="C10119" s="52" t="s">
        <v>368</v>
      </c>
      <c r="D10119" s="52" t="s">
        <v>258</v>
      </c>
      <c r="E10119" s="53" t="str">
        <f t="shared" si="317"/>
        <v>2019_ILUNION</v>
      </c>
      <c r="F10119" s="52">
        <v>484350</v>
      </c>
      <c r="G10119" s="53">
        <f t="array" ref="G10119">SUM(IF(A10119=A$5:A10119,IF(C10119=C$5:C10119,1,0),0))</f>
        <v>91</v>
      </c>
    </row>
    <row r="10120" spans="1:7" x14ac:dyDescent="0.25">
      <c r="A10120" s="52">
        <v>2019</v>
      </c>
      <c r="B10120" s="53" t="str">
        <f t="shared" si="316"/>
        <v>2019_IL92</v>
      </c>
      <c r="C10120" s="52" t="s">
        <v>368</v>
      </c>
      <c r="D10120" s="52" t="s">
        <v>852</v>
      </c>
      <c r="E10120" s="53" t="str">
        <f t="shared" si="317"/>
        <v>2019_ILVERMILION</v>
      </c>
      <c r="F10120" s="52">
        <v>484350</v>
      </c>
      <c r="G10120" s="53">
        <f t="array" ref="G10120">SUM(IF(A10120=A$5:A10120,IF(C10120=C$5:C10120,1,0),0))</f>
        <v>92</v>
      </c>
    </row>
    <row r="10121" spans="1:7" x14ac:dyDescent="0.25">
      <c r="A10121" s="52">
        <v>2019</v>
      </c>
      <c r="B10121" s="53" t="str">
        <f t="shared" si="316"/>
        <v>2019_IL93</v>
      </c>
      <c r="C10121" s="52" t="s">
        <v>368</v>
      </c>
      <c r="D10121" s="52" t="s">
        <v>853</v>
      </c>
      <c r="E10121" s="53" t="str">
        <f t="shared" si="317"/>
        <v>2019_ILWABASH</v>
      </c>
      <c r="F10121" s="52">
        <v>484350</v>
      </c>
      <c r="G10121" s="53">
        <f t="array" ref="G10121">SUM(IF(A10121=A$5:A10121,IF(C10121=C$5:C10121,1,0),0))</f>
        <v>93</v>
      </c>
    </row>
    <row r="10122" spans="1:7" x14ac:dyDescent="0.25">
      <c r="A10122" s="52">
        <v>2019</v>
      </c>
      <c r="B10122" s="53" t="str">
        <f t="shared" si="316"/>
        <v>2019_IL94</v>
      </c>
      <c r="C10122" s="52" t="s">
        <v>368</v>
      </c>
      <c r="D10122" s="52" t="s">
        <v>336</v>
      </c>
      <c r="E10122" s="53" t="str">
        <f t="shared" si="317"/>
        <v>2019_ILWARREN</v>
      </c>
      <c r="F10122" s="52">
        <v>484350</v>
      </c>
      <c r="G10122" s="53">
        <f t="array" ref="G10122">SUM(IF(A10122=A$5:A10122,IF(C10122=C$5:C10122,1,0),0))</f>
        <v>94</v>
      </c>
    </row>
    <row r="10123" spans="1:7" x14ac:dyDescent="0.25">
      <c r="A10123" s="52">
        <v>2019</v>
      </c>
      <c r="B10123" s="53" t="str">
        <f t="shared" si="316"/>
        <v>2019_IL95</v>
      </c>
      <c r="C10123" s="52" t="s">
        <v>368</v>
      </c>
      <c r="D10123" s="52" t="s">
        <v>125</v>
      </c>
      <c r="E10123" s="53" t="str">
        <f t="shared" si="317"/>
        <v>2019_ILWASHINGTON</v>
      </c>
      <c r="F10123" s="52">
        <v>484350</v>
      </c>
      <c r="G10123" s="53">
        <f t="array" ref="G10123">SUM(IF(A10123=A$5:A10123,IF(C10123=C$5:C10123,1,0),0))</f>
        <v>95</v>
      </c>
    </row>
    <row r="10124" spans="1:7" x14ac:dyDescent="0.25">
      <c r="A10124" s="52">
        <v>2019</v>
      </c>
      <c r="B10124" s="53" t="str">
        <f t="shared" si="316"/>
        <v>2019_IL96</v>
      </c>
      <c r="C10124" s="52" t="s">
        <v>368</v>
      </c>
      <c r="D10124" s="52" t="s">
        <v>770</v>
      </c>
      <c r="E10124" s="53" t="str">
        <f t="shared" si="317"/>
        <v>2019_ILWAYNE</v>
      </c>
      <c r="F10124" s="52">
        <v>484350</v>
      </c>
      <c r="G10124" s="53">
        <f t="array" ref="G10124">SUM(IF(A10124=A$5:A10124,IF(C10124=C$5:C10124,1,0),0))</f>
        <v>96</v>
      </c>
    </row>
    <row r="10125" spans="1:7" x14ac:dyDescent="0.25">
      <c r="A10125" s="52">
        <v>2019</v>
      </c>
      <c r="B10125" s="53" t="str">
        <f t="shared" si="316"/>
        <v>2019_IL97</v>
      </c>
      <c r="C10125" s="52" t="s">
        <v>368</v>
      </c>
      <c r="D10125" s="52" t="s">
        <v>548</v>
      </c>
      <c r="E10125" s="53" t="str">
        <f t="shared" si="317"/>
        <v>2019_ILWHITE</v>
      </c>
      <c r="F10125" s="52">
        <v>484350</v>
      </c>
      <c r="G10125" s="53">
        <f t="array" ref="G10125">SUM(IF(A10125=A$5:A10125,IF(C10125=C$5:C10125,1,0),0))</f>
        <v>97</v>
      </c>
    </row>
    <row r="10126" spans="1:7" x14ac:dyDescent="0.25">
      <c r="A10126" s="52">
        <v>2019</v>
      </c>
      <c r="B10126" s="53" t="str">
        <f t="shared" si="316"/>
        <v>2019_IL98</v>
      </c>
      <c r="C10126" s="52" t="s">
        <v>368</v>
      </c>
      <c r="D10126" s="52" t="s">
        <v>854</v>
      </c>
      <c r="E10126" s="53" t="str">
        <f t="shared" si="317"/>
        <v>2019_ILWHITESIDE</v>
      </c>
      <c r="F10126" s="52">
        <v>484350</v>
      </c>
      <c r="G10126" s="53">
        <f t="array" ref="G10126">SUM(IF(A10126=A$5:A10126,IF(C10126=C$5:C10126,1,0),0))</f>
        <v>98</v>
      </c>
    </row>
    <row r="10127" spans="1:7" x14ac:dyDescent="0.25">
      <c r="A10127" s="52">
        <v>2019</v>
      </c>
      <c r="B10127" s="53" t="str">
        <f t="shared" si="316"/>
        <v>2019_IL99</v>
      </c>
      <c r="C10127" s="52" t="s">
        <v>368</v>
      </c>
      <c r="D10127" s="52" t="s">
        <v>855</v>
      </c>
      <c r="E10127" s="53" t="str">
        <f t="shared" si="317"/>
        <v>2019_ILWILL</v>
      </c>
      <c r="F10127" s="52">
        <v>484350</v>
      </c>
      <c r="G10127" s="53">
        <f t="array" ref="G10127">SUM(IF(A10127=A$5:A10127,IF(C10127=C$5:C10127,1,0),0))</f>
        <v>99</v>
      </c>
    </row>
    <row r="10128" spans="1:7" x14ac:dyDescent="0.25">
      <c r="A10128" s="52">
        <v>2019</v>
      </c>
      <c r="B10128" s="53" t="str">
        <f t="shared" si="316"/>
        <v>2019_IL100</v>
      </c>
      <c r="C10128" s="52" t="s">
        <v>368</v>
      </c>
      <c r="D10128" s="52" t="s">
        <v>295</v>
      </c>
      <c r="E10128" s="53" t="str">
        <f t="shared" si="317"/>
        <v>2019_ILWILLIAMSON</v>
      </c>
      <c r="F10128" s="52">
        <v>484350</v>
      </c>
      <c r="G10128" s="53">
        <f t="array" ref="G10128">SUM(IF(A10128=A$5:A10128,IF(C10128=C$5:C10128,1,0),0))</f>
        <v>100</v>
      </c>
    </row>
    <row r="10129" spans="1:7" x14ac:dyDescent="0.25">
      <c r="A10129" s="52">
        <v>2019</v>
      </c>
      <c r="B10129" s="53" t="str">
        <f t="shared" si="316"/>
        <v>2019_IL101</v>
      </c>
      <c r="C10129" s="52" t="s">
        <v>368</v>
      </c>
      <c r="D10129" s="52" t="s">
        <v>856</v>
      </c>
      <c r="E10129" s="53" t="str">
        <f t="shared" si="317"/>
        <v>2019_ILWINNEBAGO</v>
      </c>
      <c r="F10129" s="52">
        <v>484350</v>
      </c>
      <c r="G10129" s="53">
        <f t="array" ref="G10129">SUM(IF(A10129=A$5:A10129,IF(C10129=C$5:C10129,1,0),0))</f>
        <v>101</v>
      </c>
    </row>
    <row r="10130" spans="1:7" x14ac:dyDescent="0.25">
      <c r="A10130" s="52">
        <v>2019</v>
      </c>
      <c r="B10130" s="53" t="str">
        <f t="shared" si="316"/>
        <v>2019_IL102</v>
      </c>
      <c r="C10130" s="52" t="s">
        <v>368</v>
      </c>
      <c r="D10130" s="52" t="s">
        <v>857</v>
      </c>
      <c r="E10130" s="53" t="str">
        <f t="shared" si="317"/>
        <v>2019_ILWOODFORD</v>
      </c>
      <c r="F10130" s="52">
        <v>484350</v>
      </c>
      <c r="G10130" s="53">
        <f t="array" ref="G10130">SUM(IF(A10130=A$5:A10130,IF(C10130=C$5:C10130,1,0),0))</f>
        <v>102</v>
      </c>
    </row>
    <row r="10131" spans="1:7" x14ac:dyDescent="0.25">
      <c r="A10131" s="52">
        <v>2019</v>
      </c>
      <c r="B10131" s="53" t="str">
        <f t="shared" si="316"/>
        <v>2019_IN1</v>
      </c>
      <c r="C10131" s="52" t="s">
        <v>369</v>
      </c>
      <c r="D10131" s="52" t="s">
        <v>184</v>
      </c>
      <c r="E10131" s="53" t="str">
        <f t="shared" si="317"/>
        <v>2019_INADAMS</v>
      </c>
      <c r="F10131" s="52">
        <v>484350</v>
      </c>
      <c r="G10131" s="53">
        <f t="array" ref="G10131">SUM(IF(A10131=A$5:A10131,IF(C10131=C$5:C10131,1,0),0))</f>
        <v>1</v>
      </c>
    </row>
    <row r="10132" spans="1:7" x14ac:dyDescent="0.25">
      <c r="A10132" s="52">
        <v>2019</v>
      </c>
      <c r="B10132" s="53" t="str">
        <f t="shared" si="316"/>
        <v>2019_IN2</v>
      </c>
      <c r="C10132" s="52" t="s">
        <v>369</v>
      </c>
      <c r="D10132" s="52" t="s">
        <v>858</v>
      </c>
      <c r="E10132" s="53" t="str">
        <f t="shared" si="317"/>
        <v>2019_INALLEN</v>
      </c>
      <c r="F10132" s="52">
        <v>484350</v>
      </c>
      <c r="G10132" s="53">
        <f t="array" ref="G10132">SUM(IF(A10132=A$5:A10132,IF(C10132=C$5:C10132,1,0),0))</f>
        <v>2</v>
      </c>
    </row>
    <row r="10133" spans="1:7" x14ac:dyDescent="0.25">
      <c r="A10133" s="52">
        <v>2019</v>
      </c>
      <c r="B10133" s="53" t="str">
        <f t="shared" si="316"/>
        <v>2019_IN3</v>
      </c>
      <c r="C10133" s="52" t="s">
        <v>369</v>
      </c>
      <c r="D10133" s="52" t="s">
        <v>859</v>
      </c>
      <c r="E10133" s="53" t="str">
        <f t="shared" si="317"/>
        <v>2019_INBARTHOLOMEW</v>
      </c>
      <c r="F10133" s="52">
        <v>484350</v>
      </c>
      <c r="G10133" s="53">
        <f t="array" ref="G10133">SUM(IF(A10133=A$5:A10133,IF(C10133=C$5:C10133,1,0),0))</f>
        <v>3</v>
      </c>
    </row>
    <row r="10134" spans="1:7" x14ac:dyDescent="0.25">
      <c r="A10134" s="52">
        <v>2019</v>
      </c>
      <c r="B10134" s="53" t="str">
        <f t="shared" si="316"/>
        <v>2019_IN4</v>
      </c>
      <c r="C10134" s="52" t="s">
        <v>369</v>
      </c>
      <c r="D10134" s="52" t="s">
        <v>503</v>
      </c>
      <c r="E10134" s="53" t="str">
        <f t="shared" si="317"/>
        <v>2019_INBENTON</v>
      </c>
      <c r="F10134" s="52">
        <v>484350</v>
      </c>
      <c r="G10134" s="53">
        <f t="array" ref="G10134">SUM(IF(A10134=A$5:A10134,IF(C10134=C$5:C10134,1,0),0))</f>
        <v>4</v>
      </c>
    </row>
    <row r="10135" spans="1:7" x14ac:dyDescent="0.25">
      <c r="A10135" s="52">
        <v>2019</v>
      </c>
      <c r="B10135" s="53" t="str">
        <f t="shared" si="316"/>
        <v>2019_IN5</v>
      </c>
      <c r="C10135" s="52" t="s">
        <v>369</v>
      </c>
      <c r="D10135" s="52" t="s">
        <v>860</v>
      </c>
      <c r="E10135" s="53" t="str">
        <f t="shared" si="317"/>
        <v>2019_INBLACKFORD</v>
      </c>
      <c r="F10135" s="52">
        <v>484350</v>
      </c>
      <c r="G10135" s="53">
        <f t="array" ref="G10135">SUM(IF(A10135=A$5:A10135,IF(C10135=C$5:C10135,1,0),0))</f>
        <v>5</v>
      </c>
    </row>
    <row r="10136" spans="1:7" x14ac:dyDescent="0.25">
      <c r="A10136" s="52">
        <v>2019</v>
      </c>
      <c r="B10136" s="53" t="str">
        <f t="shared" si="316"/>
        <v>2019_IN6</v>
      </c>
      <c r="C10136" s="52" t="s">
        <v>369</v>
      </c>
      <c r="D10136" s="52" t="s">
        <v>504</v>
      </c>
      <c r="E10136" s="53" t="str">
        <f t="shared" si="317"/>
        <v>2019_INBOONE</v>
      </c>
      <c r="F10136" s="52">
        <v>484350</v>
      </c>
      <c r="G10136" s="53">
        <f t="array" ref="G10136">SUM(IF(A10136=A$5:A10136,IF(C10136=C$5:C10136,1,0),0))</f>
        <v>6</v>
      </c>
    </row>
    <row r="10137" spans="1:7" x14ac:dyDescent="0.25">
      <c r="A10137" s="52">
        <v>2019</v>
      </c>
      <c r="B10137" s="53" t="str">
        <f t="shared" si="316"/>
        <v>2019_IN7</v>
      </c>
      <c r="C10137" s="52" t="s">
        <v>369</v>
      </c>
      <c r="D10137" s="52" t="s">
        <v>808</v>
      </c>
      <c r="E10137" s="53" t="str">
        <f t="shared" si="317"/>
        <v>2019_INBROWN</v>
      </c>
      <c r="F10137" s="52">
        <v>484350</v>
      </c>
      <c r="G10137" s="53">
        <f t="array" ref="G10137">SUM(IF(A10137=A$5:A10137,IF(C10137=C$5:C10137,1,0),0))</f>
        <v>7</v>
      </c>
    </row>
    <row r="10138" spans="1:7" x14ac:dyDescent="0.25">
      <c r="A10138" s="52">
        <v>2019</v>
      </c>
      <c r="B10138" s="53" t="str">
        <f t="shared" si="316"/>
        <v>2019_IN8</v>
      </c>
      <c r="C10138" s="52" t="s">
        <v>369</v>
      </c>
      <c r="D10138" s="52" t="s">
        <v>227</v>
      </c>
      <c r="E10138" s="53" t="str">
        <f t="shared" si="317"/>
        <v>2019_INCARROLL</v>
      </c>
      <c r="F10138" s="52">
        <v>484350</v>
      </c>
      <c r="G10138" s="53">
        <f t="array" ref="G10138">SUM(IF(A10138=A$5:A10138,IF(C10138=C$5:C10138,1,0),0))</f>
        <v>8</v>
      </c>
    </row>
    <row r="10139" spans="1:7" x14ac:dyDescent="0.25">
      <c r="A10139" s="52">
        <v>2019</v>
      </c>
      <c r="B10139" s="53" t="str">
        <f t="shared" si="316"/>
        <v>2019_IN9</v>
      </c>
      <c r="C10139" s="52" t="s">
        <v>369</v>
      </c>
      <c r="D10139" s="52" t="s">
        <v>810</v>
      </c>
      <c r="E10139" s="53" t="str">
        <f t="shared" si="317"/>
        <v>2019_INCASS</v>
      </c>
      <c r="F10139" s="52">
        <v>484350</v>
      </c>
      <c r="G10139" s="53">
        <f t="array" ref="G10139">SUM(IF(A10139=A$5:A10139,IF(C10139=C$5:C10139,1,0),0))</f>
        <v>9</v>
      </c>
    </row>
    <row r="10140" spans="1:7" x14ac:dyDescent="0.25">
      <c r="A10140" s="52">
        <v>2019</v>
      </c>
      <c r="B10140" s="53" t="str">
        <f t="shared" si="316"/>
        <v>2019_IN10</v>
      </c>
      <c r="C10140" s="52" t="s">
        <v>369</v>
      </c>
      <c r="D10140" s="52" t="s">
        <v>507</v>
      </c>
      <c r="E10140" s="53" t="str">
        <f t="shared" si="317"/>
        <v>2019_INCLARK</v>
      </c>
      <c r="F10140" s="52">
        <v>484350</v>
      </c>
      <c r="G10140" s="53">
        <f t="array" ref="G10140">SUM(IF(A10140=A$5:A10140,IF(C10140=C$5:C10140,1,0),0))</f>
        <v>10</v>
      </c>
    </row>
    <row r="10141" spans="1:7" x14ac:dyDescent="0.25">
      <c r="A10141" s="52">
        <v>2019</v>
      </c>
      <c r="B10141" s="53" t="str">
        <f t="shared" si="316"/>
        <v>2019_IN11</v>
      </c>
      <c r="C10141" s="52" t="s">
        <v>369</v>
      </c>
      <c r="D10141" s="52" t="s">
        <v>439</v>
      </c>
      <c r="E10141" s="53" t="str">
        <f t="shared" si="317"/>
        <v>2019_INCLAY</v>
      </c>
      <c r="F10141" s="52">
        <v>484350</v>
      </c>
      <c r="G10141" s="53">
        <f t="array" ref="G10141">SUM(IF(A10141=A$5:A10141,IF(C10141=C$5:C10141,1,0),0))</f>
        <v>11</v>
      </c>
    </row>
    <row r="10142" spans="1:7" x14ac:dyDescent="0.25">
      <c r="A10142" s="52">
        <v>2019</v>
      </c>
      <c r="B10142" s="53" t="str">
        <f t="shared" si="316"/>
        <v>2019_IN12</v>
      </c>
      <c r="C10142" s="52" t="s">
        <v>369</v>
      </c>
      <c r="D10142" s="52" t="s">
        <v>813</v>
      </c>
      <c r="E10142" s="53" t="str">
        <f t="shared" si="317"/>
        <v>2019_INCLINTON</v>
      </c>
      <c r="F10142" s="52">
        <v>484350</v>
      </c>
      <c r="G10142" s="53">
        <f t="array" ref="G10142">SUM(IF(A10142=A$5:A10142,IF(C10142=C$5:C10142,1,0),0))</f>
        <v>12</v>
      </c>
    </row>
    <row r="10143" spans="1:7" x14ac:dyDescent="0.25">
      <c r="A10143" s="52">
        <v>2019</v>
      </c>
      <c r="B10143" s="53" t="str">
        <f t="shared" si="316"/>
        <v>2019_IN13</v>
      </c>
      <c r="C10143" s="52" t="s">
        <v>369</v>
      </c>
      <c r="D10143" s="52" t="s">
        <v>512</v>
      </c>
      <c r="E10143" s="53" t="str">
        <f t="shared" si="317"/>
        <v>2019_INCRAWFORD</v>
      </c>
      <c r="F10143" s="52">
        <v>484350</v>
      </c>
      <c r="G10143" s="53">
        <f t="array" ref="G10143">SUM(IF(A10143=A$5:A10143,IF(C10143=C$5:C10143,1,0),0))</f>
        <v>13</v>
      </c>
    </row>
    <row r="10144" spans="1:7" x14ac:dyDescent="0.25">
      <c r="A10144" s="52">
        <v>2019</v>
      </c>
      <c r="B10144" s="53" t="str">
        <f t="shared" si="316"/>
        <v>2019_IN14</v>
      </c>
      <c r="C10144" s="52" t="s">
        <v>369</v>
      </c>
      <c r="D10144" s="52" t="s">
        <v>861</v>
      </c>
      <c r="E10144" s="53" t="str">
        <f t="shared" si="317"/>
        <v>2019_INDAVIESS</v>
      </c>
      <c r="F10144" s="52">
        <v>484350</v>
      </c>
      <c r="G10144" s="53">
        <f t="array" ref="G10144">SUM(IF(A10144=A$5:A10144,IF(C10144=C$5:C10144,1,0),0))</f>
        <v>14</v>
      </c>
    </row>
    <row r="10145" spans="1:7" x14ac:dyDescent="0.25">
      <c r="A10145" s="52">
        <v>2019</v>
      </c>
      <c r="B10145" s="53" t="str">
        <f t="shared" si="316"/>
        <v>2019_IN15</v>
      </c>
      <c r="C10145" s="52" t="s">
        <v>369</v>
      </c>
      <c r="D10145" s="52" t="s">
        <v>862</v>
      </c>
      <c r="E10145" s="53" t="str">
        <f t="shared" si="317"/>
        <v>2019_INDEARBORN</v>
      </c>
      <c r="F10145" s="52">
        <v>484350</v>
      </c>
      <c r="G10145" s="53">
        <f t="array" ref="G10145">SUM(IF(A10145=A$5:A10145,IF(C10145=C$5:C10145,1,0),0))</f>
        <v>15</v>
      </c>
    </row>
    <row r="10146" spans="1:7" x14ac:dyDescent="0.25">
      <c r="A10146" s="52">
        <v>2019</v>
      </c>
      <c r="B10146" s="53" t="str">
        <f t="shared" si="316"/>
        <v>2019_IN16</v>
      </c>
      <c r="C10146" s="52" t="s">
        <v>369</v>
      </c>
      <c r="D10146" s="52" t="s">
        <v>702</v>
      </c>
      <c r="E10146" s="53" t="str">
        <f t="shared" si="317"/>
        <v>2019_INDECATUR</v>
      </c>
      <c r="F10146" s="52">
        <v>484350</v>
      </c>
      <c r="G10146" s="53">
        <f t="array" ref="G10146">SUM(IF(A10146=A$5:A10146,IF(C10146=C$5:C10146,1,0),0))</f>
        <v>16</v>
      </c>
    </row>
    <row r="10147" spans="1:7" x14ac:dyDescent="0.25">
      <c r="A10147" s="52">
        <v>2019</v>
      </c>
      <c r="B10147" s="53" t="str">
        <f t="shared" si="316"/>
        <v>2019_IN17</v>
      </c>
      <c r="C10147" s="52" t="s">
        <v>369</v>
      </c>
      <c r="D10147" s="52" t="s">
        <v>450</v>
      </c>
      <c r="E10147" s="53" t="str">
        <f t="shared" si="317"/>
        <v>2019_INDE KALB</v>
      </c>
      <c r="F10147" s="52">
        <v>484350</v>
      </c>
      <c r="G10147" s="53">
        <f t="array" ref="G10147">SUM(IF(A10147=A$5:A10147,IF(C10147=C$5:C10147,1,0),0))</f>
        <v>17</v>
      </c>
    </row>
    <row r="10148" spans="1:7" x14ac:dyDescent="0.25">
      <c r="A10148" s="52">
        <v>2019</v>
      </c>
      <c r="B10148" s="53" t="str">
        <f t="shared" si="316"/>
        <v>2019_IN18</v>
      </c>
      <c r="C10148" s="52" t="s">
        <v>369</v>
      </c>
      <c r="D10148" s="52" t="s">
        <v>85</v>
      </c>
      <c r="E10148" s="53" t="str">
        <f t="shared" si="317"/>
        <v>2019_INDELAWARE</v>
      </c>
      <c r="F10148" s="52">
        <v>484350</v>
      </c>
      <c r="G10148" s="53">
        <f t="array" ref="G10148">SUM(IF(A10148=A$5:A10148,IF(C10148=C$5:C10148,1,0),0))</f>
        <v>18</v>
      </c>
    </row>
    <row r="10149" spans="1:7" x14ac:dyDescent="0.25">
      <c r="A10149" s="52">
        <v>2019</v>
      </c>
      <c r="B10149" s="53" t="str">
        <f t="shared" si="316"/>
        <v>2019_IN19</v>
      </c>
      <c r="C10149" s="52" t="s">
        <v>369</v>
      </c>
      <c r="D10149" s="52" t="s">
        <v>863</v>
      </c>
      <c r="E10149" s="53" t="str">
        <f t="shared" si="317"/>
        <v>2019_INDUBOIS</v>
      </c>
      <c r="F10149" s="52">
        <v>484350</v>
      </c>
      <c r="G10149" s="53">
        <f t="array" ref="G10149">SUM(IF(A10149=A$5:A10149,IF(C10149=C$5:C10149,1,0),0))</f>
        <v>19</v>
      </c>
    </row>
    <row r="10150" spans="1:7" x14ac:dyDescent="0.25">
      <c r="A10150" s="52">
        <v>2019</v>
      </c>
      <c r="B10150" s="53" t="str">
        <f t="shared" si="316"/>
        <v>2019_IN20</v>
      </c>
      <c r="C10150" s="52" t="s">
        <v>369</v>
      </c>
      <c r="D10150" s="52" t="s">
        <v>864</v>
      </c>
      <c r="E10150" s="53" t="str">
        <f t="shared" si="317"/>
        <v>2019_INELKHART</v>
      </c>
      <c r="F10150" s="52">
        <v>484350</v>
      </c>
      <c r="G10150" s="53">
        <f t="array" ref="G10150">SUM(IF(A10150=A$5:A10150,IF(C10150=C$5:C10150,1,0),0))</f>
        <v>20</v>
      </c>
    </row>
    <row r="10151" spans="1:7" x14ac:dyDescent="0.25">
      <c r="A10151" s="52">
        <v>2019</v>
      </c>
      <c r="B10151" s="53" t="str">
        <f t="shared" si="316"/>
        <v>2019_IN21</v>
      </c>
      <c r="C10151" s="52" t="s">
        <v>369</v>
      </c>
      <c r="D10151" s="52" t="s">
        <v>454</v>
      </c>
      <c r="E10151" s="53" t="str">
        <f t="shared" si="317"/>
        <v>2019_INFAYETTE</v>
      </c>
      <c r="F10151" s="52">
        <v>484350</v>
      </c>
      <c r="G10151" s="53">
        <f t="array" ref="G10151">SUM(IF(A10151=A$5:A10151,IF(C10151=C$5:C10151,1,0),0))</f>
        <v>21</v>
      </c>
    </row>
    <row r="10152" spans="1:7" x14ac:dyDescent="0.25">
      <c r="A10152" s="52">
        <v>2019</v>
      </c>
      <c r="B10152" s="53" t="str">
        <f t="shared" si="316"/>
        <v>2019_IN22</v>
      </c>
      <c r="C10152" s="52" t="s">
        <v>369</v>
      </c>
      <c r="D10152" s="52" t="s">
        <v>713</v>
      </c>
      <c r="E10152" s="53" t="str">
        <f t="shared" si="317"/>
        <v>2019_INFLOYD</v>
      </c>
      <c r="F10152" s="52">
        <v>484350</v>
      </c>
      <c r="G10152" s="53">
        <f t="array" ref="G10152">SUM(IF(A10152=A$5:A10152,IF(C10152=C$5:C10152,1,0),0))</f>
        <v>22</v>
      </c>
    </row>
    <row r="10153" spans="1:7" x14ac:dyDescent="0.25">
      <c r="A10153" s="52">
        <v>2019</v>
      </c>
      <c r="B10153" s="53" t="str">
        <f t="shared" si="316"/>
        <v>2019_IN23</v>
      </c>
      <c r="C10153" s="52" t="s">
        <v>369</v>
      </c>
      <c r="D10153" s="52" t="s">
        <v>865</v>
      </c>
      <c r="E10153" s="53" t="str">
        <f t="shared" si="317"/>
        <v>2019_INFOUNTAIN</v>
      </c>
      <c r="F10153" s="52">
        <v>484350</v>
      </c>
      <c r="G10153" s="53">
        <f t="array" ref="G10153">SUM(IF(A10153=A$5:A10153,IF(C10153=C$5:C10153,1,0),0))</f>
        <v>23</v>
      </c>
    </row>
    <row r="10154" spans="1:7" x14ac:dyDescent="0.25">
      <c r="A10154" s="52">
        <v>2019</v>
      </c>
      <c r="B10154" s="53" t="str">
        <f t="shared" si="316"/>
        <v>2019_IN24</v>
      </c>
      <c r="C10154" s="52" t="s">
        <v>369</v>
      </c>
      <c r="D10154" s="52" t="s">
        <v>455</v>
      </c>
      <c r="E10154" s="53" t="str">
        <f t="shared" si="317"/>
        <v>2019_INFRANKLIN</v>
      </c>
      <c r="F10154" s="52">
        <v>484350</v>
      </c>
      <c r="G10154" s="53">
        <f t="array" ref="G10154">SUM(IF(A10154=A$5:A10154,IF(C10154=C$5:C10154,1,0),0))</f>
        <v>24</v>
      </c>
    </row>
    <row r="10155" spans="1:7" x14ac:dyDescent="0.25">
      <c r="A10155" s="52">
        <v>2019</v>
      </c>
      <c r="B10155" s="53" t="str">
        <f t="shared" si="316"/>
        <v>2019_IN25</v>
      </c>
      <c r="C10155" s="52" t="s">
        <v>369</v>
      </c>
      <c r="D10155" s="52" t="s">
        <v>518</v>
      </c>
      <c r="E10155" s="53" t="str">
        <f t="shared" si="317"/>
        <v>2019_INFULTON</v>
      </c>
      <c r="F10155" s="52">
        <v>484350</v>
      </c>
      <c r="G10155" s="53">
        <f t="array" ref="G10155">SUM(IF(A10155=A$5:A10155,IF(C10155=C$5:C10155,1,0),0))</f>
        <v>25</v>
      </c>
    </row>
    <row r="10156" spans="1:7" x14ac:dyDescent="0.25">
      <c r="A10156" s="52">
        <v>2019</v>
      </c>
      <c r="B10156" s="53" t="str">
        <f t="shared" si="316"/>
        <v>2019_IN26</v>
      </c>
      <c r="C10156" s="52" t="s">
        <v>369</v>
      </c>
      <c r="D10156" s="52" t="s">
        <v>866</v>
      </c>
      <c r="E10156" s="53" t="str">
        <f t="shared" si="317"/>
        <v>2019_INGIBSON</v>
      </c>
      <c r="F10156" s="52">
        <v>484350</v>
      </c>
      <c r="G10156" s="53">
        <f t="array" ref="G10156">SUM(IF(A10156=A$5:A10156,IF(C10156=C$5:C10156,1,0),0))</f>
        <v>26</v>
      </c>
    </row>
    <row r="10157" spans="1:7" x14ac:dyDescent="0.25">
      <c r="A10157" s="52">
        <v>2019</v>
      </c>
      <c r="B10157" s="53" t="str">
        <f t="shared" si="316"/>
        <v>2019_IN27</v>
      </c>
      <c r="C10157" s="52" t="s">
        <v>369</v>
      </c>
      <c r="D10157" s="52" t="s">
        <v>520</v>
      </c>
      <c r="E10157" s="53" t="str">
        <f t="shared" si="317"/>
        <v>2019_INGRANT</v>
      </c>
      <c r="F10157" s="52">
        <v>484350</v>
      </c>
      <c r="G10157" s="53">
        <f t="array" ref="G10157">SUM(IF(A10157=A$5:A10157,IF(C10157=C$5:C10157,1,0),0))</f>
        <v>27</v>
      </c>
    </row>
    <row r="10158" spans="1:7" x14ac:dyDescent="0.25">
      <c r="A10158" s="52">
        <v>2019</v>
      </c>
      <c r="B10158" s="53" t="str">
        <f t="shared" si="316"/>
        <v>2019_IN28</v>
      </c>
      <c r="C10158" s="52" t="s">
        <v>369</v>
      </c>
      <c r="D10158" s="52" t="s">
        <v>212</v>
      </c>
      <c r="E10158" s="53" t="str">
        <f t="shared" si="317"/>
        <v>2019_INGREENE</v>
      </c>
      <c r="F10158" s="52">
        <v>484350</v>
      </c>
      <c r="G10158" s="53">
        <f t="array" ref="G10158">SUM(IF(A10158=A$5:A10158,IF(C10158=C$5:C10158,1,0),0))</f>
        <v>28</v>
      </c>
    </row>
    <row r="10159" spans="1:7" x14ac:dyDescent="0.25">
      <c r="A10159" s="52">
        <v>2019</v>
      </c>
      <c r="B10159" s="53" t="str">
        <f t="shared" si="316"/>
        <v>2019_IN29</v>
      </c>
      <c r="C10159" s="52" t="s">
        <v>369</v>
      </c>
      <c r="D10159" s="52" t="s">
        <v>642</v>
      </c>
      <c r="E10159" s="53" t="str">
        <f t="shared" si="317"/>
        <v>2019_INHAMILTON</v>
      </c>
      <c r="F10159" s="52">
        <v>484350</v>
      </c>
      <c r="G10159" s="53">
        <f t="array" ref="G10159">SUM(IF(A10159=A$5:A10159,IF(C10159=C$5:C10159,1,0),0))</f>
        <v>29</v>
      </c>
    </row>
    <row r="10160" spans="1:7" x14ac:dyDescent="0.25">
      <c r="A10160" s="52">
        <v>2019</v>
      </c>
      <c r="B10160" s="53" t="str">
        <f t="shared" si="316"/>
        <v>2019_IN30</v>
      </c>
      <c r="C10160" s="52" t="s">
        <v>369</v>
      </c>
      <c r="D10160" s="52" t="s">
        <v>723</v>
      </c>
      <c r="E10160" s="53" t="str">
        <f t="shared" si="317"/>
        <v>2019_INHANCOCK</v>
      </c>
      <c r="F10160" s="52">
        <v>484350</v>
      </c>
      <c r="G10160" s="53">
        <f t="array" ref="G10160">SUM(IF(A10160=A$5:A10160,IF(C10160=C$5:C10160,1,0),0))</f>
        <v>30</v>
      </c>
    </row>
    <row r="10161" spans="1:7" x14ac:dyDescent="0.25">
      <c r="A10161" s="52">
        <v>2019</v>
      </c>
      <c r="B10161" s="53" t="str">
        <f t="shared" si="316"/>
        <v>2019_IN31</v>
      </c>
      <c r="C10161" s="52" t="s">
        <v>369</v>
      </c>
      <c r="D10161" s="52" t="s">
        <v>867</v>
      </c>
      <c r="E10161" s="53" t="str">
        <f t="shared" si="317"/>
        <v>2019_INHARRISON</v>
      </c>
      <c r="F10161" s="52">
        <v>484350</v>
      </c>
      <c r="G10161" s="53">
        <f t="array" ref="G10161">SUM(IF(A10161=A$5:A10161,IF(C10161=C$5:C10161,1,0),0))</f>
        <v>31</v>
      </c>
    </row>
    <row r="10162" spans="1:7" x14ac:dyDescent="0.25">
      <c r="A10162" s="52">
        <v>2019</v>
      </c>
      <c r="B10162" s="53" t="str">
        <f t="shared" si="316"/>
        <v>2019_IN32</v>
      </c>
      <c r="C10162" s="52" t="s">
        <v>369</v>
      </c>
      <c r="D10162" s="52" t="s">
        <v>868</v>
      </c>
      <c r="E10162" s="53" t="str">
        <f t="shared" si="317"/>
        <v>2019_INHENDRICKS</v>
      </c>
      <c r="F10162" s="52">
        <v>484350</v>
      </c>
      <c r="G10162" s="53">
        <f t="array" ref="G10162">SUM(IF(A10162=A$5:A10162,IF(C10162=C$5:C10162,1,0),0))</f>
        <v>32</v>
      </c>
    </row>
    <row r="10163" spans="1:7" x14ac:dyDescent="0.25">
      <c r="A10163" s="52">
        <v>2019</v>
      </c>
      <c r="B10163" s="53" t="str">
        <f t="shared" si="316"/>
        <v>2019_IN33</v>
      </c>
      <c r="C10163" s="52" t="s">
        <v>369</v>
      </c>
      <c r="D10163" s="52" t="s">
        <v>458</v>
      </c>
      <c r="E10163" s="53" t="str">
        <f t="shared" si="317"/>
        <v>2019_INHENRY</v>
      </c>
      <c r="F10163" s="52">
        <v>484350</v>
      </c>
      <c r="G10163" s="53">
        <f t="array" ref="G10163">SUM(IF(A10163=A$5:A10163,IF(C10163=C$5:C10163,1,0),0))</f>
        <v>33</v>
      </c>
    </row>
    <row r="10164" spans="1:7" x14ac:dyDescent="0.25">
      <c r="A10164" s="52">
        <v>2019</v>
      </c>
      <c r="B10164" s="53" t="str">
        <f t="shared" si="316"/>
        <v>2019_IN34</v>
      </c>
      <c r="C10164" s="52" t="s">
        <v>369</v>
      </c>
      <c r="D10164" s="52" t="s">
        <v>231</v>
      </c>
      <c r="E10164" s="53" t="str">
        <f t="shared" si="317"/>
        <v>2019_INHOWARD</v>
      </c>
      <c r="F10164" s="52">
        <v>484350</v>
      </c>
      <c r="G10164" s="53">
        <f t="array" ref="G10164">SUM(IF(A10164=A$5:A10164,IF(C10164=C$5:C10164,1,0),0))</f>
        <v>34</v>
      </c>
    </row>
    <row r="10165" spans="1:7" x14ac:dyDescent="0.25">
      <c r="A10165" s="52">
        <v>2019</v>
      </c>
      <c r="B10165" s="53" t="str">
        <f t="shared" si="316"/>
        <v>2019_IN35</v>
      </c>
      <c r="C10165" s="52" t="s">
        <v>369</v>
      </c>
      <c r="D10165" s="52" t="s">
        <v>869</v>
      </c>
      <c r="E10165" s="53" t="str">
        <f t="shared" si="317"/>
        <v>2019_INHUNTINGTON</v>
      </c>
      <c r="F10165" s="52">
        <v>484350</v>
      </c>
      <c r="G10165" s="53">
        <f t="array" ref="G10165">SUM(IF(A10165=A$5:A10165,IF(C10165=C$5:C10165,1,0),0))</f>
        <v>35</v>
      </c>
    </row>
    <row r="10166" spans="1:7" x14ac:dyDescent="0.25">
      <c r="A10166" s="52">
        <v>2019</v>
      </c>
      <c r="B10166" s="53" t="str">
        <f t="shared" si="316"/>
        <v>2019_IN36</v>
      </c>
      <c r="C10166" s="52" t="s">
        <v>369</v>
      </c>
      <c r="D10166" s="52" t="s">
        <v>460</v>
      </c>
      <c r="E10166" s="53" t="str">
        <f t="shared" si="317"/>
        <v>2019_INJACKSON</v>
      </c>
      <c r="F10166" s="52">
        <v>484350</v>
      </c>
      <c r="G10166" s="53">
        <f t="array" ref="G10166">SUM(IF(A10166=A$5:A10166,IF(C10166=C$5:C10166,1,0),0))</f>
        <v>36</v>
      </c>
    </row>
    <row r="10167" spans="1:7" x14ac:dyDescent="0.25">
      <c r="A10167" s="52">
        <v>2019</v>
      </c>
      <c r="B10167" s="53" t="str">
        <f t="shared" si="316"/>
        <v>2019_IN37</v>
      </c>
      <c r="C10167" s="52" t="s">
        <v>369</v>
      </c>
      <c r="D10167" s="52" t="s">
        <v>729</v>
      </c>
      <c r="E10167" s="53" t="str">
        <f t="shared" si="317"/>
        <v>2019_INJASPER</v>
      </c>
      <c r="F10167" s="52">
        <v>484350</v>
      </c>
      <c r="G10167" s="53">
        <f t="array" ref="G10167">SUM(IF(A10167=A$5:A10167,IF(C10167=C$5:C10167,1,0),0))</f>
        <v>37</v>
      </c>
    </row>
    <row r="10168" spans="1:7" x14ac:dyDescent="0.25">
      <c r="A10168" s="52">
        <v>2019</v>
      </c>
      <c r="B10168" s="53" t="str">
        <f t="shared" si="316"/>
        <v>2019_IN38</v>
      </c>
      <c r="C10168" s="52" t="s">
        <v>369</v>
      </c>
      <c r="D10168" s="52" t="s">
        <v>870</v>
      </c>
      <c r="E10168" s="53" t="str">
        <f t="shared" si="317"/>
        <v>2019_INJAY</v>
      </c>
      <c r="F10168" s="52">
        <v>484350</v>
      </c>
      <c r="G10168" s="53">
        <f t="array" ref="G10168">SUM(IF(A10168=A$5:A10168,IF(C10168=C$5:C10168,1,0),0))</f>
        <v>38</v>
      </c>
    </row>
    <row r="10169" spans="1:7" x14ac:dyDescent="0.25">
      <c r="A10169" s="52">
        <v>2019</v>
      </c>
      <c r="B10169" s="53" t="str">
        <f t="shared" si="316"/>
        <v>2019_IN39</v>
      </c>
      <c r="C10169" s="52" t="s">
        <v>369</v>
      </c>
      <c r="D10169" s="52" t="s">
        <v>196</v>
      </c>
      <c r="E10169" s="53" t="str">
        <f t="shared" si="317"/>
        <v>2019_INJEFFERSON</v>
      </c>
      <c r="F10169" s="52">
        <v>484350</v>
      </c>
      <c r="G10169" s="53">
        <f t="array" ref="G10169">SUM(IF(A10169=A$5:A10169,IF(C10169=C$5:C10169,1,0),0))</f>
        <v>39</v>
      </c>
    </row>
    <row r="10170" spans="1:7" x14ac:dyDescent="0.25">
      <c r="A10170" s="52">
        <v>2019</v>
      </c>
      <c r="B10170" s="53" t="str">
        <f t="shared" si="316"/>
        <v>2019_IN40</v>
      </c>
      <c r="C10170" s="52" t="s">
        <v>369</v>
      </c>
      <c r="D10170" s="52" t="s">
        <v>871</v>
      </c>
      <c r="E10170" s="53" t="str">
        <f t="shared" si="317"/>
        <v>2019_INJENNINGS</v>
      </c>
      <c r="F10170" s="52">
        <v>484350</v>
      </c>
      <c r="G10170" s="53">
        <f t="array" ref="G10170">SUM(IF(A10170=A$5:A10170,IF(C10170=C$5:C10170,1,0),0))</f>
        <v>40</v>
      </c>
    </row>
    <row r="10171" spans="1:7" x14ac:dyDescent="0.25">
      <c r="A10171" s="52">
        <v>2019</v>
      </c>
      <c r="B10171" s="53" t="str">
        <f t="shared" si="316"/>
        <v>2019_IN41</v>
      </c>
      <c r="C10171" s="52" t="s">
        <v>369</v>
      </c>
      <c r="D10171" s="52" t="s">
        <v>525</v>
      </c>
      <c r="E10171" s="53" t="str">
        <f t="shared" si="317"/>
        <v>2019_INJOHNSON</v>
      </c>
      <c r="F10171" s="52">
        <v>484350</v>
      </c>
      <c r="G10171" s="53">
        <f t="array" ref="G10171">SUM(IF(A10171=A$5:A10171,IF(C10171=C$5:C10171,1,0),0))</f>
        <v>41</v>
      </c>
    </row>
    <row r="10172" spans="1:7" x14ac:dyDescent="0.25">
      <c r="A10172" s="52">
        <v>2019</v>
      </c>
      <c r="B10172" s="53" t="str">
        <f t="shared" si="316"/>
        <v>2019_IN42</v>
      </c>
      <c r="C10172" s="52" t="s">
        <v>369</v>
      </c>
      <c r="D10172" s="52" t="s">
        <v>830</v>
      </c>
      <c r="E10172" s="53" t="str">
        <f t="shared" si="317"/>
        <v>2019_INKNOX</v>
      </c>
      <c r="F10172" s="52">
        <v>484350</v>
      </c>
      <c r="G10172" s="53">
        <f t="array" ref="G10172">SUM(IF(A10172=A$5:A10172,IF(C10172=C$5:C10172,1,0),0))</f>
        <v>42</v>
      </c>
    </row>
    <row r="10173" spans="1:7" x14ac:dyDescent="0.25">
      <c r="A10173" s="52">
        <v>2019</v>
      </c>
      <c r="B10173" s="53" t="str">
        <f t="shared" si="316"/>
        <v>2019_IN43</v>
      </c>
      <c r="C10173" s="52" t="s">
        <v>369</v>
      </c>
      <c r="D10173" s="52" t="s">
        <v>872</v>
      </c>
      <c r="E10173" s="53" t="str">
        <f t="shared" si="317"/>
        <v>2019_INKOSCIUSKO</v>
      </c>
      <c r="F10173" s="52">
        <v>484350</v>
      </c>
      <c r="G10173" s="53">
        <f t="array" ref="G10173">SUM(IF(A10173=A$5:A10173,IF(C10173=C$5:C10173,1,0),0))</f>
        <v>43</v>
      </c>
    </row>
    <row r="10174" spans="1:7" x14ac:dyDescent="0.25">
      <c r="A10174" s="52">
        <v>2019</v>
      </c>
      <c r="B10174" s="53" t="str">
        <f t="shared" si="316"/>
        <v>2019_IN44</v>
      </c>
      <c r="C10174" s="52" t="s">
        <v>369</v>
      </c>
      <c r="D10174" s="52" t="s">
        <v>873</v>
      </c>
      <c r="E10174" s="53" t="str">
        <f t="shared" si="317"/>
        <v>2019_INLAGRANGE</v>
      </c>
      <c r="F10174" s="52">
        <v>484350</v>
      </c>
      <c r="G10174" s="53">
        <f t="array" ref="G10174">SUM(IF(A10174=A$5:A10174,IF(C10174=C$5:C10174,1,0),0))</f>
        <v>44</v>
      </c>
    </row>
    <row r="10175" spans="1:7" x14ac:dyDescent="0.25">
      <c r="A10175" s="52">
        <v>2019</v>
      </c>
      <c r="B10175" s="53" t="str">
        <f t="shared" si="316"/>
        <v>2019_IN45</v>
      </c>
      <c r="C10175" s="52" t="s">
        <v>369</v>
      </c>
      <c r="D10175" s="52" t="s">
        <v>197</v>
      </c>
      <c r="E10175" s="53" t="str">
        <f t="shared" si="317"/>
        <v>2019_INLAKE</v>
      </c>
      <c r="F10175" s="52">
        <v>484350</v>
      </c>
      <c r="G10175" s="53">
        <f t="array" ref="G10175">SUM(IF(A10175=A$5:A10175,IF(C10175=C$5:C10175,1,0),0))</f>
        <v>45</v>
      </c>
    </row>
    <row r="10176" spans="1:7" x14ac:dyDescent="0.25">
      <c r="A10176" s="52">
        <v>2019</v>
      </c>
      <c r="B10176" s="53" t="str">
        <f t="shared" si="316"/>
        <v>2019_IN46</v>
      </c>
      <c r="C10176" s="52" t="s">
        <v>369</v>
      </c>
      <c r="D10176" s="52" t="s">
        <v>874</v>
      </c>
      <c r="E10176" s="53" t="str">
        <f t="shared" si="317"/>
        <v>2019_INLA PORTE</v>
      </c>
      <c r="F10176" s="52">
        <v>484350</v>
      </c>
      <c r="G10176" s="53">
        <f t="array" ref="G10176">SUM(IF(A10176=A$5:A10176,IF(C10176=C$5:C10176,1,0),0))</f>
        <v>46</v>
      </c>
    </row>
    <row r="10177" spans="1:7" x14ac:dyDescent="0.25">
      <c r="A10177" s="52">
        <v>2019</v>
      </c>
      <c r="B10177" s="53" t="str">
        <f t="shared" si="316"/>
        <v>2019_IN47</v>
      </c>
      <c r="C10177" s="52" t="s">
        <v>369</v>
      </c>
      <c r="D10177" s="52" t="s">
        <v>463</v>
      </c>
      <c r="E10177" s="53" t="str">
        <f t="shared" si="317"/>
        <v>2019_INLAWRENCE</v>
      </c>
      <c r="F10177" s="52">
        <v>484350</v>
      </c>
      <c r="G10177" s="53">
        <f t="array" ref="G10177">SUM(IF(A10177=A$5:A10177,IF(C10177=C$5:C10177,1,0),0))</f>
        <v>47</v>
      </c>
    </row>
    <row r="10178" spans="1:7" x14ac:dyDescent="0.25">
      <c r="A10178" s="52">
        <v>2019</v>
      </c>
      <c r="B10178" s="53" t="str">
        <f t="shared" si="316"/>
        <v>2019_IN48</v>
      </c>
      <c r="C10178" s="52" t="s">
        <v>369</v>
      </c>
      <c r="D10178" s="52" t="s">
        <v>467</v>
      </c>
      <c r="E10178" s="53" t="str">
        <f t="shared" si="317"/>
        <v>2019_INMADISON</v>
      </c>
      <c r="F10178" s="52">
        <v>484350</v>
      </c>
      <c r="G10178" s="53">
        <f t="array" ref="G10178">SUM(IF(A10178=A$5:A10178,IF(C10178=C$5:C10178,1,0),0))</f>
        <v>48</v>
      </c>
    </row>
    <row r="10179" spans="1:7" x14ac:dyDescent="0.25">
      <c r="A10179" s="52">
        <v>2019</v>
      </c>
      <c r="B10179" s="53" t="str">
        <f t="shared" si="316"/>
        <v>2019_IN49</v>
      </c>
      <c r="C10179" s="52" t="s">
        <v>369</v>
      </c>
      <c r="D10179" s="52" t="s">
        <v>469</v>
      </c>
      <c r="E10179" s="53" t="str">
        <f t="shared" si="317"/>
        <v>2019_INMARION</v>
      </c>
      <c r="F10179" s="52">
        <v>484350</v>
      </c>
      <c r="G10179" s="53">
        <f t="array" ref="G10179">SUM(IF(A10179=A$5:A10179,IF(C10179=C$5:C10179,1,0),0))</f>
        <v>49</v>
      </c>
    </row>
    <row r="10180" spans="1:7" x14ac:dyDescent="0.25">
      <c r="A10180" s="52">
        <v>2019</v>
      </c>
      <c r="B10180" s="53" t="str">
        <f t="shared" si="316"/>
        <v>2019_IN50</v>
      </c>
      <c r="C10180" s="52" t="s">
        <v>369</v>
      </c>
      <c r="D10180" s="52" t="s">
        <v>470</v>
      </c>
      <c r="E10180" s="53" t="str">
        <f t="shared" si="317"/>
        <v>2019_INMARSHALL</v>
      </c>
      <c r="F10180" s="52">
        <v>484350</v>
      </c>
      <c r="G10180" s="53">
        <f t="array" ref="G10180">SUM(IF(A10180=A$5:A10180,IF(C10180=C$5:C10180,1,0),0))</f>
        <v>50</v>
      </c>
    </row>
    <row r="10181" spans="1:7" x14ac:dyDescent="0.25">
      <c r="A10181" s="52">
        <v>2019</v>
      </c>
      <c r="B10181" s="53" t="str">
        <f t="shared" si="316"/>
        <v>2019_IN51</v>
      </c>
      <c r="C10181" s="52" t="s">
        <v>369</v>
      </c>
      <c r="D10181" s="52" t="s">
        <v>654</v>
      </c>
      <c r="E10181" s="53" t="str">
        <f t="shared" si="317"/>
        <v>2019_INMARTIN</v>
      </c>
      <c r="F10181" s="52">
        <v>484350</v>
      </c>
      <c r="G10181" s="53">
        <f t="array" ref="G10181">SUM(IF(A10181=A$5:A10181,IF(C10181=C$5:C10181,1,0),0))</f>
        <v>51</v>
      </c>
    </row>
    <row r="10182" spans="1:7" x14ac:dyDescent="0.25">
      <c r="A10182" s="52">
        <v>2019</v>
      </c>
      <c r="B10182" s="53" t="str">
        <f t="shared" ref="B10182:B10245" si="318">A10182&amp;"_"&amp;C10182&amp;G10182</f>
        <v>2019_IN52</v>
      </c>
      <c r="C10182" s="52" t="s">
        <v>369</v>
      </c>
      <c r="D10182" s="52" t="s">
        <v>875</v>
      </c>
      <c r="E10182" s="53" t="str">
        <f t="shared" ref="E10182:E10245" si="319">A10182&amp;"_"&amp;C10182&amp;D10182</f>
        <v>2019_INMIAMI</v>
      </c>
      <c r="F10182" s="52">
        <v>484350</v>
      </c>
      <c r="G10182" s="53">
        <f t="array" ref="G10182">SUM(IF(A10182=A$5:A10182,IF(C10182=C$5:C10182,1,0),0))</f>
        <v>52</v>
      </c>
    </row>
    <row r="10183" spans="1:7" x14ac:dyDescent="0.25">
      <c r="A10183" s="52">
        <v>2019</v>
      </c>
      <c r="B10183" s="53" t="str">
        <f t="shared" si="318"/>
        <v>2019_IN53</v>
      </c>
      <c r="C10183" s="52" t="s">
        <v>369</v>
      </c>
      <c r="D10183" s="52" t="s">
        <v>210</v>
      </c>
      <c r="E10183" s="53" t="str">
        <f t="shared" si="319"/>
        <v>2019_INMONROE</v>
      </c>
      <c r="F10183" s="52">
        <v>484350</v>
      </c>
      <c r="G10183" s="53">
        <f t="array" ref="G10183">SUM(IF(A10183=A$5:A10183,IF(C10183=C$5:C10183,1,0),0))</f>
        <v>53</v>
      </c>
    </row>
    <row r="10184" spans="1:7" x14ac:dyDescent="0.25">
      <c r="A10184" s="52">
        <v>2019</v>
      </c>
      <c r="B10184" s="53" t="str">
        <f t="shared" si="318"/>
        <v>2019_IN54</v>
      </c>
      <c r="C10184" s="52" t="s">
        <v>369</v>
      </c>
      <c r="D10184" s="52" t="s">
        <v>232</v>
      </c>
      <c r="E10184" s="53" t="str">
        <f t="shared" si="319"/>
        <v>2019_INMONTGOMERY</v>
      </c>
      <c r="F10184" s="52">
        <v>484350</v>
      </c>
      <c r="G10184" s="53">
        <f t="array" ref="G10184">SUM(IF(A10184=A$5:A10184,IF(C10184=C$5:C10184,1,0),0))</f>
        <v>54</v>
      </c>
    </row>
    <row r="10185" spans="1:7" x14ac:dyDescent="0.25">
      <c r="A10185" s="52">
        <v>2019</v>
      </c>
      <c r="B10185" s="53" t="str">
        <f t="shared" si="318"/>
        <v>2019_IN55</v>
      </c>
      <c r="C10185" s="52" t="s">
        <v>369</v>
      </c>
      <c r="D10185" s="52" t="s">
        <v>472</v>
      </c>
      <c r="E10185" s="53" t="str">
        <f t="shared" si="319"/>
        <v>2019_INMORGAN</v>
      </c>
      <c r="F10185" s="52">
        <v>484350</v>
      </c>
      <c r="G10185" s="53">
        <f t="array" ref="G10185">SUM(IF(A10185=A$5:A10185,IF(C10185=C$5:C10185,1,0),0))</f>
        <v>55</v>
      </c>
    </row>
    <row r="10186" spans="1:7" x14ac:dyDescent="0.25">
      <c r="A10186" s="52">
        <v>2019</v>
      </c>
      <c r="B10186" s="53" t="str">
        <f t="shared" si="318"/>
        <v>2019_IN56</v>
      </c>
      <c r="C10186" s="52" t="s">
        <v>369</v>
      </c>
      <c r="D10186" s="52" t="s">
        <v>531</v>
      </c>
      <c r="E10186" s="53" t="str">
        <f t="shared" si="319"/>
        <v>2019_INNEWTON</v>
      </c>
      <c r="F10186" s="52">
        <v>484350</v>
      </c>
      <c r="G10186" s="53">
        <f t="array" ref="G10186">SUM(IF(A10186=A$5:A10186,IF(C10186=C$5:C10186,1,0),0))</f>
        <v>56</v>
      </c>
    </row>
    <row r="10187" spans="1:7" x14ac:dyDescent="0.25">
      <c r="A10187" s="52">
        <v>2019</v>
      </c>
      <c r="B10187" s="53" t="str">
        <f t="shared" si="318"/>
        <v>2019_IN57</v>
      </c>
      <c r="C10187" s="52" t="s">
        <v>369</v>
      </c>
      <c r="D10187" s="52" t="s">
        <v>876</v>
      </c>
      <c r="E10187" s="53" t="str">
        <f t="shared" si="319"/>
        <v>2019_INNOBLE</v>
      </c>
      <c r="F10187" s="52">
        <v>484350</v>
      </c>
      <c r="G10187" s="53">
        <f t="array" ref="G10187">SUM(IF(A10187=A$5:A10187,IF(C10187=C$5:C10187,1,0),0))</f>
        <v>57</v>
      </c>
    </row>
    <row r="10188" spans="1:7" x14ac:dyDescent="0.25">
      <c r="A10188" s="52">
        <v>2019</v>
      </c>
      <c r="B10188" s="53" t="str">
        <f t="shared" si="318"/>
        <v>2019_IN58</v>
      </c>
      <c r="C10188" s="52" t="s">
        <v>369</v>
      </c>
      <c r="D10188" s="52" t="s">
        <v>113</v>
      </c>
      <c r="E10188" s="53" t="str">
        <f t="shared" si="319"/>
        <v>2019_INOHIO</v>
      </c>
      <c r="F10188" s="52">
        <v>484350</v>
      </c>
      <c r="G10188" s="53">
        <f t="array" ref="G10188">SUM(IF(A10188=A$5:A10188,IF(C10188=C$5:C10188,1,0),0))</f>
        <v>58</v>
      </c>
    </row>
    <row r="10189" spans="1:7" x14ac:dyDescent="0.25">
      <c r="A10189" s="52">
        <v>2019</v>
      </c>
      <c r="B10189" s="53" t="str">
        <f t="shared" si="318"/>
        <v>2019_IN59</v>
      </c>
      <c r="C10189" s="52" t="s">
        <v>369</v>
      </c>
      <c r="D10189" s="52" t="s">
        <v>169</v>
      </c>
      <c r="E10189" s="53" t="str">
        <f t="shared" si="319"/>
        <v>2019_INORANGE</v>
      </c>
      <c r="F10189" s="52">
        <v>484350</v>
      </c>
      <c r="G10189" s="53">
        <f t="array" ref="G10189">SUM(IF(A10189=A$5:A10189,IF(C10189=C$5:C10189,1,0),0))</f>
        <v>59</v>
      </c>
    </row>
    <row r="10190" spans="1:7" x14ac:dyDescent="0.25">
      <c r="A10190" s="52">
        <v>2019</v>
      </c>
      <c r="B10190" s="53" t="str">
        <f t="shared" si="318"/>
        <v>2019_IN60</v>
      </c>
      <c r="C10190" s="52" t="s">
        <v>369</v>
      </c>
      <c r="D10190" s="52" t="s">
        <v>877</v>
      </c>
      <c r="E10190" s="53" t="str">
        <f t="shared" si="319"/>
        <v>2019_INOWEN</v>
      </c>
      <c r="F10190" s="52">
        <v>484350</v>
      </c>
      <c r="G10190" s="53">
        <f t="array" ref="G10190">SUM(IF(A10190=A$5:A10190,IF(C10190=C$5:C10190,1,0),0))</f>
        <v>60</v>
      </c>
    </row>
    <row r="10191" spans="1:7" x14ac:dyDescent="0.25">
      <c r="A10191" s="52">
        <v>2019</v>
      </c>
      <c r="B10191" s="53" t="str">
        <f t="shared" si="318"/>
        <v>2019_IN61</v>
      </c>
      <c r="C10191" s="52" t="s">
        <v>369</v>
      </c>
      <c r="D10191" s="52" t="s">
        <v>878</v>
      </c>
      <c r="E10191" s="53" t="str">
        <f t="shared" si="319"/>
        <v>2019_INPARKE</v>
      </c>
      <c r="F10191" s="52">
        <v>484350</v>
      </c>
      <c r="G10191" s="53">
        <f t="array" ref="G10191">SUM(IF(A10191=A$5:A10191,IF(C10191=C$5:C10191,1,0),0))</f>
        <v>61</v>
      </c>
    </row>
    <row r="10192" spans="1:7" x14ac:dyDescent="0.25">
      <c r="A10192" s="52">
        <v>2019</v>
      </c>
      <c r="B10192" s="53" t="str">
        <f t="shared" si="318"/>
        <v>2019_IN62</v>
      </c>
      <c r="C10192" s="52" t="s">
        <v>369</v>
      </c>
      <c r="D10192" s="52" t="s">
        <v>473</v>
      </c>
      <c r="E10192" s="53" t="str">
        <f t="shared" si="319"/>
        <v>2019_INPERRY</v>
      </c>
      <c r="F10192" s="52">
        <v>484350</v>
      </c>
      <c r="G10192" s="53">
        <f t="array" ref="G10192">SUM(IF(A10192=A$5:A10192,IF(C10192=C$5:C10192,1,0),0))</f>
        <v>62</v>
      </c>
    </row>
    <row r="10193" spans="1:7" x14ac:dyDescent="0.25">
      <c r="A10193" s="52">
        <v>2019</v>
      </c>
      <c r="B10193" s="53" t="str">
        <f t="shared" si="318"/>
        <v>2019_IN63</v>
      </c>
      <c r="C10193" s="52" t="s">
        <v>369</v>
      </c>
      <c r="D10193" s="52" t="s">
        <v>277</v>
      </c>
      <c r="E10193" s="53" t="str">
        <f t="shared" si="319"/>
        <v>2019_INPIKE</v>
      </c>
      <c r="F10193" s="52">
        <v>484350</v>
      </c>
      <c r="G10193" s="53">
        <f t="array" ref="G10193">SUM(IF(A10193=A$5:A10193,IF(C10193=C$5:C10193,1,0),0))</f>
        <v>63</v>
      </c>
    </row>
    <row r="10194" spans="1:7" x14ac:dyDescent="0.25">
      <c r="A10194" s="52">
        <v>2019</v>
      </c>
      <c r="B10194" s="53" t="str">
        <f t="shared" si="318"/>
        <v>2019_IN64</v>
      </c>
      <c r="C10194" s="52" t="s">
        <v>369</v>
      </c>
      <c r="D10194" s="52" t="s">
        <v>879</v>
      </c>
      <c r="E10194" s="53" t="str">
        <f t="shared" si="319"/>
        <v>2019_INPORTER</v>
      </c>
      <c r="F10194" s="52">
        <v>484350</v>
      </c>
      <c r="G10194" s="53">
        <f t="array" ref="G10194">SUM(IF(A10194=A$5:A10194,IF(C10194=C$5:C10194,1,0),0))</f>
        <v>64</v>
      </c>
    </row>
    <row r="10195" spans="1:7" x14ac:dyDescent="0.25">
      <c r="A10195" s="52">
        <v>2019</v>
      </c>
      <c r="B10195" s="53" t="str">
        <f t="shared" si="318"/>
        <v>2019_IN65</v>
      </c>
      <c r="C10195" s="52" t="s">
        <v>369</v>
      </c>
      <c r="D10195" s="52" t="s">
        <v>880</v>
      </c>
      <c r="E10195" s="53" t="str">
        <f t="shared" si="319"/>
        <v>2019_INPOSEY</v>
      </c>
      <c r="F10195" s="52">
        <v>484350</v>
      </c>
      <c r="G10195" s="53">
        <f t="array" ref="G10195">SUM(IF(A10195=A$5:A10195,IF(C10195=C$5:C10195,1,0),0))</f>
        <v>65</v>
      </c>
    </row>
    <row r="10196" spans="1:7" x14ac:dyDescent="0.25">
      <c r="A10196" s="52">
        <v>2019</v>
      </c>
      <c r="B10196" s="53" t="str">
        <f t="shared" si="318"/>
        <v>2019_IN66</v>
      </c>
      <c r="C10196" s="52" t="s">
        <v>369</v>
      </c>
      <c r="D10196" s="52" t="s">
        <v>538</v>
      </c>
      <c r="E10196" s="53" t="str">
        <f t="shared" si="319"/>
        <v>2019_INPULASKI</v>
      </c>
      <c r="F10196" s="52">
        <v>484350</v>
      </c>
      <c r="G10196" s="53">
        <f t="array" ref="G10196">SUM(IF(A10196=A$5:A10196,IF(C10196=C$5:C10196,1,0),0))</f>
        <v>66</v>
      </c>
    </row>
    <row r="10197" spans="1:7" x14ac:dyDescent="0.25">
      <c r="A10197" s="52">
        <v>2019</v>
      </c>
      <c r="B10197" s="53" t="str">
        <f t="shared" si="318"/>
        <v>2019_IN67</v>
      </c>
      <c r="C10197" s="52" t="s">
        <v>369</v>
      </c>
      <c r="D10197" s="52" t="s">
        <v>264</v>
      </c>
      <c r="E10197" s="53" t="str">
        <f t="shared" si="319"/>
        <v>2019_INPUTNAM</v>
      </c>
      <c r="F10197" s="52">
        <v>484350</v>
      </c>
      <c r="G10197" s="53">
        <f t="array" ref="G10197">SUM(IF(A10197=A$5:A10197,IF(C10197=C$5:C10197,1,0),0))</f>
        <v>67</v>
      </c>
    </row>
    <row r="10198" spans="1:7" x14ac:dyDescent="0.25">
      <c r="A10198" s="52">
        <v>2019</v>
      </c>
      <c r="B10198" s="53" t="str">
        <f t="shared" si="318"/>
        <v>2019_IN68</v>
      </c>
      <c r="C10198" s="52" t="s">
        <v>369</v>
      </c>
      <c r="D10198" s="52" t="s">
        <v>475</v>
      </c>
      <c r="E10198" s="53" t="str">
        <f t="shared" si="319"/>
        <v>2019_INRANDOLPH</v>
      </c>
      <c r="F10198" s="52">
        <v>484350</v>
      </c>
      <c r="G10198" s="53">
        <f t="array" ref="G10198">SUM(IF(A10198=A$5:A10198,IF(C10198=C$5:C10198,1,0),0))</f>
        <v>68</v>
      </c>
    </row>
    <row r="10199" spans="1:7" x14ac:dyDescent="0.25">
      <c r="A10199" s="52">
        <v>2019</v>
      </c>
      <c r="B10199" s="53" t="str">
        <f t="shared" si="318"/>
        <v>2019_IN69</v>
      </c>
      <c r="C10199" s="52" t="s">
        <v>369</v>
      </c>
      <c r="D10199" s="52" t="s">
        <v>881</v>
      </c>
      <c r="E10199" s="53" t="str">
        <f t="shared" si="319"/>
        <v>2019_INRIPLEY</v>
      </c>
      <c r="F10199" s="52">
        <v>484350</v>
      </c>
      <c r="G10199" s="53">
        <f t="array" ref="G10199">SUM(IF(A10199=A$5:A10199,IF(C10199=C$5:C10199,1,0),0))</f>
        <v>69</v>
      </c>
    </row>
    <row r="10200" spans="1:7" x14ac:dyDescent="0.25">
      <c r="A10200" s="52">
        <v>2019</v>
      </c>
      <c r="B10200" s="53" t="str">
        <f t="shared" si="318"/>
        <v>2019_IN70</v>
      </c>
      <c r="C10200" s="52" t="s">
        <v>369</v>
      </c>
      <c r="D10200" s="52" t="s">
        <v>882</v>
      </c>
      <c r="E10200" s="53" t="str">
        <f t="shared" si="319"/>
        <v>2019_INRUSH</v>
      </c>
      <c r="F10200" s="52">
        <v>484350</v>
      </c>
      <c r="G10200" s="53">
        <f t="array" ref="G10200">SUM(IF(A10200=A$5:A10200,IF(C10200=C$5:C10200,1,0),0))</f>
        <v>70</v>
      </c>
    </row>
    <row r="10201" spans="1:7" x14ac:dyDescent="0.25">
      <c r="A10201" s="52">
        <v>2019</v>
      </c>
      <c r="B10201" s="53" t="str">
        <f t="shared" si="318"/>
        <v>2019_IN71</v>
      </c>
      <c r="C10201" s="52" t="s">
        <v>369</v>
      </c>
      <c r="D10201" s="52" t="s">
        <v>883</v>
      </c>
      <c r="E10201" s="53" t="str">
        <f t="shared" si="319"/>
        <v>2019_INST. JOSEPH</v>
      </c>
      <c r="F10201" s="52">
        <v>484350</v>
      </c>
      <c r="G10201" s="53">
        <f t="array" ref="G10201">SUM(IF(A10201=A$5:A10201,IF(C10201=C$5:C10201,1,0),0))</f>
        <v>71</v>
      </c>
    </row>
    <row r="10202" spans="1:7" x14ac:dyDescent="0.25">
      <c r="A10202" s="52">
        <v>2019</v>
      </c>
      <c r="B10202" s="53" t="str">
        <f t="shared" si="318"/>
        <v>2019_IN72</v>
      </c>
      <c r="C10202" s="52" t="s">
        <v>369</v>
      </c>
      <c r="D10202" s="52" t="s">
        <v>541</v>
      </c>
      <c r="E10202" s="53" t="str">
        <f t="shared" si="319"/>
        <v>2019_INSCOTT</v>
      </c>
      <c r="F10202" s="52">
        <v>484350</v>
      </c>
      <c r="G10202" s="53">
        <f t="array" ref="G10202">SUM(IF(A10202=A$5:A10202,IF(C10202=C$5:C10202,1,0),0))</f>
        <v>72</v>
      </c>
    </row>
    <row r="10203" spans="1:7" x14ac:dyDescent="0.25">
      <c r="A10203" s="52">
        <v>2019</v>
      </c>
      <c r="B10203" s="53" t="str">
        <f t="shared" si="318"/>
        <v>2019_IN73</v>
      </c>
      <c r="C10203" s="52" t="s">
        <v>369</v>
      </c>
      <c r="D10203" s="52" t="s">
        <v>478</v>
      </c>
      <c r="E10203" s="53" t="str">
        <f t="shared" si="319"/>
        <v>2019_INSHELBY</v>
      </c>
      <c r="F10203" s="52">
        <v>484350</v>
      </c>
      <c r="G10203" s="53">
        <f t="array" ref="G10203">SUM(IF(A10203=A$5:A10203,IF(C10203=C$5:C10203,1,0),0))</f>
        <v>73</v>
      </c>
    </row>
    <row r="10204" spans="1:7" x14ac:dyDescent="0.25">
      <c r="A10204" s="52">
        <v>2019</v>
      </c>
      <c r="B10204" s="53" t="str">
        <f t="shared" si="318"/>
        <v>2019_IN74</v>
      </c>
      <c r="C10204" s="52" t="s">
        <v>369</v>
      </c>
      <c r="D10204" s="52" t="s">
        <v>884</v>
      </c>
      <c r="E10204" s="53" t="str">
        <f t="shared" si="319"/>
        <v>2019_INSPENCER</v>
      </c>
      <c r="F10204" s="52">
        <v>484350</v>
      </c>
      <c r="G10204" s="53">
        <f t="array" ref="G10204">SUM(IF(A10204=A$5:A10204,IF(C10204=C$5:C10204,1,0),0))</f>
        <v>74</v>
      </c>
    </row>
    <row r="10205" spans="1:7" x14ac:dyDescent="0.25">
      <c r="A10205" s="52">
        <v>2019</v>
      </c>
      <c r="B10205" s="53" t="str">
        <f t="shared" si="318"/>
        <v>2019_IN75</v>
      </c>
      <c r="C10205" s="52" t="s">
        <v>369</v>
      </c>
      <c r="D10205" s="52" t="s">
        <v>885</v>
      </c>
      <c r="E10205" s="53" t="str">
        <f t="shared" si="319"/>
        <v>2019_INSTARKE</v>
      </c>
      <c r="F10205" s="52">
        <v>484350</v>
      </c>
      <c r="G10205" s="53">
        <f t="array" ref="G10205">SUM(IF(A10205=A$5:A10205,IF(C10205=C$5:C10205,1,0),0))</f>
        <v>75</v>
      </c>
    </row>
    <row r="10206" spans="1:7" x14ac:dyDescent="0.25">
      <c r="A10206" s="52">
        <v>2019</v>
      </c>
      <c r="B10206" s="53" t="str">
        <f t="shared" si="318"/>
        <v>2019_IN76</v>
      </c>
      <c r="C10206" s="52" t="s">
        <v>369</v>
      </c>
      <c r="D10206" s="52" t="s">
        <v>886</v>
      </c>
      <c r="E10206" s="53" t="str">
        <f t="shared" si="319"/>
        <v>2019_INSTEUBEN</v>
      </c>
      <c r="F10206" s="52">
        <v>484350</v>
      </c>
      <c r="G10206" s="53">
        <f t="array" ref="G10206">SUM(IF(A10206=A$5:A10206,IF(C10206=C$5:C10206,1,0),0))</f>
        <v>76</v>
      </c>
    </row>
    <row r="10207" spans="1:7" x14ac:dyDescent="0.25">
      <c r="A10207" s="52">
        <v>2019</v>
      </c>
      <c r="B10207" s="53" t="str">
        <f t="shared" si="318"/>
        <v>2019_IN77</v>
      </c>
      <c r="C10207" s="52" t="s">
        <v>369</v>
      </c>
      <c r="D10207" s="52" t="s">
        <v>887</v>
      </c>
      <c r="E10207" s="53" t="str">
        <f t="shared" si="319"/>
        <v>2019_INSULLIVAN</v>
      </c>
      <c r="F10207" s="52">
        <v>484350</v>
      </c>
      <c r="G10207" s="53">
        <f t="array" ref="G10207">SUM(IF(A10207=A$5:A10207,IF(C10207=C$5:C10207,1,0),0))</f>
        <v>77</v>
      </c>
    </row>
    <row r="10208" spans="1:7" x14ac:dyDescent="0.25">
      <c r="A10208" s="52">
        <v>2019</v>
      </c>
      <c r="B10208" s="53" t="str">
        <f t="shared" si="318"/>
        <v>2019_IN78</v>
      </c>
      <c r="C10208" s="52" t="s">
        <v>369</v>
      </c>
      <c r="D10208" s="52" t="s">
        <v>888</v>
      </c>
      <c r="E10208" s="53" t="str">
        <f t="shared" si="319"/>
        <v>2019_INSWITZERLAND</v>
      </c>
      <c r="F10208" s="52">
        <v>484350</v>
      </c>
      <c r="G10208" s="53">
        <f t="array" ref="G10208">SUM(IF(A10208=A$5:A10208,IF(C10208=C$5:C10208,1,0),0))</f>
        <v>78</v>
      </c>
    </row>
    <row r="10209" spans="1:7" x14ac:dyDescent="0.25">
      <c r="A10209" s="52">
        <v>2019</v>
      </c>
      <c r="B10209" s="53" t="str">
        <f t="shared" si="318"/>
        <v>2019_IN79</v>
      </c>
      <c r="C10209" s="52" t="s">
        <v>369</v>
      </c>
      <c r="D10209" s="52" t="s">
        <v>889</v>
      </c>
      <c r="E10209" s="53" t="str">
        <f t="shared" si="319"/>
        <v>2019_INTIPPECANOE</v>
      </c>
      <c r="F10209" s="52">
        <v>484350</v>
      </c>
      <c r="G10209" s="53">
        <f t="array" ref="G10209">SUM(IF(A10209=A$5:A10209,IF(C10209=C$5:C10209,1,0),0))</f>
        <v>79</v>
      </c>
    </row>
    <row r="10210" spans="1:7" x14ac:dyDescent="0.25">
      <c r="A10210" s="52">
        <v>2019</v>
      </c>
      <c r="B10210" s="53" t="str">
        <f t="shared" si="318"/>
        <v>2019_IN80</v>
      </c>
      <c r="C10210" s="52" t="s">
        <v>369</v>
      </c>
      <c r="D10210" s="52" t="s">
        <v>890</v>
      </c>
      <c r="E10210" s="53" t="str">
        <f t="shared" si="319"/>
        <v>2019_INTIPTON</v>
      </c>
      <c r="F10210" s="52">
        <v>484350</v>
      </c>
      <c r="G10210" s="53">
        <f t="array" ref="G10210">SUM(IF(A10210=A$5:A10210,IF(C10210=C$5:C10210,1,0),0))</f>
        <v>80</v>
      </c>
    </row>
    <row r="10211" spans="1:7" x14ac:dyDescent="0.25">
      <c r="A10211" s="52">
        <v>2019</v>
      </c>
      <c r="B10211" s="53" t="str">
        <f t="shared" si="318"/>
        <v>2019_IN81</v>
      </c>
      <c r="C10211" s="52" t="s">
        <v>369</v>
      </c>
      <c r="D10211" s="52" t="s">
        <v>258</v>
      </c>
      <c r="E10211" s="53" t="str">
        <f t="shared" si="319"/>
        <v>2019_INUNION</v>
      </c>
      <c r="F10211" s="52">
        <v>484350</v>
      </c>
      <c r="G10211" s="53">
        <f t="array" ref="G10211">SUM(IF(A10211=A$5:A10211,IF(C10211=C$5:C10211,1,0),0))</f>
        <v>81</v>
      </c>
    </row>
    <row r="10212" spans="1:7" x14ac:dyDescent="0.25">
      <c r="A10212" s="52">
        <v>2019</v>
      </c>
      <c r="B10212" s="53" t="str">
        <f t="shared" si="318"/>
        <v>2019_IN82</v>
      </c>
      <c r="C10212" s="52" t="s">
        <v>369</v>
      </c>
      <c r="D10212" s="52" t="s">
        <v>891</v>
      </c>
      <c r="E10212" s="53" t="str">
        <f t="shared" si="319"/>
        <v>2019_INVANDERBURGH</v>
      </c>
      <c r="F10212" s="52">
        <v>484350</v>
      </c>
      <c r="G10212" s="53">
        <f t="array" ref="G10212">SUM(IF(A10212=A$5:A10212,IF(C10212=C$5:C10212,1,0),0))</f>
        <v>82</v>
      </c>
    </row>
    <row r="10213" spans="1:7" x14ac:dyDescent="0.25">
      <c r="A10213" s="52">
        <v>2019</v>
      </c>
      <c r="B10213" s="53" t="str">
        <f t="shared" si="318"/>
        <v>2019_IN83</v>
      </c>
      <c r="C10213" s="52" t="s">
        <v>369</v>
      </c>
      <c r="D10213" s="52" t="s">
        <v>892</v>
      </c>
      <c r="E10213" s="53" t="str">
        <f t="shared" si="319"/>
        <v>2019_INVERMILLION</v>
      </c>
      <c r="F10213" s="52">
        <v>484350</v>
      </c>
      <c r="G10213" s="53">
        <f t="array" ref="G10213">SUM(IF(A10213=A$5:A10213,IF(C10213=C$5:C10213,1,0),0))</f>
        <v>83</v>
      </c>
    </row>
    <row r="10214" spans="1:7" x14ac:dyDescent="0.25">
      <c r="A10214" s="52">
        <v>2019</v>
      </c>
      <c r="B10214" s="53" t="str">
        <f t="shared" si="318"/>
        <v>2019_IN84</v>
      </c>
      <c r="C10214" s="52" t="s">
        <v>369</v>
      </c>
      <c r="D10214" s="52" t="s">
        <v>893</v>
      </c>
      <c r="E10214" s="53" t="str">
        <f t="shared" si="319"/>
        <v>2019_INVIGO</v>
      </c>
      <c r="F10214" s="52">
        <v>484350</v>
      </c>
      <c r="G10214" s="53">
        <f t="array" ref="G10214">SUM(IF(A10214=A$5:A10214,IF(C10214=C$5:C10214,1,0),0))</f>
        <v>84</v>
      </c>
    </row>
    <row r="10215" spans="1:7" x14ac:dyDescent="0.25">
      <c r="A10215" s="52">
        <v>2019</v>
      </c>
      <c r="B10215" s="53" t="str">
        <f t="shared" si="318"/>
        <v>2019_IN85</v>
      </c>
      <c r="C10215" s="52" t="s">
        <v>369</v>
      </c>
      <c r="D10215" s="52" t="s">
        <v>853</v>
      </c>
      <c r="E10215" s="53" t="str">
        <f t="shared" si="319"/>
        <v>2019_INWABASH</v>
      </c>
      <c r="F10215" s="52">
        <v>484350</v>
      </c>
      <c r="G10215" s="53">
        <f t="array" ref="G10215">SUM(IF(A10215=A$5:A10215,IF(C10215=C$5:C10215,1,0),0))</f>
        <v>85</v>
      </c>
    </row>
    <row r="10216" spans="1:7" x14ac:dyDescent="0.25">
      <c r="A10216" s="52">
        <v>2019</v>
      </c>
      <c r="B10216" s="53" t="str">
        <f t="shared" si="318"/>
        <v>2019_IN86</v>
      </c>
      <c r="C10216" s="52" t="s">
        <v>369</v>
      </c>
      <c r="D10216" s="52" t="s">
        <v>336</v>
      </c>
      <c r="E10216" s="53" t="str">
        <f t="shared" si="319"/>
        <v>2019_INWARREN</v>
      </c>
      <c r="F10216" s="52">
        <v>484350</v>
      </c>
      <c r="G10216" s="53">
        <f t="array" ref="G10216">SUM(IF(A10216=A$5:A10216,IF(C10216=C$5:C10216,1,0),0))</f>
        <v>86</v>
      </c>
    </row>
    <row r="10217" spans="1:7" x14ac:dyDescent="0.25">
      <c r="A10217" s="52">
        <v>2019</v>
      </c>
      <c r="B10217" s="53" t="str">
        <f t="shared" si="318"/>
        <v>2019_IN87</v>
      </c>
      <c r="C10217" s="52" t="s">
        <v>369</v>
      </c>
      <c r="D10217" s="52" t="s">
        <v>894</v>
      </c>
      <c r="E10217" s="53" t="str">
        <f t="shared" si="319"/>
        <v>2019_INWARRICK</v>
      </c>
      <c r="F10217" s="52">
        <v>484350</v>
      </c>
      <c r="G10217" s="53">
        <f t="array" ref="G10217">SUM(IF(A10217=A$5:A10217,IF(C10217=C$5:C10217,1,0),0))</f>
        <v>87</v>
      </c>
    </row>
    <row r="10218" spans="1:7" x14ac:dyDescent="0.25">
      <c r="A10218" s="52">
        <v>2019</v>
      </c>
      <c r="B10218" s="53" t="str">
        <f t="shared" si="318"/>
        <v>2019_IN88</v>
      </c>
      <c r="C10218" s="52" t="s">
        <v>369</v>
      </c>
      <c r="D10218" s="52" t="s">
        <v>125</v>
      </c>
      <c r="E10218" s="53" t="str">
        <f t="shared" si="319"/>
        <v>2019_INWASHINGTON</v>
      </c>
      <c r="F10218" s="52">
        <v>484350</v>
      </c>
      <c r="G10218" s="53">
        <f t="array" ref="G10218">SUM(IF(A10218=A$5:A10218,IF(C10218=C$5:C10218,1,0),0))</f>
        <v>88</v>
      </c>
    </row>
    <row r="10219" spans="1:7" x14ac:dyDescent="0.25">
      <c r="A10219" s="52">
        <v>2019</v>
      </c>
      <c r="B10219" s="53" t="str">
        <f t="shared" si="318"/>
        <v>2019_IN89</v>
      </c>
      <c r="C10219" s="52" t="s">
        <v>369</v>
      </c>
      <c r="D10219" s="52" t="s">
        <v>770</v>
      </c>
      <c r="E10219" s="53" t="str">
        <f t="shared" si="319"/>
        <v>2019_INWAYNE</v>
      </c>
      <c r="F10219" s="52">
        <v>484350</v>
      </c>
      <c r="G10219" s="53">
        <f t="array" ref="G10219">SUM(IF(A10219=A$5:A10219,IF(C10219=C$5:C10219,1,0),0))</f>
        <v>89</v>
      </c>
    </row>
    <row r="10220" spans="1:7" x14ac:dyDescent="0.25">
      <c r="A10220" s="52">
        <v>2019</v>
      </c>
      <c r="B10220" s="53" t="str">
        <f t="shared" si="318"/>
        <v>2019_IN90</v>
      </c>
      <c r="C10220" s="52" t="s">
        <v>369</v>
      </c>
      <c r="D10220" s="52" t="s">
        <v>895</v>
      </c>
      <c r="E10220" s="53" t="str">
        <f t="shared" si="319"/>
        <v>2019_INWELLS</v>
      </c>
      <c r="F10220" s="52">
        <v>484350</v>
      </c>
      <c r="G10220" s="53">
        <f t="array" ref="G10220">SUM(IF(A10220=A$5:A10220,IF(C10220=C$5:C10220,1,0),0))</f>
        <v>90</v>
      </c>
    </row>
    <row r="10221" spans="1:7" x14ac:dyDescent="0.25">
      <c r="A10221" s="52">
        <v>2019</v>
      </c>
      <c r="B10221" s="53" t="str">
        <f t="shared" si="318"/>
        <v>2019_IN91</v>
      </c>
      <c r="C10221" s="52" t="s">
        <v>369</v>
      </c>
      <c r="D10221" s="52" t="s">
        <v>548</v>
      </c>
      <c r="E10221" s="53" t="str">
        <f t="shared" si="319"/>
        <v>2019_INWHITE</v>
      </c>
      <c r="F10221" s="52">
        <v>484350</v>
      </c>
      <c r="G10221" s="53">
        <f t="array" ref="G10221">SUM(IF(A10221=A$5:A10221,IF(C10221=C$5:C10221,1,0),0))</f>
        <v>91</v>
      </c>
    </row>
    <row r="10222" spans="1:7" x14ac:dyDescent="0.25">
      <c r="A10222" s="52">
        <v>2019</v>
      </c>
      <c r="B10222" s="53" t="str">
        <f t="shared" si="318"/>
        <v>2019_IN92</v>
      </c>
      <c r="C10222" s="52" t="s">
        <v>369</v>
      </c>
      <c r="D10222" s="52" t="s">
        <v>896</v>
      </c>
      <c r="E10222" s="53" t="str">
        <f t="shared" si="319"/>
        <v>2019_INWHITLEY</v>
      </c>
      <c r="F10222" s="52">
        <v>484350</v>
      </c>
      <c r="G10222" s="53">
        <f t="array" ref="G10222">SUM(IF(A10222=A$5:A10222,IF(C10222=C$5:C10222,1,0),0))</f>
        <v>92</v>
      </c>
    </row>
    <row r="10223" spans="1:7" x14ac:dyDescent="0.25">
      <c r="A10223" s="52">
        <v>2019</v>
      </c>
      <c r="B10223" s="53" t="str">
        <f t="shared" si="318"/>
        <v>2019_IA1</v>
      </c>
      <c r="C10223" s="52" t="s">
        <v>370</v>
      </c>
      <c r="D10223" s="52" t="s">
        <v>897</v>
      </c>
      <c r="E10223" s="53" t="str">
        <f t="shared" si="319"/>
        <v>2019_IAADAIR</v>
      </c>
      <c r="F10223" s="52">
        <v>484350</v>
      </c>
      <c r="G10223" s="53">
        <f t="array" ref="G10223">SUM(IF(A10223=A$5:A10223,IF(C10223=C$5:C10223,1,0),0))</f>
        <v>1</v>
      </c>
    </row>
    <row r="10224" spans="1:7" x14ac:dyDescent="0.25">
      <c r="A10224" s="52">
        <v>2019</v>
      </c>
      <c r="B10224" s="53" t="str">
        <f t="shared" si="318"/>
        <v>2019_IA2</v>
      </c>
      <c r="C10224" s="52" t="s">
        <v>370</v>
      </c>
      <c r="D10224" s="52" t="s">
        <v>184</v>
      </c>
      <c r="E10224" s="53" t="str">
        <f t="shared" si="319"/>
        <v>2019_IAADAMS</v>
      </c>
      <c r="F10224" s="52">
        <v>484350</v>
      </c>
      <c r="G10224" s="53">
        <f t="array" ref="G10224">SUM(IF(A10224=A$5:A10224,IF(C10224=C$5:C10224,1,0),0))</f>
        <v>2</v>
      </c>
    </row>
    <row r="10225" spans="1:7" x14ac:dyDescent="0.25">
      <c r="A10225" s="52">
        <v>2019</v>
      </c>
      <c r="B10225" s="53" t="str">
        <f t="shared" si="318"/>
        <v>2019_IA3</v>
      </c>
      <c r="C10225" s="52" t="s">
        <v>370</v>
      </c>
      <c r="D10225" s="52" t="s">
        <v>898</v>
      </c>
      <c r="E10225" s="53" t="str">
        <f t="shared" si="319"/>
        <v>2019_IAALLAMAKEE</v>
      </c>
      <c r="F10225" s="52">
        <v>484350</v>
      </c>
      <c r="G10225" s="53">
        <f t="array" ref="G10225">SUM(IF(A10225=A$5:A10225,IF(C10225=C$5:C10225,1,0),0))</f>
        <v>3</v>
      </c>
    </row>
    <row r="10226" spans="1:7" x14ac:dyDescent="0.25">
      <c r="A10226" s="52">
        <v>2019</v>
      </c>
      <c r="B10226" s="53" t="str">
        <f t="shared" si="318"/>
        <v>2019_IA4</v>
      </c>
      <c r="C10226" s="52" t="s">
        <v>370</v>
      </c>
      <c r="D10226" s="52" t="s">
        <v>899</v>
      </c>
      <c r="E10226" s="53" t="str">
        <f t="shared" si="319"/>
        <v>2019_IAAPPANOOSE</v>
      </c>
      <c r="F10226" s="52">
        <v>484350</v>
      </c>
      <c r="G10226" s="53">
        <f t="array" ref="G10226">SUM(IF(A10226=A$5:A10226,IF(C10226=C$5:C10226,1,0),0))</f>
        <v>4</v>
      </c>
    </row>
    <row r="10227" spans="1:7" x14ac:dyDescent="0.25">
      <c r="A10227" s="52">
        <v>2019</v>
      </c>
      <c r="B10227" s="53" t="str">
        <f t="shared" si="318"/>
        <v>2019_IA5</v>
      </c>
      <c r="C10227" s="52" t="s">
        <v>370</v>
      </c>
      <c r="D10227" s="52" t="s">
        <v>900</v>
      </c>
      <c r="E10227" s="53" t="str">
        <f t="shared" si="319"/>
        <v>2019_IAAUDUBON</v>
      </c>
      <c r="F10227" s="52">
        <v>484350</v>
      </c>
      <c r="G10227" s="53">
        <f t="array" ref="G10227">SUM(IF(A10227=A$5:A10227,IF(C10227=C$5:C10227,1,0),0))</f>
        <v>5</v>
      </c>
    </row>
    <row r="10228" spans="1:7" x14ac:dyDescent="0.25">
      <c r="A10228" s="52">
        <v>2019</v>
      </c>
      <c r="B10228" s="53" t="str">
        <f t="shared" si="318"/>
        <v>2019_IA6</v>
      </c>
      <c r="C10228" s="52" t="s">
        <v>370</v>
      </c>
      <c r="D10228" s="52" t="s">
        <v>503</v>
      </c>
      <c r="E10228" s="53" t="str">
        <f t="shared" si="319"/>
        <v>2019_IABENTON</v>
      </c>
      <c r="F10228" s="52">
        <v>484350</v>
      </c>
      <c r="G10228" s="53">
        <f t="array" ref="G10228">SUM(IF(A10228=A$5:A10228,IF(C10228=C$5:C10228,1,0),0))</f>
        <v>6</v>
      </c>
    </row>
    <row r="10229" spans="1:7" x14ac:dyDescent="0.25">
      <c r="A10229" s="52">
        <v>2019</v>
      </c>
      <c r="B10229" s="53" t="str">
        <f t="shared" si="318"/>
        <v>2019_IA7</v>
      </c>
      <c r="C10229" s="52" t="s">
        <v>370</v>
      </c>
      <c r="D10229" s="52" t="s">
        <v>901</v>
      </c>
      <c r="E10229" s="53" t="str">
        <f t="shared" si="319"/>
        <v>2019_IABLACK HAWK</v>
      </c>
      <c r="F10229" s="52">
        <v>484350</v>
      </c>
      <c r="G10229" s="53">
        <f t="array" ref="G10229">SUM(IF(A10229=A$5:A10229,IF(C10229=C$5:C10229,1,0),0))</f>
        <v>7</v>
      </c>
    </row>
    <row r="10230" spans="1:7" x14ac:dyDescent="0.25">
      <c r="A10230" s="52">
        <v>2019</v>
      </c>
      <c r="B10230" s="53" t="str">
        <f t="shared" si="318"/>
        <v>2019_IA8</v>
      </c>
      <c r="C10230" s="52" t="s">
        <v>370</v>
      </c>
      <c r="D10230" s="52" t="s">
        <v>504</v>
      </c>
      <c r="E10230" s="53" t="str">
        <f t="shared" si="319"/>
        <v>2019_IABOONE</v>
      </c>
      <c r="F10230" s="52">
        <v>484350</v>
      </c>
      <c r="G10230" s="53">
        <f t="array" ref="G10230">SUM(IF(A10230=A$5:A10230,IF(C10230=C$5:C10230,1,0),0))</f>
        <v>8</v>
      </c>
    </row>
    <row r="10231" spans="1:7" x14ac:dyDescent="0.25">
      <c r="A10231" s="52">
        <v>2019</v>
      </c>
      <c r="B10231" s="53" t="str">
        <f t="shared" si="318"/>
        <v>2019_IA9</v>
      </c>
      <c r="C10231" s="52" t="s">
        <v>370</v>
      </c>
      <c r="D10231" s="52" t="s">
        <v>902</v>
      </c>
      <c r="E10231" s="53" t="str">
        <f t="shared" si="319"/>
        <v>2019_IABREMER</v>
      </c>
      <c r="F10231" s="52">
        <v>484350</v>
      </c>
      <c r="G10231" s="53">
        <f t="array" ref="G10231">SUM(IF(A10231=A$5:A10231,IF(C10231=C$5:C10231,1,0),0))</f>
        <v>9</v>
      </c>
    </row>
    <row r="10232" spans="1:7" x14ac:dyDescent="0.25">
      <c r="A10232" s="52">
        <v>2019</v>
      </c>
      <c r="B10232" s="53" t="str">
        <f t="shared" si="318"/>
        <v>2019_IA10</v>
      </c>
      <c r="C10232" s="52" t="s">
        <v>370</v>
      </c>
      <c r="D10232" s="52" t="s">
        <v>903</v>
      </c>
      <c r="E10232" s="53" t="str">
        <f t="shared" si="319"/>
        <v>2019_IABUCHANAN</v>
      </c>
      <c r="F10232" s="52">
        <v>484350</v>
      </c>
      <c r="G10232" s="53">
        <f t="array" ref="G10232">SUM(IF(A10232=A$5:A10232,IF(C10232=C$5:C10232,1,0),0))</f>
        <v>10</v>
      </c>
    </row>
    <row r="10233" spans="1:7" x14ac:dyDescent="0.25">
      <c r="A10233" s="52">
        <v>2019</v>
      </c>
      <c r="B10233" s="53" t="str">
        <f t="shared" si="318"/>
        <v>2019_IA11</v>
      </c>
      <c r="C10233" s="52" t="s">
        <v>370</v>
      </c>
      <c r="D10233" s="52" t="s">
        <v>904</v>
      </c>
      <c r="E10233" s="53" t="str">
        <f t="shared" si="319"/>
        <v>2019_IABUENA VISTA</v>
      </c>
      <c r="F10233" s="52">
        <v>484350</v>
      </c>
      <c r="G10233" s="53">
        <f t="array" ref="G10233">SUM(IF(A10233=A$5:A10233,IF(C10233=C$5:C10233,1,0),0))</f>
        <v>11</v>
      </c>
    </row>
    <row r="10234" spans="1:7" x14ac:dyDescent="0.25">
      <c r="A10234" s="52">
        <v>2019</v>
      </c>
      <c r="B10234" s="53" t="str">
        <f t="shared" si="318"/>
        <v>2019_IA12</v>
      </c>
      <c r="C10234" s="52" t="s">
        <v>370</v>
      </c>
      <c r="D10234" s="52" t="s">
        <v>433</v>
      </c>
      <c r="E10234" s="53" t="str">
        <f t="shared" si="319"/>
        <v>2019_IABUTLER</v>
      </c>
      <c r="F10234" s="52">
        <v>484350</v>
      </c>
      <c r="G10234" s="53">
        <f t="array" ref="G10234">SUM(IF(A10234=A$5:A10234,IF(C10234=C$5:C10234,1,0),0))</f>
        <v>12</v>
      </c>
    </row>
    <row r="10235" spans="1:7" x14ac:dyDescent="0.25">
      <c r="A10235" s="52">
        <v>2019</v>
      </c>
      <c r="B10235" s="53" t="str">
        <f t="shared" si="318"/>
        <v>2019_IA13</v>
      </c>
      <c r="C10235" s="52" t="s">
        <v>370</v>
      </c>
      <c r="D10235" s="52" t="s">
        <v>434</v>
      </c>
      <c r="E10235" s="53" t="str">
        <f t="shared" si="319"/>
        <v>2019_IACALHOUN</v>
      </c>
      <c r="F10235" s="52">
        <v>484350</v>
      </c>
      <c r="G10235" s="53">
        <f t="array" ref="G10235">SUM(IF(A10235=A$5:A10235,IF(C10235=C$5:C10235,1,0),0))</f>
        <v>13</v>
      </c>
    </row>
    <row r="10236" spans="1:7" x14ac:dyDescent="0.25">
      <c r="A10236" s="52">
        <v>2019</v>
      </c>
      <c r="B10236" s="53" t="str">
        <f t="shared" si="318"/>
        <v>2019_IA14</v>
      </c>
      <c r="C10236" s="52" t="s">
        <v>370</v>
      </c>
      <c r="D10236" s="52" t="s">
        <v>227</v>
      </c>
      <c r="E10236" s="53" t="str">
        <f t="shared" si="319"/>
        <v>2019_IACARROLL</v>
      </c>
      <c r="F10236" s="52">
        <v>484350</v>
      </c>
      <c r="G10236" s="53">
        <f t="array" ref="G10236">SUM(IF(A10236=A$5:A10236,IF(C10236=C$5:C10236,1,0),0))</f>
        <v>14</v>
      </c>
    </row>
    <row r="10237" spans="1:7" x14ac:dyDescent="0.25">
      <c r="A10237" s="52">
        <v>2019</v>
      </c>
      <c r="B10237" s="53" t="str">
        <f t="shared" si="318"/>
        <v>2019_IA15</v>
      </c>
      <c r="C10237" s="52" t="s">
        <v>370</v>
      </c>
      <c r="D10237" s="52" t="s">
        <v>810</v>
      </c>
      <c r="E10237" s="53" t="str">
        <f t="shared" si="319"/>
        <v>2019_IACASS</v>
      </c>
      <c r="F10237" s="52">
        <v>484350</v>
      </c>
      <c r="G10237" s="53">
        <f t="array" ref="G10237">SUM(IF(A10237=A$5:A10237,IF(C10237=C$5:C10237,1,0),0))</f>
        <v>15</v>
      </c>
    </row>
    <row r="10238" spans="1:7" x14ac:dyDescent="0.25">
      <c r="A10238" s="52">
        <v>2019</v>
      </c>
      <c r="B10238" s="53" t="str">
        <f t="shared" si="318"/>
        <v>2019_IA16</v>
      </c>
      <c r="C10238" s="52" t="s">
        <v>370</v>
      </c>
      <c r="D10238" s="52" t="s">
        <v>905</v>
      </c>
      <c r="E10238" s="53" t="str">
        <f t="shared" si="319"/>
        <v>2019_IACEDAR</v>
      </c>
      <c r="F10238" s="52">
        <v>484350</v>
      </c>
      <c r="G10238" s="53">
        <f t="array" ref="G10238">SUM(IF(A10238=A$5:A10238,IF(C10238=C$5:C10238,1,0),0))</f>
        <v>16</v>
      </c>
    </row>
    <row r="10239" spans="1:7" x14ac:dyDescent="0.25">
      <c r="A10239" s="52">
        <v>2019</v>
      </c>
      <c r="B10239" s="53" t="str">
        <f t="shared" si="318"/>
        <v>2019_IA17</v>
      </c>
      <c r="C10239" s="52" t="s">
        <v>370</v>
      </c>
      <c r="D10239" s="52" t="s">
        <v>906</v>
      </c>
      <c r="E10239" s="53" t="str">
        <f t="shared" si="319"/>
        <v>2019_IACERRO GORDO</v>
      </c>
      <c r="F10239" s="52">
        <v>484350</v>
      </c>
      <c r="G10239" s="53">
        <f t="array" ref="G10239">SUM(IF(A10239=A$5:A10239,IF(C10239=C$5:C10239,1,0),0))</f>
        <v>17</v>
      </c>
    </row>
    <row r="10240" spans="1:7" x14ac:dyDescent="0.25">
      <c r="A10240" s="52">
        <v>2019</v>
      </c>
      <c r="B10240" s="53" t="str">
        <f t="shared" si="318"/>
        <v>2019_IA18</v>
      </c>
      <c r="C10240" s="52" t="s">
        <v>370</v>
      </c>
      <c r="D10240" s="52" t="s">
        <v>436</v>
      </c>
      <c r="E10240" s="53" t="str">
        <f t="shared" si="319"/>
        <v>2019_IACHEROKEE</v>
      </c>
      <c r="F10240" s="52">
        <v>484350</v>
      </c>
      <c r="G10240" s="53">
        <f t="array" ref="G10240">SUM(IF(A10240=A$5:A10240,IF(C10240=C$5:C10240,1,0),0))</f>
        <v>18</v>
      </c>
    </row>
    <row r="10241" spans="1:7" x14ac:dyDescent="0.25">
      <c r="A10241" s="52">
        <v>2019</v>
      </c>
      <c r="B10241" s="53" t="str">
        <f t="shared" si="318"/>
        <v>2019_IA19</v>
      </c>
      <c r="C10241" s="52" t="s">
        <v>370</v>
      </c>
      <c r="D10241" s="52" t="s">
        <v>907</v>
      </c>
      <c r="E10241" s="53" t="str">
        <f t="shared" si="319"/>
        <v>2019_IACHICKASAW</v>
      </c>
      <c r="F10241" s="52">
        <v>484350</v>
      </c>
      <c r="G10241" s="53">
        <f t="array" ref="G10241">SUM(IF(A10241=A$5:A10241,IF(C10241=C$5:C10241,1,0),0))</f>
        <v>19</v>
      </c>
    </row>
    <row r="10242" spans="1:7" x14ac:dyDescent="0.25">
      <c r="A10242" s="52">
        <v>2019</v>
      </c>
      <c r="B10242" s="53" t="str">
        <f t="shared" si="318"/>
        <v>2019_IA20</v>
      </c>
      <c r="C10242" s="52" t="s">
        <v>370</v>
      </c>
      <c r="D10242" s="52" t="s">
        <v>308</v>
      </c>
      <c r="E10242" s="53" t="str">
        <f t="shared" si="319"/>
        <v>2019_IACLARKE</v>
      </c>
      <c r="F10242" s="52">
        <v>484350</v>
      </c>
      <c r="G10242" s="53">
        <f t="array" ref="G10242">SUM(IF(A10242=A$5:A10242,IF(C10242=C$5:C10242,1,0),0))</f>
        <v>20</v>
      </c>
    </row>
    <row r="10243" spans="1:7" x14ac:dyDescent="0.25">
      <c r="A10243" s="52">
        <v>2019</v>
      </c>
      <c r="B10243" s="53" t="str">
        <f t="shared" si="318"/>
        <v>2019_IA21</v>
      </c>
      <c r="C10243" s="52" t="s">
        <v>370</v>
      </c>
      <c r="D10243" s="52" t="s">
        <v>439</v>
      </c>
      <c r="E10243" s="53" t="str">
        <f t="shared" si="319"/>
        <v>2019_IACLAY</v>
      </c>
      <c r="F10243" s="52">
        <v>484350</v>
      </c>
      <c r="G10243" s="53">
        <f t="array" ref="G10243">SUM(IF(A10243=A$5:A10243,IF(C10243=C$5:C10243,1,0),0))</f>
        <v>21</v>
      </c>
    </row>
    <row r="10244" spans="1:7" x14ac:dyDescent="0.25">
      <c r="A10244" s="52">
        <v>2019</v>
      </c>
      <c r="B10244" s="53" t="str">
        <f t="shared" si="318"/>
        <v>2019_IA22</v>
      </c>
      <c r="C10244" s="52" t="s">
        <v>370</v>
      </c>
      <c r="D10244" s="52" t="s">
        <v>693</v>
      </c>
      <c r="E10244" s="53" t="str">
        <f t="shared" si="319"/>
        <v>2019_IACLAYTON</v>
      </c>
      <c r="F10244" s="52">
        <v>484350</v>
      </c>
      <c r="G10244" s="53">
        <f t="array" ref="G10244">SUM(IF(A10244=A$5:A10244,IF(C10244=C$5:C10244,1,0),0))</f>
        <v>22</v>
      </c>
    </row>
    <row r="10245" spans="1:7" x14ac:dyDescent="0.25">
      <c r="A10245" s="52">
        <v>2019</v>
      </c>
      <c r="B10245" s="53" t="str">
        <f t="shared" si="318"/>
        <v>2019_IA23</v>
      </c>
      <c r="C10245" s="52" t="s">
        <v>370</v>
      </c>
      <c r="D10245" s="52" t="s">
        <v>813</v>
      </c>
      <c r="E10245" s="53" t="str">
        <f t="shared" si="319"/>
        <v>2019_IACLINTON</v>
      </c>
      <c r="F10245" s="52">
        <v>484350</v>
      </c>
      <c r="G10245" s="53">
        <f t="array" ref="G10245">SUM(IF(A10245=A$5:A10245,IF(C10245=C$5:C10245,1,0),0))</f>
        <v>23</v>
      </c>
    </row>
    <row r="10246" spans="1:7" x14ac:dyDescent="0.25">
      <c r="A10246" s="52">
        <v>2019</v>
      </c>
      <c r="B10246" s="53" t="str">
        <f t="shared" ref="B10246:B10309" si="320">A10246&amp;"_"&amp;C10246&amp;G10246</f>
        <v>2019_IA24</v>
      </c>
      <c r="C10246" s="52" t="s">
        <v>370</v>
      </c>
      <c r="D10246" s="52" t="s">
        <v>512</v>
      </c>
      <c r="E10246" s="53" t="str">
        <f t="shared" ref="E10246:E10309" si="321">A10246&amp;"_"&amp;C10246&amp;D10246</f>
        <v>2019_IACRAWFORD</v>
      </c>
      <c r="F10246" s="52">
        <v>484350</v>
      </c>
      <c r="G10246" s="53">
        <f t="array" ref="G10246">SUM(IF(A10246=A$5:A10246,IF(C10246=C$5:C10246,1,0),0))</f>
        <v>24</v>
      </c>
    </row>
    <row r="10247" spans="1:7" x14ac:dyDescent="0.25">
      <c r="A10247" s="52">
        <v>2019</v>
      </c>
      <c r="B10247" s="53" t="str">
        <f t="shared" si="320"/>
        <v>2019_IA25</v>
      </c>
      <c r="C10247" s="52" t="s">
        <v>370</v>
      </c>
      <c r="D10247" s="52" t="s">
        <v>449</v>
      </c>
      <c r="E10247" s="53" t="str">
        <f t="shared" si="321"/>
        <v>2019_IADALLAS</v>
      </c>
      <c r="F10247" s="52">
        <v>484350</v>
      </c>
      <c r="G10247" s="53">
        <f t="array" ref="G10247">SUM(IF(A10247=A$5:A10247,IF(C10247=C$5:C10247,1,0),0))</f>
        <v>25</v>
      </c>
    </row>
    <row r="10248" spans="1:7" x14ac:dyDescent="0.25">
      <c r="A10248" s="52">
        <v>2019</v>
      </c>
      <c r="B10248" s="53" t="str">
        <f t="shared" si="320"/>
        <v>2019_IA26</v>
      </c>
      <c r="C10248" s="52" t="s">
        <v>370</v>
      </c>
      <c r="D10248" s="52" t="s">
        <v>908</v>
      </c>
      <c r="E10248" s="53" t="str">
        <f t="shared" si="321"/>
        <v>2019_IADAVIS</v>
      </c>
      <c r="F10248" s="52">
        <v>484350</v>
      </c>
      <c r="G10248" s="53">
        <f t="array" ref="G10248">SUM(IF(A10248=A$5:A10248,IF(C10248=C$5:C10248,1,0),0))</f>
        <v>26</v>
      </c>
    </row>
    <row r="10249" spans="1:7" x14ac:dyDescent="0.25">
      <c r="A10249" s="52">
        <v>2019</v>
      </c>
      <c r="B10249" s="53" t="str">
        <f t="shared" si="320"/>
        <v>2019_IA27</v>
      </c>
      <c r="C10249" s="52" t="s">
        <v>370</v>
      </c>
      <c r="D10249" s="52" t="s">
        <v>702</v>
      </c>
      <c r="E10249" s="53" t="str">
        <f t="shared" si="321"/>
        <v>2019_IADECATUR</v>
      </c>
      <c r="F10249" s="52">
        <v>484350</v>
      </c>
      <c r="G10249" s="53">
        <f t="array" ref="G10249">SUM(IF(A10249=A$5:A10249,IF(C10249=C$5:C10249,1,0),0))</f>
        <v>27</v>
      </c>
    </row>
    <row r="10250" spans="1:7" x14ac:dyDescent="0.25">
      <c r="A10250" s="52">
        <v>2019</v>
      </c>
      <c r="B10250" s="53" t="str">
        <f t="shared" si="320"/>
        <v>2019_IA28</v>
      </c>
      <c r="C10250" s="52" t="s">
        <v>370</v>
      </c>
      <c r="D10250" s="52" t="s">
        <v>85</v>
      </c>
      <c r="E10250" s="53" t="str">
        <f t="shared" si="321"/>
        <v>2019_IADELAWARE</v>
      </c>
      <c r="F10250" s="52">
        <v>484350</v>
      </c>
      <c r="G10250" s="53">
        <f t="array" ref="G10250">SUM(IF(A10250=A$5:A10250,IF(C10250=C$5:C10250,1,0),0))</f>
        <v>28</v>
      </c>
    </row>
    <row r="10251" spans="1:7" x14ac:dyDescent="0.25">
      <c r="A10251" s="52">
        <v>2019</v>
      </c>
      <c r="B10251" s="53" t="str">
        <f t="shared" si="320"/>
        <v>2019_IA29</v>
      </c>
      <c r="C10251" s="52" t="s">
        <v>370</v>
      </c>
      <c r="D10251" s="52" t="s">
        <v>909</v>
      </c>
      <c r="E10251" s="53" t="str">
        <f t="shared" si="321"/>
        <v>2019_IADES MOINES</v>
      </c>
      <c r="F10251" s="52">
        <v>484350</v>
      </c>
      <c r="G10251" s="53">
        <f t="array" ref="G10251">SUM(IF(A10251=A$5:A10251,IF(C10251=C$5:C10251,1,0),0))</f>
        <v>29</v>
      </c>
    </row>
    <row r="10252" spans="1:7" x14ac:dyDescent="0.25">
      <c r="A10252" s="52">
        <v>2019</v>
      </c>
      <c r="B10252" s="53" t="str">
        <f t="shared" si="320"/>
        <v>2019_IA30</v>
      </c>
      <c r="C10252" s="52" t="s">
        <v>370</v>
      </c>
      <c r="D10252" s="52" t="s">
        <v>910</v>
      </c>
      <c r="E10252" s="53" t="str">
        <f t="shared" si="321"/>
        <v>2019_IADICKINSON</v>
      </c>
      <c r="F10252" s="52">
        <v>484350</v>
      </c>
      <c r="G10252" s="53">
        <f t="array" ref="G10252">SUM(IF(A10252=A$5:A10252,IF(C10252=C$5:C10252,1,0),0))</f>
        <v>30</v>
      </c>
    </row>
    <row r="10253" spans="1:7" x14ac:dyDescent="0.25">
      <c r="A10253" s="52">
        <v>2019</v>
      </c>
      <c r="B10253" s="53" t="str">
        <f t="shared" si="320"/>
        <v>2019_IA31</v>
      </c>
      <c r="C10253" s="52" t="s">
        <v>370</v>
      </c>
      <c r="D10253" s="52" t="s">
        <v>911</v>
      </c>
      <c r="E10253" s="53" t="str">
        <f t="shared" si="321"/>
        <v>2019_IADUBUQUE</v>
      </c>
      <c r="F10253" s="52">
        <v>484350</v>
      </c>
      <c r="G10253" s="53">
        <f t="array" ref="G10253">SUM(IF(A10253=A$5:A10253,IF(C10253=C$5:C10253,1,0),0))</f>
        <v>31</v>
      </c>
    </row>
    <row r="10254" spans="1:7" x14ac:dyDescent="0.25">
      <c r="A10254" s="52">
        <v>2019</v>
      </c>
      <c r="B10254" s="53" t="str">
        <f t="shared" si="320"/>
        <v>2019_IA32</v>
      </c>
      <c r="C10254" s="52" t="s">
        <v>370</v>
      </c>
      <c r="D10254" s="52" t="s">
        <v>912</v>
      </c>
      <c r="E10254" s="53" t="str">
        <f t="shared" si="321"/>
        <v>2019_IAEMMET</v>
      </c>
      <c r="F10254" s="52">
        <v>484350</v>
      </c>
      <c r="G10254" s="53">
        <f t="array" ref="G10254">SUM(IF(A10254=A$5:A10254,IF(C10254=C$5:C10254,1,0),0))</f>
        <v>32</v>
      </c>
    </row>
    <row r="10255" spans="1:7" x14ac:dyDescent="0.25">
      <c r="A10255" s="52">
        <v>2019</v>
      </c>
      <c r="B10255" s="53" t="str">
        <f t="shared" si="320"/>
        <v>2019_IA33</v>
      </c>
      <c r="C10255" s="52" t="s">
        <v>370</v>
      </c>
      <c r="D10255" s="52" t="s">
        <v>454</v>
      </c>
      <c r="E10255" s="53" t="str">
        <f t="shared" si="321"/>
        <v>2019_IAFAYETTE</v>
      </c>
      <c r="F10255" s="52">
        <v>484350</v>
      </c>
      <c r="G10255" s="53">
        <f t="array" ref="G10255">SUM(IF(A10255=A$5:A10255,IF(C10255=C$5:C10255,1,0),0))</f>
        <v>33</v>
      </c>
    </row>
    <row r="10256" spans="1:7" x14ac:dyDescent="0.25">
      <c r="A10256" s="52">
        <v>2019</v>
      </c>
      <c r="B10256" s="53" t="str">
        <f t="shared" si="320"/>
        <v>2019_IA34</v>
      </c>
      <c r="C10256" s="52" t="s">
        <v>370</v>
      </c>
      <c r="D10256" s="52" t="s">
        <v>713</v>
      </c>
      <c r="E10256" s="53" t="str">
        <f t="shared" si="321"/>
        <v>2019_IAFLOYD</v>
      </c>
      <c r="F10256" s="52">
        <v>484350</v>
      </c>
      <c r="G10256" s="53">
        <f t="array" ref="G10256">SUM(IF(A10256=A$5:A10256,IF(C10256=C$5:C10256,1,0),0))</f>
        <v>34</v>
      </c>
    </row>
    <row r="10257" spans="1:7" x14ac:dyDescent="0.25">
      <c r="A10257" s="52">
        <v>2019</v>
      </c>
      <c r="B10257" s="53" t="str">
        <f t="shared" si="320"/>
        <v>2019_IA35</v>
      </c>
      <c r="C10257" s="52" t="s">
        <v>370</v>
      </c>
      <c r="D10257" s="52" t="s">
        <v>455</v>
      </c>
      <c r="E10257" s="53" t="str">
        <f t="shared" si="321"/>
        <v>2019_IAFRANKLIN</v>
      </c>
      <c r="F10257" s="52">
        <v>484350</v>
      </c>
      <c r="G10257" s="53">
        <f t="array" ref="G10257">SUM(IF(A10257=A$5:A10257,IF(C10257=C$5:C10257,1,0),0))</f>
        <v>35</v>
      </c>
    </row>
    <row r="10258" spans="1:7" x14ac:dyDescent="0.25">
      <c r="A10258" s="52">
        <v>2019</v>
      </c>
      <c r="B10258" s="53" t="str">
        <f t="shared" si="320"/>
        <v>2019_IA36</v>
      </c>
      <c r="C10258" s="52" t="s">
        <v>370</v>
      </c>
      <c r="D10258" s="52" t="s">
        <v>596</v>
      </c>
      <c r="E10258" s="53" t="str">
        <f t="shared" si="321"/>
        <v>2019_IAFREMONT</v>
      </c>
      <c r="F10258" s="52">
        <v>484350</v>
      </c>
      <c r="G10258" s="53">
        <f t="array" ref="G10258">SUM(IF(A10258=A$5:A10258,IF(C10258=C$5:C10258,1,0),0))</f>
        <v>36</v>
      </c>
    </row>
    <row r="10259" spans="1:7" x14ac:dyDescent="0.25">
      <c r="A10259" s="52">
        <v>2019</v>
      </c>
      <c r="B10259" s="53" t="str">
        <f t="shared" si="320"/>
        <v>2019_IA37</v>
      </c>
      <c r="C10259" s="52" t="s">
        <v>370</v>
      </c>
      <c r="D10259" s="52" t="s">
        <v>212</v>
      </c>
      <c r="E10259" s="53" t="str">
        <f t="shared" si="321"/>
        <v>2019_IAGREENE</v>
      </c>
      <c r="F10259" s="52">
        <v>484350</v>
      </c>
      <c r="G10259" s="53">
        <f t="array" ref="G10259">SUM(IF(A10259=A$5:A10259,IF(C10259=C$5:C10259,1,0),0))</f>
        <v>37</v>
      </c>
    </row>
    <row r="10260" spans="1:7" x14ac:dyDescent="0.25">
      <c r="A10260" s="52">
        <v>2019</v>
      </c>
      <c r="B10260" s="53" t="str">
        <f t="shared" si="320"/>
        <v>2019_IA38</v>
      </c>
      <c r="C10260" s="52" t="s">
        <v>370</v>
      </c>
      <c r="D10260" s="52" t="s">
        <v>821</v>
      </c>
      <c r="E10260" s="53" t="str">
        <f t="shared" si="321"/>
        <v>2019_IAGRUNDY</v>
      </c>
      <c r="F10260" s="52">
        <v>484350</v>
      </c>
      <c r="G10260" s="53">
        <f t="array" ref="G10260">SUM(IF(A10260=A$5:A10260,IF(C10260=C$5:C10260,1,0),0))</f>
        <v>38</v>
      </c>
    </row>
    <row r="10261" spans="1:7" x14ac:dyDescent="0.25">
      <c r="A10261" s="52">
        <v>2019</v>
      </c>
      <c r="B10261" s="53" t="str">
        <f t="shared" si="320"/>
        <v>2019_IA39</v>
      </c>
      <c r="C10261" s="52" t="s">
        <v>370</v>
      </c>
      <c r="D10261" s="52" t="s">
        <v>913</v>
      </c>
      <c r="E10261" s="53" t="str">
        <f t="shared" si="321"/>
        <v>2019_IAGUTHRIE</v>
      </c>
      <c r="F10261" s="52">
        <v>484350</v>
      </c>
      <c r="G10261" s="53">
        <f t="array" ref="G10261">SUM(IF(A10261=A$5:A10261,IF(C10261=C$5:C10261,1,0),0))</f>
        <v>39</v>
      </c>
    </row>
    <row r="10262" spans="1:7" x14ac:dyDescent="0.25">
      <c r="A10262" s="52">
        <v>2019</v>
      </c>
      <c r="B10262" s="53" t="str">
        <f t="shared" si="320"/>
        <v>2019_IA40</v>
      </c>
      <c r="C10262" s="52" t="s">
        <v>370</v>
      </c>
      <c r="D10262" s="52" t="s">
        <v>642</v>
      </c>
      <c r="E10262" s="53" t="str">
        <f t="shared" si="321"/>
        <v>2019_IAHAMILTON</v>
      </c>
      <c r="F10262" s="52">
        <v>484350</v>
      </c>
      <c r="G10262" s="53">
        <f t="array" ref="G10262">SUM(IF(A10262=A$5:A10262,IF(C10262=C$5:C10262,1,0),0))</f>
        <v>40</v>
      </c>
    </row>
    <row r="10263" spans="1:7" x14ac:dyDescent="0.25">
      <c r="A10263" s="52">
        <v>2019</v>
      </c>
      <c r="B10263" s="53" t="str">
        <f t="shared" si="320"/>
        <v>2019_IA41</v>
      </c>
      <c r="C10263" s="52" t="s">
        <v>370</v>
      </c>
      <c r="D10263" s="52" t="s">
        <v>723</v>
      </c>
      <c r="E10263" s="53" t="str">
        <f t="shared" si="321"/>
        <v>2019_IAHANCOCK</v>
      </c>
      <c r="F10263" s="52">
        <v>484350</v>
      </c>
      <c r="G10263" s="53">
        <f t="array" ref="G10263">SUM(IF(A10263=A$5:A10263,IF(C10263=C$5:C10263,1,0),0))</f>
        <v>41</v>
      </c>
    </row>
    <row r="10264" spans="1:7" x14ac:dyDescent="0.25">
      <c r="A10264" s="52">
        <v>2019</v>
      </c>
      <c r="B10264" s="53" t="str">
        <f t="shared" si="320"/>
        <v>2019_IA42</v>
      </c>
      <c r="C10264" s="52" t="s">
        <v>370</v>
      </c>
      <c r="D10264" s="52" t="s">
        <v>822</v>
      </c>
      <c r="E10264" s="53" t="str">
        <f t="shared" si="321"/>
        <v>2019_IAHARDIN</v>
      </c>
      <c r="F10264" s="52">
        <v>484350</v>
      </c>
      <c r="G10264" s="53">
        <f t="array" ref="G10264">SUM(IF(A10264=A$5:A10264,IF(C10264=C$5:C10264,1,0),0))</f>
        <v>42</v>
      </c>
    </row>
    <row r="10265" spans="1:7" x14ac:dyDescent="0.25">
      <c r="A10265" s="52">
        <v>2019</v>
      </c>
      <c r="B10265" s="53" t="str">
        <f t="shared" si="320"/>
        <v>2019_IA43</v>
      </c>
      <c r="C10265" s="52" t="s">
        <v>370</v>
      </c>
      <c r="D10265" s="52" t="s">
        <v>867</v>
      </c>
      <c r="E10265" s="53" t="str">
        <f t="shared" si="321"/>
        <v>2019_IAHARRISON</v>
      </c>
      <c r="F10265" s="52">
        <v>484350</v>
      </c>
      <c r="G10265" s="53">
        <f t="array" ref="G10265">SUM(IF(A10265=A$5:A10265,IF(C10265=C$5:C10265,1,0),0))</f>
        <v>43</v>
      </c>
    </row>
    <row r="10266" spans="1:7" x14ac:dyDescent="0.25">
      <c r="A10266" s="52">
        <v>2019</v>
      </c>
      <c r="B10266" s="53" t="str">
        <f t="shared" si="320"/>
        <v>2019_IA44</v>
      </c>
      <c r="C10266" s="52" t="s">
        <v>370</v>
      </c>
      <c r="D10266" s="52" t="s">
        <v>458</v>
      </c>
      <c r="E10266" s="53" t="str">
        <f t="shared" si="321"/>
        <v>2019_IAHENRY</v>
      </c>
      <c r="F10266" s="52">
        <v>484350</v>
      </c>
      <c r="G10266" s="53">
        <f t="array" ref="G10266">SUM(IF(A10266=A$5:A10266,IF(C10266=C$5:C10266,1,0),0))</f>
        <v>44</v>
      </c>
    </row>
    <row r="10267" spans="1:7" x14ac:dyDescent="0.25">
      <c r="A10267" s="52">
        <v>2019</v>
      </c>
      <c r="B10267" s="53" t="str">
        <f t="shared" si="320"/>
        <v>2019_IA45</v>
      </c>
      <c r="C10267" s="52" t="s">
        <v>370</v>
      </c>
      <c r="D10267" s="52" t="s">
        <v>231</v>
      </c>
      <c r="E10267" s="53" t="str">
        <f t="shared" si="321"/>
        <v>2019_IAHOWARD</v>
      </c>
      <c r="F10267" s="52">
        <v>484350</v>
      </c>
      <c r="G10267" s="53">
        <f t="array" ref="G10267">SUM(IF(A10267=A$5:A10267,IF(C10267=C$5:C10267,1,0),0))</f>
        <v>45</v>
      </c>
    </row>
    <row r="10268" spans="1:7" x14ac:dyDescent="0.25">
      <c r="A10268" s="52">
        <v>2019</v>
      </c>
      <c r="B10268" s="53" t="str">
        <f t="shared" si="320"/>
        <v>2019_IA46</v>
      </c>
      <c r="C10268" s="52" t="s">
        <v>370</v>
      </c>
      <c r="D10268" s="52" t="s">
        <v>558</v>
      </c>
      <c r="E10268" s="53" t="str">
        <f t="shared" si="321"/>
        <v>2019_IAHUMBOLDT</v>
      </c>
      <c r="F10268" s="52">
        <v>484350</v>
      </c>
      <c r="G10268" s="53">
        <f t="array" ref="G10268">SUM(IF(A10268=A$5:A10268,IF(C10268=C$5:C10268,1,0),0))</f>
        <v>46</v>
      </c>
    </row>
    <row r="10269" spans="1:7" x14ac:dyDescent="0.25">
      <c r="A10269" s="52">
        <v>2019</v>
      </c>
      <c r="B10269" s="53" t="str">
        <f t="shared" si="320"/>
        <v>2019_IA47</v>
      </c>
      <c r="C10269" s="52" t="s">
        <v>370</v>
      </c>
      <c r="D10269" s="52" t="s">
        <v>914</v>
      </c>
      <c r="E10269" s="53" t="str">
        <f t="shared" si="321"/>
        <v>2019_IAIDA</v>
      </c>
      <c r="F10269" s="52">
        <v>484350</v>
      </c>
      <c r="G10269" s="53">
        <f t="array" ref="G10269">SUM(IF(A10269=A$5:A10269,IF(C10269=C$5:C10269,1,0),0))</f>
        <v>47</v>
      </c>
    </row>
    <row r="10270" spans="1:7" x14ac:dyDescent="0.25">
      <c r="A10270" s="52">
        <v>2019</v>
      </c>
      <c r="B10270" s="53" t="str">
        <f t="shared" si="320"/>
        <v>2019_IA48</v>
      </c>
      <c r="C10270" s="52" t="s">
        <v>370</v>
      </c>
      <c r="D10270" s="52" t="s">
        <v>93</v>
      </c>
      <c r="E10270" s="53" t="str">
        <f t="shared" si="321"/>
        <v>2019_IAIOWA</v>
      </c>
      <c r="F10270" s="52">
        <v>484350</v>
      </c>
      <c r="G10270" s="53">
        <f t="array" ref="G10270">SUM(IF(A10270=A$5:A10270,IF(C10270=C$5:C10270,1,0),0))</f>
        <v>48</v>
      </c>
    </row>
    <row r="10271" spans="1:7" x14ac:dyDescent="0.25">
      <c r="A10271" s="52">
        <v>2019</v>
      </c>
      <c r="B10271" s="53" t="str">
        <f t="shared" si="320"/>
        <v>2019_IA49</v>
      </c>
      <c r="C10271" s="52" t="s">
        <v>370</v>
      </c>
      <c r="D10271" s="52" t="s">
        <v>460</v>
      </c>
      <c r="E10271" s="53" t="str">
        <f t="shared" si="321"/>
        <v>2019_IAJACKSON</v>
      </c>
      <c r="F10271" s="52">
        <v>484350</v>
      </c>
      <c r="G10271" s="53">
        <f t="array" ref="G10271">SUM(IF(A10271=A$5:A10271,IF(C10271=C$5:C10271,1,0),0))</f>
        <v>49</v>
      </c>
    </row>
    <row r="10272" spans="1:7" x14ac:dyDescent="0.25">
      <c r="A10272" s="52">
        <v>2019</v>
      </c>
      <c r="B10272" s="53" t="str">
        <f t="shared" si="320"/>
        <v>2019_IA50</v>
      </c>
      <c r="C10272" s="52" t="s">
        <v>370</v>
      </c>
      <c r="D10272" s="52" t="s">
        <v>729</v>
      </c>
      <c r="E10272" s="53" t="str">
        <f t="shared" si="321"/>
        <v>2019_IAJASPER</v>
      </c>
      <c r="F10272" s="52">
        <v>484350</v>
      </c>
      <c r="G10272" s="53">
        <f t="array" ref="G10272">SUM(IF(A10272=A$5:A10272,IF(C10272=C$5:C10272,1,0),0))</f>
        <v>50</v>
      </c>
    </row>
    <row r="10273" spans="1:7" x14ac:dyDescent="0.25">
      <c r="A10273" s="52">
        <v>2019</v>
      </c>
      <c r="B10273" s="53" t="str">
        <f t="shared" si="320"/>
        <v>2019_IA51</v>
      </c>
      <c r="C10273" s="52" t="s">
        <v>370</v>
      </c>
      <c r="D10273" s="52" t="s">
        <v>196</v>
      </c>
      <c r="E10273" s="53" t="str">
        <f t="shared" si="321"/>
        <v>2019_IAJEFFERSON</v>
      </c>
      <c r="F10273" s="52">
        <v>484350</v>
      </c>
      <c r="G10273" s="53">
        <f t="array" ref="G10273">SUM(IF(A10273=A$5:A10273,IF(C10273=C$5:C10273,1,0),0))</f>
        <v>51</v>
      </c>
    </row>
    <row r="10274" spans="1:7" x14ac:dyDescent="0.25">
      <c r="A10274" s="52">
        <v>2019</v>
      </c>
      <c r="B10274" s="53" t="str">
        <f t="shared" si="320"/>
        <v>2019_IA52</v>
      </c>
      <c r="C10274" s="52" t="s">
        <v>370</v>
      </c>
      <c r="D10274" s="52" t="s">
        <v>525</v>
      </c>
      <c r="E10274" s="53" t="str">
        <f t="shared" si="321"/>
        <v>2019_IAJOHNSON</v>
      </c>
      <c r="F10274" s="52">
        <v>484350</v>
      </c>
      <c r="G10274" s="53">
        <f t="array" ref="G10274">SUM(IF(A10274=A$5:A10274,IF(C10274=C$5:C10274,1,0),0))</f>
        <v>52</v>
      </c>
    </row>
    <row r="10275" spans="1:7" x14ac:dyDescent="0.25">
      <c r="A10275" s="52">
        <v>2019</v>
      </c>
      <c r="B10275" s="53" t="str">
        <f t="shared" si="320"/>
        <v>2019_IA53</v>
      </c>
      <c r="C10275" s="52" t="s">
        <v>370</v>
      </c>
      <c r="D10275" s="52" t="s">
        <v>732</v>
      </c>
      <c r="E10275" s="53" t="str">
        <f t="shared" si="321"/>
        <v>2019_IAJONES</v>
      </c>
      <c r="F10275" s="52">
        <v>484350</v>
      </c>
      <c r="G10275" s="53">
        <f t="array" ref="G10275">SUM(IF(A10275=A$5:A10275,IF(C10275=C$5:C10275,1,0),0))</f>
        <v>53</v>
      </c>
    </row>
    <row r="10276" spans="1:7" x14ac:dyDescent="0.25">
      <c r="A10276" s="52">
        <v>2019</v>
      </c>
      <c r="B10276" s="53" t="str">
        <f t="shared" si="320"/>
        <v>2019_IA54</v>
      </c>
      <c r="C10276" s="52" t="s">
        <v>370</v>
      </c>
      <c r="D10276" s="52" t="s">
        <v>915</v>
      </c>
      <c r="E10276" s="53" t="str">
        <f t="shared" si="321"/>
        <v>2019_IAKEOKUK</v>
      </c>
      <c r="F10276" s="52">
        <v>484350</v>
      </c>
      <c r="G10276" s="53">
        <f t="array" ref="G10276">SUM(IF(A10276=A$5:A10276,IF(C10276=C$5:C10276,1,0),0))</f>
        <v>54</v>
      </c>
    </row>
    <row r="10277" spans="1:7" x14ac:dyDescent="0.25">
      <c r="A10277" s="52">
        <v>2019</v>
      </c>
      <c r="B10277" s="53" t="str">
        <f t="shared" si="320"/>
        <v>2019_IA55</v>
      </c>
      <c r="C10277" s="52" t="s">
        <v>370</v>
      </c>
      <c r="D10277" s="52" t="s">
        <v>916</v>
      </c>
      <c r="E10277" s="53" t="str">
        <f t="shared" si="321"/>
        <v>2019_IAKOSSUTH</v>
      </c>
      <c r="F10277" s="52">
        <v>484350</v>
      </c>
      <c r="G10277" s="53">
        <f t="array" ref="G10277">SUM(IF(A10277=A$5:A10277,IF(C10277=C$5:C10277,1,0),0))</f>
        <v>55</v>
      </c>
    </row>
    <row r="10278" spans="1:7" x14ac:dyDescent="0.25">
      <c r="A10278" s="52">
        <v>2019</v>
      </c>
      <c r="B10278" s="53" t="str">
        <f t="shared" si="320"/>
        <v>2019_IA56</v>
      </c>
      <c r="C10278" s="52" t="s">
        <v>370</v>
      </c>
      <c r="D10278" s="52" t="s">
        <v>464</v>
      </c>
      <c r="E10278" s="53" t="str">
        <f t="shared" si="321"/>
        <v>2019_IALEE</v>
      </c>
      <c r="F10278" s="52">
        <v>484350</v>
      </c>
      <c r="G10278" s="53">
        <f t="array" ref="G10278">SUM(IF(A10278=A$5:A10278,IF(C10278=C$5:C10278,1,0),0))</f>
        <v>56</v>
      </c>
    </row>
    <row r="10279" spans="1:7" x14ac:dyDescent="0.25">
      <c r="A10279" s="52">
        <v>2019</v>
      </c>
      <c r="B10279" s="53" t="str">
        <f t="shared" si="320"/>
        <v>2019_IA57</v>
      </c>
      <c r="C10279" s="52" t="s">
        <v>370</v>
      </c>
      <c r="D10279" s="52" t="s">
        <v>917</v>
      </c>
      <c r="E10279" s="53" t="str">
        <f t="shared" si="321"/>
        <v>2019_IALINN</v>
      </c>
      <c r="F10279" s="52">
        <v>484350</v>
      </c>
      <c r="G10279" s="53">
        <f t="array" ref="G10279">SUM(IF(A10279=A$5:A10279,IF(C10279=C$5:C10279,1,0),0))</f>
        <v>57</v>
      </c>
    </row>
    <row r="10280" spans="1:7" x14ac:dyDescent="0.25">
      <c r="A10280" s="52">
        <v>2019</v>
      </c>
      <c r="B10280" s="53" t="str">
        <f t="shared" si="320"/>
        <v>2019_IA58</v>
      </c>
      <c r="C10280" s="52" t="s">
        <v>370</v>
      </c>
      <c r="D10280" s="52" t="s">
        <v>325</v>
      </c>
      <c r="E10280" s="53" t="str">
        <f t="shared" si="321"/>
        <v>2019_IALOUISA</v>
      </c>
      <c r="F10280" s="52">
        <v>484350</v>
      </c>
      <c r="G10280" s="53">
        <f t="array" ref="G10280">SUM(IF(A10280=A$5:A10280,IF(C10280=C$5:C10280,1,0),0))</f>
        <v>58</v>
      </c>
    </row>
    <row r="10281" spans="1:7" x14ac:dyDescent="0.25">
      <c r="A10281" s="52">
        <v>2019</v>
      </c>
      <c r="B10281" s="53" t="str">
        <f t="shared" si="320"/>
        <v>2019_IA59</v>
      </c>
      <c r="C10281" s="52" t="s">
        <v>370</v>
      </c>
      <c r="D10281" s="52" t="s">
        <v>918</v>
      </c>
      <c r="E10281" s="53" t="str">
        <f t="shared" si="321"/>
        <v>2019_IALUCAS</v>
      </c>
      <c r="F10281" s="52">
        <v>484350</v>
      </c>
      <c r="G10281" s="53">
        <f t="array" ref="G10281">SUM(IF(A10281=A$5:A10281,IF(C10281=C$5:C10281,1,0),0))</f>
        <v>59</v>
      </c>
    </row>
    <row r="10282" spans="1:7" x14ac:dyDescent="0.25">
      <c r="A10282" s="52">
        <v>2019</v>
      </c>
      <c r="B10282" s="53" t="str">
        <f t="shared" si="320"/>
        <v>2019_IA60</v>
      </c>
      <c r="C10282" s="52" t="s">
        <v>370</v>
      </c>
      <c r="D10282" s="52" t="s">
        <v>919</v>
      </c>
      <c r="E10282" s="53" t="str">
        <f t="shared" si="321"/>
        <v>2019_IALYON</v>
      </c>
      <c r="F10282" s="52">
        <v>484350</v>
      </c>
      <c r="G10282" s="53">
        <f t="array" ref="G10282">SUM(IF(A10282=A$5:A10282,IF(C10282=C$5:C10282,1,0),0))</f>
        <v>60</v>
      </c>
    </row>
    <row r="10283" spans="1:7" x14ac:dyDescent="0.25">
      <c r="A10283" s="52">
        <v>2019</v>
      </c>
      <c r="B10283" s="53" t="str">
        <f t="shared" si="320"/>
        <v>2019_IA61</v>
      </c>
      <c r="C10283" s="52" t="s">
        <v>370</v>
      </c>
      <c r="D10283" s="52" t="s">
        <v>467</v>
      </c>
      <c r="E10283" s="53" t="str">
        <f t="shared" si="321"/>
        <v>2019_IAMADISON</v>
      </c>
      <c r="F10283" s="52">
        <v>484350</v>
      </c>
      <c r="G10283" s="53">
        <f t="array" ref="G10283">SUM(IF(A10283=A$5:A10283,IF(C10283=C$5:C10283,1,0),0))</f>
        <v>61</v>
      </c>
    </row>
    <row r="10284" spans="1:7" x14ac:dyDescent="0.25">
      <c r="A10284" s="52">
        <v>2019</v>
      </c>
      <c r="B10284" s="53" t="str">
        <f t="shared" si="320"/>
        <v>2019_IA62</v>
      </c>
      <c r="C10284" s="52" t="s">
        <v>370</v>
      </c>
      <c r="D10284" s="52" t="s">
        <v>920</v>
      </c>
      <c r="E10284" s="53" t="str">
        <f t="shared" si="321"/>
        <v>2019_IAMAHASKA</v>
      </c>
      <c r="F10284" s="52">
        <v>484350</v>
      </c>
      <c r="G10284" s="53">
        <f t="array" ref="G10284">SUM(IF(A10284=A$5:A10284,IF(C10284=C$5:C10284,1,0),0))</f>
        <v>62</v>
      </c>
    </row>
    <row r="10285" spans="1:7" x14ac:dyDescent="0.25">
      <c r="A10285" s="52">
        <v>2019</v>
      </c>
      <c r="B10285" s="53" t="str">
        <f t="shared" si="320"/>
        <v>2019_IA63</v>
      </c>
      <c r="C10285" s="52" t="s">
        <v>370</v>
      </c>
      <c r="D10285" s="52" t="s">
        <v>469</v>
      </c>
      <c r="E10285" s="53" t="str">
        <f t="shared" si="321"/>
        <v>2019_IAMARION</v>
      </c>
      <c r="F10285" s="52">
        <v>484350</v>
      </c>
      <c r="G10285" s="53">
        <f t="array" ref="G10285">SUM(IF(A10285=A$5:A10285,IF(C10285=C$5:C10285,1,0),0))</f>
        <v>63</v>
      </c>
    </row>
    <row r="10286" spans="1:7" x14ac:dyDescent="0.25">
      <c r="A10286" s="52">
        <v>2019</v>
      </c>
      <c r="B10286" s="53" t="str">
        <f t="shared" si="320"/>
        <v>2019_IA64</v>
      </c>
      <c r="C10286" s="52" t="s">
        <v>370</v>
      </c>
      <c r="D10286" s="52" t="s">
        <v>470</v>
      </c>
      <c r="E10286" s="53" t="str">
        <f t="shared" si="321"/>
        <v>2019_IAMARSHALL</v>
      </c>
      <c r="F10286" s="52">
        <v>484350</v>
      </c>
      <c r="G10286" s="53">
        <f t="array" ref="G10286">SUM(IF(A10286=A$5:A10286,IF(C10286=C$5:C10286,1,0),0))</f>
        <v>64</v>
      </c>
    </row>
    <row r="10287" spans="1:7" x14ac:dyDescent="0.25">
      <c r="A10287" s="52">
        <v>2019</v>
      </c>
      <c r="B10287" s="53" t="str">
        <f t="shared" si="320"/>
        <v>2019_IA65</v>
      </c>
      <c r="C10287" s="52" t="s">
        <v>370</v>
      </c>
      <c r="D10287" s="52" t="s">
        <v>921</v>
      </c>
      <c r="E10287" s="53" t="str">
        <f t="shared" si="321"/>
        <v>2019_IAMILLS</v>
      </c>
      <c r="F10287" s="52">
        <v>484350</v>
      </c>
      <c r="G10287" s="53">
        <f t="array" ref="G10287">SUM(IF(A10287=A$5:A10287,IF(C10287=C$5:C10287,1,0),0))</f>
        <v>65</v>
      </c>
    </row>
    <row r="10288" spans="1:7" x14ac:dyDescent="0.25">
      <c r="A10288" s="52">
        <v>2019</v>
      </c>
      <c r="B10288" s="53" t="str">
        <f t="shared" si="320"/>
        <v>2019_IA66</v>
      </c>
      <c r="C10288" s="52" t="s">
        <v>370</v>
      </c>
      <c r="D10288" s="52" t="s">
        <v>740</v>
      </c>
      <c r="E10288" s="53" t="str">
        <f t="shared" si="321"/>
        <v>2019_IAMITCHELL</v>
      </c>
      <c r="F10288" s="52">
        <v>484350</v>
      </c>
      <c r="G10288" s="53">
        <f t="array" ref="G10288">SUM(IF(A10288=A$5:A10288,IF(C10288=C$5:C10288,1,0),0))</f>
        <v>66</v>
      </c>
    </row>
    <row r="10289" spans="1:7" x14ac:dyDescent="0.25">
      <c r="A10289" s="52">
        <v>2019</v>
      </c>
      <c r="B10289" s="53" t="str">
        <f t="shared" si="320"/>
        <v>2019_IA67</v>
      </c>
      <c r="C10289" s="52" t="s">
        <v>370</v>
      </c>
      <c r="D10289" s="52" t="s">
        <v>922</v>
      </c>
      <c r="E10289" s="53" t="str">
        <f t="shared" si="321"/>
        <v>2019_IAMONONA</v>
      </c>
      <c r="F10289" s="52">
        <v>484350</v>
      </c>
      <c r="G10289" s="53">
        <f t="array" ref="G10289">SUM(IF(A10289=A$5:A10289,IF(C10289=C$5:C10289,1,0),0))</f>
        <v>67</v>
      </c>
    </row>
    <row r="10290" spans="1:7" x14ac:dyDescent="0.25">
      <c r="A10290" s="52">
        <v>2019</v>
      </c>
      <c r="B10290" s="53" t="str">
        <f t="shared" si="320"/>
        <v>2019_IA68</v>
      </c>
      <c r="C10290" s="52" t="s">
        <v>370</v>
      </c>
      <c r="D10290" s="52" t="s">
        <v>210</v>
      </c>
      <c r="E10290" s="53" t="str">
        <f t="shared" si="321"/>
        <v>2019_IAMONROE</v>
      </c>
      <c r="F10290" s="52">
        <v>484350</v>
      </c>
      <c r="G10290" s="53">
        <f t="array" ref="G10290">SUM(IF(A10290=A$5:A10290,IF(C10290=C$5:C10290,1,0),0))</f>
        <v>68</v>
      </c>
    </row>
    <row r="10291" spans="1:7" x14ac:dyDescent="0.25">
      <c r="A10291" s="52">
        <v>2019</v>
      </c>
      <c r="B10291" s="53" t="str">
        <f t="shared" si="320"/>
        <v>2019_IA69</v>
      </c>
      <c r="C10291" s="52" t="s">
        <v>370</v>
      </c>
      <c r="D10291" s="52" t="s">
        <v>232</v>
      </c>
      <c r="E10291" s="53" t="str">
        <f t="shared" si="321"/>
        <v>2019_IAMONTGOMERY</v>
      </c>
      <c r="F10291" s="52">
        <v>484350</v>
      </c>
      <c r="G10291" s="53">
        <f t="array" ref="G10291">SUM(IF(A10291=A$5:A10291,IF(C10291=C$5:C10291,1,0),0))</f>
        <v>69</v>
      </c>
    </row>
    <row r="10292" spans="1:7" x14ac:dyDescent="0.25">
      <c r="A10292" s="52">
        <v>2019</v>
      </c>
      <c r="B10292" s="53" t="str">
        <f t="shared" si="320"/>
        <v>2019_IA70</v>
      </c>
      <c r="C10292" s="52" t="s">
        <v>370</v>
      </c>
      <c r="D10292" s="52" t="s">
        <v>923</v>
      </c>
      <c r="E10292" s="53" t="str">
        <f t="shared" si="321"/>
        <v>2019_IAMUSCATINE</v>
      </c>
      <c r="F10292" s="52">
        <v>484350</v>
      </c>
      <c r="G10292" s="53">
        <f t="array" ref="G10292">SUM(IF(A10292=A$5:A10292,IF(C10292=C$5:C10292,1,0),0))</f>
        <v>70</v>
      </c>
    </row>
    <row r="10293" spans="1:7" x14ac:dyDescent="0.25">
      <c r="A10293" s="52">
        <v>2019</v>
      </c>
      <c r="B10293" s="53" t="str">
        <f t="shared" si="320"/>
        <v>2019_IA71</v>
      </c>
      <c r="C10293" s="52" t="s">
        <v>370</v>
      </c>
      <c r="D10293" s="52" t="s">
        <v>924</v>
      </c>
      <c r="E10293" s="53" t="str">
        <f t="shared" si="321"/>
        <v>2019_IAO'BRIEN</v>
      </c>
      <c r="F10293" s="52">
        <v>484350</v>
      </c>
      <c r="G10293" s="53">
        <f t="array" ref="G10293">SUM(IF(A10293=A$5:A10293,IF(C10293=C$5:C10293,1,0),0))</f>
        <v>71</v>
      </c>
    </row>
    <row r="10294" spans="1:7" x14ac:dyDescent="0.25">
      <c r="A10294" s="52">
        <v>2019</v>
      </c>
      <c r="B10294" s="53" t="str">
        <f t="shared" si="320"/>
        <v>2019_IA72</v>
      </c>
      <c r="C10294" s="52" t="s">
        <v>370</v>
      </c>
      <c r="D10294" s="52" t="s">
        <v>658</v>
      </c>
      <c r="E10294" s="53" t="str">
        <f t="shared" si="321"/>
        <v>2019_IAOSCEOLA</v>
      </c>
      <c r="F10294" s="52">
        <v>484350</v>
      </c>
      <c r="G10294" s="53">
        <f t="array" ref="G10294">SUM(IF(A10294=A$5:A10294,IF(C10294=C$5:C10294,1,0),0))</f>
        <v>72</v>
      </c>
    </row>
    <row r="10295" spans="1:7" x14ac:dyDescent="0.25">
      <c r="A10295" s="52">
        <v>2019</v>
      </c>
      <c r="B10295" s="53" t="str">
        <f t="shared" si="320"/>
        <v>2019_IA73</v>
      </c>
      <c r="C10295" s="52" t="s">
        <v>370</v>
      </c>
      <c r="D10295" s="52" t="s">
        <v>925</v>
      </c>
      <c r="E10295" s="53" t="str">
        <f t="shared" si="321"/>
        <v>2019_IAPAGE</v>
      </c>
      <c r="F10295" s="52">
        <v>484350</v>
      </c>
      <c r="G10295" s="53">
        <f t="array" ref="G10295">SUM(IF(A10295=A$5:A10295,IF(C10295=C$5:C10295,1,0),0))</f>
        <v>73</v>
      </c>
    </row>
    <row r="10296" spans="1:7" x14ac:dyDescent="0.25">
      <c r="A10296" s="52">
        <v>2019</v>
      </c>
      <c r="B10296" s="53" t="str">
        <f t="shared" si="320"/>
        <v>2019_IA74</v>
      </c>
      <c r="C10296" s="52" t="s">
        <v>370</v>
      </c>
      <c r="D10296" s="52" t="s">
        <v>926</v>
      </c>
      <c r="E10296" s="53" t="str">
        <f t="shared" si="321"/>
        <v>2019_IAPALO ALTO</v>
      </c>
      <c r="F10296" s="52">
        <v>484350</v>
      </c>
      <c r="G10296" s="53">
        <f t="array" ref="G10296">SUM(IF(A10296=A$5:A10296,IF(C10296=C$5:C10296,1,0),0))</f>
        <v>74</v>
      </c>
    </row>
    <row r="10297" spans="1:7" x14ac:dyDescent="0.25">
      <c r="A10297" s="52">
        <v>2019</v>
      </c>
      <c r="B10297" s="53" t="str">
        <f t="shared" si="320"/>
        <v>2019_IA75</v>
      </c>
      <c r="C10297" s="52" t="s">
        <v>370</v>
      </c>
      <c r="D10297" s="52" t="s">
        <v>243</v>
      </c>
      <c r="E10297" s="53" t="str">
        <f t="shared" si="321"/>
        <v>2019_IAPLYMOUTH</v>
      </c>
      <c r="F10297" s="52">
        <v>484350</v>
      </c>
      <c r="G10297" s="53">
        <f t="array" ref="G10297">SUM(IF(A10297=A$5:A10297,IF(C10297=C$5:C10297,1,0),0))</f>
        <v>75</v>
      </c>
    </row>
    <row r="10298" spans="1:7" x14ac:dyDescent="0.25">
      <c r="A10298" s="52">
        <v>2019</v>
      </c>
      <c r="B10298" s="53" t="str">
        <f t="shared" si="320"/>
        <v>2019_IA76</v>
      </c>
      <c r="C10298" s="52" t="s">
        <v>370</v>
      </c>
      <c r="D10298" s="52" t="s">
        <v>927</v>
      </c>
      <c r="E10298" s="53" t="str">
        <f t="shared" si="321"/>
        <v>2019_IAPOCAHONTAS</v>
      </c>
      <c r="F10298" s="52">
        <v>484350</v>
      </c>
      <c r="G10298" s="53">
        <f t="array" ref="G10298">SUM(IF(A10298=A$5:A10298,IF(C10298=C$5:C10298,1,0),0))</f>
        <v>76</v>
      </c>
    </row>
    <row r="10299" spans="1:7" x14ac:dyDescent="0.25">
      <c r="A10299" s="52">
        <v>2019</v>
      </c>
      <c r="B10299" s="53" t="str">
        <f t="shared" si="320"/>
        <v>2019_IA77</v>
      </c>
      <c r="C10299" s="52" t="s">
        <v>370</v>
      </c>
      <c r="D10299" s="52" t="s">
        <v>535</v>
      </c>
      <c r="E10299" s="53" t="str">
        <f t="shared" si="321"/>
        <v>2019_IAPOLK</v>
      </c>
      <c r="F10299" s="52">
        <v>484350</v>
      </c>
      <c r="G10299" s="53">
        <f t="array" ref="G10299">SUM(IF(A10299=A$5:A10299,IF(C10299=C$5:C10299,1,0),0))</f>
        <v>77</v>
      </c>
    </row>
    <row r="10300" spans="1:7" x14ac:dyDescent="0.25">
      <c r="A10300" s="52">
        <v>2019</v>
      </c>
      <c r="B10300" s="53" t="str">
        <f t="shared" si="320"/>
        <v>2019_IA78</v>
      </c>
      <c r="C10300" s="52" t="s">
        <v>370</v>
      </c>
      <c r="D10300" s="52" t="s">
        <v>928</v>
      </c>
      <c r="E10300" s="53" t="str">
        <f t="shared" si="321"/>
        <v>2019_IAPOTTAWATTAMIE</v>
      </c>
      <c r="F10300" s="52">
        <v>484350</v>
      </c>
      <c r="G10300" s="53">
        <f t="array" ref="G10300">SUM(IF(A10300=A$5:A10300,IF(C10300=C$5:C10300,1,0),0))</f>
        <v>78</v>
      </c>
    </row>
    <row r="10301" spans="1:7" x14ac:dyDescent="0.25">
      <c r="A10301" s="52">
        <v>2019</v>
      </c>
      <c r="B10301" s="53" t="str">
        <f t="shared" si="320"/>
        <v>2019_IA79</v>
      </c>
      <c r="C10301" s="52" t="s">
        <v>370</v>
      </c>
      <c r="D10301" s="52" t="s">
        <v>929</v>
      </c>
      <c r="E10301" s="53" t="str">
        <f t="shared" si="321"/>
        <v>2019_IAPOWESHIEK</v>
      </c>
      <c r="F10301" s="52">
        <v>484350</v>
      </c>
      <c r="G10301" s="53">
        <f t="array" ref="G10301">SUM(IF(A10301=A$5:A10301,IF(C10301=C$5:C10301,1,0),0))</f>
        <v>79</v>
      </c>
    </row>
    <row r="10302" spans="1:7" x14ac:dyDescent="0.25">
      <c r="A10302" s="52">
        <v>2019</v>
      </c>
      <c r="B10302" s="53" t="str">
        <f t="shared" si="320"/>
        <v>2019_IA80</v>
      </c>
      <c r="C10302" s="52" t="s">
        <v>370</v>
      </c>
      <c r="D10302" s="52" t="s">
        <v>930</v>
      </c>
      <c r="E10302" s="53" t="str">
        <f t="shared" si="321"/>
        <v>2019_IARINGGOLD</v>
      </c>
      <c r="F10302" s="52">
        <v>484350</v>
      </c>
      <c r="G10302" s="53">
        <f t="array" ref="G10302">SUM(IF(A10302=A$5:A10302,IF(C10302=C$5:C10302,1,0),0))</f>
        <v>80</v>
      </c>
    </row>
    <row r="10303" spans="1:7" x14ac:dyDescent="0.25">
      <c r="A10303" s="52">
        <v>2019</v>
      </c>
      <c r="B10303" s="53" t="str">
        <f t="shared" si="320"/>
        <v>2019_IA81</v>
      </c>
      <c r="C10303" s="52" t="s">
        <v>370</v>
      </c>
      <c r="D10303" s="52" t="s">
        <v>931</v>
      </c>
      <c r="E10303" s="53" t="str">
        <f t="shared" si="321"/>
        <v>2019_IASAC</v>
      </c>
      <c r="F10303" s="52">
        <v>484350</v>
      </c>
      <c r="G10303" s="53">
        <f t="array" ref="G10303">SUM(IF(A10303=A$5:A10303,IF(C10303=C$5:C10303,1,0),0))</f>
        <v>81</v>
      </c>
    </row>
    <row r="10304" spans="1:7" x14ac:dyDescent="0.25">
      <c r="A10304" s="52">
        <v>2019</v>
      </c>
      <c r="B10304" s="53" t="str">
        <f t="shared" si="320"/>
        <v>2019_IA82</v>
      </c>
      <c r="C10304" s="52" t="s">
        <v>370</v>
      </c>
      <c r="D10304" s="52" t="s">
        <v>541</v>
      </c>
      <c r="E10304" s="53" t="str">
        <f t="shared" si="321"/>
        <v>2019_IASCOTT</v>
      </c>
      <c r="F10304" s="52">
        <v>484350</v>
      </c>
      <c r="G10304" s="53">
        <f t="array" ref="G10304">SUM(IF(A10304=A$5:A10304,IF(C10304=C$5:C10304,1,0),0))</f>
        <v>82</v>
      </c>
    </row>
    <row r="10305" spans="1:7" x14ac:dyDescent="0.25">
      <c r="A10305" s="52">
        <v>2019</v>
      </c>
      <c r="B10305" s="53" t="str">
        <f t="shared" si="320"/>
        <v>2019_IA83</v>
      </c>
      <c r="C10305" s="52" t="s">
        <v>370</v>
      </c>
      <c r="D10305" s="52" t="s">
        <v>478</v>
      </c>
      <c r="E10305" s="53" t="str">
        <f t="shared" si="321"/>
        <v>2019_IASHELBY</v>
      </c>
      <c r="F10305" s="52">
        <v>484350</v>
      </c>
      <c r="G10305" s="53">
        <f t="array" ref="G10305">SUM(IF(A10305=A$5:A10305,IF(C10305=C$5:C10305,1,0),0))</f>
        <v>83</v>
      </c>
    </row>
    <row r="10306" spans="1:7" x14ac:dyDescent="0.25">
      <c r="A10306" s="52">
        <v>2019</v>
      </c>
      <c r="B10306" s="53" t="str">
        <f t="shared" si="320"/>
        <v>2019_IA84</v>
      </c>
      <c r="C10306" s="52" t="s">
        <v>370</v>
      </c>
      <c r="D10306" s="52" t="s">
        <v>932</v>
      </c>
      <c r="E10306" s="53" t="str">
        <f t="shared" si="321"/>
        <v>2019_IASIOUX</v>
      </c>
      <c r="F10306" s="52">
        <v>484350</v>
      </c>
      <c r="G10306" s="53">
        <f t="array" ref="G10306">SUM(IF(A10306=A$5:A10306,IF(C10306=C$5:C10306,1,0),0))</f>
        <v>84</v>
      </c>
    </row>
    <row r="10307" spans="1:7" x14ac:dyDescent="0.25">
      <c r="A10307" s="52">
        <v>2019</v>
      </c>
      <c r="B10307" s="53" t="str">
        <f t="shared" si="320"/>
        <v>2019_IA85</v>
      </c>
      <c r="C10307" s="52" t="s">
        <v>370</v>
      </c>
      <c r="D10307" s="52" t="s">
        <v>933</v>
      </c>
      <c r="E10307" s="53" t="str">
        <f t="shared" si="321"/>
        <v>2019_IASTORY</v>
      </c>
      <c r="F10307" s="52">
        <v>484350</v>
      </c>
      <c r="G10307" s="53">
        <f t="array" ref="G10307">SUM(IF(A10307=A$5:A10307,IF(C10307=C$5:C10307,1,0),0))</f>
        <v>85</v>
      </c>
    </row>
    <row r="10308" spans="1:7" x14ac:dyDescent="0.25">
      <c r="A10308" s="52">
        <v>2019</v>
      </c>
      <c r="B10308" s="53" t="str">
        <f t="shared" si="320"/>
        <v>2019_IA86</v>
      </c>
      <c r="C10308" s="52" t="s">
        <v>370</v>
      </c>
      <c r="D10308" s="52" t="s">
        <v>934</v>
      </c>
      <c r="E10308" s="53" t="str">
        <f t="shared" si="321"/>
        <v>2019_IATAMA</v>
      </c>
      <c r="F10308" s="52">
        <v>484350</v>
      </c>
      <c r="G10308" s="53">
        <f t="array" ref="G10308">SUM(IF(A10308=A$5:A10308,IF(C10308=C$5:C10308,1,0),0))</f>
        <v>86</v>
      </c>
    </row>
    <row r="10309" spans="1:7" x14ac:dyDescent="0.25">
      <c r="A10309" s="52">
        <v>2019</v>
      </c>
      <c r="B10309" s="53" t="str">
        <f t="shared" si="320"/>
        <v>2019_IA87</v>
      </c>
      <c r="C10309" s="52" t="s">
        <v>370</v>
      </c>
      <c r="D10309" s="52" t="s">
        <v>668</v>
      </c>
      <c r="E10309" s="53" t="str">
        <f t="shared" si="321"/>
        <v>2019_IATAYLOR</v>
      </c>
      <c r="F10309" s="52">
        <v>484350</v>
      </c>
      <c r="G10309" s="53">
        <f t="array" ref="G10309">SUM(IF(A10309=A$5:A10309,IF(C10309=C$5:C10309,1,0),0))</f>
        <v>87</v>
      </c>
    </row>
    <row r="10310" spans="1:7" x14ac:dyDescent="0.25">
      <c r="A10310" s="52">
        <v>2019</v>
      </c>
      <c r="B10310" s="53" t="str">
        <f t="shared" ref="B10310:B10373" si="322">A10310&amp;"_"&amp;C10310&amp;G10310</f>
        <v>2019_IA88</v>
      </c>
      <c r="C10310" s="52" t="s">
        <v>370</v>
      </c>
      <c r="D10310" s="52" t="s">
        <v>258</v>
      </c>
      <c r="E10310" s="53" t="str">
        <f t="shared" ref="E10310:E10373" si="323">A10310&amp;"_"&amp;C10310&amp;D10310</f>
        <v>2019_IAUNION</v>
      </c>
      <c r="F10310" s="52">
        <v>484350</v>
      </c>
      <c r="G10310" s="53">
        <f t="array" ref="G10310">SUM(IF(A10310=A$5:A10310,IF(C10310=C$5:C10310,1,0),0))</f>
        <v>88</v>
      </c>
    </row>
    <row r="10311" spans="1:7" x14ac:dyDescent="0.25">
      <c r="A10311" s="52">
        <v>2019</v>
      </c>
      <c r="B10311" s="53" t="str">
        <f t="shared" si="322"/>
        <v>2019_IA89</v>
      </c>
      <c r="C10311" s="52" t="s">
        <v>370</v>
      </c>
      <c r="D10311" s="52" t="s">
        <v>547</v>
      </c>
      <c r="E10311" s="53" t="str">
        <f t="shared" si="323"/>
        <v>2019_IAVAN BUREN</v>
      </c>
      <c r="F10311" s="52">
        <v>484350</v>
      </c>
      <c r="G10311" s="53">
        <f t="array" ref="G10311">SUM(IF(A10311=A$5:A10311,IF(C10311=C$5:C10311,1,0),0))</f>
        <v>89</v>
      </c>
    </row>
    <row r="10312" spans="1:7" x14ac:dyDescent="0.25">
      <c r="A10312" s="52">
        <v>2019</v>
      </c>
      <c r="B10312" s="53" t="str">
        <f t="shared" si="322"/>
        <v>2019_IA90</v>
      </c>
      <c r="C10312" s="52" t="s">
        <v>370</v>
      </c>
      <c r="D10312" s="52" t="s">
        <v>935</v>
      </c>
      <c r="E10312" s="53" t="str">
        <f t="shared" si="323"/>
        <v>2019_IAWAPELLO</v>
      </c>
      <c r="F10312" s="52">
        <v>484350</v>
      </c>
      <c r="G10312" s="53">
        <f t="array" ref="G10312">SUM(IF(A10312=A$5:A10312,IF(C10312=C$5:C10312,1,0),0))</f>
        <v>90</v>
      </c>
    </row>
    <row r="10313" spans="1:7" x14ac:dyDescent="0.25">
      <c r="A10313" s="52">
        <v>2019</v>
      </c>
      <c r="B10313" s="53" t="str">
        <f t="shared" si="322"/>
        <v>2019_IA91</v>
      </c>
      <c r="C10313" s="52" t="s">
        <v>370</v>
      </c>
      <c r="D10313" s="52" t="s">
        <v>336</v>
      </c>
      <c r="E10313" s="53" t="str">
        <f t="shared" si="323"/>
        <v>2019_IAWARREN</v>
      </c>
      <c r="F10313" s="52">
        <v>484350</v>
      </c>
      <c r="G10313" s="53">
        <f t="array" ref="G10313">SUM(IF(A10313=A$5:A10313,IF(C10313=C$5:C10313,1,0),0))</f>
        <v>91</v>
      </c>
    </row>
    <row r="10314" spans="1:7" x14ac:dyDescent="0.25">
      <c r="A10314" s="52">
        <v>2019</v>
      </c>
      <c r="B10314" s="53" t="str">
        <f t="shared" si="322"/>
        <v>2019_IA92</v>
      </c>
      <c r="C10314" s="52" t="s">
        <v>370</v>
      </c>
      <c r="D10314" s="52" t="s">
        <v>125</v>
      </c>
      <c r="E10314" s="53" t="str">
        <f t="shared" si="323"/>
        <v>2019_IAWASHINGTON</v>
      </c>
      <c r="F10314" s="52">
        <v>484350</v>
      </c>
      <c r="G10314" s="53">
        <f t="array" ref="G10314">SUM(IF(A10314=A$5:A10314,IF(C10314=C$5:C10314,1,0),0))</f>
        <v>92</v>
      </c>
    </row>
    <row r="10315" spans="1:7" x14ac:dyDescent="0.25">
      <c r="A10315" s="52">
        <v>2019</v>
      </c>
      <c r="B10315" s="53" t="str">
        <f t="shared" si="322"/>
        <v>2019_IA93</v>
      </c>
      <c r="C10315" s="52" t="s">
        <v>370</v>
      </c>
      <c r="D10315" s="52" t="s">
        <v>770</v>
      </c>
      <c r="E10315" s="53" t="str">
        <f t="shared" si="323"/>
        <v>2019_IAWAYNE</v>
      </c>
      <c r="F10315" s="52">
        <v>484350</v>
      </c>
      <c r="G10315" s="53">
        <f t="array" ref="G10315">SUM(IF(A10315=A$5:A10315,IF(C10315=C$5:C10315,1,0),0))</f>
        <v>93</v>
      </c>
    </row>
    <row r="10316" spans="1:7" x14ac:dyDescent="0.25">
      <c r="A10316" s="52">
        <v>2019</v>
      </c>
      <c r="B10316" s="53" t="str">
        <f t="shared" si="322"/>
        <v>2019_IA94</v>
      </c>
      <c r="C10316" s="52" t="s">
        <v>370</v>
      </c>
      <c r="D10316" s="52" t="s">
        <v>771</v>
      </c>
      <c r="E10316" s="53" t="str">
        <f t="shared" si="323"/>
        <v>2019_IAWEBSTER</v>
      </c>
      <c r="F10316" s="52">
        <v>484350</v>
      </c>
      <c r="G10316" s="53">
        <f t="array" ref="G10316">SUM(IF(A10316=A$5:A10316,IF(C10316=C$5:C10316,1,0),0))</f>
        <v>94</v>
      </c>
    </row>
    <row r="10317" spans="1:7" x14ac:dyDescent="0.25">
      <c r="A10317" s="52">
        <v>2019</v>
      </c>
      <c r="B10317" s="53" t="str">
        <f t="shared" si="322"/>
        <v>2019_IA95</v>
      </c>
      <c r="C10317" s="52" t="s">
        <v>370</v>
      </c>
      <c r="D10317" s="52" t="s">
        <v>856</v>
      </c>
      <c r="E10317" s="53" t="str">
        <f t="shared" si="323"/>
        <v>2019_IAWINNEBAGO</v>
      </c>
      <c r="F10317" s="52">
        <v>484350</v>
      </c>
      <c r="G10317" s="53">
        <f t="array" ref="G10317">SUM(IF(A10317=A$5:A10317,IF(C10317=C$5:C10317,1,0),0))</f>
        <v>95</v>
      </c>
    </row>
    <row r="10318" spans="1:7" x14ac:dyDescent="0.25">
      <c r="A10318" s="52">
        <v>2019</v>
      </c>
      <c r="B10318" s="53" t="str">
        <f t="shared" si="322"/>
        <v>2019_IA96</v>
      </c>
      <c r="C10318" s="52" t="s">
        <v>370</v>
      </c>
      <c r="D10318" s="52" t="s">
        <v>936</v>
      </c>
      <c r="E10318" s="53" t="str">
        <f t="shared" si="323"/>
        <v>2019_IAWINNESHIEK</v>
      </c>
      <c r="F10318" s="52">
        <v>484350</v>
      </c>
      <c r="G10318" s="53">
        <f t="array" ref="G10318">SUM(IF(A10318=A$5:A10318,IF(C10318=C$5:C10318,1,0),0))</f>
        <v>96</v>
      </c>
    </row>
    <row r="10319" spans="1:7" x14ac:dyDescent="0.25">
      <c r="A10319" s="52">
        <v>2019</v>
      </c>
      <c r="B10319" s="53" t="str">
        <f t="shared" si="322"/>
        <v>2019_IA97</v>
      </c>
      <c r="C10319" s="52" t="s">
        <v>370</v>
      </c>
      <c r="D10319" s="52" t="s">
        <v>937</v>
      </c>
      <c r="E10319" s="53" t="str">
        <f t="shared" si="323"/>
        <v>2019_IAWOODBURY</v>
      </c>
      <c r="F10319" s="52">
        <v>484350</v>
      </c>
      <c r="G10319" s="53">
        <f t="array" ref="G10319">SUM(IF(A10319=A$5:A10319,IF(C10319=C$5:C10319,1,0),0))</f>
        <v>97</v>
      </c>
    </row>
    <row r="10320" spans="1:7" x14ac:dyDescent="0.25">
      <c r="A10320" s="52">
        <v>2019</v>
      </c>
      <c r="B10320" s="53" t="str">
        <f t="shared" si="322"/>
        <v>2019_IA98</v>
      </c>
      <c r="C10320" s="52" t="s">
        <v>370</v>
      </c>
      <c r="D10320" s="52" t="s">
        <v>776</v>
      </c>
      <c r="E10320" s="53" t="str">
        <f t="shared" si="323"/>
        <v>2019_IAWORTH</v>
      </c>
      <c r="F10320" s="52">
        <v>484350</v>
      </c>
      <c r="G10320" s="53">
        <f t="array" ref="G10320">SUM(IF(A10320=A$5:A10320,IF(C10320=C$5:C10320,1,0),0))</f>
        <v>98</v>
      </c>
    </row>
    <row r="10321" spans="1:7" x14ac:dyDescent="0.25">
      <c r="A10321" s="52">
        <v>2019</v>
      </c>
      <c r="B10321" s="53" t="str">
        <f t="shared" si="322"/>
        <v>2019_IA99</v>
      </c>
      <c r="C10321" s="52" t="s">
        <v>370</v>
      </c>
      <c r="D10321" s="52" t="s">
        <v>938</v>
      </c>
      <c r="E10321" s="53" t="str">
        <f t="shared" si="323"/>
        <v>2019_IAWRIGHT</v>
      </c>
      <c r="F10321" s="52">
        <v>484350</v>
      </c>
      <c r="G10321" s="53">
        <f t="array" ref="G10321">SUM(IF(A10321=A$5:A10321,IF(C10321=C$5:C10321,1,0),0))</f>
        <v>99</v>
      </c>
    </row>
    <row r="10322" spans="1:7" x14ac:dyDescent="0.25">
      <c r="A10322" s="52">
        <v>2019</v>
      </c>
      <c r="B10322" s="53" t="str">
        <f t="shared" si="322"/>
        <v>2019_KS1</v>
      </c>
      <c r="C10322" s="52" t="s">
        <v>371</v>
      </c>
      <c r="D10322" s="52" t="s">
        <v>858</v>
      </c>
      <c r="E10322" s="53" t="str">
        <f t="shared" si="323"/>
        <v>2019_KSALLEN</v>
      </c>
      <c r="F10322" s="52">
        <v>484350</v>
      </c>
      <c r="G10322" s="53">
        <f t="array" ref="G10322">SUM(IF(A10322=A$5:A10322,IF(C10322=C$5:C10322,1,0),0))</f>
        <v>1</v>
      </c>
    </row>
    <row r="10323" spans="1:7" x14ac:dyDescent="0.25">
      <c r="A10323" s="52">
        <v>2019</v>
      </c>
      <c r="B10323" s="53" t="str">
        <f t="shared" si="322"/>
        <v>2019_KS2</v>
      </c>
      <c r="C10323" s="52" t="s">
        <v>371</v>
      </c>
      <c r="D10323" s="52" t="s">
        <v>939</v>
      </c>
      <c r="E10323" s="53" t="str">
        <f t="shared" si="323"/>
        <v>2019_KSANDERSON</v>
      </c>
      <c r="F10323" s="52">
        <v>484350</v>
      </c>
      <c r="G10323" s="53">
        <f t="array" ref="G10323">SUM(IF(A10323=A$5:A10323,IF(C10323=C$5:C10323,1,0),0))</f>
        <v>2</v>
      </c>
    </row>
    <row r="10324" spans="1:7" x14ac:dyDescent="0.25">
      <c r="A10324" s="52">
        <v>2019</v>
      </c>
      <c r="B10324" s="53" t="str">
        <f t="shared" si="322"/>
        <v>2019_KS3</v>
      </c>
      <c r="C10324" s="52" t="s">
        <v>371</v>
      </c>
      <c r="D10324" s="52" t="s">
        <v>940</v>
      </c>
      <c r="E10324" s="53" t="str">
        <f t="shared" si="323"/>
        <v>2019_KSATCHISON</v>
      </c>
      <c r="F10324" s="52">
        <v>484350</v>
      </c>
      <c r="G10324" s="53">
        <f t="array" ref="G10324">SUM(IF(A10324=A$5:A10324,IF(C10324=C$5:C10324,1,0),0))</f>
        <v>3</v>
      </c>
    </row>
    <row r="10325" spans="1:7" x14ac:dyDescent="0.25">
      <c r="A10325" s="52">
        <v>2019</v>
      </c>
      <c r="B10325" s="53" t="str">
        <f t="shared" si="322"/>
        <v>2019_KS4</v>
      </c>
      <c r="C10325" s="52" t="s">
        <v>371</v>
      </c>
      <c r="D10325" s="52" t="s">
        <v>941</v>
      </c>
      <c r="E10325" s="53" t="str">
        <f t="shared" si="323"/>
        <v>2019_KSBARBER</v>
      </c>
      <c r="F10325" s="52">
        <v>484350</v>
      </c>
      <c r="G10325" s="53">
        <f t="array" ref="G10325">SUM(IF(A10325=A$5:A10325,IF(C10325=C$5:C10325,1,0),0))</f>
        <v>4</v>
      </c>
    </row>
    <row r="10326" spans="1:7" x14ac:dyDescent="0.25">
      <c r="A10326" s="52">
        <v>2019</v>
      </c>
      <c r="B10326" s="53" t="str">
        <f t="shared" si="322"/>
        <v>2019_KS5</v>
      </c>
      <c r="C10326" s="52" t="s">
        <v>371</v>
      </c>
      <c r="D10326" s="52" t="s">
        <v>942</v>
      </c>
      <c r="E10326" s="53" t="str">
        <f t="shared" si="323"/>
        <v>2019_KSBARTON</v>
      </c>
      <c r="F10326" s="52">
        <v>484350</v>
      </c>
      <c r="G10326" s="53">
        <f t="array" ref="G10326">SUM(IF(A10326=A$5:A10326,IF(C10326=C$5:C10326,1,0),0))</f>
        <v>5</v>
      </c>
    </row>
    <row r="10327" spans="1:7" x14ac:dyDescent="0.25">
      <c r="A10327" s="52">
        <v>2019</v>
      </c>
      <c r="B10327" s="53" t="str">
        <f t="shared" si="322"/>
        <v>2019_KS6</v>
      </c>
      <c r="C10327" s="52" t="s">
        <v>371</v>
      </c>
      <c r="D10327" s="52" t="s">
        <v>943</v>
      </c>
      <c r="E10327" s="53" t="str">
        <f t="shared" si="323"/>
        <v>2019_KSBOURBON</v>
      </c>
      <c r="F10327" s="52">
        <v>484350</v>
      </c>
      <c r="G10327" s="53">
        <f t="array" ref="G10327">SUM(IF(A10327=A$5:A10327,IF(C10327=C$5:C10327,1,0),0))</f>
        <v>6</v>
      </c>
    </row>
    <row r="10328" spans="1:7" x14ac:dyDescent="0.25">
      <c r="A10328" s="52">
        <v>2019</v>
      </c>
      <c r="B10328" s="53" t="str">
        <f t="shared" si="322"/>
        <v>2019_KS7</v>
      </c>
      <c r="C10328" s="52" t="s">
        <v>371</v>
      </c>
      <c r="D10328" s="52" t="s">
        <v>808</v>
      </c>
      <c r="E10328" s="53" t="str">
        <f t="shared" si="323"/>
        <v>2019_KSBROWN</v>
      </c>
      <c r="F10328" s="52">
        <v>484350</v>
      </c>
      <c r="G10328" s="53">
        <f t="array" ref="G10328">SUM(IF(A10328=A$5:A10328,IF(C10328=C$5:C10328,1,0),0))</f>
        <v>7</v>
      </c>
    </row>
    <row r="10329" spans="1:7" x14ac:dyDescent="0.25">
      <c r="A10329" s="52">
        <v>2019</v>
      </c>
      <c r="B10329" s="53" t="str">
        <f t="shared" si="322"/>
        <v>2019_KS8</v>
      </c>
      <c r="C10329" s="52" t="s">
        <v>371</v>
      </c>
      <c r="D10329" s="52" t="s">
        <v>433</v>
      </c>
      <c r="E10329" s="53" t="str">
        <f t="shared" si="323"/>
        <v>2019_KSBUTLER</v>
      </c>
      <c r="F10329" s="52">
        <v>484350</v>
      </c>
      <c r="G10329" s="53">
        <f t="array" ref="G10329">SUM(IF(A10329=A$5:A10329,IF(C10329=C$5:C10329,1,0),0))</f>
        <v>8</v>
      </c>
    </row>
    <row r="10330" spans="1:7" x14ac:dyDescent="0.25">
      <c r="A10330" s="52">
        <v>2019</v>
      </c>
      <c r="B10330" s="53" t="str">
        <f t="shared" si="322"/>
        <v>2019_KS9</v>
      </c>
      <c r="C10330" s="52" t="s">
        <v>371</v>
      </c>
      <c r="D10330" s="52" t="s">
        <v>944</v>
      </c>
      <c r="E10330" s="53" t="str">
        <f t="shared" si="323"/>
        <v>2019_KSCHASE</v>
      </c>
      <c r="F10330" s="52">
        <v>484350</v>
      </c>
      <c r="G10330" s="53">
        <f t="array" ref="G10330">SUM(IF(A10330=A$5:A10330,IF(C10330=C$5:C10330,1,0),0))</f>
        <v>9</v>
      </c>
    </row>
    <row r="10331" spans="1:7" x14ac:dyDescent="0.25">
      <c r="A10331" s="52">
        <v>2019</v>
      </c>
      <c r="B10331" s="53" t="str">
        <f t="shared" si="322"/>
        <v>2019_KS10</v>
      </c>
      <c r="C10331" s="52" t="s">
        <v>371</v>
      </c>
      <c r="D10331" s="52" t="s">
        <v>945</v>
      </c>
      <c r="E10331" s="53" t="str">
        <f t="shared" si="323"/>
        <v>2019_KSCHAUTAUQUA</v>
      </c>
      <c r="F10331" s="52">
        <v>484350</v>
      </c>
      <c r="G10331" s="53">
        <f t="array" ref="G10331">SUM(IF(A10331=A$5:A10331,IF(C10331=C$5:C10331,1,0),0))</f>
        <v>10</v>
      </c>
    </row>
    <row r="10332" spans="1:7" x14ac:dyDescent="0.25">
      <c r="A10332" s="52">
        <v>2019</v>
      </c>
      <c r="B10332" s="53" t="str">
        <f t="shared" si="322"/>
        <v>2019_KS11</v>
      </c>
      <c r="C10332" s="52" t="s">
        <v>371</v>
      </c>
      <c r="D10332" s="52" t="s">
        <v>436</v>
      </c>
      <c r="E10332" s="53" t="str">
        <f t="shared" si="323"/>
        <v>2019_KSCHEROKEE</v>
      </c>
      <c r="F10332" s="52">
        <v>484350</v>
      </c>
      <c r="G10332" s="53">
        <f t="array" ref="G10332">SUM(IF(A10332=A$5:A10332,IF(C10332=C$5:C10332,1,0),0))</f>
        <v>11</v>
      </c>
    </row>
    <row r="10333" spans="1:7" x14ac:dyDescent="0.25">
      <c r="A10333" s="52">
        <v>2019</v>
      </c>
      <c r="B10333" s="53" t="str">
        <f t="shared" si="322"/>
        <v>2019_KS12</v>
      </c>
      <c r="C10333" s="52" t="s">
        <v>371</v>
      </c>
      <c r="D10333" s="52" t="s">
        <v>588</v>
      </c>
      <c r="E10333" s="53" t="str">
        <f t="shared" si="323"/>
        <v>2019_KSCHEYENNE</v>
      </c>
      <c r="F10333" s="52">
        <v>484350</v>
      </c>
      <c r="G10333" s="53">
        <f t="array" ref="G10333">SUM(IF(A10333=A$5:A10333,IF(C10333=C$5:C10333,1,0),0))</f>
        <v>12</v>
      </c>
    </row>
    <row r="10334" spans="1:7" x14ac:dyDescent="0.25">
      <c r="A10334" s="52">
        <v>2019</v>
      </c>
      <c r="B10334" s="53" t="str">
        <f t="shared" si="322"/>
        <v>2019_KS13</v>
      </c>
      <c r="C10334" s="52" t="s">
        <v>371</v>
      </c>
      <c r="D10334" s="52" t="s">
        <v>507</v>
      </c>
      <c r="E10334" s="53" t="str">
        <f t="shared" si="323"/>
        <v>2019_KSCLARK</v>
      </c>
      <c r="F10334" s="52">
        <v>484350</v>
      </c>
      <c r="G10334" s="53">
        <f t="array" ref="G10334">SUM(IF(A10334=A$5:A10334,IF(C10334=C$5:C10334,1,0),0))</f>
        <v>13</v>
      </c>
    </row>
    <row r="10335" spans="1:7" x14ac:dyDescent="0.25">
      <c r="A10335" s="52">
        <v>2019</v>
      </c>
      <c r="B10335" s="53" t="str">
        <f t="shared" si="322"/>
        <v>2019_KS14</v>
      </c>
      <c r="C10335" s="52" t="s">
        <v>371</v>
      </c>
      <c r="D10335" s="52" t="s">
        <v>439</v>
      </c>
      <c r="E10335" s="53" t="str">
        <f t="shared" si="323"/>
        <v>2019_KSCLAY</v>
      </c>
      <c r="F10335" s="52">
        <v>484350</v>
      </c>
      <c r="G10335" s="53">
        <f t="array" ref="G10335">SUM(IF(A10335=A$5:A10335,IF(C10335=C$5:C10335,1,0),0))</f>
        <v>14</v>
      </c>
    </row>
    <row r="10336" spans="1:7" x14ac:dyDescent="0.25">
      <c r="A10336" s="52">
        <v>2019</v>
      </c>
      <c r="B10336" s="53" t="str">
        <f t="shared" si="322"/>
        <v>2019_KS15</v>
      </c>
      <c r="C10336" s="52" t="s">
        <v>371</v>
      </c>
      <c r="D10336" s="52" t="s">
        <v>946</v>
      </c>
      <c r="E10336" s="53" t="str">
        <f t="shared" si="323"/>
        <v>2019_KSCLOUD</v>
      </c>
      <c r="F10336" s="52">
        <v>484350</v>
      </c>
      <c r="G10336" s="53">
        <f t="array" ref="G10336">SUM(IF(A10336=A$5:A10336,IF(C10336=C$5:C10336,1,0),0))</f>
        <v>15</v>
      </c>
    </row>
    <row r="10337" spans="1:7" x14ac:dyDescent="0.25">
      <c r="A10337" s="52">
        <v>2019</v>
      </c>
      <c r="B10337" s="53" t="str">
        <f t="shared" si="322"/>
        <v>2019_KS16</v>
      </c>
      <c r="C10337" s="52" t="s">
        <v>371</v>
      </c>
      <c r="D10337" s="52" t="s">
        <v>947</v>
      </c>
      <c r="E10337" s="53" t="str">
        <f t="shared" si="323"/>
        <v>2019_KSCOFFEY</v>
      </c>
      <c r="F10337" s="52">
        <v>484350</v>
      </c>
      <c r="G10337" s="53">
        <f t="array" ref="G10337">SUM(IF(A10337=A$5:A10337,IF(C10337=C$5:C10337,1,0),0))</f>
        <v>16</v>
      </c>
    </row>
    <row r="10338" spans="1:7" x14ac:dyDescent="0.25">
      <c r="A10338" s="52">
        <v>2019</v>
      </c>
      <c r="B10338" s="53" t="str">
        <f t="shared" si="322"/>
        <v>2019_KS17</v>
      </c>
      <c r="C10338" s="52" t="s">
        <v>371</v>
      </c>
      <c r="D10338" s="52" t="s">
        <v>948</v>
      </c>
      <c r="E10338" s="53" t="str">
        <f t="shared" si="323"/>
        <v>2019_KSCOMANCHE</v>
      </c>
      <c r="F10338" s="52">
        <v>484350</v>
      </c>
      <c r="G10338" s="53">
        <f t="array" ref="G10338">SUM(IF(A10338=A$5:A10338,IF(C10338=C$5:C10338,1,0),0))</f>
        <v>17</v>
      </c>
    </row>
    <row r="10339" spans="1:7" x14ac:dyDescent="0.25">
      <c r="A10339" s="52">
        <v>2019</v>
      </c>
      <c r="B10339" s="53" t="str">
        <f t="shared" si="322"/>
        <v>2019_KS18</v>
      </c>
      <c r="C10339" s="52" t="s">
        <v>371</v>
      </c>
      <c r="D10339" s="52" t="s">
        <v>949</v>
      </c>
      <c r="E10339" s="53" t="str">
        <f t="shared" si="323"/>
        <v>2019_KSCOWLEY</v>
      </c>
      <c r="F10339" s="52">
        <v>484350</v>
      </c>
      <c r="G10339" s="53">
        <f t="array" ref="G10339">SUM(IF(A10339=A$5:A10339,IF(C10339=C$5:C10339,1,0),0))</f>
        <v>18</v>
      </c>
    </row>
    <row r="10340" spans="1:7" x14ac:dyDescent="0.25">
      <c r="A10340" s="52">
        <v>2019</v>
      </c>
      <c r="B10340" s="53" t="str">
        <f t="shared" si="322"/>
        <v>2019_KS19</v>
      </c>
      <c r="C10340" s="52" t="s">
        <v>371</v>
      </c>
      <c r="D10340" s="52" t="s">
        <v>512</v>
      </c>
      <c r="E10340" s="53" t="str">
        <f t="shared" si="323"/>
        <v>2019_KSCRAWFORD</v>
      </c>
      <c r="F10340" s="52">
        <v>484350</v>
      </c>
      <c r="G10340" s="53">
        <f t="array" ref="G10340">SUM(IF(A10340=A$5:A10340,IF(C10340=C$5:C10340,1,0),0))</f>
        <v>19</v>
      </c>
    </row>
    <row r="10341" spans="1:7" x14ac:dyDescent="0.25">
      <c r="A10341" s="52">
        <v>2019</v>
      </c>
      <c r="B10341" s="53" t="str">
        <f t="shared" si="322"/>
        <v>2019_KS20</v>
      </c>
      <c r="C10341" s="52" t="s">
        <v>371</v>
      </c>
      <c r="D10341" s="52" t="s">
        <v>702</v>
      </c>
      <c r="E10341" s="53" t="str">
        <f t="shared" si="323"/>
        <v>2019_KSDECATUR</v>
      </c>
      <c r="F10341" s="52">
        <v>484350</v>
      </c>
      <c r="G10341" s="53">
        <f t="array" ref="G10341">SUM(IF(A10341=A$5:A10341,IF(C10341=C$5:C10341,1,0),0))</f>
        <v>20</v>
      </c>
    </row>
    <row r="10342" spans="1:7" x14ac:dyDescent="0.25">
      <c r="A10342" s="52">
        <v>2019</v>
      </c>
      <c r="B10342" s="53" t="str">
        <f t="shared" si="322"/>
        <v>2019_KS21</v>
      </c>
      <c r="C10342" s="52" t="s">
        <v>371</v>
      </c>
      <c r="D10342" s="52" t="s">
        <v>910</v>
      </c>
      <c r="E10342" s="53" t="str">
        <f t="shared" si="323"/>
        <v>2019_KSDICKINSON</v>
      </c>
      <c r="F10342" s="52">
        <v>484350</v>
      </c>
      <c r="G10342" s="53">
        <f t="array" ref="G10342">SUM(IF(A10342=A$5:A10342,IF(C10342=C$5:C10342,1,0),0))</f>
        <v>21</v>
      </c>
    </row>
    <row r="10343" spans="1:7" x14ac:dyDescent="0.25">
      <c r="A10343" s="52">
        <v>2019</v>
      </c>
      <c r="B10343" s="53" t="str">
        <f t="shared" si="322"/>
        <v>2019_KS22</v>
      </c>
      <c r="C10343" s="52" t="s">
        <v>371</v>
      </c>
      <c r="D10343" s="52" t="s">
        <v>950</v>
      </c>
      <c r="E10343" s="53" t="str">
        <f t="shared" si="323"/>
        <v>2019_KSDONIPHAN</v>
      </c>
      <c r="F10343" s="52">
        <v>484350</v>
      </c>
      <c r="G10343" s="53">
        <f t="array" ref="G10343">SUM(IF(A10343=A$5:A10343,IF(C10343=C$5:C10343,1,0),0))</f>
        <v>22</v>
      </c>
    </row>
    <row r="10344" spans="1:7" x14ac:dyDescent="0.25">
      <c r="A10344" s="52">
        <v>2019</v>
      </c>
      <c r="B10344" s="53" t="str">
        <f t="shared" si="322"/>
        <v>2019_KS23</v>
      </c>
      <c r="C10344" s="52" t="s">
        <v>371</v>
      </c>
      <c r="D10344" s="52" t="s">
        <v>190</v>
      </c>
      <c r="E10344" s="53" t="str">
        <f t="shared" si="323"/>
        <v>2019_KSDOUGLAS</v>
      </c>
      <c r="F10344" s="52">
        <v>484350</v>
      </c>
      <c r="G10344" s="53">
        <f t="array" ref="G10344">SUM(IF(A10344=A$5:A10344,IF(C10344=C$5:C10344,1,0),0))</f>
        <v>23</v>
      </c>
    </row>
    <row r="10345" spans="1:7" x14ac:dyDescent="0.25">
      <c r="A10345" s="52">
        <v>2019</v>
      </c>
      <c r="B10345" s="53" t="str">
        <f t="shared" si="322"/>
        <v>2019_KS24</v>
      </c>
      <c r="C10345" s="52" t="s">
        <v>371</v>
      </c>
      <c r="D10345" s="52" t="s">
        <v>818</v>
      </c>
      <c r="E10345" s="53" t="str">
        <f t="shared" si="323"/>
        <v>2019_KSEDWARDS</v>
      </c>
      <c r="F10345" s="52">
        <v>484350</v>
      </c>
      <c r="G10345" s="53">
        <f t="array" ref="G10345">SUM(IF(A10345=A$5:A10345,IF(C10345=C$5:C10345,1,0),0))</f>
        <v>24</v>
      </c>
    </row>
    <row r="10346" spans="1:7" x14ac:dyDescent="0.25">
      <c r="A10346" s="52">
        <v>2019</v>
      </c>
      <c r="B10346" s="53" t="str">
        <f t="shared" si="322"/>
        <v>2019_KS25</v>
      </c>
      <c r="C10346" s="52" t="s">
        <v>371</v>
      </c>
      <c r="D10346" s="52" t="s">
        <v>951</v>
      </c>
      <c r="E10346" s="53" t="str">
        <f t="shared" si="323"/>
        <v>2019_KSELK</v>
      </c>
      <c r="F10346" s="52">
        <v>484350</v>
      </c>
      <c r="G10346" s="53">
        <f t="array" ref="G10346">SUM(IF(A10346=A$5:A10346,IF(C10346=C$5:C10346,1,0),0))</f>
        <v>25</v>
      </c>
    </row>
    <row r="10347" spans="1:7" x14ac:dyDescent="0.25">
      <c r="A10347" s="52">
        <v>2019</v>
      </c>
      <c r="B10347" s="53" t="str">
        <f t="shared" si="322"/>
        <v>2019_KS26</v>
      </c>
      <c r="C10347" s="52" t="s">
        <v>371</v>
      </c>
      <c r="D10347" s="52" t="s">
        <v>952</v>
      </c>
      <c r="E10347" s="53" t="str">
        <f t="shared" si="323"/>
        <v>2019_KSELLIS</v>
      </c>
      <c r="F10347" s="52">
        <v>484350</v>
      </c>
      <c r="G10347" s="53">
        <f t="array" ref="G10347">SUM(IF(A10347=A$5:A10347,IF(C10347=C$5:C10347,1,0),0))</f>
        <v>26</v>
      </c>
    </row>
    <row r="10348" spans="1:7" x14ac:dyDescent="0.25">
      <c r="A10348" s="52">
        <v>2019</v>
      </c>
      <c r="B10348" s="53" t="str">
        <f t="shared" si="322"/>
        <v>2019_KS27</v>
      </c>
      <c r="C10348" s="52" t="s">
        <v>371</v>
      </c>
      <c r="D10348" s="52" t="s">
        <v>953</v>
      </c>
      <c r="E10348" s="53" t="str">
        <f t="shared" si="323"/>
        <v>2019_KSELLSWORTH</v>
      </c>
      <c r="F10348" s="52">
        <v>484350</v>
      </c>
      <c r="G10348" s="53">
        <f t="array" ref="G10348">SUM(IF(A10348=A$5:A10348,IF(C10348=C$5:C10348,1,0),0))</f>
        <v>27</v>
      </c>
    </row>
    <row r="10349" spans="1:7" x14ac:dyDescent="0.25">
      <c r="A10349" s="52">
        <v>2019</v>
      </c>
      <c r="B10349" s="53" t="str">
        <f t="shared" si="322"/>
        <v>2019_KS28</v>
      </c>
      <c r="C10349" s="52" t="s">
        <v>371</v>
      </c>
      <c r="D10349" s="52" t="s">
        <v>954</v>
      </c>
      <c r="E10349" s="53" t="str">
        <f t="shared" si="323"/>
        <v>2019_KSFINNEY</v>
      </c>
      <c r="F10349" s="52">
        <v>484350</v>
      </c>
      <c r="G10349" s="53">
        <f t="array" ref="G10349">SUM(IF(A10349=A$5:A10349,IF(C10349=C$5:C10349,1,0),0))</f>
        <v>28</v>
      </c>
    </row>
    <row r="10350" spans="1:7" x14ac:dyDescent="0.25">
      <c r="A10350" s="52">
        <v>2019</v>
      </c>
      <c r="B10350" s="53" t="str">
        <f t="shared" si="322"/>
        <v>2019_KS29</v>
      </c>
      <c r="C10350" s="52" t="s">
        <v>371</v>
      </c>
      <c r="D10350" s="52" t="s">
        <v>819</v>
      </c>
      <c r="E10350" s="53" t="str">
        <f t="shared" si="323"/>
        <v>2019_KSFORD</v>
      </c>
      <c r="F10350" s="52">
        <v>484350</v>
      </c>
      <c r="G10350" s="53">
        <f t="array" ref="G10350">SUM(IF(A10350=A$5:A10350,IF(C10350=C$5:C10350,1,0),0))</f>
        <v>29</v>
      </c>
    </row>
    <row r="10351" spans="1:7" x14ac:dyDescent="0.25">
      <c r="A10351" s="52">
        <v>2019</v>
      </c>
      <c r="B10351" s="53" t="str">
        <f t="shared" si="322"/>
        <v>2019_KS30</v>
      </c>
      <c r="C10351" s="52" t="s">
        <v>371</v>
      </c>
      <c r="D10351" s="52" t="s">
        <v>455</v>
      </c>
      <c r="E10351" s="53" t="str">
        <f t="shared" si="323"/>
        <v>2019_KSFRANKLIN</v>
      </c>
      <c r="F10351" s="52">
        <v>484350</v>
      </c>
      <c r="G10351" s="53">
        <f t="array" ref="G10351">SUM(IF(A10351=A$5:A10351,IF(C10351=C$5:C10351,1,0),0))</f>
        <v>30</v>
      </c>
    </row>
    <row r="10352" spans="1:7" x14ac:dyDescent="0.25">
      <c r="A10352" s="52">
        <v>2019</v>
      </c>
      <c r="B10352" s="53" t="str">
        <f t="shared" si="322"/>
        <v>2019_KS31</v>
      </c>
      <c r="C10352" s="52" t="s">
        <v>371</v>
      </c>
      <c r="D10352" s="52" t="s">
        <v>955</v>
      </c>
      <c r="E10352" s="53" t="str">
        <f t="shared" si="323"/>
        <v>2019_KSGEARY</v>
      </c>
      <c r="F10352" s="52">
        <v>484350</v>
      </c>
      <c r="G10352" s="53">
        <f t="array" ref="G10352">SUM(IF(A10352=A$5:A10352,IF(C10352=C$5:C10352,1,0),0))</f>
        <v>31</v>
      </c>
    </row>
    <row r="10353" spans="1:7" x14ac:dyDescent="0.25">
      <c r="A10353" s="52">
        <v>2019</v>
      </c>
      <c r="B10353" s="53" t="str">
        <f t="shared" si="322"/>
        <v>2019_KS32</v>
      </c>
      <c r="C10353" s="52" t="s">
        <v>371</v>
      </c>
      <c r="D10353" s="52" t="s">
        <v>956</v>
      </c>
      <c r="E10353" s="53" t="str">
        <f t="shared" si="323"/>
        <v>2019_KSGOVE</v>
      </c>
      <c r="F10353" s="52">
        <v>484350</v>
      </c>
      <c r="G10353" s="53">
        <f t="array" ref="G10353">SUM(IF(A10353=A$5:A10353,IF(C10353=C$5:C10353,1,0),0))</f>
        <v>32</v>
      </c>
    </row>
    <row r="10354" spans="1:7" x14ac:dyDescent="0.25">
      <c r="A10354" s="52">
        <v>2019</v>
      </c>
      <c r="B10354" s="53" t="str">
        <f t="shared" si="322"/>
        <v>2019_KS33</v>
      </c>
      <c r="C10354" s="52" t="s">
        <v>371</v>
      </c>
      <c r="D10354" s="52" t="s">
        <v>491</v>
      </c>
      <c r="E10354" s="53" t="str">
        <f t="shared" si="323"/>
        <v>2019_KSGRAHAM</v>
      </c>
      <c r="F10354" s="52">
        <v>484350</v>
      </c>
      <c r="G10354" s="53">
        <f t="array" ref="G10354">SUM(IF(A10354=A$5:A10354,IF(C10354=C$5:C10354,1,0),0))</f>
        <v>33</v>
      </c>
    </row>
    <row r="10355" spans="1:7" x14ac:dyDescent="0.25">
      <c r="A10355" s="52">
        <v>2019</v>
      </c>
      <c r="B10355" s="53" t="str">
        <f t="shared" si="322"/>
        <v>2019_KS34</v>
      </c>
      <c r="C10355" s="52" t="s">
        <v>371</v>
      </c>
      <c r="D10355" s="52" t="s">
        <v>520</v>
      </c>
      <c r="E10355" s="53" t="str">
        <f t="shared" si="323"/>
        <v>2019_KSGRANT</v>
      </c>
      <c r="F10355" s="52">
        <v>484350</v>
      </c>
      <c r="G10355" s="53">
        <f t="array" ref="G10355">SUM(IF(A10355=A$5:A10355,IF(C10355=C$5:C10355,1,0),0))</f>
        <v>34</v>
      </c>
    </row>
    <row r="10356" spans="1:7" x14ac:dyDescent="0.25">
      <c r="A10356" s="52">
        <v>2019</v>
      </c>
      <c r="B10356" s="53" t="str">
        <f t="shared" si="322"/>
        <v>2019_KS35</v>
      </c>
      <c r="C10356" s="52" t="s">
        <v>371</v>
      </c>
      <c r="D10356" s="52" t="s">
        <v>957</v>
      </c>
      <c r="E10356" s="53" t="str">
        <f t="shared" si="323"/>
        <v>2019_KSGRAY</v>
      </c>
      <c r="F10356" s="52">
        <v>484350</v>
      </c>
      <c r="G10356" s="53">
        <f t="array" ref="G10356">SUM(IF(A10356=A$5:A10356,IF(C10356=C$5:C10356,1,0),0))</f>
        <v>35</v>
      </c>
    </row>
    <row r="10357" spans="1:7" x14ac:dyDescent="0.25">
      <c r="A10357" s="52">
        <v>2019</v>
      </c>
      <c r="B10357" s="53" t="str">
        <f t="shared" si="322"/>
        <v>2019_KS36</v>
      </c>
      <c r="C10357" s="52" t="s">
        <v>371</v>
      </c>
      <c r="D10357" s="52" t="s">
        <v>958</v>
      </c>
      <c r="E10357" s="53" t="str">
        <f t="shared" si="323"/>
        <v>2019_KSGREELEY</v>
      </c>
      <c r="F10357" s="52">
        <v>484350</v>
      </c>
      <c r="G10357" s="53">
        <f t="array" ref="G10357">SUM(IF(A10357=A$5:A10357,IF(C10357=C$5:C10357,1,0),0))</f>
        <v>36</v>
      </c>
    </row>
    <row r="10358" spans="1:7" x14ac:dyDescent="0.25">
      <c r="A10358" s="52">
        <v>2019</v>
      </c>
      <c r="B10358" s="53" t="str">
        <f t="shared" si="322"/>
        <v>2019_KS37</v>
      </c>
      <c r="C10358" s="52" t="s">
        <v>371</v>
      </c>
      <c r="D10358" s="52" t="s">
        <v>959</v>
      </c>
      <c r="E10358" s="53" t="str">
        <f t="shared" si="323"/>
        <v>2019_KSGREENWOOD</v>
      </c>
      <c r="F10358" s="52">
        <v>484350</v>
      </c>
      <c r="G10358" s="53">
        <f t="array" ref="G10358">SUM(IF(A10358=A$5:A10358,IF(C10358=C$5:C10358,1,0),0))</f>
        <v>37</v>
      </c>
    </row>
    <row r="10359" spans="1:7" x14ac:dyDescent="0.25">
      <c r="A10359" s="52">
        <v>2019</v>
      </c>
      <c r="B10359" s="53" t="str">
        <f t="shared" si="322"/>
        <v>2019_KS38</v>
      </c>
      <c r="C10359" s="52" t="s">
        <v>371</v>
      </c>
      <c r="D10359" s="52" t="s">
        <v>642</v>
      </c>
      <c r="E10359" s="53" t="str">
        <f t="shared" si="323"/>
        <v>2019_KSHAMILTON</v>
      </c>
      <c r="F10359" s="52">
        <v>484350</v>
      </c>
      <c r="G10359" s="53">
        <f t="array" ref="G10359">SUM(IF(A10359=A$5:A10359,IF(C10359=C$5:C10359,1,0),0))</f>
        <v>38</v>
      </c>
    </row>
    <row r="10360" spans="1:7" x14ac:dyDescent="0.25">
      <c r="A10360" s="52">
        <v>2019</v>
      </c>
      <c r="B10360" s="53" t="str">
        <f t="shared" si="322"/>
        <v>2019_KS39</v>
      </c>
      <c r="C10360" s="52" t="s">
        <v>371</v>
      </c>
      <c r="D10360" s="52" t="s">
        <v>960</v>
      </c>
      <c r="E10360" s="53" t="str">
        <f t="shared" si="323"/>
        <v>2019_KSHARPER</v>
      </c>
      <c r="F10360" s="52">
        <v>484350</v>
      </c>
      <c r="G10360" s="53">
        <f t="array" ref="G10360">SUM(IF(A10360=A$5:A10360,IF(C10360=C$5:C10360,1,0),0))</f>
        <v>39</v>
      </c>
    </row>
    <row r="10361" spans="1:7" x14ac:dyDescent="0.25">
      <c r="A10361" s="52">
        <v>2019</v>
      </c>
      <c r="B10361" s="53" t="str">
        <f t="shared" si="322"/>
        <v>2019_KS40</v>
      </c>
      <c r="C10361" s="52" t="s">
        <v>371</v>
      </c>
      <c r="D10361" s="52" t="s">
        <v>961</v>
      </c>
      <c r="E10361" s="53" t="str">
        <f t="shared" si="323"/>
        <v>2019_KSHARVEY</v>
      </c>
      <c r="F10361" s="52">
        <v>484350</v>
      </c>
      <c r="G10361" s="53">
        <f t="array" ref="G10361">SUM(IF(A10361=A$5:A10361,IF(C10361=C$5:C10361,1,0),0))</f>
        <v>40</v>
      </c>
    </row>
    <row r="10362" spans="1:7" x14ac:dyDescent="0.25">
      <c r="A10362" s="52">
        <v>2019</v>
      </c>
      <c r="B10362" s="53" t="str">
        <f t="shared" si="322"/>
        <v>2019_KS41</v>
      </c>
      <c r="C10362" s="52" t="s">
        <v>371</v>
      </c>
      <c r="D10362" s="52" t="s">
        <v>962</v>
      </c>
      <c r="E10362" s="53" t="str">
        <f t="shared" si="323"/>
        <v>2019_KSHASKELL</v>
      </c>
      <c r="F10362" s="52">
        <v>484350</v>
      </c>
      <c r="G10362" s="53">
        <f t="array" ref="G10362">SUM(IF(A10362=A$5:A10362,IF(C10362=C$5:C10362,1,0),0))</f>
        <v>41</v>
      </c>
    </row>
    <row r="10363" spans="1:7" x14ac:dyDescent="0.25">
      <c r="A10363" s="52">
        <v>2019</v>
      </c>
      <c r="B10363" s="53" t="str">
        <f t="shared" si="322"/>
        <v>2019_KS42</v>
      </c>
      <c r="C10363" s="52" t="s">
        <v>371</v>
      </c>
      <c r="D10363" s="52" t="s">
        <v>963</v>
      </c>
      <c r="E10363" s="53" t="str">
        <f t="shared" si="323"/>
        <v>2019_KSHODGEMAN</v>
      </c>
      <c r="F10363" s="52">
        <v>484350</v>
      </c>
      <c r="G10363" s="53">
        <f t="array" ref="G10363">SUM(IF(A10363=A$5:A10363,IF(C10363=C$5:C10363,1,0),0))</f>
        <v>42</v>
      </c>
    </row>
    <row r="10364" spans="1:7" x14ac:dyDescent="0.25">
      <c r="A10364" s="52">
        <v>2019</v>
      </c>
      <c r="B10364" s="53" t="str">
        <f t="shared" si="322"/>
        <v>2019_KS43</v>
      </c>
      <c r="C10364" s="52" t="s">
        <v>371</v>
      </c>
      <c r="D10364" s="52" t="s">
        <v>460</v>
      </c>
      <c r="E10364" s="53" t="str">
        <f t="shared" si="323"/>
        <v>2019_KSJACKSON</v>
      </c>
      <c r="F10364" s="52">
        <v>484350</v>
      </c>
      <c r="G10364" s="53">
        <f t="array" ref="G10364">SUM(IF(A10364=A$5:A10364,IF(C10364=C$5:C10364,1,0),0))</f>
        <v>43</v>
      </c>
    </row>
    <row r="10365" spans="1:7" x14ac:dyDescent="0.25">
      <c r="A10365" s="52">
        <v>2019</v>
      </c>
      <c r="B10365" s="53" t="str">
        <f t="shared" si="322"/>
        <v>2019_KS44</v>
      </c>
      <c r="C10365" s="52" t="s">
        <v>371</v>
      </c>
      <c r="D10365" s="52" t="s">
        <v>196</v>
      </c>
      <c r="E10365" s="53" t="str">
        <f t="shared" si="323"/>
        <v>2019_KSJEFFERSON</v>
      </c>
      <c r="F10365" s="52">
        <v>484350</v>
      </c>
      <c r="G10365" s="53">
        <f t="array" ref="G10365">SUM(IF(A10365=A$5:A10365,IF(C10365=C$5:C10365,1,0),0))</f>
        <v>44</v>
      </c>
    </row>
    <row r="10366" spans="1:7" x14ac:dyDescent="0.25">
      <c r="A10366" s="52">
        <v>2019</v>
      </c>
      <c r="B10366" s="53" t="str">
        <f t="shared" si="322"/>
        <v>2019_KS45</v>
      </c>
      <c r="C10366" s="52" t="s">
        <v>371</v>
      </c>
      <c r="D10366" s="52" t="s">
        <v>964</v>
      </c>
      <c r="E10366" s="53" t="str">
        <f t="shared" si="323"/>
        <v>2019_KSJEWELL</v>
      </c>
      <c r="F10366" s="52">
        <v>484350</v>
      </c>
      <c r="G10366" s="53">
        <f t="array" ref="G10366">SUM(IF(A10366=A$5:A10366,IF(C10366=C$5:C10366,1,0),0))</f>
        <v>45</v>
      </c>
    </row>
    <row r="10367" spans="1:7" x14ac:dyDescent="0.25">
      <c r="A10367" s="52">
        <v>2019</v>
      </c>
      <c r="B10367" s="53" t="str">
        <f t="shared" si="322"/>
        <v>2019_KS46</v>
      </c>
      <c r="C10367" s="52" t="s">
        <v>371</v>
      </c>
      <c r="D10367" s="52" t="s">
        <v>525</v>
      </c>
      <c r="E10367" s="53" t="str">
        <f t="shared" si="323"/>
        <v>2019_KSJOHNSON</v>
      </c>
      <c r="F10367" s="52">
        <v>484350</v>
      </c>
      <c r="G10367" s="53">
        <f t="array" ref="G10367">SUM(IF(A10367=A$5:A10367,IF(C10367=C$5:C10367,1,0),0))</f>
        <v>46</v>
      </c>
    </row>
    <row r="10368" spans="1:7" x14ac:dyDescent="0.25">
      <c r="A10368" s="52">
        <v>2019</v>
      </c>
      <c r="B10368" s="53" t="str">
        <f t="shared" si="322"/>
        <v>2019_KS47</v>
      </c>
      <c r="C10368" s="52" t="s">
        <v>371</v>
      </c>
      <c r="D10368" s="52" t="s">
        <v>965</v>
      </c>
      <c r="E10368" s="53" t="str">
        <f t="shared" si="323"/>
        <v>2019_KSKEARNY</v>
      </c>
      <c r="F10368" s="52">
        <v>484350</v>
      </c>
      <c r="G10368" s="53">
        <f t="array" ref="G10368">SUM(IF(A10368=A$5:A10368,IF(C10368=C$5:C10368,1,0),0))</f>
        <v>47</v>
      </c>
    </row>
    <row r="10369" spans="1:7" x14ac:dyDescent="0.25">
      <c r="A10369" s="52">
        <v>2019</v>
      </c>
      <c r="B10369" s="53" t="str">
        <f t="shared" si="322"/>
        <v>2019_KS48</v>
      </c>
      <c r="C10369" s="52" t="s">
        <v>371</v>
      </c>
      <c r="D10369" s="52" t="s">
        <v>966</v>
      </c>
      <c r="E10369" s="53" t="str">
        <f t="shared" si="323"/>
        <v>2019_KSKINGMAN</v>
      </c>
      <c r="F10369" s="52">
        <v>484350</v>
      </c>
      <c r="G10369" s="53">
        <f t="array" ref="G10369">SUM(IF(A10369=A$5:A10369,IF(C10369=C$5:C10369,1,0),0))</f>
        <v>48</v>
      </c>
    </row>
    <row r="10370" spans="1:7" x14ac:dyDescent="0.25">
      <c r="A10370" s="52">
        <v>2019</v>
      </c>
      <c r="B10370" s="53" t="str">
        <f t="shared" si="322"/>
        <v>2019_KS49</v>
      </c>
      <c r="C10370" s="52" t="s">
        <v>371</v>
      </c>
      <c r="D10370" s="52" t="s">
        <v>600</v>
      </c>
      <c r="E10370" s="53" t="str">
        <f t="shared" si="323"/>
        <v>2019_KSKIOWA</v>
      </c>
      <c r="F10370" s="52">
        <v>484350</v>
      </c>
      <c r="G10370" s="53">
        <f t="array" ref="G10370">SUM(IF(A10370=A$5:A10370,IF(C10370=C$5:C10370,1,0),0))</f>
        <v>49</v>
      </c>
    </row>
    <row r="10371" spans="1:7" x14ac:dyDescent="0.25">
      <c r="A10371" s="52">
        <v>2019</v>
      </c>
      <c r="B10371" s="53" t="str">
        <f t="shared" si="322"/>
        <v>2019_KS50</v>
      </c>
      <c r="C10371" s="52" t="s">
        <v>371</v>
      </c>
      <c r="D10371" s="52" t="s">
        <v>967</v>
      </c>
      <c r="E10371" s="53" t="str">
        <f t="shared" si="323"/>
        <v>2019_KSLABETTE</v>
      </c>
      <c r="F10371" s="52">
        <v>484350</v>
      </c>
      <c r="G10371" s="53">
        <f t="array" ref="G10371">SUM(IF(A10371=A$5:A10371,IF(C10371=C$5:C10371,1,0),0))</f>
        <v>50</v>
      </c>
    </row>
    <row r="10372" spans="1:7" x14ac:dyDescent="0.25">
      <c r="A10372" s="52">
        <v>2019</v>
      </c>
      <c r="B10372" s="53" t="str">
        <f t="shared" si="322"/>
        <v>2019_KS51</v>
      </c>
      <c r="C10372" s="52" t="s">
        <v>371</v>
      </c>
      <c r="D10372" s="52" t="s">
        <v>968</v>
      </c>
      <c r="E10372" s="53" t="str">
        <f t="shared" si="323"/>
        <v>2019_KSLANE</v>
      </c>
      <c r="F10372" s="52">
        <v>484350</v>
      </c>
      <c r="G10372" s="53">
        <f t="array" ref="G10372">SUM(IF(A10372=A$5:A10372,IF(C10372=C$5:C10372,1,0),0))</f>
        <v>51</v>
      </c>
    </row>
    <row r="10373" spans="1:7" x14ac:dyDescent="0.25">
      <c r="A10373" s="52">
        <v>2019</v>
      </c>
      <c r="B10373" s="53" t="str">
        <f t="shared" si="322"/>
        <v>2019_KS52</v>
      </c>
      <c r="C10373" s="52" t="s">
        <v>371</v>
      </c>
      <c r="D10373" s="52" t="s">
        <v>969</v>
      </c>
      <c r="E10373" s="53" t="str">
        <f t="shared" si="323"/>
        <v>2019_KSLEAVENWORTH</v>
      </c>
      <c r="F10373" s="52">
        <v>484350</v>
      </c>
      <c r="G10373" s="53">
        <f t="array" ref="G10373">SUM(IF(A10373=A$5:A10373,IF(C10373=C$5:C10373,1,0),0))</f>
        <v>52</v>
      </c>
    </row>
    <row r="10374" spans="1:7" x14ac:dyDescent="0.25">
      <c r="A10374" s="52">
        <v>2019</v>
      </c>
      <c r="B10374" s="53" t="str">
        <f t="shared" ref="B10374:B10437" si="324">A10374&amp;"_"&amp;C10374&amp;G10374</f>
        <v>2019_KS53</v>
      </c>
      <c r="C10374" s="52" t="s">
        <v>371</v>
      </c>
      <c r="D10374" s="52" t="s">
        <v>221</v>
      </c>
      <c r="E10374" s="53" t="str">
        <f t="shared" ref="E10374:E10437" si="325">A10374&amp;"_"&amp;C10374&amp;D10374</f>
        <v>2019_KSLINCOLN</v>
      </c>
      <c r="F10374" s="52">
        <v>484350</v>
      </c>
      <c r="G10374" s="53">
        <f t="array" ref="G10374">SUM(IF(A10374=A$5:A10374,IF(C10374=C$5:C10374,1,0),0))</f>
        <v>53</v>
      </c>
    </row>
    <row r="10375" spans="1:7" x14ac:dyDescent="0.25">
      <c r="A10375" s="52">
        <v>2019</v>
      </c>
      <c r="B10375" s="53" t="str">
        <f t="shared" si="324"/>
        <v>2019_KS54</v>
      </c>
      <c r="C10375" s="52" t="s">
        <v>371</v>
      </c>
      <c r="D10375" s="52" t="s">
        <v>917</v>
      </c>
      <c r="E10375" s="53" t="str">
        <f t="shared" si="325"/>
        <v>2019_KSLINN</v>
      </c>
      <c r="F10375" s="52">
        <v>484350</v>
      </c>
      <c r="G10375" s="53">
        <f t="array" ref="G10375">SUM(IF(A10375=A$5:A10375,IF(C10375=C$5:C10375,1,0),0))</f>
        <v>54</v>
      </c>
    </row>
    <row r="10376" spans="1:7" x14ac:dyDescent="0.25">
      <c r="A10376" s="52">
        <v>2019</v>
      </c>
      <c r="B10376" s="53" t="str">
        <f t="shared" si="324"/>
        <v>2019_KS55</v>
      </c>
      <c r="C10376" s="52" t="s">
        <v>371</v>
      </c>
      <c r="D10376" s="52" t="s">
        <v>528</v>
      </c>
      <c r="E10376" s="53" t="str">
        <f t="shared" si="325"/>
        <v>2019_KSLOGAN</v>
      </c>
      <c r="F10376" s="52">
        <v>484350</v>
      </c>
      <c r="G10376" s="53">
        <f t="array" ref="G10376">SUM(IF(A10376=A$5:A10376,IF(C10376=C$5:C10376,1,0),0))</f>
        <v>55</v>
      </c>
    </row>
    <row r="10377" spans="1:7" x14ac:dyDescent="0.25">
      <c r="A10377" s="52">
        <v>2019</v>
      </c>
      <c r="B10377" s="53" t="str">
        <f t="shared" si="324"/>
        <v>2019_KS56</v>
      </c>
      <c r="C10377" s="52" t="s">
        <v>371</v>
      </c>
      <c r="D10377" s="52" t="s">
        <v>919</v>
      </c>
      <c r="E10377" s="53" t="str">
        <f t="shared" si="325"/>
        <v>2019_KSLYON</v>
      </c>
      <c r="F10377" s="52">
        <v>484350</v>
      </c>
      <c r="G10377" s="53">
        <f t="array" ref="G10377">SUM(IF(A10377=A$5:A10377,IF(C10377=C$5:C10377,1,0),0))</f>
        <v>56</v>
      </c>
    </row>
    <row r="10378" spans="1:7" x14ac:dyDescent="0.25">
      <c r="A10378" s="52">
        <v>2019</v>
      </c>
      <c r="B10378" s="53" t="str">
        <f t="shared" si="324"/>
        <v>2019_KS57</v>
      </c>
      <c r="C10378" s="52" t="s">
        <v>371</v>
      </c>
      <c r="D10378" s="52" t="s">
        <v>970</v>
      </c>
      <c r="E10378" s="53" t="str">
        <f t="shared" si="325"/>
        <v>2019_KSMCPHERSON</v>
      </c>
      <c r="F10378" s="52">
        <v>484350</v>
      </c>
      <c r="G10378" s="53">
        <f t="array" ref="G10378">SUM(IF(A10378=A$5:A10378,IF(C10378=C$5:C10378,1,0),0))</f>
        <v>57</v>
      </c>
    </row>
    <row r="10379" spans="1:7" x14ac:dyDescent="0.25">
      <c r="A10379" s="52">
        <v>2019</v>
      </c>
      <c r="B10379" s="53" t="str">
        <f t="shared" si="324"/>
        <v>2019_KS58</v>
      </c>
      <c r="C10379" s="52" t="s">
        <v>371</v>
      </c>
      <c r="D10379" s="52" t="s">
        <v>469</v>
      </c>
      <c r="E10379" s="53" t="str">
        <f t="shared" si="325"/>
        <v>2019_KSMARION</v>
      </c>
      <c r="F10379" s="52">
        <v>484350</v>
      </c>
      <c r="G10379" s="53">
        <f t="array" ref="G10379">SUM(IF(A10379=A$5:A10379,IF(C10379=C$5:C10379,1,0),0))</f>
        <v>58</v>
      </c>
    </row>
    <row r="10380" spans="1:7" x14ac:dyDescent="0.25">
      <c r="A10380" s="52">
        <v>2019</v>
      </c>
      <c r="B10380" s="53" t="str">
        <f t="shared" si="324"/>
        <v>2019_KS59</v>
      </c>
      <c r="C10380" s="52" t="s">
        <v>371</v>
      </c>
      <c r="D10380" s="52" t="s">
        <v>470</v>
      </c>
      <c r="E10380" s="53" t="str">
        <f t="shared" si="325"/>
        <v>2019_KSMARSHALL</v>
      </c>
      <c r="F10380" s="52">
        <v>484350</v>
      </c>
      <c r="G10380" s="53">
        <f t="array" ref="G10380">SUM(IF(A10380=A$5:A10380,IF(C10380=C$5:C10380,1,0),0))</f>
        <v>59</v>
      </c>
    </row>
    <row r="10381" spans="1:7" x14ac:dyDescent="0.25">
      <c r="A10381" s="52">
        <v>2019</v>
      </c>
      <c r="B10381" s="53" t="str">
        <f t="shared" si="324"/>
        <v>2019_KS60</v>
      </c>
      <c r="C10381" s="52" t="s">
        <v>371</v>
      </c>
      <c r="D10381" s="52" t="s">
        <v>971</v>
      </c>
      <c r="E10381" s="53" t="str">
        <f t="shared" si="325"/>
        <v>2019_KSMEADE</v>
      </c>
      <c r="F10381" s="52">
        <v>484350</v>
      </c>
      <c r="G10381" s="53">
        <f t="array" ref="G10381">SUM(IF(A10381=A$5:A10381,IF(C10381=C$5:C10381,1,0),0))</f>
        <v>60</v>
      </c>
    </row>
    <row r="10382" spans="1:7" x14ac:dyDescent="0.25">
      <c r="A10382" s="52">
        <v>2019</v>
      </c>
      <c r="B10382" s="53" t="str">
        <f t="shared" si="324"/>
        <v>2019_KS61</v>
      </c>
      <c r="C10382" s="52" t="s">
        <v>371</v>
      </c>
      <c r="D10382" s="52" t="s">
        <v>875</v>
      </c>
      <c r="E10382" s="53" t="str">
        <f t="shared" si="325"/>
        <v>2019_KSMIAMI</v>
      </c>
      <c r="F10382" s="52">
        <v>484350</v>
      </c>
      <c r="G10382" s="53">
        <f t="array" ref="G10382">SUM(IF(A10382=A$5:A10382,IF(C10382=C$5:C10382,1,0),0))</f>
        <v>61</v>
      </c>
    </row>
    <row r="10383" spans="1:7" x14ac:dyDescent="0.25">
      <c r="A10383" s="52">
        <v>2019</v>
      </c>
      <c r="B10383" s="53" t="str">
        <f t="shared" si="324"/>
        <v>2019_KS62</v>
      </c>
      <c r="C10383" s="52" t="s">
        <v>371</v>
      </c>
      <c r="D10383" s="52" t="s">
        <v>740</v>
      </c>
      <c r="E10383" s="53" t="str">
        <f t="shared" si="325"/>
        <v>2019_KSMITCHELL</v>
      </c>
      <c r="F10383" s="52">
        <v>484350</v>
      </c>
      <c r="G10383" s="53">
        <f t="array" ref="G10383">SUM(IF(A10383=A$5:A10383,IF(C10383=C$5:C10383,1,0),0))</f>
        <v>62</v>
      </c>
    </row>
    <row r="10384" spans="1:7" x14ac:dyDescent="0.25">
      <c r="A10384" s="52">
        <v>2019</v>
      </c>
      <c r="B10384" s="53" t="str">
        <f t="shared" si="324"/>
        <v>2019_KS63</v>
      </c>
      <c r="C10384" s="52" t="s">
        <v>371</v>
      </c>
      <c r="D10384" s="52" t="s">
        <v>232</v>
      </c>
      <c r="E10384" s="53" t="str">
        <f t="shared" si="325"/>
        <v>2019_KSMONTGOMERY</v>
      </c>
      <c r="F10384" s="52">
        <v>484350</v>
      </c>
      <c r="G10384" s="53">
        <f t="array" ref="G10384">SUM(IF(A10384=A$5:A10384,IF(C10384=C$5:C10384,1,0),0))</f>
        <v>63</v>
      </c>
    </row>
    <row r="10385" spans="1:7" x14ac:dyDescent="0.25">
      <c r="A10385" s="52">
        <v>2019</v>
      </c>
      <c r="B10385" s="53" t="str">
        <f t="shared" si="324"/>
        <v>2019_KS64</v>
      </c>
      <c r="C10385" s="52" t="s">
        <v>371</v>
      </c>
      <c r="D10385" s="52" t="s">
        <v>253</v>
      </c>
      <c r="E10385" s="53" t="str">
        <f t="shared" si="325"/>
        <v>2019_KSMORRIS</v>
      </c>
      <c r="F10385" s="52">
        <v>484350</v>
      </c>
      <c r="G10385" s="53">
        <f t="array" ref="G10385">SUM(IF(A10385=A$5:A10385,IF(C10385=C$5:C10385,1,0),0))</f>
        <v>64</v>
      </c>
    </row>
    <row r="10386" spans="1:7" x14ac:dyDescent="0.25">
      <c r="A10386" s="52">
        <v>2019</v>
      </c>
      <c r="B10386" s="53" t="str">
        <f t="shared" si="324"/>
        <v>2019_KS65</v>
      </c>
      <c r="C10386" s="52" t="s">
        <v>371</v>
      </c>
      <c r="D10386" s="52" t="s">
        <v>972</v>
      </c>
      <c r="E10386" s="53" t="str">
        <f t="shared" si="325"/>
        <v>2019_KSMORTON</v>
      </c>
      <c r="F10386" s="52">
        <v>484350</v>
      </c>
      <c r="G10386" s="53">
        <f t="array" ref="G10386">SUM(IF(A10386=A$5:A10386,IF(C10386=C$5:C10386,1,0),0))</f>
        <v>65</v>
      </c>
    </row>
    <row r="10387" spans="1:7" x14ac:dyDescent="0.25">
      <c r="A10387" s="52">
        <v>2019</v>
      </c>
      <c r="B10387" s="53" t="str">
        <f t="shared" si="324"/>
        <v>2019_KS66</v>
      </c>
      <c r="C10387" s="52" t="s">
        <v>371</v>
      </c>
      <c r="D10387" s="52" t="s">
        <v>973</v>
      </c>
      <c r="E10387" s="53" t="str">
        <f t="shared" si="325"/>
        <v>2019_KSNEMAHA</v>
      </c>
      <c r="F10387" s="52">
        <v>484350</v>
      </c>
      <c r="G10387" s="53">
        <f t="array" ref="G10387">SUM(IF(A10387=A$5:A10387,IF(C10387=C$5:C10387,1,0),0))</f>
        <v>66</v>
      </c>
    </row>
    <row r="10388" spans="1:7" x14ac:dyDescent="0.25">
      <c r="A10388" s="52">
        <v>2019</v>
      </c>
      <c r="B10388" s="53" t="str">
        <f t="shared" si="324"/>
        <v>2019_KS67</v>
      </c>
      <c r="C10388" s="52" t="s">
        <v>371</v>
      </c>
      <c r="D10388" s="52" t="s">
        <v>974</v>
      </c>
      <c r="E10388" s="53" t="str">
        <f t="shared" si="325"/>
        <v>2019_KSNEOSHO</v>
      </c>
      <c r="F10388" s="52">
        <v>484350</v>
      </c>
      <c r="G10388" s="53">
        <f t="array" ref="G10388">SUM(IF(A10388=A$5:A10388,IF(C10388=C$5:C10388,1,0),0))</f>
        <v>67</v>
      </c>
    </row>
    <row r="10389" spans="1:7" x14ac:dyDescent="0.25">
      <c r="A10389" s="52">
        <v>2019</v>
      </c>
      <c r="B10389" s="53" t="str">
        <f t="shared" si="324"/>
        <v>2019_KS68</v>
      </c>
      <c r="C10389" s="52" t="s">
        <v>371</v>
      </c>
      <c r="D10389" s="52" t="s">
        <v>975</v>
      </c>
      <c r="E10389" s="53" t="str">
        <f t="shared" si="325"/>
        <v>2019_KSNESS</v>
      </c>
      <c r="F10389" s="52">
        <v>484350</v>
      </c>
      <c r="G10389" s="53">
        <f t="array" ref="G10389">SUM(IF(A10389=A$5:A10389,IF(C10389=C$5:C10389,1,0),0))</f>
        <v>68</v>
      </c>
    </row>
    <row r="10390" spans="1:7" x14ac:dyDescent="0.25">
      <c r="A10390" s="52">
        <v>2019</v>
      </c>
      <c r="B10390" s="53" t="str">
        <f t="shared" si="324"/>
        <v>2019_KS69</v>
      </c>
      <c r="C10390" s="52" t="s">
        <v>371</v>
      </c>
      <c r="D10390" s="52" t="s">
        <v>976</v>
      </c>
      <c r="E10390" s="53" t="str">
        <f t="shared" si="325"/>
        <v>2019_KSNORTON</v>
      </c>
      <c r="F10390" s="52">
        <v>484350</v>
      </c>
      <c r="G10390" s="53">
        <f t="array" ref="G10390">SUM(IF(A10390=A$5:A10390,IF(C10390=C$5:C10390,1,0),0))</f>
        <v>69</v>
      </c>
    </row>
    <row r="10391" spans="1:7" x14ac:dyDescent="0.25">
      <c r="A10391" s="52">
        <v>2019</v>
      </c>
      <c r="B10391" s="53" t="str">
        <f t="shared" si="324"/>
        <v>2019_KS70</v>
      </c>
      <c r="C10391" s="52" t="s">
        <v>371</v>
      </c>
      <c r="D10391" s="52" t="s">
        <v>977</v>
      </c>
      <c r="E10391" s="53" t="str">
        <f t="shared" si="325"/>
        <v>2019_KSOSAGE</v>
      </c>
      <c r="F10391" s="52">
        <v>484350</v>
      </c>
      <c r="G10391" s="53">
        <f t="array" ref="G10391">SUM(IF(A10391=A$5:A10391,IF(C10391=C$5:C10391,1,0),0))</f>
        <v>70</v>
      </c>
    </row>
    <row r="10392" spans="1:7" x14ac:dyDescent="0.25">
      <c r="A10392" s="52">
        <v>2019</v>
      </c>
      <c r="B10392" s="53" t="str">
        <f t="shared" si="324"/>
        <v>2019_KS71</v>
      </c>
      <c r="C10392" s="52" t="s">
        <v>371</v>
      </c>
      <c r="D10392" s="52" t="s">
        <v>978</v>
      </c>
      <c r="E10392" s="53" t="str">
        <f t="shared" si="325"/>
        <v>2019_KSOSBORNE</v>
      </c>
      <c r="F10392" s="52">
        <v>484350</v>
      </c>
      <c r="G10392" s="53">
        <f t="array" ref="G10392">SUM(IF(A10392=A$5:A10392,IF(C10392=C$5:C10392,1,0),0))</f>
        <v>71</v>
      </c>
    </row>
    <row r="10393" spans="1:7" x14ac:dyDescent="0.25">
      <c r="A10393" s="52">
        <v>2019</v>
      </c>
      <c r="B10393" s="53" t="str">
        <f t="shared" si="324"/>
        <v>2019_KS72</v>
      </c>
      <c r="C10393" s="52" t="s">
        <v>371</v>
      </c>
      <c r="D10393" s="52" t="s">
        <v>979</v>
      </c>
      <c r="E10393" s="53" t="str">
        <f t="shared" si="325"/>
        <v>2019_KSOTTAWA</v>
      </c>
      <c r="F10393" s="52">
        <v>484350</v>
      </c>
      <c r="G10393" s="53">
        <f t="array" ref="G10393">SUM(IF(A10393=A$5:A10393,IF(C10393=C$5:C10393,1,0),0))</f>
        <v>72</v>
      </c>
    </row>
    <row r="10394" spans="1:7" x14ac:dyDescent="0.25">
      <c r="A10394" s="52">
        <v>2019</v>
      </c>
      <c r="B10394" s="53" t="str">
        <f t="shared" si="324"/>
        <v>2019_KS73</v>
      </c>
      <c r="C10394" s="52" t="s">
        <v>371</v>
      </c>
      <c r="D10394" s="52" t="s">
        <v>980</v>
      </c>
      <c r="E10394" s="53" t="str">
        <f t="shared" si="325"/>
        <v>2019_KSPAWNEE</v>
      </c>
      <c r="F10394" s="52">
        <v>484350</v>
      </c>
      <c r="G10394" s="53">
        <f t="array" ref="G10394">SUM(IF(A10394=A$5:A10394,IF(C10394=C$5:C10394,1,0),0))</f>
        <v>73</v>
      </c>
    </row>
    <row r="10395" spans="1:7" x14ac:dyDescent="0.25">
      <c r="A10395" s="52">
        <v>2019</v>
      </c>
      <c r="B10395" s="53" t="str">
        <f t="shared" si="324"/>
        <v>2019_KS74</v>
      </c>
      <c r="C10395" s="52" t="s">
        <v>371</v>
      </c>
      <c r="D10395" s="52" t="s">
        <v>533</v>
      </c>
      <c r="E10395" s="53" t="str">
        <f t="shared" si="325"/>
        <v>2019_KSPHILLIPS</v>
      </c>
      <c r="F10395" s="52">
        <v>484350</v>
      </c>
      <c r="G10395" s="53">
        <f t="array" ref="G10395">SUM(IF(A10395=A$5:A10395,IF(C10395=C$5:C10395,1,0),0))</f>
        <v>74</v>
      </c>
    </row>
    <row r="10396" spans="1:7" x14ac:dyDescent="0.25">
      <c r="A10396" s="52">
        <v>2019</v>
      </c>
      <c r="B10396" s="53" t="str">
        <f t="shared" si="324"/>
        <v>2019_KS75</v>
      </c>
      <c r="C10396" s="52" t="s">
        <v>371</v>
      </c>
      <c r="D10396" s="52" t="s">
        <v>981</v>
      </c>
      <c r="E10396" s="53" t="str">
        <f t="shared" si="325"/>
        <v>2019_KSPOTTAWATOMIE</v>
      </c>
      <c r="F10396" s="52">
        <v>484350</v>
      </c>
      <c r="G10396" s="53">
        <f t="array" ref="G10396">SUM(IF(A10396=A$5:A10396,IF(C10396=C$5:C10396,1,0),0))</f>
        <v>75</v>
      </c>
    </row>
    <row r="10397" spans="1:7" x14ac:dyDescent="0.25">
      <c r="A10397" s="52">
        <v>2019</v>
      </c>
      <c r="B10397" s="53" t="str">
        <f t="shared" si="324"/>
        <v>2019_KS76</v>
      </c>
      <c r="C10397" s="52" t="s">
        <v>371</v>
      </c>
      <c r="D10397" s="52" t="s">
        <v>982</v>
      </c>
      <c r="E10397" s="53" t="str">
        <f t="shared" si="325"/>
        <v>2019_KSPRATT</v>
      </c>
      <c r="F10397" s="52">
        <v>484350</v>
      </c>
      <c r="G10397" s="53">
        <f t="array" ref="G10397">SUM(IF(A10397=A$5:A10397,IF(C10397=C$5:C10397,1,0),0))</f>
        <v>76</v>
      </c>
    </row>
    <row r="10398" spans="1:7" x14ac:dyDescent="0.25">
      <c r="A10398" s="52">
        <v>2019</v>
      </c>
      <c r="B10398" s="53" t="str">
        <f t="shared" si="324"/>
        <v>2019_KS77</v>
      </c>
      <c r="C10398" s="52" t="s">
        <v>371</v>
      </c>
      <c r="D10398" s="52" t="s">
        <v>983</v>
      </c>
      <c r="E10398" s="53" t="str">
        <f t="shared" si="325"/>
        <v>2019_KSRAWLINS</v>
      </c>
      <c r="F10398" s="52">
        <v>484350</v>
      </c>
      <c r="G10398" s="53">
        <f t="array" ref="G10398">SUM(IF(A10398=A$5:A10398,IF(C10398=C$5:C10398,1,0),0))</f>
        <v>77</v>
      </c>
    </row>
    <row r="10399" spans="1:7" x14ac:dyDescent="0.25">
      <c r="A10399" s="52">
        <v>2019</v>
      </c>
      <c r="B10399" s="53" t="str">
        <f t="shared" si="324"/>
        <v>2019_KS78</v>
      </c>
      <c r="C10399" s="52" t="s">
        <v>371</v>
      </c>
      <c r="D10399" s="52" t="s">
        <v>984</v>
      </c>
      <c r="E10399" s="53" t="str">
        <f t="shared" si="325"/>
        <v>2019_KSRENO</v>
      </c>
      <c r="F10399" s="52">
        <v>484350</v>
      </c>
      <c r="G10399" s="53">
        <f t="array" ref="G10399">SUM(IF(A10399=A$5:A10399,IF(C10399=C$5:C10399,1,0),0))</f>
        <v>78</v>
      </c>
    </row>
    <row r="10400" spans="1:7" x14ac:dyDescent="0.25">
      <c r="A10400" s="52">
        <v>2019</v>
      </c>
      <c r="B10400" s="53" t="str">
        <f t="shared" si="324"/>
        <v>2019_KS79</v>
      </c>
      <c r="C10400" s="52" t="s">
        <v>371</v>
      </c>
      <c r="D10400" s="52" t="s">
        <v>985</v>
      </c>
      <c r="E10400" s="53" t="str">
        <f t="shared" si="325"/>
        <v>2019_KSREPUBLIC</v>
      </c>
      <c r="F10400" s="52">
        <v>484350</v>
      </c>
      <c r="G10400" s="53">
        <f t="array" ref="G10400">SUM(IF(A10400=A$5:A10400,IF(C10400=C$5:C10400,1,0),0))</f>
        <v>79</v>
      </c>
    </row>
    <row r="10401" spans="1:7" x14ac:dyDescent="0.25">
      <c r="A10401" s="52">
        <v>2019</v>
      </c>
      <c r="B10401" s="53" t="str">
        <f t="shared" si="324"/>
        <v>2019_KS80</v>
      </c>
      <c r="C10401" s="52" t="s">
        <v>371</v>
      </c>
      <c r="D10401" s="52" t="s">
        <v>986</v>
      </c>
      <c r="E10401" s="53" t="str">
        <f t="shared" si="325"/>
        <v>2019_KSRICE</v>
      </c>
      <c r="F10401" s="52">
        <v>484350</v>
      </c>
      <c r="G10401" s="53">
        <f t="array" ref="G10401">SUM(IF(A10401=A$5:A10401,IF(C10401=C$5:C10401,1,0),0))</f>
        <v>80</v>
      </c>
    </row>
    <row r="10402" spans="1:7" x14ac:dyDescent="0.25">
      <c r="A10402" s="52">
        <v>2019</v>
      </c>
      <c r="B10402" s="53" t="str">
        <f t="shared" si="324"/>
        <v>2019_KS81</v>
      </c>
      <c r="C10402" s="52" t="s">
        <v>371</v>
      </c>
      <c r="D10402" s="52" t="s">
        <v>987</v>
      </c>
      <c r="E10402" s="53" t="str">
        <f t="shared" si="325"/>
        <v>2019_KSRILEY</v>
      </c>
      <c r="F10402" s="52">
        <v>484350</v>
      </c>
      <c r="G10402" s="53">
        <f t="array" ref="G10402">SUM(IF(A10402=A$5:A10402,IF(C10402=C$5:C10402,1,0),0))</f>
        <v>81</v>
      </c>
    </row>
    <row r="10403" spans="1:7" x14ac:dyDescent="0.25">
      <c r="A10403" s="52">
        <v>2019</v>
      </c>
      <c r="B10403" s="53" t="str">
        <f t="shared" si="324"/>
        <v>2019_KS82</v>
      </c>
      <c r="C10403" s="52" t="s">
        <v>371</v>
      </c>
      <c r="D10403" s="52" t="s">
        <v>988</v>
      </c>
      <c r="E10403" s="53" t="str">
        <f t="shared" si="325"/>
        <v>2019_KSROOKS</v>
      </c>
      <c r="F10403" s="52">
        <v>484350</v>
      </c>
      <c r="G10403" s="53">
        <f t="array" ref="G10403">SUM(IF(A10403=A$5:A10403,IF(C10403=C$5:C10403,1,0),0))</f>
        <v>82</v>
      </c>
    </row>
    <row r="10404" spans="1:7" x14ac:dyDescent="0.25">
      <c r="A10404" s="52">
        <v>2019</v>
      </c>
      <c r="B10404" s="53" t="str">
        <f t="shared" si="324"/>
        <v>2019_KS83</v>
      </c>
      <c r="C10404" s="52" t="s">
        <v>371</v>
      </c>
      <c r="D10404" s="52" t="s">
        <v>882</v>
      </c>
      <c r="E10404" s="53" t="str">
        <f t="shared" si="325"/>
        <v>2019_KSRUSH</v>
      </c>
      <c r="F10404" s="52">
        <v>484350</v>
      </c>
      <c r="G10404" s="53">
        <f t="array" ref="G10404">SUM(IF(A10404=A$5:A10404,IF(C10404=C$5:C10404,1,0),0))</f>
        <v>83</v>
      </c>
    </row>
    <row r="10405" spans="1:7" x14ac:dyDescent="0.25">
      <c r="A10405" s="52">
        <v>2019</v>
      </c>
      <c r="B10405" s="53" t="str">
        <f t="shared" si="324"/>
        <v>2019_KS84</v>
      </c>
      <c r="C10405" s="52" t="s">
        <v>371</v>
      </c>
      <c r="D10405" s="52" t="s">
        <v>476</v>
      </c>
      <c r="E10405" s="53" t="str">
        <f t="shared" si="325"/>
        <v>2019_KSRUSSELL</v>
      </c>
      <c r="F10405" s="52">
        <v>484350</v>
      </c>
      <c r="G10405" s="53">
        <f t="array" ref="G10405">SUM(IF(A10405=A$5:A10405,IF(C10405=C$5:C10405,1,0),0))</f>
        <v>84</v>
      </c>
    </row>
    <row r="10406" spans="1:7" x14ac:dyDescent="0.25">
      <c r="A10406" s="52">
        <v>2019</v>
      </c>
      <c r="B10406" s="53" t="str">
        <f t="shared" si="324"/>
        <v>2019_KS85</v>
      </c>
      <c r="C10406" s="52" t="s">
        <v>371</v>
      </c>
      <c r="D10406" s="52" t="s">
        <v>540</v>
      </c>
      <c r="E10406" s="53" t="str">
        <f t="shared" si="325"/>
        <v>2019_KSSALINE</v>
      </c>
      <c r="F10406" s="52">
        <v>484350</v>
      </c>
      <c r="G10406" s="53">
        <f t="array" ref="G10406">SUM(IF(A10406=A$5:A10406,IF(C10406=C$5:C10406,1,0),0))</f>
        <v>85</v>
      </c>
    </row>
    <row r="10407" spans="1:7" x14ac:dyDescent="0.25">
      <c r="A10407" s="52">
        <v>2019</v>
      </c>
      <c r="B10407" s="53" t="str">
        <f t="shared" si="324"/>
        <v>2019_KS86</v>
      </c>
      <c r="C10407" s="52" t="s">
        <v>371</v>
      </c>
      <c r="D10407" s="52" t="s">
        <v>541</v>
      </c>
      <c r="E10407" s="53" t="str">
        <f t="shared" si="325"/>
        <v>2019_KSSCOTT</v>
      </c>
      <c r="F10407" s="52">
        <v>484350</v>
      </c>
      <c r="G10407" s="53">
        <f t="array" ref="G10407">SUM(IF(A10407=A$5:A10407,IF(C10407=C$5:C10407,1,0),0))</f>
        <v>86</v>
      </c>
    </row>
    <row r="10408" spans="1:7" x14ac:dyDescent="0.25">
      <c r="A10408" s="52">
        <v>2019</v>
      </c>
      <c r="B10408" s="53" t="str">
        <f t="shared" si="324"/>
        <v>2019_KS87</v>
      </c>
      <c r="C10408" s="52" t="s">
        <v>371</v>
      </c>
      <c r="D10408" s="52" t="s">
        <v>616</v>
      </c>
      <c r="E10408" s="53" t="str">
        <f t="shared" si="325"/>
        <v>2019_KSSEDGWICK</v>
      </c>
      <c r="F10408" s="52">
        <v>484350</v>
      </c>
      <c r="G10408" s="53">
        <f t="array" ref="G10408">SUM(IF(A10408=A$5:A10408,IF(C10408=C$5:C10408,1,0),0))</f>
        <v>87</v>
      </c>
    </row>
    <row r="10409" spans="1:7" x14ac:dyDescent="0.25">
      <c r="A10409" s="52">
        <v>2019</v>
      </c>
      <c r="B10409" s="53" t="str">
        <f t="shared" si="324"/>
        <v>2019_KS88</v>
      </c>
      <c r="C10409" s="52" t="s">
        <v>371</v>
      </c>
      <c r="D10409" s="52" t="s">
        <v>989</v>
      </c>
      <c r="E10409" s="53" t="str">
        <f t="shared" si="325"/>
        <v>2019_KSSEWARD</v>
      </c>
      <c r="F10409" s="52">
        <v>484350</v>
      </c>
      <c r="G10409" s="53">
        <f t="array" ref="G10409">SUM(IF(A10409=A$5:A10409,IF(C10409=C$5:C10409,1,0),0))</f>
        <v>88</v>
      </c>
    </row>
    <row r="10410" spans="1:7" x14ac:dyDescent="0.25">
      <c r="A10410" s="52">
        <v>2019</v>
      </c>
      <c r="B10410" s="53" t="str">
        <f t="shared" si="324"/>
        <v>2019_KS89</v>
      </c>
      <c r="C10410" s="52" t="s">
        <v>371</v>
      </c>
      <c r="D10410" s="52" t="s">
        <v>990</v>
      </c>
      <c r="E10410" s="53" t="str">
        <f t="shared" si="325"/>
        <v>2019_KSSHAWNEE</v>
      </c>
      <c r="F10410" s="52">
        <v>484350</v>
      </c>
      <c r="G10410" s="53">
        <f t="array" ref="G10410">SUM(IF(A10410=A$5:A10410,IF(C10410=C$5:C10410,1,0),0))</f>
        <v>89</v>
      </c>
    </row>
    <row r="10411" spans="1:7" x14ac:dyDescent="0.25">
      <c r="A10411" s="52">
        <v>2019</v>
      </c>
      <c r="B10411" s="53" t="str">
        <f t="shared" si="324"/>
        <v>2019_KS90</v>
      </c>
      <c r="C10411" s="52" t="s">
        <v>371</v>
      </c>
      <c r="D10411" s="52" t="s">
        <v>991</v>
      </c>
      <c r="E10411" s="53" t="str">
        <f t="shared" si="325"/>
        <v>2019_KSSHERIDAN</v>
      </c>
      <c r="F10411" s="52">
        <v>484350</v>
      </c>
      <c r="G10411" s="53">
        <f t="array" ref="G10411">SUM(IF(A10411=A$5:A10411,IF(C10411=C$5:C10411,1,0),0))</f>
        <v>90</v>
      </c>
    </row>
    <row r="10412" spans="1:7" x14ac:dyDescent="0.25">
      <c r="A10412" s="52">
        <v>2019</v>
      </c>
      <c r="B10412" s="53" t="str">
        <f t="shared" si="324"/>
        <v>2019_KS91</v>
      </c>
      <c r="C10412" s="52" t="s">
        <v>371</v>
      </c>
      <c r="D10412" s="52" t="s">
        <v>992</v>
      </c>
      <c r="E10412" s="53" t="str">
        <f t="shared" si="325"/>
        <v>2019_KSSHERMAN</v>
      </c>
      <c r="F10412" s="52">
        <v>484350</v>
      </c>
      <c r="G10412" s="53">
        <f t="array" ref="G10412">SUM(IF(A10412=A$5:A10412,IF(C10412=C$5:C10412,1,0),0))</f>
        <v>91</v>
      </c>
    </row>
    <row r="10413" spans="1:7" x14ac:dyDescent="0.25">
      <c r="A10413" s="52">
        <v>2019</v>
      </c>
      <c r="B10413" s="53" t="str">
        <f t="shared" si="324"/>
        <v>2019_KS92</v>
      </c>
      <c r="C10413" s="52" t="s">
        <v>371</v>
      </c>
      <c r="D10413" s="52" t="s">
        <v>292</v>
      </c>
      <c r="E10413" s="53" t="str">
        <f t="shared" si="325"/>
        <v>2019_KSSMITH</v>
      </c>
      <c r="F10413" s="52">
        <v>484350</v>
      </c>
      <c r="G10413" s="53">
        <f t="array" ref="G10413">SUM(IF(A10413=A$5:A10413,IF(C10413=C$5:C10413,1,0),0))</f>
        <v>92</v>
      </c>
    </row>
    <row r="10414" spans="1:7" x14ac:dyDescent="0.25">
      <c r="A10414" s="52">
        <v>2019</v>
      </c>
      <c r="B10414" s="53" t="str">
        <f t="shared" si="324"/>
        <v>2019_KS93</v>
      </c>
      <c r="C10414" s="52" t="s">
        <v>371</v>
      </c>
      <c r="D10414" s="52" t="s">
        <v>334</v>
      </c>
      <c r="E10414" s="53" t="str">
        <f t="shared" si="325"/>
        <v>2019_KSSTAFFORD</v>
      </c>
      <c r="F10414" s="52">
        <v>484350</v>
      </c>
      <c r="G10414" s="53">
        <f t="array" ref="G10414">SUM(IF(A10414=A$5:A10414,IF(C10414=C$5:C10414,1,0),0))</f>
        <v>93</v>
      </c>
    </row>
    <row r="10415" spans="1:7" x14ac:dyDescent="0.25">
      <c r="A10415" s="52">
        <v>2019</v>
      </c>
      <c r="B10415" s="53" t="str">
        <f t="shared" si="324"/>
        <v>2019_KS94</v>
      </c>
      <c r="C10415" s="52" t="s">
        <v>371</v>
      </c>
      <c r="D10415" s="52" t="s">
        <v>993</v>
      </c>
      <c r="E10415" s="53" t="str">
        <f t="shared" si="325"/>
        <v>2019_KSSTANTON</v>
      </c>
      <c r="F10415" s="52">
        <v>484350</v>
      </c>
      <c r="G10415" s="53">
        <f t="array" ref="G10415">SUM(IF(A10415=A$5:A10415,IF(C10415=C$5:C10415,1,0),0))</f>
        <v>94</v>
      </c>
    </row>
    <row r="10416" spans="1:7" x14ac:dyDescent="0.25">
      <c r="A10416" s="52">
        <v>2019</v>
      </c>
      <c r="B10416" s="53" t="str">
        <f t="shared" si="324"/>
        <v>2019_KS95</v>
      </c>
      <c r="C10416" s="52" t="s">
        <v>371</v>
      </c>
      <c r="D10416" s="52" t="s">
        <v>994</v>
      </c>
      <c r="E10416" s="53" t="str">
        <f t="shared" si="325"/>
        <v>2019_KSSTEVENS</v>
      </c>
      <c r="F10416" s="52">
        <v>484350</v>
      </c>
      <c r="G10416" s="53">
        <f t="array" ref="G10416">SUM(IF(A10416=A$5:A10416,IF(C10416=C$5:C10416,1,0),0))</f>
        <v>95</v>
      </c>
    </row>
    <row r="10417" spans="1:7" x14ac:dyDescent="0.25">
      <c r="A10417" s="52">
        <v>2019</v>
      </c>
      <c r="B10417" s="53" t="str">
        <f t="shared" si="324"/>
        <v>2019_KS96</v>
      </c>
      <c r="C10417" s="52" t="s">
        <v>371</v>
      </c>
      <c r="D10417" s="52" t="s">
        <v>293</v>
      </c>
      <c r="E10417" s="53" t="str">
        <f t="shared" si="325"/>
        <v>2019_KSSUMNER</v>
      </c>
      <c r="F10417" s="52">
        <v>484350</v>
      </c>
      <c r="G10417" s="53">
        <f t="array" ref="G10417">SUM(IF(A10417=A$5:A10417,IF(C10417=C$5:C10417,1,0),0))</f>
        <v>96</v>
      </c>
    </row>
    <row r="10418" spans="1:7" x14ac:dyDescent="0.25">
      <c r="A10418" s="52">
        <v>2019</v>
      </c>
      <c r="B10418" s="53" t="str">
        <f t="shared" si="324"/>
        <v>2019_KS97</v>
      </c>
      <c r="C10418" s="52" t="s">
        <v>371</v>
      </c>
      <c r="D10418" s="52" t="s">
        <v>760</v>
      </c>
      <c r="E10418" s="53" t="str">
        <f t="shared" si="325"/>
        <v>2019_KSTHOMAS</v>
      </c>
      <c r="F10418" s="52">
        <v>484350</v>
      </c>
      <c r="G10418" s="53">
        <f t="array" ref="G10418">SUM(IF(A10418=A$5:A10418,IF(C10418=C$5:C10418,1,0),0))</f>
        <v>97</v>
      </c>
    </row>
    <row r="10419" spans="1:7" x14ac:dyDescent="0.25">
      <c r="A10419" s="52">
        <v>2019</v>
      </c>
      <c r="B10419" s="53" t="str">
        <f t="shared" si="324"/>
        <v>2019_KS98</v>
      </c>
      <c r="C10419" s="52" t="s">
        <v>371</v>
      </c>
      <c r="D10419" s="52" t="s">
        <v>995</v>
      </c>
      <c r="E10419" s="53" t="str">
        <f t="shared" si="325"/>
        <v>2019_KSTREGO</v>
      </c>
      <c r="F10419" s="52">
        <v>484350</v>
      </c>
      <c r="G10419" s="53">
        <f t="array" ref="G10419">SUM(IF(A10419=A$5:A10419,IF(C10419=C$5:C10419,1,0),0))</f>
        <v>98</v>
      </c>
    </row>
    <row r="10420" spans="1:7" x14ac:dyDescent="0.25">
      <c r="A10420" s="52">
        <v>2019</v>
      </c>
      <c r="B10420" s="53" t="str">
        <f t="shared" si="324"/>
        <v>2019_KS99</v>
      </c>
      <c r="C10420" s="52" t="s">
        <v>371</v>
      </c>
      <c r="D10420" s="52" t="s">
        <v>996</v>
      </c>
      <c r="E10420" s="53" t="str">
        <f t="shared" si="325"/>
        <v>2019_KSWABAUNSEE</v>
      </c>
      <c r="F10420" s="52">
        <v>484350</v>
      </c>
      <c r="G10420" s="53">
        <f t="array" ref="G10420">SUM(IF(A10420=A$5:A10420,IF(C10420=C$5:C10420,1,0),0))</f>
        <v>99</v>
      </c>
    </row>
    <row r="10421" spans="1:7" x14ac:dyDescent="0.25">
      <c r="A10421" s="52">
        <v>2019</v>
      </c>
      <c r="B10421" s="53" t="str">
        <f t="shared" si="324"/>
        <v>2019_KS100</v>
      </c>
      <c r="C10421" s="52" t="s">
        <v>371</v>
      </c>
      <c r="D10421" s="52" t="s">
        <v>997</v>
      </c>
      <c r="E10421" s="53" t="str">
        <f t="shared" si="325"/>
        <v>2019_KSWALLACE</v>
      </c>
      <c r="F10421" s="52">
        <v>484350</v>
      </c>
      <c r="G10421" s="53">
        <f t="array" ref="G10421">SUM(IF(A10421=A$5:A10421,IF(C10421=C$5:C10421,1,0),0))</f>
        <v>100</v>
      </c>
    </row>
    <row r="10422" spans="1:7" x14ac:dyDescent="0.25">
      <c r="A10422" s="52">
        <v>2019</v>
      </c>
      <c r="B10422" s="53" t="str">
        <f t="shared" si="324"/>
        <v>2019_KS101</v>
      </c>
      <c r="C10422" s="52" t="s">
        <v>371</v>
      </c>
      <c r="D10422" s="52" t="s">
        <v>125</v>
      </c>
      <c r="E10422" s="53" t="str">
        <f t="shared" si="325"/>
        <v>2019_KSWASHINGTON</v>
      </c>
      <c r="F10422" s="52">
        <v>484350</v>
      </c>
      <c r="G10422" s="53">
        <f t="array" ref="G10422">SUM(IF(A10422=A$5:A10422,IF(C10422=C$5:C10422,1,0),0))</f>
        <v>101</v>
      </c>
    </row>
    <row r="10423" spans="1:7" x14ac:dyDescent="0.25">
      <c r="A10423" s="52">
        <v>2019</v>
      </c>
      <c r="B10423" s="53" t="str">
        <f t="shared" si="324"/>
        <v>2019_KS102</v>
      </c>
      <c r="C10423" s="52" t="s">
        <v>371</v>
      </c>
      <c r="D10423" s="52" t="s">
        <v>998</v>
      </c>
      <c r="E10423" s="53" t="str">
        <f t="shared" si="325"/>
        <v>2019_KSWICHITA</v>
      </c>
      <c r="F10423" s="52">
        <v>484350</v>
      </c>
      <c r="G10423" s="53">
        <f t="array" ref="G10423">SUM(IF(A10423=A$5:A10423,IF(C10423=C$5:C10423,1,0),0))</f>
        <v>102</v>
      </c>
    </row>
    <row r="10424" spans="1:7" x14ac:dyDescent="0.25">
      <c r="A10424" s="52">
        <v>2019</v>
      </c>
      <c r="B10424" s="53" t="str">
        <f t="shared" si="324"/>
        <v>2019_KS103</v>
      </c>
      <c r="C10424" s="52" t="s">
        <v>371</v>
      </c>
      <c r="D10424" s="52" t="s">
        <v>296</v>
      </c>
      <c r="E10424" s="53" t="str">
        <f t="shared" si="325"/>
        <v>2019_KSWILSON</v>
      </c>
      <c r="F10424" s="52">
        <v>484350</v>
      </c>
      <c r="G10424" s="53">
        <f t="array" ref="G10424">SUM(IF(A10424=A$5:A10424,IF(C10424=C$5:C10424,1,0),0))</f>
        <v>103</v>
      </c>
    </row>
    <row r="10425" spans="1:7" x14ac:dyDescent="0.25">
      <c r="A10425" s="52">
        <v>2019</v>
      </c>
      <c r="B10425" s="53" t="str">
        <f t="shared" si="324"/>
        <v>2019_KS104</v>
      </c>
      <c r="C10425" s="52" t="s">
        <v>371</v>
      </c>
      <c r="D10425" s="52" t="s">
        <v>999</v>
      </c>
      <c r="E10425" s="53" t="str">
        <f t="shared" si="325"/>
        <v>2019_KSWOODSON</v>
      </c>
      <c r="F10425" s="52">
        <v>484350</v>
      </c>
      <c r="G10425" s="53">
        <f t="array" ref="G10425">SUM(IF(A10425=A$5:A10425,IF(C10425=C$5:C10425,1,0),0))</f>
        <v>104</v>
      </c>
    </row>
    <row r="10426" spans="1:7" x14ac:dyDescent="0.25">
      <c r="A10426" s="52">
        <v>2019</v>
      </c>
      <c r="B10426" s="53" t="str">
        <f t="shared" si="324"/>
        <v>2019_KS105</v>
      </c>
      <c r="C10426" s="52" t="s">
        <v>371</v>
      </c>
      <c r="D10426" s="52" t="s">
        <v>1000</v>
      </c>
      <c r="E10426" s="53" t="str">
        <f t="shared" si="325"/>
        <v>2019_KSWYANDOTTE</v>
      </c>
      <c r="F10426" s="52">
        <v>484350</v>
      </c>
      <c r="G10426" s="53">
        <f t="array" ref="G10426">SUM(IF(A10426=A$5:A10426,IF(C10426=C$5:C10426,1,0),0))</f>
        <v>105</v>
      </c>
    </row>
    <row r="10427" spans="1:7" x14ac:dyDescent="0.25">
      <c r="A10427" s="52">
        <v>2019</v>
      </c>
      <c r="B10427" s="53" t="str">
        <f t="shared" si="324"/>
        <v>2019_KY1</v>
      </c>
      <c r="C10427" s="52" t="s">
        <v>372</v>
      </c>
      <c r="D10427" s="52" t="s">
        <v>897</v>
      </c>
      <c r="E10427" s="53" t="str">
        <f t="shared" si="325"/>
        <v>2019_KYADAIR</v>
      </c>
      <c r="F10427" s="52">
        <v>484350</v>
      </c>
      <c r="G10427" s="53">
        <f t="array" ref="G10427">SUM(IF(A10427=A$5:A10427,IF(C10427=C$5:C10427,1,0),0))</f>
        <v>1</v>
      </c>
    </row>
    <row r="10428" spans="1:7" x14ac:dyDescent="0.25">
      <c r="A10428" s="52">
        <v>2019</v>
      </c>
      <c r="B10428" s="53" t="str">
        <f t="shared" si="324"/>
        <v>2019_KY2</v>
      </c>
      <c r="C10428" s="52" t="s">
        <v>372</v>
      </c>
      <c r="D10428" s="52" t="s">
        <v>858</v>
      </c>
      <c r="E10428" s="53" t="str">
        <f t="shared" si="325"/>
        <v>2019_KYALLEN</v>
      </c>
      <c r="F10428" s="52">
        <v>484350</v>
      </c>
      <c r="G10428" s="53">
        <f t="array" ref="G10428">SUM(IF(A10428=A$5:A10428,IF(C10428=C$5:C10428,1,0),0))</f>
        <v>2</v>
      </c>
    </row>
    <row r="10429" spans="1:7" x14ac:dyDescent="0.25">
      <c r="A10429" s="52">
        <v>2019</v>
      </c>
      <c r="B10429" s="53" t="str">
        <f t="shared" si="324"/>
        <v>2019_KY3</v>
      </c>
      <c r="C10429" s="52" t="s">
        <v>372</v>
      </c>
      <c r="D10429" s="52" t="s">
        <v>939</v>
      </c>
      <c r="E10429" s="53" t="str">
        <f t="shared" si="325"/>
        <v>2019_KYANDERSON</v>
      </c>
      <c r="F10429" s="52">
        <v>484350</v>
      </c>
      <c r="G10429" s="53">
        <f t="array" ref="G10429">SUM(IF(A10429=A$5:A10429,IF(C10429=C$5:C10429,1,0),0))</f>
        <v>3</v>
      </c>
    </row>
    <row r="10430" spans="1:7" x14ac:dyDescent="0.25">
      <c r="A10430" s="52">
        <v>2019</v>
      </c>
      <c r="B10430" s="53" t="str">
        <f t="shared" si="324"/>
        <v>2019_KY4</v>
      </c>
      <c r="C10430" s="52" t="s">
        <v>372</v>
      </c>
      <c r="D10430" s="52" t="s">
        <v>1001</v>
      </c>
      <c r="E10430" s="53" t="str">
        <f t="shared" si="325"/>
        <v>2019_KYBALLARD</v>
      </c>
      <c r="F10430" s="52">
        <v>484350</v>
      </c>
      <c r="G10430" s="53">
        <f t="array" ref="G10430">SUM(IF(A10430=A$5:A10430,IF(C10430=C$5:C10430,1,0),0))</f>
        <v>4</v>
      </c>
    </row>
    <row r="10431" spans="1:7" x14ac:dyDescent="0.25">
      <c r="A10431" s="52">
        <v>2019</v>
      </c>
      <c r="B10431" s="53" t="str">
        <f t="shared" si="324"/>
        <v>2019_KY5</v>
      </c>
      <c r="C10431" s="52" t="s">
        <v>372</v>
      </c>
      <c r="D10431" s="52" t="s">
        <v>1002</v>
      </c>
      <c r="E10431" s="53" t="str">
        <f t="shared" si="325"/>
        <v>2019_KYBARREN</v>
      </c>
      <c r="F10431" s="52">
        <v>484350</v>
      </c>
      <c r="G10431" s="53">
        <f t="array" ref="G10431">SUM(IF(A10431=A$5:A10431,IF(C10431=C$5:C10431,1,0),0))</f>
        <v>5</v>
      </c>
    </row>
    <row r="10432" spans="1:7" x14ac:dyDescent="0.25">
      <c r="A10432" s="52">
        <v>2019</v>
      </c>
      <c r="B10432" s="53" t="str">
        <f t="shared" si="324"/>
        <v>2019_KY6</v>
      </c>
      <c r="C10432" s="52" t="s">
        <v>372</v>
      </c>
      <c r="D10432" s="52" t="s">
        <v>1003</v>
      </c>
      <c r="E10432" s="53" t="str">
        <f t="shared" si="325"/>
        <v>2019_KYBATH</v>
      </c>
      <c r="F10432" s="52">
        <v>484350</v>
      </c>
      <c r="G10432" s="53">
        <f t="array" ref="G10432">SUM(IF(A10432=A$5:A10432,IF(C10432=C$5:C10432,1,0),0))</f>
        <v>6</v>
      </c>
    </row>
    <row r="10433" spans="1:7" x14ac:dyDescent="0.25">
      <c r="A10433" s="52">
        <v>2019</v>
      </c>
      <c r="B10433" s="53" t="str">
        <f t="shared" si="324"/>
        <v>2019_KY7</v>
      </c>
      <c r="C10433" s="52" t="s">
        <v>372</v>
      </c>
      <c r="D10433" s="52" t="s">
        <v>1004</v>
      </c>
      <c r="E10433" s="53" t="str">
        <f t="shared" si="325"/>
        <v>2019_KYBELL</v>
      </c>
      <c r="F10433" s="52">
        <v>484350</v>
      </c>
      <c r="G10433" s="53">
        <f t="array" ref="G10433">SUM(IF(A10433=A$5:A10433,IF(C10433=C$5:C10433,1,0),0))</f>
        <v>7</v>
      </c>
    </row>
    <row r="10434" spans="1:7" x14ac:dyDescent="0.25">
      <c r="A10434" s="52">
        <v>2019</v>
      </c>
      <c r="B10434" s="53" t="str">
        <f t="shared" si="324"/>
        <v>2019_KY8</v>
      </c>
      <c r="C10434" s="52" t="s">
        <v>372</v>
      </c>
      <c r="D10434" s="52" t="s">
        <v>504</v>
      </c>
      <c r="E10434" s="53" t="str">
        <f t="shared" si="325"/>
        <v>2019_KYBOONE</v>
      </c>
      <c r="F10434" s="52">
        <v>484350</v>
      </c>
      <c r="G10434" s="53">
        <f t="array" ref="G10434">SUM(IF(A10434=A$5:A10434,IF(C10434=C$5:C10434,1,0),0))</f>
        <v>8</v>
      </c>
    </row>
    <row r="10435" spans="1:7" x14ac:dyDescent="0.25">
      <c r="A10435" s="52">
        <v>2019</v>
      </c>
      <c r="B10435" s="53" t="str">
        <f t="shared" si="324"/>
        <v>2019_KY9</v>
      </c>
      <c r="C10435" s="52" t="s">
        <v>372</v>
      </c>
      <c r="D10435" s="52" t="s">
        <v>943</v>
      </c>
      <c r="E10435" s="53" t="str">
        <f t="shared" si="325"/>
        <v>2019_KYBOURBON</v>
      </c>
      <c r="F10435" s="52">
        <v>484350</v>
      </c>
      <c r="G10435" s="53">
        <f t="array" ref="G10435">SUM(IF(A10435=A$5:A10435,IF(C10435=C$5:C10435,1,0),0))</f>
        <v>9</v>
      </c>
    </row>
    <row r="10436" spans="1:7" x14ac:dyDescent="0.25">
      <c r="A10436" s="52">
        <v>2019</v>
      </c>
      <c r="B10436" s="53" t="str">
        <f t="shared" si="324"/>
        <v>2019_KY10</v>
      </c>
      <c r="C10436" s="52" t="s">
        <v>372</v>
      </c>
      <c r="D10436" s="52" t="s">
        <v>1005</v>
      </c>
      <c r="E10436" s="53" t="str">
        <f t="shared" si="325"/>
        <v>2019_KYBOYD</v>
      </c>
      <c r="F10436" s="52">
        <v>484350</v>
      </c>
      <c r="G10436" s="53">
        <f t="array" ref="G10436">SUM(IF(A10436=A$5:A10436,IF(C10436=C$5:C10436,1,0),0))</f>
        <v>10</v>
      </c>
    </row>
    <row r="10437" spans="1:7" x14ac:dyDescent="0.25">
      <c r="A10437" s="52">
        <v>2019</v>
      </c>
      <c r="B10437" s="53" t="str">
        <f t="shared" si="324"/>
        <v>2019_KY11</v>
      </c>
      <c r="C10437" s="52" t="s">
        <v>372</v>
      </c>
      <c r="D10437" s="52" t="s">
        <v>1006</v>
      </c>
      <c r="E10437" s="53" t="str">
        <f t="shared" si="325"/>
        <v>2019_KYBOYLE</v>
      </c>
      <c r="F10437" s="52">
        <v>484350</v>
      </c>
      <c r="G10437" s="53">
        <f t="array" ref="G10437">SUM(IF(A10437=A$5:A10437,IF(C10437=C$5:C10437,1,0),0))</f>
        <v>11</v>
      </c>
    </row>
    <row r="10438" spans="1:7" x14ac:dyDescent="0.25">
      <c r="A10438" s="52">
        <v>2019</v>
      </c>
      <c r="B10438" s="53" t="str">
        <f t="shared" ref="B10438:B10501" si="326">A10438&amp;"_"&amp;C10438&amp;G10438</f>
        <v>2019_KY12</v>
      </c>
      <c r="C10438" s="52" t="s">
        <v>372</v>
      </c>
      <c r="D10438" s="52" t="s">
        <v>1007</v>
      </c>
      <c r="E10438" s="53" t="str">
        <f t="shared" ref="E10438:E10501" si="327">A10438&amp;"_"&amp;C10438&amp;D10438</f>
        <v>2019_KYBRACKEN</v>
      </c>
      <c r="F10438" s="52">
        <v>484350</v>
      </c>
      <c r="G10438" s="53">
        <f t="array" ref="G10438">SUM(IF(A10438=A$5:A10438,IF(C10438=C$5:C10438,1,0),0))</f>
        <v>12</v>
      </c>
    </row>
    <row r="10439" spans="1:7" x14ac:dyDescent="0.25">
      <c r="A10439" s="52">
        <v>2019</v>
      </c>
      <c r="B10439" s="53" t="str">
        <f t="shared" si="326"/>
        <v>2019_KY13</v>
      </c>
      <c r="C10439" s="52" t="s">
        <v>372</v>
      </c>
      <c r="D10439" s="52" t="s">
        <v>1008</v>
      </c>
      <c r="E10439" s="53" t="str">
        <f t="shared" si="327"/>
        <v>2019_KYBREATHITT</v>
      </c>
      <c r="F10439" s="52">
        <v>484350</v>
      </c>
      <c r="G10439" s="53">
        <f t="array" ref="G10439">SUM(IF(A10439=A$5:A10439,IF(C10439=C$5:C10439,1,0),0))</f>
        <v>13</v>
      </c>
    </row>
    <row r="10440" spans="1:7" x14ac:dyDescent="0.25">
      <c r="A10440" s="52">
        <v>2019</v>
      </c>
      <c r="B10440" s="53" t="str">
        <f t="shared" si="326"/>
        <v>2019_KY14</v>
      </c>
      <c r="C10440" s="52" t="s">
        <v>372</v>
      </c>
      <c r="D10440" s="52" t="s">
        <v>1009</v>
      </c>
      <c r="E10440" s="53" t="str">
        <f t="shared" si="327"/>
        <v>2019_KYBRECKINRIDGE</v>
      </c>
      <c r="F10440" s="52">
        <v>484350</v>
      </c>
      <c r="G10440" s="53">
        <f t="array" ref="G10440">SUM(IF(A10440=A$5:A10440,IF(C10440=C$5:C10440,1,0),0))</f>
        <v>14</v>
      </c>
    </row>
    <row r="10441" spans="1:7" x14ac:dyDescent="0.25">
      <c r="A10441" s="52">
        <v>2019</v>
      </c>
      <c r="B10441" s="53" t="str">
        <f t="shared" si="326"/>
        <v>2019_KY15</v>
      </c>
      <c r="C10441" s="52" t="s">
        <v>372</v>
      </c>
      <c r="D10441" s="52" t="s">
        <v>1010</v>
      </c>
      <c r="E10441" s="53" t="str">
        <f t="shared" si="327"/>
        <v>2019_KYBULLITT</v>
      </c>
      <c r="F10441" s="52">
        <v>484350</v>
      </c>
      <c r="G10441" s="53">
        <f t="array" ref="G10441">SUM(IF(A10441=A$5:A10441,IF(C10441=C$5:C10441,1,0),0))</f>
        <v>15</v>
      </c>
    </row>
    <row r="10442" spans="1:7" x14ac:dyDescent="0.25">
      <c r="A10442" s="52">
        <v>2019</v>
      </c>
      <c r="B10442" s="53" t="str">
        <f t="shared" si="326"/>
        <v>2019_KY16</v>
      </c>
      <c r="C10442" s="52" t="s">
        <v>372</v>
      </c>
      <c r="D10442" s="52" t="s">
        <v>433</v>
      </c>
      <c r="E10442" s="53" t="str">
        <f t="shared" si="327"/>
        <v>2019_KYBUTLER</v>
      </c>
      <c r="F10442" s="52">
        <v>484350</v>
      </c>
      <c r="G10442" s="53">
        <f t="array" ref="G10442">SUM(IF(A10442=A$5:A10442,IF(C10442=C$5:C10442,1,0),0))</f>
        <v>16</v>
      </c>
    </row>
    <row r="10443" spans="1:7" x14ac:dyDescent="0.25">
      <c r="A10443" s="52">
        <v>2019</v>
      </c>
      <c r="B10443" s="53" t="str">
        <f t="shared" si="326"/>
        <v>2019_KY17</v>
      </c>
      <c r="C10443" s="52" t="s">
        <v>372</v>
      </c>
      <c r="D10443" s="52" t="s">
        <v>1011</v>
      </c>
      <c r="E10443" s="53" t="str">
        <f t="shared" si="327"/>
        <v>2019_KYCALDWELL</v>
      </c>
      <c r="F10443" s="52">
        <v>484350</v>
      </c>
      <c r="G10443" s="53">
        <f t="array" ref="G10443">SUM(IF(A10443=A$5:A10443,IF(C10443=C$5:C10443,1,0),0))</f>
        <v>17</v>
      </c>
    </row>
    <row r="10444" spans="1:7" x14ac:dyDescent="0.25">
      <c r="A10444" s="52">
        <v>2019</v>
      </c>
      <c r="B10444" s="53" t="str">
        <f t="shared" si="326"/>
        <v>2019_KY18</v>
      </c>
      <c r="C10444" s="52" t="s">
        <v>372</v>
      </c>
      <c r="D10444" s="52" t="s">
        <v>1012</v>
      </c>
      <c r="E10444" s="53" t="str">
        <f t="shared" si="327"/>
        <v>2019_KYCALLOWAY</v>
      </c>
      <c r="F10444" s="52">
        <v>484350</v>
      </c>
      <c r="G10444" s="53">
        <f t="array" ref="G10444">SUM(IF(A10444=A$5:A10444,IF(C10444=C$5:C10444,1,0),0))</f>
        <v>18</v>
      </c>
    </row>
    <row r="10445" spans="1:7" x14ac:dyDescent="0.25">
      <c r="A10445" s="52">
        <v>2019</v>
      </c>
      <c r="B10445" s="53" t="str">
        <f t="shared" si="326"/>
        <v>2019_KY19</v>
      </c>
      <c r="C10445" s="52" t="s">
        <v>372</v>
      </c>
      <c r="D10445" s="52" t="s">
        <v>1013</v>
      </c>
      <c r="E10445" s="53" t="str">
        <f t="shared" si="327"/>
        <v>2019_KYCAMPBELL</v>
      </c>
      <c r="F10445" s="52">
        <v>484350</v>
      </c>
      <c r="G10445" s="53">
        <f t="array" ref="G10445">SUM(IF(A10445=A$5:A10445,IF(C10445=C$5:C10445,1,0),0))</f>
        <v>19</v>
      </c>
    </row>
    <row r="10446" spans="1:7" x14ac:dyDescent="0.25">
      <c r="A10446" s="52">
        <v>2019</v>
      </c>
      <c r="B10446" s="53" t="str">
        <f t="shared" si="326"/>
        <v>2019_KY20</v>
      </c>
      <c r="C10446" s="52" t="s">
        <v>372</v>
      </c>
      <c r="D10446" s="52" t="s">
        <v>1014</v>
      </c>
      <c r="E10446" s="53" t="str">
        <f t="shared" si="327"/>
        <v>2019_KYCARLISLE</v>
      </c>
      <c r="F10446" s="52">
        <v>484350</v>
      </c>
      <c r="G10446" s="53">
        <f t="array" ref="G10446">SUM(IF(A10446=A$5:A10446,IF(C10446=C$5:C10446,1,0),0))</f>
        <v>20</v>
      </c>
    </row>
    <row r="10447" spans="1:7" x14ac:dyDescent="0.25">
      <c r="A10447" s="52">
        <v>2019</v>
      </c>
      <c r="B10447" s="53" t="str">
        <f t="shared" si="326"/>
        <v>2019_KY21</v>
      </c>
      <c r="C10447" s="52" t="s">
        <v>372</v>
      </c>
      <c r="D10447" s="52" t="s">
        <v>227</v>
      </c>
      <c r="E10447" s="53" t="str">
        <f t="shared" si="327"/>
        <v>2019_KYCARROLL</v>
      </c>
      <c r="F10447" s="52">
        <v>484350</v>
      </c>
      <c r="G10447" s="53">
        <f t="array" ref="G10447">SUM(IF(A10447=A$5:A10447,IF(C10447=C$5:C10447,1,0),0))</f>
        <v>21</v>
      </c>
    </row>
    <row r="10448" spans="1:7" x14ac:dyDescent="0.25">
      <c r="A10448" s="52">
        <v>2019</v>
      </c>
      <c r="B10448" s="53" t="str">
        <f t="shared" si="326"/>
        <v>2019_KY22</v>
      </c>
      <c r="C10448" s="52" t="s">
        <v>372</v>
      </c>
      <c r="D10448" s="52" t="s">
        <v>1015</v>
      </c>
      <c r="E10448" s="53" t="str">
        <f t="shared" si="327"/>
        <v>2019_KYCARTER</v>
      </c>
      <c r="F10448" s="52">
        <v>484350</v>
      </c>
      <c r="G10448" s="53">
        <f t="array" ref="G10448">SUM(IF(A10448=A$5:A10448,IF(C10448=C$5:C10448,1,0),0))</f>
        <v>22</v>
      </c>
    </row>
    <row r="10449" spans="1:7" x14ac:dyDescent="0.25">
      <c r="A10449" s="52">
        <v>2019</v>
      </c>
      <c r="B10449" s="53" t="str">
        <f t="shared" si="326"/>
        <v>2019_KY23</v>
      </c>
      <c r="C10449" s="52" t="s">
        <v>372</v>
      </c>
      <c r="D10449" s="52" t="s">
        <v>1016</v>
      </c>
      <c r="E10449" s="53" t="str">
        <f t="shared" si="327"/>
        <v>2019_KYCASEY</v>
      </c>
      <c r="F10449" s="52">
        <v>484350</v>
      </c>
      <c r="G10449" s="53">
        <f t="array" ref="G10449">SUM(IF(A10449=A$5:A10449,IF(C10449=C$5:C10449,1,0),0))</f>
        <v>23</v>
      </c>
    </row>
    <row r="10450" spans="1:7" x14ac:dyDescent="0.25">
      <c r="A10450" s="52">
        <v>2019</v>
      </c>
      <c r="B10450" s="53" t="str">
        <f t="shared" si="326"/>
        <v>2019_KY24</v>
      </c>
      <c r="C10450" s="52" t="s">
        <v>372</v>
      </c>
      <c r="D10450" s="52" t="s">
        <v>812</v>
      </c>
      <c r="E10450" s="53" t="str">
        <f t="shared" si="327"/>
        <v>2019_KYCHRISTIAN</v>
      </c>
      <c r="F10450" s="52">
        <v>484350</v>
      </c>
      <c r="G10450" s="53">
        <f t="array" ref="G10450">SUM(IF(A10450=A$5:A10450,IF(C10450=C$5:C10450,1,0),0))</f>
        <v>24</v>
      </c>
    </row>
    <row r="10451" spans="1:7" x14ac:dyDescent="0.25">
      <c r="A10451" s="52">
        <v>2019</v>
      </c>
      <c r="B10451" s="53" t="str">
        <f t="shared" si="326"/>
        <v>2019_KY25</v>
      </c>
      <c r="C10451" s="52" t="s">
        <v>372</v>
      </c>
      <c r="D10451" s="52" t="s">
        <v>507</v>
      </c>
      <c r="E10451" s="53" t="str">
        <f t="shared" si="327"/>
        <v>2019_KYCLARK</v>
      </c>
      <c r="F10451" s="52">
        <v>484350</v>
      </c>
      <c r="G10451" s="53">
        <f t="array" ref="G10451">SUM(IF(A10451=A$5:A10451,IF(C10451=C$5:C10451,1,0),0))</f>
        <v>25</v>
      </c>
    </row>
    <row r="10452" spans="1:7" x14ac:dyDescent="0.25">
      <c r="A10452" s="52">
        <v>2019</v>
      </c>
      <c r="B10452" s="53" t="str">
        <f t="shared" si="326"/>
        <v>2019_KY26</v>
      </c>
      <c r="C10452" s="52" t="s">
        <v>372</v>
      </c>
      <c r="D10452" s="52" t="s">
        <v>439</v>
      </c>
      <c r="E10452" s="53" t="str">
        <f t="shared" si="327"/>
        <v>2019_KYCLAY</v>
      </c>
      <c r="F10452" s="52">
        <v>484350</v>
      </c>
      <c r="G10452" s="53">
        <f t="array" ref="G10452">SUM(IF(A10452=A$5:A10452,IF(C10452=C$5:C10452,1,0),0))</f>
        <v>26</v>
      </c>
    </row>
    <row r="10453" spans="1:7" x14ac:dyDescent="0.25">
      <c r="A10453" s="52">
        <v>2019</v>
      </c>
      <c r="B10453" s="53" t="str">
        <f t="shared" si="326"/>
        <v>2019_KY27</v>
      </c>
      <c r="C10453" s="52" t="s">
        <v>372</v>
      </c>
      <c r="D10453" s="52" t="s">
        <v>813</v>
      </c>
      <c r="E10453" s="53" t="str">
        <f t="shared" si="327"/>
        <v>2019_KYCLINTON</v>
      </c>
      <c r="F10453" s="52">
        <v>484350</v>
      </c>
      <c r="G10453" s="53">
        <f t="array" ref="G10453">SUM(IF(A10453=A$5:A10453,IF(C10453=C$5:C10453,1,0),0))</f>
        <v>27</v>
      </c>
    </row>
    <row r="10454" spans="1:7" x14ac:dyDescent="0.25">
      <c r="A10454" s="52">
        <v>2019</v>
      </c>
      <c r="B10454" s="53" t="str">
        <f t="shared" si="326"/>
        <v>2019_KY28</v>
      </c>
      <c r="C10454" s="52" t="s">
        <v>372</v>
      </c>
      <c r="D10454" s="52" t="s">
        <v>513</v>
      </c>
      <c r="E10454" s="53" t="str">
        <f t="shared" si="327"/>
        <v>2019_KYCRITTENDEN</v>
      </c>
      <c r="F10454" s="52">
        <v>484350</v>
      </c>
      <c r="G10454" s="53">
        <f t="array" ref="G10454">SUM(IF(A10454=A$5:A10454,IF(C10454=C$5:C10454,1,0),0))</f>
        <v>28</v>
      </c>
    </row>
    <row r="10455" spans="1:7" x14ac:dyDescent="0.25">
      <c r="A10455" s="52">
        <v>2019</v>
      </c>
      <c r="B10455" s="53" t="str">
        <f t="shared" si="326"/>
        <v>2019_KY29</v>
      </c>
      <c r="C10455" s="52" t="s">
        <v>372</v>
      </c>
      <c r="D10455" s="52" t="s">
        <v>310</v>
      </c>
      <c r="E10455" s="53" t="str">
        <f t="shared" si="327"/>
        <v>2019_KYCUMBERLAND</v>
      </c>
      <c r="F10455" s="52">
        <v>484350</v>
      </c>
      <c r="G10455" s="53">
        <f t="array" ref="G10455">SUM(IF(A10455=A$5:A10455,IF(C10455=C$5:C10455,1,0),0))</f>
        <v>29</v>
      </c>
    </row>
    <row r="10456" spans="1:7" x14ac:dyDescent="0.25">
      <c r="A10456" s="52">
        <v>2019</v>
      </c>
      <c r="B10456" s="53" t="str">
        <f t="shared" si="326"/>
        <v>2019_KY30</v>
      </c>
      <c r="C10456" s="52" t="s">
        <v>372</v>
      </c>
      <c r="D10456" s="52" t="s">
        <v>861</v>
      </c>
      <c r="E10456" s="53" t="str">
        <f t="shared" si="327"/>
        <v>2019_KYDAVIESS</v>
      </c>
      <c r="F10456" s="52">
        <v>484350</v>
      </c>
      <c r="G10456" s="53">
        <f t="array" ref="G10456">SUM(IF(A10456=A$5:A10456,IF(C10456=C$5:C10456,1,0),0))</f>
        <v>30</v>
      </c>
    </row>
    <row r="10457" spans="1:7" x14ac:dyDescent="0.25">
      <c r="A10457" s="52">
        <v>2019</v>
      </c>
      <c r="B10457" s="53" t="str">
        <f t="shared" si="326"/>
        <v>2019_KY31</v>
      </c>
      <c r="C10457" s="52" t="s">
        <v>372</v>
      </c>
      <c r="D10457" s="52" t="s">
        <v>1017</v>
      </c>
      <c r="E10457" s="53" t="str">
        <f t="shared" si="327"/>
        <v>2019_KYEDMONSON</v>
      </c>
      <c r="F10457" s="52">
        <v>484350</v>
      </c>
      <c r="G10457" s="53">
        <f t="array" ref="G10457">SUM(IF(A10457=A$5:A10457,IF(C10457=C$5:C10457,1,0),0))</f>
        <v>31</v>
      </c>
    </row>
    <row r="10458" spans="1:7" x14ac:dyDescent="0.25">
      <c r="A10458" s="52">
        <v>2019</v>
      </c>
      <c r="B10458" s="53" t="str">
        <f t="shared" si="326"/>
        <v>2019_KY32</v>
      </c>
      <c r="C10458" s="52" t="s">
        <v>372</v>
      </c>
      <c r="D10458" s="52" t="s">
        <v>1018</v>
      </c>
      <c r="E10458" s="53" t="str">
        <f t="shared" si="327"/>
        <v>2019_KYELLIOTT</v>
      </c>
      <c r="F10458" s="52">
        <v>484350</v>
      </c>
      <c r="G10458" s="53">
        <f t="array" ref="G10458">SUM(IF(A10458=A$5:A10458,IF(C10458=C$5:C10458,1,0),0))</f>
        <v>32</v>
      </c>
    </row>
    <row r="10459" spans="1:7" x14ac:dyDescent="0.25">
      <c r="A10459" s="52">
        <v>2019</v>
      </c>
      <c r="B10459" s="53" t="str">
        <f t="shared" si="326"/>
        <v>2019_KY33</v>
      </c>
      <c r="C10459" s="52" t="s">
        <v>372</v>
      </c>
      <c r="D10459" s="52" t="s">
        <v>1019</v>
      </c>
      <c r="E10459" s="53" t="str">
        <f t="shared" si="327"/>
        <v>2019_KYESTILL</v>
      </c>
      <c r="F10459" s="52">
        <v>484350</v>
      </c>
      <c r="G10459" s="53">
        <f t="array" ref="G10459">SUM(IF(A10459=A$5:A10459,IF(C10459=C$5:C10459,1,0),0))</f>
        <v>33</v>
      </c>
    </row>
    <row r="10460" spans="1:7" x14ac:dyDescent="0.25">
      <c r="A10460" s="52">
        <v>2019</v>
      </c>
      <c r="B10460" s="53" t="str">
        <f t="shared" si="326"/>
        <v>2019_KY34</v>
      </c>
      <c r="C10460" s="52" t="s">
        <v>372</v>
      </c>
      <c r="D10460" s="52" t="s">
        <v>454</v>
      </c>
      <c r="E10460" s="53" t="str">
        <f t="shared" si="327"/>
        <v>2019_KYFAYETTE</v>
      </c>
      <c r="F10460" s="52">
        <v>484350</v>
      </c>
      <c r="G10460" s="53">
        <f t="array" ref="G10460">SUM(IF(A10460=A$5:A10460,IF(C10460=C$5:C10460,1,0),0))</f>
        <v>34</v>
      </c>
    </row>
    <row r="10461" spans="1:7" x14ac:dyDescent="0.25">
      <c r="A10461" s="52">
        <v>2019</v>
      </c>
      <c r="B10461" s="53" t="str">
        <f t="shared" si="326"/>
        <v>2019_KY35</v>
      </c>
      <c r="C10461" s="52" t="s">
        <v>372</v>
      </c>
      <c r="D10461" s="52" t="s">
        <v>1020</v>
      </c>
      <c r="E10461" s="53" t="str">
        <f t="shared" si="327"/>
        <v>2019_KYFLEMING</v>
      </c>
      <c r="F10461" s="52">
        <v>484350</v>
      </c>
      <c r="G10461" s="53">
        <f t="array" ref="G10461">SUM(IF(A10461=A$5:A10461,IF(C10461=C$5:C10461,1,0),0))</f>
        <v>35</v>
      </c>
    </row>
    <row r="10462" spans="1:7" x14ac:dyDescent="0.25">
      <c r="A10462" s="52">
        <v>2019</v>
      </c>
      <c r="B10462" s="53" t="str">
        <f t="shared" si="326"/>
        <v>2019_KY36</v>
      </c>
      <c r="C10462" s="52" t="s">
        <v>372</v>
      </c>
      <c r="D10462" s="52" t="s">
        <v>713</v>
      </c>
      <c r="E10462" s="53" t="str">
        <f t="shared" si="327"/>
        <v>2019_KYFLOYD</v>
      </c>
      <c r="F10462" s="52">
        <v>484350</v>
      </c>
      <c r="G10462" s="53">
        <f t="array" ref="G10462">SUM(IF(A10462=A$5:A10462,IF(C10462=C$5:C10462,1,0),0))</f>
        <v>36</v>
      </c>
    </row>
    <row r="10463" spans="1:7" x14ac:dyDescent="0.25">
      <c r="A10463" s="52">
        <v>2019</v>
      </c>
      <c r="B10463" s="53" t="str">
        <f t="shared" si="326"/>
        <v>2019_KY37</v>
      </c>
      <c r="C10463" s="52" t="s">
        <v>372</v>
      </c>
      <c r="D10463" s="52" t="s">
        <v>455</v>
      </c>
      <c r="E10463" s="53" t="str">
        <f t="shared" si="327"/>
        <v>2019_KYFRANKLIN</v>
      </c>
      <c r="F10463" s="52">
        <v>484350</v>
      </c>
      <c r="G10463" s="53">
        <f t="array" ref="G10463">SUM(IF(A10463=A$5:A10463,IF(C10463=C$5:C10463,1,0),0))</f>
        <v>37</v>
      </c>
    </row>
    <row r="10464" spans="1:7" x14ac:dyDescent="0.25">
      <c r="A10464" s="52">
        <v>2019</v>
      </c>
      <c r="B10464" s="53" t="str">
        <f t="shared" si="326"/>
        <v>2019_KY38</v>
      </c>
      <c r="C10464" s="52" t="s">
        <v>372</v>
      </c>
      <c r="D10464" s="52" t="s">
        <v>518</v>
      </c>
      <c r="E10464" s="53" t="str">
        <f t="shared" si="327"/>
        <v>2019_KYFULTON</v>
      </c>
      <c r="F10464" s="52">
        <v>484350</v>
      </c>
      <c r="G10464" s="53">
        <f t="array" ref="G10464">SUM(IF(A10464=A$5:A10464,IF(C10464=C$5:C10464,1,0),0))</f>
        <v>38</v>
      </c>
    </row>
    <row r="10465" spans="1:7" x14ac:dyDescent="0.25">
      <c r="A10465" s="52">
        <v>2019</v>
      </c>
      <c r="B10465" s="53" t="str">
        <f t="shared" si="326"/>
        <v>2019_KY39</v>
      </c>
      <c r="C10465" s="52" t="s">
        <v>372</v>
      </c>
      <c r="D10465" s="52" t="s">
        <v>820</v>
      </c>
      <c r="E10465" s="53" t="str">
        <f t="shared" si="327"/>
        <v>2019_KYGALLATIN</v>
      </c>
      <c r="F10465" s="52">
        <v>484350</v>
      </c>
      <c r="G10465" s="53">
        <f t="array" ref="G10465">SUM(IF(A10465=A$5:A10465,IF(C10465=C$5:C10465,1,0),0))</f>
        <v>39</v>
      </c>
    </row>
    <row r="10466" spans="1:7" x14ac:dyDescent="0.25">
      <c r="A10466" s="52">
        <v>2019</v>
      </c>
      <c r="B10466" s="53" t="str">
        <f t="shared" si="326"/>
        <v>2019_KY40</v>
      </c>
      <c r="C10466" s="52" t="s">
        <v>372</v>
      </c>
      <c r="D10466" s="52" t="s">
        <v>1021</v>
      </c>
      <c r="E10466" s="53" t="str">
        <f t="shared" si="327"/>
        <v>2019_KYGARRARD</v>
      </c>
      <c r="F10466" s="52">
        <v>484350</v>
      </c>
      <c r="G10466" s="53">
        <f t="array" ref="G10466">SUM(IF(A10466=A$5:A10466,IF(C10466=C$5:C10466,1,0),0))</f>
        <v>40</v>
      </c>
    </row>
    <row r="10467" spans="1:7" x14ac:dyDescent="0.25">
      <c r="A10467" s="52">
        <v>2019</v>
      </c>
      <c r="B10467" s="53" t="str">
        <f t="shared" si="326"/>
        <v>2019_KY41</v>
      </c>
      <c r="C10467" s="52" t="s">
        <v>372</v>
      </c>
      <c r="D10467" s="52" t="s">
        <v>520</v>
      </c>
      <c r="E10467" s="53" t="str">
        <f t="shared" si="327"/>
        <v>2019_KYGRANT</v>
      </c>
      <c r="F10467" s="52">
        <v>484350</v>
      </c>
      <c r="G10467" s="53">
        <f t="array" ref="G10467">SUM(IF(A10467=A$5:A10467,IF(C10467=C$5:C10467,1,0),0))</f>
        <v>41</v>
      </c>
    </row>
    <row r="10468" spans="1:7" x14ac:dyDescent="0.25">
      <c r="A10468" s="52">
        <v>2019</v>
      </c>
      <c r="B10468" s="53" t="str">
        <f t="shared" si="326"/>
        <v>2019_KY42</v>
      </c>
      <c r="C10468" s="52" t="s">
        <v>372</v>
      </c>
      <c r="D10468" s="52" t="s">
        <v>1022</v>
      </c>
      <c r="E10468" s="53" t="str">
        <f t="shared" si="327"/>
        <v>2019_KYGRAVES</v>
      </c>
      <c r="F10468" s="52">
        <v>484350</v>
      </c>
      <c r="G10468" s="53">
        <f t="array" ref="G10468">SUM(IF(A10468=A$5:A10468,IF(C10468=C$5:C10468,1,0),0))</f>
        <v>42</v>
      </c>
    </row>
    <row r="10469" spans="1:7" x14ac:dyDescent="0.25">
      <c r="A10469" s="52">
        <v>2019</v>
      </c>
      <c r="B10469" s="53" t="str">
        <f t="shared" si="326"/>
        <v>2019_KY43</v>
      </c>
      <c r="C10469" s="52" t="s">
        <v>372</v>
      </c>
      <c r="D10469" s="52" t="s">
        <v>1023</v>
      </c>
      <c r="E10469" s="53" t="str">
        <f t="shared" si="327"/>
        <v>2019_KYGRAYSON</v>
      </c>
      <c r="F10469" s="52">
        <v>484350</v>
      </c>
      <c r="G10469" s="53">
        <f t="array" ref="G10469">SUM(IF(A10469=A$5:A10469,IF(C10469=C$5:C10469,1,0),0))</f>
        <v>43</v>
      </c>
    </row>
    <row r="10470" spans="1:7" x14ac:dyDescent="0.25">
      <c r="A10470" s="52">
        <v>2019</v>
      </c>
      <c r="B10470" s="53" t="str">
        <f t="shared" si="326"/>
        <v>2019_KY44</v>
      </c>
      <c r="C10470" s="52" t="s">
        <v>372</v>
      </c>
      <c r="D10470" s="52" t="s">
        <v>1024</v>
      </c>
      <c r="E10470" s="53" t="str">
        <f t="shared" si="327"/>
        <v>2019_KYGREEN</v>
      </c>
      <c r="F10470" s="52">
        <v>484350</v>
      </c>
      <c r="G10470" s="53">
        <f t="array" ref="G10470">SUM(IF(A10470=A$5:A10470,IF(C10470=C$5:C10470,1,0),0))</f>
        <v>44</v>
      </c>
    </row>
    <row r="10471" spans="1:7" x14ac:dyDescent="0.25">
      <c r="A10471" s="52">
        <v>2019</v>
      </c>
      <c r="B10471" s="53" t="str">
        <f t="shared" si="326"/>
        <v>2019_KY45</v>
      </c>
      <c r="C10471" s="52" t="s">
        <v>372</v>
      </c>
      <c r="D10471" s="52" t="s">
        <v>1025</v>
      </c>
      <c r="E10471" s="53" t="str">
        <f t="shared" si="327"/>
        <v>2019_KYGREENUP</v>
      </c>
      <c r="F10471" s="52">
        <v>484350</v>
      </c>
      <c r="G10471" s="53">
        <f t="array" ref="G10471">SUM(IF(A10471=A$5:A10471,IF(C10471=C$5:C10471,1,0),0))</f>
        <v>45</v>
      </c>
    </row>
    <row r="10472" spans="1:7" x14ac:dyDescent="0.25">
      <c r="A10472" s="52">
        <v>2019</v>
      </c>
      <c r="B10472" s="53" t="str">
        <f t="shared" si="326"/>
        <v>2019_KY46</v>
      </c>
      <c r="C10472" s="52" t="s">
        <v>372</v>
      </c>
      <c r="D10472" s="52" t="s">
        <v>723</v>
      </c>
      <c r="E10472" s="53" t="str">
        <f t="shared" si="327"/>
        <v>2019_KYHANCOCK</v>
      </c>
      <c r="F10472" s="52">
        <v>484350</v>
      </c>
      <c r="G10472" s="53">
        <f t="array" ref="G10472">SUM(IF(A10472=A$5:A10472,IF(C10472=C$5:C10472,1,0),0))</f>
        <v>46</v>
      </c>
    </row>
    <row r="10473" spans="1:7" x14ac:dyDescent="0.25">
      <c r="A10473" s="52">
        <v>2019</v>
      </c>
      <c r="B10473" s="53" t="str">
        <f t="shared" si="326"/>
        <v>2019_KY47</v>
      </c>
      <c r="C10473" s="52" t="s">
        <v>372</v>
      </c>
      <c r="D10473" s="52" t="s">
        <v>822</v>
      </c>
      <c r="E10473" s="53" t="str">
        <f t="shared" si="327"/>
        <v>2019_KYHARDIN</v>
      </c>
      <c r="F10473" s="52">
        <v>484350</v>
      </c>
      <c r="G10473" s="53">
        <f t="array" ref="G10473">SUM(IF(A10473=A$5:A10473,IF(C10473=C$5:C10473,1,0),0))</f>
        <v>47</v>
      </c>
    </row>
    <row r="10474" spans="1:7" x14ac:dyDescent="0.25">
      <c r="A10474" s="52">
        <v>2019</v>
      </c>
      <c r="B10474" s="53" t="str">
        <f t="shared" si="326"/>
        <v>2019_KY48</v>
      </c>
      <c r="C10474" s="52" t="s">
        <v>372</v>
      </c>
      <c r="D10474" s="52" t="s">
        <v>1026</v>
      </c>
      <c r="E10474" s="53" t="str">
        <f t="shared" si="327"/>
        <v>2019_KYHARLAN</v>
      </c>
      <c r="F10474" s="52">
        <v>484350</v>
      </c>
      <c r="G10474" s="53">
        <f t="array" ref="G10474">SUM(IF(A10474=A$5:A10474,IF(C10474=C$5:C10474,1,0),0))</f>
        <v>48</v>
      </c>
    </row>
    <row r="10475" spans="1:7" x14ac:dyDescent="0.25">
      <c r="A10475" s="52">
        <v>2019</v>
      </c>
      <c r="B10475" s="53" t="str">
        <f t="shared" si="326"/>
        <v>2019_KY49</v>
      </c>
      <c r="C10475" s="52" t="s">
        <v>372</v>
      </c>
      <c r="D10475" s="52" t="s">
        <v>867</v>
      </c>
      <c r="E10475" s="53" t="str">
        <f t="shared" si="327"/>
        <v>2019_KYHARRISON</v>
      </c>
      <c r="F10475" s="52">
        <v>484350</v>
      </c>
      <c r="G10475" s="53">
        <f t="array" ref="G10475">SUM(IF(A10475=A$5:A10475,IF(C10475=C$5:C10475,1,0),0))</f>
        <v>49</v>
      </c>
    </row>
    <row r="10476" spans="1:7" x14ac:dyDescent="0.25">
      <c r="A10476" s="52">
        <v>2019</v>
      </c>
      <c r="B10476" s="53" t="str">
        <f t="shared" si="326"/>
        <v>2019_KY50</v>
      </c>
      <c r="C10476" s="52" t="s">
        <v>372</v>
      </c>
      <c r="D10476" s="52" t="s">
        <v>726</v>
      </c>
      <c r="E10476" s="53" t="str">
        <f t="shared" si="327"/>
        <v>2019_KYHART</v>
      </c>
      <c r="F10476" s="52">
        <v>484350</v>
      </c>
      <c r="G10476" s="53">
        <f t="array" ref="G10476">SUM(IF(A10476=A$5:A10476,IF(C10476=C$5:C10476,1,0),0))</f>
        <v>50</v>
      </c>
    </row>
    <row r="10477" spans="1:7" x14ac:dyDescent="0.25">
      <c r="A10477" s="52">
        <v>2019</v>
      </c>
      <c r="B10477" s="53" t="str">
        <f t="shared" si="326"/>
        <v>2019_KY51</v>
      </c>
      <c r="C10477" s="52" t="s">
        <v>372</v>
      </c>
      <c r="D10477" s="52" t="s">
        <v>823</v>
      </c>
      <c r="E10477" s="53" t="str">
        <f t="shared" si="327"/>
        <v>2019_KYHENDERSON</v>
      </c>
      <c r="F10477" s="52">
        <v>484350</v>
      </c>
      <c r="G10477" s="53">
        <f t="array" ref="G10477">SUM(IF(A10477=A$5:A10477,IF(C10477=C$5:C10477,1,0),0))</f>
        <v>51</v>
      </c>
    </row>
    <row r="10478" spans="1:7" x14ac:dyDescent="0.25">
      <c r="A10478" s="52">
        <v>2019</v>
      </c>
      <c r="B10478" s="53" t="str">
        <f t="shared" si="326"/>
        <v>2019_KY52</v>
      </c>
      <c r="C10478" s="52" t="s">
        <v>372</v>
      </c>
      <c r="D10478" s="52" t="s">
        <v>458</v>
      </c>
      <c r="E10478" s="53" t="str">
        <f t="shared" si="327"/>
        <v>2019_KYHENRY</v>
      </c>
      <c r="F10478" s="52">
        <v>484350</v>
      </c>
      <c r="G10478" s="53">
        <f t="array" ref="G10478">SUM(IF(A10478=A$5:A10478,IF(C10478=C$5:C10478,1,0),0))</f>
        <v>52</v>
      </c>
    </row>
    <row r="10479" spans="1:7" x14ac:dyDescent="0.25">
      <c r="A10479" s="52">
        <v>2019</v>
      </c>
      <c r="B10479" s="53" t="str">
        <f t="shared" si="326"/>
        <v>2019_KY53</v>
      </c>
      <c r="C10479" s="52" t="s">
        <v>372</v>
      </c>
      <c r="D10479" s="52" t="s">
        <v>287</v>
      </c>
      <c r="E10479" s="53" t="str">
        <f t="shared" si="327"/>
        <v>2019_KYHICKMAN</v>
      </c>
      <c r="F10479" s="52">
        <v>484350</v>
      </c>
      <c r="G10479" s="53">
        <f t="array" ref="G10479">SUM(IF(A10479=A$5:A10479,IF(C10479=C$5:C10479,1,0),0))</f>
        <v>53</v>
      </c>
    </row>
    <row r="10480" spans="1:7" x14ac:dyDescent="0.25">
      <c r="A10480" s="52">
        <v>2019</v>
      </c>
      <c r="B10480" s="53" t="str">
        <f t="shared" si="326"/>
        <v>2019_KY54</v>
      </c>
      <c r="C10480" s="52" t="s">
        <v>372</v>
      </c>
      <c r="D10480" s="52" t="s">
        <v>1027</v>
      </c>
      <c r="E10480" s="53" t="str">
        <f t="shared" si="327"/>
        <v>2019_KYHOPKINS</v>
      </c>
      <c r="F10480" s="52">
        <v>484350</v>
      </c>
      <c r="G10480" s="53">
        <f t="array" ref="G10480">SUM(IF(A10480=A$5:A10480,IF(C10480=C$5:C10480,1,0),0))</f>
        <v>54</v>
      </c>
    </row>
    <row r="10481" spans="1:7" x14ac:dyDescent="0.25">
      <c r="A10481" s="52">
        <v>2019</v>
      </c>
      <c r="B10481" s="53" t="str">
        <f t="shared" si="326"/>
        <v>2019_KY55</v>
      </c>
      <c r="C10481" s="52" t="s">
        <v>372</v>
      </c>
      <c r="D10481" s="52" t="s">
        <v>460</v>
      </c>
      <c r="E10481" s="53" t="str">
        <f t="shared" si="327"/>
        <v>2019_KYJACKSON</v>
      </c>
      <c r="F10481" s="52">
        <v>484350</v>
      </c>
      <c r="G10481" s="53">
        <f t="array" ref="G10481">SUM(IF(A10481=A$5:A10481,IF(C10481=C$5:C10481,1,0),0))</f>
        <v>55</v>
      </c>
    </row>
    <row r="10482" spans="1:7" x14ac:dyDescent="0.25">
      <c r="A10482" s="52">
        <v>2019</v>
      </c>
      <c r="B10482" s="53" t="str">
        <f t="shared" si="326"/>
        <v>2019_KY56</v>
      </c>
      <c r="C10482" s="52" t="s">
        <v>372</v>
      </c>
      <c r="D10482" s="52" t="s">
        <v>196</v>
      </c>
      <c r="E10482" s="53" t="str">
        <f t="shared" si="327"/>
        <v>2019_KYJEFFERSON</v>
      </c>
      <c r="F10482" s="52">
        <v>484350</v>
      </c>
      <c r="G10482" s="53">
        <f t="array" ref="G10482">SUM(IF(A10482=A$5:A10482,IF(C10482=C$5:C10482,1,0),0))</f>
        <v>56</v>
      </c>
    </row>
    <row r="10483" spans="1:7" x14ac:dyDescent="0.25">
      <c r="A10483" s="52">
        <v>2019</v>
      </c>
      <c r="B10483" s="53" t="str">
        <f t="shared" si="326"/>
        <v>2019_KY57</v>
      </c>
      <c r="C10483" s="52" t="s">
        <v>372</v>
      </c>
      <c r="D10483" s="52" t="s">
        <v>1028</v>
      </c>
      <c r="E10483" s="53" t="str">
        <f t="shared" si="327"/>
        <v>2019_KYJESSAMINE</v>
      </c>
      <c r="F10483" s="52">
        <v>484350</v>
      </c>
      <c r="G10483" s="53">
        <f t="array" ref="G10483">SUM(IF(A10483=A$5:A10483,IF(C10483=C$5:C10483,1,0),0))</f>
        <v>57</v>
      </c>
    </row>
    <row r="10484" spans="1:7" x14ac:dyDescent="0.25">
      <c r="A10484" s="52">
        <v>2019</v>
      </c>
      <c r="B10484" s="53" t="str">
        <f t="shared" si="326"/>
        <v>2019_KY58</v>
      </c>
      <c r="C10484" s="52" t="s">
        <v>372</v>
      </c>
      <c r="D10484" s="52" t="s">
        <v>525</v>
      </c>
      <c r="E10484" s="53" t="str">
        <f t="shared" si="327"/>
        <v>2019_KYJOHNSON</v>
      </c>
      <c r="F10484" s="52">
        <v>484350</v>
      </c>
      <c r="G10484" s="53">
        <f t="array" ref="G10484">SUM(IF(A10484=A$5:A10484,IF(C10484=C$5:C10484,1,0),0))</f>
        <v>58</v>
      </c>
    </row>
    <row r="10485" spans="1:7" x14ac:dyDescent="0.25">
      <c r="A10485" s="52">
        <v>2019</v>
      </c>
      <c r="B10485" s="53" t="str">
        <f t="shared" si="326"/>
        <v>2019_KY59</v>
      </c>
      <c r="C10485" s="52" t="s">
        <v>372</v>
      </c>
      <c r="D10485" s="52" t="s">
        <v>1029</v>
      </c>
      <c r="E10485" s="53" t="str">
        <f t="shared" si="327"/>
        <v>2019_KYKENTON</v>
      </c>
      <c r="F10485" s="52">
        <v>484350</v>
      </c>
      <c r="G10485" s="53">
        <f t="array" ref="G10485">SUM(IF(A10485=A$5:A10485,IF(C10485=C$5:C10485,1,0),0))</f>
        <v>59</v>
      </c>
    </row>
    <row r="10486" spans="1:7" x14ac:dyDescent="0.25">
      <c r="A10486" s="52">
        <v>2019</v>
      </c>
      <c r="B10486" s="53" t="str">
        <f t="shared" si="326"/>
        <v>2019_KY60</v>
      </c>
      <c r="C10486" s="52" t="s">
        <v>372</v>
      </c>
      <c r="D10486" s="52" t="s">
        <v>1030</v>
      </c>
      <c r="E10486" s="53" t="str">
        <f t="shared" si="327"/>
        <v>2019_KYKNOTT</v>
      </c>
      <c r="F10486" s="52">
        <v>484350</v>
      </c>
      <c r="G10486" s="53">
        <f t="array" ref="G10486">SUM(IF(A10486=A$5:A10486,IF(C10486=C$5:C10486,1,0),0))</f>
        <v>60</v>
      </c>
    </row>
    <row r="10487" spans="1:7" x14ac:dyDescent="0.25">
      <c r="A10487" s="52">
        <v>2019</v>
      </c>
      <c r="B10487" s="53" t="str">
        <f t="shared" si="326"/>
        <v>2019_KY61</v>
      </c>
      <c r="C10487" s="52" t="s">
        <v>372</v>
      </c>
      <c r="D10487" s="52" t="s">
        <v>830</v>
      </c>
      <c r="E10487" s="53" t="str">
        <f t="shared" si="327"/>
        <v>2019_KYKNOX</v>
      </c>
      <c r="F10487" s="52">
        <v>484350</v>
      </c>
      <c r="G10487" s="53">
        <f t="array" ref="G10487">SUM(IF(A10487=A$5:A10487,IF(C10487=C$5:C10487,1,0),0))</f>
        <v>61</v>
      </c>
    </row>
    <row r="10488" spans="1:7" x14ac:dyDescent="0.25">
      <c r="A10488" s="52">
        <v>2019</v>
      </c>
      <c r="B10488" s="53" t="str">
        <f t="shared" si="326"/>
        <v>2019_KY62</v>
      </c>
      <c r="C10488" s="52" t="s">
        <v>372</v>
      </c>
      <c r="D10488" s="52" t="s">
        <v>1031</v>
      </c>
      <c r="E10488" s="53" t="str">
        <f t="shared" si="327"/>
        <v>2019_KYLARUE</v>
      </c>
      <c r="F10488" s="52">
        <v>484350</v>
      </c>
      <c r="G10488" s="53">
        <f t="array" ref="G10488">SUM(IF(A10488=A$5:A10488,IF(C10488=C$5:C10488,1,0),0))</f>
        <v>62</v>
      </c>
    </row>
    <row r="10489" spans="1:7" x14ac:dyDescent="0.25">
      <c r="A10489" s="52">
        <v>2019</v>
      </c>
      <c r="B10489" s="53" t="str">
        <f t="shared" si="326"/>
        <v>2019_KY63</v>
      </c>
      <c r="C10489" s="52" t="s">
        <v>372</v>
      </c>
      <c r="D10489" s="52" t="s">
        <v>1032</v>
      </c>
      <c r="E10489" s="53" t="str">
        <f t="shared" si="327"/>
        <v>2019_KYLAUREL</v>
      </c>
      <c r="F10489" s="52">
        <v>484350</v>
      </c>
      <c r="G10489" s="53">
        <f t="array" ref="G10489">SUM(IF(A10489=A$5:A10489,IF(C10489=C$5:C10489,1,0),0))</f>
        <v>63</v>
      </c>
    </row>
    <row r="10490" spans="1:7" x14ac:dyDescent="0.25">
      <c r="A10490" s="52">
        <v>2019</v>
      </c>
      <c r="B10490" s="53" t="str">
        <f t="shared" si="326"/>
        <v>2019_KY64</v>
      </c>
      <c r="C10490" s="52" t="s">
        <v>372</v>
      </c>
      <c r="D10490" s="52" t="s">
        <v>463</v>
      </c>
      <c r="E10490" s="53" t="str">
        <f t="shared" si="327"/>
        <v>2019_KYLAWRENCE</v>
      </c>
      <c r="F10490" s="52">
        <v>484350</v>
      </c>
      <c r="G10490" s="53">
        <f t="array" ref="G10490">SUM(IF(A10490=A$5:A10490,IF(C10490=C$5:C10490,1,0),0))</f>
        <v>64</v>
      </c>
    </row>
    <row r="10491" spans="1:7" x14ac:dyDescent="0.25">
      <c r="A10491" s="52">
        <v>2019</v>
      </c>
      <c r="B10491" s="53" t="str">
        <f t="shared" si="326"/>
        <v>2019_KY65</v>
      </c>
      <c r="C10491" s="52" t="s">
        <v>372</v>
      </c>
      <c r="D10491" s="52" t="s">
        <v>464</v>
      </c>
      <c r="E10491" s="53" t="str">
        <f t="shared" si="327"/>
        <v>2019_KYLEE</v>
      </c>
      <c r="F10491" s="52">
        <v>484350</v>
      </c>
      <c r="G10491" s="53">
        <f t="array" ref="G10491">SUM(IF(A10491=A$5:A10491,IF(C10491=C$5:C10491,1,0),0))</f>
        <v>65</v>
      </c>
    </row>
    <row r="10492" spans="1:7" x14ac:dyDescent="0.25">
      <c r="A10492" s="52">
        <v>2019</v>
      </c>
      <c r="B10492" s="53" t="str">
        <f t="shared" si="326"/>
        <v>2019_KY66</v>
      </c>
      <c r="C10492" s="52" t="s">
        <v>372</v>
      </c>
      <c r="D10492" s="52" t="s">
        <v>1033</v>
      </c>
      <c r="E10492" s="53" t="str">
        <f t="shared" si="327"/>
        <v>2019_KYLESLIE</v>
      </c>
      <c r="F10492" s="52">
        <v>484350</v>
      </c>
      <c r="G10492" s="53">
        <f t="array" ref="G10492">SUM(IF(A10492=A$5:A10492,IF(C10492=C$5:C10492,1,0),0))</f>
        <v>66</v>
      </c>
    </row>
    <row r="10493" spans="1:7" x14ac:dyDescent="0.25">
      <c r="A10493" s="52">
        <v>2019</v>
      </c>
      <c r="B10493" s="53" t="str">
        <f t="shared" si="326"/>
        <v>2019_KY67</v>
      </c>
      <c r="C10493" s="52" t="s">
        <v>372</v>
      </c>
      <c r="D10493" s="52" t="s">
        <v>1034</v>
      </c>
      <c r="E10493" s="53" t="str">
        <f t="shared" si="327"/>
        <v>2019_KYLETCHER</v>
      </c>
      <c r="F10493" s="52">
        <v>484350</v>
      </c>
      <c r="G10493" s="53">
        <f t="array" ref="G10493">SUM(IF(A10493=A$5:A10493,IF(C10493=C$5:C10493,1,0),0))</f>
        <v>67</v>
      </c>
    </row>
    <row r="10494" spans="1:7" x14ac:dyDescent="0.25">
      <c r="A10494" s="52">
        <v>2019</v>
      </c>
      <c r="B10494" s="53" t="str">
        <f t="shared" si="326"/>
        <v>2019_KY68</v>
      </c>
      <c r="C10494" s="52" t="s">
        <v>372</v>
      </c>
      <c r="D10494" s="52" t="s">
        <v>796</v>
      </c>
      <c r="E10494" s="53" t="str">
        <f t="shared" si="327"/>
        <v>2019_KYLEWIS</v>
      </c>
      <c r="F10494" s="52">
        <v>484350</v>
      </c>
      <c r="G10494" s="53">
        <f t="array" ref="G10494">SUM(IF(A10494=A$5:A10494,IF(C10494=C$5:C10494,1,0),0))</f>
        <v>68</v>
      </c>
    </row>
    <row r="10495" spans="1:7" x14ac:dyDescent="0.25">
      <c r="A10495" s="52">
        <v>2019</v>
      </c>
      <c r="B10495" s="53" t="str">
        <f t="shared" si="326"/>
        <v>2019_KY69</v>
      </c>
      <c r="C10495" s="52" t="s">
        <v>372</v>
      </c>
      <c r="D10495" s="52" t="s">
        <v>221</v>
      </c>
      <c r="E10495" s="53" t="str">
        <f t="shared" si="327"/>
        <v>2019_KYLINCOLN</v>
      </c>
      <c r="F10495" s="52">
        <v>484350</v>
      </c>
      <c r="G10495" s="53">
        <f t="array" ref="G10495">SUM(IF(A10495=A$5:A10495,IF(C10495=C$5:C10495,1,0),0))</f>
        <v>69</v>
      </c>
    </row>
    <row r="10496" spans="1:7" x14ac:dyDescent="0.25">
      <c r="A10496" s="52">
        <v>2019</v>
      </c>
      <c r="B10496" s="53" t="str">
        <f t="shared" si="326"/>
        <v>2019_KY70</v>
      </c>
      <c r="C10496" s="52" t="s">
        <v>372</v>
      </c>
      <c r="D10496" s="52" t="s">
        <v>832</v>
      </c>
      <c r="E10496" s="53" t="str">
        <f t="shared" si="327"/>
        <v>2019_KYLIVINGSTON</v>
      </c>
      <c r="F10496" s="52">
        <v>484350</v>
      </c>
      <c r="G10496" s="53">
        <f t="array" ref="G10496">SUM(IF(A10496=A$5:A10496,IF(C10496=C$5:C10496,1,0),0))</f>
        <v>70</v>
      </c>
    </row>
    <row r="10497" spans="1:7" x14ac:dyDescent="0.25">
      <c r="A10497" s="52">
        <v>2019</v>
      </c>
      <c r="B10497" s="53" t="str">
        <f t="shared" si="326"/>
        <v>2019_KY71</v>
      </c>
      <c r="C10497" s="52" t="s">
        <v>372</v>
      </c>
      <c r="D10497" s="52" t="s">
        <v>528</v>
      </c>
      <c r="E10497" s="53" t="str">
        <f t="shared" si="327"/>
        <v>2019_KYLOGAN</v>
      </c>
      <c r="F10497" s="52">
        <v>484350</v>
      </c>
      <c r="G10497" s="53">
        <f t="array" ref="G10497">SUM(IF(A10497=A$5:A10497,IF(C10497=C$5:C10497,1,0),0))</f>
        <v>71</v>
      </c>
    </row>
    <row r="10498" spans="1:7" x14ac:dyDescent="0.25">
      <c r="A10498" s="52">
        <v>2019</v>
      </c>
      <c r="B10498" s="53" t="str">
        <f t="shared" si="326"/>
        <v>2019_KY72</v>
      </c>
      <c r="C10498" s="52" t="s">
        <v>372</v>
      </c>
      <c r="D10498" s="52" t="s">
        <v>919</v>
      </c>
      <c r="E10498" s="53" t="str">
        <f t="shared" si="327"/>
        <v>2019_KYLYON</v>
      </c>
      <c r="F10498" s="52">
        <v>484350</v>
      </c>
      <c r="G10498" s="53">
        <f t="array" ref="G10498">SUM(IF(A10498=A$5:A10498,IF(C10498=C$5:C10498,1,0),0))</f>
        <v>72</v>
      </c>
    </row>
    <row r="10499" spans="1:7" x14ac:dyDescent="0.25">
      <c r="A10499" s="52">
        <v>2019</v>
      </c>
      <c r="B10499" s="53" t="str">
        <f t="shared" si="326"/>
        <v>2019_KY73</v>
      </c>
      <c r="C10499" s="52" t="s">
        <v>372</v>
      </c>
      <c r="D10499" s="52" t="s">
        <v>1035</v>
      </c>
      <c r="E10499" s="53" t="str">
        <f t="shared" si="327"/>
        <v>2019_KYMCCRACKEN</v>
      </c>
      <c r="F10499" s="52">
        <v>484350</v>
      </c>
      <c r="G10499" s="53">
        <f t="array" ref="G10499">SUM(IF(A10499=A$5:A10499,IF(C10499=C$5:C10499,1,0),0))</f>
        <v>73</v>
      </c>
    </row>
    <row r="10500" spans="1:7" x14ac:dyDescent="0.25">
      <c r="A10500" s="52">
        <v>2019</v>
      </c>
      <c r="B10500" s="53" t="str">
        <f t="shared" si="326"/>
        <v>2019_KY74</v>
      </c>
      <c r="C10500" s="52" t="s">
        <v>372</v>
      </c>
      <c r="D10500" s="52" t="s">
        <v>1036</v>
      </c>
      <c r="E10500" s="53" t="str">
        <f t="shared" si="327"/>
        <v>2019_KYMCCREARY</v>
      </c>
      <c r="F10500" s="52">
        <v>484350</v>
      </c>
      <c r="G10500" s="53">
        <f t="array" ref="G10500">SUM(IF(A10500=A$5:A10500,IF(C10500=C$5:C10500,1,0),0))</f>
        <v>74</v>
      </c>
    </row>
    <row r="10501" spans="1:7" x14ac:dyDescent="0.25">
      <c r="A10501" s="52">
        <v>2019</v>
      </c>
      <c r="B10501" s="53" t="str">
        <f t="shared" si="326"/>
        <v>2019_KY75</v>
      </c>
      <c r="C10501" s="52" t="s">
        <v>372</v>
      </c>
      <c r="D10501" s="52" t="s">
        <v>835</v>
      </c>
      <c r="E10501" s="53" t="str">
        <f t="shared" si="327"/>
        <v>2019_KYMCLEAN</v>
      </c>
      <c r="F10501" s="52">
        <v>484350</v>
      </c>
      <c r="G10501" s="53">
        <f t="array" ref="G10501">SUM(IF(A10501=A$5:A10501,IF(C10501=C$5:C10501,1,0),0))</f>
        <v>75</v>
      </c>
    </row>
    <row r="10502" spans="1:7" x14ac:dyDescent="0.25">
      <c r="A10502" s="52">
        <v>2019</v>
      </c>
      <c r="B10502" s="53" t="str">
        <f t="shared" ref="B10502:B10565" si="328">A10502&amp;"_"&amp;C10502&amp;G10502</f>
        <v>2019_KY76</v>
      </c>
      <c r="C10502" s="52" t="s">
        <v>372</v>
      </c>
      <c r="D10502" s="52" t="s">
        <v>467</v>
      </c>
      <c r="E10502" s="53" t="str">
        <f t="shared" ref="E10502:E10565" si="329">A10502&amp;"_"&amp;C10502&amp;D10502</f>
        <v>2019_KYMADISON</v>
      </c>
      <c r="F10502" s="52">
        <v>484350</v>
      </c>
      <c r="G10502" s="53">
        <f t="array" ref="G10502">SUM(IF(A10502=A$5:A10502,IF(C10502=C$5:C10502,1,0),0))</f>
        <v>76</v>
      </c>
    </row>
    <row r="10503" spans="1:7" x14ac:dyDescent="0.25">
      <c r="A10503" s="52">
        <v>2019</v>
      </c>
      <c r="B10503" s="53" t="str">
        <f t="shared" si="328"/>
        <v>2019_KY77</v>
      </c>
      <c r="C10503" s="52" t="s">
        <v>372</v>
      </c>
      <c r="D10503" s="52" t="s">
        <v>1037</v>
      </c>
      <c r="E10503" s="53" t="str">
        <f t="shared" si="329"/>
        <v>2019_KYMAGOFFIN</v>
      </c>
      <c r="F10503" s="52">
        <v>484350</v>
      </c>
      <c r="G10503" s="53">
        <f t="array" ref="G10503">SUM(IF(A10503=A$5:A10503,IF(C10503=C$5:C10503,1,0),0))</f>
        <v>77</v>
      </c>
    </row>
    <row r="10504" spans="1:7" x14ac:dyDescent="0.25">
      <c r="A10504" s="52">
        <v>2019</v>
      </c>
      <c r="B10504" s="53" t="str">
        <f t="shared" si="328"/>
        <v>2019_KY78</v>
      </c>
      <c r="C10504" s="52" t="s">
        <v>372</v>
      </c>
      <c r="D10504" s="52" t="s">
        <v>469</v>
      </c>
      <c r="E10504" s="53" t="str">
        <f t="shared" si="329"/>
        <v>2019_KYMARION</v>
      </c>
      <c r="F10504" s="52">
        <v>484350</v>
      </c>
      <c r="G10504" s="53">
        <f t="array" ref="G10504">SUM(IF(A10504=A$5:A10504,IF(C10504=C$5:C10504,1,0),0))</f>
        <v>78</v>
      </c>
    </row>
    <row r="10505" spans="1:7" x14ac:dyDescent="0.25">
      <c r="A10505" s="52">
        <v>2019</v>
      </c>
      <c r="B10505" s="53" t="str">
        <f t="shared" si="328"/>
        <v>2019_KY79</v>
      </c>
      <c r="C10505" s="52" t="s">
        <v>372</v>
      </c>
      <c r="D10505" s="52" t="s">
        <v>470</v>
      </c>
      <c r="E10505" s="53" t="str">
        <f t="shared" si="329"/>
        <v>2019_KYMARSHALL</v>
      </c>
      <c r="F10505" s="52">
        <v>484350</v>
      </c>
      <c r="G10505" s="53">
        <f t="array" ref="G10505">SUM(IF(A10505=A$5:A10505,IF(C10505=C$5:C10505,1,0),0))</f>
        <v>79</v>
      </c>
    </row>
    <row r="10506" spans="1:7" x14ac:dyDescent="0.25">
      <c r="A10506" s="52">
        <v>2019</v>
      </c>
      <c r="B10506" s="53" t="str">
        <f t="shared" si="328"/>
        <v>2019_KY80</v>
      </c>
      <c r="C10506" s="52" t="s">
        <v>372</v>
      </c>
      <c r="D10506" s="52" t="s">
        <v>654</v>
      </c>
      <c r="E10506" s="53" t="str">
        <f t="shared" si="329"/>
        <v>2019_KYMARTIN</v>
      </c>
      <c r="F10506" s="52">
        <v>484350</v>
      </c>
      <c r="G10506" s="53">
        <f t="array" ref="G10506">SUM(IF(A10506=A$5:A10506,IF(C10506=C$5:C10506,1,0),0))</f>
        <v>80</v>
      </c>
    </row>
    <row r="10507" spans="1:7" x14ac:dyDescent="0.25">
      <c r="A10507" s="52">
        <v>2019</v>
      </c>
      <c r="B10507" s="53" t="str">
        <f t="shared" si="328"/>
        <v>2019_KY81</v>
      </c>
      <c r="C10507" s="52" t="s">
        <v>372</v>
      </c>
      <c r="D10507" s="52" t="s">
        <v>837</v>
      </c>
      <c r="E10507" s="53" t="str">
        <f t="shared" si="329"/>
        <v>2019_KYMASON</v>
      </c>
      <c r="F10507" s="52">
        <v>484350</v>
      </c>
      <c r="G10507" s="53">
        <f t="array" ref="G10507">SUM(IF(A10507=A$5:A10507,IF(C10507=C$5:C10507,1,0),0))</f>
        <v>81</v>
      </c>
    </row>
    <row r="10508" spans="1:7" x14ac:dyDescent="0.25">
      <c r="A10508" s="52">
        <v>2019</v>
      </c>
      <c r="B10508" s="53" t="str">
        <f t="shared" si="328"/>
        <v>2019_KY82</v>
      </c>
      <c r="C10508" s="52" t="s">
        <v>372</v>
      </c>
      <c r="D10508" s="52" t="s">
        <v>971</v>
      </c>
      <c r="E10508" s="53" t="str">
        <f t="shared" si="329"/>
        <v>2019_KYMEADE</v>
      </c>
      <c r="F10508" s="52">
        <v>484350</v>
      </c>
      <c r="G10508" s="53">
        <f t="array" ref="G10508">SUM(IF(A10508=A$5:A10508,IF(C10508=C$5:C10508,1,0),0))</f>
        <v>82</v>
      </c>
    </row>
    <row r="10509" spans="1:7" x14ac:dyDescent="0.25">
      <c r="A10509" s="52">
        <v>2019</v>
      </c>
      <c r="B10509" s="53" t="str">
        <f t="shared" si="328"/>
        <v>2019_KY83</v>
      </c>
      <c r="C10509" s="52" t="s">
        <v>372</v>
      </c>
      <c r="D10509" s="52" t="s">
        <v>1038</v>
      </c>
      <c r="E10509" s="53" t="str">
        <f t="shared" si="329"/>
        <v>2019_KYMENIFEE</v>
      </c>
      <c r="F10509" s="52">
        <v>484350</v>
      </c>
      <c r="G10509" s="53">
        <f t="array" ref="G10509">SUM(IF(A10509=A$5:A10509,IF(C10509=C$5:C10509,1,0),0))</f>
        <v>83</v>
      </c>
    </row>
    <row r="10510" spans="1:7" x14ac:dyDescent="0.25">
      <c r="A10510" s="52">
        <v>2019</v>
      </c>
      <c r="B10510" s="53" t="str">
        <f t="shared" si="328"/>
        <v>2019_KY84</v>
      </c>
      <c r="C10510" s="52" t="s">
        <v>372</v>
      </c>
      <c r="D10510" s="52" t="s">
        <v>840</v>
      </c>
      <c r="E10510" s="53" t="str">
        <f t="shared" si="329"/>
        <v>2019_KYMERCER</v>
      </c>
      <c r="F10510" s="52">
        <v>484350</v>
      </c>
      <c r="G10510" s="53">
        <f t="array" ref="G10510">SUM(IF(A10510=A$5:A10510,IF(C10510=C$5:C10510,1,0),0))</f>
        <v>84</v>
      </c>
    </row>
    <row r="10511" spans="1:7" x14ac:dyDescent="0.25">
      <c r="A10511" s="52">
        <v>2019</v>
      </c>
      <c r="B10511" s="53" t="str">
        <f t="shared" si="328"/>
        <v>2019_KY85</v>
      </c>
      <c r="C10511" s="52" t="s">
        <v>372</v>
      </c>
      <c r="D10511" s="52" t="s">
        <v>1039</v>
      </c>
      <c r="E10511" s="53" t="str">
        <f t="shared" si="329"/>
        <v>2019_KYMETCALFE</v>
      </c>
      <c r="F10511" s="52">
        <v>484350</v>
      </c>
      <c r="G10511" s="53">
        <f t="array" ref="G10511">SUM(IF(A10511=A$5:A10511,IF(C10511=C$5:C10511,1,0),0))</f>
        <v>85</v>
      </c>
    </row>
    <row r="10512" spans="1:7" x14ac:dyDescent="0.25">
      <c r="A10512" s="52">
        <v>2019</v>
      </c>
      <c r="B10512" s="53" t="str">
        <f t="shared" si="328"/>
        <v>2019_KY86</v>
      </c>
      <c r="C10512" s="52" t="s">
        <v>372</v>
      </c>
      <c r="D10512" s="52" t="s">
        <v>210</v>
      </c>
      <c r="E10512" s="53" t="str">
        <f t="shared" si="329"/>
        <v>2019_KYMONROE</v>
      </c>
      <c r="F10512" s="52">
        <v>484350</v>
      </c>
      <c r="G10512" s="53">
        <f t="array" ref="G10512">SUM(IF(A10512=A$5:A10512,IF(C10512=C$5:C10512,1,0),0))</f>
        <v>86</v>
      </c>
    </row>
    <row r="10513" spans="1:7" x14ac:dyDescent="0.25">
      <c r="A10513" s="52">
        <v>2019</v>
      </c>
      <c r="B10513" s="53" t="str">
        <f t="shared" si="328"/>
        <v>2019_KY87</v>
      </c>
      <c r="C10513" s="52" t="s">
        <v>372</v>
      </c>
      <c r="D10513" s="52" t="s">
        <v>232</v>
      </c>
      <c r="E10513" s="53" t="str">
        <f t="shared" si="329"/>
        <v>2019_KYMONTGOMERY</v>
      </c>
      <c r="F10513" s="52">
        <v>484350</v>
      </c>
      <c r="G10513" s="53">
        <f t="array" ref="G10513">SUM(IF(A10513=A$5:A10513,IF(C10513=C$5:C10513,1,0),0))</f>
        <v>87</v>
      </c>
    </row>
    <row r="10514" spans="1:7" x14ac:dyDescent="0.25">
      <c r="A10514" s="52">
        <v>2019</v>
      </c>
      <c r="B10514" s="53" t="str">
        <f t="shared" si="328"/>
        <v>2019_KY88</v>
      </c>
      <c r="C10514" s="52" t="s">
        <v>372</v>
      </c>
      <c r="D10514" s="52" t="s">
        <v>472</v>
      </c>
      <c r="E10514" s="53" t="str">
        <f t="shared" si="329"/>
        <v>2019_KYMORGAN</v>
      </c>
      <c r="F10514" s="52">
        <v>484350</v>
      </c>
      <c r="G10514" s="53">
        <f t="array" ref="G10514">SUM(IF(A10514=A$5:A10514,IF(C10514=C$5:C10514,1,0),0))</f>
        <v>88</v>
      </c>
    </row>
    <row r="10515" spans="1:7" x14ac:dyDescent="0.25">
      <c r="A10515" s="52">
        <v>2019</v>
      </c>
      <c r="B10515" s="53" t="str">
        <f t="shared" si="328"/>
        <v>2019_KY89</v>
      </c>
      <c r="C10515" s="52" t="s">
        <v>372</v>
      </c>
      <c r="D10515" s="52" t="s">
        <v>1040</v>
      </c>
      <c r="E10515" s="53" t="str">
        <f t="shared" si="329"/>
        <v>2019_KYMUHLENBERG</v>
      </c>
      <c r="F10515" s="52">
        <v>484350</v>
      </c>
      <c r="G10515" s="53">
        <f t="array" ref="G10515">SUM(IF(A10515=A$5:A10515,IF(C10515=C$5:C10515,1,0),0))</f>
        <v>89</v>
      </c>
    </row>
    <row r="10516" spans="1:7" x14ac:dyDescent="0.25">
      <c r="A10516" s="52">
        <v>2019</v>
      </c>
      <c r="B10516" s="53" t="str">
        <f t="shared" si="328"/>
        <v>2019_KY90</v>
      </c>
      <c r="C10516" s="52" t="s">
        <v>372</v>
      </c>
      <c r="D10516" s="52" t="s">
        <v>327</v>
      </c>
      <c r="E10516" s="53" t="str">
        <f t="shared" si="329"/>
        <v>2019_KYNELSON</v>
      </c>
      <c r="F10516" s="52">
        <v>484350</v>
      </c>
      <c r="G10516" s="53">
        <f t="array" ref="G10516">SUM(IF(A10516=A$5:A10516,IF(C10516=C$5:C10516,1,0),0))</f>
        <v>90</v>
      </c>
    </row>
    <row r="10517" spans="1:7" x14ac:dyDescent="0.25">
      <c r="A10517" s="52">
        <v>2019</v>
      </c>
      <c r="B10517" s="53" t="str">
        <f t="shared" si="328"/>
        <v>2019_KY91</v>
      </c>
      <c r="C10517" s="52" t="s">
        <v>372</v>
      </c>
      <c r="D10517" s="52" t="s">
        <v>1041</v>
      </c>
      <c r="E10517" s="53" t="str">
        <f t="shared" si="329"/>
        <v>2019_KYNICHOLAS</v>
      </c>
      <c r="F10517" s="52">
        <v>484350</v>
      </c>
      <c r="G10517" s="53">
        <f t="array" ref="G10517">SUM(IF(A10517=A$5:A10517,IF(C10517=C$5:C10517,1,0),0))</f>
        <v>91</v>
      </c>
    </row>
    <row r="10518" spans="1:7" x14ac:dyDescent="0.25">
      <c r="A10518" s="52">
        <v>2019</v>
      </c>
      <c r="B10518" s="53" t="str">
        <f t="shared" si="328"/>
        <v>2019_KY92</v>
      </c>
      <c r="C10518" s="52" t="s">
        <v>372</v>
      </c>
      <c r="D10518" s="52" t="s">
        <v>113</v>
      </c>
      <c r="E10518" s="53" t="str">
        <f t="shared" si="329"/>
        <v>2019_KYOHIO</v>
      </c>
      <c r="F10518" s="52">
        <v>484350</v>
      </c>
      <c r="G10518" s="53">
        <f t="array" ref="G10518">SUM(IF(A10518=A$5:A10518,IF(C10518=C$5:C10518,1,0),0))</f>
        <v>92</v>
      </c>
    </row>
    <row r="10519" spans="1:7" x14ac:dyDescent="0.25">
      <c r="A10519" s="52">
        <v>2019</v>
      </c>
      <c r="B10519" s="53" t="str">
        <f t="shared" si="328"/>
        <v>2019_KY93</v>
      </c>
      <c r="C10519" s="52" t="s">
        <v>372</v>
      </c>
      <c r="D10519" s="52" t="s">
        <v>1042</v>
      </c>
      <c r="E10519" s="53" t="str">
        <f t="shared" si="329"/>
        <v>2019_KYOLDHAM</v>
      </c>
      <c r="F10519" s="52">
        <v>484350</v>
      </c>
      <c r="G10519" s="53">
        <f t="array" ref="G10519">SUM(IF(A10519=A$5:A10519,IF(C10519=C$5:C10519,1,0),0))</f>
        <v>93</v>
      </c>
    </row>
    <row r="10520" spans="1:7" x14ac:dyDescent="0.25">
      <c r="A10520" s="52">
        <v>2019</v>
      </c>
      <c r="B10520" s="53" t="str">
        <f t="shared" si="328"/>
        <v>2019_KY94</v>
      </c>
      <c r="C10520" s="52" t="s">
        <v>372</v>
      </c>
      <c r="D10520" s="52" t="s">
        <v>877</v>
      </c>
      <c r="E10520" s="53" t="str">
        <f t="shared" si="329"/>
        <v>2019_KYOWEN</v>
      </c>
      <c r="F10520" s="52">
        <v>484350</v>
      </c>
      <c r="G10520" s="53">
        <f t="array" ref="G10520">SUM(IF(A10520=A$5:A10520,IF(C10520=C$5:C10520,1,0),0))</f>
        <v>94</v>
      </c>
    </row>
    <row r="10521" spans="1:7" x14ac:dyDescent="0.25">
      <c r="A10521" s="52">
        <v>2019</v>
      </c>
      <c r="B10521" s="53" t="str">
        <f t="shared" si="328"/>
        <v>2019_KY95</v>
      </c>
      <c r="C10521" s="52" t="s">
        <v>372</v>
      </c>
      <c r="D10521" s="52" t="s">
        <v>1043</v>
      </c>
      <c r="E10521" s="53" t="str">
        <f t="shared" si="329"/>
        <v>2019_KYOWSLEY</v>
      </c>
      <c r="F10521" s="52">
        <v>484350</v>
      </c>
      <c r="G10521" s="53">
        <f t="array" ref="G10521">SUM(IF(A10521=A$5:A10521,IF(C10521=C$5:C10521,1,0),0))</f>
        <v>95</v>
      </c>
    </row>
    <row r="10522" spans="1:7" x14ac:dyDescent="0.25">
      <c r="A10522" s="52">
        <v>2019</v>
      </c>
      <c r="B10522" s="53" t="str">
        <f t="shared" si="328"/>
        <v>2019_KY96</v>
      </c>
      <c r="C10522" s="52" t="s">
        <v>372</v>
      </c>
      <c r="D10522" s="52" t="s">
        <v>1044</v>
      </c>
      <c r="E10522" s="53" t="str">
        <f t="shared" si="329"/>
        <v>2019_KYPENDLETON</v>
      </c>
      <c r="F10522" s="52">
        <v>484350</v>
      </c>
      <c r="G10522" s="53">
        <f t="array" ref="G10522">SUM(IF(A10522=A$5:A10522,IF(C10522=C$5:C10522,1,0),0))</f>
        <v>96</v>
      </c>
    </row>
    <row r="10523" spans="1:7" x14ac:dyDescent="0.25">
      <c r="A10523" s="52">
        <v>2019</v>
      </c>
      <c r="B10523" s="53" t="str">
        <f t="shared" si="328"/>
        <v>2019_KY97</v>
      </c>
      <c r="C10523" s="52" t="s">
        <v>372</v>
      </c>
      <c r="D10523" s="52" t="s">
        <v>473</v>
      </c>
      <c r="E10523" s="53" t="str">
        <f t="shared" si="329"/>
        <v>2019_KYPERRY</v>
      </c>
      <c r="F10523" s="52">
        <v>484350</v>
      </c>
      <c r="G10523" s="53">
        <f t="array" ref="G10523">SUM(IF(A10523=A$5:A10523,IF(C10523=C$5:C10523,1,0),0))</f>
        <v>97</v>
      </c>
    </row>
    <row r="10524" spans="1:7" x14ac:dyDescent="0.25">
      <c r="A10524" s="52">
        <v>2019</v>
      </c>
      <c r="B10524" s="53" t="str">
        <f t="shared" si="328"/>
        <v>2019_KY98</v>
      </c>
      <c r="C10524" s="52" t="s">
        <v>372</v>
      </c>
      <c r="D10524" s="52" t="s">
        <v>277</v>
      </c>
      <c r="E10524" s="53" t="str">
        <f t="shared" si="329"/>
        <v>2019_KYPIKE</v>
      </c>
      <c r="F10524" s="52">
        <v>484350</v>
      </c>
      <c r="G10524" s="53">
        <f t="array" ref="G10524">SUM(IF(A10524=A$5:A10524,IF(C10524=C$5:C10524,1,0),0))</f>
        <v>98</v>
      </c>
    </row>
    <row r="10525" spans="1:7" x14ac:dyDescent="0.25">
      <c r="A10525" s="52">
        <v>2019</v>
      </c>
      <c r="B10525" s="53" t="str">
        <f t="shared" si="328"/>
        <v>2019_KY99</v>
      </c>
      <c r="C10525" s="52" t="s">
        <v>372</v>
      </c>
      <c r="D10525" s="52" t="s">
        <v>1045</v>
      </c>
      <c r="E10525" s="53" t="str">
        <f t="shared" si="329"/>
        <v>2019_KYPOWELL</v>
      </c>
      <c r="F10525" s="52">
        <v>484350</v>
      </c>
      <c r="G10525" s="53">
        <f t="array" ref="G10525">SUM(IF(A10525=A$5:A10525,IF(C10525=C$5:C10525,1,0),0))</f>
        <v>99</v>
      </c>
    </row>
    <row r="10526" spans="1:7" x14ac:dyDescent="0.25">
      <c r="A10526" s="52">
        <v>2019</v>
      </c>
      <c r="B10526" s="53" t="str">
        <f t="shared" si="328"/>
        <v>2019_KY100</v>
      </c>
      <c r="C10526" s="52" t="s">
        <v>372</v>
      </c>
      <c r="D10526" s="52" t="s">
        <v>538</v>
      </c>
      <c r="E10526" s="53" t="str">
        <f t="shared" si="329"/>
        <v>2019_KYPULASKI</v>
      </c>
      <c r="F10526" s="52">
        <v>484350</v>
      </c>
      <c r="G10526" s="53">
        <f t="array" ref="G10526">SUM(IF(A10526=A$5:A10526,IF(C10526=C$5:C10526,1,0),0))</f>
        <v>100</v>
      </c>
    </row>
    <row r="10527" spans="1:7" x14ac:dyDescent="0.25">
      <c r="A10527" s="52">
        <v>2019</v>
      </c>
      <c r="B10527" s="53" t="str">
        <f t="shared" si="328"/>
        <v>2019_KY101</v>
      </c>
      <c r="C10527" s="52" t="s">
        <v>372</v>
      </c>
      <c r="D10527" s="52" t="s">
        <v>290</v>
      </c>
      <c r="E10527" s="53" t="str">
        <f t="shared" si="329"/>
        <v>2019_KYROBERTSON</v>
      </c>
      <c r="F10527" s="52">
        <v>484350</v>
      </c>
      <c r="G10527" s="53">
        <f t="array" ref="G10527">SUM(IF(A10527=A$5:A10527,IF(C10527=C$5:C10527,1,0),0))</f>
        <v>101</v>
      </c>
    </row>
    <row r="10528" spans="1:7" x14ac:dyDescent="0.25">
      <c r="A10528" s="52">
        <v>2019</v>
      </c>
      <c r="B10528" s="53" t="str">
        <f t="shared" si="328"/>
        <v>2019_KY102</v>
      </c>
      <c r="C10528" s="52" t="s">
        <v>372</v>
      </c>
      <c r="D10528" s="52" t="s">
        <v>1046</v>
      </c>
      <c r="E10528" s="53" t="str">
        <f t="shared" si="329"/>
        <v>2019_KYROCKCASTLE</v>
      </c>
      <c r="F10528" s="52">
        <v>484350</v>
      </c>
      <c r="G10528" s="53">
        <f t="array" ref="G10528">SUM(IF(A10528=A$5:A10528,IF(C10528=C$5:C10528,1,0),0))</f>
        <v>102</v>
      </c>
    </row>
    <row r="10529" spans="1:7" x14ac:dyDescent="0.25">
      <c r="A10529" s="52">
        <v>2019</v>
      </c>
      <c r="B10529" s="53" t="str">
        <f t="shared" si="328"/>
        <v>2019_KY103</v>
      </c>
      <c r="C10529" s="52" t="s">
        <v>372</v>
      </c>
      <c r="D10529" s="52" t="s">
        <v>1047</v>
      </c>
      <c r="E10529" s="53" t="str">
        <f t="shared" si="329"/>
        <v>2019_KYROWAN</v>
      </c>
      <c r="F10529" s="52">
        <v>484350</v>
      </c>
      <c r="G10529" s="53">
        <f t="array" ref="G10529">SUM(IF(A10529=A$5:A10529,IF(C10529=C$5:C10529,1,0),0))</f>
        <v>103</v>
      </c>
    </row>
    <row r="10530" spans="1:7" x14ac:dyDescent="0.25">
      <c r="A10530" s="52">
        <v>2019</v>
      </c>
      <c r="B10530" s="53" t="str">
        <f t="shared" si="328"/>
        <v>2019_KY104</v>
      </c>
      <c r="C10530" s="52" t="s">
        <v>372</v>
      </c>
      <c r="D10530" s="52" t="s">
        <v>476</v>
      </c>
      <c r="E10530" s="53" t="str">
        <f t="shared" si="329"/>
        <v>2019_KYRUSSELL</v>
      </c>
      <c r="F10530" s="52">
        <v>484350</v>
      </c>
      <c r="G10530" s="53">
        <f t="array" ref="G10530">SUM(IF(A10530=A$5:A10530,IF(C10530=C$5:C10530,1,0),0))</f>
        <v>104</v>
      </c>
    </row>
    <row r="10531" spans="1:7" x14ac:dyDescent="0.25">
      <c r="A10531" s="52">
        <v>2019</v>
      </c>
      <c r="B10531" s="53" t="str">
        <f t="shared" si="328"/>
        <v>2019_KY105</v>
      </c>
      <c r="C10531" s="52" t="s">
        <v>372</v>
      </c>
      <c r="D10531" s="52" t="s">
        <v>541</v>
      </c>
      <c r="E10531" s="53" t="str">
        <f t="shared" si="329"/>
        <v>2019_KYSCOTT</v>
      </c>
      <c r="F10531" s="52">
        <v>484350</v>
      </c>
      <c r="G10531" s="53">
        <f t="array" ref="G10531">SUM(IF(A10531=A$5:A10531,IF(C10531=C$5:C10531,1,0),0))</f>
        <v>105</v>
      </c>
    </row>
    <row r="10532" spans="1:7" x14ac:dyDescent="0.25">
      <c r="A10532" s="52">
        <v>2019</v>
      </c>
      <c r="B10532" s="53" t="str">
        <f t="shared" si="328"/>
        <v>2019_KY106</v>
      </c>
      <c r="C10532" s="52" t="s">
        <v>372</v>
      </c>
      <c r="D10532" s="52" t="s">
        <v>478</v>
      </c>
      <c r="E10532" s="53" t="str">
        <f t="shared" si="329"/>
        <v>2019_KYSHELBY</v>
      </c>
      <c r="F10532" s="52">
        <v>484350</v>
      </c>
      <c r="G10532" s="53">
        <f t="array" ref="G10532">SUM(IF(A10532=A$5:A10532,IF(C10532=C$5:C10532,1,0),0))</f>
        <v>106</v>
      </c>
    </row>
    <row r="10533" spans="1:7" x14ac:dyDescent="0.25">
      <c r="A10533" s="52">
        <v>2019</v>
      </c>
      <c r="B10533" s="53" t="str">
        <f t="shared" si="328"/>
        <v>2019_KY107</v>
      </c>
      <c r="C10533" s="52" t="s">
        <v>372</v>
      </c>
      <c r="D10533" s="52" t="s">
        <v>1048</v>
      </c>
      <c r="E10533" s="53" t="str">
        <f t="shared" si="329"/>
        <v>2019_KYSIMPSON</v>
      </c>
      <c r="F10533" s="52">
        <v>484350</v>
      </c>
      <c r="G10533" s="53">
        <f t="array" ref="G10533">SUM(IF(A10533=A$5:A10533,IF(C10533=C$5:C10533,1,0),0))</f>
        <v>107</v>
      </c>
    </row>
    <row r="10534" spans="1:7" x14ac:dyDescent="0.25">
      <c r="A10534" s="52">
        <v>2019</v>
      </c>
      <c r="B10534" s="53" t="str">
        <f t="shared" si="328"/>
        <v>2019_KY108</v>
      </c>
      <c r="C10534" s="52" t="s">
        <v>372</v>
      </c>
      <c r="D10534" s="52" t="s">
        <v>884</v>
      </c>
      <c r="E10534" s="53" t="str">
        <f t="shared" si="329"/>
        <v>2019_KYSPENCER</v>
      </c>
      <c r="F10534" s="52">
        <v>484350</v>
      </c>
      <c r="G10534" s="53">
        <f t="array" ref="G10534">SUM(IF(A10534=A$5:A10534,IF(C10534=C$5:C10534,1,0),0))</f>
        <v>108</v>
      </c>
    </row>
    <row r="10535" spans="1:7" x14ac:dyDescent="0.25">
      <c r="A10535" s="52">
        <v>2019</v>
      </c>
      <c r="B10535" s="53" t="str">
        <f t="shared" si="328"/>
        <v>2019_KY109</v>
      </c>
      <c r="C10535" s="52" t="s">
        <v>372</v>
      </c>
      <c r="D10535" s="52" t="s">
        <v>668</v>
      </c>
      <c r="E10535" s="53" t="str">
        <f t="shared" si="329"/>
        <v>2019_KYTAYLOR</v>
      </c>
      <c r="F10535" s="52">
        <v>484350</v>
      </c>
      <c r="G10535" s="53">
        <f t="array" ref="G10535">SUM(IF(A10535=A$5:A10535,IF(C10535=C$5:C10535,1,0),0))</f>
        <v>109</v>
      </c>
    </row>
    <row r="10536" spans="1:7" x14ac:dyDescent="0.25">
      <c r="A10536" s="52">
        <v>2019</v>
      </c>
      <c r="B10536" s="53" t="str">
        <f t="shared" si="328"/>
        <v>2019_KY110</v>
      </c>
      <c r="C10536" s="52" t="s">
        <v>372</v>
      </c>
      <c r="D10536" s="52" t="s">
        <v>1049</v>
      </c>
      <c r="E10536" s="53" t="str">
        <f t="shared" si="329"/>
        <v>2019_KYTODD</v>
      </c>
      <c r="F10536" s="52">
        <v>484350</v>
      </c>
      <c r="G10536" s="53">
        <f t="array" ref="G10536">SUM(IF(A10536=A$5:A10536,IF(C10536=C$5:C10536,1,0),0))</f>
        <v>110</v>
      </c>
    </row>
    <row r="10537" spans="1:7" x14ac:dyDescent="0.25">
      <c r="A10537" s="52">
        <v>2019</v>
      </c>
      <c r="B10537" s="53" t="str">
        <f t="shared" si="328"/>
        <v>2019_KY111</v>
      </c>
      <c r="C10537" s="52" t="s">
        <v>372</v>
      </c>
      <c r="D10537" s="52" t="s">
        <v>1050</v>
      </c>
      <c r="E10537" s="53" t="str">
        <f t="shared" si="329"/>
        <v>2019_KYTRIGG</v>
      </c>
      <c r="F10537" s="52">
        <v>484350</v>
      </c>
      <c r="G10537" s="53">
        <f t="array" ref="G10537">SUM(IF(A10537=A$5:A10537,IF(C10537=C$5:C10537,1,0),0))</f>
        <v>111</v>
      </c>
    </row>
    <row r="10538" spans="1:7" x14ac:dyDescent="0.25">
      <c r="A10538" s="52">
        <v>2019</v>
      </c>
      <c r="B10538" s="53" t="str">
        <f t="shared" si="328"/>
        <v>2019_KY112</v>
      </c>
      <c r="C10538" s="52" t="s">
        <v>372</v>
      </c>
      <c r="D10538" s="52" t="s">
        <v>1051</v>
      </c>
      <c r="E10538" s="53" t="str">
        <f t="shared" si="329"/>
        <v>2019_KYTRIMBLE</v>
      </c>
      <c r="F10538" s="52">
        <v>484350</v>
      </c>
      <c r="G10538" s="53">
        <f t="array" ref="G10538">SUM(IF(A10538=A$5:A10538,IF(C10538=C$5:C10538,1,0),0))</f>
        <v>112</v>
      </c>
    </row>
    <row r="10539" spans="1:7" x14ac:dyDescent="0.25">
      <c r="A10539" s="52">
        <v>2019</v>
      </c>
      <c r="B10539" s="53" t="str">
        <f t="shared" si="328"/>
        <v>2019_KY113</v>
      </c>
      <c r="C10539" s="52" t="s">
        <v>372</v>
      </c>
      <c r="D10539" s="52" t="s">
        <v>258</v>
      </c>
      <c r="E10539" s="53" t="str">
        <f t="shared" si="329"/>
        <v>2019_KYUNION</v>
      </c>
      <c r="F10539" s="52">
        <v>484350</v>
      </c>
      <c r="G10539" s="53">
        <f t="array" ref="G10539">SUM(IF(A10539=A$5:A10539,IF(C10539=C$5:C10539,1,0),0))</f>
        <v>113</v>
      </c>
    </row>
    <row r="10540" spans="1:7" x14ac:dyDescent="0.25">
      <c r="A10540" s="52">
        <v>2019</v>
      </c>
      <c r="B10540" s="53" t="str">
        <f t="shared" si="328"/>
        <v>2019_KY114</v>
      </c>
      <c r="C10540" s="52" t="s">
        <v>372</v>
      </c>
      <c r="D10540" s="52" t="s">
        <v>336</v>
      </c>
      <c r="E10540" s="53" t="str">
        <f t="shared" si="329"/>
        <v>2019_KYWARREN</v>
      </c>
      <c r="F10540" s="52">
        <v>484350</v>
      </c>
      <c r="G10540" s="53">
        <f t="array" ref="G10540">SUM(IF(A10540=A$5:A10540,IF(C10540=C$5:C10540,1,0),0))</f>
        <v>114</v>
      </c>
    </row>
    <row r="10541" spans="1:7" x14ac:dyDescent="0.25">
      <c r="A10541" s="52">
        <v>2019</v>
      </c>
      <c r="B10541" s="53" t="str">
        <f t="shared" si="328"/>
        <v>2019_KY115</v>
      </c>
      <c r="C10541" s="52" t="s">
        <v>372</v>
      </c>
      <c r="D10541" s="52" t="s">
        <v>125</v>
      </c>
      <c r="E10541" s="53" t="str">
        <f t="shared" si="329"/>
        <v>2019_KYWASHINGTON</v>
      </c>
      <c r="F10541" s="52">
        <v>484350</v>
      </c>
      <c r="G10541" s="53">
        <f t="array" ref="G10541">SUM(IF(A10541=A$5:A10541,IF(C10541=C$5:C10541,1,0),0))</f>
        <v>115</v>
      </c>
    </row>
    <row r="10542" spans="1:7" x14ac:dyDescent="0.25">
      <c r="A10542" s="52">
        <v>2019</v>
      </c>
      <c r="B10542" s="53" t="str">
        <f t="shared" si="328"/>
        <v>2019_KY116</v>
      </c>
      <c r="C10542" s="52" t="s">
        <v>372</v>
      </c>
      <c r="D10542" s="52" t="s">
        <v>770</v>
      </c>
      <c r="E10542" s="53" t="str">
        <f t="shared" si="329"/>
        <v>2019_KYWAYNE</v>
      </c>
      <c r="F10542" s="52">
        <v>484350</v>
      </c>
      <c r="G10542" s="53">
        <f t="array" ref="G10542">SUM(IF(A10542=A$5:A10542,IF(C10542=C$5:C10542,1,0),0))</f>
        <v>116</v>
      </c>
    </row>
    <row r="10543" spans="1:7" x14ac:dyDescent="0.25">
      <c r="A10543" s="52">
        <v>2019</v>
      </c>
      <c r="B10543" s="53" t="str">
        <f t="shared" si="328"/>
        <v>2019_KY117</v>
      </c>
      <c r="C10543" s="52" t="s">
        <v>372</v>
      </c>
      <c r="D10543" s="52" t="s">
        <v>771</v>
      </c>
      <c r="E10543" s="53" t="str">
        <f t="shared" si="329"/>
        <v>2019_KYWEBSTER</v>
      </c>
      <c r="F10543" s="52">
        <v>484350</v>
      </c>
      <c r="G10543" s="53">
        <f t="array" ref="G10543">SUM(IF(A10543=A$5:A10543,IF(C10543=C$5:C10543,1,0),0))</f>
        <v>117</v>
      </c>
    </row>
    <row r="10544" spans="1:7" x14ac:dyDescent="0.25">
      <c r="A10544" s="52">
        <v>2019</v>
      </c>
      <c r="B10544" s="53" t="str">
        <f t="shared" si="328"/>
        <v>2019_KY118</v>
      </c>
      <c r="C10544" s="52" t="s">
        <v>372</v>
      </c>
      <c r="D10544" s="52" t="s">
        <v>896</v>
      </c>
      <c r="E10544" s="53" t="str">
        <f t="shared" si="329"/>
        <v>2019_KYWHITLEY</v>
      </c>
      <c r="F10544" s="52">
        <v>484350</v>
      </c>
      <c r="G10544" s="53">
        <f t="array" ref="G10544">SUM(IF(A10544=A$5:A10544,IF(C10544=C$5:C10544,1,0),0))</f>
        <v>118</v>
      </c>
    </row>
    <row r="10545" spans="1:7" x14ac:dyDescent="0.25">
      <c r="A10545" s="52">
        <v>2019</v>
      </c>
      <c r="B10545" s="53" t="str">
        <f t="shared" si="328"/>
        <v>2019_KY119</v>
      </c>
      <c r="C10545" s="52" t="s">
        <v>372</v>
      </c>
      <c r="D10545" s="52" t="s">
        <v>1052</v>
      </c>
      <c r="E10545" s="53" t="str">
        <f t="shared" si="329"/>
        <v>2019_KYWOLFE</v>
      </c>
      <c r="F10545" s="52">
        <v>484350</v>
      </c>
      <c r="G10545" s="53">
        <f t="array" ref="G10545">SUM(IF(A10545=A$5:A10545,IF(C10545=C$5:C10545,1,0),0))</f>
        <v>119</v>
      </c>
    </row>
    <row r="10546" spans="1:7" x14ac:dyDescent="0.25">
      <c r="A10546" s="52">
        <v>2019</v>
      </c>
      <c r="B10546" s="53" t="str">
        <f t="shared" si="328"/>
        <v>2019_KY120</v>
      </c>
      <c r="C10546" s="52" t="s">
        <v>372</v>
      </c>
      <c r="D10546" s="52" t="s">
        <v>857</v>
      </c>
      <c r="E10546" s="53" t="str">
        <f t="shared" si="329"/>
        <v>2019_KYWOODFORD</v>
      </c>
      <c r="F10546" s="52">
        <v>484350</v>
      </c>
      <c r="G10546" s="53">
        <f t="array" ref="G10546">SUM(IF(A10546=A$5:A10546,IF(C10546=C$5:C10546,1,0),0))</f>
        <v>120</v>
      </c>
    </row>
    <row r="10547" spans="1:7" x14ac:dyDescent="0.25">
      <c r="A10547" s="52">
        <v>2019</v>
      </c>
      <c r="B10547" s="53" t="str">
        <f t="shared" si="328"/>
        <v>2019_LA1</v>
      </c>
      <c r="C10547" s="52" t="s">
        <v>373</v>
      </c>
      <c r="D10547" s="52" t="s">
        <v>1053</v>
      </c>
      <c r="E10547" s="53" t="str">
        <f t="shared" si="329"/>
        <v>2019_LAACADIA</v>
      </c>
      <c r="F10547" s="52">
        <v>484350</v>
      </c>
      <c r="G10547" s="53">
        <f t="array" ref="G10547">SUM(IF(A10547=A$5:A10547,IF(C10547=C$5:C10547,1,0),0))</f>
        <v>1</v>
      </c>
    </row>
    <row r="10548" spans="1:7" x14ac:dyDescent="0.25">
      <c r="A10548" s="52">
        <v>2019</v>
      </c>
      <c r="B10548" s="53" t="str">
        <f t="shared" si="328"/>
        <v>2019_LA2</v>
      </c>
      <c r="C10548" s="52" t="s">
        <v>373</v>
      </c>
      <c r="D10548" s="52" t="s">
        <v>858</v>
      </c>
      <c r="E10548" s="53" t="str">
        <f t="shared" si="329"/>
        <v>2019_LAALLEN</v>
      </c>
      <c r="F10548" s="52">
        <v>484350</v>
      </c>
      <c r="G10548" s="53">
        <f t="array" ref="G10548">SUM(IF(A10548=A$5:A10548,IF(C10548=C$5:C10548,1,0),0))</f>
        <v>2</v>
      </c>
    </row>
    <row r="10549" spans="1:7" x14ac:dyDescent="0.25">
      <c r="A10549" s="52">
        <v>2019</v>
      </c>
      <c r="B10549" s="53" t="str">
        <f t="shared" si="328"/>
        <v>2019_LA3</v>
      </c>
      <c r="C10549" s="52" t="s">
        <v>373</v>
      </c>
      <c r="D10549" s="52" t="s">
        <v>1054</v>
      </c>
      <c r="E10549" s="53" t="str">
        <f t="shared" si="329"/>
        <v>2019_LAASCENSION</v>
      </c>
      <c r="F10549" s="52">
        <v>484350</v>
      </c>
      <c r="G10549" s="53">
        <f t="array" ref="G10549">SUM(IF(A10549=A$5:A10549,IF(C10549=C$5:C10549,1,0),0))</f>
        <v>3</v>
      </c>
    </row>
    <row r="10550" spans="1:7" x14ac:dyDescent="0.25">
      <c r="A10550" s="52">
        <v>2019</v>
      </c>
      <c r="B10550" s="53" t="str">
        <f t="shared" si="328"/>
        <v>2019_LA4</v>
      </c>
      <c r="C10550" s="52" t="s">
        <v>373</v>
      </c>
      <c r="D10550" s="52" t="s">
        <v>1055</v>
      </c>
      <c r="E10550" s="53" t="str">
        <f t="shared" si="329"/>
        <v>2019_LAASSUMPTION</v>
      </c>
      <c r="F10550" s="52">
        <v>484350</v>
      </c>
      <c r="G10550" s="53">
        <f t="array" ref="G10550">SUM(IF(A10550=A$5:A10550,IF(C10550=C$5:C10550,1,0),0))</f>
        <v>4</v>
      </c>
    </row>
    <row r="10551" spans="1:7" x14ac:dyDescent="0.25">
      <c r="A10551" s="52">
        <v>2019</v>
      </c>
      <c r="B10551" s="53" t="str">
        <f t="shared" si="328"/>
        <v>2019_LA5</v>
      </c>
      <c r="C10551" s="52" t="s">
        <v>373</v>
      </c>
      <c r="D10551" s="52" t="s">
        <v>1056</v>
      </c>
      <c r="E10551" s="53" t="str">
        <f t="shared" si="329"/>
        <v>2019_LAAVOYELLES</v>
      </c>
      <c r="F10551" s="52">
        <v>484350</v>
      </c>
      <c r="G10551" s="53">
        <f t="array" ref="G10551">SUM(IF(A10551=A$5:A10551,IF(C10551=C$5:C10551,1,0),0))</f>
        <v>5</v>
      </c>
    </row>
    <row r="10552" spans="1:7" x14ac:dyDescent="0.25">
      <c r="A10552" s="52">
        <v>2019</v>
      </c>
      <c r="B10552" s="53" t="str">
        <f t="shared" si="328"/>
        <v>2019_LA6</v>
      </c>
      <c r="C10552" s="52" t="s">
        <v>373</v>
      </c>
      <c r="D10552" s="52" t="s">
        <v>1057</v>
      </c>
      <c r="E10552" s="53" t="str">
        <f t="shared" si="329"/>
        <v>2019_LABEAUREGARD</v>
      </c>
      <c r="F10552" s="52">
        <v>484350</v>
      </c>
      <c r="G10552" s="53">
        <f t="array" ref="G10552">SUM(IF(A10552=A$5:A10552,IF(C10552=C$5:C10552,1,0),0))</f>
        <v>6</v>
      </c>
    </row>
    <row r="10553" spans="1:7" x14ac:dyDescent="0.25">
      <c r="A10553" s="52">
        <v>2019</v>
      </c>
      <c r="B10553" s="53" t="str">
        <f t="shared" si="328"/>
        <v>2019_LA7</v>
      </c>
      <c r="C10553" s="52" t="s">
        <v>373</v>
      </c>
      <c r="D10553" s="52" t="s">
        <v>1058</v>
      </c>
      <c r="E10553" s="53" t="str">
        <f t="shared" si="329"/>
        <v>2019_LABIENVILLE</v>
      </c>
      <c r="F10553" s="52">
        <v>484350</v>
      </c>
      <c r="G10553" s="53">
        <f t="array" ref="G10553">SUM(IF(A10553=A$5:A10553,IF(C10553=C$5:C10553,1,0),0))</f>
        <v>7</v>
      </c>
    </row>
    <row r="10554" spans="1:7" x14ac:dyDescent="0.25">
      <c r="A10554" s="52">
        <v>2019</v>
      </c>
      <c r="B10554" s="53" t="str">
        <f t="shared" si="328"/>
        <v>2019_LA8</v>
      </c>
      <c r="C10554" s="52" t="s">
        <v>373</v>
      </c>
      <c r="D10554" s="52" t="s">
        <v>1059</v>
      </c>
      <c r="E10554" s="53" t="str">
        <f t="shared" si="329"/>
        <v>2019_LABOSSIER</v>
      </c>
      <c r="F10554" s="52">
        <v>484350</v>
      </c>
      <c r="G10554" s="53">
        <f t="array" ref="G10554">SUM(IF(A10554=A$5:A10554,IF(C10554=C$5:C10554,1,0),0))</f>
        <v>8</v>
      </c>
    </row>
    <row r="10555" spans="1:7" x14ac:dyDescent="0.25">
      <c r="A10555" s="52">
        <v>2019</v>
      </c>
      <c r="B10555" s="53" t="str">
        <f t="shared" si="328"/>
        <v>2019_LA9</v>
      </c>
      <c r="C10555" s="52" t="s">
        <v>373</v>
      </c>
      <c r="D10555" s="52" t="s">
        <v>1060</v>
      </c>
      <c r="E10555" s="53" t="str">
        <f t="shared" si="329"/>
        <v>2019_LACADDO</v>
      </c>
      <c r="F10555" s="52">
        <v>484350</v>
      </c>
      <c r="G10555" s="53">
        <f t="array" ref="G10555">SUM(IF(A10555=A$5:A10555,IF(C10555=C$5:C10555,1,0),0))</f>
        <v>9</v>
      </c>
    </row>
    <row r="10556" spans="1:7" x14ac:dyDescent="0.25">
      <c r="A10556" s="52">
        <v>2019</v>
      </c>
      <c r="B10556" s="53" t="str">
        <f t="shared" si="328"/>
        <v>2019_LA10</v>
      </c>
      <c r="C10556" s="52" t="s">
        <v>373</v>
      </c>
      <c r="D10556" s="52" t="s">
        <v>1061</v>
      </c>
      <c r="E10556" s="53" t="str">
        <f t="shared" si="329"/>
        <v>2019_LACALCASIEU</v>
      </c>
      <c r="F10556" s="52">
        <v>484350</v>
      </c>
      <c r="G10556" s="53">
        <f t="array" ref="G10556">SUM(IF(A10556=A$5:A10556,IF(C10556=C$5:C10556,1,0),0))</f>
        <v>10</v>
      </c>
    </row>
    <row r="10557" spans="1:7" x14ac:dyDescent="0.25">
      <c r="A10557" s="52">
        <v>2019</v>
      </c>
      <c r="B10557" s="53" t="str">
        <f t="shared" si="328"/>
        <v>2019_LA11</v>
      </c>
      <c r="C10557" s="52" t="s">
        <v>373</v>
      </c>
      <c r="D10557" s="52" t="s">
        <v>1011</v>
      </c>
      <c r="E10557" s="53" t="str">
        <f t="shared" si="329"/>
        <v>2019_LACALDWELL</v>
      </c>
      <c r="F10557" s="52">
        <v>484350</v>
      </c>
      <c r="G10557" s="53">
        <f t="array" ref="G10557">SUM(IF(A10557=A$5:A10557,IF(C10557=C$5:C10557,1,0),0))</f>
        <v>11</v>
      </c>
    </row>
    <row r="10558" spans="1:7" x14ac:dyDescent="0.25">
      <c r="A10558" s="52">
        <v>2019</v>
      </c>
      <c r="B10558" s="53" t="str">
        <f t="shared" si="328"/>
        <v>2019_LA12</v>
      </c>
      <c r="C10558" s="52" t="s">
        <v>373</v>
      </c>
      <c r="D10558" s="52" t="s">
        <v>1062</v>
      </c>
      <c r="E10558" s="53" t="str">
        <f t="shared" si="329"/>
        <v>2019_LACAMERON</v>
      </c>
      <c r="F10558" s="52">
        <v>484350</v>
      </c>
      <c r="G10558" s="53">
        <f t="array" ref="G10558">SUM(IF(A10558=A$5:A10558,IF(C10558=C$5:C10558,1,0),0))</f>
        <v>12</v>
      </c>
    </row>
    <row r="10559" spans="1:7" x14ac:dyDescent="0.25">
      <c r="A10559" s="52">
        <v>2019</v>
      </c>
      <c r="B10559" s="53" t="str">
        <f t="shared" si="328"/>
        <v>2019_LA13</v>
      </c>
      <c r="C10559" s="52" t="s">
        <v>373</v>
      </c>
      <c r="D10559" s="52" t="s">
        <v>1063</v>
      </c>
      <c r="E10559" s="53" t="str">
        <f t="shared" si="329"/>
        <v>2019_LACATAHOULA</v>
      </c>
      <c r="F10559" s="52">
        <v>484350</v>
      </c>
      <c r="G10559" s="53">
        <f t="array" ref="G10559">SUM(IF(A10559=A$5:A10559,IF(C10559=C$5:C10559,1,0),0))</f>
        <v>13</v>
      </c>
    </row>
    <row r="10560" spans="1:7" x14ac:dyDescent="0.25">
      <c r="A10560" s="52">
        <v>2019</v>
      </c>
      <c r="B10560" s="53" t="str">
        <f t="shared" si="328"/>
        <v>2019_LA14</v>
      </c>
      <c r="C10560" s="52" t="s">
        <v>373</v>
      </c>
      <c r="D10560" s="52" t="s">
        <v>1064</v>
      </c>
      <c r="E10560" s="53" t="str">
        <f t="shared" si="329"/>
        <v>2019_LACLAIBORNE</v>
      </c>
      <c r="F10560" s="52">
        <v>484350</v>
      </c>
      <c r="G10560" s="53">
        <f t="array" ref="G10560">SUM(IF(A10560=A$5:A10560,IF(C10560=C$5:C10560,1,0),0))</f>
        <v>14</v>
      </c>
    </row>
    <row r="10561" spans="1:7" x14ac:dyDescent="0.25">
      <c r="A10561" s="52">
        <v>2019</v>
      </c>
      <c r="B10561" s="53" t="str">
        <f t="shared" si="328"/>
        <v>2019_LA15</v>
      </c>
      <c r="C10561" s="52" t="s">
        <v>373</v>
      </c>
      <c r="D10561" s="52" t="s">
        <v>1065</v>
      </c>
      <c r="E10561" s="53" t="str">
        <f t="shared" si="329"/>
        <v>2019_LACONCORDIA</v>
      </c>
      <c r="F10561" s="52">
        <v>484350</v>
      </c>
      <c r="G10561" s="53">
        <f t="array" ref="G10561">SUM(IF(A10561=A$5:A10561,IF(C10561=C$5:C10561,1,0),0))</f>
        <v>15</v>
      </c>
    </row>
    <row r="10562" spans="1:7" x14ac:dyDescent="0.25">
      <c r="A10562" s="52">
        <v>2019</v>
      </c>
      <c r="B10562" s="53" t="str">
        <f t="shared" si="328"/>
        <v>2019_LA16</v>
      </c>
      <c r="C10562" s="52" t="s">
        <v>373</v>
      </c>
      <c r="D10562" s="52" t="s">
        <v>634</v>
      </c>
      <c r="E10562" s="53" t="str">
        <f t="shared" si="329"/>
        <v>2019_LADE SOTO</v>
      </c>
      <c r="F10562" s="52">
        <v>484350</v>
      </c>
      <c r="G10562" s="53">
        <f t="array" ref="G10562">SUM(IF(A10562=A$5:A10562,IF(C10562=C$5:C10562,1,0),0))</f>
        <v>16</v>
      </c>
    </row>
    <row r="10563" spans="1:7" x14ac:dyDescent="0.25">
      <c r="A10563" s="52">
        <v>2019</v>
      </c>
      <c r="B10563" s="53" t="str">
        <f t="shared" si="328"/>
        <v>2019_LA17</v>
      </c>
      <c r="C10563" s="52" t="s">
        <v>373</v>
      </c>
      <c r="D10563" s="52" t="s">
        <v>1066</v>
      </c>
      <c r="E10563" s="53" t="str">
        <f t="shared" si="329"/>
        <v>2019_LAEAST BATON ROUG</v>
      </c>
      <c r="F10563" s="52">
        <v>484350</v>
      </c>
      <c r="G10563" s="53">
        <f t="array" ref="G10563">SUM(IF(A10563=A$5:A10563,IF(C10563=C$5:C10563,1,0),0))</f>
        <v>17</v>
      </c>
    </row>
    <row r="10564" spans="1:7" x14ac:dyDescent="0.25">
      <c r="A10564" s="52">
        <v>2019</v>
      </c>
      <c r="B10564" s="53" t="str">
        <f t="shared" si="328"/>
        <v>2019_LA18</v>
      </c>
      <c r="C10564" s="52" t="s">
        <v>373</v>
      </c>
      <c r="D10564" s="52" t="s">
        <v>1067</v>
      </c>
      <c r="E10564" s="53" t="str">
        <f t="shared" si="329"/>
        <v>2019_LAEAST CARROLL</v>
      </c>
      <c r="F10564" s="52">
        <v>484350</v>
      </c>
      <c r="G10564" s="53">
        <f t="array" ref="G10564">SUM(IF(A10564=A$5:A10564,IF(C10564=C$5:C10564,1,0),0))</f>
        <v>18</v>
      </c>
    </row>
    <row r="10565" spans="1:7" x14ac:dyDescent="0.25">
      <c r="A10565" s="52">
        <v>2019</v>
      </c>
      <c r="B10565" s="53" t="str">
        <f t="shared" si="328"/>
        <v>2019_LA19</v>
      </c>
      <c r="C10565" s="52" t="s">
        <v>373</v>
      </c>
      <c r="D10565" s="52" t="s">
        <v>1068</v>
      </c>
      <c r="E10565" s="53" t="str">
        <f t="shared" si="329"/>
        <v>2019_LAEAST FELICIANA</v>
      </c>
      <c r="F10565" s="52">
        <v>484350</v>
      </c>
      <c r="G10565" s="53">
        <f t="array" ref="G10565">SUM(IF(A10565=A$5:A10565,IF(C10565=C$5:C10565,1,0),0))</f>
        <v>19</v>
      </c>
    </row>
    <row r="10566" spans="1:7" x14ac:dyDescent="0.25">
      <c r="A10566" s="52">
        <v>2019</v>
      </c>
      <c r="B10566" s="53" t="str">
        <f t="shared" ref="B10566:B10629" si="330">A10566&amp;"_"&amp;C10566&amp;G10566</f>
        <v>2019_LA20</v>
      </c>
      <c r="C10566" s="52" t="s">
        <v>373</v>
      </c>
      <c r="D10566" s="52" t="s">
        <v>1069</v>
      </c>
      <c r="E10566" s="53" t="str">
        <f t="shared" ref="E10566:E10629" si="331">A10566&amp;"_"&amp;C10566&amp;D10566</f>
        <v>2019_LAEVANGELINE</v>
      </c>
      <c r="F10566" s="52">
        <v>484350</v>
      </c>
      <c r="G10566" s="53">
        <f t="array" ref="G10566">SUM(IF(A10566=A$5:A10566,IF(C10566=C$5:C10566,1,0),0))</f>
        <v>20</v>
      </c>
    </row>
    <row r="10567" spans="1:7" x14ac:dyDescent="0.25">
      <c r="A10567" s="52">
        <v>2019</v>
      </c>
      <c r="B10567" s="53" t="str">
        <f t="shared" si="330"/>
        <v>2019_LA21</v>
      </c>
      <c r="C10567" s="52" t="s">
        <v>373</v>
      </c>
      <c r="D10567" s="52" t="s">
        <v>455</v>
      </c>
      <c r="E10567" s="53" t="str">
        <f t="shared" si="331"/>
        <v>2019_LAFRANKLIN</v>
      </c>
      <c r="F10567" s="52">
        <v>484350</v>
      </c>
      <c r="G10567" s="53">
        <f t="array" ref="G10567">SUM(IF(A10567=A$5:A10567,IF(C10567=C$5:C10567,1,0),0))</f>
        <v>21</v>
      </c>
    </row>
    <row r="10568" spans="1:7" x14ac:dyDescent="0.25">
      <c r="A10568" s="52">
        <v>2019</v>
      </c>
      <c r="B10568" s="53" t="str">
        <f t="shared" si="330"/>
        <v>2019_LA22</v>
      </c>
      <c r="C10568" s="52" t="s">
        <v>373</v>
      </c>
      <c r="D10568" s="52" t="s">
        <v>520</v>
      </c>
      <c r="E10568" s="53" t="str">
        <f t="shared" si="331"/>
        <v>2019_LAGRANT</v>
      </c>
      <c r="F10568" s="52">
        <v>484350</v>
      </c>
      <c r="G10568" s="53">
        <f t="array" ref="G10568">SUM(IF(A10568=A$5:A10568,IF(C10568=C$5:C10568,1,0),0))</f>
        <v>22</v>
      </c>
    </row>
    <row r="10569" spans="1:7" x14ac:dyDescent="0.25">
      <c r="A10569" s="52">
        <v>2019</v>
      </c>
      <c r="B10569" s="53" t="str">
        <f t="shared" si="330"/>
        <v>2019_LA23</v>
      </c>
      <c r="C10569" s="52" t="s">
        <v>373</v>
      </c>
      <c r="D10569" s="52" t="s">
        <v>1070</v>
      </c>
      <c r="E10569" s="53" t="str">
        <f t="shared" si="331"/>
        <v>2019_LAIBERIA</v>
      </c>
      <c r="F10569" s="52">
        <v>484350</v>
      </c>
      <c r="G10569" s="53">
        <f t="array" ref="G10569">SUM(IF(A10569=A$5:A10569,IF(C10569=C$5:C10569,1,0),0))</f>
        <v>23</v>
      </c>
    </row>
    <row r="10570" spans="1:7" x14ac:dyDescent="0.25">
      <c r="A10570" s="52">
        <v>2019</v>
      </c>
      <c r="B10570" s="53" t="str">
        <f t="shared" si="330"/>
        <v>2019_LA24</v>
      </c>
      <c r="C10570" s="52" t="s">
        <v>373</v>
      </c>
      <c r="D10570" s="52" t="s">
        <v>1071</v>
      </c>
      <c r="E10570" s="53" t="str">
        <f t="shared" si="331"/>
        <v>2019_LAIBERVILLE</v>
      </c>
      <c r="F10570" s="52">
        <v>484350</v>
      </c>
      <c r="G10570" s="53">
        <f t="array" ref="G10570">SUM(IF(A10570=A$5:A10570,IF(C10570=C$5:C10570,1,0),0))</f>
        <v>24</v>
      </c>
    </row>
    <row r="10571" spans="1:7" x14ac:dyDescent="0.25">
      <c r="A10571" s="52">
        <v>2019</v>
      </c>
      <c r="B10571" s="53" t="str">
        <f t="shared" si="330"/>
        <v>2019_LA25</v>
      </c>
      <c r="C10571" s="52" t="s">
        <v>373</v>
      </c>
      <c r="D10571" s="52" t="s">
        <v>460</v>
      </c>
      <c r="E10571" s="53" t="str">
        <f t="shared" si="331"/>
        <v>2019_LAJACKSON</v>
      </c>
      <c r="F10571" s="52">
        <v>484350</v>
      </c>
      <c r="G10571" s="53">
        <f t="array" ref="G10571">SUM(IF(A10571=A$5:A10571,IF(C10571=C$5:C10571,1,0),0))</f>
        <v>25</v>
      </c>
    </row>
    <row r="10572" spans="1:7" x14ac:dyDescent="0.25">
      <c r="A10572" s="52">
        <v>2019</v>
      </c>
      <c r="B10572" s="53" t="str">
        <f t="shared" si="330"/>
        <v>2019_LA26</v>
      </c>
      <c r="C10572" s="52" t="s">
        <v>373</v>
      </c>
      <c r="D10572" s="52" t="s">
        <v>196</v>
      </c>
      <c r="E10572" s="53" t="str">
        <f t="shared" si="331"/>
        <v>2019_LAJEFFERSON</v>
      </c>
      <c r="F10572" s="52">
        <v>484350</v>
      </c>
      <c r="G10572" s="53">
        <f t="array" ref="G10572">SUM(IF(A10572=A$5:A10572,IF(C10572=C$5:C10572,1,0),0))</f>
        <v>26</v>
      </c>
    </row>
    <row r="10573" spans="1:7" x14ac:dyDescent="0.25">
      <c r="A10573" s="52">
        <v>2019</v>
      </c>
      <c r="B10573" s="53" t="str">
        <f t="shared" si="330"/>
        <v>2019_LA27</v>
      </c>
      <c r="C10573" s="52" t="s">
        <v>373</v>
      </c>
      <c r="D10573" s="52" t="s">
        <v>1072</v>
      </c>
      <c r="E10573" s="53" t="str">
        <f t="shared" si="331"/>
        <v>2019_LAJEFFERSON DAVIS</v>
      </c>
      <c r="F10573" s="52">
        <v>484350</v>
      </c>
      <c r="G10573" s="53">
        <f t="array" ref="G10573">SUM(IF(A10573=A$5:A10573,IF(C10573=C$5:C10573,1,0),0))</f>
        <v>27</v>
      </c>
    </row>
    <row r="10574" spans="1:7" x14ac:dyDescent="0.25">
      <c r="A10574" s="52">
        <v>2019</v>
      </c>
      <c r="B10574" s="53" t="str">
        <f t="shared" si="330"/>
        <v>2019_LA28</v>
      </c>
      <c r="C10574" s="52" t="s">
        <v>373</v>
      </c>
      <c r="D10574" s="52" t="s">
        <v>526</v>
      </c>
      <c r="E10574" s="53" t="str">
        <f t="shared" si="331"/>
        <v>2019_LALAFAYETTE</v>
      </c>
      <c r="F10574" s="52">
        <v>484350</v>
      </c>
      <c r="G10574" s="53">
        <f t="array" ref="G10574">SUM(IF(A10574=A$5:A10574,IF(C10574=C$5:C10574,1,0),0))</f>
        <v>28</v>
      </c>
    </row>
    <row r="10575" spans="1:7" x14ac:dyDescent="0.25">
      <c r="A10575" s="52">
        <v>2019</v>
      </c>
      <c r="B10575" s="53" t="str">
        <f t="shared" si="330"/>
        <v>2019_LA29</v>
      </c>
      <c r="C10575" s="52" t="s">
        <v>373</v>
      </c>
      <c r="D10575" s="52" t="s">
        <v>1073</v>
      </c>
      <c r="E10575" s="53" t="str">
        <f t="shared" si="331"/>
        <v>2019_LALAFOURCHE</v>
      </c>
      <c r="F10575" s="52">
        <v>484350</v>
      </c>
      <c r="G10575" s="53">
        <f t="array" ref="G10575">SUM(IF(A10575=A$5:A10575,IF(C10575=C$5:C10575,1,0),0))</f>
        <v>29</v>
      </c>
    </row>
    <row r="10576" spans="1:7" x14ac:dyDescent="0.25">
      <c r="A10576" s="52">
        <v>2019</v>
      </c>
      <c r="B10576" s="53" t="str">
        <f t="shared" si="330"/>
        <v>2019_LA30</v>
      </c>
      <c r="C10576" s="52" t="s">
        <v>373</v>
      </c>
      <c r="D10576" s="52" t="s">
        <v>1074</v>
      </c>
      <c r="E10576" s="53" t="str">
        <f t="shared" si="331"/>
        <v>2019_LALASALLE</v>
      </c>
      <c r="F10576" s="52">
        <v>484350</v>
      </c>
      <c r="G10576" s="53">
        <f t="array" ref="G10576">SUM(IF(A10576=A$5:A10576,IF(C10576=C$5:C10576,1,0),0))</f>
        <v>30</v>
      </c>
    </row>
    <row r="10577" spans="1:7" x14ac:dyDescent="0.25">
      <c r="A10577" s="52">
        <v>2019</v>
      </c>
      <c r="B10577" s="53" t="str">
        <f t="shared" si="330"/>
        <v>2019_LA31</v>
      </c>
      <c r="C10577" s="52" t="s">
        <v>373</v>
      </c>
      <c r="D10577" s="52" t="s">
        <v>221</v>
      </c>
      <c r="E10577" s="53" t="str">
        <f t="shared" si="331"/>
        <v>2019_LALINCOLN</v>
      </c>
      <c r="F10577" s="52">
        <v>484350</v>
      </c>
      <c r="G10577" s="53">
        <f t="array" ref="G10577">SUM(IF(A10577=A$5:A10577,IF(C10577=C$5:C10577,1,0),0))</f>
        <v>31</v>
      </c>
    </row>
    <row r="10578" spans="1:7" x14ac:dyDescent="0.25">
      <c r="A10578" s="52">
        <v>2019</v>
      </c>
      <c r="B10578" s="53" t="str">
        <f t="shared" si="330"/>
        <v>2019_LA32</v>
      </c>
      <c r="C10578" s="52" t="s">
        <v>373</v>
      </c>
      <c r="D10578" s="52" t="s">
        <v>832</v>
      </c>
      <c r="E10578" s="53" t="str">
        <f t="shared" si="331"/>
        <v>2019_LALIVINGSTON</v>
      </c>
      <c r="F10578" s="52">
        <v>484350</v>
      </c>
      <c r="G10578" s="53">
        <f t="array" ref="G10578">SUM(IF(A10578=A$5:A10578,IF(C10578=C$5:C10578,1,0),0))</f>
        <v>32</v>
      </c>
    </row>
    <row r="10579" spans="1:7" x14ac:dyDescent="0.25">
      <c r="A10579" s="52">
        <v>2019</v>
      </c>
      <c r="B10579" s="53" t="str">
        <f t="shared" si="330"/>
        <v>2019_LA33</v>
      </c>
      <c r="C10579" s="52" t="s">
        <v>373</v>
      </c>
      <c r="D10579" s="52" t="s">
        <v>467</v>
      </c>
      <c r="E10579" s="53" t="str">
        <f t="shared" si="331"/>
        <v>2019_LAMADISON</v>
      </c>
      <c r="F10579" s="52">
        <v>484350</v>
      </c>
      <c r="G10579" s="53">
        <f t="array" ref="G10579">SUM(IF(A10579=A$5:A10579,IF(C10579=C$5:C10579,1,0),0))</f>
        <v>33</v>
      </c>
    </row>
    <row r="10580" spans="1:7" x14ac:dyDescent="0.25">
      <c r="A10580" s="52">
        <v>2019</v>
      </c>
      <c r="B10580" s="53" t="str">
        <f t="shared" si="330"/>
        <v>2019_LA34</v>
      </c>
      <c r="C10580" s="52" t="s">
        <v>373</v>
      </c>
      <c r="D10580" s="52" t="s">
        <v>1075</v>
      </c>
      <c r="E10580" s="53" t="str">
        <f t="shared" si="331"/>
        <v>2019_LAMOREHOUSE</v>
      </c>
      <c r="F10580" s="52">
        <v>484350</v>
      </c>
      <c r="G10580" s="53">
        <f t="array" ref="G10580">SUM(IF(A10580=A$5:A10580,IF(C10580=C$5:C10580,1,0),0))</f>
        <v>34</v>
      </c>
    </row>
    <row r="10581" spans="1:7" x14ac:dyDescent="0.25">
      <c r="A10581" s="52">
        <v>2019</v>
      </c>
      <c r="B10581" s="53" t="str">
        <f t="shared" si="330"/>
        <v>2019_LA35</v>
      </c>
      <c r="C10581" s="52" t="s">
        <v>373</v>
      </c>
      <c r="D10581" s="52" t="s">
        <v>1076</v>
      </c>
      <c r="E10581" s="53" t="str">
        <f t="shared" si="331"/>
        <v>2019_LANATCHITOCHES</v>
      </c>
      <c r="F10581" s="52">
        <v>484350</v>
      </c>
      <c r="G10581" s="53">
        <f t="array" ref="G10581">SUM(IF(A10581=A$5:A10581,IF(C10581=C$5:C10581,1,0),0))</f>
        <v>35</v>
      </c>
    </row>
    <row r="10582" spans="1:7" x14ac:dyDescent="0.25">
      <c r="A10582" s="52">
        <v>2019</v>
      </c>
      <c r="B10582" s="53" t="str">
        <f t="shared" si="330"/>
        <v>2019_LA36</v>
      </c>
      <c r="C10582" s="52" t="s">
        <v>373</v>
      </c>
      <c r="D10582" s="52" t="s">
        <v>1077</v>
      </c>
      <c r="E10582" s="53" t="str">
        <f t="shared" si="331"/>
        <v>2019_LAORLEANS</v>
      </c>
      <c r="F10582" s="52">
        <v>484350</v>
      </c>
      <c r="G10582" s="53">
        <f t="array" ref="G10582">SUM(IF(A10582=A$5:A10582,IF(C10582=C$5:C10582,1,0),0))</f>
        <v>36</v>
      </c>
    </row>
    <row r="10583" spans="1:7" x14ac:dyDescent="0.25">
      <c r="A10583" s="52">
        <v>2019</v>
      </c>
      <c r="B10583" s="53" t="str">
        <f t="shared" si="330"/>
        <v>2019_LA37</v>
      </c>
      <c r="C10583" s="52" t="s">
        <v>373</v>
      </c>
      <c r="D10583" s="52" t="s">
        <v>532</v>
      </c>
      <c r="E10583" s="53" t="str">
        <f t="shared" si="331"/>
        <v>2019_LAOUACHITA</v>
      </c>
      <c r="F10583" s="52">
        <v>484350</v>
      </c>
      <c r="G10583" s="53">
        <f t="array" ref="G10583">SUM(IF(A10583=A$5:A10583,IF(C10583=C$5:C10583,1,0),0))</f>
        <v>37</v>
      </c>
    </row>
    <row r="10584" spans="1:7" x14ac:dyDescent="0.25">
      <c r="A10584" s="52">
        <v>2019</v>
      </c>
      <c r="B10584" s="53" t="str">
        <f t="shared" si="330"/>
        <v>2019_LA38</v>
      </c>
      <c r="C10584" s="52" t="s">
        <v>373</v>
      </c>
      <c r="D10584" s="52" t="s">
        <v>1078</v>
      </c>
      <c r="E10584" s="53" t="str">
        <f t="shared" si="331"/>
        <v>2019_LAPLAQUEMINES</v>
      </c>
      <c r="F10584" s="52">
        <v>484350</v>
      </c>
      <c r="G10584" s="53">
        <f t="array" ref="G10584">SUM(IF(A10584=A$5:A10584,IF(C10584=C$5:C10584,1,0),0))</f>
        <v>38</v>
      </c>
    </row>
    <row r="10585" spans="1:7" x14ac:dyDescent="0.25">
      <c r="A10585" s="52">
        <v>2019</v>
      </c>
      <c r="B10585" s="53" t="str">
        <f t="shared" si="330"/>
        <v>2019_LA39</v>
      </c>
      <c r="C10585" s="52" t="s">
        <v>373</v>
      </c>
      <c r="D10585" s="52" t="s">
        <v>1079</v>
      </c>
      <c r="E10585" s="53" t="str">
        <f t="shared" si="331"/>
        <v>2019_LAPOINTE COUPEE</v>
      </c>
      <c r="F10585" s="52">
        <v>484350</v>
      </c>
      <c r="G10585" s="53">
        <f t="array" ref="G10585">SUM(IF(A10585=A$5:A10585,IF(C10585=C$5:C10585,1,0),0))</f>
        <v>39</v>
      </c>
    </row>
    <row r="10586" spans="1:7" x14ac:dyDescent="0.25">
      <c r="A10586" s="52">
        <v>2019</v>
      </c>
      <c r="B10586" s="53" t="str">
        <f t="shared" si="330"/>
        <v>2019_LA40</v>
      </c>
      <c r="C10586" s="52" t="s">
        <v>373</v>
      </c>
      <c r="D10586" s="52" t="s">
        <v>1080</v>
      </c>
      <c r="E10586" s="53" t="str">
        <f t="shared" si="331"/>
        <v>2019_LARAPIDES</v>
      </c>
      <c r="F10586" s="52">
        <v>484350</v>
      </c>
      <c r="G10586" s="53">
        <f t="array" ref="G10586">SUM(IF(A10586=A$5:A10586,IF(C10586=C$5:C10586,1,0),0))</f>
        <v>40</v>
      </c>
    </row>
    <row r="10587" spans="1:7" x14ac:dyDescent="0.25">
      <c r="A10587" s="52">
        <v>2019</v>
      </c>
      <c r="B10587" s="53" t="str">
        <f t="shared" si="330"/>
        <v>2019_LA41</v>
      </c>
      <c r="C10587" s="52" t="s">
        <v>373</v>
      </c>
      <c r="D10587" s="52" t="s">
        <v>1081</v>
      </c>
      <c r="E10587" s="53" t="str">
        <f t="shared" si="331"/>
        <v>2019_LARED RIVER</v>
      </c>
      <c r="F10587" s="52">
        <v>484350</v>
      </c>
      <c r="G10587" s="53">
        <f t="array" ref="G10587">SUM(IF(A10587=A$5:A10587,IF(C10587=C$5:C10587,1,0),0))</f>
        <v>41</v>
      </c>
    </row>
    <row r="10588" spans="1:7" x14ac:dyDescent="0.25">
      <c r="A10588" s="52">
        <v>2019</v>
      </c>
      <c r="B10588" s="53" t="str">
        <f t="shared" si="330"/>
        <v>2019_LA42</v>
      </c>
      <c r="C10588" s="52" t="s">
        <v>373</v>
      </c>
      <c r="D10588" s="52" t="s">
        <v>845</v>
      </c>
      <c r="E10588" s="53" t="str">
        <f t="shared" si="331"/>
        <v>2019_LARICHLAND</v>
      </c>
      <c r="F10588" s="52">
        <v>484350</v>
      </c>
      <c r="G10588" s="53">
        <f t="array" ref="G10588">SUM(IF(A10588=A$5:A10588,IF(C10588=C$5:C10588,1,0),0))</f>
        <v>42</v>
      </c>
    </row>
    <row r="10589" spans="1:7" x14ac:dyDescent="0.25">
      <c r="A10589" s="52">
        <v>2019</v>
      </c>
      <c r="B10589" s="53" t="str">
        <f t="shared" si="330"/>
        <v>2019_LA43</v>
      </c>
      <c r="C10589" s="52" t="s">
        <v>373</v>
      </c>
      <c r="D10589" s="52" t="s">
        <v>1082</v>
      </c>
      <c r="E10589" s="53" t="str">
        <f t="shared" si="331"/>
        <v>2019_LASABINE</v>
      </c>
      <c r="F10589" s="52">
        <v>484350</v>
      </c>
      <c r="G10589" s="53">
        <f t="array" ref="G10589">SUM(IF(A10589=A$5:A10589,IF(C10589=C$5:C10589,1,0),0))</f>
        <v>43</v>
      </c>
    </row>
    <row r="10590" spans="1:7" x14ac:dyDescent="0.25">
      <c r="A10590" s="52">
        <v>2019</v>
      </c>
      <c r="B10590" s="53" t="str">
        <f t="shared" si="330"/>
        <v>2019_LA44</v>
      </c>
      <c r="C10590" s="52" t="s">
        <v>373</v>
      </c>
      <c r="D10590" s="52" t="s">
        <v>1083</v>
      </c>
      <c r="E10590" s="53" t="str">
        <f t="shared" si="331"/>
        <v>2019_LAST. BERNARD</v>
      </c>
      <c r="F10590" s="52">
        <v>484350</v>
      </c>
      <c r="G10590" s="53">
        <f t="array" ref="G10590">SUM(IF(A10590=A$5:A10590,IF(C10590=C$5:C10590,1,0),0))</f>
        <v>44</v>
      </c>
    </row>
    <row r="10591" spans="1:7" x14ac:dyDescent="0.25">
      <c r="A10591" s="52">
        <v>2019</v>
      </c>
      <c r="B10591" s="53" t="str">
        <f t="shared" si="330"/>
        <v>2019_LA45</v>
      </c>
      <c r="C10591" s="52" t="s">
        <v>373</v>
      </c>
      <c r="D10591" s="52" t="s">
        <v>1084</v>
      </c>
      <c r="E10591" s="53" t="str">
        <f t="shared" si="331"/>
        <v>2019_LAST. CHARLES</v>
      </c>
      <c r="F10591" s="52">
        <v>484350</v>
      </c>
      <c r="G10591" s="53">
        <f t="array" ref="G10591">SUM(IF(A10591=A$5:A10591,IF(C10591=C$5:C10591,1,0),0))</f>
        <v>45</v>
      </c>
    </row>
    <row r="10592" spans="1:7" x14ac:dyDescent="0.25">
      <c r="A10592" s="52">
        <v>2019</v>
      </c>
      <c r="B10592" s="53" t="str">
        <f t="shared" si="330"/>
        <v>2019_LA46</v>
      </c>
      <c r="C10592" s="52" t="s">
        <v>373</v>
      </c>
      <c r="D10592" s="52" t="s">
        <v>1085</v>
      </c>
      <c r="E10592" s="53" t="str">
        <f t="shared" si="331"/>
        <v>2019_LAST. HELENA</v>
      </c>
      <c r="F10592" s="52">
        <v>484350</v>
      </c>
      <c r="G10592" s="53">
        <f t="array" ref="G10592">SUM(IF(A10592=A$5:A10592,IF(C10592=C$5:C10592,1,0),0))</f>
        <v>46</v>
      </c>
    </row>
    <row r="10593" spans="1:7" x14ac:dyDescent="0.25">
      <c r="A10593" s="52">
        <v>2019</v>
      </c>
      <c r="B10593" s="53" t="str">
        <f t="shared" si="330"/>
        <v>2019_LA47</v>
      </c>
      <c r="C10593" s="52" t="s">
        <v>373</v>
      </c>
      <c r="D10593" s="52" t="s">
        <v>1086</v>
      </c>
      <c r="E10593" s="53" t="str">
        <f t="shared" si="331"/>
        <v>2019_LAST. JAMES</v>
      </c>
      <c r="F10593" s="52">
        <v>484350</v>
      </c>
      <c r="G10593" s="53">
        <f t="array" ref="G10593">SUM(IF(A10593=A$5:A10593,IF(C10593=C$5:C10593,1,0),0))</f>
        <v>47</v>
      </c>
    </row>
    <row r="10594" spans="1:7" x14ac:dyDescent="0.25">
      <c r="A10594" s="52">
        <v>2019</v>
      </c>
      <c r="B10594" s="53" t="str">
        <f t="shared" si="330"/>
        <v>2019_LA48</v>
      </c>
      <c r="C10594" s="52" t="s">
        <v>373</v>
      </c>
      <c r="D10594" s="52" t="s">
        <v>1087</v>
      </c>
      <c r="E10594" s="53" t="str">
        <f t="shared" si="331"/>
        <v>2019_LAST. JOHN THE BA</v>
      </c>
      <c r="F10594" s="52">
        <v>484350</v>
      </c>
      <c r="G10594" s="53">
        <f t="array" ref="G10594">SUM(IF(A10594=A$5:A10594,IF(C10594=C$5:C10594,1,0),0))</f>
        <v>48</v>
      </c>
    </row>
    <row r="10595" spans="1:7" x14ac:dyDescent="0.25">
      <c r="A10595" s="52">
        <v>2019</v>
      </c>
      <c r="B10595" s="53" t="str">
        <f t="shared" si="330"/>
        <v>2019_LA49</v>
      </c>
      <c r="C10595" s="52" t="s">
        <v>373</v>
      </c>
      <c r="D10595" s="52" t="s">
        <v>1088</v>
      </c>
      <c r="E10595" s="53" t="str">
        <f t="shared" si="331"/>
        <v>2019_LAST. LANDRY</v>
      </c>
      <c r="F10595" s="52">
        <v>484350</v>
      </c>
      <c r="G10595" s="53">
        <f t="array" ref="G10595">SUM(IF(A10595=A$5:A10595,IF(C10595=C$5:C10595,1,0),0))</f>
        <v>49</v>
      </c>
    </row>
    <row r="10596" spans="1:7" x14ac:dyDescent="0.25">
      <c r="A10596" s="52">
        <v>2019</v>
      </c>
      <c r="B10596" s="53" t="str">
        <f t="shared" si="330"/>
        <v>2019_LA50</v>
      </c>
      <c r="C10596" s="52" t="s">
        <v>373</v>
      </c>
      <c r="D10596" s="52" t="s">
        <v>1089</v>
      </c>
      <c r="E10596" s="53" t="str">
        <f t="shared" si="331"/>
        <v>2019_LAST. MARTIN</v>
      </c>
      <c r="F10596" s="52">
        <v>484350</v>
      </c>
      <c r="G10596" s="53">
        <f t="array" ref="G10596">SUM(IF(A10596=A$5:A10596,IF(C10596=C$5:C10596,1,0),0))</f>
        <v>50</v>
      </c>
    </row>
    <row r="10597" spans="1:7" x14ac:dyDescent="0.25">
      <c r="A10597" s="52">
        <v>2019</v>
      </c>
      <c r="B10597" s="53" t="str">
        <f t="shared" si="330"/>
        <v>2019_LA51</v>
      </c>
      <c r="C10597" s="52" t="s">
        <v>373</v>
      </c>
      <c r="D10597" s="52" t="s">
        <v>1090</v>
      </c>
      <c r="E10597" s="53" t="str">
        <f t="shared" si="331"/>
        <v>2019_LAST. MARY</v>
      </c>
      <c r="F10597" s="52">
        <v>484350</v>
      </c>
      <c r="G10597" s="53">
        <f t="array" ref="G10597">SUM(IF(A10597=A$5:A10597,IF(C10597=C$5:C10597,1,0),0))</f>
        <v>51</v>
      </c>
    </row>
    <row r="10598" spans="1:7" x14ac:dyDescent="0.25">
      <c r="A10598" s="52">
        <v>2019</v>
      </c>
      <c r="B10598" s="53" t="str">
        <f t="shared" si="330"/>
        <v>2019_LA52</v>
      </c>
      <c r="C10598" s="52" t="s">
        <v>373</v>
      </c>
      <c r="D10598" s="52" t="s">
        <v>1091</v>
      </c>
      <c r="E10598" s="53" t="str">
        <f t="shared" si="331"/>
        <v>2019_LAST. TAMMANY</v>
      </c>
      <c r="F10598" s="52">
        <v>484350</v>
      </c>
      <c r="G10598" s="53">
        <f t="array" ref="G10598">SUM(IF(A10598=A$5:A10598,IF(C10598=C$5:C10598,1,0),0))</f>
        <v>52</v>
      </c>
    </row>
    <row r="10599" spans="1:7" x14ac:dyDescent="0.25">
      <c r="A10599" s="52">
        <v>2019</v>
      </c>
      <c r="B10599" s="53" t="str">
        <f t="shared" si="330"/>
        <v>2019_LA53</v>
      </c>
      <c r="C10599" s="52" t="s">
        <v>373</v>
      </c>
      <c r="D10599" s="52" t="s">
        <v>1092</v>
      </c>
      <c r="E10599" s="53" t="str">
        <f t="shared" si="331"/>
        <v>2019_LATANGIPAHOA</v>
      </c>
      <c r="F10599" s="52">
        <v>484350</v>
      </c>
      <c r="G10599" s="53">
        <f t="array" ref="G10599">SUM(IF(A10599=A$5:A10599,IF(C10599=C$5:C10599,1,0),0))</f>
        <v>53</v>
      </c>
    </row>
    <row r="10600" spans="1:7" x14ac:dyDescent="0.25">
      <c r="A10600" s="52">
        <v>2019</v>
      </c>
      <c r="B10600" s="53" t="str">
        <f t="shared" si="330"/>
        <v>2019_LA54</v>
      </c>
      <c r="C10600" s="52" t="s">
        <v>373</v>
      </c>
      <c r="D10600" s="52" t="s">
        <v>1093</v>
      </c>
      <c r="E10600" s="53" t="str">
        <f t="shared" si="331"/>
        <v>2019_LATENSAS</v>
      </c>
      <c r="F10600" s="52">
        <v>484350</v>
      </c>
      <c r="G10600" s="53">
        <f t="array" ref="G10600">SUM(IF(A10600=A$5:A10600,IF(C10600=C$5:C10600,1,0),0))</f>
        <v>54</v>
      </c>
    </row>
    <row r="10601" spans="1:7" x14ac:dyDescent="0.25">
      <c r="A10601" s="52">
        <v>2019</v>
      </c>
      <c r="B10601" s="53" t="str">
        <f t="shared" si="330"/>
        <v>2019_LA55</v>
      </c>
      <c r="C10601" s="52" t="s">
        <v>373</v>
      </c>
      <c r="D10601" s="52" t="s">
        <v>1094</v>
      </c>
      <c r="E10601" s="53" t="str">
        <f t="shared" si="331"/>
        <v>2019_LATERREBONNE</v>
      </c>
      <c r="F10601" s="52">
        <v>484350</v>
      </c>
      <c r="G10601" s="53">
        <f t="array" ref="G10601">SUM(IF(A10601=A$5:A10601,IF(C10601=C$5:C10601,1,0),0))</f>
        <v>55</v>
      </c>
    </row>
    <row r="10602" spans="1:7" x14ac:dyDescent="0.25">
      <c r="A10602" s="52">
        <v>2019</v>
      </c>
      <c r="B10602" s="53" t="str">
        <f t="shared" si="330"/>
        <v>2019_LA56</v>
      </c>
      <c r="C10602" s="52" t="s">
        <v>373</v>
      </c>
      <c r="D10602" s="52" t="s">
        <v>258</v>
      </c>
      <c r="E10602" s="53" t="str">
        <f t="shared" si="331"/>
        <v>2019_LAUNION</v>
      </c>
      <c r="F10602" s="52">
        <v>484350</v>
      </c>
      <c r="G10602" s="53">
        <f t="array" ref="G10602">SUM(IF(A10602=A$5:A10602,IF(C10602=C$5:C10602,1,0),0))</f>
        <v>56</v>
      </c>
    </row>
    <row r="10603" spans="1:7" x14ac:dyDescent="0.25">
      <c r="A10603" s="52">
        <v>2019</v>
      </c>
      <c r="B10603" s="53" t="str">
        <f t="shared" si="330"/>
        <v>2019_LA57</v>
      </c>
      <c r="C10603" s="52" t="s">
        <v>373</v>
      </c>
      <c r="D10603" s="52" t="s">
        <v>852</v>
      </c>
      <c r="E10603" s="53" t="str">
        <f t="shared" si="331"/>
        <v>2019_LAVERMILION</v>
      </c>
      <c r="F10603" s="52">
        <v>484350</v>
      </c>
      <c r="G10603" s="53">
        <f t="array" ref="G10603">SUM(IF(A10603=A$5:A10603,IF(C10603=C$5:C10603,1,0),0))</f>
        <v>57</v>
      </c>
    </row>
    <row r="10604" spans="1:7" x14ac:dyDescent="0.25">
      <c r="A10604" s="52">
        <v>2019</v>
      </c>
      <c r="B10604" s="53" t="str">
        <f t="shared" si="330"/>
        <v>2019_LA58</v>
      </c>
      <c r="C10604" s="52" t="s">
        <v>373</v>
      </c>
      <c r="D10604" s="52" t="s">
        <v>1095</v>
      </c>
      <c r="E10604" s="53" t="str">
        <f t="shared" si="331"/>
        <v>2019_LAVERNON</v>
      </c>
      <c r="F10604" s="52">
        <v>484350</v>
      </c>
      <c r="G10604" s="53">
        <f t="array" ref="G10604">SUM(IF(A10604=A$5:A10604,IF(C10604=C$5:C10604,1,0),0))</f>
        <v>58</v>
      </c>
    </row>
    <row r="10605" spans="1:7" x14ac:dyDescent="0.25">
      <c r="A10605" s="52">
        <v>2019</v>
      </c>
      <c r="B10605" s="53" t="str">
        <f t="shared" si="330"/>
        <v>2019_LA59</v>
      </c>
      <c r="C10605" s="52" t="s">
        <v>373</v>
      </c>
      <c r="D10605" s="52" t="s">
        <v>125</v>
      </c>
      <c r="E10605" s="53" t="str">
        <f t="shared" si="331"/>
        <v>2019_LAWASHINGTON</v>
      </c>
      <c r="F10605" s="52">
        <v>484350</v>
      </c>
      <c r="G10605" s="53">
        <f t="array" ref="G10605">SUM(IF(A10605=A$5:A10605,IF(C10605=C$5:C10605,1,0),0))</f>
        <v>59</v>
      </c>
    </row>
    <row r="10606" spans="1:7" x14ac:dyDescent="0.25">
      <c r="A10606" s="52">
        <v>2019</v>
      </c>
      <c r="B10606" s="53" t="str">
        <f t="shared" si="330"/>
        <v>2019_LA60</v>
      </c>
      <c r="C10606" s="52" t="s">
        <v>373</v>
      </c>
      <c r="D10606" s="52" t="s">
        <v>771</v>
      </c>
      <c r="E10606" s="53" t="str">
        <f t="shared" si="331"/>
        <v>2019_LAWEBSTER</v>
      </c>
      <c r="F10606" s="52">
        <v>484350</v>
      </c>
      <c r="G10606" s="53">
        <f t="array" ref="G10606">SUM(IF(A10606=A$5:A10606,IF(C10606=C$5:C10606,1,0),0))</f>
        <v>60</v>
      </c>
    </row>
    <row r="10607" spans="1:7" x14ac:dyDescent="0.25">
      <c r="A10607" s="52">
        <v>2019</v>
      </c>
      <c r="B10607" s="53" t="str">
        <f t="shared" si="330"/>
        <v>2019_LA61</v>
      </c>
      <c r="C10607" s="52" t="s">
        <v>373</v>
      </c>
      <c r="D10607" s="52" t="s">
        <v>1096</v>
      </c>
      <c r="E10607" s="53" t="str">
        <f t="shared" si="331"/>
        <v>2019_LAWEST BATON ROUG</v>
      </c>
      <c r="F10607" s="52">
        <v>484350</v>
      </c>
      <c r="G10607" s="53">
        <f t="array" ref="G10607">SUM(IF(A10607=A$5:A10607,IF(C10607=C$5:C10607,1,0),0))</f>
        <v>61</v>
      </c>
    </row>
    <row r="10608" spans="1:7" x14ac:dyDescent="0.25">
      <c r="A10608" s="52">
        <v>2019</v>
      </c>
      <c r="B10608" s="53" t="str">
        <f t="shared" si="330"/>
        <v>2019_LA62</v>
      </c>
      <c r="C10608" s="52" t="s">
        <v>373</v>
      </c>
      <c r="D10608" s="52" t="s">
        <v>1097</v>
      </c>
      <c r="E10608" s="53" t="str">
        <f t="shared" si="331"/>
        <v>2019_LAWEST CARROLL</v>
      </c>
      <c r="F10608" s="52">
        <v>484350</v>
      </c>
      <c r="G10608" s="53">
        <f t="array" ref="G10608">SUM(IF(A10608=A$5:A10608,IF(C10608=C$5:C10608,1,0),0))</f>
        <v>62</v>
      </c>
    </row>
    <row r="10609" spans="1:7" x14ac:dyDescent="0.25">
      <c r="A10609" s="52">
        <v>2019</v>
      </c>
      <c r="B10609" s="53" t="str">
        <f t="shared" si="330"/>
        <v>2019_LA63</v>
      </c>
      <c r="C10609" s="52" t="s">
        <v>373</v>
      </c>
      <c r="D10609" s="52" t="s">
        <v>1098</v>
      </c>
      <c r="E10609" s="53" t="str">
        <f t="shared" si="331"/>
        <v>2019_LAWEST FELICIANA</v>
      </c>
      <c r="F10609" s="52">
        <v>484350</v>
      </c>
      <c r="G10609" s="53">
        <f t="array" ref="G10609">SUM(IF(A10609=A$5:A10609,IF(C10609=C$5:C10609,1,0),0))</f>
        <v>63</v>
      </c>
    </row>
    <row r="10610" spans="1:7" x14ac:dyDescent="0.25">
      <c r="A10610" s="52">
        <v>2019</v>
      </c>
      <c r="B10610" s="53" t="str">
        <f t="shared" si="330"/>
        <v>2019_LA64</v>
      </c>
      <c r="C10610" s="52" t="s">
        <v>373</v>
      </c>
      <c r="D10610" s="52" t="s">
        <v>1099</v>
      </c>
      <c r="E10610" s="53" t="str">
        <f t="shared" si="331"/>
        <v>2019_LAWINN</v>
      </c>
      <c r="F10610" s="52">
        <v>484350</v>
      </c>
      <c r="G10610" s="53">
        <f t="array" ref="G10610">SUM(IF(A10610=A$5:A10610,IF(C10610=C$5:C10610,1,0),0))</f>
        <v>64</v>
      </c>
    </row>
    <row r="10611" spans="1:7" x14ac:dyDescent="0.25">
      <c r="A10611" s="52">
        <v>2019</v>
      </c>
      <c r="B10611" s="53" t="str">
        <f t="shared" si="330"/>
        <v>2019_ME1</v>
      </c>
      <c r="C10611" s="52" t="s">
        <v>374</v>
      </c>
      <c r="D10611" s="52" t="s">
        <v>1100</v>
      </c>
      <c r="E10611" s="53" t="str">
        <f t="shared" si="331"/>
        <v>2019_MEANDROSCOGGIN</v>
      </c>
      <c r="F10611" s="52">
        <v>484350</v>
      </c>
      <c r="G10611" s="53">
        <f t="array" ref="G10611">SUM(IF(A10611=A$5:A10611,IF(C10611=C$5:C10611,1,0),0))</f>
        <v>1</v>
      </c>
    </row>
    <row r="10612" spans="1:7" x14ac:dyDescent="0.25">
      <c r="A10612" s="52">
        <v>2019</v>
      </c>
      <c r="B10612" s="53" t="str">
        <f t="shared" si="330"/>
        <v>2019_ME2</v>
      </c>
      <c r="C10612" s="52" t="s">
        <v>374</v>
      </c>
      <c r="D10612" s="52" t="s">
        <v>1101</v>
      </c>
      <c r="E10612" s="53" t="str">
        <f t="shared" si="331"/>
        <v>2019_MEAROOSTOOK</v>
      </c>
      <c r="F10612" s="52">
        <v>484350</v>
      </c>
      <c r="G10612" s="53">
        <f t="array" ref="G10612">SUM(IF(A10612=A$5:A10612,IF(C10612=C$5:C10612,1,0),0))</f>
        <v>2</v>
      </c>
    </row>
    <row r="10613" spans="1:7" x14ac:dyDescent="0.25">
      <c r="A10613" s="52">
        <v>2019</v>
      </c>
      <c r="B10613" s="53" t="str">
        <f t="shared" si="330"/>
        <v>2019_ME3</v>
      </c>
      <c r="C10613" s="52" t="s">
        <v>374</v>
      </c>
      <c r="D10613" s="52" t="s">
        <v>310</v>
      </c>
      <c r="E10613" s="53" t="str">
        <f t="shared" si="331"/>
        <v>2019_MECUMBERLAND</v>
      </c>
      <c r="F10613" s="52">
        <v>484350</v>
      </c>
      <c r="G10613" s="53">
        <f t="array" ref="G10613">SUM(IF(A10613=A$5:A10613,IF(C10613=C$5:C10613,1,0),0))</f>
        <v>3</v>
      </c>
    </row>
    <row r="10614" spans="1:7" x14ac:dyDescent="0.25">
      <c r="A10614" s="52">
        <v>2019</v>
      </c>
      <c r="B10614" s="53" t="str">
        <f t="shared" si="330"/>
        <v>2019_ME4</v>
      </c>
      <c r="C10614" s="52" t="s">
        <v>374</v>
      </c>
      <c r="D10614" s="52" t="s">
        <v>455</v>
      </c>
      <c r="E10614" s="53" t="str">
        <f t="shared" si="331"/>
        <v>2019_MEFRANKLIN</v>
      </c>
      <c r="F10614" s="52">
        <v>484350</v>
      </c>
      <c r="G10614" s="53">
        <f t="array" ref="G10614">SUM(IF(A10614=A$5:A10614,IF(C10614=C$5:C10614,1,0),0))</f>
        <v>4</v>
      </c>
    </row>
    <row r="10615" spans="1:7" x14ac:dyDescent="0.25">
      <c r="A10615" s="52">
        <v>2019</v>
      </c>
      <c r="B10615" s="53" t="str">
        <f t="shared" si="330"/>
        <v>2019_ME5</v>
      </c>
      <c r="C10615" s="52" t="s">
        <v>374</v>
      </c>
      <c r="D10615" s="52" t="s">
        <v>723</v>
      </c>
      <c r="E10615" s="53" t="str">
        <f t="shared" si="331"/>
        <v>2019_MEHANCOCK</v>
      </c>
      <c r="F10615" s="52">
        <v>484350</v>
      </c>
      <c r="G10615" s="53">
        <f t="array" ref="G10615">SUM(IF(A10615=A$5:A10615,IF(C10615=C$5:C10615,1,0),0))</f>
        <v>5</v>
      </c>
    </row>
    <row r="10616" spans="1:7" x14ac:dyDescent="0.25">
      <c r="A10616" s="52">
        <v>2019</v>
      </c>
      <c r="B10616" s="53" t="str">
        <f t="shared" si="330"/>
        <v>2019_ME6</v>
      </c>
      <c r="C10616" s="52" t="s">
        <v>374</v>
      </c>
      <c r="D10616" s="52" t="s">
        <v>1102</v>
      </c>
      <c r="E10616" s="53" t="str">
        <f t="shared" si="331"/>
        <v>2019_MEKENNEBEC</v>
      </c>
      <c r="F10616" s="52">
        <v>484350</v>
      </c>
      <c r="G10616" s="53">
        <f t="array" ref="G10616">SUM(IF(A10616=A$5:A10616,IF(C10616=C$5:C10616,1,0),0))</f>
        <v>6</v>
      </c>
    </row>
    <row r="10617" spans="1:7" x14ac:dyDescent="0.25">
      <c r="A10617" s="52">
        <v>2019</v>
      </c>
      <c r="B10617" s="53" t="str">
        <f t="shared" si="330"/>
        <v>2019_ME7</v>
      </c>
      <c r="C10617" s="52" t="s">
        <v>374</v>
      </c>
      <c r="D10617" s="52" t="s">
        <v>830</v>
      </c>
      <c r="E10617" s="53" t="str">
        <f t="shared" si="331"/>
        <v>2019_MEKNOX</v>
      </c>
      <c r="F10617" s="52">
        <v>484350</v>
      </c>
      <c r="G10617" s="53">
        <f t="array" ref="G10617">SUM(IF(A10617=A$5:A10617,IF(C10617=C$5:C10617,1,0),0))</f>
        <v>7</v>
      </c>
    </row>
    <row r="10618" spans="1:7" x14ac:dyDescent="0.25">
      <c r="A10618" s="52">
        <v>2019</v>
      </c>
      <c r="B10618" s="53" t="str">
        <f t="shared" si="330"/>
        <v>2019_ME8</v>
      </c>
      <c r="C10618" s="52" t="s">
        <v>374</v>
      </c>
      <c r="D10618" s="52" t="s">
        <v>221</v>
      </c>
      <c r="E10618" s="53" t="str">
        <f t="shared" si="331"/>
        <v>2019_MELINCOLN</v>
      </c>
      <c r="F10618" s="52">
        <v>484350</v>
      </c>
      <c r="G10618" s="53">
        <f t="array" ref="G10618">SUM(IF(A10618=A$5:A10618,IF(C10618=C$5:C10618,1,0),0))</f>
        <v>8</v>
      </c>
    </row>
    <row r="10619" spans="1:7" x14ac:dyDescent="0.25">
      <c r="A10619" s="52">
        <v>2019</v>
      </c>
      <c r="B10619" s="53" t="str">
        <f t="shared" si="330"/>
        <v>2019_ME9</v>
      </c>
      <c r="C10619" s="52" t="s">
        <v>374</v>
      </c>
      <c r="D10619" s="52" t="s">
        <v>1103</v>
      </c>
      <c r="E10619" s="53" t="str">
        <f t="shared" si="331"/>
        <v>2019_MEOXFORD</v>
      </c>
      <c r="F10619" s="52">
        <v>484350</v>
      </c>
      <c r="G10619" s="53">
        <f t="array" ref="G10619">SUM(IF(A10619=A$5:A10619,IF(C10619=C$5:C10619,1,0),0))</f>
        <v>9</v>
      </c>
    </row>
    <row r="10620" spans="1:7" x14ac:dyDescent="0.25">
      <c r="A10620" s="52">
        <v>2019</v>
      </c>
      <c r="B10620" s="53" t="str">
        <f t="shared" si="330"/>
        <v>2019_ME10</v>
      </c>
      <c r="C10620" s="52" t="s">
        <v>374</v>
      </c>
      <c r="D10620" s="52" t="s">
        <v>1104</v>
      </c>
      <c r="E10620" s="53" t="str">
        <f t="shared" si="331"/>
        <v>2019_MEPENOBSCOT</v>
      </c>
      <c r="F10620" s="52">
        <v>484350</v>
      </c>
      <c r="G10620" s="53">
        <f t="array" ref="G10620">SUM(IF(A10620=A$5:A10620,IF(C10620=C$5:C10620,1,0),0))</f>
        <v>10</v>
      </c>
    </row>
    <row r="10621" spans="1:7" x14ac:dyDescent="0.25">
      <c r="A10621" s="52">
        <v>2019</v>
      </c>
      <c r="B10621" s="53" t="str">
        <f t="shared" si="330"/>
        <v>2019_ME11</v>
      </c>
      <c r="C10621" s="52" t="s">
        <v>374</v>
      </c>
      <c r="D10621" s="52" t="s">
        <v>1105</v>
      </c>
      <c r="E10621" s="53" t="str">
        <f t="shared" si="331"/>
        <v>2019_MEPISCATAQUIS</v>
      </c>
      <c r="F10621" s="52">
        <v>484350</v>
      </c>
      <c r="G10621" s="53">
        <f t="array" ref="G10621">SUM(IF(A10621=A$5:A10621,IF(C10621=C$5:C10621,1,0),0))</f>
        <v>11</v>
      </c>
    </row>
    <row r="10622" spans="1:7" x14ac:dyDescent="0.25">
      <c r="A10622" s="52">
        <v>2019</v>
      </c>
      <c r="B10622" s="53" t="str">
        <f t="shared" si="330"/>
        <v>2019_ME12</v>
      </c>
      <c r="C10622" s="52" t="s">
        <v>374</v>
      </c>
      <c r="D10622" s="52" t="s">
        <v>1106</v>
      </c>
      <c r="E10622" s="53" t="str">
        <f t="shared" si="331"/>
        <v>2019_MESAGADAHOC</v>
      </c>
      <c r="F10622" s="52">
        <v>484350</v>
      </c>
      <c r="G10622" s="53">
        <f t="array" ref="G10622">SUM(IF(A10622=A$5:A10622,IF(C10622=C$5:C10622,1,0),0))</f>
        <v>12</v>
      </c>
    </row>
    <row r="10623" spans="1:7" x14ac:dyDescent="0.25">
      <c r="A10623" s="52">
        <v>2019</v>
      </c>
      <c r="B10623" s="53" t="str">
        <f t="shared" si="330"/>
        <v>2019_ME13</v>
      </c>
      <c r="C10623" s="52" t="s">
        <v>374</v>
      </c>
      <c r="D10623" s="52" t="s">
        <v>256</v>
      </c>
      <c r="E10623" s="53" t="str">
        <f t="shared" si="331"/>
        <v>2019_MESOMERSET</v>
      </c>
      <c r="F10623" s="52">
        <v>484350</v>
      </c>
      <c r="G10623" s="53">
        <f t="array" ref="G10623">SUM(IF(A10623=A$5:A10623,IF(C10623=C$5:C10623,1,0),0))</f>
        <v>13</v>
      </c>
    </row>
    <row r="10624" spans="1:7" x14ac:dyDescent="0.25">
      <c r="A10624" s="52">
        <v>2019</v>
      </c>
      <c r="B10624" s="53" t="str">
        <f t="shared" si="330"/>
        <v>2019_ME14</v>
      </c>
      <c r="C10624" s="52" t="s">
        <v>374</v>
      </c>
      <c r="D10624" s="52" t="s">
        <v>1107</v>
      </c>
      <c r="E10624" s="53" t="str">
        <f t="shared" si="331"/>
        <v>2019_MEWALDO</v>
      </c>
      <c r="F10624" s="52">
        <v>484350</v>
      </c>
      <c r="G10624" s="53">
        <f t="array" ref="G10624">SUM(IF(A10624=A$5:A10624,IF(C10624=C$5:C10624,1,0),0))</f>
        <v>14</v>
      </c>
    </row>
    <row r="10625" spans="1:7" x14ac:dyDescent="0.25">
      <c r="A10625" s="52">
        <v>2019</v>
      </c>
      <c r="B10625" s="53" t="str">
        <f t="shared" si="330"/>
        <v>2019_ME15</v>
      </c>
      <c r="C10625" s="52" t="s">
        <v>374</v>
      </c>
      <c r="D10625" s="52" t="s">
        <v>125</v>
      </c>
      <c r="E10625" s="53" t="str">
        <f t="shared" si="331"/>
        <v>2019_MEWASHINGTON</v>
      </c>
      <c r="F10625" s="52">
        <v>484350</v>
      </c>
      <c r="G10625" s="53">
        <f t="array" ref="G10625">SUM(IF(A10625=A$5:A10625,IF(C10625=C$5:C10625,1,0),0))</f>
        <v>15</v>
      </c>
    </row>
    <row r="10626" spans="1:7" x14ac:dyDescent="0.25">
      <c r="A10626" s="52">
        <v>2019</v>
      </c>
      <c r="B10626" s="53" t="str">
        <f t="shared" si="330"/>
        <v>2019_ME16</v>
      </c>
      <c r="C10626" s="52" t="s">
        <v>374</v>
      </c>
      <c r="D10626" s="52" t="s">
        <v>337</v>
      </c>
      <c r="E10626" s="53" t="str">
        <f t="shared" si="331"/>
        <v>2019_MEYORK</v>
      </c>
      <c r="F10626" s="52">
        <v>484350</v>
      </c>
      <c r="G10626" s="53">
        <f t="array" ref="G10626">SUM(IF(A10626=A$5:A10626,IF(C10626=C$5:C10626,1,0),0))</f>
        <v>16</v>
      </c>
    </row>
    <row r="10627" spans="1:7" x14ac:dyDescent="0.25">
      <c r="A10627" s="52">
        <v>2019</v>
      </c>
      <c r="B10627" s="53" t="str">
        <f t="shared" si="330"/>
        <v>2019_MD1</v>
      </c>
      <c r="C10627" s="52" t="s">
        <v>223</v>
      </c>
      <c r="D10627" s="52" t="s">
        <v>1108</v>
      </c>
      <c r="E10627" s="53" t="str">
        <f t="shared" si="331"/>
        <v>2019_MDALLEGANY</v>
      </c>
      <c r="F10627" s="52">
        <v>484350</v>
      </c>
      <c r="G10627" s="53">
        <f t="array" ref="G10627">SUM(IF(A10627=A$5:A10627,IF(C10627=C$5:C10627,1,0),0))</f>
        <v>1</v>
      </c>
    </row>
    <row r="10628" spans="1:7" x14ac:dyDescent="0.25">
      <c r="A10628" s="52">
        <v>2019</v>
      </c>
      <c r="B10628" s="53" t="str">
        <f t="shared" si="330"/>
        <v>2019_MD2</v>
      </c>
      <c r="C10628" s="52" t="s">
        <v>223</v>
      </c>
      <c r="D10628" s="52" t="s">
        <v>224</v>
      </c>
      <c r="E10628" s="53" t="str">
        <f t="shared" si="331"/>
        <v>2019_MDANNE ARUNDEL</v>
      </c>
      <c r="F10628" s="52">
        <v>517500</v>
      </c>
      <c r="G10628" s="53">
        <f t="array" ref="G10628">SUM(IF(A10628=A$5:A10628,IF(C10628=C$5:C10628,1,0),0))</f>
        <v>2</v>
      </c>
    </row>
    <row r="10629" spans="1:7" x14ac:dyDescent="0.25">
      <c r="A10629" s="52">
        <v>2019</v>
      </c>
      <c r="B10629" s="53" t="str">
        <f t="shared" si="330"/>
        <v>2019_MD3</v>
      </c>
      <c r="C10629" s="52" t="s">
        <v>223</v>
      </c>
      <c r="D10629" s="52" t="s">
        <v>225</v>
      </c>
      <c r="E10629" s="53" t="str">
        <f t="shared" si="331"/>
        <v>2019_MDBALTIMORE</v>
      </c>
      <c r="F10629" s="52">
        <v>517500</v>
      </c>
      <c r="G10629" s="53">
        <f t="array" ref="G10629">SUM(IF(A10629=A$5:A10629,IF(C10629=C$5:C10629,1,0),0))</f>
        <v>3</v>
      </c>
    </row>
    <row r="10630" spans="1:7" x14ac:dyDescent="0.25">
      <c r="A10630" s="52">
        <v>2019</v>
      </c>
      <c r="B10630" s="53" t="str">
        <f t="shared" ref="B10630:B10693" si="332">A10630&amp;"_"&amp;C10630&amp;G10630</f>
        <v>2019_MD4</v>
      </c>
      <c r="C10630" s="52" t="s">
        <v>223</v>
      </c>
      <c r="D10630" s="52" t="s">
        <v>226</v>
      </c>
      <c r="E10630" s="53" t="str">
        <f t="shared" ref="E10630:E10693" si="333">A10630&amp;"_"&amp;C10630&amp;D10630</f>
        <v>2019_MDCALVERT</v>
      </c>
      <c r="F10630" s="52">
        <v>726525</v>
      </c>
      <c r="G10630" s="53">
        <f t="array" ref="G10630">SUM(IF(A10630=A$5:A10630,IF(C10630=C$5:C10630,1,0),0))</f>
        <v>4</v>
      </c>
    </row>
    <row r="10631" spans="1:7" x14ac:dyDescent="0.25">
      <c r="A10631" s="52">
        <v>2019</v>
      </c>
      <c r="B10631" s="53" t="str">
        <f t="shared" si="332"/>
        <v>2019_MD5</v>
      </c>
      <c r="C10631" s="52" t="s">
        <v>223</v>
      </c>
      <c r="D10631" s="52" t="s">
        <v>305</v>
      </c>
      <c r="E10631" s="53" t="str">
        <f t="shared" si="333"/>
        <v>2019_MDCAROLINE</v>
      </c>
      <c r="F10631" s="52">
        <v>484350</v>
      </c>
      <c r="G10631" s="53">
        <f t="array" ref="G10631">SUM(IF(A10631=A$5:A10631,IF(C10631=C$5:C10631,1,0),0))</f>
        <v>5</v>
      </c>
    </row>
    <row r="10632" spans="1:7" x14ac:dyDescent="0.25">
      <c r="A10632" s="52">
        <v>2019</v>
      </c>
      <c r="B10632" s="53" t="str">
        <f t="shared" si="332"/>
        <v>2019_MD6</v>
      </c>
      <c r="C10632" s="52" t="s">
        <v>223</v>
      </c>
      <c r="D10632" s="52" t="s">
        <v>227</v>
      </c>
      <c r="E10632" s="53" t="str">
        <f t="shared" si="333"/>
        <v>2019_MDCARROLL</v>
      </c>
      <c r="F10632" s="52">
        <v>517500</v>
      </c>
      <c r="G10632" s="53">
        <f t="array" ref="G10632">SUM(IF(A10632=A$5:A10632,IF(C10632=C$5:C10632,1,0),0))</f>
        <v>6</v>
      </c>
    </row>
    <row r="10633" spans="1:7" x14ac:dyDescent="0.25">
      <c r="A10633" s="52">
        <v>2019</v>
      </c>
      <c r="B10633" s="53" t="str">
        <f t="shared" si="332"/>
        <v>2019_MD7</v>
      </c>
      <c r="C10633" s="52" t="s">
        <v>223</v>
      </c>
      <c r="D10633" s="52" t="s">
        <v>1109</v>
      </c>
      <c r="E10633" s="53" t="str">
        <f t="shared" si="333"/>
        <v>2019_MDCECIL</v>
      </c>
      <c r="F10633" s="52">
        <v>484350</v>
      </c>
      <c r="G10633" s="53">
        <f t="array" ref="G10633">SUM(IF(A10633=A$5:A10633,IF(C10633=C$5:C10633,1,0),0))</f>
        <v>7</v>
      </c>
    </row>
    <row r="10634" spans="1:7" x14ac:dyDescent="0.25">
      <c r="A10634" s="52">
        <v>2019</v>
      </c>
      <c r="B10634" s="53" t="str">
        <f t="shared" si="332"/>
        <v>2019_MD8</v>
      </c>
      <c r="C10634" s="52" t="s">
        <v>223</v>
      </c>
      <c r="D10634" s="52" t="s">
        <v>228</v>
      </c>
      <c r="E10634" s="53" t="str">
        <f t="shared" si="333"/>
        <v>2019_MDCHARLES</v>
      </c>
      <c r="F10634" s="52">
        <v>726525</v>
      </c>
      <c r="G10634" s="53">
        <f t="array" ref="G10634">SUM(IF(A10634=A$5:A10634,IF(C10634=C$5:C10634,1,0),0))</f>
        <v>8</v>
      </c>
    </row>
    <row r="10635" spans="1:7" x14ac:dyDescent="0.25">
      <c r="A10635" s="52">
        <v>2019</v>
      </c>
      <c r="B10635" s="53" t="str">
        <f t="shared" si="332"/>
        <v>2019_MD9</v>
      </c>
      <c r="C10635" s="52" t="s">
        <v>223</v>
      </c>
      <c r="D10635" s="52" t="s">
        <v>1110</v>
      </c>
      <c r="E10635" s="53" t="str">
        <f t="shared" si="333"/>
        <v>2019_MDDORCHESTER</v>
      </c>
      <c r="F10635" s="52">
        <v>484350</v>
      </c>
      <c r="G10635" s="53">
        <f t="array" ref="G10635">SUM(IF(A10635=A$5:A10635,IF(C10635=C$5:C10635,1,0),0))</f>
        <v>9</v>
      </c>
    </row>
    <row r="10636" spans="1:7" x14ac:dyDescent="0.25">
      <c r="A10636" s="52">
        <v>2019</v>
      </c>
      <c r="B10636" s="53" t="str">
        <f t="shared" si="332"/>
        <v>2019_MD10</v>
      </c>
      <c r="C10636" s="52" t="s">
        <v>223</v>
      </c>
      <c r="D10636" s="52" t="s">
        <v>229</v>
      </c>
      <c r="E10636" s="53" t="str">
        <f t="shared" si="333"/>
        <v>2019_MDFREDERICK</v>
      </c>
      <c r="F10636" s="52">
        <v>726525</v>
      </c>
      <c r="G10636" s="53">
        <f t="array" ref="G10636">SUM(IF(A10636=A$5:A10636,IF(C10636=C$5:C10636,1,0),0))</f>
        <v>10</v>
      </c>
    </row>
    <row r="10637" spans="1:7" x14ac:dyDescent="0.25">
      <c r="A10637" s="52">
        <v>2019</v>
      </c>
      <c r="B10637" s="53" t="str">
        <f t="shared" si="332"/>
        <v>2019_MD11</v>
      </c>
      <c r="C10637" s="52" t="s">
        <v>223</v>
      </c>
      <c r="D10637" s="52" t="s">
        <v>1111</v>
      </c>
      <c r="E10637" s="53" t="str">
        <f t="shared" si="333"/>
        <v>2019_MDGARRETT</v>
      </c>
      <c r="F10637" s="52">
        <v>484350</v>
      </c>
      <c r="G10637" s="53">
        <f t="array" ref="G10637">SUM(IF(A10637=A$5:A10637,IF(C10637=C$5:C10637,1,0),0))</f>
        <v>11</v>
      </c>
    </row>
    <row r="10638" spans="1:7" x14ac:dyDescent="0.25">
      <c r="A10638" s="52">
        <v>2019</v>
      </c>
      <c r="B10638" s="53" t="str">
        <f t="shared" si="332"/>
        <v>2019_MD12</v>
      </c>
      <c r="C10638" s="52" t="s">
        <v>223</v>
      </c>
      <c r="D10638" s="52" t="s">
        <v>230</v>
      </c>
      <c r="E10638" s="53" t="str">
        <f t="shared" si="333"/>
        <v>2019_MDHARFORD</v>
      </c>
      <c r="F10638" s="52">
        <v>517500</v>
      </c>
      <c r="G10638" s="53">
        <f t="array" ref="G10638">SUM(IF(A10638=A$5:A10638,IF(C10638=C$5:C10638,1,0),0))</f>
        <v>12</v>
      </c>
    </row>
    <row r="10639" spans="1:7" x14ac:dyDescent="0.25">
      <c r="A10639" s="52">
        <v>2019</v>
      </c>
      <c r="B10639" s="53" t="str">
        <f t="shared" si="332"/>
        <v>2019_MD13</v>
      </c>
      <c r="C10639" s="52" t="s">
        <v>223</v>
      </c>
      <c r="D10639" s="52" t="s">
        <v>231</v>
      </c>
      <c r="E10639" s="53" t="str">
        <f t="shared" si="333"/>
        <v>2019_MDHOWARD</v>
      </c>
      <c r="F10639" s="52">
        <v>517500</v>
      </c>
      <c r="G10639" s="53">
        <f t="array" ref="G10639">SUM(IF(A10639=A$5:A10639,IF(C10639=C$5:C10639,1,0),0))</f>
        <v>13</v>
      </c>
    </row>
    <row r="10640" spans="1:7" x14ac:dyDescent="0.25">
      <c r="A10640" s="52">
        <v>2019</v>
      </c>
      <c r="B10640" s="53" t="str">
        <f t="shared" si="332"/>
        <v>2019_MD14</v>
      </c>
      <c r="C10640" s="52" t="s">
        <v>223</v>
      </c>
      <c r="D10640" s="52" t="s">
        <v>279</v>
      </c>
      <c r="E10640" s="53" t="str">
        <f t="shared" si="333"/>
        <v>2019_MDKENT</v>
      </c>
      <c r="F10640" s="52">
        <v>484350</v>
      </c>
      <c r="G10640" s="53">
        <f t="array" ref="G10640">SUM(IF(A10640=A$5:A10640,IF(C10640=C$5:C10640,1,0),0))</f>
        <v>14</v>
      </c>
    </row>
    <row r="10641" spans="1:7" x14ac:dyDescent="0.25">
      <c r="A10641" s="52">
        <v>2019</v>
      </c>
      <c r="B10641" s="53" t="str">
        <f t="shared" si="332"/>
        <v>2019_MD15</v>
      </c>
      <c r="C10641" s="52" t="s">
        <v>223</v>
      </c>
      <c r="D10641" s="52" t="s">
        <v>232</v>
      </c>
      <c r="E10641" s="53" t="str">
        <f t="shared" si="333"/>
        <v>2019_MDMONTGOMERY</v>
      </c>
      <c r="F10641" s="52">
        <v>726525</v>
      </c>
      <c r="G10641" s="53">
        <f t="array" ref="G10641">SUM(IF(A10641=A$5:A10641,IF(C10641=C$5:C10641,1,0),0))</f>
        <v>15</v>
      </c>
    </row>
    <row r="10642" spans="1:7" x14ac:dyDescent="0.25">
      <c r="A10642" s="52">
        <v>2019</v>
      </c>
      <c r="B10642" s="53" t="str">
        <f t="shared" si="332"/>
        <v>2019_MD16</v>
      </c>
      <c r="C10642" s="52" t="s">
        <v>223</v>
      </c>
      <c r="D10642" s="52" t="s">
        <v>233</v>
      </c>
      <c r="E10642" s="53" t="str">
        <f t="shared" si="333"/>
        <v>2019_MDPRINCE GEORGE'S</v>
      </c>
      <c r="F10642" s="52">
        <v>726525</v>
      </c>
      <c r="G10642" s="53">
        <f t="array" ref="G10642">SUM(IF(A10642=A$5:A10642,IF(C10642=C$5:C10642,1,0),0))</f>
        <v>16</v>
      </c>
    </row>
    <row r="10643" spans="1:7" x14ac:dyDescent="0.25">
      <c r="A10643" s="52">
        <v>2019</v>
      </c>
      <c r="B10643" s="53" t="str">
        <f t="shared" si="332"/>
        <v>2019_MD17</v>
      </c>
      <c r="C10643" s="52" t="s">
        <v>223</v>
      </c>
      <c r="D10643" s="52" t="s">
        <v>234</v>
      </c>
      <c r="E10643" s="53" t="str">
        <f t="shared" si="333"/>
        <v>2019_MDQUEEN ANNE'S</v>
      </c>
      <c r="F10643" s="52">
        <v>517500</v>
      </c>
      <c r="G10643" s="53">
        <f t="array" ref="G10643">SUM(IF(A10643=A$5:A10643,IF(C10643=C$5:C10643,1,0),0))</f>
        <v>17</v>
      </c>
    </row>
    <row r="10644" spans="1:7" x14ac:dyDescent="0.25">
      <c r="A10644" s="52">
        <v>2019</v>
      </c>
      <c r="B10644" s="53" t="str">
        <f t="shared" si="332"/>
        <v>2019_MD18</v>
      </c>
      <c r="C10644" s="52" t="s">
        <v>223</v>
      </c>
      <c r="D10644" s="52" t="s">
        <v>1112</v>
      </c>
      <c r="E10644" s="53" t="str">
        <f t="shared" si="333"/>
        <v>2019_MDST. MARY'S</v>
      </c>
      <c r="F10644" s="52">
        <v>484350</v>
      </c>
      <c r="G10644" s="53">
        <f t="array" ref="G10644">SUM(IF(A10644=A$5:A10644,IF(C10644=C$5:C10644,1,0),0))</f>
        <v>18</v>
      </c>
    </row>
    <row r="10645" spans="1:7" x14ac:dyDescent="0.25">
      <c r="A10645" s="52">
        <v>2019</v>
      </c>
      <c r="B10645" s="53" t="str">
        <f t="shared" si="332"/>
        <v>2019_MD19</v>
      </c>
      <c r="C10645" s="52" t="s">
        <v>223</v>
      </c>
      <c r="D10645" s="52" t="s">
        <v>256</v>
      </c>
      <c r="E10645" s="53" t="str">
        <f t="shared" si="333"/>
        <v>2019_MDSOMERSET</v>
      </c>
      <c r="F10645" s="52">
        <v>484350</v>
      </c>
      <c r="G10645" s="53">
        <f t="array" ref="G10645">SUM(IF(A10645=A$5:A10645,IF(C10645=C$5:C10645,1,0),0))</f>
        <v>19</v>
      </c>
    </row>
    <row r="10646" spans="1:7" x14ac:dyDescent="0.25">
      <c r="A10646" s="52">
        <v>2019</v>
      </c>
      <c r="B10646" s="53" t="str">
        <f t="shared" si="332"/>
        <v>2019_MD20</v>
      </c>
      <c r="C10646" s="52" t="s">
        <v>223</v>
      </c>
      <c r="D10646" s="52" t="s">
        <v>755</v>
      </c>
      <c r="E10646" s="53" t="str">
        <f t="shared" si="333"/>
        <v>2019_MDTALBOT</v>
      </c>
      <c r="F10646" s="52">
        <v>484350</v>
      </c>
      <c r="G10646" s="53">
        <f t="array" ref="G10646">SUM(IF(A10646=A$5:A10646,IF(C10646=C$5:C10646,1,0),0))</f>
        <v>20</v>
      </c>
    </row>
    <row r="10647" spans="1:7" x14ac:dyDescent="0.25">
      <c r="A10647" s="52">
        <v>2019</v>
      </c>
      <c r="B10647" s="53" t="str">
        <f t="shared" si="332"/>
        <v>2019_MD21</v>
      </c>
      <c r="C10647" s="52" t="s">
        <v>223</v>
      </c>
      <c r="D10647" s="52" t="s">
        <v>125</v>
      </c>
      <c r="E10647" s="53" t="str">
        <f t="shared" si="333"/>
        <v>2019_MDWASHINGTON</v>
      </c>
      <c r="F10647" s="52">
        <v>484350</v>
      </c>
      <c r="G10647" s="53">
        <f t="array" ref="G10647">SUM(IF(A10647=A$5:A10647,IF(C10647=C$5:C10647,1,0),0))</f>
        <v>21</v>
      </c>
    </row>
    <row r="10648" spans="1:7" x14ac:dyDescent="0.25">
      <c r="A10648" s="52">
        <v>2019</v>
      </c>
      <c r="B10648" s="53" t="str">
        <f t="shared" si="332"/>
        <v>2019_MD22</v>
      </c>
      <c r="C10648" s="52" t="s">
        <v>223</v>
      </c>
      <c r="D10648" s="52" t="s">
        <v>1113</v>
      </c>
      <c r="E10648" s="53" t="str">
        <f t="shared" si="333"/>
        <v>2019_MDWICOMICO</v>
      </c>
      <c r="F10648" s="52">
        <v>484350</v>
      </c>
      <c r="G10648" s="53">
        <f t="array" ref="G10648">SUM(IF(A10648=A$5:A10648,IF(C10648=C$5:C10648,1,0),0))</f>
        <v>22</v>
      </c>
    </row>
    <row r="10649" spans="1:7" x14ac:dyDescent="0.25">
      <c r="A10649" s="52">
        <v>2019</v>
      </c>
      <c r="B10649" s="53" t="str">
        <f t="shared" si="332"/>
        <v>2019_MD23</v>
      </c>
      <c r="C10649" s="52" t="s">
        <v>223</v>
      </c>
      <c r="D10649" s="52" t="s">
        <v>1114</v>
      </c>
      <c r="E10649" s="53" t="str">
        <f t="shared" si="333"/>
        <v>2019_MDWORCESTER</v>
      </c>
      <c r="F10649" s="52">
        <v>484350</v>
      </c>
      <c r="G10649" s="53">
        <f t="array" ref="G10649">SUM(IF(A10649=A$5:A10649,IF(C10649=C$5:C10649,1,0),0))</f>
        <v>23</v>
      </c>
    </row>
    <row r="10650" spans="1:7" x14ac:dyDescent="0.25">
      <c r="A10650" s="52">
        <v>2019</v>
      </c>
      <c r="B10650" s="53" t="str">
        <f t="shared" si="332"/>
        <v>2019_MD24</v>
      </c>
      <c r="C10650" s="52" t="s">
        <v>223</v>
      </c>
      <c r="D10650" s="52" t="s">
        <v>235</v>
      </c>
      <c r="E10650" s="53" t="str">
        <f t="shared" si="333"/>
        <v>2019_MDBALTIMORE CITY</v>
      </c>
      <c r="F10650" s="52">
        <v>517500</v>
      </c>
      <c r="G10650" s="53">
        <f t="array" ref="G10650">SUM(IF(A10650=A$5:A10650,IF(C10650=C$5:C10650,1,0),0))</f>
        <v>24</v>
      </c>
    </row>
    <row r="10651" spans="1:7" x14ac:dyDescent="0.25">
      <c r="A10651" s="52">
        <v>2019</v>
      </c>
      <c r="B10651" s="53" t="str">
        <f t="shared" si="332"/>
        <v>2019_MA1</v>
      </c>
      <c r="C10651" s="52" t="s">
        <v>236</v>
      </c>
      <c r="D10651" s="52" t="s">
        <v>1115</v>
      </c>
      <c r="E10651" s="53" t="str">
        <f t="shared" si="333"/>
        <v>2019_MABARNSTABLE</v>
      </c>
      <c r="F10651" s="52">
        <v>484350</v>
      </c>
      <c r="G10651" s="53">
        <f t="array" ref="G10651">SUM(IF(A10651=A$5:A10651,IF(C10651=C$5:C10651,1,0),0))</f>
        <v>1</v>
      </c>
    </row>
    <row r="10652" spans="1:7" x14ac:dyDescent="0.25">
      <c r="A10652" s="52">
        <v>2019</v>
      </c>
      <c r="B10652" s="53" t="str">
        <f t="shared" si="332"/>
        <v>2019_MA2</v>
      </c>
      <c r="C10652" s="52" t="s">
        <v>236</v>
      </c>
      <c r="D10652" s="52" t="s">
        <v>1116</v>
      </c>
      <c r="E10652" s="53" t="str">
        <f t="shared" si="333"/>
        <v>2019_MABERKSHIRE</v>
      </c>
      <c r="F10652" s="52">
        <v>484350</v>
      </c>
      <c r="G10652" s="53">
        <f t="array" ref="G10652">SUM(IF(A10652=A$5:A10652,IF(C10652=C$5:C10652,1,0),0))</f>
        <v>2</v>
      </c>
    </row>
    <row r="10653" spans="1:7" x14ac:dyDescent="0.25">
      <c r="A10653" s="52">
        <v>2019</v>
      </c>
      <c r="B10653" s="53" t="str">
        <f t="shared" si="332"/>
        <v>2019_MA3</v>
      </c>
      <c r="C10653" s="52" t="s">
        <v>236</v>
      </c>
      <c r="D10653" s="52" t="s">
        <v>237</v>
      </c>
      <c r="E10653" s="53" t="str">
        <f t="shared" si="333"/>
        <v>2019_MABRISTOL</v>
      </c>
      <c r="F10653" s="52">
        <v>484350</v>
      </c>
      <c r="G10653" s="53">
        <f t="array" ref="G10653">SUM(IF(A10653=A$5:A10653,IF(C10653=C$5:C10653,1,0),0))</f>
        <v>3</v>
      </c>
    </row>
    <row r="10654" spans="1:7" x14ac:dyDescent="0.25">
      <c r="A10654" s="52">
        <v>2019</v>
      </c>
      <c r="B10654" s="53" t="str">
        <f t="shared" si="332"/>
        <v>2019_MA4</v>
      </c>
      <c r="C10654" s="52" t="s">
        <v>236</v>
      </c>
      <c r="D10654" s="52" t="s">
        <v>238</v>
      </c>
      <c r="E10654" s="53" t="str">
        <f t="shared" si="333"/>
        <v>2019_MADUKES</v>
      </c>
      <c r="F10654" s="52">
        <v>726525</v>
      </c>
      <c r="G10654" s="53">
        <f t="array" ref="G10654">SUM(IF(A10654=A$5:A10654,IF(C10654=C$5:C10654,1,0),0))</f>
        <v>4</v>
      </c>
    </row>
    <row r="10655" spans="1:7" x14ac:dyDescent="0.25">
      <c r="A10655" s="52">
        <v>2019</v>
      </c>
      <c r="B10655" s="53" t="str">
        <f t="shared" si="332"/>
        <v>2019_MA5</v>
      </c>
      <c r="C10655" s="52" t="s">
        <v>236</v>
      </c>
      <c r="D10655" s="52" t="s">
        <v>239</v>
      </c>
      <c r="E10655" s="53" t="str">
        <f t="shared" si="333"/>
        <v>2019_MAESSEX</v>
      </c>
      <c r="F10655" s="52">
        <v>688850</v>
      </c>
      <c r="G10655" s="53">
        <f t="array" ref="G10655">SUM(IF(A10655=A$5:A10655,IF(C10655=C$5:C10655,1,0),0))</f>
        <v>5</v>
      </c>
    </row>
    <row r="10656" spans="1:7" x14ac:dyDescent="0.25">
      <c r="A10656" s="52">
        <v>2019</v>
      </c>
      <c r="B10656" s="53" t="str">
        <f t="shared" si="332"/>
        <v>2019_MA6</v>
      </c>
      <c r="C10656" s="52" t="s">
        <v>236</v>
      </c>
      <c r="D10656" s="52" t="s">
        <v>455</v>
      </c>
      <c r="E10656" s="53" t="str">
        <f t="shared" si="333"/>
        <v>2019_MAFRANKLIN</v>
      </c>
      <c r="F10656" s="52">
        <v>484350</v>
      </c>
      <c r="G10656" s="53">
        <f t="array" ref="G10656">SUM(IF(A10656=A$5:A10656,IF(C10656=C$5:C10656,1,0),0))</f>
        <v>6</v>
      </c>
    </row>
    <row r="10657" spans="1:7" x14ac:dyDescent="0.25">
      <c r="A10657" s="52">
        <v>2019</v>
      </c>
      <c r="B10657" s="53" t="str">
        <f t="shared" si="332"/>
        <v>2019_MA7</v>
      </c>
      <c r="C10657" s="52" t="s">
        <v>236</v>
      </c>
      <c r="D10657" s="52" t="s">
        <v>1117</v>
      </c>
      <c r="E10657" s="53" t="str">
        <f t="shared" si="333"/>
        <v>2019_MAHAMPDEN</v>
      </c>
      <c r="F10657" s="52">
        <v>484350</v>
      </c>
      <c r="G10657" s="53">
        <f t="array" ref="G10657">SUM(IF(A10657=A$5:A10657,IF(C10657=C$5:C10657,1,0),0))</f>
        <v>7</v>
      </c>
    </row>
    <row r="10658" spans="1:7" x14ac:dyDescent="0.25">
      <c r="A10658" s="52">
        <v>2019</v>
      </c>
      <c r="B10658" s="53" t="str">
        <f t="shared" si="332"/>
        <v>2019_MA8</v>
      </c>
      <c r="C10658" s="52" t="s">
        <v>236</v>
      </c>
      <c r="D10658" s="52" t="s">
        <v>1118</v>
      </c>
      <c r="E10658" s="53" t="str">
        <f t="shared" si="333"/>
        <v>2019_MAHAMPSHIRE</v>
      </c>
      <c r="F10658" s="52">
        <v>484350</v>
      </c>
      <c r="G10658" s="53">
        <f t="array" ref="G10658">SUM(IF(A10658=A$5:A10658,IF(C10658=C$5:C10658,1,0),0))</f>
        <v>8</v>
      </c>
    </row>
    <row r="10659" spans="1:7" x14ac:dyDescent="0.25">
      <c r="A10659" s="52">
        <v>2019</v>
      </c>
      <c r="B10659" s="53" t="str">
        <f t="shared" si="332"/>
        <v>2019_MA9</v>
      </c>
      <c r="C10659" s="52" t="s">
        <v>236</v>
      </c>
      <c r="D10659" s="52" t="s">
        <v>240</v>
      </c>
      <c r="E10659" s="53" t="str">
        <f t="shared" si="333"/>
        <v>2019_MAMIDDLESEX</v>
      </c>
      <c r="F10659" s="52">
        <v>688850</v>
      </c>
      <c r="G10659" s="53">
        <f t="array" ref="G10659">SUM(IF(A10659=A$5:A10659,IF(C10659=C$5:C10659,1,0),0))</f>
        <v>9</v>
      </c>
    </row>
    <row r="10660" spans="1:7" x14ac:dyDescent="0.25">
      <c r="A10660" s="52">
        <v>2019</v>
      </c>
      <c r="B10660" s="53" t="str">
        <f t="shared" si="332"/>
        <v>2019_MA10</v>
      </c>
      <c r="C10660" s="52" t="s">
        <v>236</v>
      </c>
      <c r="D10660" s="52" t="s">
        <v>241</v>
      </c>
      <c r="E10660" s="53" t="str">
        <f t="shared" si="333"/>
        <v>2019_MANANTUCKET</v>
      </c>
      <c r="F10660" s="52">
        <v>726525</v>
      </c>
      <c r="G10660" s="53">
        <f t="array" ref="G10660">SUM(IF(A10660=A$5:A10660,IF(C10660=C$5:C10660,1,0),0))</f>
        <v>10</v>
      </c>
    </row>
    <row r="10661" spans="1:7" x14ac:dyDescent="0.25">
      <c r="A10661" s="52">
        <v>2019</v>
      </c>
      <c r="B10661" s="53" t="str">
        <f t="shared" si="332"/>
        <v>2019_MA11</v>
      </c>
      <c r="C10661" s="52" t="s">
        <v>236</v>
      </c>
      <c r="D10661" s="52" t="s">
        <v>242</v>
      </c>
      <c r="E10661" s="53" t="str">
        <f t="shared" si="333"/>
        <v>2019_MANORFOLK</v>
      </c>
      <c r="F10661" s="52">
        <v>688850</v>
      </c>
      <c r="G10661" s="53">
        <f t="array" ref="G10661">SUM(IF(A10661=A$5:A10661,IF(C10661=C$5:C10661,1,0),0))</f>
        <v>11</v>
      </c>
    </row>
    <row r="10662" spans="1:7" x14ac:dyDescent="0.25">
      <c r="A10662" s="52">
        <v>2019</v>
      </c>
      <c r="B10662" s="53" t="str">
        <f t="shared" si="332"/>
        <v>2019_MA12</v>
      </c>
      <c r="C10662" s="52" t="s">
        <v>236</v>
      </c>
      <c r="D10662" s="52" t="s">
        <v>243</v>
      </c>
      <c r="E10662" s="53" t="str">
        <f t="shared" si="333"/>
        <v>2019_MAPLYMOUTH</v>
      </c>
      <c r="F10662" s="52">
        <v>688850</v>
      </c>
      <c r="G10662" s="53">
        <f t="array" ref="G10662">SUM(IF(A10662=A$5:A10662,IF(C10662=C$5:C10662,1,0),0))</f>
        <v>12</v>
      </c>
    </row>
    <row r="10663" spans="1:7" x14ac:dyDescent="0.25">
      <c r="A10663" s="52">
        <v>2019</v>
      </c>
      <c r="B10663" s="53" t="str">
        <f t="shared" si="332"/>
        <v>2019_MA13</v>
      </c>
      <c r="C10663" s="52" t="s">
        <v>236</v>
      </c>
      <c r="D10663" s="52" t="s">
        <v>244</v>
      </c>
      <c r="E10663" s="53" t="str">
        <f t="shared" si="333"/>
        <v>2019_MASUFFOLK</v>
      </c>
      <c r="F10663" s="52">
        <v>688850</v>
      </c>
      <c r="G10663" s="53">
        <f t="array" ref="G10663">SUM(IF(A10663=A$5:A10663,IF(C10663=C$5:C10663,1,0),0))</f>
        <v>13</v>
      </c>
    </row>
    <row r="10664" spans="1:7" x14ac:dyDescent="0.25">
      <c r="A10664" s="52">
        <v>2019</v>
      </c>
      <c r="B10664" s="53" t="str">
        <f t="shared" si="332"/>
        <v>2019_MA14</v>
      </c>
      <c r="C10664" s="52" t="s">
        <v>236</v>
      </c>
      <c r="D10664" s="52" t="s">
        <v>1114</v>
      </c>
      <c r="E10664" s="53" t="str">
        <f t="shared" si="333"/>
        <v>2019_MAWORCESTER</v>
      </c>
      <c r="F10664" s="52">
        <v>484350</v>
      </c>
      <c r="G10664" s="53">
        <f t="array" ref="G10664">SUM(IF(A10664=A$5:A10664,IF(C10664=C$5:C10664,1,0),0))</f>
        <v>14</v>
      </c>
    </row>
    <row r="10665" spans="1:7" x14ac:dyDescent="0.25">
      <c r="A10665" s="52">
        <v>2019</v>
      </c>
      <c r="B10665" s="53" t="str">
        <f t="shared" si="332"/>
        <v>2019_MI1</v>
      </c>
      <c r="C10665" s="52" t="s">
        <v>375</v>
      </c>
      <c r="D10665" s="52" t="s">
        <v>1119</v>
      </c>
      <c r="E10665" s="53" t="str">
        <f t="shared" si="333"/>
        <v>2019_MIALCONA</v>
      </c>
      <c r="F10665" s="52">
        <v>484350</v>
      </c>
      <c r="G10665" s="53">
        <f t="array" ref="G10665">SUM(IF(A10665=A$5:A10665,IF(C10665=C$5:C10665,1,0),0))</f>
        <v>1</v>
      </c>
    </row>
    <row r="10666" spans="1:7" x14ac:dyDescent="0.25">
      <c r="A10666" s="52">
        <v>2019</v>
      </c>
      <c r="B10666" s="53" t="str">
        <f t="shared" si="332"/>
        <v>2019_MI2</v>
      </c>
      <c r="C10666" s="52" t="s">
        <v>375</v>
      </c>
      <c r="D10666" s="52" t="s">
        <v>1120</v>
      </c>
      <c r="E10666" s="53" t="str">
        <f t="shared" si="333"/>
        <v>2019_MIALGER</v>
      </c>
      <c r="F10666" s="52">
        <v>484350</v>
      </c>
      <c r="G10666" s="53">
        <f t="array" ref="G10666">SUM(IF(A10666=A$5:A10666,IF(C10666=C$5:C10666,1,0),0))</f>
        <v>2</v>
      </c>
    </row>
    <row r="10667" spans="1:7" x14ac:dyDescent="0.25">
      <c r="A10667" s="52">
        <v>2019</v>
      </c>
      <c r="B10667" s="53" t="str">
        <f t="shared" si="332"/>
        <v>2019_MI3</v>
      </c>
      <c r="C10667" s="52" t="s">
        <v>375</v>
      </c>
      <c r="D10667" s="52" t="s">
        <v>1121</v>
      </c>
      <c r="E10667" s="53" t="str">
        <f t="shared" si="333"/>
        <v>2019_MIALLEGAN</v>
      </c>
      <c r="F10667" s="52">
        <v>484350</v>
      </c>
      <c r="G10667" s="53">
        <f t="array" ref="G10667">SUM(IF(A10667=A$5:A10667,IF(C10667=C$5:C10667,1,0),0))</f>
        <v>3</v>
      </c>
    </row>
    <row r="10668" spans="1:7" x14ac:dyDescent="0.25">
      <c r="A10668" s="52">
        <v>2019</v>
      </c>
      <c r="B10668" s="53" t="str">
        <f t="shared" si="332"/>
        <v>2019_MI4</v>
      </c>
      <c r="C10668" s="52" t="s">
        <v>375</v>
      </c>
      <c r="D10668" s="52" t="s">
        <v>1122</v>
      </c>
      <c r="E10668" s="53" t="str">
        <f t="shared" si="333"/>
        <v>2019_MIALPENA</v>
      </c>
      <c r="F10668" s="52">
        <v>484350</v>
      </c>
      <c r="G10668" s="53">
        <f t="array" ref="G10668">SUM(IF(A10668=A$5:A10668,IF(C10668=C$5:C10668,1,0),0))</f>
        <v>4</v>
      </c>
    </row>
    <row r="10669" spans="1:7" x14ac:dyDescent="0.25">
      <c r="A10669" s="52">
        <v>2019</v>
      </c>
      <c r="B10669" s="53" t="str">
        <f t="shared" si="332"/>
        <v>2019_MI5</v>
      </c>
      <c r="C10669" s="52" t="s">
        <v>375</v>
      </c>
      <c r="D10669" s="52" t="s">
        <v>1123</v>
      </c>
      <c r="E10669" s="53" t="str">
        <f t="shared" si="333"/>
        <v>2019_MIANTRIM</v>
      </c>
      <c r="F10669" s="52">
        <v>484350</v>
      </c>
      <c r="G10669" s="53">
        <f t="array" ref="G10669">SUM(IF(A10669=A$5:A10669,IF(C10669=C$5:C10669,1,0),0))</f>
        <v>5</v>
      </c>
    </row>
    <row r="10670" spans="1:7" x14ac:dyDescent="0.25">
      <c r="A10670" s="52">
        <v>2019</v>
      </c>
      <c r="B10670" s="53" t="str">
        <f t="shared" si="332"/>
        <v>2019_MI6</v>
      </c>
      <c r="C10670" s="52" t="s">
        <v>375</v>
      </c>
      <c r="D10670" s="52" t="s">
        <v>1124</v>
      </c>
      <c r="E10670" s="53" t="str">
        <f t="shared" si="333"/>
        <v>2019_MIARENAC</v>
      </c>
      <c r="F10670" s="52">
        <v>484350</v>
      </c>
      <c r="G10670" s="53">
        <f t="array" ref="G10670">SUM(IF(A10670=A$5:A10670,IF(C10670=C$5:C10670,1,0),0))</f>
        <v>6</v>
      </c>
    </row>
    <row r="10671" spans="1:7" x14ac:dyDescent="0.25">
      <c r="A10671" s="52">
        <v>2019</v>
      </c>
      <c r="B10671" s="53" t="str">
        <f t="shared" si="332"/>
        <v>2019_MI7</v>
      </c>
      <c r="C10671" s="52" t="s">
        <v>375</v>
      </c>
      <c r="D10671" s="52" t="s">
        <v>1125</v>
      </c>
      <c r="E10671" s="53" t="str">
        <f t="shared" si="333"/>
        <v>2019_MIBARAGA</v>
      </c>
      <c r="F10671" s="52">
        <v>484350</v>
      </c>
      <c r="G10671" s="53">
        <f t="array" ref="G10671">SUM(IF(A10671=A$5:A10671,IF(C10671=C$5:C10671,1,0),0))</f>
        <v>7</v>
      </c>
    </row>
    <row r="10672" spans="1:7" x14ac:dyDescent="0.25">
      <c r="A10672" s="52">
        <v>2019</v>
      </c>
      <c r="B10672" s="53" t="str">
        <f t="shared" si="332"/>
        <v>2019_MI8</v>
      </c>
      <c r="C10672" s="52" t="s">
        <v>375</v>
      </c>
      <c r="D10672" s="52" t="s">
        <v>1126</v>
      </c>
      <c r="E10672" s="53" t="str">
        <f t="shared" si="333"/>
        <v>2019_MIBARRY</v>
      </c>
      <c r="F10672" s="52">
        <v>484350</v>
      </c>
      <c r="G10672" s="53">
        <f t="array" ref="G10672">SUM(IF(A10672=A$5:A10672,IF(C10672=C$5:C10672,1,0),0))</f>
        <v>8</v>
      </c>
    </row>
    <row r="10673" spans="1:7" x14ac:dyDescent="0.25">
      <c r="A10673" s="52">
        <v>2019</v>
      </c>
      <c r="B10673" s="53" t="str">
        <f t="shared" si="332"/>
        <v>2019_MI9</v>
      </c>
      <c r="C10673" s="52" t="s">
        <v>375</v>
      </c>
      <c r="D10673" s="52" t="s">
        <v>628</v>
      </c>
      <c r="E10673" s="53" t="str">
        <f t="shared" si="333"/>
        <v>2019_MIBAY</v>
      </c>
      <c r="F10673" s="52">
        <v>484350</v>
      </c>
      <c r="G10673" s="53">
        <f t="array" ref="G10673">SUM(IF(A10673=A$5:A10673,IF(C10673=C$5:C10673,1,0),0))</f>
        <v>9</v>
      </c>
    </row>
    <row r="10674" spans="1:7" x14ac:dyDescent="0.25">
      <c r="A10674" s="52">
        <v>2019</v>
      </c>
      <c r="B10674" s="53" t="str">
        <f t="shared" si="332"/>
        <v>2019_MI10</v>
      </c>
      <c r="C10674" s="52" t="s">
        <v>375</v>
      </c>
      <c r="D10674" s="52" t="s">
        <v>1127</v>
      </c>
      <c r="E10674" s="53" t="str">
        <f t="shared" si="333"/>
        <v>2019_MIBENZIE</v>
      </c>
      <c r="F10674" s="52">
        <v>484350</v>
      </c>
      <c r="G10674" s="53">
        <f t="array" ref="G10674">SUM(IF(A10674=A$5:A10674,IF(C10674=C$5:C10674,1,0),0))</f>
        <v>10</v>
      </c>
    </row>
    <row r="10675" spans="1:7" x14ac:dyDescent="0.25">
      <c r="A10675" s="52">
        <v>2019</v>
      </c>
      <c r="B10675" s="53" t="str">
        <f t="shared" si="332"/>
        <v>2019_MI11</v>
      </c>
      <c r="C10675" s="52" t="s">
        <v>375</v>
      </c>
      <c r="D10675" s="52" t="s">
        <v>679</v>
      </c>
      <c r="E10675" s="53" t="str">
        <f t="shared" si="333"/>
        <v>2019_MIBERRIEN</v>
      </c>
      <c r="F10675" s="52">
        <v>484350</v>
      </c>
      <c r="G10675" s="53">
        <f t="array" ref="G10675">SUM(IF(A10675=A$5:A10675,IF(C10675=C$5:C10675,1,0),0))</f>
        <v>11</v>
      </c>
    </row>
    <row r="10676" spans="1:7" x14ac:dyDescent="0.25">
      <c r="A10676" s="52">
        <v>2019</v>
      </c>
      <c r="B10676" s="53" t="str">
        <f t="shared" si="332"/>
        <v>2019_MI12</v>
      </c>
      <c r="C10676" s="52" t="s">
        <v>375</v>
      </c>
      <c r="D10676" s="52" t="s">
        <v>1128</v>
      </c>
      <c r="E10676" s="53" t="str">
        <f t="shared" si="333"/>
        <v>2019_MIBRANCH</v>
      </c>
      <c r="F10676" s="52">
        <v>484350</v>
      </c>
      <c r="G10676" s="53">
        <f t="array" ref="G10676">SUM(IF(A10676=A$5:A10676,IF(C10676=C$5:C10676,1,0),0))</f>
        <v>12</v>
      </c>
    </row>
    <row r="10677" spans="1:7" x14ac:dyDescent="0.25">
      <c r="A10677" s="52">
        <v>2019</v>
      </c>
      <c r="B10677" s="53" t="str">
        <f t="shared" si="332"/>
        <v>2019_MI13</v>
      </c>
      <c r="C10677" s="52" t="s">
        <v>375</v>
      </c>
      <c r="D10677" s="52" t="s">
        <v>434</v>
      </c>
      <c r="E10677" s="53" t="str">
        <f t="shared" si="333"/>
        <v>2019_MICALHOUN</v>
      </c>
      <c r="F10677" s="52">
        <v>484350</v>
      </c>
      <c r="G10677" s="53">
        <f t="array" ref="G10677">SUM(IF(A10677=A$5:A10677,IF(C10677=C$5:C10677,1,0),0))</f>
        <v>13</v>
      </c>
    </row>
    <row r="10678" spans="1:7" x14ac:dyDescent="0.25">
      <c r="A10678" s="52">
        <v>2019</v>
      </c>
      <c r="B10678" s="53" t="str">
        <f t="shared" si="332"/>
        <v>2019_MI14</v>
      </c>
      <c r="C10678" s="52" t="s">
        <v>375</v>
      </c>
      <c r="D10678" s="52" t="s">
        <v>810</v>
      </c>
      <c r="E10678" s="53" t="str">
        <f t="shared" si="333"/>
        <v>2019_MICASS</v>
      </c>
      <c r="F10678" s="52">
        <v>484350</v>
      </c>
      <c r="G10678" s="53">
        <f t="array" ref="G10678">SUM(IF(A10678=A$5:A10678,IF(C10678=C$5:C10678,1,0),0))</f>
        <v>14</v>
      </c>
    </row>
    <row r="10679" spans="1:7" x14ac:dyDescent="0.25">
      <c r="A10679" s="52">
        <v>2019</v>
      </c>
      <c r="B10679" s="53" t="str">
        <f t="shared" si="332"/>
        <v>2019_MI15</v>
      </c>
      <c r="C10679" s="52" t="s">
        <v>375</v>
      </c>
      <c r="D10679" s="52" t="s">
        <v>1129</v>
      </c>
      <c r="E10679" s="53" t="str">
        <f t="shared" si="333"/>
        <v>2019_MICHARLEVOIX</v>
      </c>
      <c r="F10679" s="52">
        <v>484350</v>
      </c>
      <c r="G10679" s="53">
        <f t="array" ref="G10679">SUM(IF(A10679=A$5:A10679,IF(C10679=C$5:C10679,1,0),0))</f>
        <v>15</v>
      </c>
    </row>
    <row r="10680" spans="1:7" x14ac:dyDescent="0.25">
      <c r="A10680" s="52">
        <v>2019</v>
      </c>
      <c r="B10680" s="53" t="str">
        <f t="shared" si="332"/>
        <v>2019_MI16</v>
      </c>
      <c r="C10680" s="52" t="s">
        <v>375</v>
      </c>
      <c r="D10680" s="52" t="s">
        <v>1130</v>
      </c>
      <c r="E10680" s="53" t="str">
        <f t="shared" si="333"/>
        <v>2019_MICHEBOYGAN</v>
      </c>
      <c r="F10680" s="52">
        <v>484350</v>
      </c>
      <c r="G10680" s="53">
        <f t="array" ref="G10680">SUM(IF(A10680=A$5:A10680,IF(C10680=C$5:C10680,1,0),0))</f>
        <v>16</v>
      </c>
    </row>
    <row r="10681" spans="1:7" x14ac:dyDescent="0.25">
      <c r="A10681" s="52">
        <v>2019</v>
      </c>
      <c r="B10681" s="53" t="str">
        <f t="shared" si="332"/>
        <v>2019_MI17</v>
      </c>
      <c r="C10681" s="52" t="s">
        <v>375</v>
      </c>
      <c r="D10681" s="52" t="s">
        <v>1131</v>
      </c>
      <c r="E10681" s="53" t="str">
        <f t="shared" si="333"/>
        <v>2019_MICHIPPEWA</v>
      </c>
      <c r="F10681" s="52">
        <v>484350</v>
      </c>
      <c r="G10681" s="53">
        <f t="array" ref="G10681">SUM(IF(A10681=A$5:A10681,IF(C10681=C$5:C10681,1,0),0))</f>
        <v>17</v>
      </c>
    </row>
    <row r="10682" spans="1:7" x14ac:dyDescent="0.25">
      <c r="A10682" s="52">
        <v>2019</v>
      </c>
      <c r="B10682" s="53" t="str">
        <f t="shared" si="332"/>
        <v>2019_MI18</v>
      </c>
      <c r="C10682" s="52" t="s">
        <v>375</v>
      </c>
      <c r="D10682" s="52" t="s">
        <v>1132</v>
      </c>
      <c r="E10682" s="53" t="str">
        <f t="shared" si="333"/>
        <v>2019_MICLARE</v>
      </c>
      <c r="F10682" s="52">
        <v>484350</v>
      </c>
      <c r="G10682" s="53">
        <f t="array" ref="G10682">SUM(IF(A10682=A$5:A10682,IF(C10682=C$5:C10682,1,0),0))</f>
        <v>18</v>
      </c>
    </row>
    <row r="10683" spans="1:7" x14ac:dyDescent="0.25">
      <c r="A10683" s="52">
        <v>2019</v>
      </c>
      <c r="B10683" s="53" t="str">
        <f t="shared" si="332"/>
        <v>2019_MI19</v>
      </c>
      <c r="C10683" s="52" t="s">
        <v>375</v>
      </c>
      <c r="D10683" s="52" t="s">
        <v>813</v>
      </c>
      <c r="E10683" s="53" t="str">
        <f t="shared" si="333"/>
        <v>2019_MICLINTON</v>
      </c>
      <c r="F10683" s="52">
        <v>484350</v>
      </c>
      <c r="G10683" s="53">
        <f t="array" ref="G10683">SUM(IF(A10683=A$5:A10683,IF(C10683=C$5:C10683,1,0),0))</f>
        <v>19</v>
      </c>
    </row>
    <row r="10684" spans="1:7" x14ac:dyDescent="0.25">
      <c r="A10684" s="52">
        <v>2019</v>
      </c>
      <c r="B10684" s="53" t="str">
        <f t="shared" si="332"/>
        <v>2019_MI20</v>
      </c>
      <c r="C10684" s="52" t="s">
        <v>375</v>
      </c>
      <c r="D10684" s="52" t="s">
        <v>512</v>
      </c>
      <c r="E10684" s="53" t="str">
        <f t="shared" si="333"/>
        <v>2019_MICRAWFORD</v>
      </c>
      <c r="F10684" s="52">
        <v>484350</v>
      </c>
      <c r="G10684" s="53">
        <f t="array" ref="G10684">SUM(IF(A10684=A$5:A10684,IF(C10684=C$5:C10684,1,0),0))</f>
        <v>20</v>
      </c>
    </row>
    <row r="10685" spans="1:7" x14ac:dyDescent="0.25">
      <c r="A10685" s="52">
        <v>2019</v>
      </c>
      <c r="B10685" s="53" t="str">
        <f t="shared" si="332"/>
        <v>2019_MI21</v>
      </c>
      <c r="C10685" s="52" t="s">
        <v>375</v>
      </c>
      <c r="D10685" s="52" t="s">
        <v>593</v>
      </c>
      <c r="E10685" s="53" t="str">
        <f t="shared" si="333"/>
        <v>2019_MIDELTA</v>
      </c>
      <c r="F10685" s="52">
        <v>484350</v>
      </c>
      <c r="G10685" s="53">
        <f t="array" ref="G10685">SUM(IF(A10685=A$5:A10685,IF(C10685=C$5:C10685,1,0),0))</f>
        <v>21</v>
      </c>
    </row>
    <row r="10686" spans="1:7" x14ac:dyDescent="0.25">
      <c r="A10686" s="52">
        <v>2019</v>
      </c>
      <c r="B10686" s="53" t="str">
        <f t="shared" si="332"/>
        <v>2019_MI22</v>
      </c>
      <c r="C10686" s="52" t="s">
        <v>375</v>
      </c>
      <c r="D10686" s="52" t="s">
        <v>910</v>
      </c>
      <c r="E10686" s="53" t="str">
        <f t="shared" si="333"/>
        <v>2019_MIDICKINSON</v>
      </c>
      <c r="F10686" s="52">
        <v>484350</v>
      </c>
      <c r="G10686" s="53">
        <f t="array" ref="G10686">SUM(IF(A10686=A$5:A10686,IF(C10686=C$5:C10686,1,0),0))</f>
        <v>22</v>
      </c>
    </row>
    <row r="10687" spans="1:7" x14ac:dyDescent="0.25">
      <c r="A10687" s="52">
        <v>2019</v>
      </c>
      <c r="B10687" s="53" t="str">
        <f t="shared" si="332"/>
        <v>2019_MI23</v>
      </c>
      <c r="C10687" s="52" t="s">
        <v>375</v>
      </c>
      <c r="D10687" s="52" t="s">
        <v>1133</v>
      </c>
      <c r="E10687" s="53" t="str">
        <f t="shared" si="333"/>
        <v>2019_MIEATON</v>
      </c>
      <c r="F10687" s="52">
        <v>484350</v>
      </c>
      <c r="G10687" s="53">
        <f t="array" ref="G10687">SUM(IF(A10687=A$5:A10687,IF(C10687=C$5:C10687,1,0),0))</f>
        <v>23</v>
      </c>
    </row>
    <row r="10688" spans="1:7" x14ac:dyDescent="0.25">
      <c r="A10688" s="52">
        <v>2019</v>
      </c>
      <c r="B10688" s="53" t="str">
        <f t="shared" si="332"/>
        <v>2019_MI24</v>
      </c>
      <c r="C10688" s="52" t="s">
        <v>375</v>
      </c>
      <c r="D10688" s="52" t="s">
        <v>912</v>
      </c>
      <c r="E10688" s="53" t="str">
        <f t="shared" si="333"/>
        <v>2019_MIEMMET</v>
      </c>
      <c r="F10688" s="52">
        <v>484350</v>
      </c>
      <c r="G10688" s="53">
        <f t="array" ref="G10688">SUM(IF(A10688=A$5:A10688,IF(C10688=C$5:C10688,1,0),0))</f>
        <v>24</v>
      </c>
    </row>
    <row r="10689" spans="1:7" x14ac:dyDescent="0.25">
      <c r="A10689" s="52">
        <v>2019</v>
      </c>
      <c r="B10689" s="53" t="str">
        <f t="shared" si="332"/>
        <v>2019_MI25</v>
      </c>
      <c r="C10689" s="52" t="s">
        <v>375</v>
      </c>
      <c r="D10689" s="52" t="s">
        <v>1134</v>
      </c>
      <c r="E10689" s="53" t="str">
        <f t="shared" si="333"/>
        <v>2019_MIGENESEE</v>
      </c>
      <c r="F10689" s="52">
        <v>484350</v>
      </c>
      <c r="G10689" s="53">
        <f t="array" ref="G10689">SUM(IF(A10689=A$5:A10689,IF(C10689=C$5:C10689,1,0),0))</f>
        <v>25</v>
      </c>
    </row>
    <row r="10690" spans="1:7" x14ac:dyDescent="0.25">
      <c r="A10690" s="52">
        <v>2019</v>
      </c>
      <c r="B10690" s="53" t="str">
        <f t="shared" si="332"/>
        <v>2019_MI26</v>
      </c>
      <c r="C10690" s="52" t="s">
        <v>375</v>
      </c>
      <c r="D10690" s="52" t="s">
        <v>1135</v>
      </c>
      <c r="E10690" s="53" t="str">
        <f t="shared" si="333"/>
        <v>2019_MIGLADWIN</v>
      </c>
      <c r="F10690" s="52">
        <v>484350</v>
      </c>
      <c r="G10690" s="53">
        <f t="array" ref="G10690">SUM(IF(A10690=A$5:A10690,IF(C10690=C$5:C10690,1,0),0))</f>
        <v>26</v>
      </c>
    </row>
    <row r="10691" spans="1:7" x14ac:dyDescent="0.25">
      <c r="A10691" s="52">
        <v>2019</v>
      </c>
      <c r="B10691" s="53" t="str">
        <f t="shared" si="332"/>
        <v>2019_MI27</v>
      </c>
      <c r="C10691" s="52" t="s">
        <v>375</v>
      </c>
      <c r="D10691" s="52" t="s">
        <v>1136</v>
      </c>
      <c r="E10691" s="53" t="str">
        <f t="shared" si="333"/>
        <v>2019_MIGOGEBIC</v>
      </c>
      <c r="F10691" s="52">
        <v>484350</v>
      </c>
      <c r="G10691" s="53">
        <f t="array" ref="G10691">SUM(IF(A10691=A$5:A10691,IF(C10691=C$5:C10691,1,0),0))</f>
        <v>27</v>
      </c>
    </row>
    <row r="10692" spans="1:7" x14ac:dyDescent="0.25">
      <c r="A10692" s="52">
        <v>2019</v>
      </c>
      <c r="B10692" s="53" t="str">
        <f t="shared" si="332"/>
        <v>2019_MI28</v>
      </c>
      <c r="C10692" s="52" t="s">
        <v>375</v>
      </c>
      <c r="D10692" s="52" t="s">
        <v>1137</v>
      </c>
      <c r="E10692" s="53" t="str">
        <f t="shared" si="333"/>
        <v>2019_MIGRAND TRAVERSE</v>
      </c>
      <c r="F10692" s="52">
        <v>484350</v>
      </c>
      <c r="G10692" s="53">
        <f t="array" ref="G10692">SUM(IF(A10692=A$5:A10692,IF(C10692=C$5:C10692,1,0),0))</f>
        <v>28</v>
      </c>
    </row>
    <row r="10693" spans="1:7" x14ac:dyDescent="0.25">
      <c r="A10693" s="52">
        <v>2019</v>
      </c>
      <c r="B10693" s="53" t="str">
        <f t="shared" si="332"/>
        <v>2019_MI29</v>
      </c>
      <c r="C10693" s="52" t="s">
        <v>375</v>
      </c>
      <c r="D10693" s="52" t="s">
        <v>1138</v>
      </c>
      <c r="E10693" s="53" t="str">
        <f t="shared" si="333"/>
        <v>2019_MIGRATIOT</v>
      </c>
      <c r="F10693" s="52">
        <v>484350</v>
      </c>
      <c r="G10693" s="53">
        <f t="array" ref="G10693">SUM(IF(A10693=A$5:A10693,IF(C10693=C$5:C10693,1,0),0))</f>
        <v>29</v>
      </c>
    </row>
    <row r="10694" spans="1:7" x14ac:dyDescent="0.25">
      <c r="A10694" s="52">
        <v>2019</v>
      </c>
      <c r="B10694" s="53" t="str">
        <f t="shared" ref="B10694:B10757" si="334">A10694&amp;"_"&amp;C10694&amp;G10694</f>
        <v>2019_MI30</v>
      </c>
      <c r="C10694" s="52" t="s">
        <v>375</v>
      </c>
      <c r="D10694" s="52" t="s">
        <v>1139</v>
      </c>
      <c r="E10694" s="53" t="str">
        <f t="shared" ref="E10694:E10757" si="335">A10694&amp;"_"&amp;C10694&amp;D10694</f>
        <v>2019_MIHILLSDALE</v>
      </c>
      <c r="F10694" s="52">
        <v>484350</v>
      </c>
      <c r="G10694" s="53">
        <f t="array" ref="G10694">SUM(IF(A10694=A$5:A10694,IF(C10694=C$5:C10694,1,0),0))</f>
        <v>30</v>
      </c>
    </row>
    <row r="10695" spans="1:7" x14ac:dyDescent="0.25">
      <c r="A10695" s="52">
        <v>2019</v>
      </c>
      <c r="B10695" s="53" t="str">
        <f t="shared" si="334"/>
        <v>2019_MI31</v>
      </c>
      <c r="C10695" s="52" t="s">
        <v>375</v>
      </c>
      <c r="D10695" s="52" t="s">
        <v>1140</v>
      </c>
      <c r="E10695" s="53" t="str">
        <f t="shared" si="335"/>
        <v>2019_MIHOUGHTON</v>
      </c>
      <c r="F10695" s="52">
        <v>484350</v>
      </c>
      <c r="G10695" s="53">
        <f t="array" ref="G10695">SUM(IF(A10695=A$5:A10695,IF(C10695=C$5:C10695,1,0),0))</f>
        <v>31</v>
      </c>
    </row>
    <row r="10696" spans="1:7" x14ac:dyDescent="0.25">
      <c r="A10696" s="52">
        <v>2019</v>
      </c>
      <c r="B10696" s="53" t="str">
        <f t="shared" si="334"/>
        <v>2019_MI32</v>
      </c>
      <c r="C10696" s="52" t="s">
        <v>375</v>
      </c>
      <c r="D10696" s="52" t="s">
        <v>1141</v>
      </c>
      <c r="E10696" s="53" t="str">
        <f t="shared" si="335"/>
        <v>2019_MIHURON</v>
      </c>
      <c r="F10696" s="52">
        <v>484350</v>
      </c>
      <c r="G10696" s="53">
        <f t="array" ref="G10696">SUM(IF(A10696=A$5:A10696,IF(C10696=C$5:C10696,1,0),0))</f>
        <v>32</v>
      </c>
    </row>
    <row r="10697" spans="1:7" x14ac:dyDescent="0.25">
      <c r="A10697" s="52">
        <v>2019</v>
      </c>
      <c r="B10697" s="53" t="str">
        <f t="shared" si="334"/>
        <v>2019_MI33</v>
      </c>
      <c r="C10697" s="52" t="s">
        <v>375</v>
      </c>
      <c r="D10697" s="52" t="s">
        <v>1142</v>
      </c>
      <c r="E10697" s="53" t="str">
        <f t="shared" si="335"/>
        <v>2019_MIINGHAM</v>
      </c>
      <c r="F10697" s="52">
        <v>484350</v>
      </c>
      <c r="G10697" s="53">
        <f t="array" ref="G10697">SUM(IF(A10697=A$5:A10697,IF(C10697=C$5:C10697,1,0),0))</f>
        <v>33</v>
      </c>
    </row>
    <row r="10698" spans="1:7" x14ac:dyDescent="0.25">
      <c r="A10698" s="52">
        <v>2019</v>
      </c>
      <c r="B10698" s="53" t="str">
        <f t="shared" si="334"/>
        <v>2019_MI34</v>
      </c>
      <c r="C10698" s="52" t="s">
        <v>375</v>
      </c>
      <c r="D10698" s="52" t="s">
        <v>1143</v>
      </c>
      <c r="E10698" s="53" t="str">
        <f t="shared" si="335"/>
        <v>2019_MIIONIA</v>
      </c>
      <c r="F10698" s="52">
        <v>484350</v>
      </c>
      <c r="G10698" s="53">
        <f t="array" ref="G10698">SUM(IF(A10698=A$5:A10698,IF(C10698=C$5:C10698,1,0),0))</f>
        <v>34</v>
      </c>
    </row>
    <row r="10699" spans="1:7" x14ac:dyDescent="0.25">
      <c r="A10699" s="52">
        <v>2019</v>
      </c>
      <c r="B10699" s="53" t="str">
        <f t="shared" si="334"/>
        <v>2019_MI35</v>
      </c>
      <c r="C10699" s="52" t="s">
        <v>375</v>
      </c>
      <c r="D10699" s="52" t="s">
        <v>1144</v>
      </c>
      <c r="E10699" s="53" t="str">
        <f t="shared" si="335"/>
        <v>2019_MIIOSCO</v>
      </c>
      <c r="F10699" s="52">
        <v>484350</v>
      </c>
      <c r="G10699" s="53">
        <f t="array" ref="G10699">SUM(IF(A10699=A$5:A10699,IF(C10699=C$5:C10699,1,0),0))</f>
        <v>35</v>
      </c>
    </row>
    <row r="10700" spans="1:7" x14ac:dyDescent="0.25">
      <c r="A10700" s="52">
        <v>2019</v>
      </c>
      <c r="B10700" s="53" t="str">
        <f t="shared" si="334"/>
        <v>2019_MI36</v>
      </c>
      <c r="C10700" s="52" t="s">
        <v>375</v>
      </c>
      <c r="D10700" s="52" t="s">
        <v>1145</v>
      </c>
      <c r="E10700" s="53" t="str">
        <f t="shared" si="335"/>
        <v>2019_MIIRON</v>
      </c>
      <c r="F10700" s="52">
        <v>484350</v>
      </c>
      <c r="G10700" s="53">
        <f t="array" ref="G10700">SUM(IF(A10700=A$5:A10700,IF(C10700=C$5:C10700,1,0),0))</f>
        <v>36</v>
      </c>
    </row>
    <row r="10701" spans="1:7" x14ac:dyDescent="0.25">
      <c r="A10701" s="52">
        <v>2019</v>
      </c>
      <c r="B10701" s="53" t="str">
        <f t="shared" si="334"/>
        <v>2019_MI37</v>
      </c>
      <c r="C10701" s="52" t="s">
        <v>375</v>
      </c>
      <c r="D10701" s="52" t="s">
        <v>1146</v>
      </c>
      <c r="E10701" s="53" t="str">
        <f t="shared" si="335"/>
        <v>2019_MIISABELLA</v>
      </c>
      <c r="F10701" s="52">
        <v>484350</v>
      </c>
      <c r="G10701" s="53">
        <f t="array" ref="G10701">SUM(IF(A10701=A$5:A10701,IF(C10701=C$5:C10701,1,0),0))</f>
        <v>37</v>
      </c>
    </row>
    <row r="10702" spans="1:7" x14ac:dyDescent="0.25">
      <c r="A10702" s="52">
        <v>2019</v>
      </c>
      <c r="B10702" s="53" t="str">
        <f t="shared" si="334"/>
        <v>2019_MI38</v>
      </c>
      <c r="C10702" s="52" t="s">
        <v>375</v>
      </c>
      <c r="D10702" s="52" t="s">
        <v>460</v>
      </c>
      <c r="E10702" s="53" t="str">
        <f t="shared" si="335"/>
        <v>2019_MIJACKSON</v>
      </c>
      <c r="F10702" s="52">
        <v>484350</v>
      </c>
      <c r="G10702" s="53">
        <f t="array" ref="G10702">SUM(IF(A10702=A$5:A10702,IF(C10702=C$5:C10702,1,0),0))</f>
        <v>38</v>
      </c>
    </row>
    <row r="10703" spans="1:7" x14ac:dyDescent="0.25">
      <c r="A10703" s="52">
        <v>2019</v>
      </c>
      <c r="B10703" s="53" t="str">
        <f t="shared" si="334"/>
        <v>2019_MI39</v>
      </c>
      <c r="C10703" s="52" t="s">
        <v>375</v>
      </c>
      <c r="D10703" s="52" t="s">
        <v>1147</v>
      </c>
      <c r="E10703" s="53" t="str">
        <f t="shared" si="335"/>
        <v>2019_MIKALAMAZOO</v>
      </c>
      <c r="F10703" s="52">
        <v>484350</v>
      </c>
      <c r="G10703" s="53">
        <f t="array" ref="G10703">SUM(IF(A10703=A$5:A10703,IF(C10703=C$5:C10703,1,0),0))</f>
        <v>39</v>
      </c>
    </row>
    <row r="10704" spans="1:7" x14ac:dyDescent="0.25">
      <c r="A10704" s="52">
        <v>2019</v>
      </c>
      <c r="B10704" s="53" t="str">
        <f t="shared" si="334"/>
        <v>2019_MI40</v>
      </c>
      <c r="C10704" s="52" t="s">
        <v>375</v>
      </c>
      <c r="D10704" s="52" t="s">
        <v>1148</v>
      </c>
      <c r="E10704" s="53" t="str">
        <f t="shared" si="335"/>
        <v>2019_MIKALKASKA</v>
      </c>
      <c r="F10704" s="52">
        <v>484350</v>
      </c>
      <c r="G10704" s="53">
        <f t="array" ref="G10704">SUM(IF(A10704=A$5:A10704,IF(C10704=C$5:C10704,1,0),0))</f>
        <v>40</v>
      </c>
    </row>
    <row r="10705" spans="1:7" x14ac:dyDescent="0.25">
      <c r="A10705" s="52">
        <v>2019</v>
      </c>
      <c r="B10705" s="53" t="str">
        <f t="shared" si="334"/>
        <v>2019_MI41</v>
      </c>
      <c r="C10705" s="52" t="s">
        <v>375</v>
      </c>
      <c r="D10705" s="52" t="s">
        <v>279</v>
      </c>
      <c r="E10705" s="53" t="str">
        <f t="shared" si="335"/>
        <v>2019_MIKENT</v>
      </c>
      <c r="F10705" s="52">
        <v>484350</v>
      </c>
      <c r="G10705" s="53">
        <f t="array" ref="G10705">SUM(IF(A10705=A$5:A10705,IF(C10705=C$5:C10705,1,0),0))</f>
        <v>41</v>
      </c>
    </row>
    <row r="10706" spans="1:7" x14ac:dyDescent="0.25">
      <c r="A10706" s="52">
        <v>2019</v>
      </c>
      <c r="B10706" s="53" t="str">
        <f t="shared" si="334"/>
        <v>2019_MI42</v>
      </c>
      <c r="C10706" s="52" t="s">
        <v>375</v>
      </c>
      <c r="D10706" s="52" t="s">
        <v>1149</v>
      </c>
      <c r="E10706" s="53" t="str">
        <f t="shared" si="335"/>
        <v>2019_MIKEWEENAW</v>
      </c>
      <c r="F10706" s="52">
        <v>484350</v>
      </c>
      <c r="G10706" s="53">
        <f t="array" ref="G10706">SUM(IF(A10706=A$5:A10706,IF(C10706=C$5:C10706,1,0),0))</f>
        <v>42</v>
      </c>
    </row>
    <row r="10707" spans="1:7" x14ac:dyDescent="0.25">
      <c r="A10707" s="52">
        <v>2019</v>
      </c>
      <c r="B10707" s="53" t="str">
        <f t="shared" si="334"/>
        <v>2019_MI43</v>
      </c>
      <c r="C10707" s="52" t="s">
        <v>375</v>
      </c>
      <c r="D10707" s="52" t="s">
        <v>197</v>
      </c>
      <c r="E10707" s="53" t="str">
        <f t="shared" si="335"/>
        <v>2019_MILAKE</v>
      </c>
      <c r="F10707" s="52">
        <v>484350</v>
      </c>
      <c r="G10707" s="53">
        <f t="array" ref="G10707">SUM(IF(A10707=A$5:A10707,IF(C10707=C$5:C10707,1,0),0))</f>
        <v>43</v>
      </c>
    </row>
    <row r="10708" spans="1:7" x14ac:dyDescent="0.25">
      <c r="A10708" s="52">
        <v>2019</v>
      </c>
      <c r="B10708" s="53" t="str">
        <f t="shared" si="334"/>
        <v>2019_MI44</v>
      </c>
      <c r="C10708" s="52" t="s">
        <v>375</v>
      </c>
      <c r="D10708" s="52" t="s">
        <v>1150</v>
      </c>
      <c r="E10708" s="53" t="str">
        <f t="shared" si="335"/>
        <v>2019_MILAPEER</v>
      </c>
      <c r="F10708" s="52">
        <v>484350</v>
      </c>
      <c r="G10708" s="53">
        <f t="array" ref="G10708">SUM(IF(A10708=A$5:A10708,IF(C10708=C$5:C10708,1,0),0))</f>
        <v>44</v>
      </c>
    </row>
    <row r="10709" spans="1:7" x14ac:dyDescent="0.25">
      <c r="A10709" s="52">
        <v>2019</v>
      </c>
      <c r="B10709" s="53" t="str">
        <f t="shared" si="334"/>
        <v>2019_MI45</v>
      </c>
      <c r="C10709" s="52" t="s">
        <v>375</v>
      </c>
      <c r="D10709" s="52" t="s">
        <v>1151</v>
      </c>
      <c r="E10709" s="53" t="str">
        <f t="shared" si="335"/>
        <v>2019_MILEELANAU</v>
      </c>
      <c r="F10709" s="52">
        <v>484350</v>
      </c>
      <c r="G10709" s="53">
        <f t="array" ref="G10709">SUM(IF(A10709=A$5:A10709,IF(C10709=C$5:C10709,1,0),0))</f>
        <v>45</v>
      </c>
    </row>
    <row r="10710" spans="1:7" x14ac:dyDescent="0.25">
      <c r="A10710" s="52">
        <v>2019</v>
      </c>
      <c r="B10710" s="53" t="str">
        <f t="shared" si="334"/>
        <v>2019_MI46</v>
      </c>
      <c r="C10710" s="52" t="s">
        <v>375</v>
      </c>
      <c r="D10710" s="52" t="s">
        <v>1152</v>
      </c>
      <c r="E10710" s="53" t="str">
        <f t="shared" si="335"/>
        <v>2019_MILENAWEE</v>
      </c>
      <c r="F10710" s="52">
        <v>484350</v>
      </c>
      <c r="G10710" s="53">
        <f t="array" ref="G10710">SUM(IF(A10710=A$5:A10710,IF(C10710=C$5:C10710,1,0),0))</f>
        <v>46</v>
      </c>
    </row>
    <row r="10711" spans="1:7" x14ac:dyDescent="0.25">
      <c r="A10711" s="52">
        <v>2019</v>
      </c>
      <c r="B10711" s="53" t="str">
        <f t="shared" si="334"/>
        <v>2019_MI47</v>
      </c>
      <c r="C10711" s="52" t="s">
        <v>375</v>
      </c>
      <c r="D10711" s="52" t="s">
        <v>832</v>
      </c>
      <c r="E10711" s="53" t="str">
        <f t="shared" si="335"/>
        <v>2019_MILIVINGSTON</v>
      </c>
      <c r="F10711" s="52">
        <v>484350</v>
      </c>
      <c r="G10711" s="53">
        <f t="array" ref="G10711">SUM(IF(A10711=A$5:A10711,IF(C10711=C$5:C10711,1,0),0))</f>
        <v>47</v>
      </c>
    </row>
    <row r="10712" spans="1:7" x14ac:dyDescent="0.25">
      <c r="A10712" s="52">
        <v>2019</v>
      </c>
      <c r="B10712" s="53" t="str">
        <f t="shared" si="334"/>
        <v>2019_MI48</v>
      </c>
      <c r="C10712" s="52" t="s">
        <v>375</v>
      </c>
      <c r="D10712" s="52" t="s">
        <v>1153</v>
      </c>
      <c r="E10712" s="53" t="str">
        <f t="shared" si="335"/>
        <v>2019_MILUCE</v>
      </c>
      <c r="F10712" s="52">
        <v>484350</v>
      </c>
      <c r="G10712" s="53">
        <f t="array" ref="G10712">SUM(IF(A10712=A$5:A10712,IF(C10712=C$5:C10712,1,0),0))</f>
        <v>48</v>
      </c>
    </row>
    <row r="10713" spans="1:7" x14ac:dyDescent="0.25">
      <c r="A10713" s="52">
        <v>2019</v>
      </c>
      <c r="B10713" s="53" t="str">
        <f t="shared" si="334"/>
        <v>2019_MI49</v>
      </c>
      <c r="C10713" s="52" t="s">
        <v>375</v>
      </c>
      <c r="D10713" s="52" t="s">
        <v>1154</v>
      </c>
      <c r="E10713" s="53" t="str">
        <f t="shared" si="335"/>
        <v>2019_MIMACKINAC</v>
      </c>
      <c r="F10713" s="52">
        <v>484350</v>
      </c>
      <c r="G10713" s="53">
        <f t="array" ref="G10713">SUM(IF(A10713=A$5:A10713,IF(C10713=C$5:C10713,1,0),0))</f>
        <v>49</v>
      </c>
    </row>
    <row r="10714" spans="1:7" x14ac:dyDescent="0.25">
      <c r="A10714" s="52">
        <v>2019</v>
      </c>
      <c r="B10714" s="53" t="str">
        <f t="shared" si="334"/>
        <v>2019_MI50</v>
      </c>
      <c r="C10714" s="52" t="s">
        <v>375</v>
      </c>
      <c r="D10714" s="52" t="s">
        <v>1155</v>
      </c>
      <c r="E10714" s="53" t="str">
        <f t="shared" si="335"/>
        <v>2019_MIMACOMB</v>
      </c>
      <c r="F10714" s="52">
        <v>484350</v>
      </c>
      <c r="G10714" s="53">
        <f t="array" ref="G10714">SUM(IF(A10714=A$5:A10714,IF(C10714=C$5:C10714,1,0),0))</f>
        <v>50</v>
      </c>
    </row>
    <row r="10715" spans="1:7" x14ac:dyDescent="0.25">
      <c r="A10715" s="52">
        <v>2019</v>
      </c>
      <c r="B10715" s="53" t="str">
        <f t="shared" si="334"/>
        <v>2019_MI51</v>
      </c>
      <c r="C10715" s="52" t="s">
        <v>375</v>
      </c>
      <c r="D10715" s="52" t="s">
        <v>1156</v>
      </c>
      <c r="E10715" s="53" t="str">
        <f t="shared" si="335"/>
        <v>2019_MIMANISTEE</v>
      </c>
      <c r="F10715" s="52">
        <v>484350</v>
      </c>
      <c r="G10715" s="53">
        <f t="array" ref="G10715">SUM(IF(A10715=A$5:A10715,IF(C10715=C$5:C10715,1,0),0))</f>
        <v>51</v>
      </c>
    </row>
    <row r="10716" spans="1:7" x14ac:dyDescent="0.25">
      <c r="A10716" s="52">
        <v>2019</v>
      </c>
      <c r="B10716" s="53" t="str">
        <f t="shared" si="334"/>
        <v>2019_MI52</v>
      </c>
      <c r="C10716" s="52" t="s">
        <v>375</v>
      </c>
      <c r="D10716" s="52" t="s">
        <v>1157</v>
      </c>
      <c r="E10716" s="53" t="str">
        <f t="shared" si="335"/>
        <v>2019_MIMARQUETTE</v>
      </c>
      <c r="F10716" s="52">
        <v>484350</v>
      </c>
      <c r="G10716" s="53">
        <f t="array" ref="G10716">SUM(IF(A10716=A$5:A10716,IF(C10716=C$5:C10716,1,0),0))</f>
        <v>52</v>
      </c>
    </row>
    <row r="10717" spans="1:7" x14ac:dyDescent="0.25">
      <c r="A10717" s="52">
        <v>2019</v>
      </c>
      <c r="B10717" s="53" t="str">
        <f t="shared" si="334"/>
        <v>2019_MI53</v>
      </c>
      <c r="C10717" s="52" t="s">
        <v>375</v>
      </c>
      <c r="D10717" s="52" t="s">
        <v>837</v>
      </c>
      <c r="E10717" s="53" t="str">
        <f t="shared" si="335"/>
        <v>2019_MIMASON</v>
      </c>
      <c r="F10717" s="52">
        <v>484350</v>
      </c>
      <c r="G10717" s="53">
        <f t="array" ref="G10717">SUM(IF(A10717=A$5:A10717,IF(C10717=C$5:C10717,1,0),0))</f>
        <v>53</v>
      </c>
    </row>
    <row r="10718" spans="1:7" x14ac:dyDescent="0.25">
      <c r="A10718" s="52">
        <v>2019</v>
      </c>
      <c r="B10718" s="53" t="str">
        <f t="shared" si="334"/>
        <v>2019_MI54</v>
      </c>
      <c r="C10718" s="52" t="s">
        <v>375</v>
      </c>
      <c r="D10718" s="52" t="s">
        <v>1158</v>
      </c>
      <c r="E10718" s="53" t="str">
        <f t="shared" si="335"/>
        <v>2019_MIMECOSTA</v>
      </c>
      <c r="F10718" s="52">
        <v>484350</v>
      </c>
      <c r="G10718" s="53">
        <f t="array" ref="G10718">SUM(IF(A10718=A$5:A10718,IF(C10718=C$5:C10718,1,0),0))</f>
        <v>54</v>
      </c>
    </row>
    <row r="10719" spans="1:7" x14ac:dyDescent="0.25">
      <c r="A10719" s="52">
        <v>2019</v>
      </c>
      <c r="B10719" s="53" t="str">
        <f t="shared" si="334"/>
        <v>2019_MI55</v>
      </c>
      <c r="C10719" s="52" t="s">
        <v>375</v>
      </c>
      <c r="D10719" s="52" t="s">
        <v>1159</v>
      </c>
      <c r="E10719" s="53" t="str">
        <f t="shared" si="335"/>
        <v>2019_MIMENOMINEE</v>
      </c>
      <c r="F10719" s="52">
        <v>484350</v>
      </c>
      <c r="G10719" s="53">
        <f t="array" ref="G10719">SUM(IF(A10719=A$5:A10719,IF(C10719=C$5:C10719,1,0),0))</f>
        <v>55</v>
      </c>
    </row>
    <row r="10720" spans="1:7" x14ac:dyDescent="0.25">
      <c r="A10720" s="52">
        <v>2019</v>
      </c>
      <c r="B10720" s="53" t="str">
        <f t="shared" si="334"/>
        <v>2019_MI56</v>
      </c>
      <c r="C10720" s="52" t="s">
        <v>375</v>
      </c>
      <c r="D10720" s="52" t="s">
        <v>1160</v>
      </c>
      <c r="E10720" s="53" t="str">
        <f t="shared" si="335"/>
        <v>2019_MIMIDLAND</v>
      </c>
      <c r="F10720" s="52">
        <v>484350</v>
      </c>
      <c r="G10720" s="53">
        <f t="array" ref="G10720">SUM(IF(A10720=A$5:A10720,IF(C10720=C$5:C10720,1,0),0))</f>
        <v>56</v>
      </c>
    </row>
    <row r="10721" spans="1:7" x14ac:dyDescent="0.25">
      <c r="A10721" s="52">
        <v>2019</v>
      </c>
      <c r="B10721" s="53" t="str">
        <f t="shared" si="334"/>
        <v>2019_MI57</v>
      </c>
      <c r="C10721" s="52" t="s">
        <v>375</v>
      </c>
      <c r="D10721" s="52" t="s">
        <v>1161</v>
      </c>
      <c r="E10721" s="53" t="str">
        <f t="shared" si="335"/>
        <v>2019_MIMISSAUKEE</v>
      </c>
      <c r="F10721" s="52">
        <v>484350</v>
      </c>
      <c r="G10721" s="53">
        <f t="array" ref="G10721">SUM(IF(A10721=A$5:A10721,IF(C10721=C$5:C10721,1,0),0))</f>
        <v>57</v>
      </c>
    </row>
    <row r="10722" spans="1:7" x14ac:dyDescent="0.25">
      <c r="A10722" s="52">
        <v>2019</v>
      </c>
      <c r="B10722" s="53" t="str">
        <f t="shared" si="334"/>
        <v>2019_MI58</v>
      </c>
      <c r="C10722" s="52" t="s">
        <v>375</v>
      </c>
      <c r="D10722" s="52" t="s">
        <v>210</v>
      </c>
      <c r="E10722" s="53" t="str">
        <f t="shared" si="335"/>
        <v>2019_MIMONROE</v>
      </c>
      <c r="F10722" s="52">
        <v>484350</v>
      </c>
      <c r="G10722" s="53">
        <f t="array" ref="G10722">SUM(IF(A10722=A$5:A10722,IF(C10722=C$5:C10722,1,0),0))</f>
        <v>58</v>
      </c>
    </row>
    <row r="10723" spans="1:7" x14ac:dyDescent="0.25">
      <c r="A10723" s="52">
        <v>2019</v>
      </c>
      <c r="B10723" s="53" t="str">
        <f t="shared" si="334"/>
        <v>2019_MI59</v>
      </c>
      <c r="C10723" s="52" t="s">
        <v>375</v>
      </c>
      <c r="D10723" s="52" t="s">
        <v>1162</v>
      </c>
      <c r="E10723" s="53" t="str">
        <f t="shared" si="335"/>
        <v>2019_MIMONTCALM</v>
      </c>
      <c r="F10723" s="52">
        <v>484350</v>
      </c>
      <c r="G10723" s="53">
        <f t="array" ref="G10723">SUM(IF(A10723=A$5:A10723,IF(C10723=C$5:C10723,1,0),0))</f>
        <v>59</v>
      </c>
    </row>
    <row r="10724" spans="1:7" x14ac:dyDescent="0.25">
      <c r="A10724" s="52">
        <v>2019</v>
      </c>
      <c r="B10724" s="53" t="str">
        <f t="shared" si="334"/>
        <v>2019_MI60</v>
      </c>
      <c r="C10724" s="52" t="s">
        <v>375</v>
      </c>
      <c r="D10724" s="52" t="s">
        <v>1163</v>
      </c>
      <c r="E10724" s="53" t="str">
        <f t="shared" si="335"/>
        <v>2019_MIMONTMORENCY</v>
      </c>
      <c r="F10724" s="52">
        <v>484350</v>
      </c>
      <c r="G10724" s="53">
        <f t="array" ref="G10724">SUM(IF(A10724=A$5:A10724,IF(C10724=C$5:C10724,1,0),0))</f>
        <v>60</v>
      </c>
    </row>
    <row r="10725" spans="1:7" x14ac:dyDescent="0.25">
      <c r="A10725" s="52">
        <v>2019</v>
      </c>
      <c r="B10725" s="53" t="str">
        <f t="shared" si="334"/>
        <v>2019_MI61</v>
      </c>
      <c r="C10725" s="52" t="s">
        <v>375</v>
      </c>
      <c r="D10725" s="52" t="s">
        <v>1164</v>
      </c>
      <c r="E10725" s="53" t="str">
        <f t="shared" si="335"/>
        <v>2019_MIMUSKEGON</v>
      </c>
      <c r="F10725" s="52">
        <v>484350</v>
      </c>
      <c r="G10725" s="53">
        <f t="array" ref="G10725">SUM(IF(A10725=A$5:A10725,IF(C10725=C$5:C10725,1,0),0))</f>
        <v>61</v>
      </c>
    </row>
    <row r="10726" spans="1:7" x14ac:dyDescent="0.25">
      <c r="A10726" s="52">
        <v>2019</v>
      </c>
      <c r="B10726" s="53" t="str">
        <f t="shared" si="334"/>
        <v>2019_MI62</v>
      </c>
      <c r="C10726" s="52" t="s">
        <v>375</v>
      </c>
      <c r="D10726" s="52" t="s">
        <v>1165</v>
      </c>
      <c r="E10726" s="53" t="str">
        <f t="shared" si="335"/>
        <v>2019_MINEWAYGO</v>
      </c>
      <c r="F10726" s="52">
        <v>484350</v>
      </c>
      <c r="G10726" s="53">
        <f t="array" ref="G10726">SUM(IF(A10726=A$5:A10726,IF(C10726=C$5:C10726,1,0),0))</f>
        <v>62</v>
      </c>
    </row>
    <row r="10727" spans="1:7" x14ac:dyDescent="0.25">
      <c r="A10727" s="52">
        <v>2019</v>
      </c>
      <c r="B10727" s="53" t="str">
        <f t="shared" si="334"/>
        <v>2019_MI63</v>
      </c>
      <c r="C10727" s="52" t="s">
        <v>375</v>
      </c>
      <c r="D10727" s="52" t="s">
        <v>1166</v>
      </c>
      <c r="E10727" s="53" t="str">
        <f t="shared" si="335"/>
        <v>2019_MIOAKLAND</v>
      </c>
      <c r="F10727" s="52">
        <v>484350</v>
      </c>
      <c r="G10727" s="53">
        <f t="array" ref="G10727">SUM(IF(A10727=A$5:A10727,IF(C10727=C$5:C10727,1,0),0))</f>
        <v>63</v>
      </c>
    </row>
    <row r="10728" spans="1:7" x14ac:dyDescent="0.25">
      <c r="A10728" s="52">
        <v>2019</v>
      </c>
      <c r="B10728" s="53" t="str">
        <f t="shared" si="334"/>
        <v>2019_MI64</v>
      </c>
      <c r="C10728" s="52" t="s">
        <v>375</v>
      </c>
      <c r="D10728" s="52" t="s">
        <v>1167</v>
      </c>
      <c r="E10728" s="53" t="str">
        <f t="shared" si="335"/>
        <v>2019_MIOCEANA</v>
      </c>
      <c r="F10728" s="52">
        <v>484350</v>
      </c>
      <c r="G10728" s="53">
        <f t="array" ref="G10728">SUM(IF(A10728=A$5:A10728,IF(C10728=C$5:C10728,1,0),0))</f>
        <v>64</v>
      </c>
    </row>
    <row r="10729" spans="1:7" x14ac:dyDescent="0.25">
      <c r="A10729" s="52">
        <v>2019</v>
      </c>
      <c r="B10729" s="53" t="str">
        <f t="shared" si="334"/>
        <v>2019_MI65</v>
      </c>
      <c r="C10729" s="52" t="s">
        <v>375</v>
      </c>
      <c r="D10729" s="52" t="s">
        <v>1168</v>
      </c>
      <c r="E10729" s="53" t="str">
        <f t="shared" si="335"/>
        <v>2019_MIOGEMAW</v>
      </c>
      <c r="F10729" s="52">
        <v>484350</v>
      </c>
      <c r="G10729" s="53">
        <f t="array" ref="G10729">SUM(IF(A10729=A$5:A10729,IF(C10729=C$5:C10729,1,0),0))</f>
        <v>65</v>
      </c>
    </row>
    <row r="10730" spans="1:7" x14ac:dyDescent="0.25">
      <c r="A10730" s="52">
        <v>2019</v>
      </c>
      <c r="B10730" s="53" t="str">
        <f t="shared" si="334"/>
        <v>2019_MI66</v>
      </c>
      <c r="C10730" s="52" t="s">
        <v>375</v>
      </c>
      <c r="D10730" s="52" t="s">
        <v>1169</v>
      </c>
      <c r="E10730" s="53" t="str">
        <f t="shared" si="335"/>
        <v>2019_MIONTONAGON</v>
      </c>
      <c r="F10730" s="52">
        <v>484350</v>
      </c>
      <c r="G10730" s="53">
        <f t="array" ref="G10730">SUM(IF(A10730=A$5:A10730,IF(C10730=C$5:C10730,1,0),0))</f>
        <v>66</v>
      </c>
    </row>
    <row r="10731" spans="1:7" x14ac:dyDescent="0.25">
      <c r="A10731" s="52">
        <v>2019</v>
      </c>
      <c r="B10731" s="53" t="str">
        <f t="shared" si="334"/>
        <v>2019_MI67</v>
      </c>
      <c r="C10731" s="52" t="s">
        <v>375</v>
      </c>
      <c r="D10731" s="52" t="s">
        <v>658</v>
      </c>
      <c r="E10731" s="53" t="str">
        <f t="shared" si="335"/>
        <v>2019_MIOSCEOLA</v>
      </c>
      <c r="F10731" s="52">
        <v>484350</v>
      </c>
      <c r="G10731" s="53">
        <f t="array" ref="G10731">SUM(IF(A10731=A$5:A10731,IF(C10731=C$5:C10731,1,0),0))</f>
        <v>67</v>
      </c>
    </row>
    <row r="10732" spans="1:7" x14ac:dyDescent="0.25">
      <c r="A10732" s="52">
        <v>2019</v>
      </c>
      <c r="B10732" s="53" t="str">
        <f t="shared" si="334"/>
        <v>2019_MI68</v>
      </c>
      <c r="C10732" s="52" t="s">
        <v>375</v>
      </c>
      <c r="D10732" s="52" t="s">
        <v>1170</v>
      </c>
      <c r="E10732" s="53" t="str">
        <f t="shared" si="335"/>
        <v>2019_MIOSCODA</v>
      </c>
      <c r="F10732" s="52">
        <v>484350</v>
      </c>
      <c r="G10732" s="53">
        <f t="array" ref="G10732">SUM(IF(A10732=A$5:A10732,IF(C10732=C$5:C10732,1,0),0))</f>
        <v>68</v>
      </c>
    </row>
    <row r="10733" spans="1:7" x14ac:dyDescent="0.25">
      <c r="A10733" s="52">
        <v>2019</v>
      </c>
      <c r="B10733" s="53" t="str">
        <f t="shared" si="334"/>
        <v>2019_MI69</v>
      </c>
      <c r="C10733" s="52" t="s">
        <v>375</v>
      </c>
      <c r="D10733" s="52" t="s">
        <v>1171</v>
      </c>
      <c r="E10733" s="53" t="str">
        <f t="shared" si="335"/>
        <v>2019_MIOTSEGO</v>
      </c>
      <c r="F10733" s="52">
        <v>484350</v>
      </c>
      <c r="G10733" s="53">
        <f t="array" ref="G10733">SUM(IF(A10733=A$5:A10733,IF(C10733=C$5:C10733,1,0),0))</f>
        <v>69</v>
      </c>
    </row>
    <row r="10734" spans="1:7" x14ac:dyDescent="0.25">
      <c r="A10734" s="52">
        <v>2019</v>
      </c>
      <c r="B10734" s="53" t="str">
        <f t="shared" si="334"/>
        <v>2019_MI70</v>
      </c>
      <c r="C10734" s="52" t="s">
        <v>375</v>
      </c>
      <c r="D10734" s="52" t="s">
        <v>979</v>
      </c>
      <c r="E10734" s="53" t="str">
        <f t="shared" si="335"/>
        <v>2019_MIOTTAWA</v>
      </c>
      <c r="F10734" s="52">
        <v>484350</v>
      </c>
      <c r="G10734" s="53">
        <f t="array" ref="G10734">SUM(IF(A10734=A$5:A10734,IF(C10734=C$5:C10734,1,0),0))</f>
        <v>70</v>
      </c>
    </row>
    <row r="10735" spans="1:7" x14ac:dyDescent="0.25">
      <c r="A10735" s="52">
        <v>2019</v>
      </c>
      <c r="B10735" s="53" t="str">
        <f t="shared" si="334"/>
        <v>2019_MI71</v>
      </c>
      <c r="C10735" s="52" t="s">
        <v>375</v>
      </c>
      <c r="D10735" s="52" t="s">
        <v>1172</v>
      </c>
      <c r="E10735" s="53" t="str">
        <f t="shared" si="335"/>
        <v>2019_MIPRESQUE ISLE</v>
      </c>
      <c r="F10735" s="52">
        <v>484350</v>
      </c>
      <c r="G10735" s="53">
        <f t="array" ref="G10735">SUM(IF(A10735=A$5:A10735,IF(C10735=C$5:C10735,1,0),0))</f>
        <v>71</v>
      </c>
    </row>
    <row r="10736" spans="1:7" x14ac:dyDescent="0.25">
      <c r="A10736" s="52">
        <v>2019</v>
      </c>
      <c r="B10736" s="53" t="str">
        <f t="shared" si="334"/>
        <v>2019_MI72</v>
      </c>
      <c r="C10736" s="52" t="s">
        <v>375</v>
      </c>
      <c r="D10736" s="52" t="s">
        <v>1173</v>
      </c>
      <c r="E10736" s="53" t="str">
        <f t="shared" si="335"/>
        <v>2019_MIROSCOMMON</v>
      </c>
      <c r="F10736" s="52">
        <v>484350</v>
      </c>
      <c r="G10736" s="53">
        <f t="array" ref="G10736">SUM(IF(A10736=A$5:A10736,IF(C10736=C$5:C10736,1,0),0))</f>
        <v>72</v>
      </c>
    </row>
    <row r="10737" spans="1:7" x14ac:dyDescent="0.25">
      <c r="A10737" s="52">
        <v>2019</v>
      </c>
      <c r="B10737" s="53" t="str">
        <f t="shared" si="334"/>
        <v>2019_MI73</v>
      </c>
      <c r="C10737" s="52" t="s">
        <v>375</v>
      </c>
      <c r="D10737" s="52" t="s">
        <v>1174</v>
      </c>
      <c r="E10737" s="53" t="str">
        <f t="shared" si="335"/>
        <v>2019_MISAGINAW</v>
      </c>
      <c r="F10737" s="52">
        <v>484350</v>
      </c>
      <c r="G10737" s="53">
        <f t="array" ref="G10737">SUM(IF(A10737=A$5:A10737,IF(C10737=C$5:C10737,1,0),0))</f>
        <v>73</v>
      </c>
    </row>
    <row r="10738" spans="1:7" x14ac:dyDescent="0.25">
      <c r="A10738" s="52">
        <v>2019</v>
      </c>
      <c r="B10738" s="53" t="str">
        <f t="shared" si="334"/>
        <v>2019_MI74</v>
      </c>
      <c r="C10738" s="52" t="s">
        <v>375</v>
      </c>
      <c r="D10738" s="52" t="s">
        <v>477</v>
      </c>
      <c r="E10738" s="53" t="str">
        <f t="shared" si="335"/>
        <v>2019_MIST. CLAIR</v>
      </c>
      <c r="F10738" s="52">
        <v>484350</v>
      </c>
      <c r="G10738" s="53">
        <f t="array" ref="G10738">SUM(IF(A10738=A$5:A10738,IF(C10738=C$5:C10738,1,0),0))</f>
        <v>74</v>
      </c>
    </row>
    <row r="10739" spans="1:7" x14ac:dyDescent="0.25">
      <c r="A10739" s="52">
        <v>2019</v>
      </c>
      <c r="B10739" s="53" t="str">
        <f t="shared" si="334"/>
        <v>2019_MI75</v>
      </c>
      <c r="C10739" s="52" t="s">
        <v>375</v>
      </c>
      <c r="D10739" s="52" t="s">
        <v>883</v>
      </c>
      <c r="E10739" s="53" t="str">
        <f t="shared" si="335"/>
        <v>2019_MIST. JOSEPH</v>
      </c>
      <c r="F10739" s="52">
        <v>484350</v>
      </c>
      <c r="G10739" s="53">
        <f t="array" ref="G10739">SUM(IF(A10739=A$5:A10739,IF(C10739=C$5:C10739,1,0),0))</f>
        <v>75</v>
      </c>
    </row>
    <row r="10740" spans="1:7" x14ac:dyDescent="0.25">
      <c r="A10740" s="52">
        <v>2019</v>
      </c>
      <c r="B10740" s="53" t="str">
        <f t="shared" si="334"/>
        <v>2019_MI76</v>
      </c>
      <c r="C10740" s="52" t="s">
        <v>375</v>
      </c>
      <c r="D10740" s="52" t="s">
        <v>1175</v>
      </c>
      <c r="E10740" s="53" t="str">
        <f t="shared" si="335"/>
        <v>2019_MISANILAC</v>
      </c>
      <c r="F10740" s="52">
        <v>484350</v>
      </c>
      <c r="G10740" s="53">
        <f t="array" ref="G10740">SUM(IF(A10740=A$5:A10740,IF(C10740=C$5:C10740,1,0),0))</f>
        <v>76</v>
      </c>
    </row>
    <row r="10741" spans="1:7" x14ac:dyDescent="0.25">
      <c r="A10741" s="52">
        <v>2019</v>
      </c>
      <c r="B10741" s="53" t="str">
        <f t="shared" si="334"/>
        <v>2019_MI77</v>
      </c>
      <c r="C10741" s="52" t="s">
        <v>375</v>
      </c>
      <c r="D10741" s="52" t="s">
        <v>1176</v>
      </c>
      <c r="E10741" s="53" t="str">
        <f t="shared" si="335"/>
        <v>2019_MISCHOOLCRAFT</v>
      </c>
      <c r="F10741" s="52">
        <v>484350</v>
      </c>
      <c r="G10741" s="53">
        <f t="array" ref="G10741">SUM(IF(A10741=A$5:A10741,IF(C10741=C$5:C10741,1,0),0))</f>
        <v>77</v>
      </c>
    </row>
    <row r="10742" spans="1:7" x14ac:dyDescent="0.25">
      <c r="A10742" s="52">
        <v>2019</v>
      </c>
      <c r="B10742" s="53" t="str">
        <f t="shared" si="334"/>
        <v>2019_MI78</v>
      </c>
      <c r="C10742" s="52" t="s">
        <v>375</v>
      </c>
      <c r="D10742" s="52" t="s">
        <v>1177</v>
      </c>
      <c r="E10742" s="53" t="str">
        <f t="shared" si="335"/>
        <v>2019_MISHIAWASSEE</v>
      </c>
      <c r="F10742" s="52">
        <v>484350</v>
      </c>
      <c r="G10742" s="53">
        <f t="array" ref="G10742">SUM(IF(A10742=A$5:A10742,IF(C10742=C$5:C10742,1,0),0))</f>
        <v>78</v>
      </c>
    </row>
    <row r="10743" spans="1:7" x14ac:dyDescent="0.25">
      <c r="A10743" s="52">
        <v>2019</v>
      </c>
      <c r="B10743" s="53" t="str">
        <f t="shared" si="334"/>
        <v>2019_MI79</v>
      </c>
      <c r="C10743" s="52" t="s">
        <v>375</v>
      </c>
      <c r="D10743" s="52" t="s">
        <v>1178</v>
      </c>
      <c r="E10743" s="53" t="str">
        <f t="shared" si="335"/>
        <v>2019_MITUSCOLA</v>
      </c>
      <c r="F10743" s="52">
        <v>484350</v>
      </c>
      <c r="G10743" s="53">
        <f t="array" ref="G10743">SUM(IF(A10743=A$5:A10743,IF(C10743=C$5:C10743,1,0),0))</f>
        <v>79</v>
      </c>
    </row>
    <row r="10744" spans="1:7" x14ac:dyDescent="0.25">
      <c r="A10744" s="52">
        <v>2019</v>
      </c>
      <c r="B10744" s="53" t="str">
        <f t="shared" si="334"/>
        <v>2019_MI80</v>
      </c>
      <c r="C10744" s="52" t="s">
        <v>375</v>
      </c>
      <c r="D10744" s="52" t="s">
        <v>547</v>
      </c>
      <c r="E10744" s="53" t="str">
        <f t="shared" si="335"/>
        <v>2019_MIVAN BUREN</v>
      </c>
      <c r="F10744" s="52">
        <v>484350</v>
      </c>
      <c r="G10744" s="53">
        <f t="array" ref="G10744">SUM(IF(A10744=A$5:A10744,IF(C10744=C$5:C10744,1,0),0))</f>
        <v>80</v>
      </c>
    </row>
    <row r="10745" spans="1:7" x14ac:dyDescent="0.25">
      <c r="A10745" s="52">
        <v>2019</v>
      </c>
      <c r="B10745" s="53" t="str">
        <f t="shared" si="334"/>
        <v>2019_MI81</v>
      </c>
      <c r="C10745" s="52" t="s">
        <v>375</v>
      </c>
      <c r="D10745" s="52" t="s">
        <v>1179</v>
      </c>
      <c r="E10745" s="53" t="str">
        <f t="shared" si="335"/>
        <v>2019_MIWASHTENAW</v>
      </c>
      <c r="F10745" s="52">
        <v>484350</v>
      </c>
      <c r="G10745" s="53">
        <f t="array" ref="G10745">SUM(IF(A10745=A$5:A10745,IF(C10745=C$5:C10745,1,0),0))</f>
        <v>81</v>
      </c>
    </row>
    <row r="10746" spans="1:7" x14ac:dyDescent="0.25">
      <c r="A10746" s="52">
        <v>2019</v>
      </c>
      <c r="B10746" s="53" t="str">
        <f t="shared" si="334"/>
        <v>2019_MI82</v>
      </c>
      <c r="C10746" s="52" t="s">
        <v>375</v>
      </c>
      <c r="D10746" s="52" t="s">
        <v>770</v>
      </c>
      <c r="E10746" s="53" t="str">
        <f t="shared" si="335"/>
        <v>2019_MIWAYNE</v>
      </c>
      <c r="F10746" s="52">
        <v>484350</v>
      </c>
      <c r="G10746" s="53">
        <f t="array" ref="G10746">SUM(IF(A10746=A$5:A10746,IF(C10746=C$5:C10746,1,0),0))</f>
        <v>82</v>
      </c>
    </row>
    <row r="10747" spans="1:7" x14ac:dyDescent="0.25">
      <c r="A10747" s="52">
        <v>2019</v>
      </c>
      <c r="B10747" s="53" t="str">
        <f t="shared" si="334"/>
        <v>2019_MI83</v>
      </c>
      <c r="C10747" s="52" t="s">
        <v>375</v>
      </c>
      <c r="D10747" s="52" t="s">
        <v>1180</v>
      </c>
      <c r="E10747" s="53" t="str">
        <f t="shared" si="335"/>
        <v>2019_MIWEXFORD</v>
      </c>
      <c r="F10747" s="52">
        <v>484350</v>
      </c>
      <c r="G10747" s="53">
        <f t="array" ref="G10747">SUM(IF(A10747=A$5:A10747,IF(C10747=C$5:C10747,1,0),0))</f>
        <v>83</v>
      </c>
    </row>
    <row r="10748" spans="1:7" x14ac:dyDescent="0.25">
      <c r="A10748" s="52">
        <v>2019</v>
      </c>
      <c r="B10748" s="53" t="str">
        <f t="shared" si="334"/>
        <v>2019_MN1</v>
      </c>
      <c r="C10748" s="52" t="s">
        <v>376</v>
      </c>
      <c r="D10748" s="52" t="s">
        <v>1181</v>
      </c>
      <c r="E10748" s="53" t="str">
        <f t="shared" si="335"/>
        <v>2019_MNAITKIN</v>
      </c>
      <c r="F10748" s="52">
        <v>484350</v>
      </c>
      <c r="G10748" s="53">
        <f t="array" ref="G10748">SUM(IF(A10748=A$5:A10748,IF(C10748=C$5:C10748,1,0),0))</f>
        <v>1</v>
      </c>
    </row>
    <row r="10749" spans="1:7" x14ac:dyDescent="0.25">
      <c r="A10749" s="52">
        <v>2019</v>
      </c>
      <c r="B10749" s="53" t="str">
        <f t="shared" si="334"/>
        <v>2019_MN2</v>
      </c>
      <c r="C10749" s="52" t="s">
        <v>376</v>
      </c>
      <c r="D10749" s="52" t="s">
        <v>1182</v>
      </c>
      <c r="E10749" s="53" t="str">
        <f t="shared" si="335"/>
        <v>2019_MNANOKA</v>
      </c>
      <c r="F10749" s="52">
        <v>484350</v>
      </c>
      <c r="G10749" s="53">
        <f t="array" ref="G10749">SUM(IF(A10749=A$5:A10749,IF(C10749=C$5:C10749,1,0),0))</f>
        <v>2</v>
      </c>
    </row>
    <row r="10750" spans="1:7" x14ac:dyDescent="0.25">
      <c r="A10750" s="52">
        <v>2019</v>
      </c>
      <c r="B10750" s="53" t="str">
        <f t="shared" si="334"/>
        <v>2019_MN3</v>
      </c>
      <c r="C10750" s="52" t="s">
        <v>376</v>
      </c>
      <c r="D10750" s="52" t="s">
        <v>1183</v>
      </c>
      <c r="E10750" s="53" t="str">
        <f t="shared" si="335"/>
        <v>2019_MNBECKER</v>
      </c>
      <c r="F10750" s="52">
        <v>484350</v>
      </c>
      <c r="G10750" s="53">
        <f t="array" ref="G10750">SUM(IF(A10750=A$5:A10750,IF(C10750=C$5:C10750,1,0),0))</f>
        <v>3</v>
      </c>
    </row>
    <row r="10751" spans="1:7" x14ac:dyDescent="0.25">
      <c r="A10751" s="52">
        <v>2019</v>
      </c>
      <c r="B10751" s="53" t="str">
        <f t="shared" si="334"/>
        <v>2019_MN4</v>
      </c>
      <c r="C10751" s="52" t="s">
        <v>376</v>
      </c>
      <c r="D10751" s="52" t="s">
        <v>1184</v>
      </c>
      <c r="E10751" s="53" t="str">
        <f t="shared" si="335"/>
        <v>2019_MNBELTRAMI</v>
      </c>
      <c r="F10751" s="52">
        <v>484350</v>
      </c>
      <c r="G10751" s="53">
        <f t="array" ref="G10751">SUM(IF(A10751=A$5:A10751,IF(C10751=C$5:C10751,1,0),0))</f>
        <v>4</v>
      </c>
    </row>
    <row r="10752" spans="1:7" x14ac:dyDescent="0.25">
      <c r="A10752" s="52">
        <v>2019</v>
      </c>
      <c r="B10752" s="53" t="str">
        <f t="shared" si="334"/>
        <v>2019_MN5</v>
      </c>
      <c r="C10752" s="52" t="s">
        <v>376</v>
      </c>
      <c r="D10752" s="52" t="s">
        <v>503</v>
      </c>
      <c r="E10752" s="53" t="str">
        <f t="shared" si="335"/>
        <v>2019_MNBENTON</v>
      </c>
      <c r="F10752" s="52">
        <v>484350</v>
      </c>
      <c r="G10752" s="53">
        <f t="array" ref="G10752">SUM(IF(A10752=A$5:A10752,IF(C10752=C$5:C10752,1,0),0))</f>
        <v>5</v>
      </c>
    </row>
    <row r="10753" spans="1:7" x14ac:dyDescent="0.25">
      <c r="A10753" s="52">
        <v>2019</v>
      </c>
      <c r="B10753" s="53" t="str">
        <f t="shared" si="334"/>
        <v>2019_MN6</v>
      </c>
      <c r="C10753" s="52" t="s">
        <v>376</v>
      </c>
      <c r="D10753" s="52" t="s">
        <v>1185</v>
      </c>
      <c r="E10753" s="53" t="str">
        <f t="shared" si="335"/>
        <v>2019_MNBIG STONE</v>
      </c>
      <c r="F10753" s="52">
        <v>484350</v>
      </c>
      <c r="G10753" s="53">
        <f t="array" ref="G10753">SUM(IF(A10753=A$5:A10753,IF(C10753=C$5:C10753,1,0),0))</f>
        <v>6</v>
      </c>
    </row>
    <row r="10754" spans="1:7" x14ac:dyDescent="0.25">
      <c r="A10754" s="52">
        <v>2019</v>
      </c>
      <c r="B10754" s="53" t="str">
        <f t="shared" si="334"/>
        <v>2019_MN7</v>
      </c>
      <c r="C10754" s="52" t="s">
        <v>376</v>
      </c>
      <c r="D10754" s="52" t="s">
        <v>1186</v>
      </c>
      <c r="E10754" s="53" t="str">
        <f t="shared" si="335"/>
        <v>2019_MNBLUE EARTH</v>
      </c>
      <c r="F10754" s="52">
        <v>484350</v>
      </c>
      <c r="G10754" s="53">
        <f t="array" ref="G10754">SUM(IF(A10754=A$5:A10754,IF(C10754=C$5:C10754,1,0),0))</f>
        <v>7</v>
      </c>
    </row>
    <row r="10755" spans="1:7" x14ac:dyDescent="0.25">
      <c r="A10755" s="52">
        <v>2019</v>
      </c>
      <c r="B10755" s="53" t="str">
        <f t="shared" si="334"/>
        <v>2019_MN8</v>
      </c>
      <c r="C10755" s="52" t="s">
        <v>376</v>
      </c>
      <c r="D10755" s="52" t="s">
        <v>808</v>
      </c>
      <c r="E10755" s="53" t="str">
        <f t="shared" si="335"/>
        <v>2019_MNBROWN</v>
      </c>
      <c r="F10755" s="52">
        <v>484350</v>
      </c>
      <c r="G10755" s="53">
        <f t="array" ref="G10755">SUM(IF(A10755=A$5:A10755,IF(C10755=C$5:C10755,1,0),0))</f>
        <v>8</v>
      </c>
    </row>
    <row r="10756" spans="1:7" x14ac:dyDescent="0.25">
      <c r="A10756" s="52">
        <v>2019</v>
      </c>
      <c r="B10756" s="53" t="str">
        <f t="shared" si="334"/>
        <v>2019_MN9</v>
      </c>
      <c r="C10756" s="52" t="s">
        <v>376</v>
      </c>
      <c r="D10756" s="52" t="s">
        <v>1187</v>
      </c>
      <c r="E10756" s="53" t="str">
        <f t="shared" si="335"/>
        <v>2019_MNCARLTON</v>
      </c>
      <c r="F10756" s="52">
        <v>484350</v>
      </c>
      <c r="G10756" s="53">
        <f t="array" ref="G10756">SUM(IF(A10756=A$5:A10756,IF(C10756=C$5:C10756,1,0),0))</f>
        <v>9</v>
      </c>
    </row>
    <row r="10757" spans="1:7" x14ac:dyDescent="0.25">
      <c r="A10757" s="52">
        <v>2019</v>
      </c>
      <c r="B10757" s="53" t="str">
        <f t="shared" si="334"/>
        <v>2019_MN10</v>
      </c>
      <c r="C10757" s="52" t="s">
        <v>376</v>
      </c>
      <c r="D10757" s="52" t="s">
        <v>1188</v>
      </c>
      <c r="E10757" s="53" t="str">
        <f t="shared" si="335"/>
        <v>2019_MNCARVER</v>
      </c>
      <c r="F10757" s="52">
        <v>484350</v>
      </c>
      <c r="G10757" s="53">
        <f t="array" ref="G10757">SUM(IF(A10757=A$5:A10757,IF(C10757=C$5:C10757,1,0),0))</f>
        <v>10</v>
      </c>
    </row>
    <row r="10758" spans="1:7" x14ac:dyDescent="0.25">
      <c r="A10758" s="52">
        <v>2019</v>
      </c>
      <c r="B10758" s="53" t="str">
        <f t="shared" ref="B10758:B10821" si="336">A10758&amp;"_"&amp;C10758&amp;G10758</f>
        <v>2019_MN11</v>
      </c>
      <c r="C10758" s="52" t="s">
        <v>376</v>
      </c>
      <c r="D10758" s="52" t="s">
        <v>810</v>
      </c>
      <c r="E10758" s="53" t="str">
        <f t="shared" ref="E10758:E10821" si="337">A10758&amp;"_"&amp;C10758&amp;D10758</f>
        <v>2019_MNCASS</v>
      </c>
      <c r="F10758" s="52">
        <v>484350</v>
      </c>
      <c r="G10758" s="53">
        <f t="array" ref="G10758">SUM(IF(A10758=A$5:A10758,IF(C10758=C$5:C10758,1,0),0))</f>
        <v>11</v>
      </c>
    </row>
    <row r="10759" spans="1:7" x14ac:dyDescent="0.25">
      <c r="A10759" s="52">
        <v>2019</v>
      </c>
      <c r="B10759" s="53" t="str">
        <f t="shared" si="336"/>
        <v>2019_MN12</v>
      </c>
      <c r="C10759" s="52" t="s">
        <v>376</v>
      </c>
      <c r="D10759" s="52" t="s">
        <v>1131</v>
      </c>
      <c r="E10759" s="53" t="str">
        <f t="shared" si="337"/>
        <v>2019_MNCHIPPEWA</v>
      </c>
      <c r="F10759" s="52">
        <v>484350</v>
      </c>
      <c r="G10759" s="53">
        <f t="array" ref="G10759">SUM(IF(A10759=A$5:A10759,IF(C10759=C$5:C10759,1,0),0))</f>
        <v>12</v>
      </c>
    </row>
    <row r="10760" spans="1:7" x14ac:dyDescent="0.25">
      <c r="A10760" s="52">
        <v>2019</v>
      </c>
      <c r="B10760" s="53" t="str">
        <f t="shared" si="336"/>
        <v>2019_MN13</v>
      </c>
      <c r="C10760" s="52" t="s">
        <v>376</v>
      </c>
      <c r="D10760" s="52" t="s">
        <v>1189</v>
      </c>
      <c r="E10760" s="53" t="str">
        <f t="shared" si="337"/>
        <v>2019_MNCHISAGO</v>
      </c>
      <c r="F10760" s="52">
        <v>484350</v>
      </c>
      <c r="G10760" s="53">
        <f t="array" ref="G10760">SUM(IF(A10760=A$5:A10760,IF(C10760=C$5:C10760,1,0),0))</f>
        <v>13</v>
      </c>
    </row>
    <row r="10761" spans="1:7" x14ac:dyDescent="0.25">
      <c r="A10761" s="52">
        <v>2019</v>
      </c>
      <c r="B10761" s="53" t="str">
        <f t="shared" si="336"/>
        <v>2019_MN14</v>
      </c>
      <c r="C10761" s="52" t="s">
        <v>376</v>
      </c>
      <c r="D10761" s="52" t="s">
        <v>439</v>
      </c>
      <c r="E10761" s="53" t="str">
        <f t="shared" si="337"/>
        <v>2019_MNCLAY</v>
      </c>
      <c r="F10761" s="52">
        <v>484350</v>
      </c>
      <c r="G10761" s="53">
        <f t="array" ref="G10761">SUM(IF(A10761=A$5:A10761,IF(C10761=C$5:C10761,1,0),0))</f>
        <v>14</v>
      </c>
    </row>
    <row r="10762" spans="1:7" x14ac:dyDescent="0.25">
      <c r="A10762" s="52">
        <v>2019</v>
      </c>
      <c r="B10762" s="53" t="str">
        <f t="shared" si="336"/>
        <v>2019_MN15</v>
      </c>
      <c r="C10762" s="52" t="s">
        <v>376</v>
      </c>
      <c r="D10762" s="52" t="s">
        <v>789</v>
      </c>
      <c r="E10762" s="53" t="str">
        <f t="shared" si="337"/>
        <v>2019_MNCLEARWATER</v>
      </c>
      <c r="F10762" s="52">
        <v>484350</v>
      </c>
      <c r="G10762" s="53">
        <f t="array" ref="G10762">SUM(IF(A10762=A$5:A10762,IF(C10762=C$5:C10762,1,0),0))</f>
        <v>15</v>
      </c>
    </row>
    <row r="10763" spans="1:7" x14ac:dyDescent="0.25">
      <c r="A10763" s="52">
        <v>2019</v>
      </c>
      <c r="B10763" s="53" t="str">
        <f t="shared" si="336"/>
        <v>2019_MN16</v>
      </c>
      <c r="C10763" s="52" t="s">
        <v>376</v>
      </c>
      <c r="D10763" s="52" t="s">
        <v>697</v>
      </c>
      <c r="E10763" s="53" t="str">
        <f t="shared" si="337"/>
        <v>2019_MNCOOK</v>
      </c>
      <c r="F10763" s="52">
        <v>484350</v>
      </c>
      <c r="G10763" s="53">
        <f t="array" ref="G10763">SUM(IF(A10763=A$5:A10763,IF(C10763=C$5:C10763,1,0),0))</f>
        <v>16</v>
      </c>
    </row>
    <row r="10764" spans="1:7" x14ac:dyDescent="0.25">
      <c r="A10764" s="52">
        <v>2019</v>
      </c>
      <c r="B10764" s="53" t="str">
        <f t="shared" si="336"/>
        <v>2019_MN17</v>
      </c>
      <c r="C10764" s="52" t="s">
        <v>376</v>
      </c>
      <c r="D10764" s="52" t="s">
        <v>1190</v>
      </c>
      <c r="E10764" s="53" t="str">
        <f t="shared" si="337"/>
        <v>2019_MNCOTTONWOOD</v>
      </c>
      <c r="F10764" s="52">
        <v>484350</v>
      </c>
      <c r="G10764" s="53">
        <f t="array" ref="G10764">SUM(IF(A10764=A$5:A10764,IF(C10764=C$5:C10764,1,0),0))</f>
        <v>17</v>
      </c>
    </row>
    <row r="10765" spans="1:7" x14ac:dyDescent="0.25">
      <c r="A10765" s="52">
        <v>2019</v>
      </c>
      <c r="B10765" s="53" t="str">
        <f t="shared" si="336"/>
        <v>2019_MN18</v>
      </c>
      <c r="C10765" s="52" t="s">
        <v>376</v>
      </c>
      <c r="D10765" s="52" t="s">
        <v>1191</v>
      </c>
      <c r="E10765" s="53" t="str">
        <f t="shared" si="337"/>
        <v>2019_MNCROW WING</v>
      </c>
      <c r="F10765" s="52">
        <v>484350</v>
      </c>
      <c r="G10765" s="53">
        <f t="array" ref="G10765">SUM(IF(A10765=A$5:A10765,IF(C10765=C$5:C10765,1,0),0))</f>
        <v>18</v>
      </c>
    </row>
    <row r="10766" spans="1:7" x14ac:dyDescent="0.25">
      <c r="A10766" s="52">
        <v>2019</v>
      </c>
      <c r="B10766" s="53" t="str">
        <f t="shared" si="336"/>
        <v>2019_MN19</v>
      </c>
      <c r="C10766" s="52" t="s">
        <v>376</v>
      </c>
      <c r="D10766" s="52" t="s">
        <v>1192</v>
      </c>
      <c r="E10766" s="53" t="str">
        <f t="shared" si="337"/>
        <v>2019_MNDAKOTA</v>
      </c>
      <c r="F10766" s="52">
        <v>484350</v>
      </c>
      <c r="G10766" s="53">
        <f t="array" ref="G10766">SUM(IF(A10766=A$5:A10766,IF(C10766=C$5:C10766,1,0),0))</f>
        <v>19</v>
      </c>
    </row>
    <row r="10767" spans="1:7" x14ac:dyDescent="0.25">
      <c r="A10767" s="52">
        <v>2019</v>
      </c>
      <c r="B10767" s="53" t="str">
        <f t="shared" si="336"/>
        <v>2019_MN20</v>
      </c>
      <c r="C10767" s="52" t="s">
        <v>376</v>
      </c>
      <c r="D10767" s="52" t="s">
        <v>704</v>
      </c>
      <c r="E10767" s="53" t="str">
        <f t="shared" si="337"/>
        <v>2019_MNDODGE</v>
      </c>
      <c r="F10767" s="52">
        <v>484350</v>
      </c>
      <c r="G10767" s="53">
        <f t="array" ref="G10767">SUM(IF(A10767=A$5:A10767,IF(C10767=C$5:C10767,1,0),0))</f>
        <v>20</v>
      </c>
    </row>
    <row r="10768" spans="1:7" x14ac:dyDescent="0.25">
      <c r="A10768" s="52">
        <v>2019</v>
      </c>
      <c r="B10768" s="53" t="str">
        <f t="shared" si="336"/>
        <v>2019_MN21</v>
      </c>
      <c r="C10768" s="52" t="s">
        <v>376</v>
      </c>
      <c r="D10768" s="52" t="s">
        <v>190</v>
      </c>
      <c r="E10768" s="53" t="str">
        <f t="shared" si="337"/>
        <v>2019_MNDOUGLAS</v>
      </c>
      <c r="F10768" s="52">
        <v>484350</v>
      </c>
      <c r="G10768" s="53">
        <f t="array" ref="G10768">SUM(IF(A10768=A$5:A10768,IF(C10768=C$5:C10768,1,0),0))</f>
        <v>21</v>
      </c>
    </row>
    <row r="10769" spans="1:7" x14ac:dyDescent="0.25">
      <c r="A10769" s="52">
        <v>2019</v>
      </c>
      <c r="B10769" s="53" t="str">
        <f t="shared" si="336"/>
        <v>2019_MN22</v>
      </c>
      <c r="C10769" s="52" t="s">
        <v>376</v>
      </c>
      <c r="D10769" s="52" t="s">
        <v>1193</v>
      </c>
      <c r="E10769" s="53" t="str">
        <f t="shared" si="337"/>
        <v>2019_MNFARIBAULT</v>
      </c>
      <c r="F10769" s="52">
        <v>484350</v>
      </c>
      <c r="G10769" s="53">
        <f t="array" ref="G10769">SUM(IF(A10769=A$5:A10769,IF(C10769=C$5:C10769,1,0),0))</f>
        <v>22</v>
      </c>
    </row>
    <row r="10770" spans="1:7" x14ac:dyDescent="0.25">
      <c r="A10770" s="52">
        <v>2019</v>
      </c>
      <c r="B10770" s="53" t="str">
        <f t="shared" si="336"/>
        <v>2019_MN23</v>
      </c>
      <c r="C10770" s="52" t="s">
        <v>376</v>
      </c>
      <c r="D10770" s="52" t="s">
        <v>1194</v>
      </c>
      <c r="E10770" s="53" t="str">
        <f t="shared" si="337"/>
        <v>2019_MNFILLMORE</v>
      </c>
      <c r="F10770" s="52">
        <v>484350</v>
      </c>
      <c r="G10770" s="53">
        <f t="array" ref="G10770">SUM(IF(A10770=A$5:A10770,IF(C10770=C$5:C10770,1,0),0))</f>
        <v>23</v>
      </c>
    </row>
    <row r="10771" spans="1:7" x14ac:dyDescent="0.25">
      <c r="A10771" s="52">
        <v>2019</v>
      </c>
      <c r="B10771" s="53" t="str">
        <f t="shared" si="336"/>
        <v>2019_MN24</v>
      </c>
      <c r="C10771" s="52" t="s">
        <v>376</v>
      </c>
      <c r="D10771" s="52" t="s">
        <v>1195</v>
      </c>
      <c r="E10771" s="53" t="str">
        <f t="shared" si="337"/>
        <v>2019_MNFREEBORN</v>
      </c>
      <c r="F10771" s="52">
        <v>484350</v>
      </c>
      <c r="G10771" s="53">
        <f t="array" ref="G10771">SUM(IF(A10771=A$5:A10771,IF(C10771=C$5:C10771,1,0),0))</f>
        <v>24</v>
      </c>
    </row>
    <row r="10772" spans="1:7" x14ac:dyDescent="0.25">
      <c r="A10772" s="52">
        <v>2019</v>
      </c>
      <c r="B10772" s="53" t="str">
        <f t="shared" si="336"/>
        <v>2019_MN25</v>
      </c>
      <c r="C10772" s="52" t="s">
        <v>376</v>
      </c>
      <c r="D10772" s="52" t="s">
        <v>1196</v>
      </c>
      <c r="E10772" s="53" t="str">
        <f t="shared" si="337"/>
        <v>2019_MNGOODHUE</v>
      </c>
      <c r="F10772" s="52">
        <v>484350</v>
      </c>
      <c r="G10772" s="53">
        <f t="array" ref="G10772">SUM(IF(A10772=A$5:A10772,IF(C10772=C$5:C10772,1,0),0))</f>
        <v>25</v>
      </c>
    </row>
    <row r="10773" spans="1:7" x14ac:dyDescent="0.25">
      <c r="A10773" s="52">
        <v>2019</v>
      </c>
      <c r="B10773" s="53" t="str">
        <f t="shared" si="336"/>
        <v>2019_MN26</v>
      </c>
      <c r="C10773" s="52" t="s">
        <v>376</v>
      </c>
      <c r="D10773" s="52" t="s">
        <v>520</v>
      </c>
      <c r="E10773" s="53" t="str">
        <f t="shared" si="337"/>
        <v>2019_MNGRANT</v>
      </c>
      <c r="F10773" s="52">
        <v>484350</v>
      </c>
      <c r="G10773" s="53">
        <f t="array" ref="G10773">SUM(IF(A10773=A$5:A10773,IF(C10773=C$5:C10773,1,0),0))</f>
        <v>26</v>
      </c>
    </row>
    <row r="10774" spans="1:7" x14ac:dyDescent="0.25">
      <c r="A10774" s="52">
        <v>2019</v>
      </c>
      <c r="B10774" s="53" t="str">
        <f t="shared" si="336"/>
        <v>2019_MN27</v>
      </c>
      <c r="C10774" s="52" t="s">
        <v>376</v>
      </c>
      <c r="D10774" s="52" t="s">
        <v>1197</v>
      </c>
      <c r="E10774" s="53" t="str">
        <f t="shared" si="337"/>
        <v>2019_MNHENNEPIN</v>
      </c>
      <c r="F10774" s="52">
        <v>484350</v>
      </c>
      <c r="G10774" s="53">
        <f t="array" ref="G10774">SUM(IF(A10774=A$5:A10774,IF(C10774=C$5:C10774,1,0),0))</f>
        <v>27</v>
      </c>
    </row>
    <row r="10775" spans="1:7" x14ac:dyDescent="0.25">
      <c r="A10775" s="52">
        <v>2019</v>
      </c>
      <c r="B10775" s="53" t="str">
        <f t="shared" si="336"/>
        <v>2019_MN28</v>
      </c>
      <c r="C10775" s="52" t="s">
        <v>376</v>
      </c>
      <c r="D10775" s="52" t="s">
        <v>459</v>
      </c>
      <c r="E10775" s="53" t="str">
        <f t="shared" si="337"/>
        <v>2019_MNHOUSTON</v>
      </c>
      <c r="F10775" s="52">
        <v>484350</v>
      </c>
      <c r="G10775" s="53">
        <f t="array" ref="G10775">SUM(IF(A10775=A$5:A10775,IF(C10775=C$5:C10775,1,0),0))</f>
        <v>28</v>
      </c>
    </row>
    <row r="10776" spans="1:7" x14ac:dyDescent="0.25">
      <c r="A10776" s="52">
        <v>2019</v>
      </c>
      <c r="B10776" s="53" t="str">
        <f t="shared" si="336"/>
        <v>2019_MN29</v>
      </c>
      <c r="C10776" s="52" t="s">
        <v>376</v>
      </c>
      <c r="D10776" s="52" t="s">
        <v>1198</v>
      </c>
      <c r="E10776" s="53" t="str">
        <f t="shared" si="337"/>
        <v>2019_MNHUBBARD</v>
      </c>
      <c r="F10776" s="52">
        <v>484350</v>
      </c>
      <c r="G10776" s="53">
        <f t="array" ref="G10776">SUM(IF(A10776=A$5:A10776,IF(C10776=C$5:C10776,1,0),0))</f>
        <v>29</v>
      </c>
    </row>
    <row r="10777" spans="1:7" x14ac:dyDescent="0.25">
      <c r="A10777" s="52">
        <v>2019</v>
      </c>
      <c r="B10777" s="53" t="str">
        <f t="shared" si="336"/>
        <v>2019_MN30</v>
      </c>
      <c r="C10777" s="52" t="s">
        <v>376</v>
      </c>
      <c r="D10777" s="52" t="s">
        <v>1199</v>
      </c>
      <c r="E10777" s="53" t="str">
        <f t="shared" si="337"/>
        <v>2019_MNISANTI</v>
      </c>
      <c r="F10777" s="52">
        <v>484350</v>
      </c>
      <c r="G10777" s="53">
        <f t="array" ref="G10777">SUM(IF(A10777=A$5:A10777,IF(C10777=C$5:C10777,1,0),0))</f>
        <v>30</v>
      </c>
    </row>
    <row r="10778" spans="1:7" x14ac:dyDescent="0.25">
      <c r="A10778" s="52">
        <v>2019</v>
      </c>
      <c r="B10778" s="53" t="str">
        <f t="shared" si="336"/>
        <v>2019_MN31</v>
      </c>
      <c r="C10778" s="52" t="s">
        <v>376</v>
      </c>
      <c r="D10778" s="52" t="s">
        <v>1200</v>
      </c>
      <c r="E10778" s="53" t="str">
        <f t="shared" si="337"/>
        <v>2019_MNITASCA</v>
      </c>
      <c r="F10778" s="52">
        <v>484350</v>
      </c>
      <c r="G10778" s="53">
        <f t="array" ref="G10778">SUM(IF(A10778=A$5:A10778,IF(C10778=C$5:C10778,1,0),0))</f>
        <v>31</v>
      </c>
    </row>
    <row r="10779" spans="1:7" x14ac:dyDescent="0.25">
      <c r="A10779" s="52">
        <v>2019</v>
      </c>
      <c r="B10779" s="53" t="str">
        <f t="shared" si="336"/>
        <v>2019_MN32</v>
      </c>
      <c r="C10779" s="52" t="s">
        <v>376</v>
      </c>
      <c r="D10779" s="52" t="s">
        <v>460</v>
      </c>
      <c r="E10779" s="53" t="str">
        <f t="shared" si="337"/>
        <v>2019_MNJACKSON</v>
      </c>
      <c r="F10779" s="52">
        <v>484350</v>
      </c>
      <c r="G10779" s="53">
        <f t="array" ref="G10779">SUM(IF(A10779=A$5:A10779,IF(C10779=C$5:C10779,1,0),0))</f>
        <v>32</v>
      </c>
    </row>
    <row r="10780" spans="1:7" x14ac:dyDescent="0.25">
      <c r="A10780" s="52">
        <v>2019</v>
      </c>
      <c r="B10780" s="53" t="str">
        <f t="shared" si="336"/>
        <v>2019_MN33</v>
      </c>
      <c r="C10780" s="52" t="s">
        <v>376</v>
      </c>
      <c r="D10780" s="52" t="s">
        <v>1201</v>
      </c>
      <c r="E10780" s="53" t="str">
        <f t="shared" si="337"/>
        <v>2019_MNKANABEC</v>
      </c>
      <c r="F10780" s="52">
        <v>484350</v>
      </c>
      <c r="G10780" s="53">
        <f t="array" ref="G10780">SUM(IF(A10780=A$5:A10780,IF(C10780=C$5:C10780,1,0),0))</f>
        <v>33</v>
      </c>
    </row>
    <row r="10781" spans="1:7" x14ac:dyDescent="0.25">
      <c r="A10781" s="52">
        <v>2019</v>
      </c>
      <c r="B10781" s="53" t="str">
        <f t="shared" si="336"/>
        <v>2019_MN34</v>
      </c>
      <c r="C10781" s="52" t="s">
        <v>376</v>
      </c>
      <c r="D10781" s="52" t="s">
        <v>1202</v>
      </c>
      <c r="E10781" s="53" t="str">
        <f t="shared" si="337"/>
        <v>2019_MNKANDIYOHI</v>
      </c>
      <c r="F10781" s="52">
        <v>484350</v>
      </c>
      <c r="G10781" s="53">
        <f t="array" ref="G10781">SUM(IF(A10781=A$5:A10781,IF(C10781=C$5:C10781,1,0),0))</f>
        <v>34</v>
      </c>
    </row>
    <row r="10782" spans="1:7" x14ac:dyDescent="0.25">
      <c r="A10782" s="52">
        <v>2019</v>
      </c>
      <c r="B10782" s="53" t="str">
        <f t="shared" si="336"/>
        <v>2019_MN35</v>
      </c>
      <c r="C10782" s="52" t="s">
        <v>376</v>
      </c>
      <c r="D10782" s="52" t="s">
        <v>1203</v>
      </c>
      <c r="E10782" s="53" t="str">
        <f t="shared" si="337"/>
        <v>2019_MNKITTSON</v>
      </c>
      <c r="F10782" s="52">
        <v>484350</v>
      </c>
      <c r="G10782" s="53">
        <f t="array" ref="G10782">SUM(IF(A10782=A$5:A10782,IF(C10782=C$5:C10782,1,0),0))</f>
        <v>35</v>
      </c>
    </row>
    <row r="10783" spans="1:7" x14ac:dyDescent="0.25">
      <c r="A10783" s="52">
        <v>2019</v>
      </c>
      <c r="B10783" s="53" t="str">
        <f t="shared" si="336"/>
        <v>2019_MN36</v>
      </c>
      <c r="C10783" s="52" t="s">
        <v>376</v>
      </c>
      <c r="D10783" s="52" t="s">
        <v>1204</v>
      </c>
      <c r="E10783" s="53" t="str">
        <f t="shared" si="337"/>
        <v>2019_MNKOOCHICHING</v>
      </c>
      <c r="F10783" s="52">
        <v>484350</v>
      </c>
      <c r="G10783" s="53">
        <f t="array" ref="G10783">SUM(IF(A10783=A$5:A10783,IF(C10783=C$5:C10783,1,0),0))</f>
        <v>36</v>
      </c>
    </row>
    <row r="10784" spans="1:7" x14ac:dyDescent="0.25">
      <c r="A10784" s="52">
        <v>2019</v>
      </c>
      <c r="B10784" s="53" t="str">
        <f t="shared" si="336"/>
        <v>2019_MN37</v>
      </c>
      <c r="C10784" s="52" t="s">
        <v>376</v>
      </c>
      <c r="D10784" s="52" t="s">
        <v>1205</v>
      </c>
      <c r="E10784" s="53" t="str">
        <f t="shared" si="337"/>
        <v>2019_MNLAC QUI PARLE</v>
      </c>
      <c r="F10784" s="52">
        <v>484350</v>
      </c>
      <c r="G10784" s="53">
        <f t="array" ref="G10784">SUM(IF(A10784=A$5:A10784,IF(C10784=C$5:C10784,1,0),0))</f>
        <v>37</v>
      </c>
    </row>
    <row r="10785" spans="1:7" x14ac:dyDescent="0.25">
      <c r="A10785" s="52">
        <v>2019</v>
      </c>
      <c r="B10785" s="53" t="str">
        <f t="shared" si="336"/>
        <v>2019_MN38</v>
      </c>
      <c r="C10785" s="52" t="s">
        <v>376</v>
      </c>
      <c r="D10785" s="52" t="s">
        <v>197</v>
      </c>
      <c r="E10785" s="53" t="str">
        <f t="shared" si="337"/>
        <v>2019_MNLAKE</v>
      </c>
      <c r="F10785" s="52">
        <v>484350</v>
      </c>
      <c r="G10785" s="53">
        <f t="array" ref="G10785">SUM(IF(A10785=A$5:A10785,IF(C10785=C$5:C10785,1,0),0))</f>
        <v>38</v>
      </c>
    </row>
    <row r="10786" spans="1:7" x14ac:dyDescent="0.25">
      <c r="A10786" s="52">
        <v>2019</v>
      </c>
      <c r="B10786" s="53" t="str">
        <f t="shared" si="336"/>
        <v>2019_MN39</v>
      </c>
      <c r="C10786" s="52" t="s">
        <v>376</v>
      </c>
      <c r="D10786" s="52" t="s">
        <v>1206</v>
      </c>
      <c r="E10786" s="53" t="str">
        <f t="shared" si="337"/>
        <v>2019_MNLAKE OF THE WOO</v>
      </c>
      <c r="F10786" s="52">
        <v>484350</v>
      </c>
      <c r="G10786" s="53">
        <f t="array" ref="G10786">SUM(IF(A10786=A$5:A10786,IF(C10786=C$5:C10786,1,0),0))</f>
        <v>39</v>
      </c>
    </row>
    <row r="10787" spans="1:7" x14ac:dyDescent="0.25">
      <c r="A10787" s="52">
        <v>2019</v>
      </c>
      <c r="B10787" s="53" t="str">
        <f t="shared" si="336"/>
        <v>2019_MN40</v>
      </c>
      <c r="C10787" s="52" t="s">
        <v>376</v>
      </c>
      <c r="D10787" s="52" t="s">
        <v>1207</v>
      </c>
      <c r="E10787" s="53" t="str">
        <f t="shared" si="337"/>
        <v>2019_MNLE SUEUR</v>
      </c>
      <c r="F10787" s="52">
        <v>484350</v>
      </c>
      <c r="G10787" s="53">
        <f t="array" ref="G10787">SUM(IF(A10787=A$5:A10787,IF(C10787=C$5:C10787,1,0),0))</f>
        <v>40</v>
      </c>
    </row>
    <row r="10788" spans="1:7" x14ac:dyDescent="0.25">
      <c r="A10788" s="52">
        <v>2019</v>
      </c>
      <c r="B10788" s="53" t="str">
        <f t="shared" si="336"/>
        <v>2019_MN41</v>
      </c>
      <c r="C10788" s="52" t="s">
        <v>376</v>
      </c>
      <c r="D10788" s="52" t="s">
        <v>221</v>
      </c>
      <c r="E10788" s="53" t="str">
        <f t="shared" si="337"/>
        <v>2019_MNLINCOLN</v>
      </c>
      <c r="F10788" s="52">
        <v>484350</v>
      </c>
      <c r="G10788" s="53">
        <f t="array" ref="G10788">SUM(IF(A10788=A$5:A10788,IF(C10788=C$5:C10788,1,0),0))</f>
        <v>41</v>
      </c>
    </row>
    <row r="10789" spans="1:7" x14ac:dyDescent="0.25">
      <c r="A10789" s="52">
        <v>2019</v>
      </c>
      <c r="B10789" s="53" t="str">
        <f t="shared" si="336"/>
        <v>2019_MN42</v>
      </c>
      <c r="C10789" s="52" t="s">
        <v>376</v>
      </c>
      <c r="D10789" s="52" t="s">
        <v>919</v>
      </c>
      <c r="E10789" s="53" t="str">
        <f t="shared" si="337"/>
        <v>2019_MNLYON</v>
      </c>
      <c r="F10789" s="52">
        <v>484350</v>
      </c>
      <c r="G10789" s="53">
        <f t="array" ref="G10789">SUM(IF(A10789=A$5:A10789,IF(C10789=C$5:C10789,1,0),0))</f>
        <v>42</v>
      </c>
    </row>
    <row r="10790" spans="1:7" x14ac:dyDescent="0.25">
      <c r="A10790" s="52">
        <v>2019</v>
      </c>
      <c r="B10790" s="53" t="str">
        <f t="shared" si="336"/>
        <v>2019_MN43</v>
      </c>
      <c r="C10790" s="52" t="s">
        <v>376</v>
      </c>
      <c r="D10790" s="52" t="s">
        <v>1208</v>
      </c>
      <c r="E10790" s="53" t="str">
        <f t="shared" si="337"/>
        <v>2019_MNMCLEOD</v>
      </c>
      <c r="F10790" s="52">
        <v>484350</v>
      </c>
      <c r="G10790" s="53">
        <f t="array" ref="G10790">SUM(IF(A10790=A$5:A10790,IF(C10790=C$5:C10790,1,0),0))</f>
        <v>43</v>
      </c>
    </row>
    <row r="10791" spans="1:7" x14ac:dyDescent="0.25">
      <c r="A10791" s="52">
        <v>2019</v>
      </c>
      <c r="B10791" s="53" t="str">
        <f t="shared" si="336"/>
        <v>2019_MN44</v>
      </c>
      <c r="C10791" s="52" t="s">
        <v>376</v>
      </c>
      <c r="D10791" s="52" t="s">
        <v>1209</v>
      </c>
      <c r="E10791" s="53" t="str">
        <f t="shared" si="337"/>
        <v>2019_MNMAHNOMEN</v>
      </c>
      <c r="F10791" s="52">
        <v>484350</v>
      </c>
      <c r="G10791" s="53">
        <f t="array" ref="G10791">SUM(IF(A10791=A$5:A10791,IF(C10791=C$5:C10791,1,0),0))</f>
        <v>44</v>
      </c>
    </row>
    <row r="10792" spans="1:7" x14ac:dyDescent="0.25">
      <c r="A10792" s="52">
        <v>2019</v>
      </c>
      <c r="B10792" s="53" t="str">
        <f t="shared" si="336"/>
        <v>2019_MN45</v>
      </c>
      <c r="C10792" s="52" t="s">
        <v>376</v>
      </c>
      <c r="D10792" s="52" t="s">
        <v>470</v>
      </c>
      <c r="E10792" s="53" t="str">
        <f t="shared" si="337"/>
        <v>2019_MNMARSHALL</v>
      </c>
      <c r="F10792" s="52">
        <v>484350</v>
      </c>
      <c r="G10792" s="53">
        <f t="array" ref="G10792">SUM(IF(A10792=A$5:A10792,IF(C10792=C$5:C10792,1,0),0))</f>
        <v>45</v>
      </c>
    </row>
    <row r="10793" spans="1:7" x14ac:dyDescent="0.25">
      <c r="A10793" s="52">
        <v>2019</v>
      </c>
      <c r="B10793" s="53" t="str">
        <f t="shared" si="336"/>
        <v>2019_MN46</v>
      </c>
      <c r="C10793" s="52" t="s">
        <v>376</v>
      </c>
      <c r="D10793" s="52" t="s">
        <v>654</v>
      </c>
      <c r="E10793" s="53" t="str">
        <f t="shared" si="337"/>
        <v>2019_MNMARTIN</v>
      </c>
      <c r="F10793" s="52">
        <v>484350</v>
      </c>
      <c r="G10793" s="53">
        <f t="array" ref="G10793">SUM(IF(A10793=A$5:A10793,IF(C10793=C$5:C10793,1,0),0))</f>
        <v>46</v>
      </c>
    </row>
    <row r="10794" spans="1:7" x14ac:dyDescent="0.25">
      <c r="A10794" s="52">
        <v>2019</v>
      </c>
      <c r="B10794" s="53" t="str">
        <f t="shared" si="336"/>
        <v>2019_MN47</v>
      </c>
      <c r="C10794" s="52" t="s">
        <v>376</v>
      </c>
      <c r="D10794" s="52" t="s">
        <v>1210</v>
      </c>
      <c r="E10794" s="53" t="str">
        <f t="shared" si="337"/>
        <v>2019_MNMEEKER</v>
      </c>
      <c r="F10794" s="52">
        <v>484350</v>
      </c>
      <c r="G10794" s="53">
        <f t="array" ref="G10794">SUM(IF(A10794=A$5:A10794,IF(C10794=C$5:C10794,1,0),0))</f>
        <v>47</v>
      </c>
    </row>
    <row r="10795" spans="1:7" x14ac:dyDescent="0.25">
      <c r="A10795" s="52">
        <v>2019</v>
      </c>
      <c r="B10795" s="53" t="str">
        <f t="shared" si="336"/>
        <v>2019_MN48</v>
      </c>
      <c r="C10795" s="52" t="s">
        <v>376</v>
      </c>
      <c r="D10795" s="52" t="s">
        <v>1211</v>
      </c>
      <c r="E10795" s="53" t="str">
        <f t="shared" si="337"/>
        <v>2019_MNMILLE LACS</v>
      </c>
      <c r="F10795" s="52">
        <v>484350</v>
      </c>
      <c r="G10795" s="53">
        <f t="array" ref="G10795">SUM(IF(A10795=A$5:A10795,IF(C10795=C$5:C10795,1,0),0))</f>
        <v>48</v>
      </c>
    </row>
    <row r="10796" spans="1:7" x14ac:dyDescent="0.25">
      <c r="A10796" s="52">
        <v>2019</v>
      </c>
      <c r="B10796" s="53" t="str">
        <f t="shared" si="336"/>
        <v>2019_MN49</v>
      </c>
      <c r="C10796" s="52" t="s">
        <v>376</v>
      </c>
      <c r="D10796" s="52" t="s">
        <v>1212</v>
      </c>
      <c r="E10796" s="53" t="str">
        <f t="shared" si="337"/>
        <v>2019_MNMORRISON</v>
      </c>
      <c r="F10796" s="52">
        <v>484350</v>
      </c>
      <c r="G10796" s="53">
        <f t="array" ref="G10796">SUM(IF(A10796=A$5:A10796,IF(C10796=C$5:C10796,1,0),0))</f>
        <v>49</v>
      </c>
    </row>
    <row r="10797" spans="1:7" x14ac:dyDescent="0.25">
      <c r="A10797" s="52">
        <v>2019</v>
      </c>
      <c r="B10797" s="53" t="str">
        <f t="shared" si="336"/>
        <v>2019_MN50</v>
      </c>
      <c r="C10797" s="52" t="s">
        <v>376</v>
      </c>
      <c r="D10797" s="52" t="s">
        <v>1213</v>
      </c>
      <c r="E10797" s="53" t="str">
        <f t="shared" si="337"/>
        <v>2019_MNMOWER</v>
      </c>
      <c r="F10797" s="52">
        <v>484350</v>
      </c>
      <c r="G10797" s="53">
        <f t="array" ref="G10797">SUM(IF(A10797=A$5:A10797,IF(C10797=C$5:C10797,1,0),0))</f>
        <v>50</v>
      </c>
    </row>
    <row r="10798" spans="1:7" x14ac:dyDescent="0.25">
      <c r="A10798" s="52">
        <v>2019</v>
      </c>
      <c r="B10798" s="53" t="str">
        <f t="shared" si="336"/>
        <v>2019_MN51</v>
      </c>
      <c r="C10798" s="52" t="s">
        <v>376</v>
      </c>
      <c r="D10798" s="52" t="s">
        <v>741</v>
      </c>
      <c r="E10798" s="53" t="str">
        <f t="shared" si="337"/>
        <v>2019_MNMURRAY</v>
      </c>
      <c r="F10798" s="52">
        <v>484350</v>
      </c>
      <c r="G10798" s="53">
        <f t="array" ref="G10798">SUM(IF(A10798=A$5:A10798,IF(C10798=C$5:C10798,1,0),0))</f>
        <v>51</v>
      </c>
    </row>
    <row r="10799" spans="1:7" x14ac:dyDescent="0.25">
      <c r="A10799" s="52">
        <v>2019</v>
      </c>
      <c r="B10799" s="53" t="str">
        <f t="shared" si="336"/>
        <v>2019_MN52</v>
      </c>
      <c r="C10799" s="52" t="s">
        <v>376</v>
      </c>
      <c r="D10799" s="52" t="s">
        <v>1214</v>
      </c>
      <c r="E10799" s="53" t="str">
        <f t="shared" si="337"/>
        <v>2019_MNNICOLLET</v>
      </c>
      <c r="F10799" s="52">
        <v>484350</v>
      </c>
      <c r="G10799" s="53">
        <f t="array" ref="G10799">SUM(IF(A10799=A$5:A10799,IF(C10799=C$5:C10799,1,0),0))</f>
        <v>52</v>
      </c>
    </row>
    <row r="10800" spans="1:7" x14ac:dyDescent="0.25">
      <c r="A10800" s="52">
        <v>2019</v>
      </c>
      <c r="B10800" s="53" t="str">
        <f t="shared" si="336"/>
        <v>2019_MN53</v>
      </c>
      <c r="C10800" s="52" t="s">
        <v>376</v>
      </c>
      <c r="D10800" s="52" t="s">
        <v>1215</v>
      </c>
      <c r="E10800" s="53" t="str">
        <f t="shared" si="337"/>
        <v>2019_MNNOBLES</v>
      </c>
      <c r="F10800" s="52">
        <v>484350</v>
      </c>
      <c r="G10800" s="53">
        <f t="array" ref="G10800">SUM(IF(A10800=A$5:A10800,IF(C10800=C$5:C10800,1,0),0))</f>
        <v>53</v>
      </c>
    </row>
    <row r="10801" spans="1:7" x14ac:dyDescent="0.25">
      <c r="A10801" s="52">
        <v>2019</v>
      </c>
      <c r="B10801" s="53" t="str">
        <f t="shared" si="336"/>
        <v>2019_MN54</v>
      </c>
      <c r="C10801" s="52" t="s">
        <v>376</v>
      </c>
      <c r="D10801" s="52" t="s">
        <v>1216</v>
      </c>
      <c r="E10801" s="53" t="str">
        <f t="shared" si="337"/>
        <v>2019_MNNORMAN</v>
      </c>
      <c r="F10801" s="52">
        <v>484350</v>
      </c>
      <c r="G10801" s="53">
        <f t="array" ref="G10801">SUM(IF(A10801=A$5:A10801,IF(C10801=C$5:C10801,1,0),0))</f>
        <v>54</v>
      </c>
    </row>
    <row r="10802" spans="1:7" x14ac:dyDescent="0.25">
      <c r="A10802" s="52">
        <v>2019</v>
      </c>
      <c r="B10802" s="53" t="str">
        <f t="shared" si="336"/>
        <v>2019_MN55</v>
      </c>
      <c r="C10802" s="52" t="s">
        <v>376</v>
      </c>
      <c r="D10802" s="52" t="s">
        <v>1217</v>
      </c>
      <c r="E10802" s="53" t="str">
        <f t="shared" si="337"/>
        <v>2019_MNOLMSTED</v>
      </c>
      <c r="F10802" s="52">
        <v>484350</v>
      </c>
      <c r="G10802" s="53">
        <f t="array" ref="G10802">SUM(IF(A10802=A$5:A10802,IF(C10802=C$5:C10802,1,0),0))</f>
        <v>55</v>
      </c>
    </row>
    <row r="10803" spans="1:7" x14ac:dyDescent="0.25">
      <c r="A10803" s="52">
        <v>2019</v>
      </c>
      <c r="B10803" s="53" t="str">
        <f t="shared" si="336"/>
        <v>2019_MN56</v>
      </c>
      <c r="C10803" s="52" t="s">
        <v>376</v>
      </c>
      <c r="D10803" s="52" t="s">
        <v>1218</v>
      </c>
      <c r="E10803" s="53" t="str">
        <f t="shared" si="337"/>
        <v>2019_MNOTTER TAIL</v>
      </c>
      <c r="F10803" s="52">
        <v>484350</v>
      </c>
      <c r="G10803" s="53">
        <f t="array" ref="G10803">SUM(IF(A10803=A$5:A10803,IF(C10803=C$5:C10803,1,0),0))</f>
        <v>56</v>
      </c>
    </row>
    <row r="10804" spans="1:7" x14ac:dyDescent="0.25">
      <c r="A10804" s="52">
        <v>2019</v>
      </c>
      <c r="B10804" s="53" t="str">
        <f t="shared" si="336"/>
        <v>2019_MN57</v>
      </c>
      <c r="C10804" s="52" t="s">
        <v>376</v>
      </c>
      <c r="D10804" s="52" t="s">
        <v>1219</v>
      </c>
      <c r="E10804" s="53" t="str">
        <f t="shared" si="337"/>
        <v>2019_MNPENNINGTON</v>
      </c>
      <c r="F10804" s="52">
        <v>484350</v>
      </c>
      <c r="G10804" s="53">
        <f t="array" ref="G10804">SUM(IF(A10804=A$5:A10804,IF(C10804=C$5:C10804,1,0),0))</f>
        <v>57</v>
      </c>
    </row>
    <row r="10805" spans="1:7" x14ac:dyDescent="0.25">
      <c r="A10805" s="52">
        <v>2019</v>
      </c>
      <c r="B10805" s="53" t="str">
        <f t="shared" si="336"/>
        <v>2019_MN58</v>
      </c>
      <c r="C10805" s="52" t="s">
        <v>376</v>
      </c>
      <c r="D10805" s="52" t="s">
        <v>1220</v>
      </c>
      <c r="E10805" s="53" t="str">
        <f t="shared" si="337"/>
        <v>2019_MNPINE</v>
      </c>
      <c r="F10805" s="52">
        <v>484350</v>
      </c>
      <c r="G10805" s="53">
        <f t="array" ref="G10805">SUM(IF(A10805=A$5:A10805,IF(C10805=C$5:C10805,1,0),0))</f>
        <v>58</v>
      </c>
    </row>
    <row r="10806" spans="1:7" x14ac:dyDescent="0.25">
      <c r="A10806" s="52">
        <v>2019</v>
      </c>
      <c r="B10806" s="53" t="str">
        <f t="shared" si="336"/>
        <v>2019_MN59</v>
      </c>
      <c r="C10806" s="52" t="s">
        <v>376</v>
      </c>
      <c r="D10806" s="52" t="s">
        <v>1221</v>
      </c>
      <c r="E10806" s="53" t="str">
        <f t="shared" si="337"/>
        <v>2019_MNPIPESTONE</v>
      </c>
      <c r="F10806" s="52">
        <v>484350</v>
      </c>
      <c r="G10806" s="53">
        <f t="array" ref="G10806">SUM(IF(A10806=A$5:A10806,IF(C10806=C$5:C10806,1,0),0))</f>
        <v>59</v>
      </c>
    </row>
    <row r="10807" spans="1:7" x14ac:dyDescent="0.25">
      <c r="A10807" s="52">
        <v>2019</v>
      </c>
      <c r="B10807" s="53" t="str">
        <f t="shared" si="336"/>
        <v>2019_MN60</v>
      </c>
      <c r="C10807" s="52" t="s">
        <v>376</v>
      </c>
      <c r="D10807" s="52" t="s">
        <v>535</v>
      </c>
      <c r="E10807" s="53" t="str">
        <f t="shared" si="337"/>
        <v>2019_MNPOLK</v>
      </c>
      <c r="F10807" s="52">
        <v>484350</v>
      </c>
      <c r="G10807" s="53">
        <f t="array" ref="G10807">SUM(IF(A10807=A$5:A10807,IF(C10807=C$5:C10807,1,0),0))</f>
        <v>60</v>
      </c>
    </row>
    <row r="10808" spans="1:7" x14ac:dyDescent="0.25">
      <c r="A10808" s="52">
        <v>2019</v>
      </c>
      <c r="B10808" s="53" t="str">
        <f t="shared" si="336"/>
        <v>2019_MN61</v>
      </c>
      <c r="C10808" s="52" t="s">
        <v>376</v>
      </c>
      <c r="D10808" s="52" t="s">
        <v>536</v>
      </c>
      <c r="E10808" s="53" t="str">
        <f t="shared" si="337"/>
        <v>2019_MNPOPE</v>
      </c>
      <c r="F10808" s="52">
        <v>484350</v>
      </c>
      <c r="G10808" s="53">
        <f t="array" ref="G10808">SUM(IF(A10808=A$5:A10808,IF(C10808=C$5:C10808,1,0),0))</f>
        <v>61</v>
      </c>
    </row>
    <row r="10809" spans="1:7" x14ac:dyDescent="0.25">
      <c r="A10809" s="52">
        <v>2019</v>
      </c>
      <c r="B10809" s="53" t="str">
        <f t="shared" si="336"/>
        <v>2019_MN62</v>
      </c>
      <c r="C10809" s="52" t="s">
        <v>376</v>
      </c>
      <c r="D10809" s="52" t="s">
        <v>1222</v>
      </c>
      <c r="E10809" s="53" t="str">
        <f t="shared" si="337"/>
        <v>2019_MNRAMSEY</v>
      </c>
      <c r="F10809" s="52">
        <v>484350</v>
      </c>
      <c r="G10809" s="53">
        <f t="array" ref="G10809">SUM(IF(A10809=A$5:A10809,IF(C10809=C$5:C10809,1,0),0))</f>
        <v>62</v>
      </c>
    </row>
    <row r="10810" spans="1:7" x14ac:dyDescent="0.25">
      <c r="A10810" s="52">
        <v>2019</v>
      </c>
      <c r="B10810" s="53" t="str">
        <f t="shared" si="336"/>
        <v>2019_MN63</v>
      </c>
      <c r="C10810" s="52" t="s">
        <v>376</v>
      </c>
      <c r="D10810" s="52" t="s">
        <v>1223</v>
      </c>
      <c r="E10810" s="53" t="str">
        <f t="shared" si="337"/>
        <v>2019_MNRED LAKE</v>
      </c>
      <c r="F10810" s="52">
        <v>484350</v>
      </c>
      <c r="G10810" s="53">
        <f t="array" ref="G10810">SUM(IF(A10810=A$5:A10810,IF(C10810=C$5:C10810,1,0),0))</f>
        <v>63</v>
      </c>
    </row>
    <row r="10811" spans="1:7" x14ac:dyDescent="0.25">
      <c r="A10811" s="52">
        <v>2019</v>
      </c>
      <c r="B10811" s="53" t="str">
        <f t="shared" si="336"/>
        <v>2019_MN64</v>
      </c>
      <c r="C10811" s="52" t="s">
        <v>376</v>
      </c>
      <c r="D10811" s="52" t="s">
        <v>1224</v>
      </c>
      <c r="E10811" s="53" t="str">
        <f t="shared" si="337"/>
        <v>2019_MNREDWOOD</v>
      </c>
      <c r="F10811" s="52">
        <v>484350</v>
      </c>
      <c r="G10811" s="53">
        <f t="array" ref="G10811">SUM(IF(A10811=A$5:A10811,IF(C10811=C$5:C10811,1,0),0))</f>
        <v>64</v>
      </c>
    </row>
    <row r="10812" spans="1:7" x14ac:dyDescent="0.25">
      <c r="A10812" s="52">
        <v>2019</v>
      </c>
      <c r="B10812" s="53" t="str">
        <f t="shared" si="336"/>
        <v>2019_MN65</v>
      </c>
      <c r="C10812" s="52" t="s">
        <v>376</v>
      </c>
      <c r="D10812" s="52" t="s">
        <v>1225</v>
      </c>
      <c r="E10812" s="53" t="str">
        <f t="shared" si="337"/>
        <v>2019_MNRENVILLE</v>
      </c>
      <c r="F10812" s="52">
        <v>484350</v>
      </c>
      <c r="G10812" s="53">
        <f t="array" ref="G10812">SUM(IF(A10812=A$5:A10812,IF(C10812=C$5:C10812,1,0),0))</f>
        <v>65</v>
      </c>
    </row>
    <row r="10813" spans="1:7" x14ac:dyDescent="0.25">
      <c r="A10813" s="52">
        <v>2019</v>
      </c>
      <c r="B10813" s="53" t="str">
        <f t="shared" si="336"/>
        <v>2019_MN66</v>
      </c>
      <c r="C10813" s="52" t="s">
        <v>376</v>
      </c>
      <c r="D10813" s="52" t="s">
        <v>986</v>
      </c>
      <c r="E10813" s="53" t="str">
        <f t="shared" si="337"/>
        <v>2019_MNRICE</v>
      </c>
      <c r="F10813" s="52">
        <v>484350</v>
      </c>
      <c r="G10813" s="53">
        <f t="array" ref="G10813">SUM(IF(A10813=A$5:A10813,IF(C10813=C$5:C10813,1,0),0))</f>
        <v>66</v>
      </c>
    </row>
    <row r="10814" spans="1:7" x14ac:dyDescent="0.25">
      <c r="A10814" s="52">
        <v>2019</v>
      </c>
      <c r="B10814" s="53" t="str">
        <f t="shared" si="336"/>
        <v>2019_MN67</v>
      </c>
      <c r="C10814" s="52" t="s">
        <v>376</v>
      </c>
      <c r="D10814" s="52" t="s">
        <v>1226</v>
      </c>
      <c r="E10814" s="53" t="str">
        <f t="shared" si="337"/>
        <v>2019_MNROCK</v>
      </c>
      <c r="F10814" s="52">
        <v>484350</v>
      </c>
      <c r="G10814" s="53">
        <f t="array" ref="G10814">SUM(IF(A10814=A$5:A10814,IF(C10814=C$5:C10814,1,0),0))</f>
        <v>67</v>
      </c>
    </row>
    <row r="10815" spans="1:7" x14ac:dyDescent="0.25">
      <c r="A10815" s="52">
        <v>2019</v>
      </c>
      <c r="B10815" s="53" t="str">
        <f t="shared" si="336"/>
        <v>2019_MN68</v>
      </c>
      <c r="C10815" s="52" t="s">
        <v>376</v>
      </c>
      <c r="D10815" s="52" t="s">
        <v>1227</v>
      </c>
      <c r="E10815" s="53" t="str">
        <f t="shared" si="337"/>
        <v>2019_MNROSEAU</v>
      </c>
      <c r="F10815" s="52">
        <v>484350</v>
      </c>
      <c r="G10815" s="53">
        <f t="array" ref="G10815">SUM(IF(A10815=A$5:A10815,IF(C10815=C$5:C10815,1,0),0))</f>
        <v>68</v>
      </c>
    </row>
    <row r="10816" spans="1:7" x14ac:dyDescent="0.25">
      <c r="A10816" s="52">
        <v>2019</v>
      </c>
      <c r="B10816" s="53" t="str">
        <f t="shared" si="336"/>
        <v>2019_MN69</v>
      </c>
      <c r="C10816" s="52" t="s">
        <v>376</v>
      </c>
      <c r="D10816" s="52" t="s">
        <v>1228</v>
      </c>
      <c r="E10816" s="53" t="str">
        <f t="shared" si="337"/>
        <v>2019_MNST. LOUIS</v>
      </c>
      <c r="F10816" s="52">
        <v>484350</v>
      </c>
      <c r="G10816" s="53">
        <f t="array" ref="G10816">SUM(IF(A10816=A$5:A10816,IF(C10816=C$5:C10816,1,0),0))</f>
        <v>69</v>
      </c>
    </row>
    <row r="10817" spans="1:7" x14ac:dyDescent="0.25">
      <c r="A10817" s="52">
        <v>2019</v>
      </c>
      <c r="B10817" s="53" t="str">
        <f t="shared" si="336"/>
        <v>2019_MN70</v>
      </c>
      <c r="C10817" s="52" t="s">
        <v>376</v>
      </c>
      <c r="D10817" s="52" t="s">
        <v>541</v>
      </c>
      <c r="E10817" s="53" t="str">
        <f t="shared" si="337"/>
        <v>2019_MNSCOTT</v>
      </c>
      <c r="F10817" s="52">
        <v>484350</v>
      </c>
      <c r="G10817" s="53">
        <f t="array" ref="G10817">SUM(IF(A10817=A$5:A10817,IF(C10817=C$5:C10817,1,0),0))</f>
        <v>70</v>
      </c>
    </row>
    <row r="10818" spans="1:7" x14ac:dyDescent="0.25">
      <c r="A10818" s="52">
        <v>2019</v>
      </c>
      <c r="B10818" s="53" t="str">
        <f t="shared" si="336"/>
        <v>2019_MN71</v>
      </c>
      <c r="C10818" s="52" t="s">
        <v>376</v>
      </c>
      <c r="D10818" s="52" t="s">
        <v>1229</v>
      </c>
      <c r="E10818" s="53" t="str">
        <f t="shared" si="337"/>
        <v>2019_MNSHERBURNE</v>
      </c>
      <c r="F10818" s="52">
        <v>484350</v>
      </c>
      <c r="G10818" s="53">
        <f t="array" ref="G10818">SUM(IF(A10818=A$5:A10818,IF(C10818=C$5:C10818,1,0),0))</f>
        <v>71</v>
      </c>
    </row>
    <row r="10819" spans="1:7" x14ac:dyDescent="0.25">
      <c r="A10819" s="52">
        <v>2019</v>
      </c>
      <c r="B10819" s="53" t="str">
        <f t="shared" si="336"/>
        <v>2019_MN72</v>
      </c>
      <c r="C10819" s="52" t="s">
        <v>376</v>
      </c>
      <c r="D10819" s="52" t="s">
        <v>1230</v>
      </c>
      <c r="E10819" s="53" t="str">
        <f t="shared" si="337"/>
        <v>2019_MNSIBLEY</v>
      </c>
      <c r="F10819" s="52">
        <v>484350</v>
      </c>
      <c r="G10819" s="53">
        <f t="array" ref="G10819">SUM(IF(A10819=A$5:A10819,IF(C10819=C$5:C10819,1,0),0))</f>
        <v>72</v>
      </c>
    </row>
    <row r="10820" spans="1:7" x14ac:dyDescent="0.25">
      <c r="A10820" s="52">
        <v>2019</v>
      </c>
      <c r="B10820" s="53" t="str">
        <f t="shared" si="336"/>
        <v>2019_MN73</v>
      </c>
      <c r="C10820" s="52" t="s">
        <v>376</v>
      </c>
      <c r="D10820" s="52" t="s">
        <v>1231</v>
      </c>
      <c r="E10820" s="53" t="str">
        <f t="shared" si="337"/>
        <v>2019_MNSTEARNS</v>
      </c>
      <c r="F10820" s="52">
        <v>484350</v>
      </c>
      <c r="G10820" s="53">
        <f t="array" ref="G10820">SUM(IF(A10820=A$5:A10820,IF(C10820=C$5:C10820,1,0),0))</f>
        <v>73</v>
      </c>
    </row>
    <row r="10821" spans="1:7" x14ac:dyDescent="0.25">
      <c r="A10821" s="52">
        <v>2019</v>
      </c>
      <c r="B10821" s="53" t="str">
        <f t="shared" si="336"/>
        <v>2019_MN74</v>
      </c>
      <c r="C10821" s="52" t="s">
        <v>376</v>
      </c>
      <c r="D10821" s="52" t="s">
        <v>1232</v>
      </c>
      <c r="E10821" s="53" t="str">
        <f t="shared" si="337"/>
        <v>2019_MNSTEELE</v>
      </c>
      <c r="F10821" s="52">
        <v>484350</v>
      </c>
      <c r="G10821" s="53">
        <f t="array" ref="G10821">SUM(IF(A10821=A$5:A10821,IF(C10821=C$5:C10821,1,0),0))</f>
        <v>74</v>
      </c>
    </row>
    <row r="10822" spans="1:7" x14ac:dyDescent="0.25">
      <c r="A10822" s="52">
        <v>2019</v>
      </c>
      <c r="B10822" s="53" t="str">
        <f t="shared" ref="B10822:B10885" si="338">A10822&amp;"_"&amp;C10822&amp;G10822</f>
        <v>2019_MN75</v>
      </c>
      <c r="C10822" s="52" t="s">
        <v>376</v>
      </c>
      <c r="D10822" s="52" t="s">
        <v>994</v>
      </c>
      <c r="E10822" s="53" t="str">
        <f t="shared" ref="E10822:E10885" si="339">A10822&amp;"_"&amp;C10822&amp;D10822</f>
        <v>2019_MNSTEVENS</v>
      </c>
      <c r="F10822" s="52">
        <v>484350</v>
      </c>
      <c r="G10822" s="53">
        <f t="array" ref="G10822">SUM(IF(A10822=A$5:A10822,IF(C10822=C$5:C10822,1,0),0))</f>
        <v>75</v>
      </c>
    </row>
    <row r="10823" spans="1:7" x14ac:dyDescent="0.25">
      <c r="A10823" s="52">
        <v>2019</v>
      </c>
      <c r="B10823" s="53" t="str">
        <f t="shared" si="338"/>
        <v>2019_MN76</v>
      </c>
      <c r="C10823" s="52" t="s">
        <v>376</v>
      </c>
      <c r="D10823" s="52" t="s">
        <v>1233</v>
      </c>
      <c r="E10823" s="53" t="str">
        <f t="shared" si="339"/>
        <v>2019_MNSWIFT</v>
      </c>
      <c r="F10823" s="52">
        <v>484350</v>
      </c>
      <c r="G10823" s="53">
        <f t="array" ref="G10823">SUM(IF(A10823=A$5:A10823,IF(C10823=C$5:C10823,1,0),0))</f>
        <v>76</v>
      </c>
    </row>
    <row r="10824" spans="1:7" x14ac:dyDescent="0.25">
      <c r="A10824" s="52">
        <v>2019</v>
      </c>
      <c r="B10824" s="53" t="str">
        <f t="shared" si="338"/>
        <v>2019_MN77</v>
      </c>
      <c r="C10824" s="52" t="s">
        <v>376</v>
      </c>
      <c r="D10824" s="52" t="s">
        <v>1049</v>
      </c>
      <c r="E10824" s="53" t="str">
        <f t="shared" si="339"/>
        <v>2019_MNTODD</v>
      </c>
      <c r="F10824" s="52">
        <v>484350</v>
      </c>
      <c r="G10824" s="53">
        <f t="array" ref="G10824">SUM(IF(A10824=A$5:A10824,IF(C10824=C$5:C10824,1,0),0))</f>
        <v>77</v>
      </c>
    </row>
    <row r="10825" spans="1:7" x14ac:dyDescent="0.25">
      <c r="A10825" s="52">
        <v>2019</v>
      </c>
      <c r="B10825" s="53" t="str">
        <f t="shared" si="338"/>
        <v>2019_MN78</v>
      </c>
      <c r="C10825" s="52" t="s">
        <v>376</v>
      </c>
      <c r="D10825" s="52" t="s">
        <v>1234</v>
      </c>
      <c r="E10825" s="53" t="str">
        <f t="shared" si="339"/>
        <v>2019_MNTRAVERSE</v>
      </c>
      <c r="F10825" s="52">
        <v>484350</v>
      </c>
      <c r="G10825" s="53">
        <f t="array" ref="G10825">SUM(IF(A10825=A$5:A10825,IF(C10825=C$5:C10825,1,0),0))</f>
        <v>78</v>
      </c>
    </row>
    <row r="10826" spans="1:7" x14ac:dyDescent="0.25">
      <c r="A10826" s="52">
        <v>2019</v>
      </c>
      <c r="B10826" s="53" t="str">
        <f t="shared" si="338"/>
        <v>2019_MN79</v>
      </c>
      <c r="C10826" s="52" t="s">
        <v>376</v>
      </c>
      <c r="D10826" s="52" t="s">
        <v>1235</v>
      </c>
      <c r="E10826" s="53" t="str">
        <f t="shared" si="339"/>
        <v>2019_MNWABASHA</v>
      </c>
      <c r="F10826" s="52">
        <v>484350</v>
      </c>
      <c r="G10826" s="53">
        <f t="array" ref="G10826">SUM(IF(A10826=A$5:A10826,IF(C10826=C$5:C10826,1,0),0))</f>
        <v>79</v>
      </c>
    </row>
    <row r="10827" spans="1:7" x14ac:dyDescent="0.25">
      <c r="A10827" s="52">
        <v>2019</v>
      </c>
      <c r="B10827" s="53" t="str">
        <f t="shared" si="338"/>
        <v>2019_MN80</v>
      </c>
      <c r="C10827" s="52" t="s">
        <v>376</v>
      </c>
      <c r="D10827" s="52" t="s">
        <v>1236</v>
      </c>
      <c r="E10827" s="53" t="str">
        <f t="shared" si="339"/>
        <v>2019_MNWADENA</v>
      </c>
      <c r="F10827" s="52">
        <v>484350</v>
      </c>
      <c r="G10827" s="53">
        <f t="array" ref="G10827">SUM(IF(A10827=A$5:A10827,IF(C10827=C$5:C10827,1,0),0))</f>
        <v>80</v>
      </c>
    </row>
    <row r="10828" spans="1:7" x14ac:dyDescent="0.25">
      <c r="A10828" s="52">
        <v>2019</v>
      </c>
      <c r="B10828" s="53" t="str">
        <f t="shared" si="338"/>
        <v>2019_MN81</v>
      </c>
      <c r="C10828" s="52" t="s">
        <v>376</v>
      </c>
      <c r="D10828" s="52" t="s">
        <v>1237</v>
      </c>
      <c r="E10828" s="53" t="str">
        <f t="shared" si="339"/>
        <v>2019_MNWASECA</v>
      </c>
      <c r="F10828" s="52">
        <v>484350</v>
      </c>
      <c r="G10828" s="53">
        <f t="array" ref="G10828">SUM(IF(A10828=A$5:A10828,IF(C10828=C$5:C10828,1,0),0))</f>
        <v>81</v>
      </c>
    </row>
    <row r="10829" spans="1:7" x14ac:dyDescent="0.25">
      <c r="A10829" s="52">
        <v>2019</v>
      </c>
      <c r="B10829" s="53" t="str">
        <f t="shared" si="338"/>
        <v>2019_MN82</v>
      </c>
      <c r="C10829" s="52" t="s">
        <v>376</v>
      </c>
      <c r="D10829" s="52" t="s">
        <v>125</v>
      </c>
      <c r="E10829" s="53" t="str">
        <f t="shared" si="339"/>
        <v>2019_MNWASHINGTON</v>
      </c>
      <c r="F10829" s="52">
        <v>484350</v>
      </c>
      <c r="G10829" s="53">
        <f t="array" ref="G10829">SUM(IF(A10829=A$5:A10829,IF(C10829=C$5:C10829,1,0),0))</f>
        <v>82</v>
      </c>
    </row>
    <row r="10830" spans="1:7" x14ac:dyDescent="0.25">
      <c r="A10830" s="52">
        <v>2019</v>
      </c>
      <c r="B10830" s="53" t="str">
        <f t="shared" si="338"/>
        <v>2019_MN83</v>
      </c>
      <c r="C10830" s="52" t="s">
        <v>376</v>
      </c>
      <c r="D10830" s="52" t="s">
        <v>1238</v>
      </c>
      <c r="E10830" s="53" t="str">
        <f t="shared" si="339"/>
        <v>2019_MNWATONWAN</v>
      </c>
      <c r="F10830" s="52">
        <v>484350</v>
      </c>
      <c r="G10830" s="53">
        <f t="array" ref="G10830">SUM(IF(A10830=A$5:A10830,IF(C10830=C$5:C10830,1,0),0))</f>
        <v>83</v>
      </c>
    </row>
    <row r="10831" spans="1:7" x14ac:dyDescent="0.25">
      <c r="A10831" s="52">
        <v>2019</v>
      </c>
      <c r="B10831" s="53" t="str">
        <f t="shared" si="338"/>
        <v>2019_MN84</v>
      </c>
      <c r="C10831" s="52" t="s">
        <v>376</v>
      </c>
      <c r="D10831" s="52" t="s">
        <v>1239</v>
      </c>
      <c r="E10831" s="53" t="str">
        <f t="shared" si="339"/>
        <v>2019_MNWILKIN</v>
      </c>
      <c r="F10831" s="52">
        <v>484350</v>
      </c>
      <c r="G10831" s="53">
        <f t="array" ref="G10831">SUM(IF(A10831=A$5:A10831,IF(C10831=C$5:C10831,1,0),0))</f>
        <v>84</v>
      </c>
    </row>
    <row r="10832" spans="1:7" x14ac:dyDescent="0.25">
      <c r="A10832" s="52">
        <v>2019</v>
      </c>
      <c r="B10832" s="53" t="str">
        <f t="shared" si="338"/>
        <v>2019_MN85</v>
      </c>
      <c r="C10832" s="52" t="s">
        <v>376</v>
      </c>
      <c r="D10832" s="52" t="s">
        <v>1240</v>
      </c>
      <c r="E10832" s="53" t="str">
        <f t="shared" si="339"/>
        <v>2019_MNWINONA</v>
      </c>
      <c r="F10832" s="52">
        <v>484350</v>
      </c>
      <c r="G10832" s="53">
        <f t="array" ref="G10832">SUM(IF(A10832=A$5:A10832,IF(C10832=C$5:C10832,1,0),0))</f>
        <v>85</v>
      </c>
    </row>
    <row r="10833" spans="1:7" x14ac:dyDescent="0.25">
      <c r="A10833" s="52">
        <v>2019</v>
      </c>
      <c r="B10833" s="53" t="str">
        <f t="shared" si="338"/>
        <v>2019_MN86</v>
      </c>
      <c r="C10833" s="52" t="s">
        <v>376</v>
      </c>
      <c r="D10833" s="52" t="s">
        <v>938</v>
      </c>
      <c r="E10833" s="53" t="str">
        <f t="shared" si="339"/>
        <v>2019_MNWRIGHT</v>
      </c>
      <c r="F10833" s="52">
        <v>484350</v>
      </c>
      <c r="G10833" s="53">
        <f t="array" ref="G10833">SUM(IF(A10833=A$5:A10833,IF(C10833=C$5:C10833,1,0),0))</f>
        <v>86</v>
      </c>
    </row>
    <row r="10834" spans="1:7" x14ac:dyDescent="0.25">
      <c r="A10834" s="52">
        <v>2019</v>
      </c>
      <c r="B10834" s="53" t="str">
        <f t="shared" si="338"/>
        <v>2019_MN87</v>
      </c>
      <c r="C10834" s="52" t="s">
        <v>376</v>
      </c>
      <c r="D10834" s="52" t="s">
        <v>1241</v>
      </c>
      <c r="E10834" s="53" t="str">
        <f t="shared" si="339"/>
        <v>2019_MNYELLOW MEDICINE</v>
      </c>
      <c r="F10834" s="52">
        <v>484350</v>
      </c>
      <c r="G10834" s="53">
        <f t="array" ref="G10834">SUM(IF(A10834=A$5:A10834,IF(C10834=C$5:C10834,1,0),0))</f>
        <v>87</v>
      </c>
    </row>
    <row r="10835" spans="1:7" x14ac:dyDescent="0.25">
      <c r="A10835" s="52">
        <v>2019</v>
      </c>
      <c r="B10835" s="53" t="str">
        <f t="shared" si="338"/>
        <v>2019_MS1</v>
      </c>
      <c r="C10835" s="52" t="s">
        <v>377</v>
      </c>
      <c r="D10835" s="52" t="s">
        <v>184</v>
      </c>
      <c r="E10835" s="53" t="str">
        <f t="shared" si="339"/>
        <v>2019_MSADAMS</v>
      </c>
      <c r="F10835" s="52">
        <v>484350</v>
      </c>
      <c r="G10835" s="53">
        <f t="array" ref="G10835">SUM(IF(A10835=A$5:A10835,IF(C10835=C$5:C10835,1,0),0))</f>
        <v>1</v>
      </c>
    </row>
    <row r="10836" spans="1:7" x14ac:dyDescent="0.25">
      <c r="A10836" s="52">
        <v>2019</v>
      </c>
      <c r="B10836" s="53" t="str">
        <f t="shared" si="338"/>
        <v>2019_MS2</v>
      </c>
      <c r="C10836" s="52" t="s">
        <v>377</v>
      </c>
      <c r="D10836" s="52" t="s">
        <v>1242</v>
      </c>
      <c r="E10836" s="53" t="str">
        <f t="shared" si="339"/>
        <v>2019_MSALCORN</v>
      </c>
      <c r="F10836" s="52">
        <v>484350</v>
      </c>
      <c r="G10836" s="53">
        <f t="array" ref="G10836">SUM(IF(A10836=A$5:A10836,IF(C10836=C$5:C10836,1,0),0))</f>
        <v>2</v>
      </c>
    </row>
    <row r="10837" spans="1:7" x14ac:dyDescent="0.25">
      <c r="A10837" s="52">
        <v>2019</v>
      </c>
      <c r="B10837" s="53" t="str">
        <f t="shared" si="338"/>
        <v>2019_MS3</v>
      </c>
      <c r="C10837" s="52" t="s">
        <v>377</v>
      </c>
      <c r="D10837" s="52" t="s">
        <v>1243</v>
      </c>
      <c r="E10837" s="53" t="str">
        <f t="shared" si="339"/>
        <v>2019_MSAMITE</v>
      </c>
      <c r="F10837" s="52">
        <v>484350</v>
      </c>
      <c r="G10837" s="53">
        <f t="array" ref="G10837">SUM(IF(A10837=A$5:A10837,IF(C10837=C$5:C10837,1,0),0))</f>
        <v>3</v>
      </c>
    </row>
    <row r="10838" spans="1:7" x14ac:dyDescent="0.25">
      <c r="A10838" s="52">
        <v>2019</v>
      </c>
      <c r="B10838" s="53" t="str">
        <f t="shared" si="338"/>
        <v>2019_MS4</v>
      </c>
      <c r="C10838" s="52" t="s">
        <v>377</v>
      </c>
      <c r="D10838" s="52" t="s">
        <v>1244</v>
      </c>
      <c r="E10838" s="53" t="str">
        <f t="shared" si="339"/>
        <v>2019_MSATTALA</v>
      </c>
      <c r="F10838" s="52">
        <v>484350</v>
      </c>
      <c r="G10838" s="53">
        <f t="array" ref="G10838">SUM(IF(A10838=A$5:A10838,IF(C10838=C$5:C10838,1,0),0))</f>
        <v>4</v>
      </c>
    </row>
    <row r="10839" spans="1:7" x14ac:dyDescent="0.25">
      <c r="A10839" s="52">
        <v>2019</v>
      </c>
      <c r="B10839" s="53" t="str">
        <f t="shared" si="338"/>
        <v>2019_MS5</v>
      </c>
      <c r="C10839" s="52" t="s">
        <v>377</v>
      </c>
      <c r="D10839" s="52" t="s">
        <v>503</v>
      </c>
      <c r="E10839" s="53" t="str">
        <f t="shared" si="339"/>
        <v>2019_MSBENTON</v>
      </c>
      <c r="F10839" s="52">
        <v>484350</v>
      </c>
      <c r="G10839" s="53">
        <f t="array" ref="G10839">SUM(IF(A10839=A$5:A10839,IF(C10839=C$5:C10839,1,0),0))</f>
        <v>5</v>
      </c>
    </row>
    <row r="10840" spans="1:7" x14ac:dyDescent="0.25">
      <c r="A10840" s="52">
        <v>2019</v>
      </c>
      <c r="B10840" s="53" t="str">
        <f t="shared" si="338"/>
        <v>2019_MS6</v>
      </c>
      <c r="C10840" s="52" t="s">
        <v>377</v>
      </c>
      <c r="D10840" s="52" t="s">
        <v>1245</v>
      </c>
      <c r="E10840" s="53" t="str">
        <f t="shared" si="339"/>
        <v>2019_MSBOLIVAR</v>
      </c>
      <c r="F10840" s="52">
        <v>484350</v>
      </c>
      <c r="G10840" s="53">
        <f t="array" ref="G10840">SUM(IF(A10840=A$5:A10840,IF(C10840=C$5:C10840,1,0),0))</f>
        <v>6</v>
      </c>
    </row>
    <row r="10841" spans="1:7" x14ac:dyDescent="0.25">
      <c r="A10841" s="52">
        <v>2019</v>
      </c>
      <c r="B10841" s="53" t="str">
        <f t="shared" si="338"/>
        <v>2019_MS7</v>
      </c>
      <c r="C10841" s="52" t="s">
        <v>377</v>
      </c>
      <c r="D10841" s="52" t="s">
        <v>434</v>
      </c>
      <c r="E10841" s="53" t="str">
        <f t="shared" si="339"/>
        <v>2019_MSCALHOUN</v>
      </c>
      <c r="F10841" s="52">
        <v>484350</v>
      </c>
      <c r="G10841" s="53">
        <f t="array" ref="G10841">SUM(IF(A10841=A$5:A10841,IF(C10841=C$5:C10841,1,0),0))</f>
        <v>7</v>
      </c>
    </row>
    <row r="10842" spans="1:7" x14ac:dyDescent="0.25">
      <c r="A10842" s="52">
        <v>2019</v>
      </c>
      <c r="B10842" s="53" t="str">
        <f t="shared" si="338"/>
        <v>2019_MS8</v>
      </c>
      <c r="C10842" s="52" t="s">
        <v>377</v>
      </c>
      <c r="D10842" s="52" t="s">
        <v>227</v>
      </c>
      <c r="E10842" s="53" t="str">
        <f t="shared" si="339"/>
        <v>2019_MSCARROLL</v>
      </c>
      <c r="F10842" s="52">
        <v>484350</v>
      </c>
      <c r="G10842" s="53">
        <f t="array" ref="G10842">SUM(IF(A10842=A$5:A10842,IF(C10842=C$5:C10842,1,0),0))</f>
        <v>8</v>
      </c>
    </row>
    <row r="10843" spans="1:7" x14ac:dyDescent="0.25">
      <c r="A10843" s="52">
        <v>2019</v>
      </c>
      <c r="B10843" s="53" t="str">
        <f t="shared" si="338"/>
        <v>2019_MS9</v>
      </c>
      <c r="C10843" s="52" t="s">
        <v>377</v>
      </c>
      <c r="D10843" s="52" t="s">
        <v>907</v>
      </c>
      <c r="E10843" s="53" t="str">
        <f t="shared" si="339"/>
        <v>2019_MSCHICKASAW</v>
      </c>
      <c r="F10843" s="52">
        <v>484350</v>
      </c>
      <c r="G10843" s="53">
        <f t="array" ref="G10843">SUM(IF(A10843=A$5:A10843,IF(C10843=C$5:C10843,1,0),0))</f>
        <v>9</v>
      </c>
    </row>
    <row r="10844" spans="1:7" x14ac:dyDescent="0.25">
      <c r="A10844" s="52">
        <v>2019</v>
      </c>
      <c r="B10844" s="53" t="str">
        <f t="shared" si="338"/>
        <v>2019_MS10</v>
      </c>
      <c r="C10844" s="52" t="s">
        <v>377</v>
      </c>
      <c r="D10844" s="52" t="s">
        <v>438</v>
      </c>
      <c r="E10844" s="53" t="str">
        <f t="shared" si="339"/>
        <v>2019_MSCHOCTAW</v>
      </c>
      <c r="F10844" s="52">
        <v>484350</v>
      </c>
      <c r="G10844" s="53">
        <f t="array" ref="G10844">SUM(IF(A10844=A$5:A10844,IF(C10844=C$5:C10844,1,0),0))</f>
        <v>10</v>
      </c>
    </row>
    <row r="10845" spans="1:7" x14ac:dyDescent="0.25">
      <c r="A10845" s="52">
        <v>2019</v>
      </c>
      <c r="B10845" s="53" t="str">
        <f t="shared" si="338"/>
        <v>2019_MS11</v>
      </c>
      <c r="C10845" s="52" t="s">
        <v>377</v>
      </c>
      <c r="D10845" s="52" t="s">
        <v>1064</v>
      </c>
      <c r="E10845" s="53" t="str">
        <f t="shared" si="339"/>
        <v>2019_MSCLAIBORNE</v>
      </c>
      <c r="F10845" s="52">
        <v>484350</v>
      </c>
      <c r="G10845" s="53">
        <f t="array" ref="G10845">SUM(IF(A10845=A$5:A10845,IF(C10845=C$5:C10845,1,0),0))</f>
        <v>11</v>
      </c>
    </row>
    <row r="10846" spans="1:7" x14ac:dyDescent="0.25">
      <c r="A10846" s="52">
        <v>2019</v>
      </c>
      <c r="B10846" s="53" t="str">
        <f t="shared" si="338"/>
        <v>2019_MS12</v>
      </c>
      <c r="C10846" s="52" t="s">
        <v>377</v>
      </c>
      <c r="D10846" s="52" t="s">
        <v>308</v>
      </c>
      <c r="E10846" s="53" t="str">
        <f t="shared" si="339"/>
        <v>2019_MSCLARKE</v>
      </c>
      <c r="F10846" s="52">
        <v>484350</v>
      </c>
      <c r="G10846" s="53">
        <f t="array" ref="G10846">SUM(IF(A10846=A$5:A10846,IF(C10846=C$5:C10846,1,0),0))</f>
        <v>12</v>
      </c>
    </row>
    <row r="10847" spans="1:7" x14ac:dyDescent="0.25">
      <c r="A10847" s="52">
        <v>2019</v>
      </c>
      <c r="B10847" s="53" t="str">
        <f t="shared" si="338"/>
        <v>2019_MS13</v>
      </c>
      <c r="C10847" s="52" t="s">
        <v>377</v>
      </c>
      <c r="D10847" s="52" t="s">
        <v>439</v>
      </c>
      <c r="E10847" s="53" t="str">
        <f t="shared" si="339"/>
        <v>2019_MSCLAY</v>
      </c>
      <c r="F10847" s="52">
        <v>484350</v>
      </c>
      <c r="G10847" s="53">
        <f t="array" ref="G10847">SUM(IF(A10847=A$5:A10847,IF(C10847=C$5:C10847,1,0),0))</f>
        <v>13</v>
      </c>
    </row>
    <row r="10848" spans="1:7" x14ac:dyDescent="0.25">
      <c r="A10848" s="52">
        <v>2019</v>
      </c>
      <c r="B10848" s="53" t="str">
        <f t="shared" si="338"/>
        <v>2019_MS14</v>
      </c>
      <c r="C10848" s="52" t="s">
        <v>377</v>
      </c>
      <c r="D10848" s="52" t="s">
        <v>1246</v>
      </c>
      <c r="E10848" s="53" t="str">
        <f t="shared" si="339"/>
        <v>2019_MSCOAHOMA</v>
      </c>
      <c r="F10848" s="52">
        <v>484350</v>
      </c>
      <c r="G10848" s="53">
        <f t="array" ref="G10848">SUM(IF(A10848=A$5:A10848,IF(C10848=C$5:C10848,1,0),0))</f>
        <v>14</v>
      </c>
    </row>
    <row r="10849" spans="1:7" x14ac:dyDescent="0.25">
      <c r="A10849" s="52">
        <v>2019</v>
      </c>
      <c r="B10849" s="53" t="str">
        <f t="shared" si="338"/>
        <v>2019_MS15</v>
      </c>
      <c r="C10849" s="52" t="s">
        <v>377</v>
      </c>
      <c r="D10849" s="52" t="s">
        <v>1247</v>
      </c>
      <c r="E10849" s="53" t="str">
        <f t="shared" si="339"/>
        <v>2019_MSCOPIAH</v>
      </c>
      <c r="F10849" s="52">
        <v>484350</v>
      </c>
      <c r="G10849" s="53">
        <f t="array" ref="G10849">SUM(IF(A10849=A$5:A10849,IF(C10849=C$5:C10849,1,0),0))</f>
        <v>15</v>
      </c>
    </row>
    <row r="10850" spans="1:7" x14ac:dyDescent="0.25">
      <c r="A10850" s="52">
        <v>2019</v>
      </c>
      <c r="B10850" s="53" t="str">
        <f t="shared" si="338"/>
        <v>2019_MS16</v>
      </c>
      <c r="C10850" s="52" t="s">
        <v>377</v>
      </c>
      <c r="D10850" s="52" t="s">
        <v>445</v>
      </c>
      <c r="E10850" s="53" t="str">
        <f t="shared" si="339"/>
        <v>2019_MSCOVINGTON</v>
      </c>
      <c r="F10850" s="52">
        <v>484350</v>
      </c>
      <c r="G10850" s="53">
        <f t="array" ref="G10850">SUM(IF(A10850=A$5:A10850,IF(C10850=C$5:C10850,1,0),0))</f>
        <v>16</v>
      </c>
    </row>
    <row r="10851" spans="1:7" x14ac:dyDescent="0.25">
      <c r="A10851" s="52">
        <v>2019</v>
      </c>
      <c r="B10851" s="53" t="str">
        <f t="shared" si="338"/>
        <v>2019_MS17</v>
      </c>
      <c r="C10851" s="52" t="s">
        <v>377</v>
      </c>
      <c r="D10851" s="52" t="s">
        <v>1248</v>
      </c>
      <c r="E10851" s="53" t="str">
        <f t="shared" si="339"/>
        <v>2019_MSDESOTO</v>
      </c>
      <c r="F10851" s="52">
        <v>484350</v>
      </c>
      <c r="G10851" s="53">
        <f t="array" ref="G10851">SUM(IF(A10851=A$5:A10851,IF(C10851=C$5:C10851,1,0),0))</f>
        <v>17</v>
      </c>
    </row>
    <row r="10852" spans="1:7" x14ac:dyDescent="0.25">
      <c r="A10852" s="52">
        <v>2019</v>
      </c>
      <c r="B10852" s="53" t="str">
        <f t="shared" si="338"/>
        <v>2019_MS18</v>
      </c>
      <c r="C10852" s="52" t="s">
        <v>377</v>
      </c>
      <c r="D10852" s="52" t="s">
        <v>1249</v>
      </c>
      <c r="E10852" s="53" t="str">
        <f t="shared" si="339"/>
        <v>2019_MSFORREST</v>
      </c>
      <c r="F10852" s="52">
        <v>484350</v>
      </c>
      <c r="G10852" s="53">
        <f t="array" ref="G10852">SUM(IF(A10852=A$5:A10852,IF(C10852=C$5:C10852,1,0),0))</f>
        <v>18</v>
      </c>
    </row>
    <row r="10853" spans="1:7" x14ac:dyDescent="0.25">
      <c r="A10853" s="52">
        <v>2019</v>
      </c>
      <c r="B10853" s="53" t="str">
        <f t="shared" si="338"/>
        <v>2019_MS19</v>
      </c>
      <c r="C10853" s="52" t="s">
        <v>377</v>
      </c>
      <c r="D10853" s="52" t="s">
        <v>455</v>
      </c>
      <c r="E10853" s="53" t="str">
        <f t="shared" si="339"/>
        <v>2019_MSFRANKLIN</v>
      </c>
      <c r="F10853" s="52">
        <v>484350</v>
      </c>
      <c r="G10853" s="53">
        <f t="array" ref="G10853">SUM(IF(A10853=A$5:A10853,IF(C10853=C$5:C10853,1,0),0))</f>
        <v>19</v>
      </c>
    </row>
    <row r="10854" spans="1:7" x14ac:dyDescent="0.25">
      <c r="A10854" s="52">
        <v>2019</v>
      </c>
      <c r="B10854" s="53" t="str">
        <f t="shared" si="338"/>
        <v>2019_MS20</v>
      </c>
      <c r="C10854" s="52" t="s">
        <v>377</v>
      </c>
      <c r="D10854" s="52" t="s">
        <v>1250</v>
      </c>
      <c r="E10854" s="53" t="str">
        <f t="shared" si="339"/>
        <v>2019_MSGEORGE</v>
      </c>
      <c r="F10854" s="52">
        <v>484350</v>
      </c>
      <c r="G10854" s="53">
        <f t="array" ref="G10854">SUM(IF(A10854=A$5:A10854,IF(C10854=C$5:C10854,1,0),0))</f>
        <v>20</v>
      </c>
    </row>
    <row r="10855" spans="1:7" x14ac:dyDescent="0.25">
      <c r="A10855" s="52">
        <v>2019</v>
      </c>
      <c r="B10855" s="53" t="str">
        <f t="shared" si="338"/>
        <v>2019_MS21</v>
      </c>
      <c r="C10855" s="52" t="s">
        <v>377</v>
      </c>
      <c r="D10855" s="52" t="s">
        <v>212</v>
      </c>
      <c r="E10855" s="53" t="str">
        <f t="shared" si="339"/>
        <v>2019_MSGREENE</v>
      </c>
      <c r="F10855" s="52">
        <v>484350</v>
      </c>
      <c r="G10855" s="53">
        <f t="array" ref="G10855">SUM(IF(A10855=A$5:A10855,IF(C10855=C$5:C10855,1,0),0))</f>
        <v>21</v>
      </c>
    </row>
    <row r="10856" spans="1:7" x14ac:dyDescent="0.25">
      <c r="A10856" s="52">
        <v>2019</v>
      </c>
      <c r="B10856" s="53" t="str">
        <f t="shared" si="338"/>
        <v>2019_MS22</v>
      </c>
      <c r="C10856" s="52" t="s">
        <v>377</v>
      </c>
      <c r="D10856" s="52" t="s">
        <v>1251</v>
      </c>
      <c r="E10856" s="53" t="str">
        <f t="shared" si="339"/>
        <v>2019_MSGRENADA</v>
      </c>
      <c r="F10856" s="52">
        <v>484350</v>
      </c>
      <c r="G10856" s="53">
        <f t="array" ref="G10856">SUM(IF(A10856=A$5:A10856,IF(C10856=C$5:C10856,1,0),0))</f>
        <v>22</v>
      </c>
    </row>
    <row r="10857" spans="1:7" x14ac:dyDescent="0.25">
      <c r="A10857" s="52">
        <v>2019</v>
      </c>
      <c r="B10857" s="53" t="str">
        <f t="shared" si="338"/>
        <v>2019_MS23</v>
      </c>
      <c r="C10857" s="52" t="s">
        <v>377</v>
      </c>
      <c r="D10857" s="52" t="s">
        <v>723</v>
      </c>
      <c r="E10857" s="53" t="str">
        <f t="shared" si="339"/>
        <v>2019_MSHANCOCK</v>
      </c>
      <c r="F10857" s="52">
        <v>484350</v>
      </c>
      <c r="G10857" s="53">
        <f t="array" ref="G10857">SUM(IF(A10857=A$5:A10857,IF(C10857=C$5:C10857,1,0),0))</f>
        <v>23</v>
      </c>
    </row>
    <row r="10858" spans="1:7" x14ac:dyDescent="0.25">
      <c r="A10858" s="52">
        <v>2019</v>
      </c>
      <c r="B10858" s="53" t="str">
        <f t="shared" si="338"/>
        <v>2019_MS24</v>
      </c>
      <c r="C10858" s="52" t="s">
        <v>377</v>
      </c>
      <c r="D10858" s="52" t="s">
        <v>867</v>
      </c>
      <c r="E10858" s="53" t="str">
        <f t="shared" si="339"/>
        <v>2019_MSHARRISON</v>
      </c>
      <c r="F10858" s="52">
        <v>484350</v>
      </c>
      <c r="G10858" s="53">
        <f t="array" ref="G10858">SUM(IF(A10858=A$5:A10858,IF(C10858=C$5:C10858,1,0),0))</f>
        <v>24</v>
      </c>
    </row>
    <row r="10859" spans="1:7" x14ac:dyDescent="0.25">
      <c r="A10859" s="52">
        <v>2019</v>
      </c>
      <c r="B10859" s="53" t="str">
        <f t="shared" si="338"/>
        <v>2019_MS25</v>
      </c>
      <c r="C10859" s="52" t="s">
        <v>377</v>
      </c>
      <c r="D10859" s="52" t="s">
        <v>1252</v>
      </c>
      <c r="E10859" s="53" t="str">
        <f t="shared" si="339"/>
        <v>2019_MSHINDS</v>
      </c>
      <c r="F10859" s="52">
        <v>484350</v>
      </c>
      <c r="G10859" s="53">
        <f t="array" ref="G10859">SUM(IF(A10859=A$5:A10859,IF(C10859=C$5:C10859,1,0),0))</f>
        <v>25</v>
      </c>
    </row>
    <row r="10860" spans="1:7" x14ac:dyDescent="0.25">
      <c r="A10860" s="52">
        <v>2019</v>
      </c>
      <c r="B10860" s="53" t="str">
        <f t="shared" si="338"/>
        <v>2019_MS26</v>
      </c>
      <c r="C10860" s="52" t="s">
        <v>377</v>
      </c>
      <c r="D10860" s="52" t="s">
        <v>648</v>
      </c>
      <c r="E10860" s="53" t="str">
        <f t="shared" si="339"/>
        <v>2019_MSHOLMES</v>
      </c>
      <c r="F10860" s="52">
        <v>484350</v>
      </c>
      <c r="G10860" s="53">
        <f t="array" ref="G10860">SUM(IF(A10860=A$5:A10860,IF(C10860=C$5:C10860,1,0),0))</f>
        <v>26</v>
      </c>
    </row>
    <row r="10861" spans="1:7" x14ac:dyDescent="0.25">
      <c r="A10861" s="52">
        <v>2019</v>
      </c>
      <c r="B10861" s="53" t="str">
        <f t="shared" si="338"/>
        <v>2019_MS27</v>
      </c>
      <c r="C10861" s="52" t="s">
        <v>377</v>
      </c>
      <c r="D10861" s="52" t="s">
        <v>1253</v>
      </c>
      <c r="E10861" s="53" t="str">
        <f t="shared" si="339"/>
        <v>2019_MSHUMPHREYS</v>
      </c>
      <c r="F10861" s="52">
        <v>484350</v>
      </c>
      <c r="G10861" s="53">
        <f t="array" ref="G10861">SUM(IF(A10861=A$5:A10861,IF(C10861=C$5:C10861,1,0),0))</f>
        <v>27</v>
      </c>
    </row>
    <row r="10862" spans="1:7" x14ac:dyDescent="0.25">
      <c r="A10862" s="52">
        <v>2019</v>
      </c>
      <c r="B10862" s="53" t="str">
        <f t="shared" si="338"/>
        <v>2019_MS28</v>
      </c>
      <c r="C10862" s="52" t="s">
        <v>377</v>
      </c>
      <c r="D10862" s="52" t="s">
        <v>1254</v>
      </c>
      <c r="E10862" s="53" t="str">
        <f t="shared" si="339"/>
        <v>2019_MSISSAQUENA</v>
      </c>
      <c r="F10862" s="52">
        <v>484350</v>
      </c>
      <c r="G10862" s="53">
        <f t="array" ref="G10862">SUM(IF(A10862=A$5:A10862,IF(C10862=C$5:C10862,1,0),0))</f>
        <v>28</v>
      </c>
    </row>
    <row r="10863" spans="1:7" x14ac:dyDescent="0.25">
      <c r="A10863" s="52">
        <v>2019</v>
      </c>
      <c r="B10863" s="53" t="str">
        <f t="shared" si="338"/>
        <v>2019_MS29</v>
      </c>
      <c r="C10863" s="52" t="s">
        <v>377</v>
      </c>
      <c r="D10863" s="52" t="s">
        <v>1255</v>
      </c>
      <c r="E10863" s="53" t="str">
        <f t="shared" si="339"/>
        <v>2019_MSITAWAMBA</v>
      </c>
      <c r="F10863" s="52">
        <v>484350</v>
      </c>
      <c r="G10863" s="53">
        <f t="array" ref="G10863">SUM(IF(A10863=A$5:A10863,IF(C10863=C$5:C10863,1,0),0))</f>
        <v>29</v>
      </c>
    </row>
    <row r="10864" spans="1:7" x14ac:dyDescent="0.25">
      <c r="A10864" s="52">
        <v>2019</v>
      </c>
      <c r="B10864" s="53" t="str">
        <f t="shared" si="338"/>
        <v>2019_MS30</v>
      </c>
      <c r="C10864" s="52" t="s">
        <v>377</v>
      </c>
      <c r="D10864" s="52" t="s">
        <v>460</v>
      </c>
      <c r="E10864" s="53" t="str">
        <f t="shared" si="339"/>
        <v>2019_MSJACKSON</v>
      </c>
      <c r="F10864" s="52">
        <v>484350</v>
      </c>
      <c r="G10864" s="53">
        <f t="array" ref="G10864">SUM(IF(A10864=A$5:A10864,IF(C10864=C$5:C10864,1,0),0))</f>
        <v>30</v>
      </c>
    </row>
    <row r="10865" spans="1:7" x14ac:dyDescent="0.25">
      <c r="A10865" s="52">
        <v>2019</v>
      </c>
      <c r="B10865" s="53" t="str">
        <f t="shared" si="338"/>
        <v>2019_MS31</v>
      </c>
      <c r="C10865" s="52" t="s">
        <v>377</v>
      </c>
      <c r="D10865" s="52" t="s">
        <v>729</v>
      </c>
      <c r="E10865" s="53" t="str">
        <f t="shared" si="339"/>
        <v>2019_MSJASPER</v>
      </c>
      <c r="F10865" s="52">
        <v>484350</v>
      </c>
      <c r="G10865" s="53">
        <f t="array" ref="G10865">SUM(IF(A10865=A$5:A10865,IF(C10865=C$5:C10865,1,0),0))</f>
        <v>31</v>
      </c>
    </row>
    <row r="10866" spans="1:7" x14ac:dyDescent="0.25">
      <c r="A10866" s="52">
        <v>2019</v>
      </c>
      <c r="B10866" s="53" t="str">
        <f t="shared" si="338"/>
        <v>2019_MS32</v>
      </c>
      <c r="C10866" s="52" t="s">
        <v>377</v>
      </c>
      <c r="D10866" s="52" t="s">
        <v>196</v>
      </c>
      <c r="E10866" s="53" t="str">
        <f t="shared" si="339"/>
        <v>2019_MSJEFFERSON</v>
      </c>
      <c r="F10866" s="52">
        <v>484350</v>
      </c>
      <c r="G10866" s="53">
        <f t="array" ref="G10866">SUM(IF(A10866=A$5:A10866,IF(C10866=C$5:C10866,1,0),0))</f>
        <v>32</v>
      </c>
    </row>
    <row r="10867" spans="1:7" x14ac:dyDescent="0.25">
      <c r="A10867" s="52">
        <v>2019</v>
      </c>
      <c r="B10867" s="53" t="str">
        <f t="shared" si="338"/>
        <v>2019_MS33</v>
      </c>
      <c r="C10867" s="52" t="s">
        <v>377</v>
      </c>
      <c r="D10867" s="52" t="s">
        <v>1072</v>
      </c>
      <c r="E10867" s="53" t="str">
        <f t="shared" si="339"/>
        <v>2019_MSJEFFERSON DAVIS</v>
      </c>
      <c r="F10867" s="52">
        <v>484350</v>
      </c>
      <c r="G10867" s="53">
        <f t="array" ref="G10867">SUM(IF(A10867=A$5:A10867,IF(C10867=C$5:C10867,1,0),0))</f>
        <v>33</v>
      </c>
    </row>
    <row r="10868" spans="1:7" x14ac:dyDescent="0.25">
      <c r="A10868" s="52">
        <v>2019</v>
      </c>
      <c r="B10868" s="53" t="str">
        <f t="shared" si="338"/>
        <v>2019_MS34</v>
      </c>
      <c r="C10868" s="52" t="s">
        <v>377</v>
      </c>
      <c r="D10868" s="52" t="s">
        <v>732</v>
      </c>
      <c r="E10868" s="53" t="str">
        <f t="shared" si="339"/>
        <v>2019_MSJONES</v>
      </c>
      <c r="F10868" s="52">
        <v>484350</v>
      </c>
      <c r="G10868" s="53">
        <f t="array" ref="G10868">SUM(IF(A10868=A$5:A10868,IF(C10868=C$5:C10868,1,0),0))</f>
        <v>34</v>
      </c>
    </row>
    <row r="10869" spans="1:7" x14ac:dyDescent="0.25">
      <c r="A10869" s="52">
        <v>2019</v>
      </c>
      <c r="B10869" s="53" t="str">
        <f t="shared" si="338"/>
        <v>2019_MS35</v>
      </c>
      <c r="C10869" s="52" t="s">
        <v>377</v>
      </c>
      <c r="D10869" s="52" t="s">
        <v>1256</v>
      </c>
      <c r="E10869" s="53" t="str">
        <f t="shared" si="339"/>
        <v>2019_MSKEMPER</v>
      </c>
      <c r="F10869" s="52">
        <v>484350</v>
      </c>
      <c r="G10869" s="53">
        <f t="array" ref="G10869">SUM(IF(A10869=A$5:A10869,IF(C10869=C$5:C10869,1,0),0))</f>
        <v>35</v>
      </c>
    </row>
    <row r="10870" spans="1:7" x14ac:dyDescent="0.25">
      <c r="A10870" s="52">
        <v>2019</v>
      </c>
      <c r="B10870" s="53" t="str">
        <f t="shared" si="338"/>
        <v>2019_MS36</v>
      </c>
      <c r="C10870" s="52" t="s">
        <v>377</v>
      </c>
      <c r="D10870" s="52" t="s">
        <v>526</v>
      </c>
      <c r="E10870" s="53" t="str">
        <f t="shared" si="339"/>
        <v>2019_MSLAFAYETTE</v>
      </c>
      <c r="F10870" s="52">
        <v>484350</v>
      </c>
      <c r="G10870" s="53">
        <f t="array" ref="G10870">SUM(IF(A10870=A$5:A10870,IF(C10870=C$5:C10870,1,0),0))</f>
        <v>36</v>
      </c>
    </row>
    <row r="10871" spans="1:7" x14ac:dyDescent="0.25">
      <c r="A10871" s="52">
        <v>2019</v>
      </c>
      <c r="B10871" s="53" t="str">
        <f t="shared" si="338"/>
        <v>2019_MS37</v>
      </c>
      <c r="C10871" s="52" t="s">
        <v>377</v>
      </c>
      <c r="D10871" s="52" t="s">
        <v>461</v>
      </c>
      <c r="E10871" s="53" t="str">
        <f t="shared" si="339"/>
        <v>2019_MSLAMAR</v>
      </c>
      <c r="F10871" s="52">
        <v>484350</v>
      </c>
      <c r="G10871" s="53">
        <f t="array" ref="G10871">SUM(IF(A10871=A$5:A10871,IF(C10871=C$5:C10871,1,0),0))</f>
        <v>37</v>
      </c>
    </row>
    <row r="10872" spans="1:7" x14ac:dyDescent="0.25">
      <c r="A10872" s="52">
        <v>2019</v>
      </c>
      <c r="B10872" s="53" t="str">
        <f t="shared" si="338"/>
        <v>2019_MS38</v>
      </c>
      <c r="C10872" s="52" t="s">
        <v>377</v>
      </c>
      <c r="D10872" s="52" t="s">
        <v>462</v>
      </c>
      <c r="E10872" s="53" t="str">
        <f t="shared" si="339"/>
        <v>2019_MSLAUDERDALE</v>
      </c>
      <c r="F10872" s="52">
        <v>484350</v>
      </c>
      <c r="G10872" s="53">
        <f t="array" ref="G10872">SUM(IF(A10872=A$5:A10872,IF(C10872=C$5:C10872,1,0),0))</f>
        <v>38</v>
      </c>
    </row>
    <row r="10873" spans="1:7" x14ac:dyDescent="0.25">
      <c r="A10873" s="52">
        <v>2019</v>
      </c>
      <c r="B10873" s="53" t="str">
        <f t="shared" si="338"/>
        <v>2019_MS39</v>
      </c>
      <c r="C10873" s="52" t="s">
        <v>377</v>
      </c>
      <c r="D10873" s="52" t="s">
        <v>463</v>
      </c>
      <c r="E10873" s="53" t="str">
        <f t="shared" si="339"/>
        <v>2019_MSLAWRENCE</v>
      </c>
      <c r="F10873" s="52">
        <v>484350</v>
      </c>
      <c r="G10873" s="53">
        <f t="array" ref="G10873">SUM(IF(A10873=A$5:A10873,IF(C10873=C$5:C10873,1,0),0))</f>
        <v>39</v>
      </c>
    </row>
    <row r="10874" spans="1:7" x14ac:dyDescent="0.25">
      <c r="A10874" s="52">
        <v>2019</v>
      </c>
      <c r="B10874" s="53" t="str">
        <f t="shared" si="338"/>
        <v>2019_MS40</v>
      </c>
      <c r="C10874" s="52" t="s">
        <v>377</v>
      </c>
      <c r="D10874" s="52" t="s">
        <v>1257</v>
      </c>
      <c r="E10874" s="53" t="str">
        <f t="shared" si="339"/>
        <v>2019_MSLEAKE</v>
      </c>
      <c r="F10874" s="52">
        <v>484350</v>
      </c>
      <c r="G10874" s="53">
        <f t="array" ref="G10874">SUM(IF(A10874=A$5:A10874,IF(C10874=C$5:C10874,1,0),0))</f>
        <v>40</v>
      </c>
    </row>
    <row r="10875" spans="1:7" x14ac:dyDescent="0.25">
      <c r="A10875" s="52">
        <v>2019</v>
      </c>
      <c r="B10875" s="53" t="str">
        <f t="shared" si="338"/>
        <v>2019_MS41</v>
      </c>
      <c r="C10875" s="52" t="s">
        <v>377</v>
      </c>
      <c r="D10875" s="52" t="s">
        <v>464</v>
      </c>
      <c r="E10875" s="53" t="str">
        <f t="shared" si="339"/>
        <v>2019_MSLEE</v>
      </c>
      <c r="F10875" s="52">
        <v>484350</v>
      </c>
      <c r="G10875" s="53">
        <f t="array" ref="G10875">SUM(IF(A10875=A$5:A10875,IF(C10875=C$5:C10875,1,0),0))</f>
        <v>41</v>
      </c>
    </row>
    <row r="10876" spans="1:7" x14ac:dyDescent="0.25">
      <c r="A10876" s="52">
        <v>2019</v>
      </c>
      <c r="B10876" s="53" t="str">
        <f t="shared" si="338"/>
        <v>2019_MS42</v>
      </c>
      <c r="C10876" s="52" t="s">
        <v>377</v>
      </c>
      <c r="D10876" s="52" t="s">
        <v>1258</v>
      </c>
      <c r="E10876" s="53" t="str">
        <f t="shared" si="339"/>
        <v>2019_MSLEFLORE</v>
      </c>
      <c r="F10876" s="52">
        <v>484350</v>
      </c>
      <c r="G10876" s="53">
        <f t="array" ref="G10876">SUM(IF(A10876=A$5:A10876,IF(C10876=C$5:C10876,1,0),0))</f>
        <v>42</v>
      </c>
    </row>
    <row r="10877" spans="1:7" x14ac:dyDescent="0.25">
      <c r="A10877" s="52">
        <v>2019</v>
      </c>
      <c r="B10877" s="53" t="str">
        <f t="shared" si="338"/>
        <v>2019_MS43</v>
      </c>
      <c r="C10877" s="52" t="s">
        <v>377</v>
      </c>
      <c r="D10877" s="52" t="s">
        <v>221</v>
      </c>
      <c r="E10877" s="53" t="str">
        <f t="shared" si="339"/>
        <v>2019_MSLINCOLN</v>
      </c>
      <c r="F10877" s="52">
        <v>484350</v>
      </c>
      <c r="G10877" s="53">
        <f t="array" ref="G10877">SUM(IF(A10877=A$5:A10877,IF(C10877=C$5:C10877,1,0),0))</f>
        <v>43</v>
      </c>
    </row>
    <row r="10878" spans="1:7" x14ac:dyDescent="0.25">
      <c r="A10878" s="52">
        <v>2019</v>
      </c>
      <c r="B10878" s="53" t="str">
        <f t="shared" si="338"/>
        <v>2019_MS44</v>
      </c>
      <c r="C10878" s="52" t="s">
        <v>377</v>
      </c>
      <c r="D10878" s="52" t="s">
        <v>466</v>
      </c>
      <c r="E10878" s="53" t="str">
        <f t="shared" si="339"/>
        <v>2019_MSLOWNDES</v>
      </c>
      <c r="F10878" s="52">
        <v>484350</v>
      </c>
      <c r="G10878" s="53">
        <f t="array" ref="G10878">SUM(IF(A10878=A$5:A10878,IF(C10878=C$5:C10878,1,0),0))</f>
        <v>44</v>
      </c>
    </row>
    <row r="10879" spans="1:7" x14ac:dyDescent="0.25">
      <c r="A10879" s="52">
        <v>2019</v>
      </c>
      <c r="B10879" s="53" t="str">
        <f t="shared" si="338"/>
        <v>2019_MS45</v>
      </c>
      <c r="C10879" s="52" t="s">
        <v>377</v>
      </c>
      <c r="D10879" s="52" t="s">
        <v>467</v>
      </c>
      <c r="E10879" s="53" t="str">
        <f t="shared" si="339"/>
        <v>2019_MSMADISON</v>
      </c>
      <c r="F10879" s="52">
        <v>484350</v>
      </c>
      <c r="G10879" s="53">
        <f t="array" ref="G10879">SUM(IF(A10879=A$5:A10879,IF(C10879=C$5:C10879,1,0),0))</f>
        <v>45</v>
      </c>
    </row>
    <row r="10880" spans="1:7" x14ac:dyDescent="0.25">
      <c r="A10880" s="52">
        <v>2019</v>
      </c>
      <c r="B10880" s="53" t="str">
        <f t="shared" si="338"/>
        <v>2019_MS46</v>
      </c>
      <c r="C10880" s="52" t="s">
        <v>377</v>
      </c>
      <c r="D10880" s="52" t="s">
        <v>469</v>
      </c>
      <c r="E10880" s="53" t="str">
        <f t="shared" si="339"/>
        <v>2019_MSMARION</v>
      </c>
      <c r="F10880" s="52">
        <v>484350</v>
      </c>
      <c r="G10880" s="53">
        <f t="array" ref="G10880">SUM(IF(A10880=A$5:A10880,IF(C10880=C$5:C10880,1,0),0))</f>
        <v>46</v>
      </c>
    </row>
    <row r="10881" spans="1:7" x14ac:dyDescent="0.25">
      <c r="A10881" s="52">
        <v>2019</v>
      </c>
      <c r="B10881" s="53" t="str">
        <f t="shared" si="338"/>
        <v>2019_MS47</v>
      </c>
      <c r="C10881" s="52" t="s">
        <v>377</v>
      </c>
      <c r="D10881" s="52" t="s">
        <v>470</v>
      </c>
      <c r="E10881" s="53" t="str">
        <f t="shared" si="339"/>
        <v>2019_MSMARSHALL</v>
      </c>
      <c r="F10881" s="52">
        <v>484350</v>
      </c>
      <c r="G10881" s="53">
        <f t="array" ref="G10881">SUM(IF(A10881=A$5:A10881,IF(C10881=C$5:C10881,1,0),0))</f>
        <v>47</v>
      </c>
    </row>
    <row r="10882" spans="1:7" x14ac:dyDescent="0.25">
      <c r="A10882" s="52">
        <v>2019</v>
      </c>
      <c r="B10882" s="53" t="str">
        <f t="shared" si="338"/>
        <v>2019_MS48</v>
      </c>
      <c r="C10882" s="52" t="s">
        <v>377</v>
      </c>
      <c r="D10882" s="52" t="s">
        <v>210</v>
      </c>
      <c r="E10882" s="53" t="str">
        <f t="shared" si="339"/>
        <v>2019_MSMONROE</v>
      </c>
      <c r="F10882" s="52">
        <v>484350</v>
      </c>
      <c r="G10882" s="53">
        <f t="array" ref="G10882">SUM(IF(A10882=A$5:A10882,IF(C10882=C$5:C10882,1,0),0))</f>
        <v>48</v>
      </c>
    </row>
    <row r="10883" spans="1:7" x14ac:dyDescent="0.25">
      <c r="A10883" s="52">
        <v>2019</v>
      </c>
      <c r="B10883" s="53" t="str">
        <f t="shared" si="338"/>
        <v>2019_MS49</v>
      </c>
      <c r="C10883" s="52" t="s">
        <v>377</v>
      </c>
      <c r="D10883" s="52" t="s">
        <v>232</v>
      </c>
      <c r="E10883" s="53" t="str">
        <f t="shared" si="339"/>
        <v>2019_MSMONTGOMERY</v>
      </c>
      <c r="F10883" s="52">
        <v>484350</v>
      </c>
      <c r="G10883" s="53">
        <f t="array" ref="G10883">SUM(IF(A10883=A$5:A10883,IF(C10883=C$5:C10883,1,0),0))</f>
        <v>49</v>
      </c>
    </row>
    <row r="10884" spans="1:7" x14ac:dyDescent="0.25">
      <c r="A10884" s="52">
        <v>2019</v>
      </c>
      <c r="B10884" s="53" t="str">
        <f t="shared" si="338"/>
        <v>2019_MS50</v>
      </c>
      <c r="C10884" s="52" t="s">
        <v>377</v>
      </c>
      <c r="D10884" s="52" t="s">
        <v>1259</v>
      </c>
      <c r="E10884" s="53" t="str">
        <f t="shared" si="339"/>
        <v>2019_MSNESHOBA</v>
      </c>
      <c r="F10884" s="52">
        <v>484350</v>
      </c>
      <c r="G10884" s="53">
        <f t="array" ref="G10884">SUM(IF(A10884=A$5:A10884,IF(C10884=C$5:C10884,1,0),0))</f>
        <v>50</v>
      </c>
    </row>
    <row r="10885" spans="1:7" x14ac:dyDescent="0.25">
      <c r="A10885" s="52">
        <v>2019</v>
      </c>
      <c r="B10885" s="53" t="str">
        <f t="shared" si="338"/>
        <v>2019_MS51</v>
      </c>
      <c r="C10885" s="52" t="s">
        <v>377</v>
      </c>
      <c r="D10885" s="52" t="s">
        <v>531</v>
      </c>
      <c r="E10885" s="53" t="str">
        <f t="shared" si="339"/>
        <v>2019_MSNEWTON</v>
      </c>
      <c r="F10885" s="52">
        <v>484350</v>
      </c>
      <c r="G10885" s="53">
        <f t="array" ref="G10885">SUM(IF(A10885=A$5:A10885,IF(C10885=C$5:C10885,1,0),0))</f>
        <v>51</v>
      </c>
    </row>
    <row r="10886" spans="1:7" x14ac:dyDescent="0.25">
      <c r="A10886" s="52">
        <v>2019</v>
      </c>
      <c r="B10886" s="53" t="str">
        <f t="shared" ref="B10886:B10949" si="340">A10886&amp;"_"&amp;C10886&amp;G10886</f>
        <v>2019_MS52</v>
      </c>
      <c r="C10886" s="52" t="s">
        <v>377</v>
      </c>
      <c r="D10886" s="52" t="s">
        <v>1260</v>
      </c>
      <c r="E10886" s="53" t="str">
        <f t="shared" ref="E10886:E10949" si="341">A10886&amp;"_"&amp;C10886&amp;D10886</f>
        <v>2019_MSNOXUBEE</v>
      </c>
      <c r="F10886" s="52">
        <v>484350</v>
      </c>
      <c r="G10886" s="53">
        <f t="array" ref="G10886">SUM(IF(A10886=A$5:A10886,IF(C10886=C$5:C10886,1,0),0))</f>
        <v>52</v>
      </c>
    </row>
    <row r="10887" spans="1:7" x14ac:dyDescent="0.25">
      <c r="A10887" s="52">
        <v>2019</v>
      </c>
      <c r="B10887" s="53" t="str">
        <f t="shared" si="340"/>
        <v>2019_MS53</v>
      </c>
      <c r="C10887" s="52" t="s">
        <v>377</v>
      </c>
      <c r="D10887" s="52" t="s">
        <v>1261</v>
      </c>
      <c r="E10887" s="53" t="str">
        <f t="shared" si="341"/>
        <v>2019_MSOKTIBBEHA</v>
      </c>
      <c r="F10887" s="52">
        <v>484350</v>
      </c>
      <c r="G10887" s="53">
        <f t="array" ref="G10887">SUM(IF(A10887=A$5:A10887,IF(C10887=C$5:C10887,1,0),0))</f>
        <v>53</v>
      </c>
    </row>
    <row r="10888" spans="1:7" x14ac:dyDescent="0.25">
      <c r="A10888" s="52">
        <v>2019</v>
      </c>
      <c r="B10888" s="53" t="str">
        <f t="shared" si="340"/>
        <v>2019_MS54</v>
      </c>
      <c r="C10888" s="52" t="s">
        <v>377</v>
      </c>
      <c r="D10888" s="52" t="s">
        <v>1262</v>
      </c>
      <c r="E10888" s="53" t="str">
        <f t="shared" si="341"/>
        <v>2019_MSPANOLA</v>
      </c>
      <c r="F10888" s="52">
        <v>484350</v>
      </c>
      <c r="G10888" s="53">
        <f t="array" ref="G10888">SUM(IF(A10888=A$5:A10888,IF(C10888=C$5:C10888,1,0),0))</f>
        <v>54</v>
      </c>
    </row>
    <row r="10889" spans="1:7" x14ac:dyDescent="0.25">
      <c r="A10889" s="52">
        <v>2019</v>
      </c>
      <c r="B10889" s="53" t="str">
        <f t="shared" si="340"/>
        <v>2019_MS55</v>
      </c>
      <c r="C10889" s="52" t="s">
        <v>377</v>
      </c>
      <c r="D10889" s="52" t="s">
        <v>1263</v>
      </c>
      <c r="E10889" s="53" t="str">
        <f t="shared" si="341"/>
        <v>2019_MSPEARL RIVER</v>
      </c>
      <c r="F10889" s="52">
        <v>484350</v>
      </c>
      <c r="G10889" s="53">
        <f t="array" ref="G10889">SUM(IF(A10889=A$5:A10889,IF(C10889=C$5:C10889,1,0),0))</f>
        <v>55</v>
      </c>
    </row>
    <row r="10890" spans="1:7" x14ac:dyDescent="0.25">
      <c r="A10890" s="52">
        <v>2019</v>
      </c>
      <c r="B10890" s="53" t="str">
        <f t="shared" si="340"/>
        <v>2019_MS56</v>
      </c>
      <c r="C10890" s="52" t="s">
        <v>377</v>
      </c>
      <c r="D10890" s="52" t="s">
        <v>473</v>
      </c>
      <c r="E10890" s="53" t="str">
        <f t="shared" si="341"/>
        <v>2019_MSPERRY</v>
      </c>
      <c r="F10890" s="52">
        <v>484350</v>
      </c>
      <c r="G10890" s="53">
        <f t="array" ref="G10890">SUM(IF(A10890=A$5:A10890,IF(C10890=C$5:C10890,1,0),0))</f>
        <v>56</v>
      </c>
    </row>
    <row r="10891" spans="1:7" x14ac:dyDescent="0.25">
      <c r="A10891" s="52">
        <v>2019</v>
      </c>
      <c r="B10891" s="53" t="str">
        <f t="shared" si="340"/>
        <v>2019_MS57</v>
      </c>
      <c r="C10891" s="52" t="s">
        <v>377</v>
      </c>
      <c r="D10891" s="52" t="s">
        <v>277</v>
      </c>
      <c r="E10891" s="53" t="str">
        <f t="shared" si="341"/>
        <v>2019_MSPIKE</v>
      </c>
      <c r="F10891" s="52">
        <v>484350</v>
      </c>
      <c r="G10891" s="53">
        <f t="array" ref="G10891">SUM(IF(A10891=A$5:A10891,IF(C10891=C$5:C10891,1,0),0))</f>
        <v>57</v>
      </c>
    </row>
    <row r="10892" spans="1:7" x14ac:dyDescent="0.25">
      <c r="A10892" s="52">
        <v>2019</v>
      </c>
      <c r="B10892" s="53" t="str">
        <f t="shared" si="340"/>
        <v>2019_MS58</v>
      </c>
      <c r="C10892" s="52" t="s">
        <v>377</v>
      </c>
      <c r="D10892" s="52" t="s">
        <v>1264</v>
      </c>
      <c r="E10892" s="53" t="str">
        <f t="shared" si="341"/>
        <v>2019_MSPONTOTOC</v>
      </c>
      <c r="F10892" s="52">
        <v>484350</v>
      </c>
      <c r="G10892" s="53">
        <f t="array" ref="G10892">SUM(IF(A10892=A$5:A10892,IF(C10892=C$5:C10892,1,0),0))</f>
        <v>58</v>
      </c>
    </row>
    <row r="10893" spans="1:7" x14ac:dyDescent="0.25">
      <c r="A10893" s="52">
        <v>2019</v>
      </c>
      <c r="B10893" s="53" t="str">
        <f t="shared" si="340"/>
        <v>2019_MS59</v>
      </c>
      <c r="C10893" s="52" t="s">
        <v>377</v>
      </c>
      <c r="D10893" s="52" t="s">
        <v>1265</v>
      </c>
      <c r="E10893" s="53" t="str">
        <f t="shared" si="341"/>
        <v>2019_MSPRENTISS</v>
      </c>
      <c r="F10893" s="52">
        <v>484350</v>
      </c>
      <c r="G10893" s="53">
        <f t="array" ref="G10893">SUM(IF(A10893=A$5:A10893,IF(C10893=C$5:C10893,1,0),0))</f>
        <v>59</v>
      </c>
    </row>
    <row r="10894" spans="1:7" x14ac:dyDescent="0.25">
      <c r="A10894" s="52">
        <v>2019</v>
      </c>
      <c r="B10894" s="53" t="str">
        <f t="shared" si="340"/>
        <v>2019_MS60</v>
      </c>
      <c r="C10894" s="52" t="s">
        <v>377</v>
      </c>
      <c r="D10894" s="52" t="s">
        <v>747</v>
      </c>
      <c r="E10894" s="53" t="str">
        <f t="shared" si="341"/>
        <v>2019_MSQUITMAN</v>
      </c>
      <c r="F10894" s="52">
        <v>484350</v>
      </c>
      <c r="G10894" s="53">
        <f t="array" ref="G10894">SUM(IF(A10894=A$5:A10894,IF(C10894=C$5:C10894,1,0),0))</f>
        <v>60</v>
      </c>
    </row>
    <row r="10895" spans="1:7" x14ac:dyDescent="0.25">
      <c r="A10895" s="52">
        <v>2019</v>
      </c>
      <c r="B10895" s="53" t="str">
        <f t="shared" si="340"/>
        <v>2019_MS61</v>
      </c>
      <c r="C10895" s="52" t="s">
        <v>377</v>
      </c>
      <c r="D10895" s="52" t="s">
        <v>1266</v>
      </c>
      <c r="E10895" s="53" t="str">
        <f t="shared" si="341"/>
        <v>2019_MSRANKIN</v>
      </c>
      <c r="F10895" s="52">
        <v>484350</v>
      </c>
      <c r="G10895" s="53">
        <f t="array" ref="G10895">SUM(IF(A10895=A$5:A10895,IF(C10895=C$5:C10895,1,0),0))</f>
        <v>61</v>
      </c>
    </row>
    <row r="10896" spans="1:7" x14ac:dyDescent="0.25">
      <c r="A10896" s="52">
        <v>2019</v>
      </c>
      <c r="B10896" s="53" t="str">
        <f t="shared" si="340"/>
        <v>2019_MS62</v>
      </c>
      <c r="C10896" s="52" t="s">
        <v>377</v>
      </c>
      <c r="D10896" s="52" t="s">
        <v>541</v>
      </c>
      <c r="E10896" s="53" t="str">
        <f t="shared" si="341"/>
        <v>2019_MSSCOTT</v>
      </c>
      <c r="F10896" s="52">
        <v>484350</v>
      </c>
      <c r="G10896" s="53">
        <f t="array" ref="G10896">SUM(IF(A10896=A$5:A10896,IF(C10896=C$5:C10896,1,0),0))</f>
        <v>62</v>
      </c>
    </row>
    <row r="10897" spans="1:7" x14ac:dyDescent="0.25">
      <c r="A10897" s="52">
        <v>2019</v>
      </c>
      <c r="B10897" s="53" t="str">
        <f t="shared" si="340"/>
        <v>2019_MS63</v>
      </c>
      <c r="C10897" s="52" t="s">
        <v>377</v>
      </c>
      <c r="D10897" s="52" t="s">
        <v>1267</v>
      </c>
      <c r="E10897" s="53" t="str">
        <f t="shared" si="341"/>
        <v>2019_MSSHARKEY</v>
      </c>
      <c r="F10897" s="52">
        <v>484350</v>
      </c>
      <c r="G10897" s="53">
        <f t="array" ref="G10897">SUM(IF(A10897=A$5:A10897,IF(C10897=C$5:C10897,1,0),0))</f>
        <v>63</v>
      </c>
    </row>
    <row r="10898" spans="1:7" x14ac:dyDescent="0.25">
      <c r="A10898" s="52">
        <v>2019</v>
      </c>
      <c r="B10898" s="53" t="str">
        <f t="shared" si="340"/>
        <v>2019_MS64</v>
      </c>
      <c r="C10898" s="52" t="s">
        <v>377</v>
      </c>
      <c r="D10898" s="52" t="s">
        <v>1048</v>
      </c>
      <c r="E10898" s="53" t="str">
        <f t="shared" si="341"/>
        <v>2019_MSSIMPSON</v>
      </c>
      <c r="F10898" s="52">
        <v>484350</v>
      </c>
      <c r="G10898" s="53">
        <f t="array" ref="G10898">SUM(IF(A10898=A$5:A10898,IF(C10898=C$5:C10898,1,0),0))</f>
        <v>64</v>
      </c>
    </row>
    <row r="10899" spans="1:7" x14ac:dyDescent="0.25">
      <c r="A10899" s="52">
        <v>2019</v>
      </c>
      <c r="B10899" s="53" t="str">
        <f t="shared" si="340"/>
        <v>2019_MS65</v>
      </c>
      <c r="C10899" s="52" t="s">
        <v>377</v>
      </c>
      <c r="D10899" s="52" t="s">
        <v>292</v>
      </c>
      <c r="E10899" s="53" t="str">
        <f t="shared" si="341"/>
        <v>2019_MSSMITH</v>
      </c>
      <c r="F10899" s="52">
        <v>484350</v>
      </c>
      <c r="G10899" s="53">
        <f t="array" ref="G10899">SUM(IF(A10899=A$5:A10899,IF(C10899=C$5:C10899,1,0),0))</f>
        <v>65</v>
      </c>
    </row>
    <row r="10900" spans="1:7" x14ac:dyDescent="0.25">
      <c r="A10900" s="52">
        <v>2019</v>
      </c>
      <c r="B10900" s="53" t="str">
        <f t="shared" si="340"/>
        <v>2019_MS66</v>
      </c>
      <c r="C10900" s="52" t="s">
        <v>377</v>
      </c>
      <c r="D10900" s="52" t="s">
        <v>546</v>
      </c>
      <c r="E10900" s="53" t="str">
        <f t="shared" si="341"/>
        <v>2019_MSSTONE</v>
      </c>
      <c r="F10900" s="52">
        <v>484350</v>
      </c>
      <c r="G10900" s="53">
        <f t="array" ref="G10900">SUM(IF(A10900=A$5:A10900,IF(C10900=C$5:C10900,1,0),0))</f>
        <v>66</v>
      </c>
    </row>
    <row r="10901" spans="1:7" x14ac:dyDescent="0.25">
      <c r="A10901" s="52">
        <v>2019</v>
      </c>
      <c r="B10901" s="53" t="str">
        <f t="shared" si="340"/>
        <v>2019_MS67</v>
      </c>
      <c r="C10901" s="52" t="s">
        <v>377</v>
      </c>
      <c r="D10901" s="52" t="s">
        <v>1268</v>
      </c>
      <c r="E10901" s="53" t="str">
        <f t="shared" si="341"/>
        <v>2019_MSSUNFLOWER</v>
      </c>
      <c r="F10901" s="52">
        <v>484350</v>
      </c>
      <c r="G10901" s="53">
        <f t="array" ref="G10901">SUM(IF(A10901=A$5:A10901,IF(C10901=C$5:C10901,1,0),0))</f>
        <v>67</v>
      </c>
    </row>
    <row r="10902" spans="1:7" x14ac:dyDescent="0.25">
      <c r="A10902" s="52">
        <v>2019</v>
      </c>
      <c r="B10902" s="53" t="str">
        <f t="shared" si="340"/>
        <v>2019_MS68</v>
      </c>
      <c r="C10902" s="52" t="s">
        <v>377</v>
      </c>
      <c r="D10902" s="52" t="s">
        <v>1269</v>
      </c>
      <c r="E10902" s="53" t="str">
        <f t="shared" si="341"/>
        <v>2019_MSTALLAHATCHIE</v>
      </c>
      <c r="F10902" s="52">
        <v>484350</v>
      </c>
      <c r="G10902" s="53">
        <f t="array" ref="G10902">SUM(IF(A10902=A$5:A10902,IF(C10902=C$5:C10902,1,0),0))</f>
        <v>68</v>
      </c>
    </row>
    <row r="10903" spans="1:7" x14ac:dyDescent="0.25">
      <c r="A10903" s="52">
        <v>2019</v>
      </c>
      <c r="B10903" s="53" t="str">
        <f t="shared" si="340"/>
        <v>2019_MS69</v>
      </c>
      <c r="C10903" s="52" t="s">
        <v>377</v>
      </c>
      <c r="D10903" s="52" t="s">
        <v>1270</v>
      </c>
      <c r="E10903" s="53" t="str">
        <f t="shared" si="341"/>
        <v>2019_MSTATE</v>
      </c>
      <c r="F10903" s="52">
        <v>484350</v>
      </c>
      <c r="G10903" s="53">
        <f t="array" ref="G10903">SUM(IF(A10903=A$5:A10903,IF(C10903=C$5:C10903,1,0),0))</f>
        <v>69</v>
      </c>
    </row>
    <row r="10904" spans="1:7" x14ac:dyDescent="0.25">
      <c r="A10904" s="52">
        <v>2019</v>
      </c>
      <c r="B10904" s="53" t="str">
        <f t="shared" si="340"/>
        <v>2019_MS70</v>
      </c>
      <c r="C10904" s="52" t="s">
        <v>377</v>
      </c>
      <c r="D10904" s="52" t="s">
        <v>1271</v>
      </c>
      <c r="E10904" s="53" t="str">
        <f t="shared" si="341"/>
        <v>2019_MSTIPPAH</v>
      </c>
      <c r="F10904" s="52">
        <v>484350</v>
      </c>
      <c r="G10904" s="53">
        <f t="array" ref="G10904">SUM(IF(A10904=A$5:A10904,IF(C10904=C$5:C10904,1,0),0))</f>
        <v>70</v>
      </c>
    </row>
    <row r="10905" spans="1:7" x14ac:dyDescent="0.25">
      <c r="A10905" s="52">
        <v>2019</v>
      </c>
      <c r="B10905" s="53" t="str">
        <f t="shared" si="340"/>
        <v>2019_MS71</v>
      </c>
      <c r="C10905" s="52" t="s">
        <v>377</v>
      </c>
      <c r="D10905" s="52" t="s">
        <v>1272</v>
      </c>
      <c r="E10905" s="53" t="str">
        <f t="shared" si="341"/>
        <v>2019_MSTISHOMINGO</v>
      </c>
      <c r="F10905" s="52">
        <v>484350</v>
      </c>
      <c r="G10905" s="53">
        <f t="array" ref="G10905">SUM(IF(A10905=A$5:A10905,IF(C10905=C$5:C10905,1,0),0))</f>
        <v>71</v>
      </c>
    </row>
    <row r="10906" spans="1:7" x14ac:dyDescent="0.25">
      <c r="A10906" s="52">
        <v>2019</v>
      </c>
      <c r="B10906" s="53" t="str">
        <f t="shared" si="340"/>
        <v>2019_MS72</v>
      </c>
      <c r="C10906" s="52" t="s">
        <v>377</v>
      </c>
      <c r="D10906" s="52" t="s">
        <v>1273</v>
      </c>
      <c r="E10906" s="53" t="str">
        <f t="shared" si="341"/>
        <v>2019_MSTUNICA</v>
      </c>
      <c r="F10906" s="52">
        <v>484350</v>
      </c>
      <c r="G10906" s="53">
        <f t="array" ref="G10906">SUM(IF(A10906=A$5:A10906,IF(C10906=C$5:C10906,1,0),0))</f>
        <v>72</v>
      </c>
    </row>
    <row r="10907" spans="1:7" x14ac:dyDescent="0.25">
      <c r="A10907" s="52">
        <v>2019</v>
      </c>
      <c r="B10907" s="53" t="str">
        <f t="shared" si="340"/>
        <v>2019_MS73</v>
      </c>
      <c r="C10907" s="52" t="s">
        <v>377</v>
      </c>
      <c r="D10907" s="52" t="s">
        <v>258</v>
      </c>
      <c r="E10907" s="53" t="str">
        <f t="shared" si="341"/>
        <v>2019_MSUNION</v>
      </c>
      <c r="F10907" s="52">
        <v>484350</v>
      </c>
      <c r="G10907" s="53">
        <f t="array" ref="G10907">SUM(IF(A10907=A$5:A10907,IF(C10907=C$5:C10907,1,0),0))</f>
        <v>73</v>
      </c>
    </row>
    <row r="10908" spans="1:7" x14ac:dyDescent="0.25">
      <c r="A10908" s="52">
        <v>2019</v>
      </c>
      <c r="B10908" s="53" t="str">
        <f t="shared" si="340"/>
        <v>2019_MS74</v>
      </c>
      <c r="C10908" s="52" t="s">
        <v>377</v>
      </c>
      <c r="D10908" s="52" t="s">
        <v>1274</v>
      </c>
      <c r="E10908" s="53" t="str">
        <f t="shared" si="341"/>
        <v>2019_MSWALTHALL</v>
      </c>
      <c r="F10908" s="52">
        <v>484350</v>
      </c>
      <c r="G10908" s="53">
        <f t="array" ref="G10908">SUM(IF(A10908=A$5:A10908,IF(C10908=C$5:C10908,1,0),0))</f>
        <v>74</v>
      </c>
    </row>
    <row r="10909" spans="1:7" x14ac:dyDescent="0.25">
      <c r="A10909" s="52">
        <v>2019</v>
      </c>
      <c r="B10909" s="53" t="str">
        <f t="shared" si="340"/>
        <v>2019_MS75</v>
      </c>
      <c r="C10909" s="52" t="s">
        <v>377</v>
      </c>
      <c r="D10909" s="52" t="s">
        <v>336</v>
      </c>
      <c r="E10909" s="53" t="str">
        <f t="shared" si="341"/>
        <v>2019_MSWARREN</v>
      </c>
      <c r="F10909" s="52">
        <v>484350</v>
      </c>
      <c r="G10909" s="53">
        <f t="array" ref="G10909">SUM(IF(A10909=A$5:A10909,IF(C10909=C$5:C10909,1,0),0))</f>
        <v>75</v>
      </c>
    </row>
    <row r="10910" spans="1:7" x14ac:dyDescent="0.25">
      <c r="A10910" s="52">
        <v>2019</v>
      </c>
      <c r="B10910" s="53" t="str">
        <f t="shared" si="340"/>
        <v>2019_MS76</v>
      </c>
      <c r="C10910" s="52" t="s">
        <v>377</v>
      </c>
      <c r="D10910" s="52" t="s">
        <v>125</v>
      </c>
      <c r="E10910" s="53" t="str">
        <f t="shared" si="341"/>
        <v>2019_MSWASHINGTON</v>
      </c>
      <c r="F10910" s="52">
        <v>484350</v>
      </c>
      <c r="G10910" s="53">
        <f t="array" ref="G10910">SUM(IF(A10910=A$5:A10910,IF(C10910=C$5:C10910,1,0),0))</f>
        <v>76</v>
      </c>
    </row>
    <row r="10911" spans="1:7" x14ac:dyDescent="0.25">
      <c r="A10911" s="52">
        <v>2019</v>
      </c>
      <c r="B10911" s="53" t="str">
        <f t="shared" si="340"/>
        <v>2019_MS77</v>
      </c>
      <c r="C10911" s="52" t="s">
        <v>377</v>
      </c>
      <c r="D10911" s="52" t="s">
        <v>770</v>
      </c>
      <c r="E10911" s="53" t="str">
        <f t="shared" si="341"/>
        <v>2019_MSWAYNE</v>
      </c>
      <c r="F10911" s="52">
        <v>484350</v>
      </c>
      <c r="G10911" s="53">
        <f t="array" ref="G10911">SUM(IF(A10911=A$5:A10911,IF(C10911=C$5:C10911,1,0),0))</f>
        <v>77</v>
      </c>
    </row>
    <row r="10912" spans="1:7" x14ac:dyDescent="0.25">
      <c r="A10912" s="52">
        <v>2019</v>
      </c>
      <c r="B10912" s="53" t="str">
        <f t="shared" si="340"/>
        <v>2019_MS78</v>
      </c>
      <c r="C10912" s="52" t="s">
        <v>377</v>
      </c>
      <c r="D10912" s="52" t="s">
        <v>771</v>
      </c>
      <c r="E10912" s="53" t="str">
        <f t="shared" si="341"/>
        <v>2019_MSWEBSTER</v>
      </c>
      <c r="F10912" s="52">
        <v>484350</v>
      </c>
      <c r="G10912" s="53">
        <f t="array" ref="G10912">SUM(IF(A10912=A$5:A10912,IF(C10912=C$5:C10912,1,0),0))</f>
        <v>78</v>
      </c>
    </row>
    <row r="10913" spans="1:7" x14ac:dyDescent="0.25">
      <c r="A10913" s="52">
        <v>2019</v>
      </c>
      <c r="B10913" s="53" t="str">
        <f t="shared" si="340"/>
        <v>2019_MS79</v>
      </c>
      <c r="C10913" s="52" t="s">
        <v>377</v>
      </c>
      <c r="D10913" s="52" t="s">
        <v>775</v>
      </c>
      <c r="E10913" s="53" t="str">
        <f t="shared" si="341"/>
        <v>2019_MSWILKINSON</v>
      </c>
      <c r="F10913" s="52">
        <v>484350</v>
      </c>
      <c r="G10913" s="53">
        <f t="array" ref="G10913">SUM(IF(A10913=A$5:A10913,IF(C10913=C$5:C10913,1,0),0))</f>
        <v>79</v>
      </c>
    </row>
    <row r="10914" spans="1:7" x14ac:dyDescent="0.25">
      <c r="A10914" s="52">
        <v>2019</v>
      </c>
      <c r="B10914" s="53" t="str">
        <f t="shared" si="340"/>
        <v>2019_MS80</v>
      </c>
      <c r="C10914" s="52" t="s">
        <v>377</v>
      </c>
      <c r="D10914" s="52" t="s">
        <v>485</v>
      </c>
      <c r="E10914" s="53" t="str">
        <f t="shared" si="341"/>
        <v>2019_MSWINSTON</v>
      </c>
      <c r="F10914" s="52">
        <v>484350</v>
      </c>
      <c r="G10914" s="53">
        <f t="array" ref="G10914">SUM(IF(A10914=A$5:A10914,IF(C10914=C$5:C10914,1,0),0))</f>
        <v>80</v>
      </c>
    </row>
    <row r="10915" spans="1:7" x14ac:dyDescent="0.25">
      <c r="A10915" s="52">
        <v>2019</v>
      </c>
      <c r="B10915" s="53" t="str">
        <f t="shared" si="340"/>
        <v>2019_MS81</v>
      </c>
      <c r="C10915" s="52" t="s">
        <v>377</v>
      </c>
      <c r="D10915" s="52" t="s">
        <v>1275</v>
      </c>
      <c r="E10915" s="53" t="str">
        <f t="shared" si="341"/>
        <v>2019_MSYALOBUSHA</v>
      </c>
      <c r="F10915" s="52">
        <v>484350</v>
      </c>
      <c r="G10915" s="53">
        <f t="array" ref="G10915">SUM(IF(A10915=A$5:A10915,IF(C10915=C$5:C10915,1,0),0))</f>
        <v>81</v>
      </c>
    </row>
    <row r="10916" spans="1:7" x14ac:dyDescent="0.25">
      <c r="A10916" s="52">
        <v>2019</v>
      </c>
      <c r="B10916" s="53" t="str">
        <f t="shared" si="340"/>
        <v>2019_MS82</v>
      </c>
      <c r="C10916" s="52" t="s">
        <v>377</v>
      </c>
      <c r="D10916" s="52" t="s">
        <v>1276</v>
      </c>
      <c r="E10916" s="53" t="str">
        <f t="shared" si="341"/>
        <v>2019_MSYAZOO</v>
      </c>
      <c r="F10916" s="52">
        <v>484350</v>
      </c>
      <c r="G10916" s="53">
        <f t="array" ref="G10916">SUM(IF(A10916=A$5:A10916,IF(C10916=C$5:C10916,1,0),0))</f>
        <v>82</v>
      </c>
    </row>
    <row r="10917" spans="1:7" x14ac:dyDescent="0.25">
      <c r="A10917" s="52">
        <v>2019</v>
      </c>
      <c r="B10917" s="53" t="str">
        <f t="shared" si="340"/>
        <v>2019_MO1</v>
      </c>
      <c r="C10917" s="52" t="s">
        <v>378</v>
      </c>
      <c r="D10917" s="52" t="s">
        <v>897</v>
      </c>
      <c r="E10917" s="53" t="str">
        <f t="shared" si="341"/>
        <v>2019_MOADAIR</v>
      </c>
      <c r="F10917" s="52">
        <v>484350</v>
      </c>
      <c r="G10917" s="53">
        <f t="array" ref="G10917">SUM(IF(A10917=A$5:A10917,IF(C10917=C$5:C10917,1,0),0))</f>
        <v>1</v>
      </c>
    </row>
    <row r="10918" spans="1:7" x14ac:dyDescent="0.25">
      <c r="A10918" s="52">
        <v>2019</v>
      </c>
      <c r="B10918" s="53" t="str">
        <f t="shared" si="340"/>
        <v>2019_MO2</v>
      </c>
      <c r="C10918" s="52" t="s">
        <v>378</v>
      </c>
      <c r="D10918" s="52" t="s">
        <v>1277</v>
      </c>
      <c r="E10918" s="53" t="str">
        <f t="shared" si="341"/>
        <v>2019_MOANDREW</v>
      </c>
      <c r="F10918" s="52">
        <v>484350</v>
      </c>
      <c r="G10918" s="53">
        <f t="array" ref="G10918">SUM(IF(A10918=A$5:A10918,IF(C10918=C$5:C10918,1,0),0))</f>
        <v>2</v>
      </c>
    </row>
    <row r="10919" spans="1:7" x14ac:dyDescent="0.25">
      <c r="A10919" s="52">
        <v>2019</v>
      </c>
      <c r="B10919" s="53" t="str">
        <f t="shared" si="340"/>
        <v>2019_MO3</v>
      </c>
      <c r="C10919" s="52" t="s">
        <v>378</v>
      </c>
      <c r="D10919" s="52" t="s">
        <v>940</v>
      </c>
      <c r="E10919" s="53" t="str">
        <f t="shared" si="341"/>
        <v>2019_MOATCHISON</v>
      </c>
      <c r="F10919" s="52">
        <v>484350</v>
      </c>
      <c r="G10919" s="53">
        <f t="array" ref="G10919">SUM(IF(A10919=A$5:A10919,IF(C10919=C$5:C10919,1,0),0))</f>
        <v>3</v>
      </c>
    </row>
    <row r="10920" spans="1:7" x14ac:dyDescent="0.25">
      <c r="A10920" s="52">
        <v>2019</v>
      </c>
      <c r="B10920" s="53" t="str">
        <f t="shared" si="340"/>
        <v>2019_MO4</v>
      </c>
      <c r="C10920" s="52" t="s">
        <v>378</v>
      </c>
      <c r="D10920" s="52" t="s">
        <v>1278</v>
      </c>
      <c r="E10920" s="53" t="str">
        <f t="shared" si="341"/>
        <v>2019_MOAUDRAIN</v>
      </c>
      <c r="F10920" s="52">
        <v>484350</v>
      </c>
      <c r="G10920" s="53">
        <f t="array" ref="G10920">SUM(IF(A10920=A$5:A10920,IF(C10920=C$5:C10920,1,0),0))</f>
        <v>4</v>
      </c>
    </row>
    <row r="10921" spans="1:7" x14ac:dyDescent="0.25">
      <c r="A10921" s="52">
        <v>2019</v>
      </c>
      <c r="B10921" s="53" t="str">
        <f t="shared" si="340"/>
        <v>2019_MO5</v>
      </c>
      <c r="C10921" s="52" t="s">
        <v>378</v>
      </c>
      <c r="D10921" s="52" t="s">
        <v>1126</v>
      </c>
      <c r="E10921" s="53" t="str">
        <f t="shared" si="341"/>
        <v>2019_MOBARRY</v>
      </c>
      <c r="F10921" s="52">
        <v>484350</v>
      </c>
      <c r="G10921" s="53">
        <f t="array" ref="G10921">SUM(IF(A10921=A$5:A10921,IF(C10921=C$5:C10921,1,0),0))</f>
        <v>5</v>
      </c>
    </row>
    <row r="10922" spans="1:7" x14ac:dyDescent="0.25">
      <c r="A10922" s="52">
        <v>2019</v>
      </c>
      <c r="B10922" s="53" t="str">
        <f t="shared" si="340"/>
        <v>2019_MO6</v>
      </c>
      <c r="C10922" s="52" t="s">
        <v>378</v>
      </c>
      <c r="D10922" s="52" t="s">
        <v>942</v>
      </c>
      <c r="E10922" s="53" t="str">
        <f t="shared" si="341"/>
        <v>2019_MOBARTON</v>
      </c>
      <c r="F10922" s="52">
        <v>484350</v>
      </c>
      <c r="G10922" s="53">
        <f t="array" ref="G10922">SUM(IF(A10922=A$5:A10922,IF(C10922=C$5:C10922,1,0),0))</f>
        <v>6</v>
      </c>
    </row>
    <row r="10923" spans="1:7" x14ac:dyDescent="0.25">
      <c r="A10923" s="52">
        <v>2019</v>
      </c>
      <c r="B10923" s="53" t="str">
        <f t="shared" si="340"/>
        <v>2019_MO7</v>
      </c>
      <c r="C10923" s="52" t="s">
        <v>378</v>
      </c>
      <c r="D10923" s="52" t="s">
        <v>1279</v>
      </c>
      <c r="E10923" s="53" t="str">
        <f t="shared" si="341"/>
        <v>2019_MOBATES</v>
      </c>
      <c r="F10923" s="52">
        <v>484350</v>
      </c>
      <c r="G10923" s="53">
        <f t="array" ref="G10923">SUM(IF(A10923=A$5:A10923,IF(C10923=C$5:C10923,1,0),0))</f>
        <v>7</v>
      </c>
    </row>
    <row r="10924" spans="1:7" x14ac:dyDescent="0.25">
      <c r="A10924" s="52">
        <v>2019</v>
      </c>
      <c r="B10924" s="53" t="str">
        <f t="shared" si="340"/>
        <v>2019_MO8</v>
      </c>
      <c r="C10924" s="52" t="s">
        <v>378</v>
      </c>
      <c r="D10924" s="52" t="s">
        <v>503</v>
      </c>
      <c r="E10924" s="53" t="str">
        <f t="shared" si="341"/>
        <v>2019_MOBENTON</v>
      </c>
      <c r="F10924" s="52">
        <v>484350</v>
      </c>
      <c r="G10924" s="53">
        <f t="array" ref="G10924">SUM(IF(A10924=A$5:A10924,IF(C10924=C$5:C10924,1,0),0))</f>
        <v>8</v>
      </c>
    </row>
    <row r="10925" spans="1:7" x14ac:dyDescent="0.25">
      <c r="A10925" s="52">
        <v>2019</v>
      </c>
      <c r="B10925" s="53" t="str">
        <f t="shared" si="340"/>
        <v>2019_MO9</v>
      </c>
      <c r="C10925" s="52" t="s">
        <v>378</v>
      </c>
      <c r="D10925" s="52" t="s">
        <v>1280</v>
      </c>
      <c r="E10925" s="53" t="str">
        <f t="shared" si="341"/>
        <v>2019_MOBOLLINGER</v>
      </c>
      <c r="F10925" s="52">
        <v>484350</v>
      </c>
      <c r="G10925" s="53">
        <f t="array" ref="G10925">SUM(IF(A10925=A$5:A10925,IF(C10925=C$5:C10925,1,0),0))</f>
        <v>9</v>
      </c>
    </row>
    <row r="10926" spans="1:7" x14ac:dyDescent="0.25">
      <c r="A10926" s="52">
        <v>2019</v>
      </c>
      <c r="B10926" s="53" t="str">
        <f t="shared" si="340"/>
        <v>2019_MO10</v>
      </c>
      <c r="C10926" s="52" t="s">
        <v>378</v>
      </c>
      <c r="D10926" s="52" t="s">
        <v>504</v>
      </c>
      <c r="E10926" s="53" t="str">
        <f t="shared" si="341"/>
        <v>2019_MOBOONE</v>
      </c>
      <c r="F10926" s="52">
        <v>484350</v>
      </c>
      <c r="G10926" s="53">
        <f t="array" ref="G10926">SUM(IF(A10926=A$5:A10926,IF(C10926=C$5:C10926,1,0),0))</f>
        <v>10</v>
      </c>
    </row>
    <row r="10927" spans="1:7" x14ac:dyDescent="0.25">
      <c r="A10927" s="52">
        <v>2019</v>
      </c>
      <c r="B10927" s="53" t="str">
        <f t="shared" si="340"/>
        <v>2019_MO11</v>
      </c>
      <c r="C10927" s="52" t="s">
        <v>378</v>
      </c>
      <c r="D10927" s="52" t="s">
        <v>903</v>
      </c>
      <c r="E10927" s="53" t="str">
        <f t="shared" si="341"/>
        <v>2019_MOBUCHANAN</v>
      </c>
      <c r="F10927" s="52">
        <v>484350</v>
      </c>
      <c r="G10927" s="53">
        <f t="array" ref="G10927">SUM(IF(A10927=A$5:A10927,IF(C10927=C$5:C10927,1,0),0))</f>
        <v>11</v>
      </c>
    </row>
    <row r="10928" spans="1:7" x14ac:dyDescent="0.25">
      <c r="A10928" s="52">
        <v>2019</v>
      </c>
      <c r="B10928" s="53" t="str">
        <f t="shared" si="340"/>
        <v>2019_MO12</v>
      </c>
      <c r="C10928" s="52" t="s">
        <v>378</v>
      </c>
      <c r="D10928" s="52" t="s">
        <v>433</v>
      </c>
      <c r="E10928" s="53" t="str">
        <f t="shared" si="341"/>
        <v>2019_MOBUTLER</v>
      </c>
      <c r="F10928" s="52">
        <v>484350</v>
      </c>
      <c r="G10928" s="53">
        <f t="array" ref="G10928">SUM(IF(A10928=A$5:A10928,IF(C10928=C$5:C10928,1,0),0))</f>
        <v>12</v>
      </c>
    </row>
    <row r="10929" spans="1:7" x14ac:dyDescent="0.25">
      <c r="A10929" s="52">
        <v>2019</v>
      </c>
      <c r="B10929" s="53" t="str">
        <f t="shared" si="340"/>
        <v>2019_MO13</v>
      </c>
      <c r="C10929" s="52" t="s">
        <v>378</v>
      </c>
      <c r="D10929" s="52" t="s">
        <v>1011</v>
      </c>
      <c r="E10929" s="53" t="str">
        <f t="shared" si="341"/>
        <v>2019_MOCALDWELL</v>
      </c>
      <c r="F10929" s="52">
        <v>484350</v>
      </c>
      <c r="G10929" s="53">
        <f t="array" ref="G10929">SUM(IF(A10929=A$5:A10929,IF(C10929=C$5:C10929,1,0),0))</f>
        <v>13</v>
      </c>
    </row>
    <row r="10930" spans="1:7" x14ac:dyDescent="0.25">
      <c r="A10930" s="52">
        <v>2019</v>
      </c>
      <c r="B10930" s="53" t="str">
        <f t="shared" si="340"/>
        <v>2019_MO14</v>
      </c>
      <c r="C10930" s="52" t="s">
        <v>378</v>
      </c>
      <c r="D10930" s="52" t="s">
        <v>1281</v>
      </c>
      <c r="E10930" s="53" t="str">
        <f t="shared" si="341"/>
        <v>2019_MOCALLAWAY</v>
      </c>
      <c r="F10930" s="52">
        <v>484350</v>
      </c>
      <c r="G10930" s="53">
        <f t="array" ref="G10930">SUM(IF(A10930=A$5:A10930,IF(C10930=C$5:C10930,1,0),0))</f>
        <v>14</v>
      </c>
    </row>
    <row r="10931" spans="1:7" x14ac:dyDescent="0.25">
      <c r="A10931" s="52">
        <v>2019</v>
      </c>
      <c r="B10931" s="53" t="str">
        <f t="shared" si="340"/>
        <v>2019_MO15</v>
      </c>
      <c r="C10931" s="52" t="s">
        <v>378</v>
      </c>
      <c r="D10931" s="52" t="s">
        <v>270</v>
      </c>
      <c r="E10931" s="53" t="str">
        <f t="shared" si="341"/>
        <v>2019_MOCAMDEN</v>
      </c>
      <c r="F10931" s="52">
        <v>484350</v>
      </c>
      <c r="G10931" s="53">
        <f t="array" ref="G10931">SUM(IF(A10931=A$5:A10931,IF(C10931=C$5:C10931,1,0),0))</f>
        <v>15</v>
      </c>
    </row>
    <row r="10932" spans="1:7" x14ac:dyDescent="0.25">
      <c r="A10932" s="52">
        <v>2019</v>
      </c>
      <c r="B10932" s="53" t="str">
        <f t="shared" si="340"/>
        <v>2019_MO16</v>
      </c>
      <c r="C10932" s="52" t="s">
        <v>378</v>
      </c>
      <c r="D10932" s="52" t="s">
        <v>1282</v>
      </c>
      <c r="E10932" s="53" t="str">
        <f t="shared" si="341"/>
        <v>2019_MOCAPE GIRARDEAU</v>
      </c>
      <c r="F10932" s="52">
        <v>484350</v>
      </c>
      <c r="G10932" s="53">
        <f t="array" ref="G10932">SUM(IF(A10932=A$5:A10932,IF(C10932=C$5:C10932,1,0),0))</f>
        <v>16</v>
      </c>
    </row>
    <row r="10933" spans="1:7" x14ac:dyDescent="0.25">
      <c r="A10933" s="52">
        <v>2019</v>
      </c>
      <c r="B10933" s="53" t="str">
        <f t="shared" si="340"/>
        <v>2019_MO17</v>
      </c>
      <c r="C10933" s="52" t="s">
        <v>378</v>
      </c>
      <c r="D10933" s="52" t="s">
        <v>227</v>
      </c>
      <c r="E10933" s="53" t="str">
        <f t="shared" si="341"/>
        <v>2019_MOCARROLL</v>
      </c>
      <c r="F10933" s="52">
        <v>484350</v>
      </c>
      <c r="G10933" s="53">
        <f t="array" ref="G10933">SUM(IF(A10933=A$5:A10933,IF(C10933=C$5:C10933,1,0),0))</f>
        <v>17</v>
      </c>
    </row>
    <row r="10934" spans="1:7" x14ac:dyDescent="0.25">
      <c r="A10934" s="52">
        <v>2019</v>
      </c>
      <c r="B10934" s="53" t="str">
        <f t="shared" si="340"/>
        <v>2019_MO18</v>
      </c>
      <c r="C10934" s="52" t="s">
        <v>378</v>
      </c>
      <c r="D10934" s="52" t="s">
        <v>1015</v>
      </c>
      <c r="E10934" s="53" t="str">
        <f t="shared" si="341"/>
        <v>2019_MOCARTER</v>
      </c>
      <c r="F10934" s="52">
        <v>484350</v>
      </c>
      <c r="G10934" s="53">
        <f t="array" ref="G10934">SUM(IF(A10934=A$5:A10934,IF(C10934=C$5:C10934,1,0),0))</f>
        <v>18</v>
      </c>
    </row>
    <row r="10935" spans="1:7" x14ac:dyDescent="0.25">
      <c r="A10935" s="52">
        <v>2019</v>
      </c>
      <c r="B10935" s="53" t="str">
        <f t="shared" si="340"/>
        <v>2019_MO19</v>
      </c>
      <c r="C10935" s="52" t="s">
        <v>378</v>
      </c>
      <c r="D10935" s="52" t="s">
        <v>810</v>
      </c>
      <c r="E10935" s="53" t="str">
        <f t="shared" si="341"/>
        <v>2019_MOCASS</v>
      </c>
      <c r="F10935" s="52">
        <v>484350</v>
      </c>
      <c r="G10935" s="53">
        <f t="array" ref="G10935">SUM(IF(A10935=A$5:A10935,IF(C10935=C$5:C10935,1,0),0))</f>
        <v>19</v>
      </c>
    </row>
    <row r="10936" spans="1:7" x14ac:dyDescent="0.25">
      <c r="A10936" s="52">
        <v>2019</v>
      </c>
      <c r="B10936" s="53" t="str">
        <f t="shared" si="340"/>
        <v>2019_MO20</v>
      </c>
      <c r="C10936" s="52" t="s">
        <v>378</v>
      </c>
      <c r="D10936" s="52" t="s">
        <v>905</v>
      </c>
      <c r="E10936" s="53" t="str">
        <f t="shared" si="341"/>
        <v>2019_MOCEDAR</v>
      </c>
      <c r="F10936" s="52">
        <v>484350</v>
      </c>
      <c r="G10936" s="53">
        <f t="array" ref="G10936">SUM(IF(A10936=A$5:A10936,IF(C10936=C$5:C10936,1,0),0))</f>
        <v>20</v>
      </c>
    </row>
    <row r="10937" spans="1:7" x14ac:dyDescent="0.25">
      <c r="A10937" s="52">
        <v>2019</v>
      </c>
      <c r="B10937" s="53" t="str">
        <f t="shared" si="340"/>
        <v>2019_MO21</v>
      </c>
      <c r="C10937" s="52" t="s">
        <v>378</v>
      </c>
      <c r="D10937" s="52" t="s">
        <v>1283</v>
      </c>
      <c r="E10937" s="53" t="str">
        <f t="shared" si="341"/>
        <v>2019_MOCHARITON</v>
      </c>
      <c r="F10937" s="52">
        <v>484350</v>
      </c>
      <c r="G10937" s="53">
        <f t="array" ref="G10937">SUM(IF(A10937=A$5:A10937,IF(C10937=C$5:C10937,1,0),0))</f>
        <v>21</v>
      </c>
    </row>
    <row r="10938" spans="1:7" x14ac:dyDescent="0.25">
      <c r="A10938" s="52">
        <v>2019</v>
      </c>
      <c r="B10938" s="53" t="str">
        <f t="shared" si="340"/>
        <v>2019_MO22</v>
      </c>
      <c r="C10938" s="52" t="s">
        <v>378</v>
      </c>
      <c r="D10938" s="52" t="s">
        <v>812</v>
      </c>
      <c r="E10938" s="53" t="str">
        <f t="shared" si="341"/>
        <v>2019_MOCHRISTIAN</v>
      </c>
      <c r="F10938" s="52">
        <v>484350</v>
      </c>
      <c r="G10938" s="53">
        <f t="array" ref="G10938">SUM(IF(A10938=A$5:A10938,IF(C10938=C$5:C10938,1,0),0))</f>
        <v>22</v>
      </c>
    </row>
    <row r="10939" spans="1:7" x14ac:dyDescent="0.25">
      <c r="A10939" s="52">
        <v>2019</v>
      </c>
      <c r="B10939" s="53" t="str">
        <f t="shared" si="340"/>
        <v>2019_MO23</v>
      </c>
      <c r="C10939" s="52" t="s">
        <v>378</v>
      </c>
      <c r="D10939" s="52" t="s">
        <v>507</v>
      </c>
      <c r="E10939" s="53" t="str">
        <f t="shared" si="341"/>
        <v>2019_MOCLARK</v>
      </c>
      <c r="F10939" s="52">
        <v>484350</v>
      </c>
      <c r="G10939" s="53">
        <f t="array" ref="G10939">SUM(IF(A10939=A$5:A10939,IF(C10939=C$5:C10939,1,0),0))</f>
        <v>23</v>
      </c>
    </row>
    <row r="10940" spans="1:7" x14ac:dyDescent="0.25">
      <c r="A10940" s="52">
        <v>2019</v>
      </c>
      <c r="B10940" s="53" t="str">
        <f t="shared" si="340"/>
        <v>2019_MO24</v>
      </c>
      <c r="C10940" s="52" t="s">
        <v>378</v>
      </c>
      <c r="D10940" s="52" t="s">
        <v>439</v>
      </c>
      <c r="E10940" s="53" t="str">
        <f t="shared" si="341"/>
        <v>2019_MOCLAY</v>
      </c>
      <c r="F10940" s="52">
        <v>484350</v>
      </c>
      <c r="G10940" s="53">
        <f t="array" ref="G10940">SUM(IF(A10940=A$5:A10940,IF(C10940=C$5:C10940,1,0),0))</f>
        <v>24</v>
      </c>
    </row>
    <row r="10941" spans="1:7" x14ac:dyDescent="0.25">
      <c r="A10941" s="52">
        <v>2019</v>
      </c>
      <c r="B10941" s="53" t="str">
        <f t="shared" si="340"/>
        <v>2019_MO25</v>
      </c>
      <c r="C10941" s="52" t="s">
        <v>378</v>
      </c>
      <c r="D10941" s="52" t="s">
        <v>813</v>
      </c>
      <c r="E10941" s="53" t="str">
        <f t="shared" si="341"/>
        <v>2019_MOCLINTON</v>
      </c>
      <c r="F10941" s="52">
        <v>484350</v>
      </c>
      <c r="G10941" s="53">
        <f t="array" ref="G10941">SUM(IF(A10941=A$5:A10941,IF(C10941=C$5:C10941,1,0),0))</f>
        <v>25</v>
      </c>
    </row>
    <row r="10942" spans="1:7" x14ac:dyDescent="0.25">
      <c r="A10942" s="52">
        <v>2019</v>
      </c>
      <c r="B10942" s="53" t="str">
        <f t="shared" si="340"/>
        <v>2019_MO26</v>
      </c>
      <c r="C10942" s="52" t="s">
        <v>378</v>
      </c>
      <c r="D10942" s="52" t="s">
        <v>1284</v>
      </c>
      <c r="E10942" s="53" t="str">
        <f t="shared" si="341"/>
        <v>2019_MOCOLE</v>
      </c>
      <c r="F10942" s="52">
        <v>484350</v>
      </c>
      <c r="G10942" s="53">
        <f t="array" ref="G10942">SUM(IF(A10942=A$5:A10942,IF(C10942=C$5:C10942,1,0),0))</f>
        <v>26</v>
      </c>
    </row>
    <row r="10943" spans="1:7" x14ac:dyDescent="0.25">
      <c r="A10943" s="52">
        <v>2019</v>
      </c>
      <c r="B10943" s="53" t="str">
        <f t="shared" si="340"/>
        <v>2019_MO27</v>
      </c>
      <c r="C10943" s="52" t="s">
        <v>378</v>
      </c>
      <c r="D10943" s="52" t="s">
        <v>1285</v>
      </c>
      <c r="E10943" s="53" t="str">
        <f t="shared" si="341"/>
        <v>2019_MOCOOPER</v>
      </c>
      <c r="F10943" s="52">
        <v>484350</v>
      </c>
      <c r="G10943" s="53">
        <f t="array" ref="G10943">SUM(IF(A10943=A$5:A10943,IF(C10943=C$5:C10943,1,0),0))</f>
        <v>27</v>
      </c>
    </row>
    <row r="10944" spans="1:7" x14ac:dyDescent="0.25">
      <c r="A10944" s="52">
        <v>2019</v>
      </c>
      <c r="B10944" s="53" t="str">
        <f t="shared" si="340"/>
        <v>2019_MO28</v>
      </c>
      <c r="C10944" s="52" t="s">
        <v>378</v>
      </c>
      <c r="D10944" s="52" t="s">
        <v>512</v>
      </c>
      <c r="E10944" s="53" t="str">
        <f t="shared" si="341"/>
        <v>2019_MOCRAWFORD</v>
      </c>
      <c r="F10944" s="52">
        <v>484350</v>
      </c>
      <c r="G10944" s="53">
        <f t="array" ref="G10944">SUM(IF(A10944=A$5:A10944,IF(C10944=C$5:C10944,1,0),0))</f>
        <v>28</v>
      </c>
    </row>
    <row r="10945" spans="1:7" x14ac:dyDescent="0.25">
      <c r="A10945" s="52">
        <v>2019</v>
      </c>
      <c r="B10945" s="53" t="str">
        <f t="shared" si="340"/>
        <v>2019_MO29</v>
      </c>
      <c r="C10945" s="52" t="s">
        <v>378</v>
      </c>
      <c r="D10945" s="52" t="s">
        <v>700</v>
      </c>
      <c r="E10945" s="53" t="str">
        <f t="shared" si="341"/>
        <v>2019_MODADE</v>
      </c>
      <c r="F10945" s="52">
        <v>484350</v>
      </c>
      <c r="G10945" s="53">
        <f t="array" ref="G10945">SUM(IF(A10945=A$5:A10945,IF(C10945=C$5:C10945,1,0),0))</f>
        <v>29</v>
      </c>
    </row>
    <row r="10946" spans="1:7" x14ac:dyDescent="0.25">
      <c r="A10946" s="52">
        <v>2019</v>
      </c>
      <c r="B10946" s="53" t="str">
        <f t="shared" si="340"/>
        <v>2019_MO30</v>
      </c>
      <c r="C10946" s="52" t="s">
        <v>378</v>
      </c>
      <c r="D10946" s="52" t="s">
        <v>449</v>
      </c>
      <c r="E10946" s="53" t="str">
        <f t="shared" si="341"/>
        <v>2019_MODALLAS</v>
      </c>
      <c r="F10946" s="52">
        <v>484350</v>
      </c>
      <c r="G10946" s="53">
        <f t="array" ref="G10946">SUM(IF(A10946=A$5:A10946,IF(C10946=C$5:C10946,1,0),0))</f>
        <v>30</v>
      </c>
    </row>
    <row r="10947" spans="1:7" x14ac:dyDescent="0.25">
      <c r="A10947" s="52">
        <v>2019</v>
      </c>
      <c r="B10947" s="53" t="str">
        <f t="shared" si="340"/>
        <v>2019_MO31</v>
      </c>
      <c r="C10947" s="52" t="s">
        <v>378</v>
      </c>
      <c r="D10947" s="52" t="s">
        <v>861</v>
      </c>
      <c r="E10947" s="53" t="str">
        <f t="shared" si="341"/>
        <v>2019_MODAVIESS</v>
      </c>
      <c r="F10947" s="52">
        <v>484350</v>
      </c>
      <c r="G10947" s="53">
        <f t="array" ref="G10947">SUM(IF(A10947=A$5:A10947,IF(C10947=C$5:C10947,1,0),0))</f>
        <v>31</v>
      </c>
    </row>
    <row r="10948" spans="1:7" x14ac:dyDescent="0.25">
      <c r="A10948" s="52">
        <v>2019</v>
      </c>
      <c r="B10948" s="53" t="str">
        <f t="shared" si="340"/>
        <v>2019_MO32</v>
      </c>
      <c r="C10948" s="52" t="s">
        <v>378</v>
      </c>
      <c r="D10948" s="52" t="s">
        <v>450</v>
      </c>
      <c r="E10948" s="53" t="str">
        <f t="shared" si="341"/>
        <v>2019_MODE KALB</v>
      </c>
      <c r="F10948" s="52">
        <v>484350</v>
      </c>
      <c r="G10948" s="53">
        <f t="array" ref="G10948">SUM(IF(A10948=A$5:A10948,IF(C10948=C$5:C10948,1,0),0))</f>
        <v>32</v>
      </c>
    </row>
    <row r="10949" spans="1:7" x14ac:dyDescent="0.25">
      <c r="A10949" s="52">
        <v>2019</v>
      </c>
      <c r="B10949" s="53" t="str">
        <f t="shared" si="340"/>
        <v>2019_MO33</v>
      </c>
      <c r="C10949" s="52" t="s">
        <v>378</v>
      </c>
      <c r="D10949" s="52" t="s">
        <v>1286</v>
      </c>
      <c r="E10949" s="53" t="str">
        <f t="shared" si="341"/>
        <v>2019_MODENT</v>
      </c>
      <c r="F10949" s="52">
        <v>484350</v>
      </c>
      <c r="G10949" s="53">
        <f t="array" ref="G10949">SUM(IF(A10949=A$5:A10949,IF(C10949=C$5:C10949,1,0),0))</f>
        <v>33</v>
      </c>
    </row>
    <row r="10950" spans="1:7" x14ac:dyDescent="0.25">
      <c r="A10950" s="52">
        <v>2019</v>
      </c>
      <c r="B10950" s="53" t="str">
        <f t="shared" ref="B10950:B11013" si="342">A10950&amp;"_"&amp;C10950&amp;G10950</f>
        <v>2019_MO34</v>
      </c>
      <c r="C10950" s="52" t="s">
        <v>378</v>
      </c>
      <c r="D10950" s="52" t="s">
        <v>190</v>
      </c>
      <c r="E10950" s="53" t="str">
        <f t="shared" ref="E10950:E11013" si="343">A10950&amp;"_"&amp;C10950&amp;D10950</f>
        <v>2019_MODOUGLAS</v>
      </c>
      <c r="F10950" s="52">
        <v>484350</v>
      </c>
      <c r="G10950" s="53">
        <f t="array" ref="G10950">SUM(IF(A10950=A$5:A10950,IF(C10950=C$5:C10950,1,0),0))</f>
        <v>34</v>
      </c>
    </row>
    <row r="10951" spans="1:7" x14ac:dyDescent="0.25">
      <c r="A10951" s="52">
        <v>2019</v>
      </c>
      <c r="B10951" s="53" t="str">
        <f t="shared" si="342"/>
        <v>2019_MO35</v>
      </c>
      <c r="C10951" s="52" t="s">
        <v>378</v>
      </c>
      <c r="D10951" s="52" t="s">
        <v>1287</v>
      </c>
      <c r="E10951" s="53" t="str">
        <f t="shared" si="343"/>
        <v>2019_MODUNKLIN</v>
      </c>
      <c r="F10951" s="52">
        <v>484350</v>
      </c>
      <c r="G10951" s="53">
        <f t="array" ref="G10951">SUM(IF(A10951=A$5:A10951,IF(C10951=C$5:C10951,1,0),0))</f>
        <v>35</v>
      </c>
    </row>
    <row r="10952" spans="1:7" x14ac:dyDescent="0.25">
      <c r="A10952" s="52">
        <v>2019</v>
      </c>
      <c r="B10952" s="53" t="str">
        <f t="shared" si="342"/>
        <v>2019_MO36</v>
      </c>
      <c r="C10952" s="52" t="s">
        <v>378</v>
      </c>
      <c r="D10952" s="52" t="s">
        <v>455</v>
      </c>
      <c r="E10952" s="53" t="str">
        <f t="shared" si="343"/>
        <v>2019_MOFRANKLIN</v>
      </c>
      <c r="F10952" s="52">
        <v>484350</v>
      </c>
      <c r="G10952" s="53">
        <f t="array" ref="G10952">SUM(IF(A10952=A$5:A10952,IF(C10952=C$5:C10952,1,0),0))</f>
        <v>36</v>
      </c>
    </row>
    <row r="10953" spans="1:7" x14ac:dyDescent="0.25">
      <c r="A10953" s="52">
        <v>2019</v>
      </c>
      <c r="B10953" s="53" t="str">
        <f t="shared" si="342"/>
        <v>2019_MO37</v>
      </c>
      <c r="C10953" s="52" t="s">
        <v>378</v>
      </c>
      <c r="D10953" s="52" t="s">
        <v>1288</v>
      </c>
      <c r="E10953" s="53" t="str">
        <f t="shared" si="343"/>
        <v>2019_MOGASCONADE</v>
      </c>
      <c r="F10953" s="52">
        <v>484350</v>
      </c>
      <c r="G10953" s="53">
        <f t="array" ref="G10953">SUM(IF(A10953=A$5:A10953,IF(C10953=C$5:C10953,1,0),0))</f>
        <v>37</v>
      </c>
    </row>
    <row r="10954" spans="1:7" x14ac:dyDescent="0.25">
      <c r="A10954" s="52">
        <v>2019</v>
      </c>
      <c r="B10954" s="53" t="str">
        <f t="shared" si="342"/>
        <v>2019_MO38</v>
      </c>
      <c r="C10954" s="52" t="s">
        <v>378</v>
      </c>
      <c r="D10954" s="52" t="s">
        <v>1289</v>
      </c>
      <c r="E10954" s="53" t="str">
        <f t="shared" si="343"/>
        <v>2019_MOGENTRY</v>
      </c>
      <c r="F10954" s="52">
        <v>484350</v>
      </c>
      <c r="G10954" s="53">
        <f t="array" ref="G10954">SUM(IF(A10954=A$5:A10954,IF(C10954=C$5:C10954,1,0),0))</f>
        <v>38</v>
      </c>
    </row>
    <row r="10955" spans="1:7" x14ac:dyDescent="0.25">
      <c r="A10955" s="52">
        <v>2019</v>
      </c>
      <c r="B10955" s="53" t="str">
        <f t="shared" si="342"/>
        <v>2019_MO39</v>
      </c>
      <c r="C10955" s="52" t="s">
        <v>378</v>
      </c>
      <c r="D10955" s="52" t="s">
        <v>212</v>
      </c>
      <c r="E10955" s="53" t="str">
        <f t="shared" si="343"/>
        <v>2019_MOGREENE</v>
      </c>
      <c r="F10955" s="52">
        <v>484350</v>
      </c>
      <c r="G10955" s="53">
        <f t="array" ref="G10955">SUM(IF(A10955=A$5:A10955,IF(C10955=C$5:C10955,1,0),0))</f>
        <v>39</v>
      </c>
    </row>
    <row r="10956" spans="1:7" x14ac:dyDescent="0.25">
      <c r="A10956" s="52">
        <v>2019</v>
      </c>
      <c r="B10956" s="53" t="str">
        <f t="shared" si="342"/>
        <v>2019_MO40</v>
      </c>
      <c r="C10956" s="52" t="s">
        <v>378</v>
      </c>
      <c r="D10956" s="52" t="s">
        <v>821</v>
      </c>
      <c r="E10956" s="53" t="str">
        <f t="shared" si="343"/>
        <v>2019_MOGRUNDY</v>
      </c>
      <c r="F10956" s="52">
        <v>484350</v>
      </c>
      <c r="G10956" s="53">
        <f t="array" ref="G10956">SUM(IF(A10956=A$5:A10956,IF(C10956=C$5:C10956,1,0),0))</f>
        <v>40</v>
      </c>
    </row>
    <row r="10957" spans="1:7" x14ac:dyDescent="0.25">
      <c r="A10957" s="52">
        <v>2019</v>
      </c>
      <c r="B10957" s="53" t="str">
        <f t="shared" si="342"/>
        <v>2019_MO41</v>
      </c>
      <c r="C10957" s="52" t="s">
        <v>378</v>
      </c>
      <c r="D10957" s="52" t="s">
        <v>867</v>
      </c>
      <c r="E10957" s="53" t="str">
        <f t="shared" si="343"/>
        <v>2019_MOHARRISON</v>
      </c>
      <c r="F10957" s="52">
        <v>484350</v>
      </c>
      <c r="G10957" s="53">
        <f t="array" ref="G10957">SUM(IF(A10957=A$5:A10957,IF(C10957=C$5:C10957,1,0),0))</f>
        <v>41</v>
      </c>
    </row>
    <row r="10958" spans="1:7" x14ac:dyDescent="0.25">
      <c r="A10958" s="52">
        <v>2019</v>
      </c>
      <c r="B10958" s="53" t="str">
        <f t="shared" si="342"/>
        <v>2019_MO42</v>
      </c>
      <c r="C10958" s="52" t="s">
        <v>378</v>
      </c>
      <c r="D10958" s="52" t="s">
        <v>458</v>
      </c>
      <c r="E10958" s="53" t="str">
        <f t="shared" si="343"/>
        <v>2019_MOHENRY</v>
      </c>
      <c r="F10958" s="52">
        <v>484350</v>
      </c>
      <c r="G10958" s="53">
        <f t="array" ref="G10958">SUM(IF(A10958=A$5:A10958,IF(C10958=C$5:C10958,1,0),0))</f>
        <v>42</v>
      </c>
    </row>
    <row r="10959" spans="1:7" x14ac:dyDescent="0.25">
      <c r="A10959" s="52">
        <v>2019</v>
      </c>
      <c r="B10959" s="53" t="str">
        <f t="shared" si="342"/>
        <v>2019_MO43</v>
      </c>
      <c r="C10959" s="52" t="s">
        <v>378</v>
      </c>
      <c r="D10959" s="52" t="s">
        <v>1290</v>
      </c>
      <c r="E10959" s="53" t="str">
        <f t="shared" si="343"/>
        <v>2019_MOHICKORY</v>
      </c>
      <c r="F10959" s="52">
        <v>484350</v>
      </c>
      <c r="G10959" s="53">
        <f t="array" ref="G10959">SUM(IF(A10959=A$5:A10959,IF(C10959=C$5:C10959,1,0),0))</f>
        <v>43</v>
      </c>
    </row>
    <row r="10960" spans="1:7" x14ac:dyDescent="0.25">
      <c r="A10960" s="52">
        <v>2019</v>
      </c>
      <c r="B10960" s="53" t="str">
        <f t="shared" si="342"/>
        <v>2019_MO44</v>
      </c>
      <c r="C10960" s="52" t="s">
        <v>378</v>
      </c>
      <c r="D10960" s="52" t="s">
        <v>1291</v>
      </c>
      <c r="E10960" s="53" t="str">
        <f t="shared" si="343"/>
        <v>2019_MOHOLT</v>
      </c>
      <c r="F10960" s="52">
        <v>484350</v>
      </c>
      <c r="G10960" s="53">
        <f t="array" ref="G10960">SUM(IF(A10960=A$5:A10960,IF(C10960=C$5:C10960,1,0),0))</f>
        <v>44</v>
      </c>
    </row>
    <row r="10961" spans="1:7" x14ac:dyDescent="0.25">
      <c r="A10961" s="52">
        <v>2019</v>
      </c>
      <c r="B10961" s="53" t="str">
        <f t="shared" si="342"/>
        <v>2019_MO45</v>
      </c>
      <c r="C10961" s="52" t="s">
        <v>378</v>
      </c>
      <c r="D10961" s="52" t="s">
        <v>231</v>
      </c>
      <c r="E10961" s="53" t="str">
        <f t="shared" si="343"/>
        <v>2019_MOHOWARD</v>
      </c>
      <c r="F10961" s="52">
        <v>484350</v>
      </c>
      <c r="G10961" s="53">
        <f t="array" ref="G10961">SUM(IF(A10961=A$5:A10961,IF(C10961=C$5:C10961,1,0),0))</f>
        <v>45</v>
      </c>
    </row>
    <row r="10962" spans="1:7" x14ac:dyDescent="0.25">
      <c r="A10962" s="52">
        <v>2019</v>
      </c>
      <c r="B10962" s="53" t="str">
        <f t="shared" si="342"/>
        <v>2019_MO46</v>
      </c>
      <c r="C10962" s="52" t="s">
        <v>378</v>
      </c>
      <c r="D10962" s="52" t="s">
        <v>1292</v>
      </c>
      <c r="E10962" s="53" t="str">
        <f t="shared" si="343"/>
        <v>2019_MOHOWELL</v>
      </c>
      <c r="F10962" s="52">
        <v>484350</v>
      </c>
      <c r="G10962" s="53">
        <f t="array" ref="G10962">SUM(IF(A10962=A$5:A10962,IF(C10962=C$5:C10962,1,0),0))</f>
        <v>46</v>
      </c>
    </row>
    <row r="10963" spans="1:7" x14ac:dyDescent="0.25">
      <c r="A10963" s="52">
        <v>2019</v>
      </c>
      <c r="B10963" s="53" t="str">
        <f t="shared" si="342"/>
        <v>2019_MO47</v>
      </c>
      <c r="C10963" s="52" t="s">
        <v>378</v>
      </c>
      <c r="D10963" s="52" t="s">
        <v>1145</v>
      </c>
      <c r="E10963" s="53" t="str">
        <f t="shared" si="343"/>
        <v>2019_MOIRON</v>
      </c>
      <c r="F10963" s="52">
        <v>484350</v>
      </c>
      <c r="G10963" s="53">
        <f t="array" ref="G10963">SUM(IF(A10963=A$5:A10963,IF(C10963=C$5:C10963,1,0),0))</f>
        <v>47</v>
      </c>
    </row>
    <row r="10964" spans="1:7" x14ac:dyDescent="0.25">
      <c r="A10964" s="52">
        <v>2019</v>
      </c>
      <c r="B10964" s="53" t="str">
        <f t="shared" si="342"/>
        <v>2019_MO48</v>
      </c>
      <c r="C10964" s="52" t="s">
        <v>378</v>
      </c>
      <c r="D10964" s="52" t="s">
        <v>460</v>
      </c>
      <c r="E10964" s="53" t="str">
        <f t="shared" si="343"/>
        <v>2019_MOJACKSON</v>
      </c>
      <c r="F10964" s="52">
        <v>484350</v>
      </c>
      <c r="G10964" s="53">
        <f t="array" ref="G10964">SUM(IF(A10964=A$5:A10964,IF(C10964=C$5:C10964,1,0),0))</f>
        <v>48</v>
      </c>
    </row>
    <row r="10965" spans="1:7" x14ac:dyDescent="0.25">
      <c r="A10965" s="52">
        <v>2019</v>
      </c>
      <c r="B10965" s="53" t="str">
        <f t="shared" si="342"/>
        <v>2019_MO49</v>
      </c>
      <c r="C10965" s="52" t="s">
        <v>378</v>
      </c>
      <c r="D10965" s="52" t="s">
        <v>729</v>
      </c>
      <c r="E10965" s="53" t="str">
        <f t="shared" si="343"/>
        <v>2019_MOJASPER</v>
      </c>
      <c r="F10965" s="52">
        <v>484350</v>
      </c>
      <c r="G10965" s="53">
        <f t="array" ref="G10965">SUM(IF(A10965=A$5:A10965,IF(C10965=C$5:C10965,1,0),0))</f>
        <v>49</v>
      </c>
    </row>
    <row r="10966" spans="1:7" x14ac:dyDescent="0.25">
      <c r="A10966" s="52">
        <v>2019</v>
      </c>
      <c r="B10966" s="53" t="str">
        <f t="shared" si="342"/>
        <v>2019_MO50</v>
      </c>
      <c r="C10966" s="52" t="s">
        <v>378</v>
      </c>
      <c r="D10966" s="52" t="s">
        <v>196</v>
      </c>
      <c r="E10966" s="53" t="str">
        <f t="shared" si="343"/>
        <v>2019_MOJEFFERSON</v>
      </c>
      <c r="F10966" s="52">
        <v>484350</v>
      </c>
      <c r="G10966" s="53">
        <f t="array" ref="G10966">SUM(IF(A10966=A$5:A10966,IF(C10966=C$5:C10966,1,0),0))</f>
        <v>50</v>
      </c>
    </row>
    <row r="10967" spans="1:7" x14ac:dyDescent="0.25">
      <c r="A10967" s="52">
        <v>2019</v>
      </c>
      <c r="B10967" s="53" t="str">
        <f t="shared" si="342"/>
        <v>2019_MO51</v>
      </c>
      <c r="C10967" s="52" t="s">
        <v>378</v>
      </c>
      <c r="D10967" s="52" t="s">
        <v>525</v>
      </c>
      <c r="E10967" s="53" t="str">
        <f t="shared" si="343"/>
        <v>2019_MOJOHNSON</v>
      </c>
      <c r="F10967" s="52">
        <v>484350</v>
      </c>
      <c r="G10967" s="53">
        <f t="array" ref="G10967">SUM(IF(A10967=A$5:A10967,IF(C10967=C$5:C10967,1,0),0))</f>
        <v>51</v>
      </c>
    </row>
    <row r="10968" spans="1:7" x14ac:dyDescent="0.25">
      <c r="A10968" s="52">
        <v>2019</v>
      </c>
      <c r="B10968" s="53" t="str">
        <f t="shared" si="342"/>
        <v>2019_MO52</v>
      </c>
      <c r="C10968" s="52" t="s">
        <v>378</v>
      </c>
      <c r="D10968" s="52" t="s">
        <v>830</v>
      </c>
      <c r="E10968" s="53" t="str">
        <f t="shared" si="343"/>
        <v>2019_MOKNOX</v>
      </c>
      <c r="F10968" s="52">
        <v>484350</v>
      </c>
      <c r="G10968" s="53">
        <f t="array" ref="G10968">SUM(IF(A10968=A$5:A10968,IF(C10968=C$5:C10968,1,0),0))</f>
        <v>52</v>
      </c>
    </row>
    <row r="10969" spans="1:7" x14ac:dyDescent="0.25">
      <c r="A10969" s="52">
        <v>2019</v>
      </c>
      <c r="B10969" s="53" t="str">
        <f t="shared" si="342"/>
        <v>2019_MO53</v>
      </c>
      <c r="C10969" s="52" t="s">
        <v>378</v>
      </c>
      <c r="D10969" s="52" t="s">
        <v>1293</v>
      </c>
      <c r="E10969" s="53" t="str">
        <f t="shared" si="343"/>
        <v>2019_MOLACLEDE</v>
      </c>
      <c r="F10969" s="52">
        <v>484350</v>
      </c>
      <c r="G10969" s="53">
        <f t="array" ref="G10969">SUM(IF(A10969=A$5:A10969,IF(C10969=C$5:C10969,1,0),0))</f>
        <v>53</v>
      </c>
    </row>
    <row r="10970" spans="1:7" x14ac:dyDescent="0.25">
      <c r="A10970" s="52">
        <v>2019</v>
      </c>
      <c r="B10970" s="53" t="str">
        <f t="shared" si="342"/>
        <v>2019_MO54</v>
      </c>
      <c r="C10970" s="52" t="s">
        <v>378</v>
      </c>
      <c r="D10970" s="52" t="s">
        <v>526</v>
      </c>
      <c r="E10970" s="53" t="str">
        <f t="shared" si="343"/>
        <v>2019_MOLAFAYETTE</v>
      </c>
      <c r="F10970" s="52">
        <v>484350</v>
      </c>
      <c r="G10970" s="53">
        <f t="array" ref="G10970">SUM(IF(A10970=A$5:A10970,IF(C10970=C$5:C10970,1,0),0))</f>
        <v>54</v>
      </c>
    </row>
    <row r="10971" spans="1:7" x14ac:dyDescent="0.25">
      <c r="A10971" s="52">
        <v>2019</v>
      </c>
      <c r="B10971" s="53" t="str">
        <f t="shared" si="342"/>
        <v>2019_MO55</v>
      </c>
      <c r="C10971" s="52" t="s">
        <v>378</v>
      </c>
      <c r="D10971" s="52" t="s">
        <v>463</v>
      </c>
      <c r="E10971" s="53" t="str">
        <f t="shared" si="343"/>
        <v>2019_MOLAWRENCE</v>
      </c>
      <c r="F10971" s="52">
        <v>484350</v>
      </c>
      <c r="G10971" s="53">
        <f t="array" ref="G10971">SUM(IF(A10971=A$5:A10971,IF(C10971=C$5:C10971,1,0),0))</f>
        <v>55</v>
      </c>
    </row>
    <row r="10972" spans="1:7" x14ac:dyDescent="0.25">
      <c r="A10972" s="52">
        <v>2019</v>
      </c>
      <c r="B10972" s="53" t="str">
        <f t="shared" si="342"/>
        <v>2019_MO56</v>
      </c>
      <c r="C10972" s="52" t="s">
        <v>378</v>
      </c>
      <c r="D10972" s="52" t="s">
        <v>796</v>
      </c>
      <c r="E10972" s="53" t="str">
        <f t="shared" si="343"/>
        <v>2019_MOLEWIS</v>
      </c>
      <c r="F10972" s="52">
        <v>484350</v>
      </c>
      <c r="G10972" s="53">
        <f t="array" ref="G10972">SUM(IF(A10972=A$5:A10972,IF(C10972=C$5:C10972,1,0),0))</f>
        <v>56</v>
      </c>
    </row>
    <row r="10973" spans="1:7" x14ac:dyDescent="0.25">
      <c r="A10973" s="52">
        <v>2019</v>
      </c>
      <c r="B10973" s="53" t="str">
        <f t="shared" si="342"/>
        <v>2019_MO57</v>
      </c>
      <c r="C10973" s="52" t="s">
        <v>378</v>
      </c>
      <c r="D10973" s="52" t="s">
        <v>221</v>
      </c>
      <c r="E10973" s="53" t="str">
        <f t="shared" si="343"/>
        <v>2019_MOLINCOLN</v>
      </c>
      <c r="F10973" s="52">
        <v>484350</v>
      </c>
      <c r="G10973" s="53">
        <f t="array" ref="G10973">SUM(IF(A10973=A$5:A10973,IF(C10973=C$5:C10973,1,0),0))</f>
        <v>57</v>
      </c>
    </row>
    <row r="10974" spans="1:7" x14ac:dyDescent="0.25">
      <c r="A10974" s="52">
        <v>2019</v>
      </c>
      <c r="B10974" s="53" t="str">
        <f t="shared" si="342"/>
        <v>2019_MO58</v>
      </c>
      <c r="C10974" s="52" t="s">
        <v>378</v>
      </c>
      <c r="D10974" s="52" t="s">
        <v>917</v>
      </c>
      <c r="E10974" s="53" t="str">
        <f t="shared" si="343"/>
        <v>2019_MOLINN</v>
      </c>
      <c r="F10974" s="52">
        <v>484350</v>
      </c>
      <c r="G10974" s="53">
        <f t="array" ref="G10974">SUM(IF(A10974=A$5:A10974,IF(C10974=C$5:C10974,1,0),0))</f>
        <v>58</v>
      </c>
    </row>
    <row r="10975" spans="1:7" x14ac:dyDescent="0.25">
      <c r="A10975" s="52">
        <v>2019</v>
      </c>
      <c r="B10975" s="53" t="str">
        <f t="shared" si="342"/>
        <v>2019_MO59</v>
      </c>
      <c r="C10975" s="52" t="s">
        <v>378</v>
      </c>
      <c r="D10975" s="52" t="s">
        <v>832</v>
      </c>
      <c r="E10975" s="53" t="str">
        <f t="shared" si="343"/>
        <v>2019_MOLIVINGSTON</v>
      </c>
      <c r="F10975" s="52">
        <v>484350</v>
      </c>
      <c r="G10975" s="53">
        <f t="array" ref="G10975">SUM(IF(A10975=A$5:A10975,IF(C10975=C$5:C10975,1,0),0))</f>
        <v>59</v>
      </c>
    </row>
    <row r="10976" spans="1:7" x14ac:dyDescent="0.25">
      <c r="A10976" s="52">
        <v>2019</v>
      </c>
      <c r="B10976" s="53" t="str">
        <f t="shared" si="342"/>
        <v>2019_MO60</v>
      </c>
      <c r="C10976" s="52" t="s">
        <v>378</v>
      </c>
      <c r="D10976" s="52" t="s">
        <v>1294</v>
      </c>
      <c r="E10976" s="53" t="str">
        <f t="shared" si="343"/>
        <v>2019_MOMCDONALD</v>
      </c>
      <c r="F10976" s="52">
        <v>484350</v>
      </c>
      <c r="G10976" s="53">
        <f t="array" ref="G10976">SUM(IF(A10976=A$5:A10976,IF(C10976=C$5:C10976,1,0),0))</f>
        <v>60</v>
      </c>
    </row>
    <row r="10977" spans="1:7" x14ac:dyDescent="0.25">
      <c r="A10977" s="52">
        <v>2019</v>
      </c>
      <c r="B10977" s="53" t="str">
        <f t="shared" si="342"/>
        <v>2019_MO61</v>
      </c>
      <c r="C10977" s="52" t="s">
        <v>378</v>
      </c>
      <c r="D10977" s="52" t="s">
        <v>288</v>
      </c>
      <c r="E10977" s="53" t="str">
        <f t="shared" si="343"/>
        <v>2019_MOMACON</v>
      </c>
      <c r="F10977" s="52">
        <v>484350</v>
      </c>
      <c r="G10977" s="53">
        <f t="array" ref="G10977">SUM(IF(A10977=A$5:A10977,IF(C10977=C$5:C10977,1,0),0))</f>
        <v>61</v>
      </c>
    </row>
    <row r="10978" spans="1:7" x14ac:dyDescent="0.25">
      <c r="A10978" s="52">
        <v>2019</v>
      </c>
      <c r="B10978" s="53" t="str">
        <f t="shared" si="342"/>
        <v>2019_MO62</v>
      </c>
      <c r="C10978" s="52" t="s">
        <v>378</v>
      </c>
      <c r="D10978" s="52" t="s">
        <v>467</v>
      </c>
      <c r="E10978" s="53" t="str">
        <f t="shared" si="343"/>
        <v>2019_MOMADISON</v>
      </c>
      <c r="F10978" s="52">
        <v>484350</v>
      </c>
      <c r="G10978" s="53">
        <f t="array" ref="G10978">SUM(IF(A10978=A$5:A10978,IF(C10978=C$5:C10978,1,0),0))</f>
        <v>62</v>
      </c>
    </row>
    <row r="10979" spans="1:7" x14ac:dyDescent="0.25">
      <c r="A10979" s="52">
        <v>2019</v>
      </c>
      <c r="B10979" s="53" t="str">
        <f t="shared" si="342"/>
        <v>2019_MO63</v>
      </c>
      <c r="C10979" s="52" t="s">
        <v>378</v>
      </c>
      <c r="D10979" s="52" t="s">
        <v>1295</v>
      </c>
      <c r="E10979" s="53" t="str">
        <f t="shared" si="343"/>
        <v>2019_MOMARIES</v>
      </c>
      <c r="F10979" s="52">
        <v>484350</v>
      </c>
      <c r="G10979" s="53">
        <f t="array" ref="G10979">SUM(IF(A10979=A$5:A10979,IF(C10979=C$5:C10979,1,0),0))</f>
        <v>63</v>
      </c>
    </row>
    <row r="10980" spans="1:7" x14ac:dyDescent="0.25">
      <c r="A10980" s="52">
        <v>2019</v>
      </c>
      <c r="B10980" s="53" t="str">
        <f t="shared" si="342"/>
        <v>2019_MO64</v>
      </c>
      <c r="C10980" s="52" t="s">
        <v>378</v>
      </c>
      <c r="D10980" s="52" t="s">
        <v>469</v>
      </c>
      <c r="E10980" s="53" t="str">
        <f t="shared" si="343"/>
        <v>2019_MOMARION</v>
      </c>
      <c r="F10980" s="52">
        <v>484350</v>
      </c>
      <c r="G10980" s="53">
        <f t="array" ref="G10980">SUM(IF(A10980=A$5:A10980,IF(C10980=C$5:C10980,1,0),0))</f>
        <v>64</v>
      </c>
    </row>
    <row r="10981" spans="1:7" x14ac:dyDescent="0.25">
      <c r="A10981" s="52">
        <v>2019</v>
      </c>
      <c r="B10981" s="53" t="str">
        <f t="shared" si="342"/>
        <v>2019_MO65</v>
      </c>
      <c r="C10981" s="52" t="s">
        <v>378</v>
      </c>
      <c r="D10981" s="52" t="s">
        <v>840</v>
      </c>
      <c r="E10981" s="53" t="str">
        <f t="shared" si="343"/>
        <v>2019_MOMERCER</v>
      </c>
      <c r="F10981" s="52">
        <v>484350</v>
      </c>
      <c r="G10981" s="53">
        <f t="array" ref="G10981">SUM(IF(A10981=A$5:A10981,IF(C10981=C$5:C10981,1,0),0))</f>
        <v>65</v>
      </c>
    </row>
    <row r="10982" spans="1:7" x14ac:dyDescent="0.25">
      <c r="A10982" s="52">
        <v>2019</v>
      </c>
      <c r="B10982" s="53" t="str">
        <f t="shared" si="342"/>
        <v>2019_MO66</v>
      </c>
      <c r="C10982" s="52" t="s">
        <v>378</v>
      </c>
      <c r="D10982" s="52" t="s">
        <v>530</v>
      </c>
      <c r="E10982" s="53" t="str">
        <f t="shared" si="343"/>
        <v>2019_MOMILLER</v>
      </c>
      <c r="F10982" s="52">
        <v>484350</v>
      </c>
      <c r="G10982" s="53">
        <f t="array" ref="G10982">SUM(IF(A10982=A$5:A10982,IF(C10982=C$5:C10982,1,0),0))</f>
        <v>66</v>
      </c>
    </row>
    <row r="10983" spans="1:7" x14ac:dyDescent="0.25">
      <c r="A10983" s="52">
        <v>2019</v>
      </c>
      <c r="B10983" s="53" t="str">
        <f t="shared" si="342"/>
        <v>2019_MO67</v>
      </c>
      <c r="C10983" s="52" t="s">
        <v>378</v>
      </c>
      <c r="D10983" s="52" t="s">
        <v>102</v>
      </c>
      <c r="E10983" s="53" t="str">
        <f t="shared" si="343"/>
        <v>2019_MOMISSISSIPPI</v>
      </c>
      <c r="F10983" s="52">
        <v>484350</v>
      </c>
      <c r="G10983" s="53">
        <f t="array" ref="G10983">SUM(IF(A10983=A$5:A10983,IF(C10983=C$5:C10983,1,0),0))</f>
        <v>67</v>
      </c>
    </row>
    <row r="10984" spans="1:7" x14ac:dyDescent="0.25">
      <c r="A10984" s="52">
        <v>2019</v>
      </c>
      <c r="B10984" s="53" t="str">
        <f t="shared" si="342"/>
        <v>2019_MO68</v>
      </c>
      <c r="C10984" s="52" t="s">
        <v>378</v>
      </c>
      <c r="D10984" s="52" t="s">
        <v>1296</v>
      </c>
      <c r="E10984" s="53" t="str">
        <f t="shared" si="343"/>
        <v>2019_MOMONITEAU</v>
      </c>
      <c r="F10984" s="52">
        <v>484350</v>
      </c>
      <c r="G10984" s="53">
        <f t="array" ref="G10984">SUM(IF(A10984=A$5:A10984,IF(C10984=C$5:C10984,1,0),0))</f>
        <v>68</v>
      </c>
    </row>
    <row r="10985" spans="1:7" x14ac:dyDescent="0.25">
      <c r="A10985" s="52">
        <v>2019</v>
      </c>
      <c r="B10985" s="53" t="str">
        <f t="shared" si="342"/>
        <v>2019_MO69</v>
      </c>
      <c r="C10985" s="52" t="s">
        <v>378</v>
      </c>
      <c r="D10985" s="52" t="s">
        <v>210</v>
      </c>
      <c r="E10985" s="53" t="str">
        <f t="shared" si="343"/>
        <v>2019_MOMONROE</v>
      </c>
      <c r="F10985" s="52">
        <v>484350</v>
      </c>
      <c r="G10985" s="53">
        <f t="array" ref="G10985">SUM(IF(A10985=A$5:A10985,IF(C10985=C$5:C10985,1,0),0))</f>
        <v>69</v>
      </c>
    </row>
    <row r="10986" spans="1:7" x14ac:dyDescent="0.25">
      <c r="A10986" s="52">
        <v>2019</v>
      </c>
      <c r="B10986" s="53" t="str">
        <f t="shared" si="342"/>
        <v>2019_MO70</v>
      </c>
      <c r="C10986" s="52" t="s">
        <v>378</v>
      </c>
      <c r="D10986" s="52" t="s">
        <v>232</v>
      </c>
      <c r="E10986" s="53" t="str">
        <f t="shared" si="343"/>
        <v>2019_MOMONTGOMERY</v>
      </c>
      <c r="F10986" s="52">
        <v>484350</v>
      </c>
      <c r="G10986" s="53">
        <f t="array" ref="G10986">SUM(IF(A10986=A$5:A10986,IF(C10986=C$5:C10986,1,0),0))</f>
        <v>70</v>
      </c>
    </row>
    <row r="10987" spans="1:7" x14ac:dyDescent="0.25">
      <c r="A10987" s="52">
        <v>2019</v>
      </c>
      <c r="B10987" s="53" t="str">
        <f t="shared" si="342"/>
        <v>2019_MO71</v>
      </c>
      <c r="C10987" s="52" t="s">
        <v>378</v>
      </c>
      <c r="D10987" s="52" t="s">
        <v>472</v>
      </c>
      <c r="E10987" s="53" t="str">
        <f t="shared" si="343"/>
        <v>2019_MOMORGAN</v>
      </c>
      <c r="F10987" s="52">
        <v>484350</v>
      </c>
      <c r="G10987" s="53">
        <f t="array" ref="G10987">SUM(IF(A10987=A$5:A10987,IF(C10987=C$5:C10987,1,0),0))</f>
        <v>71</v>
      </c>
    </row>
    <row r="10988" spans="1:7" x14ac:dyDescent="0.25">
      <c r="A10988" s="52">
        <v>2019</v>
      </c>
      <c r="B10988" s="53" t="str">
        <f t="shared" si="342"/>
        <v>2019_MO72</v>
      </c>
      <c r="C10988" s="52" t="s">
        <v>378</v>
      </c>
      <c r="D10988" s="52" t="s">
        <v>1297</v>
      </c>
      <c r="E10988" s="53" t="str">
        <f t="shared" si="343"/>
        <v>2019_MONEW MADRID</v>
      </c>
      <c r="F10988" s="52">
        <v>484350</v>
      </c>
      <c r="G10988" s="53">
        <f t="array" ref="G10988">SUM(IF(A10988=A$5:A10988,IF(C10988=C$5:C10988,1,0),0))</f>
        <v>72</v>
      </c>
    </row>
    <row r="10989" spans="1:7" x14ac:dyDescent="0.25">
      <c r="A10989" s="52">
        <v>2019</v>
      </c>
      <c r="B10989" s="53" t="str">
        <f t="shared" si="342"/>
        <v>2019_MO73</v>
      </c>
      <c r="C10989" s="52" t="s">
        <v>378</v>
      </c>
      <c r="D10989" s="52" t="s">
        <v>531</v>
      </c>
      <c r="E10989" s="53" t="str">
        <f t="shared" si="343"/>
        <v>2019_MONEWTON</v>
      </c>
      <c r="F10989" s="52">
        <v>484350</v>
      </c>
      <c r="G10989" s="53">
        <f t="array" ref="G10989">SUM(IF(A10989=A$5:A10989,IF(C10989=C$5:C10989,1,0),0))</f>
        <v>73</v>
      </c>
    </row>
    <row r="10990" spans="1:7" x14ac:dyDescent="0.25">
      <c r="A10990" s="52">
        <v>2019</v>
      </c>
      <c r="B10990" s="53" t="str">
        <f t="shared" si="342"/>
        <v>2019_MO74</v>
      </c>
      <c r="C10990" s="52" t="s">
        <v>378</v>
      </c>
      <c r="D10990" s="52" t="s">
        <v>1298</v>
      </c>
      <c r="E10990" s="53" t="str">
        <f t="shared" si="343"/>
        <v>2019_MONODAWAY</v>
      </c>
      <c r="F10990" s="52">
        <v>484350</v>
      </c>
      <c r="G10990" s="53">
        <f t="array" ref="G10990">SUM(IF(A10990=A$5:A10990,IF(C10990=C$5:C10990,1,0),0))</f>
        <v>74</v>
      </c>
    </row>
    <row r="10991" spans="1:7" x14ac:dyDescent="0.25">
      <c r="A10991" s="52">
        <v>2019</v>
      </c>
      <c r="B10991" s="53" t="str">
        <f t="shared" si="342"/>
        <v>2019_MO75</v>
      </c>
      <c r="C10991" s="52" t="s">
        <v>378</v>
      </c>
      <c r="D10991" s="52" t="s">
        <v>115</v>
      </c>
      <c r="E10991" s="53" t="str">
        <f t="shared" si="343"/>
        <v>2019_MOOREGON</v>
      </c>
      <c r="F10991" s="52">
        <v>484350</v>
      </c>
      <c r="G10991" s="53">
        <f t="array" ref="G10991">SUM(IF(A10991=A$5:A10991,IF(C10991=C$5:C10991,1,0),0))</f>
        <v>75</v>
      </c>
    </row>
    <row r="10992" spans="1:7" x14ac:dyDescent="0.25">
      <c r="A10992" s="52">
        <v>2019</v>
      </c>
      <c r="B10992" s="53" t="str">
        <f t="shared" si="342"/>
        <v>2019_MO76</v>
      </c>
      <c r="C10992" s="52" t="s">
        <v>378</v>
      </c>
      <c r="D10992" s="52" t="s">
        <v>977</v>
      </c>
      <c r="E10992" s="53" t="str">
        <f t="shared" si="343"/>
        <v>2019_MOOSAGE</v>
      </c>
      <c r="F10992" s="52">
        <v>484350</v>
      </c>
      <c r="G10992" s="53">
        <f t="array" ref="G10992">SUM(IF(A10992=A$5:A10992,IF(C10992=C$5:C10992,1,0),0))</f>
        <v>76</v>
      </c>
    </row>
    <row r="10993" spans="1:7" x14ac:dyDescent="0.25">
      <c r="A10993" s="52">
        <v>2019</v>
      </c>
      <c r="B10993" s="53" t="str">
        <f t="shared" si="342"/>
        <v>2019_MO77</v>
      </c>
      <c r="C10993" s="52" t="s">
        <v>378</v>
      </c>
      <c r="D10993" s="52" t="s">
        <v>1299</v>
      </c>
      <c r="E10993" s="53" t="str">
        <f t="shared" si="343"/>
        <v>2019_MOOZARK</v>
      </c>
      <c r="F10993" s="52">
        <v>484350</v>
      </c>
      <c r="G10993" s="53">
        <f t="array" ref="G10993">SUM(IF(A10993=A$5:A10993,IF(C10993=C$5:C10993,1,0),0))</f>
        <v>77</v>
      </c>
    </row>
    <row r="10994" spans="1:7" x14ac:dyDescent="0.25">
      <c r="A10994" s="52">
        <v>2019</v>
      </c>
      <c r="B10994" s="53" t="str">
        <f t="shared" si="342"/>
        <v>2019_MO78</v>
      </c>
      <c r="C10994" s="52" t="s">
        <v>378</v>
      </c>
      <c r="D10994" s="52" t="s">
        <v>1300</v>
      </c>
      <c r="E10994" s="53" t="str">
        <f t="shared" si="343"/>
        <v>2019_MOPEMISCOT</v>
      </c>
      <c r="F10994" s="52">
        <v>484350</v>
      </c>
      <c r="G10994" s="53">
        <f t="array" ref="G10994">SUM(IF(A10994=A$5:A10994,IF(C10994=C$5:C10994,1,0),0))</f>
        <v>78</v>
      </c>
    </row>
    <row r="10995" spans="1:7" x14ac:dyDescent="0.25">
      <c r="A10995" s="52">
        <v>2019</v>
      </c>
      <c r="B10995" s="53" t="str">
        <f t="shared" si="342"/>
        <v>2019_MO79</v>
      </c>
      <c r="C10995" s="52" t="s">
        <v>378</v>
      </c>
      <c r="D10995" s="52" t="s">
        <v>473</v>
      </c>
      <c r="E10995" s="53" t="str">
        <f t="shared" si="343"/>
        <v>2019_MOPERRY</v>
      </c>
      <c r="F10995" s="52">
        <v>484350</v>
      </c>
      <c r="G10995" s="53">
        <f t="array" ref="G10995">SUM(IF(A10995=A$5:A10995,IF(C10995=C$5:C10995,1,0),0))</f>
        <v>79</v>
      </c>
    </row>
    <row r="10996" spans="1:7" x14ac:dyDescent="0.25">
      <c r="A10996" s="52">
        <v>2019</v>
      </c>
      <c r="B10996" s="53" t="str">
        <f t="shared" si="342"/>
        <v>2019_MO80</v>
      </c>
      <c r="C10996" s="52" t="s">
        <v>378</v>
      </c>
      <c r="D10996" s="52" t="s">
        <v>1301</v>
      </c>
      <c r="E10996" s="53" t="str">
        <f t="shared" si="343"/>
        <v>2019_MOPETTIS</v>
      </c>
      <c r="F10996" s="52">
        <v>484350</v>
      </c>
      <c r="G10996" s="53">
        <f t="array" ref="G10996">SUM(IF(A10996=A$5:A10996,IF(C10996=C$5:C10996,1,0),0))</f>
        <v>80</v>
      </c>
    </row>
    <row r="10997" spans="1:7" x14ac:dyDescent="0.25">
      <c r="A10997" s="52">
        <v>2019</v>
      </c>
      <c r="B10997" s="53" t="str">
        <f t="shared" si="342"/>
        <v>2019_MO81</v>
      </c>
      <c r="C10997" s="52" t="s">
        <v>378</v>
      </c>
      <c r="D10997" s="52" t="s">
        <v>1302</v>
      </c>
      <c r="E10997" s="53" t="str">
        <f t="shared" si="343"/>
        <v>2019_MOPHELPS</v>
      </c>
      <c r="F10997" s="52">
        <v>484350</v>
      </c>
      <c r="G10997" s="53">
        <f t="array" ref="G10997">SUM(IF(A10997=A$5:A10997,IF(C10997=C$5:C10997,1,0),0))</f>
        <v>81</v>
      </c>
    </row>
    <row r="10998" spans="1:7" x14ac:dyDescent="0.25">
      <c r="A10998" s="52">
        <v>2019</v>
      </c>
      <c r="B10998" s="53" t="str">
        <f t="shared" si="342"/>
        <v>2019_MO82</v>
      </c>
      <c r="C10998" s="52" t="s">
        <v>378</v>
      </c>
      <c r="D10998" s="52" t="s">
        <v>277</v>
      </c>
      <c r="E10998" s="53" t="str">
        <f t="shared" si="343"/>
        <v>2019_MOPIKE</v>
      </c>
      <c r="F10998" s="52">
        <v>484350</v>
      </c>
      <c r="G10998" s="53">
        <f t="array" ref="G10998">SUM(IF(A10998=A$5:A10998,IF(C10998=C$5:C10998,1,0),0))</f>
        <v>82</v>
      </c>
    </row>
    <row r="10999" spans="1:7" x14ac:dyDescent="0.25">
      <c r="A10999" s="52">
        <v>2019</v>
      </c>
      <c r="B10999" s="53" t="str">
        <f t="shared" si="342"/>
        <v>2019_MO83</v>
      </c>
      <c r="C10999" s="52" t="s">
        <v>378</v>
      </c>
      <c r="D10999" s="52" t="s">
        <v>1303</v>
      </c>
      <c r="E10999" s="53" t="str">
        <f t="shared" si="343"/>
        <v>2019_MOPLATTE</v>
      </c>
      <c r="F10999" s="52">
        <v>484350</v>
      </c>
      <c r="G10999" s="53">
        <f t="array" ref="G10999">SUM(IF(A10999=A$5:A10999,IF(C10999=C$5:C10999,1,0),0))</f>
        <v>83</v>
      </c>
    </row>
    <row r="11000" spans="1:7" x14ac:dyDescent="0.25">
      <c r="A11000" s="52">
        <v>2019</v>
      </c>
      <c r="B11000" s="53" t="str">
        <f t="shared" si="342"/>
        <v>2019_MO84</v>
      </c>
      <c r="C11000" s="52" t="s">
        <v>378</v>
      </c>
      <c r="D11000" s="52" t="s">
        <v>535</v>
      </c>
      <c r="E11000" s="53" t="str">
        <f t="shared" si="343"/>
        <v>2019_MOPOLK</v>
      </c>
      <c r="F11000" s="52">
        <v>484350</v>
      </c>
      <c r="G11000" s="53">
        <f t="array" ref="G11000">SUM(IF(A11000=A$5:A11000,IF(C11000=C$5:C11000,1,0),0))</f>
        <v>84</v>
      </c>
    </row>
    <row r="11001" spans="1:7" x14ac:dyDescent="0.25">
      <c r="A11001" s="52">
        <v>2019</v>
      </c>
      <c r="B11001" s="53" t="str">
        <f t="shared" si="342"/>
        <v>2019_MO85</v>
      </c>
      <c r="C11001" s="52" t="s">
        <v>378</v>
      </c>
      <c r="D11001" s="52" t="s">
        <v>538</v>
      </c>
      <c r="E11001" s="53" t="str">
        <f t="shared" si="343"/>
        <v>2019_MOPULASKI</v>
      </c>
      <c r="F11001" s="52">
        <v>484350</v>
      </c>
      <c r="G11001" s="53">
        <f t="array" ref="G11001">SUM(IF(A11001=A$5:A11001,IF(C11001=C$5:C11001,1,0),0))</f>
        <v>85</v>
      </c>
    </row>
    <row r="11002" spans="1:7" x14ac:dyDescent="0.25">
      <c r="A11002" s="52">
        <v>2019</v>
      </c>
      <c r="B11002" s="53" t="str">
        <f t="shared" si="342"/>
        <v>2019_MO86</v>
      </c>
      <c r="C11002" s="52" t="s">
        <v>378</v>
      </c>
      <c r="D11002" s="52" t="s">
        <v>264</v>
      </c>
      <c r="E11002" s="53" t="str">
        <f t="shared" si="343"/>
        <v>2019_MOPUTNAM</v>
      </c>
      <c r="F11002" s="52">
        <v>484350</v>
      </c>
      <c r="G11002" s="53">
        <f t="array" ref="G11002">SUM(IF(A11002=A$5:A11002,IF(C11002=C$5:C11002,1,0),0))</f>
        <v>86</v>
      </c>
    </row>
    <row r="11003" spans="1:7" x14ac:dyDescent="0.25">
      <c r="A11003" s="52">
        <v>2019</v>
      </c>
      <c r="B11003" s="53" t="str">
        <f t="shared" si="342"/>
        <v>2019_MO87</v>
      </c>
      <c r="C11003" s="52" t="s">
        <v>378</v>
      </c>
      <c r="D11003" s="52" t="s">
        <v>1304</v>
      </c>
      <c r="E11003" s="53" t="str">
        <f t="shared" si="343"/>
        <v>2019_MORALLS</v>
      </c>
      <c r="F11003" s="52">
        <v>484350</v>
      </c>
      <c r="G11003" s="53">
        <f t="array" ref="G11003">SUM(IF(A11003=A$5:A11003,IF(C11003=C$5:C11003,1,0),0))</f>
        <v>87</v>
      </c>
    </row>
    <row r="11004" spans="1:7" x14ac:dyDescent="0.25">
      <c r="A11004" s="52">
        <v>2019</v>
      </c>
      <c r="B11004" s="53" t="str">
        <f t="shared" si="342"/>
        <v>2019_MO88</v>
      </c>
      <c r="C11004" s="52" t="s">
        <v>378</v>
      </c>
      <c r="D11004" s="52" t="s">
        <v>475</v>
      </c>
      <c r="E11004" s="53" t="str">
        <f t="shared" si="343"/>
        <v>2019_MORANDOLPH</v>
      </c>
      <c r="F11004" s="52">
        <v>484350</v>
      </c>
      <c r="G11004" s="53">
        <f t="array" ref="G11004">SUM(IF(A11004=A$5:A11004,IF(C11004=C$5:C11004,1,0),0))</f>
        <v>88</v>
      </c>
    </row>
    <row r="11005" spans="1:7" x14ac:dyDescent="0.25">
      <c r="A11005" s="52">
        <v>2019</v>
      </c>
      <c r="B11005" s="53" t="str">
        <f t="shared" si="342"/>
        <v>2019_MO89</v>
      </c>
      <c r="C11005" s="52" t="s">
        <v>378</v>
      </c>
      <c r="D11005" s="52" t="s">
        <v>1305</v>
      </c>
      <c r="E11005" s="53" t="str">
        <f t="shared" si="343"/>
        <v>2019_MORAY</v>
      </c>
      <c r="F11005" s="52">
        <v>484350</v>
      </c>
      <c r="G11005" s="53">
        <f t="array" ref="G11005">SUM(IF(A11005=A$5:A11005,IF(C11005=C$5:C11005,1,0),0))</f>
        <v>89</v>
      </c>
    </row>
    <row r="11006" spans="1:7" x14ac:dyDescent="0.25">
      <c r="A11006" s="52">
        <v>2019</v>
      </c>
      <c r="B11006" s="53" t="str">
        <f t="shared" si="342"/>
        <v>2019_MO90</v>
      </c>
      <c r="C11006" s="52" t="s">
        <v>378</v>
      </c>
      <c r="D11006" s="52" t="s">
        <v>1306</v>
      </c>
      <c r="E11006" s="53" t="str">
        <f t="shared" si="343"/>
        <v>2019_MOREYNOLDS</v>
      </c>
      <c r="F11006" s="52">
        <v>484350</v>
      </c>
      <c r="G11006" s="53">
        <f t="array" ref="G11006">SUM(IF(A11006=A$5:A11006,IF(C11006=C$5:C11006,1,0),0))</f>
        <v>90</v>
      </c>
    </row>
    <row r="11007" spans="1:7" x14ac:dyDescent="0.25">
      <c r="A11007" s="52">
        <v>2019</v>
      </c>
      <c r="B11007" s="53" t="str">
        <f t="shared" si="342"/>
        <v>2019_MO91</v>
      </c>
      <c r="C11007" s="52" t="s">
        <v>378</v>
      </c>
      <c r="D11007" s="52" t="s">
        <v>881</v>
      </c>
      <c r="E11007" s="53" t="str">
        <f t="shared" si="343"/>
        <v>2019_MORIPLEY</v>
      </c>
      <c r="F11007" s="52">
        <v>484350</v>
      </c>
      <c r="G11007" s="53">
        <f t="array" ref="G11007">SUM(IF(A11007=A$5:A11007,IF(C11007=C$5:C11007,1,0),0))</f>
        <v>91</v>
      </c>
    </row>
    <row r="11008" spans="1:7" x14ac:dyDescent="0.25">
      <c r="A11008" s="52">
        <v>2019</v>
      </c>
      <c r="B11008" s="53" t="str">
        <f t="shared" si="342"/>
        <v>2019_MO92</v>
      </c>
      <c r="C11008" s="52" t="s">
        <v>378</v>
      </c>
      <c r="D11008" s="52" t="s">
        <v>1084</v>
      </c>
      <c r="E11008" s="53" t="str">
        <f t="shared" si="343"/>
        <v>2019_MOST. CHARLES</v>
      </c>
      <c r="F11008" s="52">
        <v>484350</v>
      </c>
      <c r="G11008" s="53">
        <f t="array" ref="G11008">SUM(IF(A11008=A$5:A11008,IF(C11008=C$5:C11008,1,0),0))</f>
        <v>92</v>
      </c>
    </row>
    <row r="11009" spans="1:7" x14ac:dyDescent="0.25">
      <c r="A11009" s="52">
        <v>2019</v>
      </c>
      <c r="B11009" s="53" t="str">
        <f t="shared" si="342"/>
        <v>2019_MO93</v>
      </c>
      <c r="C11009" s="52" t="s">
        <v>378</v>
      </c>
      <c r="D11009" s="52" t="s">
        <v>477</v>
      </c>
      <c r="E11009" s="53" t="str">
        <f t="shared" si="343"/>
        <v>2019_MOST. CLAIR</v>
      </c>
      <c r="F11009" s="52">
        <v>484350</v>
      </c>
      <c r="G11009" s="53">
        <f t="array" ref="G11009">SUM(IF(A11009=A$5:A11009,IF(C11009=C$5:C11009,1,0),0))</f>
        <v>93</v>
      </c>
    </row>
    <row r="11010" spans="1:7" x14ac:dyDescent="0.25">
      <c r="A11010" s="52">
        <v>2019</v>
      </c>
      <c r="B11010" s="53" t="str">
        <f t="shared" si="342"/>
        <v>2019_MO94</v>
      </c>
      <c r="C11010" s="52" t="s">
        <v>378</v>
      </c>
      <c r="D11010" s="52" t="s">
        <v>1307</v>
      </c>
      <c r="E11010" s="53" t="str">
        <f t="shared" si="343"/>
        <v>2019_MOSTE. GENEVIEVE</v>
      </c>
      <c r="F11010" s="52">
        <v>484350</v>
      </c>
      <c r="G11010" s="53">
        <f t="array" ref="G11010">SUM(IF(A11010=A$5:A11010,IF(C11010=C$5:C11010,1,0),0))</f>
        <v>94</v>
      </c>
    </row>
    <row r="11011" spans="1:7" x14ac:dyDescent="0.25">
      <c r="A11011" s="52">
        <v>2019</v>
      </c>
      <c r="B11011" s="53" t="str">
        <f t="shared" si="342"/>
        <v>2019_MO95</v>
      </c>
      <c r="C11011" s="52" t="s">
        <v>378</v>
      </c>
      <c r="D11011" s="52" t="s">
        <v>1308</v>
      </c>
      <c r="E11011" s="53" t="str">
        <f t="shared" si="343"/>
        <v>2019_MOST. FRANCOIS</v>
      </c>
      <c r="F11011" s="52">
        <v>484350</v>
      </c>
      <c r="G11011" s="53">
        <f t="array" ref="G11011">SUM(IF(A11011=A$5:A11011,IF(C11011=C$5:C11011,1,0),0))</f>
        <v>95</v>
      </c>
    </row>
    <row r="11012" spans="1:7" x14ac:dyDescent="0.25">
      <c r="A11012" s="52">
        <v>2019</v>
      </c>
      <c r="B11012" s="53" t="str">
        <f t="shared" si="342"/>
        <v>2019_MO96</v>
      </c>
      <c r="C11012" s="52" t="s">
        <v>378</v>
      </c>
      <c r="D11012" s="52" t="s">
        <v>1228</v>
      </c>
      <c r="E11012" s="53" t="str">
        <f t="shared" si="343"/>
        <v>2019_MOST. LOUIS</v>
      </c>
      <c r="F11012" s="52">
        <v>484350</v>
      </c>
      <c r="G11012" s="53">
        <f t="array" ref="G11012">SUM(IF(A11012=A$5:A11012,IF(C11012=C$5:C11012,1,0),0))</f>
        <v>96</v>
      </c>
    </row>
    <row r="11013" spans="1:7" x14ac:dyDescent="0.25">
      <c r="A11013" s="52">
        <v>2019</v>
      </c>
      <c r="B11013" s="53" t="str">
        <f t="shared" si="342"/>
        <v>2019_MO97</v>
      </c>
      <c r="C11013" s="52" t="s">
        <v>378</v>
      </c>
      <c r="D11013" s="52" t="s">
        <v>540</v>
      </c>
      <c r="E11013" s="53" t="str">
        <f t="shared" si="343"/>
        <v>2019_MOSALINE</v>
      </c>
      <c r="F11013" s="52">
        <v>484350</v>
      </c>
      <c r="G11013" s="53">
        <f t="array" ref="G11013">SUM(IF(A11013=A$5:A11013,IF(C11013=C$5:C11013,1,0),0))</f>
        <v>97</v>
      </c>
    </row>
    <row r="11014" spans="1:7" x14ac:dyDescent="0.25">
      <c r="A11014" s="52">
        <v>2019</v>
      </c>
      <c r="B11014" s="53" t="str">
        <f t="shared" ref="B11014:B11077" si="344">A11014&amp;"_"&amp;C11014&amp;G11014</f>
        <v>2019_MO98</v>
      </c>
      <c r="C11014" s="52" t="s">
        <v>378</v>
      </c>
      <c r="D11014" s="52" t="s">
        <v>848</v>
      </c>
      <c r="E11014" s="53" t="str">
        <f t="shared" ref="E11014:E11077" si="345">A11014&amp;"_"&amp;C11014&amp;D11014</f>
        <v>2019_MOSCHUYLER</v>
      </c>
      <c r="F11014" s="52">
        <v>484350</v>
      </c>
      <c r="G11014" s="53">
        <f t="array" ref="G11014">SUM(IF(A11014=A$5:A11014,IF(C11014=C$5:C11014,1,0),0))</f>
        <v>98</v>
      </c>
    </row>
    <row r="11015" spans="1:7" x14ac:dyDescent="0.25">
      <c r="A11015" s="52">
        <v>2019</v>
      </c>
      <c r="B11015" s="53" t="str">
        <f t="shared" si="344"/>
        <v>2019_MO99</v>
      </c>
      <c r="C11015" s="52" t="s">
        <v>378</v>
      </c>
      <c r="D11015" s="52" t="s">
        <v>1309</v>
      </c>
      <c r="E11015" s="53" t="str">
        <f t="shared" si="345"/>
        <v>2019_MOSCOTLAND</v>
      </c>
      <c r="F11015" s="52">
        <v>484350</v>
      </c>
      <c r="G11015" s="53">
        <f t="array" ref="G11015">SUM(IF(A11015=A$5:A11015,IF(C11015=C$5:C11015,1,0),0))</f>
        <v>99</v>
      </c>
    </row>
    <row r="11016" spans="1:7" x14ac:dyDescent="0.25">
      <c r="A11016" s="52">
        <v>2019</v>
      </c>
      <c r="B11016" s="53" t="str">
        <f t="shared" si="344"/>
        <v>2019_MO100</v>
      </c>
      <c r="C11016" s="52" t="s">
        <v>378</v>
      </c>
      <c r="D11016" s="52" t="s">
        <v>541</v>
      </c>
      <c r="E11016" s="53" t="str">
        <f t="shared" si="345"/>
        <v>2019_MOSCOTT</v>
      </c>
      <c r="F11016" s="52">
        <v>484350</v>
      </c>
      <c r="G11016" s="53">
        <f t="array" ref="G11016">SUM(IF(A11016=A$5:A11016,IF(C11016=C$5:C11016,1,0),0))</f>
        <v>100</v>
      </c>
    </row>
    <row r="11017" spans="1:7" x14ac:dyDescent="0.25">
      <c r="A11017" s="52">
        <v>2019</v>
      </c>
      <c r="B11017" s="53" t="str">
        <f t="shared" si="344"/>
        <v>2019_MO101</v>
      </c>
      <c r="C11017" s="52" t="s">
        <v>378</v>
      </c>
      <c r="D11017" s="52" t="s">
        <v>1310</v>
      </c>
      <c r="E11017" s="53" t="str">
        <f t="shared" si="345"/>
        <v>2019_MOSHANNON</v>
      </c>
      <c r="F11017" s="52">
        <v>484350</v>
      </c>
      <c r="G11017" s="53">
        <f t="array" ref="G11017">SUM(IF(A11017=A$5:A11017,IF(C11017=C$5:C11017,1,0),0))</f>
        <v>101</v>
      </c>
    </row>
    <row r="11018" spans="1:7" x14ac:dyDescent="0.25">
      <c r="A11018" s="52">
        <v>2019</v>
      </c>
      <c r="B11018" s="53" t="str">
        <f t="shared" si="344"/>
        <v>2019_MO102</v>
      </c>
      <c r="C11018" s="52" t="s">
        <v>378</v>
      </c>
      <c r="D11018" s="52" t="s">
        <v>478</v>
      </c>
      <c r="E11018" s="53" t="str">
        <f t="shared" si="345"/>
        <v>2019_MOSHELBY</v>
      </c>
      <c r="F11018" s="52">
        <v>484350</v>
      </c>
      <c r="G11018" s="53">
        <f t="array" ref="G11018">SUM(IF(A11018=A$5:A11018,IF(C11018=C$5:C11018,1,0),0))</f>
        <v>102</v>
      </c>
    </row>
    <row r="11019" spans="1:7" x14ac:dyDescent="0.25">
      <c r="A11019" s="52">
        <v>2019</v>
      </c>
      <c r="B11019" s="53" t="str">
        <f t="shared" si="344"/>
        <v>2019_MO103</v>
      </c>
      <c r="C11019" s="52" t="s">
        <v>378</v>
      </c>
      <c r="D11019" s="52" t="s">
        <v>1311</v>
      </c>
      <c r="E11019" s="53" t="str">
        <f t="shared" si="345"/>
        <v>2019_MOSTODDARD</v>
      </c>
      <c r="F11019" s="52">
        <v>484350</v>
      </c>
      <c r="G11019" s="53">
        <f t="array" ref="G11019">SUM(IF(A11019=A$5:A11019,IF(C11019=C$5:C11019,1,0),0))</f>
        <v>103</v>
      </c>
    </row>
    <row r="11020" spans="1:7" x14ac:dyDescent="0.25">
      <c r="A11020" s="52">
        <v>2019</v>
      </c>
      <c r="B11020" s="53" t="str">
        <f t="shared" si="344"/>
        <v>2019_MO104</v>
      </c>
      <c r="C11020" s="52" t="s">
        <v>378</v>
      </c>
      <c r="D11020" s="52" t="s">
        <v>546</v>
      </c>
      <c r="E11020" s="53" t="str">
        <f t="shared" si="345"/>
        <v>2019_MOSTONE</v>
      </c>
      <c r="F11020" s="52">
        <v>484350</v>
      </c>
      <c r="G11020" s="53">
        <f t="array" ref="G11020">SUM(IF(A11020=A$5:A11020,IF(C11020=C$5:C11020,1,0),0))</f>
        <v>104</v>
      </c>
    </row>
    <row r="11021" spans="1:7" x14ac:dyDescent="0.25">
      <c r="A11021" s="52">
        <v>2019</v>
      </c>
      <c r="B11021" s="53" t="str">
        <f t="shared" si="344"/>
        <v>2019_MO105</v>
      </c>
      <c r="C11021" s="52" t="s">
        <v>378</v>
      </c>
      <c r="D11021" s="52" t="s">
        <v>887</v>
      </c>
      <c r="E11021" s="53" t="str">
        <f t="shared" si="345"/>
        <v>2019_MOSULLIVAN</v>
      </c>
      <c r="F11021" s="52">
        <v>484350</v>
      </c>
      <c r="G11021" s="53">
        <f t="array" ref="G11021">SUM(IF(A11021=A$5:A11021,IF(C11021=C$5:C11021,1,0),0))</f>
        <v>105</v>
      </c>
    </row>
    <row r="11022" spans="1:7" x14ac:dyDescent="0.25">
      <c r="A11022" s="52">
        <v>2019</v>
      </c>
      <c r="B11022" s="53" t="str">
        <f t="shared" si="344"/>
        <v>2019_MO106</v>
      </c>
      <c r="C11022" s="52" t="s">
        <v>378</v>
      </c>
      <c r="D11022" s="52" t="s">
        <v>1312</v>
      </c>
      <c r="E11022" s="53" t="str">
        <f t="shared" si="345"/>
        <v>2019_MOTANEY</v>
      </c>
      <c r="F11022" s="52">
        <v>484350</v>
      </c>
      <c r="G11022" s="53">
        <f t="array" ref="G11022">SUM(IF(A11022=A$5:A11022,IF(C11022=C$5:C11022,1,0),0))</f>
        <v>106</v>
      </c>
    </row>
    <row r="11023" spans="1:7" x14ac:dyDescent="0.25">
      <c r="A11023" s="52">
        <v>2019</v>
      </c>
      <c r="B11023" s="53" t="str">
        <f t="shared" si="344"/>
        <v>2019_MO107</v>
      </c>
      <c r="C11023" s="52" t="s">
        <v>378</v>
      </c>
      <c r="D11023" s="52" t="s">
        <v>121</v>
      </c>
      <c r="E11023" s="53" t="str">
        <f t="shared" si="345"/>
        <v>2019_MOTEXAS</v>
      </c>
      <c r="F11023" s="52">
        <v>484350</v>
      </c>
      <c r="G11023" s="53">
        <f t="array" ref="G11023">SUM(IF(A11023=A$5:A11023,IF(C11023=C$5:C11023,1,0),0))</f>
        <v>107</v>
      </c>
    </row>
    <row r="11024" spans="1:7" x14ac:dyDescent="0.25">
      <c r="A11024" s="52">
        <v>2019</v>
      </c>
      <c r="B11024" s="53" t="str">
        <f t="shared" si="344"/>
        <v>2019_MO108</v>
      </c>
      <c r="C11024" s="52" t="s">
        <v>378</v>
      </c>
      <c r="D11024" s="52" t="s">
        <v>1095</v>
      </c>
      <c r="E11024" s="53" t="str">
        <f t="shared" si="345"/>
        <v>2019_MOVERNON</v>
      </c>
      <c r="F11024" s="52">
        <v>484350</v>
      </c>
      <c r="G11024" s="53">
        <f t="array" ref="G11024">SUM(IF(A11024=A$5:A11024,IF(C11024=C$5:C11024,1,0),0))</f>
        <v>108</v>
      </c>
    </row>
    <row r="11025" spans="1:7" x14ac:dyDescent="0.25">
      <c r="A11025" s="52">
        <v>2019</v>
      </c>
      <c r="B11025" s="53" t="str">
        <f t="shared" si="344"/>
        <v>2019_MO109</v>
      </c>
      <c r="C11025" s="52" t="s">
        <v>378</v>
      </c>
      <c r="D11025" s="52" t="s">
        <v>336</v>
      </c>
      <c r="E11025" s="53" t="str">
        <f t="shared" si="345"/>
        <v>2019_MOWARREN</v>
      </c>
      <c r="F11025" s="52">
        <v>484350</v>
      </c>
      <c r="G11025" s="53">
        <f t="array" ref="G11025">SUM(IF(A11025=A$5:A11025,IF(C11025=C$5:C11025,1,0),0))</f>
        <v>109</v>
      </c>
    </row>
    <row r="11026" spans="1:7" x14ac:dyDescent="0.25">
      <c r="A11026" s="52">
        <v>2019</v>
      </c>
      <c r="B11026" s="53" t="str">
        <f t="shared" si="344"/>
        <v>2019_MO110</v>
      </c>
      <c r="C11026" s="52" t="s">
        <v>378</v>
      </c>
      <c r="D11026" s="52" t="s">
        <v>125</v>
      </c>
      <c r="E11026" s="53" t="str">
        <f t="shared" si="345"/>
        <v>2019_MOWASHINGTON</v>
      </c>
      <c r="F11026" s="52">
        <v>484350</v>
      </c>
      <c r="G11026" s="53">
        <f t="array" ref="G11026">SUM(IF(A11026=A$5:A11026,IF(C11026=C$5:C11026,1,0),0))</f>
        <v>110</v>
      </c>
    </row>
    <row r="11027" spans="1:7" x14ac:dyDescent="0.25">
      <c r="A11027" s="52">
        <v>2019</v>
      </c>
      <c r="B11027" s="53" t="str">
        <f t="shared" si="344"/>
        <v>2019_MO111</v>
      </c>
      <c r="C11027" s="52" t="s">
        <v>378</v>
      </c>
      <c r="D11027" s="52" t="s">
        <v>770</v>
      </c>
      <c r="E11027" s="53" t="str">
        <f t="shared" si="345"/>
        <v>2019_MOWAYNE</v>
      </c>
      <c r="F11027" s="52">
        <v>484350</v>
      </c>
      <c r="G11027" s="53">
        <f t="array" ref="G11027">SUM(IF(A11027=A$5:A11027,IF(C11027=C$5:C11027,1,0),0))</f>
        <v>111</v>
      </c>
    </row>
    <row r="11028" spans="1:7" x14ac:dyDescent="0.25">
      <c r="A11028" s="52">
        <v>2019</v>
      </c>
      <c r="B11028" s="53" t="str">
        <f t="shared" si="344"/>
        <v>2019_MO112</v>
      </c>
      <c r="C11028" s="52" t="s">
        <v>378</v>
      </c>
      <c r="D11028" s="52" t="s">
        <v>771</v>
      </c>
      <c r="E11028" s="53" t="str">
        <f t="shared" si="345"/>
        <v>2019_MOWEBSTER</v>
      </c>
      <c r="F11028" s="52">
        <v>484350</v>
      </c>
      <c r="G11028" s="53">
        <f t="array" ref="G11028">SUM(IF(A11028=A$5:A11028,IF(C11028=C$5:C11028,1,0),0))</f>
        <v>112</v>
      </c>
    </row>
    <row r="11029" spans="1:7" x14ac:dyDescent="0.25">
      <c r="A11029" s="52">
        <v>2019</v>
      </c>
      <c r="B11029" s="53" t="str">
        <f t="shared" si="344"/>
        <v>2019_MO113</v>
      </c>
      <c r="C11029" s="52" t="s">
        <v>378</v>
      </c>
      <c r="D11029" s="52" t="s">
        <v>776</v>
      </c>
      <c r="E11029" s="53" t="str">
        <f t="shared" si="345"/>
        <v>2019_MOWORTH</v>
      </c>
      <c r="F11029" s="52">
        <v>484350</v>
      </c>
      <c r="G11029" s="53">
        <f t="array" ref="G11029">SUM(IF(A11029=A$5:A11029,IF(C11029=C$5:C11029,1,0),0))</f>
        <v>113</v>
      </c>
    </row>
    <row r="11030" spans="1:7" x14ac:dyDescent="0.25">
      <c r="A11030" s="52">
        <v>2019</v>
      </c>
      <c r="B11030" s="53" t="str">
        <f t="shared" si="344"/>
        <v>2019_MO114</v>
      </c>
      <c r="C11030" s="52" t="s">
        <v>378</v>
      </c>
      <c r="D11030" s="52" t="s">
        <v>938</v>
      </c>
      <c r="E11030" s="53" t="str">
        <f t="shared" si="345"/>
        <v>2019_MOWRIGHT</v>
      </c>
      <c r="F11030" s="52">
        <v>484350</v>
      </c>
      <c r="G11030" s="53">
        <f t="array" ref="G11030">SUM(IF(A11030=A$5:A11030,IF(C11030=C$5:C11030,1,0),0))</f>
        <v>114</v>
      </c>
    </row>
    <row r="11031" spans="1:7" x14ac:dyDescent="0.25">
      <c r="A11031" s="52">
        <v>2019</v>
      </c>
      <c r="B11031" s="53" t="str">
        <f t="shared" si="344"/>
        <v>2019_MO115</v>
      </c>
      <c r="C11031" s="52" t="s">
        <v>378</v>
      </c>
      <c r="D11031" s="52" t="s">
        <v>1313</v>
      </c>
      <c r="E11031" s="53" t="str">
        <f t="shared" si="345"/>
        <v>2019_MOST. LOUIS CITY</v>
      </c>
      <c r="F11031" s="52">
        <v>484350</v>
      </c>
      <c r="G11031" s="53">
        <f t="array" ref="G11031">SUM(IF(A11031=A$5:A11031,IF(C11031=C$5:C11031,1,0),0))</f>
        <v>115</v>
      </c>
    </row>
    <row r="11032" spans="1:7" x14ac:dyDescent="0.25">
      <c r="A11032" s="52">
        <v>2019</v>
      </c>
      <c r="B11032" s="53" t="str">
        <f t="shared" si="344"/>
        <v>2019_MT1</v>
      </c>
      <c r="C11032" s="52" t="s">
        <v>379</v>
      </c>
      <c r="D11032" s="52" t="s">
        <v>1314</v>
      </c>
      <c r="E11032" s="53" t="str">
        <f t="shared" si="345"/>
        <v>2019_MTBEAVERHEAD</v>
      </c>
      <c r="F11032" s="52">
        <v>484350</v>
      </c>
      <c r="G11032" s="53">
        <f t="array" ref="G11032">SUM(IF(A11032=A$5:A11032,IF(C11032=C$5:C11032,1,0),0))</f>
        <v>1</v>
      </c>
    </row>
    <row r="11033" spans="1:7" x14ac:dyDescent="0.25">
      <c r="A11033" s="52">
        <v>2019</v>
      </c>
      <c r="B11033" s="53" t="str">
        <f t="shared" si="344"/>
        <v>2019_MT2</v>
      </c>
      <c r="C11033" s="52" t="s">
        <v>379</v>
      </c>
      <c r="D11033" s="52" t="s">
        <v>1315</v>
      </c>
      <c r="E11033" s="53" t="str">
        <f t="shared" si="345"/>
        <v>2019_MTBIG HORN</v>
      </c>
      <c r="F11033" s="52">
        <v>484350</v>
      </c>
      <c r="G11033" s="53">
        <f t="array" ref="G11033">SUM(IF(A11033=A$5:A11033,IF(C11033=C$5:C11033,1,0),0))</f>
        <v>2</v>
      </c>
    </row>
    <row r="11034" spans="1:7" x14ac:dyDescent="0.25">
      <c r="A11034" s="52">
        <v>2019</v>
      </c>
      <c r="B11034" s="53" t="str">
        <f t="shared" si="344"/>
        <v>2019_MT3</v>
      </c>
      <c r="C11034" s="52" t="s">
        <v>379</v>
      </c>
      <c r="D11034" s="52" t="s">
        <v>219</v>
      </c>
      <c r="E11034" s="53" t="str">
        <f t="shared" si="345"/>
        <v>2019_MTBLAINE</v>
      </c>
      <c r="F11034" s="52">
        <v>484350</v>
      </c>
      <c r="G11034" s="53">
        <f t="array" ref="G11034">SUM(IF(A11034=A$5:A11034,IF(C11034=C$5:C11034,1,0),0))</f>
        <v>3</v>
      </c>
    </row>
    <row r="11035" spans="1:7" x14ac:dyDescent="0.25">
      <c r="A11035" s="52">
        <v>2019</v>
      </c>
      <c r="B11035" s="53" t="str">
        <f t="shared" si="344"/>
        <v>2019_MT4</v>
      </c>
      <c r="C11035" s="52" t="s">
        <v>379</v>
      </c>
      <c r="D11035" s="52" t="s">
        <v>1316</v>
      </c>
      <c r="E11035" s="53" t="str">
        <f t="shared" si="345"/>
        <v>2019_MTBROADWATER</v>
      </c>
      <c r="F11035" s="52">
        <v>484350</v>
      </c>
      <c r="G11035" s="53">
        <f t="array" ref="G11035">SUM(IF(A11035=A$5:A11035,IF(C11035=C$5:C11035,1,0),0))</f>
        <v>4</v>
      </c>
    </row>
    <row r="11036" spans="1:7" x14ac:dyDescent="0.25">
      <c r="A11036" s="52">
        <v>2019</v>
      </c>
      <c r="B11036" s="53" t="str">
        <f t="shared" si="344"/>
        <v>2019_MT5</v>
      </c>
      <c r="C11036" s="52" t="s">
        <v>379</v>
      </c>
      <c r="D11036" s="52" t="s">
        <v>1317</v>
      </c>
      <c r="E11036" s="53" t="str">
        <f t="shared" si="345"/>
        <v>2019_MTCARBON</v>
      </c>
      <c r="F11036" s="52">
        <v>484350</v>
      </c>
      <c r="G11036" s="53">
        <f t="array" ref="G11036">SUM(IF(A11036=A$5:A11036,IF(C11036=C$5:C11036,1,0),0))</f>
        <v>5</v>
      </c>
    </row>
    <row r="11037" spans="1:7" x14ac:dyDescent="0.25">
      <c r="A11037" s="52">
        <v>2019</v>
      </c>
      <c r="B11037" s="53" t="str">
        <f t="shared" si="344"/>
        <v>2019_MT6</v>
      </c>
      <c r="C11037" s="52" t="s">
        <v>379</v>
      </c>
      <c r="D11037" s="52" t="s">
        <v>1015</v>
      </c>
      <c r="E11037" s="53" t="str">
        <f t="shared" si="345"/>
        <v>2019_MTCARTER</v>
      </c>
      <c r="F11037" s="52">
        <v>484350</v>
      </c>
      <c r="G11037" s="53">
        <f t="array" ref="G11037">SUM(IF(A11037=A$5:A11037,IF(C11037=C$5:C11037,1,0),0))</f>
        <v>6</v>
      </c>
    </row>
    <row r="11038" spans="1:7" x14ac:dyDescent="0.25">
      <c r="A11038" s="52">
        <v>2019</v>
      </c>
      <c r="B11038" s="53" t="str">
        <f t="shared" si="344"/>
        <v>2019_MT7</v>
      </c>
      <c r="C11038" s="52" t="s">
        <v>379</v>
      </c>
      <c r="D11038" s="52" t="s">
        <v>1318</v>
      </c>
      <c r="E11038" s="53" t="str">
        <f t="shared" si="345"/>
        <v>2019_MTCASCADE</v>
      </c>
      <c r="F11038" s="52">
        <v>484350</v>
      </c>
      <c r="G11038" s="53">
        <f t="array" ref="G11038">SUM(IF(A11038=A$5:A11038,IF(C11038=C$5:C11038,1,0),0))</f>
        <v>7</v>
      </c>
    </row>
    <row r="11039" spans="1:7" x14ac:dyDescent="0.25">
      <c r="A11039" s="52">
        <v>2019</v>
      </c>
      <c r="B11039" s="53" t="str">
        <f t="shared" si="344"/>
        <v>2019_MT8</v>
      </c>
      <c r="C11039" s="52" t="s">
        <v>379</v>
      </c>
      <c r="D11039" s="52" t="s">
        <v>1319</v>
      </c>
      <c r="E11039" s="53" t="str">
        <f t="shared" si="345"/>
        <v>2019_MTCHOUTEAU</v>
      </c>
      <c r="F11039" s="52">
        <v>484350</v>
      </c>
      <c r="G11039" s="53">
        <f t="array" ref="G11039">SUM(IF(A11039=A$5:A11039,IF(C11039=C$5:C11039,1,0),0))</f>
        <v>8</v>
      </c>
    </row>
    <row r="11040" spans="1:7" x14ac:dyDescent="0.25">
      <c r="A11040" s="52">
        <v>2019</v>
      </c>
      <c r="B11040" s="53" t="str">
        <f t="shared" si="344"/>
        <v>2019_MT9</v>
      </c>
      <c r="C11040" s="52" t="s">
        <v>379</v>
      </c>
      <c r="D11040" s="52" t="s">
        <v>592</v>
      </c>
      <c r="E11040" s="53" t="str">
        <f t="shared" si="345"/>
        <v>2019_MTCUSTER</v>
      </c>
      <c r="F11040" s="52">
        <v>484350</v>
      </c>
      <c r="G11040" s="53">
        <f t="array" ref="G11040">SUM(IF(A11040=A$5:A11040,IF(C11040=C$5:C11040,1,0),0))</f>
        <v>9</v>
      </c>
    </row>
    <row r="11041" spans="1:7" x14ac:dyDescent="0.25">
      <c r="A11041" s="52">
        <v>2019</v>
      </c>
      <c r="B11041" s="53" t="str">
        <f t="shared" si="344"/>
        <v>2019_MT10</v>
      </c>
      <c r="C11041" s="52" t="s">
        <v>379</v>
      </c>
      <c r="D11041" s="52" t="s">
        <v>1320</v>
      </c>
      <c r="E11041" s="53" t="str">
        <f t="shared" si="345"/>
        <v>2019_MTDANIELS</v>
      </c>
      <c r="F11041" s="52">
        <v>484350</v>
      </c>
      <c r="G11041" s="53">
        <f t="array" ref="G11041">SUM(IF(A11041=A$5:A11041,IF(C11041=C$5:C11041,1,0),0))</f>
        <v>10</v>
      </c>
    </row>
    <row r="11042" spans="1:7" x14ac:dyDescent="0.25">
      <c r="A11042" s="52">
        <v>2019</v>
      </c>
      <c r="B11042" s="53" t="str">
        <f t="shared" si="344"/>
        <v>2019_MT11</v>
      </c>
      <c r="C11042" s="52" t="s">
        <v>379</v>
      </c>
      <c r="D11042" s="52" t="s">
        <v>701</v>
      </c>
      <c r="E11042" s="53" t="str">
        <f t="shared" si="345"/>
        <v>2019_MTDAWSON</v>
      </c>
      <c r="F11042" s="52">
        <v>484350</v>
      </c>
      <c r="G11042" s="53">
        <f t="array" ref="G11042">SUM(IF(A11042=A$5:A11042,IF(C11042=C$5:C11042,1,0),0))</f>
        <v>11</v>
      </c>
    </row>
    <row r="11043" spans="1:7" x14ac:dyDescent="0.25">
      <c r="A11043" s="52">
        <v>2019</v>
      </c>
      <c r="B11043" s="53" t="str">
        <f t="shared" si="344"/>
        <v>2019_MT12</v>
      </c>
      <c r="C11043" s="52" t="s">
        <v>379</v>
      </c>
      <c r="D11043" s="52" t="s">
        <v>1321</v>
      </c>
      <c r="E11043" s="53" t="str">
        <f t="shared" si="345"/>
        <v>2019_MTDEER LODGE</v>
      </c>
      <c r="F11043" s="52">
        <v>484350</v>
      </c>
      <c r="G11043" s="53">
        <f t="array" ref="G11043">SUM(IF(A11043=A$5:A11043,IF(C11043=C$5:C11043,1,0),0))</f>
        <v>12</v>
      </c>
    </row>
    <row r="11044" spans="1:7" x14ac:dyDescent="0.25">
      <c r="A11044" s="52">
        <v>2019</v>
      </c>
      <c r="B11044" s="53" t="str">
        <f t="shared" si="344"/>
        <v>2019_MT13</v>
      </c>
      <c r="C11044" s="52" t="s">
        <v>379</v>
      </c>
      <c r="D11044" s="52" t="s">
        <v>1322</v>
      </c>
      <c r="E11044" s="53" t="str">
        <f t="shared" si="345"/>
        <v>2019_MTFALLON</v>
      </c>
      <c r="F11044" s="52">
        <v>484350</v>
      </c>
      <c r="G11044" s="53">
        <f t="array" ref="G11044">SUM(IF(A11044=A$5:A11044,IF(C11044=C$5:C11044,1,0),0))</f>
        <v>13</v>
      </c>
    </row>
    <row r="11045" spans="1:7" x14ac:dyDescent="0.25">
      <c r="A11045" s="52">
        <v>2019</v>
      </c>
      <c r="B11045" s="53" t="str">
        <f t="shared" si="344"/>
        <v>2019_MT14</v>
      </c>
      <c r="C11045" s="52" t="s">
        <v>379</v>
      </c>
      <c r="D11045" s="52" t="s">
        <v>1323</v>
      </c>
      <c r="E11045" s="53" t="str">
        <f t="shared" si="345"/>
        <v>2019_MTFERGUS</v>
      </c>
      <c r="F11045" s="52">
        <v>484350</v>
      </c>
      <c r="G11045" s="53">
        <f t="array" ref="G11045">SUM(IF(A11045=A$5:A11045,IF(C11045=C$5:C11045,1,0),0))</f>
        <v>14</v>
      </c>
    </row>
    <row r="11046" spans="1:7" x14ac:dyDescent="0.25">
      <c r="A11046" s="52">
        <v>2019</v>
      </c>
      <c r="B11046" s="53" t="str">
        <f t="shared" si="344"/>
        <v>2019_MT15</v>
      </c>
      <c r="C11046" s="52" t="s">
        <v>379</v>
      </c>
      <c r="D11046" s="52" t="s">
        <v>1324</v>
      </c>
      <c r="E11046" s="53" t="str">
        <f t="shared" si="345"/>
        <v>2019_MTFLATHEAD</v>
      </c>
      <c r="F11046" s="52">
        <v>484350</v>
      </c>
      <c r="G11046" s="53">
        <f t="array" ref="G11046">SUM(IF(A11046=A$5:A11046,IF(C11046=C$5:C11046,1,0),0))</f>
        <v>15</v>
      </c>
    </row>
    <row r="11047" spans="1:7" x14ac:dyDescent="0.25">
      <c r="A11047" s="52">
        <v>2019</v>
      </c>
      <c r="B11047" s="53" t="str">
        <f t="shared" si="344"/>
        <v>2019_MT16</v>
      </c>
      <c r="C11047" s="52" t="s">
        <v>379</v>
      </c>
      <c r="D11047" s="52" t="s">
        <v>820</v>
      </c>
      <c r="E11047" s="53" t="str">
        <f t="shared" si="345"/>
        <v>2019_MTGALLATIN</v>
      </c>
      <c r="F11047" s="52">
        <v>484350</v>
      </c>
      <c r="G11047" s="53">
        <f t="array" ref="G11047">SUM(IF(A11047=A$5:A11047,IF(C11047=C$5:C11047,1,0),0))</f>
        <v>16</v>
      </c>
    </row>
    <row r="11048" spans="1:7" x14ac:dyDescent="0.25">
      <c r="A11048" s="52">
        <v>2019</v>
      </c>
      <c r="B11048" s="53" t="str">
        <f t="shared" si="344"/>
        <v>2019_MT17</v>
      </c>
      <c r="C11048" s="52" t="s">
        <v>379</v>
      </c>
      <c r="D11048" s="52" t="s">
        <v>193</v>
      </c>
      <c r="E11048" s="53" t="str">
        <f t="shared" si="345"/>
        <v>2019_MTGARFIELD</v>
      </c>
      <c r="F11048" s="52">
        <v>484350</v>
      </c>
      <c r="G11048" s="53">
        <f t="array" ref="G11048">SUM(IF(A11048=A$5:A11048,IF(C11048=C$5:C11048,1,0),0))</f>
        <v>17</v>
      </c>
    </row>
    <row r="11049" spans="1:7" x14ac:dyDescent="0.25">
      <c r="A11049" s="52">
        <v>2019</v>
      </c>
      <c r="B11049" s="53" t="str">
        <f t="shared" si="344"/>
        <v>2019_MT18</v>
      </c>
      <c r="C11049" s="52" t="s">
        <v>379</v>
      </c>
      <c r="D11049" s="52" t="s">
        <v>1325</v>
      </c>
      <c r="E11049" s="53" t="str">
        <f t="shared" si="345"/>
        <v>2019_MTGLACIER</v>
      </c>
      <c r="F11049" s="52">
        <v>484350</v>
      </c>
      <c r="G11049" s="53">
        <f t="array" ref="G11049">SUM(IF(A11049=A$5:A11049,IF(C11049=C$5:C11049,1,0),0))</f>
        <v>18</v>
      </c>
    </row>
    <row r="11050" spans="1:7" x14ac:dyDescent="0.25">
      <c r="A11050" s="52">
        <v>2019</v>
      </c>
      <c r="B11050" s="53" t="str">
        <f t="shared" si="344"/>
        <v>2019_MT19</v>
      </c>
      <c r="C11050" s="52" t="s">
        <v>379</v>
      </c>
      <c r="D11050" s="52" t="s">
        <v>1326</v>
      </c>
      <c r="E11050" s="53" t="str">
        <f t="shared" si="345"/>
        <v>2019_MTGOLDEN VALLEY</v>
      </c>
      <c r="F11050" s="52">
        <v>484350</v>
      </c>
      <c r="G11050" s="53">
        <f t="array" ref="G11050">SUM(IF(A11050=A$5:A11050,IF(C11050=C$5:C11050,1,0),0))</f>
        <v>19</v>
      </c>
    </row>
    <row r="11051" spans="1:7" x14ac:dyDescent="0.25">
      <c r="A11051" s="52">
        <v>2019</v>
      </c>
      <c r="B11051" s="53" t="str">
        <f t="shared" si="344"/>
        <v>2019_MT20</v>
      </c>
      <c r="C11051" s="52" t="s">
        <v>379</v>
      </c>
      <c r="D11051" s="52" t="s">
        <v>1327</v>
      </c>
      <c r="E11051" s="53" t="str">
        <f t="shared" si="345"/>
        <v>2019_MTGRANITE</v>
      </c>
      <c r="F11051" s="52">
        <v>484350</v>
      </c>
      <c r="G11051" s="53">
        <f t="array" ref="G11051">SUM(IF(A11051=A$5:A11051,IF(C11051=C$5:C11051,1,0),0))</f>
        <v>20</v>
      </c>
    </row>
    <row r="11052" spans="1:7" x14ac:dyDescent="0.25">
      <c r="A11052" s="52">
        <v>2019</v>
      </c>
      <c r="B11052" s="53" t="str">
        <f t="shared" si="344"/>
        <v>2019_MT21</v>
      </c>
      <c r="C11052" s="52" t="s">
        <v>379</v>
      </c>
      <c r="D11052" s="52" t="s">
        <v>1328</v>
      </c>
      <c r="E11052" s="53" t="str">
        <f t="shared" si="345"/>
        <v>2019_MTHILL</v>
      </c>
      <c r="F11052" s="52">
        <v>484350</v>
      </c>
      <c r="G11052" s="53">
        <f t="array" ref="G11052">SUM(IF(A11052=A$5:A11052,IF(C11052=C$5:C11052,1,0),0))</f>
        <v>21</v>
      </c>
    </row>
    <row r="11053" spans="1:7" x14ac:dyDescent="0.25">
      <c r="A11053" s="52">
        <v>2019</v>
      </c>
      <c r="B11053" s="53" t="str">
        <f t="shared" si="344"/>
        <v>2019_MT22</v>
      </c>
      <c r="C11053" s="52" t="s">
        <v>379</v>
      </c>
      <c r="D11053" s="52" t="s">
        <v>196</v>
      </c>
      <c r="E11053" s="53" t="str">
        <f t="shared" si="345"/>
        <v>2019_MTJEFFERSON</v>
      </c>
      <c r="F11053" s="52">
        <v>484350</v>
      </c>
      <c r="G11053" s="53">
        <f t="array" ref="G11053">SUM(IF(A11053=A$5:A11053,IF(C11053=C$5:C11053,1,0),0))</f>
        <v>22</v>
      </c>
    </row>
    <row r="11054" spans="1:7" x14ac:dyDescent="0.25">
      <c r="A11054" s="52">
        <v>2019</v>
      </c>
      <c r="B11054" s="53" t="str">
        <f t="shared" si="344"/>
        <v>2019_MT23</v>
      </c>
      <c r="C11054" s="52" t="s">
        <v>379</v>
      </c>
      <c r="D11054" s="52" t="s">
        <v>1329</v>
      </c>
      <c r="E11054" s="53" t="str">
        <f t="shared" si="345"/>
        <v>2019_MTJUDITH BASIN</v>
      </c>
      <c r="F11054" s="52">
        <v>484350</v>
      </c>
      <c r="G11054" s="53">
        <f t="array" ref="G11054">SUM(IF(A11054=A$5:A11054,IF(C11054=C$5:C11054,1,0),0))</f>
        <v>23</v>
      </c>
    </row>
    <row r="11055" spans="1:7" x14ac:dyDescent="0.25">
      <c r="A11055" s="52">
        <v>2019</v>
      </c>
      <c r="B11055" s="53" t="str">
        <f t="shared" si="344"/>
        <v>2019_MT24</v>
      </c>
      <c r="C11055" s="52" t="s">
        <v>379</v>
      </c>
      <c r="D11055" s="52" t="s">
        <v>197</v>
      </c>
      <c r="E11055" s="53" t="str">
        <f t="shared" si="345"/>
        <v>2019_MTLAKE</v>
      </c>
      <c r="F11055" s="52">
        <v>484350</v>
      </c>
      <c r="G11055" s="53">
        <f t="array" ref="G11055">SUM(IF(A11055=A$5:A11055,IF(C11055=C$5:C11055,1,0),0))</f>
        <v>24</v>
      </c>
    </row>
    <row r="11056" spans="1:7" x14ac:dyDescent="0.25">
      <c r="A11056" s="52">
        <v>2019</v>
      </c>
      <c r="B11056" s="53" t="str">
        <f t="shared" si="344"/>
        <v>2019_MT25</v>
      </c>
      <c r="C11056" s="52" t="s">
        <v>379</v>
      </c>
      <c r="D11056" s="52" t="s">
        <v>1330</v>
      </c>
      <c r="E11056" s="53" t="str">
        <f t="shared" si="345"/>
        <v>2019_MTLEWIS AND CLARK</v>
      </c>
      <c r="F11056" s="52">
        <v>484350</v>
      </c>
      <c r="G11056" s="53">
        <f t="array" ref="G11056">SUM(IF(A11056=A$5:A11056,IF(C11056=C$5:C11056,1,0),0))</f>
        <v>25</v>
      </c>
    </row>
    <row r="11057" spans="1:7" x14ac:dyDescent="0.25">
      <c r="A11057" s="52">
        <v>2019</v>
      </c>
      <c r="B11057" s="53" t="str">
        <f t="shared" si="344"/>
        <v>2019_MT26</v>
      </c>
      <c r="C11057" s="52" t="s">
        <v>379</v>
      </c>
      <c r="D11057" s="52" t="s">
        <v>652</v>
      </c>
      <c r="E11057" s="53" t="str">
        <f t="shared" si="345"/>
        <v>2019_MTLIBERTY</v>
      </c>
      <c r="F11057" s="52">
        <v>484350</v>
      </c>
      <c r="G11057" s="53">
        <f t="array" ref="G11057">SUM(IF(A11057=A$5:A11057,IF(C11057=C$5:C11057,1,0),0))</f>
        <v>26</v>
      </c>
    </row>
    <row r="11058" spans="1:7" x14ac:dyDescent="0.25">
      <c r="A11058" s="52">
        <v>2019</v>
      </c>
      <c r="B11058" s="53" t="str">
        <f t="shared" si="344"/>
        <v>2019_MT27</v>
      </c>
      <c r="C11058" s="52" t="s">
        <v>379</v>
      </c>
      <c r="D11058" s="52" t="s">
        <v>221</v>
      </c>
      <c r="E11058" s="53" t="str">
        <f t="shared" si="345"/>
        <v>2019_MTLINCOLN</v>
      </c>
      <c r="F11058" s="52">
        <v>484350</v>
      </c>
      <c r="G11058" s="53">
        <f t="array" ref="G11058">SUM(IF(A11058=A$5:A11058,IF(C11058=C$5:C11058,1,0),0))</f>
        <v>27</v>
      </c>
    </row>
    <row r="11059" spans="1:7" x14ac:dyDescent="0.25">
      <c r="A11059" s="52">
        <v>2019</v>
      </c>
      <c r="B11059" s="53" t="str">
        <f t="shared" si="344"/>
        <v>2019_MT28</v>
      </c>
      <c r="C11059" s="52" t="s">
        <v>379</v>
      </c>
      <c r="D11059" s="52" t="s">
        <v>1331</v>
      </c>
      <c r="E11059" s="53" t="str">
        <f t="shared" si="345"/>
        <v>2019_MTMCCONE</v>
      </c>
      <c r="F11059" s="52">
        <v>484350</v>
      </c>
      <c r="G11059" s="53">
        <f t="array" ref="G11059">SUM(IF(A11059=A$5:A11059,IF(C11059=C$5:C11059,1,0),0))</f>
        <v>28</v>
      </c>
    </row>
    <row r="11060" spans="1:7" x14ac:dyDescent="0.25">
      <c r="A11060" s="52">
        <v>2019</v>
      </c>
      <c r="B11060" s="53" t="str">
        <f t="shared" si="344"/>
        <v>2019_MT29</v>
      </c>
      <c r="C11060" s="52" t="s">
        <v>379</v>
      </c>
      <c r="D11060" s="52" t="s">
        <v>467</v>
      </c>
      <c r="E11060" s="53" t="str">
        <f t="shared" si="345"/>
        <v>2019_MTMADISON</v>
      </c>
      <c r="F11060" s="52">
        <v>484350</v>
      </c>
      <c r="G11060" s="53">
        <f t="array" ref="G11060">SUM(IF(A11060=A$5:A11060,IF(C11060=C$5:C11060,1,0),0))</f>
        <v>29</v>
      </c>
    </row>
    <row r="11061" spans="1:7" x14ac:dyDescent="0.25">
      <c r="A11061" s="52">
        <v>2019</v>
      </c>
      <c r="B11061" s="53" t="str">
        <f t="shared" si="344"/>
        <v>2019_MT30</v>
      </c>
      <c r="C11061" s="52" t="s">
        <v>379</v>
      </c>
      <c r="D11061" s="52" t="s">
        <v>1332</v>
      </c>
      <c r="E11061" s="53" t="str">
        <f t="shared" si="345"/>
        <v>2019_MTMEAGHER</v>
      </c>
      <c r="F11061" s="52">
        <v>484350</v>
      </c>
      <c r="G11061" s="53">
        <f t="array" ref="G11061">SUM(IF(A11061=A$5:A11061,IF(C11061=C$5:C11061,1,0),0))</f>
        <v>30</v>
      </c>
    </row>
    <row r="11062" spans="1:7" x14ac:dyDescent="0.25">
      <c r="A11062" s="52">
        <v>2019</v>
      </c>
      <c r="B11062" s="53" t="str">
        <f t="shared" si="344"/>
        <v>2019_MT31</v>
      </c>
      <c r="C11062" s="52" t="s">
        <v>379</v>
      </c>
      <c r="D11062" s="52" t="s">
        <v>606</v>
      </c>
      <c r="E11062" s="53" t="str">
        <f t="shared" si="345"/>
        <v>2019_MTMINERAL</v>
      </c>
      <c r="F11062" s="52">
        <v>484350</v>
      </c>
      <c r="G11062" s="53">
        <f t="array" ref="G11062">SUM(IF(A11062=A$5:A11062,IF(C11062=C$5:C11062,1,0),0))</f>
        <v>31</v>
      </c>
    </row>
    <row r="11063" spans="1:7" x14ac:dyDescent="0.25">
      <c r="A11063" s="52">
        <v>2019</v>
      </c>
      <c r="B11063" s="53" t="str">
        <f t="shared" si="344"/>
        <v>2019_MT32</v>
      </c>
      <c r="C11063" s="52" t="s">
        <v>379</v>
      </c>
      <c r="D11063" s="52" t="s">
        <v>1333</v>
      </c>
      <c r="E11063" s="53" t="str">
        <f t="shared" si="345"/>
        <v>2019_MTMISSOULA</v>
      </c>
      <c r="F11063" s="52">
        <v>484350</v>
      </c>
      <c r="G11063" s="53">
        <f t="array" ref="G11063">SUM(IF(A11063=A$5:A11063,IF(C11063=C$5:C11063,1,0),0))</f>
        <v>32</v>
      </c>
    </row>
    <row r="11064" spans="1:7" x14ac:dyDescent="0.25">
      <c r="A11064" s="52">
        <v>2019</v>
      </c>
      <c r="B11064" s="53" t="str">
        <f t="shared" si="344"/>
        <v>2019_MT33</v>
      </c>
      <c r="C11064" s="52" t="s">
        <v>379</v>
      </c>
      <c r="D11064" s="52" t="s">
        <v>1334</v>
      </c>
      <c r="E11064" s="53" t="str">
        <f t="shared" si="345"/>
        <v>2019_MTMUSSELSHELL</v>
      </c>
      <c r="F11064" s="52">
        <v>484350</v>
      </c>
      <c r="G11064" s="53">
        <f t="array" ref="G11064">SUM(IF(A11064=A$5:A11064,IF(C11064=C$5:C11064,1,0),0))</f>
        <v>33</v>
      </c>
    </row>
    <row r="11065" spans="1:7" x14ac:dyDescent="0.25">
      <c r="A11065" s="52">
        <v>2019</v>
      </c>
      <c r="B11065" s="53" t="str">
        <f t="shared" si="344"/>
        <v>2019_MT34</v>
      </c>
      <c r="C11065" s="52" t="s">
        <v>379</v>
      </c>
      <c r="D11065" s="52" t="s">
        <v>199</v>
      </c>
      <c r="E11065" s="53" t="str">
        <f t="shared" si="345"/>
        <v>2019_MTPARK</v>
      </c>
      <c r="F11065" s="52">
        <v>484350</v>
      </c>
      <c r="G11065" s="53">
        <f t="array" ref="G11065">SUM(IF(A11065=A$5:A11065,IF(C11065=C$5:C11065,1,0),0))</f>
        <v>34</v>
      </c>
    </row>
    <row r="11066" spans="1:7" x14ac:dyDescent="0.25">
      <c r="A11066" s="52">
        <v>2019</v>
      </c>
      <c r="B11066" s="53" t="str">
        <f t="shared" si="344"/>
        <v>2019_MT35</v>
      </c>
      <c r="C11066" s="52" t="s">
        <v>379</v>
      </c>
      <c r="D11066" s="52" t="s">
        <v>1335</v>
      </c>
      <c r="E11066" s="53" t="str">
        <f t="shared" si="345"/>
        <v>2019_MTPETROLEUM</v>
      </c>
      <c r="F11066" s="52">
        <v>484350</v>
      </c>
      <c r="G11066" s="53">
        <f t="array" ref="G11066">SUM(IF(A11066=A$5:A11066,IF(C11066=C$5:C11066,1,0),0))</f>
        <v>35</v>
      </c>
    </row>
    <row r="11067" spans="1:7" x14ac:dyDescent="0.25">
      <c r="A11067" s="52">
        <v>2019</v>
      </c>
      <c r="B11067" s="53" t="str">
        <f t="shared" si="344"/>
        <v>2019_MT36</v>
      </c>
      <c r="C11067" s="52" t="s">
        <v>379</v>
      </c>
      <c r="D11067" s="52" t="s">
        <v>533</v>
      </c>
      <c r="E11067" s="53" t="str">
        <f t="shared" si="345"/>
        <v>2019_MTPHILLIPS</v>
      </c>
      <c r="F11067" s="52">
        <v>484350</v>
      </c>
      <c r="G11067" s="53">
        <f t="array" ref="G11067">SUM(IF(A11067=A$5:A11067,IF(C11067=C$5:C11067,1,0),0))</f>
        <v>36</v>
      </c>
    </row>
    <row r="11068" spans="1:7" x14ac:dyDescent="0.25">
      <c r="A11068" s="52">
        <v>2019</v>
      </c>
      <c r="B11068" s="53" t="str">
        <f t="shared" si="344"/>
        <v>2019_MT37</v>
      </c>
      <c r="C11068" s="52" t="s">
        <v>379</v>
      </c>
      <c r="D11068" s="52" t="s">
        <v>1336</v>
      </c>
      <c r="E11068" s="53" t="str">
        <f t="shared" si="345"/>
        <v>2019_MTPONDERA</v>
      </c>
      <c r="F11068" s="52">
        <v>484350</v>
      </c>
      <c r="G11068" s="53">
        <f t="array" ref="G11068">SUM(IF(A11068=A$5:A11068,IF(C11068=C$5:C11068,1,0),0))</f>
        <v>37</v>
      </c>
    </row>
    <row r="11069" spans="1:7" x14ac:dyDescent="0.25">
      <c r="A11069" s="52">
        <v>2019</v>
      </c>
      <c r="B11069" s="53" t="str">
        <f t="shared" si="344"/>
        <v>2019_MT38</v>
      </c>
      <c r="C11069" s="52" t="s">
        <v>379</v>
      </c>
      <c r="D11069" s="52" t="s">
        <v>1337</v>
      </c>
      <c r="E11069" s="53" t="str">
        <f t="shared" si="345"/>
        <v>2019_MTPOWDER RIVER</v>
      </c>
      <c r="F11069" s="52">
        <v>484350</v>
      </c>
      <c r="G11069" s="53">
        <f t="array" ref="G11069">SUM(IF(A11069=A$5:A11069,IF(C11069=C$5:C11069,1,0),0))</f>
        <v>38</v>
      </c>
    </row>
    <row r="11070" spans="1:7" x14ac:dyDescent="0.25">
      <c r="A11070" s="52">
        <v>2019</v>
      </c>
      <c r="B11070" s="53" t="str">
        <f t="shared" si="344"/>
        <v>2019_MT39</v>
      </c>
      <c r="C11070" s="52" t="s">
        <v>379</v>
      </c>
      <c r="D11070" s="52" t="s">
        <v>1045</v>
      </c>
      <c r="E11070" s="53" t="str">
        <f t="shared" si="345"/>
        <v>2019_MTPOWELL</v>
      </c>
      <c r="F11070" s="52">
        <v>484350</v>
      </c>
      <c r="G11070" s="53">
        <f t="array" ref="G11070">SUM(IF(A11070=A$5:A11070,IF(C11070=C$5:C11070,1,0),0))</f>
        <v>39</v>
      </c>
    </row>
    <row r="11071" spans="1:7" x14ac:dyDescent="0.25">
      <c r="A11071" s="52">
        <v>2019</v>
      </c>
      <c r="B11071" s="53" t="str">
        <f t="shared" si="344"/>
        <v>2019_MT40</v>
      </c>
      <c r="C11071" s="52" t="s">
        <v>379</v>
      </c>
      <c r="D11071" s="52" t="s">
        <v>537</v>
      </c>
      <c r="E11071" s="53" t="str">
        <f t="shared" si="345"/>
        <v>2019_MTPRAIRIE</v>
      </c>
      <c r="F11071" s="52">
        <v>484350</v>
      </c>
      <c r="G11071" s="53">
        <f t="array" ref="G11071">SUM(IF(A11071=A$5:A11071,IF(C11071=C$5:C11071,1,0),0))</f>
        <v>40</v>
      </c>
    </row>
    <row r="11072" spans="1:7" x14ac:dyDescent="0.25">
      <c r="A11072" s="52">
        <v>2019</v>
      </c>
      <c r="B11072" s="53" t="str">
        <f t="shared" si="344"/>
        <v>2019_MT41</v>
      </c>
      <c r="C11072" s="52" t="s">
        <v>379</v>
      </c>
      <c r="D11072" s="52" t="s">
        <v>1338</v>
      </c>
      <c r="E11072" s="53" t="str">
        <f t="shared" si="345"/>
        <v>2019_MTRAVALLI</v>
      </c>
      <c r="F11072" s="52">
        <v>484350</v>
      </c>
      <c r="G11072" s="53">
        <f t="array" ref="G11072">SUM(IF(A11072=A$5:A11072,IF(C11072=C$5:C11072,1,0),0))</f>
        <v>41</v>
      </c>
    </row>
    <row r="11073" spans="1:7" x14ac:dyDescent="0.25">
      <c r="A11073" s="52">
        <v>2019</v>
      </c>
      <c r="B11073" s="53" t="str">
        <f t="shared" si="344"/>
        <v>2019_MT42</v>
      </c>
      <c r="C11073" s="52" t="s">
        <v>379</v>
      </c>
      <c r="D11073" s="52" t="s">
        <v>845</v>
      </c>
      <c r="E11073" s="53" t="str">
        <f t="shared" si="345"/>
        <v>2019_MTRICHLAND</v>
      </c>
      <c r="F11073" s="52">
        <v>484350</v>
      </c>
      <c r="G11073" s="53">
        <f t="array" ref="G11073">SUM(IF(A11073=A$5:A11073,IF(C11073=C$5:C11073,1,0),0))</f>
        <v>42</v>
      </c>
    </row>
    <row r="11074" spans="1:7" x14ac:dyDescent="0.25">
      <c r="A11074" s="52">
        <v>2019</v>
      </c>
      <c r="B11074" s="53" t="str">
        <f t="shared" si="344"/>
        <v>2019_MT43</v>
      </c>
      <c r="C11074" s="52" t="s">
        <v>379</v>
      </c>
      <c r="D11074" s="52" t="s">
        <v>1339</v>
      </c>
      <c r="E11074" s="53" t="str">
        <f t="shared" si="345"/>
        <v>2019_MTROOSEVELT</v>
      </c>
      <c r="F11074" s="52">
        <v>484350</v>
      </c>
      <c r="G11074" s="53">
        <f t="array" ref="G11074">SUM(IF(A11074=A$5:A11074,IF(C11074=C$5:C11074,1,0),0))</f>
        <v>43</v>
      </c>
    </row>
    <row r="11075" spans="1:7" x14ac:dyDescent="0.25">
      <c r="A11075" s="52">
        <v>2019</v>
      </c>
      <c r="B11075" s="53" t="str">
        <f t="shared" si="344"/>
        <v>2019_MT44</v>
      </c>
      <c r="C11075" s="52" t="s">
        <v>379</v>
      </c>
      <c r="D11075" s="52" t="s">
        <v>1340</v>
      </c>
      <c r="E11075" s="53" t="str">
        <f t="shared" si="345"/>
        <v>2019_MTROSEBUD</v>
      </c>
      <c r="F11075" s="52">
        <v>484350</v>
      </c>
      <c r="G11075" s="53">
        <f t="array" ref="G11075">SUM(IF(A11075=A$5:A11075,IF(C11075=C$5:C11075,1,0),0))</f>
        <v>44</v>
      </c>
    </row>
    <row r="11076" spans="1:7" x14ac:dyDescent="0.25">
      <c r="A11076" s="52">
        <v>2019</v>
      </c>
      <c r="B11076" s="53" t="str">
        <f t="shared" si="344"/>
        <v>2019_MT45</v>
      </c>
      <c r="C11076" s="52" t="s">
        <v>379</v>
      </c>
      <c r="D11076" s="52" t="s">
        <v>1341</v>
      </c>
      <c r="E11076" s="53" t="str">
        <f t="shared" si="345"/>
        <v>2019_MTSANDERS</v>
      </c>
      <c r="F11076" s="52">
        <v>484350</v>
      </c>
      <c r="G11076" s="53">
        <f t="array" ref="G11076">SUM(IF(A11076=A$5:A11076,IF(C11076=C$5:C11076,1,0),0))</f>
        <v>45</v>
      </c>
    </row>
    <row r="11077" spans="1:7" x14ac:dyDescent="0.25">
      <c r="A11077" s="52">
        <v>2019</v>
      </c>
      <c r="B11077" s="53" t="str">
        <f t="shared" si="344"/>
        <v>2019_MT46</v>
      </c>
      <c r="C11077" s="52" t="s">
        <v>379</v>
      </c>
      <c r="D11077" s="52" t="s">
        <v>991</v>
      </c>
      <c r="E11077" s="53" t="str">
        <f t="shared" si="345"/>
        <v>2019_MTSHERIDAN</v>
      </c>
      <c r="F11077" s="52">
        <v>484350</v>
      </c>
      <c r="G11077" s="53">
        <f t="array" ref="G11077">SUM(IF(A11077=A$5:A11077,IF(C11077=C$5:C11077,1,0),0))</f>
        <v>46</v>
      </c>
    </row>
    <row r="11078" spans="1:7" x14ac:dyDescent="0.25">
      <c r="A11078" s="52">
        <v>2019</v>
      </c>
      <c r="B11078" s="53" t="str">
        <f t="shared" ref="B11078:B11141" si="346">A11078&amp;"_"&amp;C11078&amp;G11078</f>
        <v>2019_MT47</v>
      </c>
      <c r="C11078" s="52" t="s">
        <v>379</v>
      </c>
      <c r="D11078" s="52" t="s">
        <v>1342</v>
      </c>
      <c r="E11078" s="53" t="str">
        <f t="shared" ref="E11078:E11141" si="347">A11078&amp;"_"&amp;C11078&amp;D11078</f>
        <v>2019_MTSILVER BOW</v>
      </c>
      <c r="F11078" s="52">
        <v>484350</v>
      </c>
      <c r="G11078" s="53">
        <f t="array" ref="G11078">SUM(IF(A11078=A$5:A11078,IF(C11078=C$5:C11078,1,0),0))</f>
        <v>47</v>
      </c>
    </row>
    <row r="11079" spans="1:7" x14ac:dyDescent="0.25">
      <c r="A11079" s="52">
        <v>2019</v>
      </c>
      <c r="B11079" s="53" t="str">
        <f t="shared" si="346"/>
        <v>2019_MT48</v>
      </c>
      <c r="C11079" s="52" t="s">
        <v>379</v>
      </c>
      <c r="D11079" s="52" t="s">
        <v>1343</v>
      </c>
      <c r="E11079" s="53" t="str">
        <f t="shared" si="347"/>
        <v>2019_MTSTILLWATER</v>
      </c>
      <c r="F11079" s="52">
        <v>484350</v>
      </c>
      <c r="G11079" s="53">
        <f t="array" ref="G11079">SUM(IF(A11079=A$5:A11079,IF(C11079=C$5:C11079,1,0),0))</f>
        <v>48</v>
      </c>
    </row>
    <row r="11080" spans="1:7" x14ac:dyDescent="0.25">
      <c r="A11080" s="52">
        <v>2019</v>
      </c>
      <c r="B11080" s="53" t="str">
        <f t="shared" si="346"/>
        <v>2019_MT49</v>
      </c>
      <c r="C11080" s="52" t="s">
        <v>379</v>
      </c>
      <c r="D11080" s="52" t="s">
        <v>1344</v>
      </c>
      <c r="E11080" s="53" t="str">
        <f t="shared" si="347"/>
        <v>2019_MTSWEET GRASS</v>
      </c>
      <c r="F11080" s="52">
        <v>484350</v>
      </c>
      <c r="G11080" s="53">
        <f t="array" ref="G11080">SUM(IF(A11080=A$5:A11080,IF(C11080=C$5:C11080,1,0),0))</f>
        <v>49</v>
      </c>
    </row>
    <row r="11081" spans="1:7" x14ac:dyDescent="0.25">
      <c r="A11081" s="52">
        <v>2019</v>
      </c>
      <c r="B11081" s="53" t="str">
        <f t="shared" si="346"/>
        <v>2019_MT50</v>
      </c>
      <c r="C11081" s="52" t="s">
        <v>379</v>
      </c>
      <c r="D11081" s="52" t="s">
        <v>222</v>
      </c>
      <c r="E11081" s="53" t="str">
        <f t="shared" si="347"/>
        <v>2019_MTTETON</v>
      </c>
      <c r="F11081" s="52">
        <v>484350</v>
      </c>
      <c r="G11081" s="53">
        <f t="array" ref="G11081">SUM(IF(A11081=A$5:A11081,IF(C11081=C$5:C11081,1,0),0))</f>
        <v>50</v>
      </c>
    </row>
    <row r="11082" spans="1:7" x14ac:dyDescent="0.25">
      <c r="A11082" s="52">
        <v>2019</v>
      </c>
      <c r="B11082" s="53" t="str">
        <f t="shared" si="346"/>
        <v>2019_MT51</v>
      </c>
      <c r="C11082" s="52" t="s">
        <v>379</v>
      </c>
      <c r="D11082" s="52" t="s">
        <v>1345</v>
      </c>
      <c r="E11082" s="53" t="str">
        <f t="shared" si="347"/>
        <v>2019_MTTOOLE</v>
      </c>
      <c r="F11082" s="52">
        <v>484350</v>
      </c>
      <c r="G11082" s="53">
        <f t="array" ref="G11082">SUM(IF(A11082=A$5:A11082,IF(C11082=C$5:C11082,1,0),0))</f>
        <v>51</v>
      </c>
    </row>
    <row r="11083" spans="1:7" x14ac:dyDescent="0.25">
      <c r="A11083" s="52">
        <v>2019</v>
      </c>
      <c r="B11083" s="53" t="str">
        <f t="shared" si="346"/>
        <v>2019_MT52</v>
      </c>
      <c r="C11083" s="52" t="s">
        <v>379</v>
      </c>
      <c r="D11083" s="52" t="s">
        <v>1346</v>
      </c>
      <c r="E11083" s="53" t="str">
        <f t="shared" si="347"/>
        <v>2019_MTTREASURE</v>
      </c>
      <c r="F11083" s="52">
        <v>484350</v>
      </c>
      <c r="G11083" s="53">
        <f t="array" ref="G11083">SUM(IF(A11083=A$5:A11083,IF(C11083=C$5:C11083,1,0),0))</f>
        <v>52</v>
      </c>
    </row>
    <row r="11084" spans="1:7" x14ac:dyDescent="0.25">
      <c r="A11084" s="52">
        <v>2019</v>
      </c>
      <c r="B11084" s="53" t="str">
        <f t="shared" si="346"/>
        <v>2019_MT53</v>
      </c>
      <c r="C11084" s="52" t="s">
        <v>379</v>
      </c>
      <c r="D11084" s="52" t="s">
        <v>805</v>
      </c>
      <c r="E11084" s="53" t="str">
        <f t="shared" si="347"/>
        <v>2019_MTVALLEY</v>
      </c>
      <c r="F11084" s="52">
        <v>484350</v>
      </c>
      <c r="G11084" s="53">
        <f t="array" ref="G11084">SUM(IF(A11084=A$5:A11084,IF(C11084=C$5:C11084,1,0),0))</f>
        <v>53</v>
      </c>
    </row>
    <row r="11085" spans="1:7" x14ac:dyDescent="0.25">
      <c r="A11085" s="52">
        <v>2019</v>
      </c>
      <c r="B11085" s="53" t="str">
        <f t="shared" si="346"/>
        <v>2019_MT54</v>
      </c>
      <c r="C11085" s="52" t="s">
        <v>379</v>
      </c>
      <c r="D11085" s="52" t="s">
        <v>1347</v>
      </c>
      <c r="E11085" s="53" t="str">
        <f t="shared" si="347"/>
        <v>2019_MTWHEATLAND</v>
      </c>
      <c r="F11085" s="52">
        <v>484350</v>
      </c>
      <c r="G11085" s="53">
        <f t="array" ref="G11085">SUM(IF(A11085=A$5:A11085,IF(C11085=C$5:C11085,1,0),0))</f>
        <v>54</v>
      </c>
    </row>
    <row r="11086" spans="1:7" x14ac:dyDescent="0.25">
      <c r="A11086" s="52">
        <v>2019</v>
      </c>
      <c r="B11086" s="53" t="str">
        <f t="shared" si="346"/>
        <v>2019_MT55</v>
      </c>
      <c r="C11086" s="52" t="s">
        <v>379</v>
      </c>
      <c r="D11086" s="52" t="s">
        <v>1348</v>
      </c>
      <c r="E11086" s="53" t="str">
        <f t="shared" si="347"/>
        <v>2019_MTWIBAUX</v>
      </c>
      <c r="F11086" s="52">
        <v>484350</v>
      </c>
      <c r="G11086" s="53">
        <f t="array" ref="G11086">SUM(IF(A11086=A$5:A11086,IF(C11086=C$5:C11086,1,0),0))</f>
        <v>55</v>
      </c>
    </row>
    <row r="11087" spans="1:7" x14ac:dyDescent="0.25">
      <c r="A11087" s="52">
        <v>2019</v>
      </c>
      <c r="B11087" s="53" t="str">
        <f t="shared" si="346"/>
        <v>2019_MT56</v>
      </c>
      <c r="C11087" s="52" t="s">
        <v>379</v>
      </c>
      <c r="D11087" s="52" t="s">
        <v>1349</v>
      </c>
      <c r="E11087" s="53" t="str">
        <f t="shared" si="347"/>
        <v>2019_MTYELLOWSTONE</v>
      </c>
      <c r="F11087" s="52">
        <v>484350</v>
      </c>
      <c r="G11087" s="53">
        <f t="array" ref="G11087">SUM(IF(A11087=A$5:A11087,IF(C11087=C$5:C11087,1,0),0))</f>
        <v>56</v>
      </c>
    </row>
    <row r="11088" spans="1:7" x14ac:dyDescent="0.25">
      <c r="A11088" s="52">
        <v>2019</v>
      </c>
      <c r="B11088" s="53" t="str">
        <f t="shared" si="346"/>
        <v>2019_NE1</v>
      </c>
      <c r="C11088" s="52" t="s">
        <v>380</v>
      </c>
      <c r="D11088" s="52" t="s">
        <v>184</v>
      </c>
      <c r="E11088" s="53" t="str">
        <f t="shared" si="347"/>
        <v>2019_NEADAMS</v>
      </c>
      <c r="F11088" s="52">
        <v>484350</v>
      </c>
      <c r="G11088" s="53">
        <f t="array" ref="G11088">SUM(IF(A11088=A$5:A11088,IF(C11088=C$5:C11088,1,0),0))</f>
        <v>1</v>
      </c>
    </row>
    <row r="11089" spans="1:7" x14ac:dyDescent="0.25">
      <c r="A11089" s="52">
        <v>2019</v>
      </c>
      <c r="B11089" s="53" t="str">
        <f t="shared" si="346"/>
        <v>2019_NE2</v>
      </c>
      <c r="C11089" s="52" t="s">
        <v>380</v>
      </c>
      <c r="D11089" s="52" t="s">
        <v>1350</v>
      </c>
      <c r="E11089" s="53" t="str">
        <f t="shared" si="347"/>
        <v>2019_NEANTELOPE</v>
      </c>
      <c r="F11089" s="52">
        <v>484350</v>
      </c>
      <c r="G11089" s="53">
        <f t="array" ref="G11089">SUM(IF(A11089=A$5:A11089,IF(C11089=C$5:C11089,1,0),0))</f>
        <v>2</v>
      </c>
    </row>
    <row r="11090" spans="1:7" x14ac:dyDescent="0.25">
      <c r="A11090" s="52">
        <v>2019</v>
      </c>
      <c r="B11090" s="53" t="str">
        <f t="shared" si="346"/>
        <v>2019_NE3</v>
      </c>
      <c r="C11090" s="52" t="s">
        <v>380</v>
      </c>
      <c r="D11090" s="52" t="s">
        <v>1351</v>
      </c>
      <c r="E11090" s="53" t="str">
        <f t="shared" si="347"/>
        <v>2019_NEARTHUR</v>
      </c>
      <c r="F11090" s="52">
        <v>484350</v>
      </c>
      <c r="G11090" s="53">
        <f t="array" ref="G11090">SUM(IF(A11090=A$5:A11090,IF(C11090=C$5:C11090,1,0),0))</f>
        <v>3</v>
      </c>
    </row>
    <row r="11091" spans="1:7" x14ac:dyDescent="0.25">
      <c r="A11091" s="52">
        <v>2019</v>
      </c>
      <c r="B11091" s="53" t="str">
        <f t="shared" si="346"/>
        <v>2019_NE4</v>
      </c>
      <c r="C11091" s="52" t="s">
        <v>380</v>
      </c>
      <c r="D11091" s="52" t="s">
        <v>1352</v>
      </c>
      <c r="E11091" s="53" t="str">
        <f t="shared" si="347"/>
        <v>2019_NEBANNER</v>
      </c>
      <c r="F11091" s="52">
        <v>484350</v>
      </c>
      <c r="G11091" s="53">
        <f t="array" ref="G11091">SUM(IF(A11091=A$5:A11091,IF(C11091=C$5:C11091,1,0),0))</f>
        <v>4</v>
      </c>
    </row>
    <row r="11092" spans="1:7" x14ac:dyDescent="0.25">
      <c r="A11092" s="52">
        <v>2019</v>
      </c>
      <c r="B11092" s="53" t="str">
        <f t="shared" si="346"/>
        <v>2019_NE5</v>
      </c>
      <c r="C11092" s="52" t="s">
        <v>380</v>
      </c>
      <c r="D11092" s="52" t="s">
        <v>219</v>
      </c>
      <c r="E11092" s="53" t="str">
        <f t="shared" si="347"/>
        <v>2019_NEBLAINE</v>
      </c>
      <c r="F11092" s="52">
        <v>484350</v>
      </c>
      <c r="G11092" s="53">
        <f t="array" ref="G11092">SUM(IF(A11092=A$5:A11092,IF(C11092=C$5:C11092,1,0),0))</f>
        <v>5</v>
      </c>
    </row>
    <row r="11093" spans="1:7" x14ac:dyDescent="0.25">
      <c r="A11093" s="52">
        <v>2019</v>
      </c>
      <c r="B11093" s="53" t="str">
        <f t="shared" si="346"/>
        <v>2019_NE6</v>
      </c>
      <c r="C11093" s="52" t="s">
        <v>380</v>
      </c>
      <c r="D11093" s="52" t="s">
        <v>504</v>
      </c>
      <c r="E11093" s="53" t="str">
        <f t="shared" si="347"/>
        <v>2019_NEBOONE</v>
      </c>
      <c r="F11093" s="52">
        <v>484350</v>
      </c>
      <c r="G11093" s="53">
        <f t="array" ref="G11093">SUM(IF(A11093=A$5:A11093,IF(C11093=C$5:C11093,1,0),0))</f>
        <v>6</v>
      </c>
    </row>
    <row r="11094" spans="1:7" x14ac:dyDescent="0.25">
      <c r="A11094" s="52">
        <v>2019</v>
      </c>
      <c r="B11094" s="53" t="str">
        <f t="shared" si="346"/>
        <v>2019_NE7</v>
      </c>
      <c r="C11094" s="52" t="s">
        <v>380</v>
      </c>
      <c r="D11094" s="52" t="s">
        <v>1353</v>
      </c>
      <c r="E11094" s="53" t="str">
        <f t="shared" si="347"/>
        <v>2019_NEBOX BUTTE</v>
      </c>
      <c r="F11094" s="52">
        <v>484350</v>
      </c>
      <c r="G11094" s="53">
        <f t="array" ref="G11094">SUM(IF(A11094=A$5:A11094,IF(C11094=C$5:C11094,1,0),0))</f>
        <v>7</v>
      </c>
    </row>
    <row r="11095" spans="1:7" x14ac:dyDescent="0.25">
      <c r="A11095" s="52">
        <v>2019</v>
      </c>
      <c r="B11095" s="53" t="str">
        <f t="shared" si="346"/>
        <v>2019_NE8</v>
      </c>
      <c r="C11095" s="52" t="s">
        <v>380</v>
      </c>
      <c r="D11095" s="52" t="s">
        <v>1005</v>
      </c>
      <c r="E11095" s="53" t="str">
        <f t="shared" si="347"/>
        <v>2019_NEBOYD</v>
      </c>
      <c r="F11095" s="52">
        <v>484350</v>
      </c>
      <c r="G11095" s="53">
        <f t="array" ref="G11095">SUM(IF(A11095=A$5:A11095,IF(C11095=C$5:C11095,1,0),0))</f>
        <v>8</v>
      </c>
    </row>
    <row r="11096" spans="1:7" x14ac:dyDescent="0.25">
      <c r="A11096" s="52">
        <v>2019</v>
      </c>
      <c r="B11096" s="53" t="str">
        <f t="shared" si="346"/>
        <v>2019_NE9</v>
      </c>
      <c r="C11096" s="52" t="s">
        <v>380</v>
      </c>
      <c r="D11096" s="52" t="s">
        <v>808</v>
      </c>
      <c r="E11096" s="53" t="str">
        <f t="shared" si="347"/>
        <v>2019_NEBROWN</v>
      </c>
      <c r="F11096" s="52">
        <v>484350</v>
      </c>
      <c r="G11096" s="53">
        <f t="array" ref="G11096">SUM(IF(A11096=A$5:A11096,IF(C11096=C$5:C11096,1,0),0))</f>
        <v>9</v>
      </c>
    </row>
    <row r="11097" spans="1:7" x14ac:dyDescent="0.25">
      <c r="A11097" s="52">
        <v>2019</v>
      </c>
      <c r="B11097" s="53" t="str">
        <f t="shared" si="346"/>
        <v>2019_NE10</v>
      </c>
      <c r="C11097" s="52" t="s">
        <v>380</v>
      </c>
      <c r="D11097" s="52" t="s">
        <v>1354</v>
      </c>
      <c r="E11097" s="53" t="str">
        <f t="shared" si="347"/>
        <v>2019_NEBUFFALO</v>
      </c>
      <c r="F11097" s="52">
        <v>484350</v>
      </c>
      <c r="G11097" s="53">
        <f t="array" ref="G11097">SUM(IF(A11097=A$5:A11097,IF(C11097=C$5:C11097,1,0),0))</f>
        <v>10</v>
      </c>
    </row>
    <row r="11098" spans="1:7" x14ac:dyDescent="0.25">
      <c r="A11098" s="52">
        <v>2019</v>
      </c>
      <c r="B11098" s="53" t="str">
        <f t="shared" si="346"/>
        <v>2019_NE11</v>
      </c>
      <c r="C11098" s="52" t="s">
        <v>380</v>
      </c>
      <c r="D11098" s="52" t="s">
        <v>1355</v>
      </c>
      <c r="E11098" s="53" t="str">
        <f t="shared" si="347"/>
        <v>2019_NEBURT</v>
      </c>
      <c r="F11098" s="52">
        <v>484350</v>
      </c>
      <c r="G11098" s="53">
        <f t="array" ref="G11098">SUM(IF(A11098=A$5:A11098,IF(C11098=C$5:C11098,1,0),0))</f>
        <v>11</v>
      </c>
    </row>
    <row r="11099" spans="1:7" x14ac:dyDescent="0.25">
      <c r="A11099" s="52">
        <v>2019</v>
      </c>
      <c r="B11099" s="53" t="str">
        <f t="shared" si="346"/>
        <v>2019_NE12</v>
      </c>
      <c r="C11099" s="52" t="s">
        <v>380</v>
      </c>
      <c r="D11099" s="52" t="s">
        <v>433</v>
      </c>
      <c r="E11099" s="53" t="str">
        <f t="shared" si="347"/>
        <v>2019_NEBUTLER</v>
      </c>
      <c r="F11099" s="52">
        <v>484350</v>
      </c>
      <c r="G11099" s="53">
        <f t="array" ref="G11099">SUM(IF(A11099=A$5:A11099,IF(C11099=C$5:C11099,1,0),0))</f>
        <v>12</v>
      </c>
    </row>
    <row r="11100" spans="1:7" x14ac:dyDescent="0.25">
      <c r="A11100" s="52">
        <v>2019</v>
      </c>
      <c r="B11100" s="53" t="str">
        <f t="shared" si="346"/>
        <v>2019_NE13</v>
      </c>
      <c r="C11100" s="52" t="s">
        <v>380</v>
      </c>
      <c r="D11100" s="52" t="s">
        <v>810</v>
      </c>
      <c r="E11100" s="53" t="str">
        <f t="shared" si="347"/>
        <v>2019_NECASS</v>
      </c>
      <c r="F11100" s="52">
        <v>484350</v>
      </c>
      <c r="G11100" s="53">
        <f t="array" ref="G11100">SUM(IF(A11100=A$5:A11100,IF(C11100=C$5:C11100,1,0),0))</f>
        <v>13</v>
      </c>
    </row>
    <row r="11101" spans="1:7" x14ac:dyDescent="0.25">
      <c r="A11101" s="52">
        <v>2019</v>
      </c>
      <c r="B11101" s="53" t="str">
        <f t="shared" si="346"/>
        <v>2019_NE14</v>
      </c>
      <c r="C11101" s="52" t="s">
        <v>380</v>
      </c>
      <c r="D11101" s="52" t="s">
        <v>905</v>
      </c>
      <c r="E11101" s="53" t="str">
        <f t="shared" si="347"/>
        <v>2019_NECEDAR</v>
      </c>
      <c r="F11101" s="52">
        <v>484350</v>
      </c>
      <c r="G11101" s="53">
        <f t="array" ref="G11101">SUM(IF(A11101=A$5:A11101,IF(C11101=C$5:C11101,1,0),0))</f>
        <v>14</v>
      </c>
    </row>
    <row r="11102" spans="1:7" x14ac:dyDescent="0.25">
      <c r="A11102" s="52">
        <v>2019</v>
      </c>
      <c r="B11102" s="53" t="str">
        <f t="shared" si="346"/>
        <v>2019_NE15</v>
      </c>
      <c r="C11102" s="52" t="s">
        <v>380</v>
      </c>
      <c r="D11102" s="52" t="s">
        <v>944</v>
      </c>
      <c r="E11102" s="53" t="str">
        <f t="shared" si="347"/>
        <v>2019_NECHASE</v>
      </c>
      <c r="F11102" s="52">
        <v>484350</v>
      </c>
      <c r="G11102" s="53">
        <f t="array" ref="G11102">SUM(IF(A11102=A$5:A11102,IF(C11102=C$5:C11102,1,0),0))</f>
        <v>15</v>
      </c>
    </row>
    <row r="11103" spans="1:7" x14ac:dyDescent="0.25">
      <c r="A11103" s="52">
        <v>2019</v>
      </c>
      <c r="B11103" s="53" t="str">
        <f t="shared" si="346"/>
        <v>2019_NE16</v>
      </c>
      <c r="C11103" s="52" t="s">
        <v>380</v>
      </c>
      <c r="D11103" s="52" t="s">
        <v>1356</v>
      </c>
      <c r="E11103" s="53" t="str">
        <f t="shared" si="347"/>
        <v>2019_NECHERRY</v>
      </c>
      <c r="F11103" s="52">
        <v>484350</v>
      </c>
      <c r="G11103" s="53">
        <f t="array" ref="G11103">SUM(IF(A11103=A$5:A11103,IF(C11103=C$5:C11103,1,0),0))</f>
        <v>16</v>
      </c>
    </row>
    <row r="11104" spans="1:7" x14ac:dyDescent="0.25">
      <c r="A11104" s="52">
        <v>2019</v>
      </c>
      <c r="B11104" s="53" t="str">
        <f t="shared" si="346"/>
        <v>2019_NE17</v>
      </c>
      <c r="C11104" s="52" t="s">
        <v>380</v>
      </c>
      <c r="D11104" s="52" t="s">
        <v>588</v>
      </c>
      <c r="E11104" s="53" t="str">
        <f t="shared" si="347"/>
        <v>2019_NECHEYENNE</v>
      </c>
      <c r="F11104" s="52">
        <v>484350</v>
      </c>
      <c r="G11104" s="53">
        <f t="array" ref="G11104">SUM(IF(A11104=A$5:A11104,IF(C11104=C$5:C11104,1,0),0))</f>
        <v>17</v>
      </c>
    </row>
    <row r="11105" spans="1:7" x14ac:dyDescent="0.25">
      <c r="A11105" s="52">
        <v>2019</v>
      </c>
      <c r="B11105" s="53" t="str">
        <f t="shared" si="346"/>
        <v>2019_NE18</v>
      </c>
      <c r="C11105" s="52" t="s">
        <v>380</v>
      </c>
      <c r="D11105" s="52" t="s">
        <v>439</v>
      </c>
      <c r="E11105" s="53" t="str">
        <f t="shared" si="347"/>
        <v>2019_NECLAY</v>
      </c>
      <c r="F11105" s="52">
        <v>484350</v>
      </c>
      <c r="G11105" s="53">
        <f t="array" ref="G11105">SUM(IF(A11105=A$5:A11105,IF(C11105=C$5:C11105,1,0),0))</f>
        <v>18</v>
      </c>
    </row>
    <row r="11106" spans="1:7" x14ac:dyDescent="0.25">
      <c r="A11106" s="52">
        <v>2019</v>
      </c>
      <c r="B11106" s="53" t="str">
        <f t="shared" si="346"/>
        <v>2019_NE19</v>
      </c>
      <c r="C11106" s="52" t="s">
        <v>380</v>
      </c>
      <c r="D11106" s="52" t="s">
        <v>1357</v>
      </c>
      <c r="E11106" s="53" t="str">
        <f t="shared" si="347"/>
        <v>2019_NECOLFAX</v>
      </c>
      <c r="F11106" s="52">
        <v>484350</v>
      </c>
      <c r="G11106" s="53">
        <f t="array" ref="G11106">SUM(IF(A11106=A$5:A11106,IF(C11106=C$5:C11106,1,0),0))</f>
        <v>19</v>
      </c>
    </row>
    <row r="11107" spans="1:7" x14ac:dyDescent="0.25">
      <c r="A11107" s="52">
        <v>2019</v>
      </c>
      <c r="B11107" s="53" t="str">
        <f t="shared" si="346"/>
        <v>2019_NE20</v>
      </c>
      <c r="C11107" s="52" t="s">
        <v>380</v>
      </c>
      <c r="D11107" s="52" t="s">
        <v>1358</v>
      </c>
      <c r="E11107" s="53" t="str">
        <f t="shared" si="347"/>
        <v>2019_NECUMING</v>
      </c>
      <c r="F11107" s="52">
        <v>484350</v>
      </c>
      <c r="G11107" s="53">
        <f t="array" ref="G11107">SUM(IF(A11107=A$5:A11107,IF(C11107=C$5:C11107,1,0),0))</f>
        <v>20</v>
      </c>
    </row>
    <row r="11108" spans="1:7" x14ac:dyDescent="0.25">
      <c r="A11108" s="52">
        <v>2019</v>
      </c>
      <c r="B11108" s="53" t="str">
        <f t="shared" si="346"/>
        <v>2019_NE21</v>
      </c>
      <c r="C11108" s="52" t="s">
        <v>380</v>
      </c>
      <c r="D11108" s="52" t="s">
        <v>592</v>
      </c>
      <c r="E11108" s="53" t="str">
        <f t="shared" si="347"/>
        <v>2019_NECUSTER</v>
      </c>
      <c r="F11108" s="52">
        <v>484350</v>
      </c>
      <c r="G11108" s="53">
        <f t="array" ref="G11108">SUM(IF(A11108=A$5:A11108,IF(C11108=C$5:C11108,1,0),0))</f>
        <v>21</v>
      </c>
    </row>
    <row r="11109" spans="1:7" x14ac:dyDescent="0.25">
      <c r="A11109" s="52">
        <v>2019</v>
      </c>
      <c r="B11109" s="53" t="str">
        <f t="shared" si="346"/>
        <v>2019_NE22</v>
      </c>
      <c r="C11109" s="52" t="s">
        <v>380</v>
      </c>
      <c r="D11109" s="52" t="s">
        <v>1192</v>
      </c>
      <c r="E11109" s="53" t="str">
        <f t="shared" si="347"/>
        <v>2019_NEDAKOTA</v>
      </c>
      <c r="F11109" s="52">
        <v>484350</v>
      </c>
      <c r="G11109" s="53">
        <f t="array" ref="G11109">SUM(IF(A11109=A$5:A11109,IF(C11109=C$5:C11109,1,0),0))</f>
        <v>22</v>
      </c>
    </row>
    <row r="11110" spans="1:7" x14ac:dyDescent="0.25">
      <c r="A11110" s="52">
        <v>2019</v>
      </c>
      <c r="B11110" s="53" t="str">
        <f t="shared" si="346"/>
        <v>2019_NE23</v>
      </c>
      <c r="C11110" s="52" t="s">
        <v>380</v>
      </c>
      <c r="D11110" s="52" t="s">
        <v>1359</v>
      </c>
      <c r="E11110" s="53" t="str">
        <f t="shared" si="347"/>
        <v>2019_NEDAWES</v>
      </c>
      <c r="F11110" s="52">
        <v>484350</v>
      </c>
      <c r="G11110" s="53">
        <f t="array" ref="G11110">SUM(IF(A11110=A$5:A11110,IF(C11110=C$5:C11110,1,0),0))</f>
        <v>23</v>
      </c>
    </row>
    <row r="11111" spans="1:7" x14ac:dyDescent="0.25">
      <c r="A11111" s="52">
        <v>2019</v>
      </c>
      <c r="B11111" s="53" t="str">
        <f t="shared" si="346"/>
        <v>2019_NE24</v>
      </c>
      <c r="C11111" s="52" t="s">
        <v>380</v>
      </c>
      <c r="D11111" s="52" t="s">
        <v>701</v>
      </c>
      <c r="E11111" s="53" t="str">
        <f t="shared" si="347"/>
        <v>2019_NEDAWSON</v>
      </c>
      <c r="F11111" s="52">
        <v>484350</v>
      </c>
      <c r="G11111" s="53">
        <f t="array" ref="G11111">SUM(IF(A11111=A$5:A11111,IF(C11111=C$5:C11111,1,0),0))</f>
        <v>24</v>
      </c>
    </row>
    <row r="11112" spans="1:7" x14ac:dyDescent="0.25">
      <c r="A11112" s="52">
        <v>2019</v>
      </c>
      <c r="B11112" s="53" t="str">
        <f t="shared" si="346"/>
        <v>2019_NE25</v>
      </c>
      <c r="C11112" s="52" t="s">
        <v>380</v>
      </c>
      <c r="D11112" s="52" t="s">
        <v>1360</v>
      </c>
      <c r="E11112" s="53" t="str">
        <f t="shared" si="347"/>
        <v>2019_NEDEUEL</v>
      </c>
      <c r="F11112" s="52">
        <v>484350</v>
      </c>
      <c r="G11112" s="53">
        <f t="array" ref="G11112">SUM(IF(A11112=A$5:A11112,IF(C11112=C$5:C11112,1,0),0))</f>
        <v>25</v>
      </c>
    </row>
    <row r="11113" spans="1:7" x14ac:dyDescent="0.25">
      <c r="A11113" s="52">
        <v>2019</v>
      </c>
      <c r="B11113" s="53" t="str">
        <f t="shared" si="346"/>
        <v>2019_NE26</v>
      </c>
      <c r="C11113" s="52" t="s">
        <v>380</v>
      </c>
      <c r="D11113" s="52" t="s">
        <v>1361</v>
      </c>
      <c r="E11113" s="53" t="str">
        <f t="shared" si="347"/>
        <v>2019_NEDIXON</v>
      </c>
      <c r="F11113" s="52">
        <v>484350</v>
      </c>
      <c r="G11113" s="53">
        <f t="array" ref="G11113">SUM(IF(A11113=A$5:A11113,IF(C11113=C$5:C11113,1,0),0))</f>
        <v>26</v>
      </c>
    </row>
    <row r="11114" spans="1:7" x14ac:dyDescent="0.25">
      <c r="A11114" s="52">
        <v>2019</v>
      </c>
      <c r="B11114" s="53" t="str">
        <f t="shared" si="346"/>
        <v>2019_NE27</v>
      </c>
      <c r="C11114" s="52" t="s">
        <v>380</v>
      </c>
      <c r="D11114" s="52" t="s">
        <v>704</v>
      </c>
      <c r="E11114" s="53" t="str">
        <f t="shared" si="347"/>
        <v>2019_NEDODGE</v>
      </c>
      <c r="F11114" s="52">
        <v>484350</v>
      </c>
      <c r="G11114" s="53">
        <f t="array" ref="G11114">SUM(IF(A11114=A$5:A11114,IF(C11114=C$5:C11114,1,0),0))</f>
        <v>27</v>
      </c>
    </row>
    <row r="11115" spans="1:7" x14ac:dyDescent="0.25">
      <c r="A11115" s="52">
        <v>2019</v>
      </c>
      <c r="B11115" s="53" t="str">
        <f t="shared" si="346"/>
        <v>2019_NE28</v>
      </c>
      <c r="C11115" s="52" t="s">
        <v>380</v>
      </c>
      <c r="D11115" s="52" t="s">
        <v>190</v>
      </c>
      <c r="E11115" s="53" t="str">
        <f t="shared" si="347"/>
        <v>2019_NEDOUGLAS</v>
      </c>
      <c r="F11115" s="52">
        <v>484350</v>
      </c>
      <c r="G11115" s="53">
        <f t="array" ref="G11115">SUM(IF(A11115=A$5:A11115,IF(C11115=C$5:C11115,1,0),0))</f>
        <v>28</v>
      </c>
    </row>
    <row r="11116" spans="1:7" x14ac:dyDescent="0.25">
      <c r="A11116" s="52">
        <v>2019</v>
      </c>
      <c r="B11116" s="53" t="str">
        <f t="shared" si="346"/>
        <v>2019_NE29</v>
      </c>
      <c r="C11116" s="52" t="s">
        <v>380</v>
      </c>
      <c r="D11116" s="52" t="s">
        <v>1362</v>
      </c>
      <c r="E11116" s="53" t="str">
        <f t="shared" si="347"/>
        <v>2019_NEDUNDY</v>
      </c>
      <c r="F11116" s="52">
        <v>484350</v>
      </c>
      <c r="G11116" s="53">
        <f t="array" ref="G11116">SUM(IF(A11116=A$5:A11116,IF(C11116=C$5:C11116,1,0),0))</f>
        <v>29</v>
      </c>
    </row>
    <row r="11117" spans="1:7" x14ac:dyDescent="0.25">
      <c r="A11117" s="52">
        <v>2019</v>
      </c>
      <c r="B11117" s="53" t="str">
        <f t="shared" si="346"/>
        <v>2019_NE30</v>
      </c>
      <c r="C11117" s="52" t="s">
        <v>380</v>
      </c>
      <c r="D11117" s="52" t="s">
        <v>1194</v>
      </c>
      <c r="E11117" s="53" t="str">
        <f t="shared" si="347"/>
        <v>2019_NEFILLMORE</v>
      </c>
      <c r="F11117" s="52">
        <v>484350</v>
      </c>
      <c r="G11117" s="53">
        <f t="array" ref="G11117">SUM(IF(A11117=A$5:A11117,IF(C11117=C$5:C11117,1,0),0))</f>
        <v>30</v>
      </c>
    </row>
    <row r="11118" spans="1:7" x14ac:dyDescent="0.25">
      <c r="A11118" s="52">
        <v>2019</v>
      </c>
      <c r="B11118" s="53" t="str">
        <f t="shared" si="346"/>
        <v>2019_NE31</v>
      </c>
      <c r="C11118" s="52" t="s">
        <v>380</v>
      </c>
      <c r="D11118" s="52" t="s">
        <v>455</v>
      </c>
      <c r="E11118" s="53" t="str">
        <f t="shared" si="347"/>
        <v>2019_NEFRANKLIN</v>
      </c>
      <c r="F11118" s="52">
        <v>484350</v>
      </c>
      <c r="G11118" s="53">
        <f t="array" ref="G11118">SUM(IF(A11118=A$5:A11118,IF(C11118=C$5:C11118,1,0),0))</f>
        <v>31</v>
      </c>
    </row>
    <row r="11119" spans="1:7" x14ac:dyDescent="0.25">
      <c r="A11119" s="52">
        <v>2019</v>
      </c>
      <c r="B11119" s="53" t="str">
        <f t="shared" si="346"/>
        <v>2019_NE32</v>
      </c>
      <c r="C11119" s="52" t="s">
        <v>380</v>
      </c>
      <c r="D11119" s="52" t="s">
        <v>1363</v>
      </c>
      <c r="E11119" s="53" t="str">
        <f t="shared" si="347"/>
        <v>2019_NEFRONTIER</v>
      </c>
      <c r="F11119" s="52">
        <v>484350</v>
      </c>
      <c r="G11119" s="53">
        <f t="array" ref="G11119">SUM(IF(A11119=A$5:A11119,IF(C11119=C$5:C11119,1,0),0))</f>
        <v>32</v>
      </c>
    </row>
    <row r="11120" spans="1:7" x14ac:dyDescent="0.25">
      <c r="A11120" s="52">
        <v>2019</v>
      </c>
      <c r="B11120" s="53" t="str">
        <f t="shared" si="346"/>
        <v>2019_NE33</v>
      </c>
      <c r="C11120" s="52" t="s">
        <v>380</v>
      </c>
      <c r="D11120" s="52" t="s">
        <v>1364</v>
      </c>
      <c r="E11120" s="53" t="str">
        <f t="shared" si="347"/>
        <v>2019_NEFURNAS</v>
      </c>
      <c r="F11120" s="52">
        <v>484350</v>
      </c>
      <c r="G11120" s="53">
        <f t="array" ref="G11120">SUM(IF(A11120=A$5:A11120,IF(C11120=C$5:C11120,1,0),0))</f>
        <v>33</v>
      </c>
    </row>
    <row r="11121" spans="1:7" x14ac:dyDescent="0.25">
      <c r="A11121" s="52">
        <v>2019</v>
      </c>
      <c r="B11121" s="53" t="str">
        <f t="shared" si="346"/>
        <v>2019_NE34</v>
      </c>
      <c r="C11121" s="52" t="s">
        <v>380</v>
      </c>
      <c r="D11121" s="52" t="s">
        <v>1365</v>
      </c>
      <c r="E11121" s="53" t="str">
        <f t="shared" si="347"/>
        <v>2019_NEGAGE</v>
      </c>
      <c r="F11121" s="52">
        <v>484350</v>
      </c>
      <c r="G11121" s="53">
        <f t="array" ref="G11121">SUM(IF(A11121=A$5:A11121,IF(C11121=C$5:C11121,1,0),0))</f>
        <v>34</v>
      </c>
    </row>
    <row r="11122" spans="1:7" x14ac:dyDescent="0.25">
      <c r="A11122" s="52">
        <v>2019</v>
      </c>
      <c r="B11122" s="53" t="str">
        <f t="shared" si="346"/>
        <v>2019_NE35</v>
      </c>
      <c r="C11122" s="52" t="s">
        <v>380</v>
      </c>
      <c r="D11122" s="52" t="s">
        <v>1366</v>
      </c>
      <c r="E11122" s="53" t="str">
        <f t="shared" si="347"/>
        <v>2019_NEGARDEN</v>
      </c>
      <c r="F11122" s="52">
        <v>484350</v>
      </c>
      <c r="G11122" s="53">
        <f t="array" ref="G11122">SUM(IF(A11122=A$5:A11122,IF(C11122=C$5:C11122,1,0),0))</f>
        <v>35</v>
      </c>
    </row>
    <row r="11123" spans="1:7" x14ac:dyDescent="0.25">
      <c r="A11123" s="52">
        <v>2019</v>
      </c>
      <c r="B11123" s="53" t="str">
        <f t="shared" si="346"/>
        <v>2019_NE36</v>
      </c>
      <c r="C11123" s="52" t="s">
        <v>380</v>
      </c>
      <c r="D11123" s="52" t="s">
        <v>193</v>
      </c>
      <c r="E11123" s="53" t="str">
        <f t="shared" si="347"/>
        <v>2019_NEGARFIELD</v>
      </c>
      <c r="F11123" s="52">
        <v>484350</v>
      </c>
      <c r="G11123" s="53">
        <f t="array" ref="G11123">SUM(IF(A11123=A$5:A11123,IF(C11123=C$5:C11123,1,0),0))</f>
        <v>36</v>
      </c>
    </row>
    <row r="11124" spans="1:7" x14ac:dyDescent="0.25">
      <c r="A11124" s="52">
        <v>2019</v>
      </c>
      <c r="B11124" s="53" t="str">
        <f t="shared" si="346"/>
        <v>2019_NE37</v>
      </c>
      <c r="C11124" s="52" t="s">
        <v>380</v>
      </c>
      <c r="D11124" s="52" t="s">
        <v>1367</v>
      </c>
      <c r="E11124" s="53" t="str">
        <f t="shared" si="347"/>
        <v>2019_NEGOSPER</v>
      </c>
      <c r="F11124" s="52">
        <v>484350</v>
      </c>
      <c r="G11124" s="53">
        <f t="array" ref="G11124">SUM(IF(A11124=A$5:A11124,IF(C11124=C$5:C11124,1,0),0))</f>
        <v>37</v>
      </c>
    </row>
    <row r="11125" spans="1:7" x14ac:dyDescent="0.25">
      <c r="A11125" s="52">
        <v>2019</v>
      </c>
      <c r="B11125" s="53" t="str">
        <f t="shared" si="346"/>
        <v>2019_NE38</v>
      </c>
      <c r="C11125" s="52" t="s">
        <v>380</v>
      </c>
      <c r="D11125" s="52" t="s">
        <v>520</v>
      </c>
      <c r="E11125" s="53" t="str">
        <f t="shared" si="347"/>
        <v>2019_NEGRANT</v>
      </c>
      <c r="F11125" s="52">
        <v>484350</v>
      </c>
      <c r="G11125" s="53">
        <f t="array" ref="G11125">SUM(IF(A11125=A$5:A11125,IF(C11125=C$5:C11125,1,0),0))</f>
        <v>38</v>
      </c>
    </row>
    <row r="11126" spans="1:7" x14ac:dyDescent="0.25">
      <c r="A11126" s="52">
        <v>2019</v>
      </c>
      <c r="B11126" s="53" t="str">
        <f t="shared" si="346"/>
        <v>2019_NE39</v>
      </c>
      <c r="C11126" s="52" t="s">
        <v>380</v>
      </c>
      <c r="D11126" s="52" t="s">
        <v>958</v>
      </c>
      <c r="E11126" s="53" t="str">
        <f t="shared" si="347"/>
        <v>2019_NEGREELEY</v>
      </c>
      <c r="F11126" s="52">
        <v>484350</v>
      </c>
      <c r="G11126" s="53">
        <f t="array" ref="G11126">SUM(IF(A11126=A$5:A11126,IF(C11126=C$5:C11126,1,0),0))</f>
        <v>39</v>
      </c>
    </row>
    <row r="11127" spans="1:7" x14ac:dyDescent="0.25">
      <c r="A11127" s="52">
        <v>2019</v>
      </c>
      <c r="B11127" s="53" t="str">
        <f t="shared" si="346"/>
        <v>2019_NE40</v>
      </c>
      <c r="C11127" s="52" t="s">
        <v>380</v>
      </c>
      <c r="D11127" s="52" t="s">
        <v>722</v>
      </c>
      <c r="E11127" s="53" t="str">
        <f t="shared" si="347"/>
        <v>2019_NEHALL</v>
      </c>
      <c r="F11127" s="52">
        <v>484350</v>
      </c>
      <c r="G11127" s="53">
        <f t="array" ref="G11127">SUM(IF(A11127=A$5:A11127,IF(C11127=C$5:C11127,1,0),0))</f>
        <v>40</v>
      </c>
    </row>
    <row r="11128" spans="1:7" x14ac:dyDescent="0.25">
      <c r="A11128" s="52">
        <v>2019</v>
      </c>
      <c r="B11128" s="53" t="str">
        <f t="shared" si="346"/>
        <v>2019_NE41</v>
      </c>
      <c r="C11128" s="52" t="s">
        <v>380</v>
      </c>
      <c r="D11128" s="52" t="s">
        <v>642</v>
      </c>
      <c r="E11128" s="53" t="str">
        <f t="shared" si="347"/>
        <v>2019_NEHAMILTON</v>
      </c>
      <c r="F11128" s="52">
        <v>484350</v>
      </c>
      <c r="G11128" s="53">
        <f t="array" ref="G11128">SUM(IF(A11128=A$5:A11128,IF(C11128=C$5:C11128,1,0),0))</f>
        <v>41</v>
      </c>
    </row>
    <row r="11129" spans="1:7" x14ac:dyDescent="0.25">
      <c r="A11129" s="52">
        <v>2019</v>
      </c>
      <c r="B11129" s="53" t="str">
        <f t="shared" si="346"/>
        <v>2019_NE42</v>
      </c>
      <c r="C11129" s="52" t="s">
        <v>380</v>
      </c>
      <c r="D11129" s="52" t="s">
        <v>1026</v>
      </c>
      <c r="E11129" s="53" t="str">
        <f t="shared" si="347"/>
        <v>2019_NEHARLAN</v>
      </c>
      <c r="F11129" s="52">
        <v>484350</v>
      </c>
      <c r="G11129" s="53">
        <f t="array" ref="G11129">SUM(IF(A11129=A$5:A11129,IF(C11129=C$5:C11129,1,0),0))</f>
        <v>42</v>
      </c>
    </row>
    <row r="11130" spans="1:7" x14ac:dyDescent="0.25">
      <c r="A11130" s="52">
        <v>2019</v>
      </c>
      <c r="B11130" s="53" t="str">
        <f t="shared" si="346"/>
        <v>2019_NE43</v>
      </c>
      <c r="C11130" s="52" t="s">
        <v>380</v>
      </c>
      <c r="D11130" s="52" t="s">
        <v>1368</v>
      </c>
      <c r="E11130" s="53" t="str">
        <f t="shared" si="347"/>
        <v>2019_NEHAYES</v>
      </c>
      <c r="F11130" s="52">
        <v>484350</v>
      </c>
      <c r="G11130" s="53">
        <f t="array" ref="G11130">SUM(IF(A11130=A$5:A11130,IF(C11130=C$5:C11130,1,0),0))</f>
        <v>43</v>
      </c>
    </row>
    <row r="11131" spans="1:7" x14ac:dyDescent="0.25">
      <c r="A11131" s="52">
        <v>2019</v>
      </c>
      <c r="B11131" s="53" t="str">
        <f t="shared" si="346"/>
        <v>2019_NE44</v>
      </c>
      <c r="C11131" s="52" t="s">
        <v>380</v>
      </c>
      <c r="D11131" s="52" t="s">
        <v>1369</v>
      </c>
      <c r="E11131" s="53" t="str">
        <f t="shared" si="347"/>
        <v>2019_NEHITCHCOCK</v>
      </c>
      <c r="F11131" s="52">
        <v>484350</v>
      </c>
      <c r="G11131" s="53">
        <f t="array" ref="G11131">SUM(IF(A11131=A$5:A11131,IF(C11131=C$5:C11131,1,0),0))</f>
        <v>44</v>
      </c>
    </row>
    <row r="11132" spans="1:7" x14ac:dyDescent="0.25">
      <c r="A11132" s="52">
        <v>2019</v>
      </c>
      <c r="B11132" s="53" t="str">
        <f t="shared" si="346"/>
        <v>2019_NE45</v>
      </c>
      <c r="C11132" s="52" t="s">
        <v>380</v>
      </c>
      <c r="D11132" s="52" t="s">
        <v>1291</v>
      </c>
      <c r="E11132" s="53" t="str">
        <f t="shared" si="347"/>
        <v>2019_NEHOLT</v>
      </c>
      <c r="F11132" s="52">
        <v>484350</v>
      </c>
      <c r="G11132" s="53">
        <f t="array" ref="G11132">SUM(IF(A11132=A$5:A11132,IF(C11132=C$5:C11132,1,0),0))</f>
        <v>45</v>
      </c>
    </row>
    <row r="11133" spans="1:7" x14ac:dyDescent="0.25">
      <c r="A11133" s="52">
        <v>2019</v>
      </c>
      <c r="B11133" s="53" t="str">
        <f t="shared" si="346"/>
        <v>2019_NE46</v>
      </c>
      <c r="C11133" s="52" t="s">
        <v>380</v>
      </c>
      <c r="D11133" s="52" t="s">
        <v>1370</v>
      </c>
      <c r="E11133" s="53" t="str">
        <f t="shared" si="347"/>
        <v>2019_NEHOOKER</v>
      </c>
      <c r="F11133" s="52">
        <v>484350</v>
      </c>
      <c r="G11133" s="53">
        <f t="array" ref="G11133">SUM(IF(A11133=A$5:A11133,IF(C11133=C$5:C11133,1,0),0))</f>
        <v>46</v>
      </c>
    </row>
    <row r="11134" spans="1:7" x14ac:dyDescent="0.25">
      <c r="A11134" s="52">
        <v>2019</v>
      </c>
      <c r="B11134" s="53" t="str">
        <f t="shared" si="346"/>
        <v>2019_NE47</v>
      </c>
      <c r="C11134" s="52" t="s">
        <v>380</v>
      </c>
      <c r="D11134" s="52" t="s">
        <v>231</v>
      </c>
      <c r="E11134" s="53" t="str">
        <f t="shared" si="347"/>
        <v>2019_NEHOWARD</v>
      </c>
      <c r="F11134" s="52">
        <v>484350</v>
      </c>
      <c r="G11134" s="53">
        <f t="array" ref="G11134">SUM(IF(A11134=A$5:A11134,IF(C11134=C$5:C11134,1,0),0))</f>
        <v>47</v>
      </c>
    </row>
    <row r="11135" spans="1:7" x14ac:dyDescent="0.25">
      <c r="A11135" s="52">
        <v>2019</v>
      </c>
      <c r="B11135" s="53" t="str">
        <f t="shared" si="346"/>
        <v>2019_NE48</v>
      </c>
      <c r="C11135" s="52" t="s">
        <v>380</v>
      </c>
      <c r="D11135" s="52" t="s">
        <v>196</v>
      </c>
      <c r="E11135" s="53" t="str">
        <f t="shared" si="347"/>
        <v>2019_NEJEFFERSON</v>
      </c>
      <c r="F11135" s="52">
        <v>484350</v>
      </c>
      <c r="G11135" s="53">
        <f t="array" ref="G11135">SUM(IF(A11135=A$5:A11135,IF(C11135=C$5:C11135,1,0),0))</f>
        <v>48</v>
      </c>
    </row>
    <row r="11136" spans="1:7" x14ac:dyDescent="0.25">
      <c r="A11136" s="52">
        <v>2019</v>
      </c>
      <c r="B11136" s="53" t="str">
        <f t="shared" si="346"/>
        <v>2019_NE49</v>
      </c>
      <c r="C11136" s="52" t="s">
        <v>380</v>
      </c>
      <c r="D11136" s="52" t="s">
        <v>525</v>
      </c>
      <c r="E11136" s="53" t="str">
        <f t="shared" si="347"/>
        <v>2019_NEJOHNSON</v>
      </c>
      <c r="F11136" s="52">
        <v>484350</v>
      </c>
      <c r="G11136" s="53">
        <f t="array" ref="G11136">SUM(IF(A11136=A$5:A11136,IF(C11136=C$5:C11136,1,0),0))</f>
        <v>49</v>
      </c>
    </row>
    <row r="11137" spans="1:7" x14ac:dyDescent="0.25">
      <c r="A11137" s="52">
        <v>2019</v>
      </c>
      <c r="B11137" s="53" t="str">
        <f t="shared" si="346"/>
        <v>2019_NE50</v>
      </c>
      <c r="C11137" s="52" t="s">
        <v>380</v>
      </c>
      <c r="D11137" s="52" t="s">
        <v>1371</v>
      </c>
      <c r="E11137" s="53" t="str">
        <f t="shared" si="347"/>
        <v>2019_NEKEARNEY</v>
      </c>
      <c r="F11137" s="52">
        <v>484350</v>
      </c>
      <c r="G11137" s="53">
        <f t="array" ref="G11137">SUM(IF(A11137=A$5:A11137,IF(C11137=C$5:C11137,1,0),0))</f>
        <v>50</v>
      </c>
    </row>
    <row r="11138" spans="1:7" x14ac:dyDescent="0.25">
      <c r="A11138" s="52">
        <v>2019</v>
      </c>
      <c r="B11138" s="53" t="str">
        <f t="shared" si="346"/>
        <v>2019_NE51</v>
      </c>
      <c r="C11138" s="52" t="s">
        <v>380</v>
      </c>
      <c r="D11138" s="52" t="s">
        <v>1372</v>
      </c>
      <c r="E11138" s="53" t="str">
        <f t="shared" si="347"/>
        <v>2019_NEKEITH</v>
      </c>
      <c r="F11138" s="52">
        <v>484350</v>
      </c>
      <c r="G11138" s="53">
        <f t="array" ref="G11138">SUM(IF(A11138=A$5:A11138,IF(C11138=C$5:C11138,1,0),0))</f>
        <v>51</v>
      </c>
    </row>
    <row r="11139" spans="1:7" x14ac:dyDescent="0.25">
      <c r="A11139" s="52">
        <v>2019</v>
      </c>
      <c r="B11139" s="53" t="str">
        <f t="shared" si="346"/>
        <v>2019_NE52</v>
      </c>
      <c r="C11139" s="52" t="s">
        <v>380</v>
      </c>
      <c r="D11139" s="52" t="s">
        <v>1373</v>
      </c>
      <c r="E11139" s="53" t="str">
        <f t="shared" si="347"/>
        <v>2019_NEKEYA PAHA</v>
      </c>
      <c r="F11139" s="52">
        <v>484350</v>
      </c>
      <c r="G11139" s="53">
        <f t="array" ref="G11139">SUM(IF(A11139=A$5:A11139,IF(C11139=C$5:C11139,1,0),0))</f>
        <v>52</v>
      </c>
    </row>
    <row r="11140" spans="1:7" x14ac:dyDescent="0.25">
      <c r="A11140" s="52">
        <v>2019</v>
      </c>
      <c r="B11140" s="53" t="str">
        <f t="shared" si="346"/>
        <v>2019_NE53</v>
      </c>
      <c r="C11140" s="52" t="s">
        <v>380</v>
      </c>
      <c r="D11140" s="52" t="s">
        <v>1374</v>
      </c>
      <c r="E11140" s="53" t="str">
        <f t="shared" si="347"/>
        <v>2019_NEKIMBALL</v>
      </c>
      <c r="F11140" s="52">
        <v>484350</v>
      </c>
      <c r="G11140" s="53">
        <f t="array" ref="G11140">SUM(IF(A11140=A$5:A11140,IF(C11140=C$5:C11140,1,0),0))</f>
        <v>53</v>
      </c>
    </row>
    <row r="11141" spans="1:7" x14ac:dyDescent="0.25">
      <c r="A11141" s="52">
        <v>2019</v>
      </c>
      <c r="B11141" s="53" t="str">
        <f t="shared" si="346"/>
        <v>2019_NE54</v>
      </c>
      <c r="C11141" s="52" t="s">
        <v>380</v>
      </c>
      <c r="D11141" s="52" t="s">
        <v>830</v>
      </c>
      <c r="E11141" s="53" t="str">
        <f t="shared" si="347"/>
        <v>2019_NEKNOX</v>
      </c>
      <c r="F11141" s="52">
        <v>484350</v>
      </c>
      <c r="G11141" s="53">
        <f t="array" ref="G11141">SUM(IF(A11141=A$5:A11141,IF(C11141=C$5:C11141,1,0),0))</f>
        <v>54</v>
      </c>
    </row>
    <row r="11142" spans="1:7" x14ac:dyDescent="0.25">
      <c r="A11142" s="52">
        <v>2019</v>
      </c>
      <c r="B11142" s="53" t="str">
        <f t="shared" ref="B11142:B11205" si="348">A11142&amp;"_"&amp;C11142&amp;G11142</f>
        <v>2019_NE55</v>
      </c>
      <c r="C11142" s="52" t="s">
        <v>380</v>
      </c>
      <c r="D11142" s="52" t="s">
        <v>323</v>
      </c>
      <c r="E11142" s="53" t="str">
        <f t="shared" ref="E11142:E11205" si="349">A11142&amp;"_"&amp;C11142&amp;D11142</f>
        <v>2019_NELANCASTER</v>
      </c>
      <c r="F11142" s="52">
        <v>484350</v>
      </c>
      <c r="G11142" s="53">
        <f t="array" ref="G11142">SUM(IF(A11142=A$5:A11142,IF(C11142=C$5:C11142,1,0),0))</f>
        <v>55</v>
      </c>
    </row>
    <row r="11143" spans="1:7" x14ac:dyDescent="0.25">
      <c r="A11143" s="52">
        <v>2019</v>
      </c>
      <c r="B11143" s="53" t="str">
        <f t="shared" si="348"/>
        <v>2019_NE56</v>
      </c>
      <c r="C11143" s="52" t="s">
        <v>380</v>
      </c>
      <c r="D11143" s="52" t="s">
        <v>221</v>
      </c>
      <c r="E11143" s="53" t="str">
        <f t="shared" si="349"/>
        <v>2019_NELINCOLN</v>
      </c>
      <c r="F11143" s="52">
        <v>484350</v>
      </c>
      <c r="G11143" s="53">
        <f t="array" ref="G11143">SUM(IF(A11143=A$5:A11143,IF(C11143=C$5:C11143,1,0),0))</f>
        <v>56</v>
      </c>
    </row>
    <row r="11144" spans="1:7" x14ac:dyDescent="0.25">
      <c r="A11144" s="52">
        <v>2019</v>
      </c>
      <c r="B11144" s="53" t="str">
        <f t="shared" si="348"/>
        <v>2019_NE57</v>
      </c>
      <c r="C11144" s="52" t="s">
        <v>380</v>
      </c>
      <c r="D11144" s="52" t="s">
        <v>528</v>
      </c>
      <c r="E11144" s="53" t="str">
        <f t="shared" si="349"/>
        <v>2019_NELOGAN</v>
      </c>
      <c r="F11144" s="52">
        <v>484350</v>
      </c>
      <c r="G11144" s="53">
        <f t="array" ref="G11144">SUM(IF(A11144=A$5:A11144,IF(C11144=C$5:C11144,1,0),0))</f>
        <v>57</v>
      </c>
    </row>
    <row r="11145" spans="1:7" x14ac:dyDescent="0.25">
      <c r="A11145" s="52">
        <v>2019</v>
      </c>
      <c r="B11145" s="53" t="str">
        <f t="shared" si="348"/>
        <v>2019_NE58</v>
      </c>
      <c r="C11145" s="52" t="s">
        <v>380</v>
      </c>
      <c r="D11145" s="52" t="s">
        <v>1375</v>
      </c>
      <c r="E11145" s="53" t="str">
        <f t="shared" si="349"/>
        <v>2019_NELOUP</v>
      </c>
      <c r="F11145" s="52">
        <v>484350</v>
      </c>
      <c r="G11145" s="53">
        <f t="array" ref="G11145">SUM(IF(A11145=A$5:A11145,IF(C11145=C$5:C11145,1,0),0))</f>
        <v>58</v>
      </c>
    </row>
    <row r="11146" spans="1:7" x14ac:dyDescent="0.25">
      <c r="A11146" s="52">
        <v>2019</v>
      </c>
      <c r="B11146" s="53" t="str">
        <f t="shared" si="348"/>
        <v>2019_NE59</v>
      </c>
      <c r="C11146" s="52" t="s">
        <v>380</v>
      </c>
      <c r="D11146" s="52" t="s">
        <v>970</v>
      </c>
      <c r="E11146" s="53" t="str">
        <f t="shared" si="349"/>
        <v>2019_NEMCPHERSON</v>
      </c>
      <c r="F11146" s="52">
        <v>484350</v>
      </c>
      <c r="G11146" s="53">
        <f t="array" ref="G11146">SUM(IF(A11146=A$5:A11146,IF(C11146=C$5:C11146,1,0),0))</f>
        <v>59</v>
      </c>
    </row>
    <row r="11147" spans="1:7" x14ac:dyDescent="0.25">
      <c r="A11147" s="52">
        <v>2019</v>
      </c>
      <c r="B11147" s="53" t="str">
        <f t="shared" si="348"/>
        <v>2019_NE60</v>
      </c>
      <c r="C11147" s="52" t="s">
        <v>380</v>
      </c>
      <c r="D11147" s="52" t="s">
        <v>467</v>
      </c>
      <c r="E11147" s="53" t="str">
        <f t="shared" si="349"/>
        <v>2019_NEMADISON</v>
      </c>
      <c r="F11147" s="52">
        <v>484350</v>
      </c>
      <c r="G11147" s="53">
        <f t="array" ref="G11147">SUM(IF(A11147=A$5:A11147,IF(C11147=C$5:C11147,1,0),0))</f>
        <v>60</v>
      </c>
    </row>
    <row r="11148" spans="1:7" x14ac:dyDescent="0.25">
      <c r="A11148" s="52">
        <v>2019</v>
      </c>
      <c r="B11148" s="53" t="str">
        <f t="shared" si="348"/>
        <v>2019_NE61</v>
      </c>
      <c r="C11148" s="52" t="s">
        <v>380</v>
      </c>
      <c r="D11148" s="52" t="s">
        <v>1376</v>
      </c>
      <c r="E11148" s="53" t="str">
        <f t="shared" si="349"/>
        <v>2019_NEMERRICK</v>
      </c>
      <c r="F11148" s="52">
        <v>484350</v>
      </c>
      <c r="G11148" s="53">
        <f t="array" ref="G11148">SUM(IF(A11148=A$5:A11148,IF(C11148=C$5:C11148,1,0),0))</f>
        <v>61</v>
      </c>
    </row>
    <row r="11149" spans="1:7" x14ac:dyDescent="0.25">
      <c r="A11149" s="52">
        <v>2019</v>
      </c>
      <c r="B11149" s="53" t="str">
        <f t="shared" si="348"/>
        <v>2019_NE62</v>
      </c>
      <c r="C11149" s="52" t="s">
        <v>380</v>
      </c>
      <c r="D11149" s="52" t="s">
        <v>1377</v>
      </c>
      <c r="E11149" s="53" t="str">
        <f t="shared" si="349"/>
        <v>2019_NEMORRILL</v>
      </c>
      <c r="F11149" s="52">
        <v>484350</v>
      </c>
      <c r="G11149" s="53">
        <f t="array" ref="G11149">SUM(IF(A11149=A$5:A11149,IF(C11149=C$5:C11149,1,0),0))</f>
        <v>62</v>
      </c>
    </row>
    <row r="11150" spans="1:7" x14ac:dyDescent="0.25">
      <c r="A11150" s="52">
        <v>2019</v>
      </c>
      <c r="B11150" s="53" t="str">
        <f t="shared" si="348"/>
        <v>2019_NE63</v>
      </c>
      <c r="C11150" s="52" t="s">
        <v>380</v>
      </c>
      <c r="D11150" s="52" t="s">
        <v>1378</v>
      </c>
      <c r="E11150" s="53" t="str">
        <f t="shared" si="349"/>
        <v>2019_NENANCE</v>
      </c>
      <c r="F11150" s="52">
        <v>484350</v>
      </c>
      <c r="G11150" s="53">
        <f t="array" ref="G11150">SUM(IF(A11150=A$5:A11150,IF(C11150=C$5:C11150,1,0),0))</f>
        <v>63</v>
      </c>
    </row>
    <row r="11151" spans="1:7" x14ac:dyDescent="0.25">
      <c r="A11151" s="52">
        <v>2019</v>
      </c>
      <c r="B11151" s="53" t="str">
        <f t="shared" si="348"/>
        <v>2019_NE64</v>
      </c>
      <c r="C11151" s="52" t="s">
        <v>380</v>
      </c>
      <c r="D11151" s="52" t="s">
        <v>973</v>
      </c>
      <c r="E11151" s="53" t="str">
        <f t="shared" si="349"/>
        <v>2019_NENEMAHA</v>
      </c>
      <c r="F11151" s="52">
        <v>484350</v>
      </c>
      <c r="G11151" s="53">
        <f t="array" ref="G11151">SUM(IF(A11151=A$5:A11151,IF(C11151=C$5:C11151,1,0),0))</f>
        <v>64</v>
      </c>
    </row>
    <row r="11152" spans="1:7" x14ac:dyDescent="0.25">
      <c r="A11152" s="52">
        <v>2019</v>
      </c>
      <c r="B11152" s="53" t="str">
        <f t="shared" si="348"/>
        <v>2019_NE65</v>
      </c>
      <c r="C11152" s="52" t="s">
        <v>380</v>
      </c>
      <c r="D11152" s="52" t="s">
        <v>1379</v>
      </c>
      <c r="E11152" s="53" t="str">
        <f t="shared" si="349"/>
        <v>2019_NENUCKOLLS</v>
      </c>
      <c r="F11152" s="52">
        <v>484350</v>
      </c>
      <c r="G11152" s="53">
        <f t="array" ref="G11152">SUM(IF(A11152=A$5:A11152,IF(C11152=C$5:C11152,1,0),0))</f>
        <v>65</v>
      </c>
    </row>
    <row r="11153" spans="1:7" x14ac:dyDescent="0.25">
      <c r="A11153" s="52">
        <v>2019</v>
      </c>
      <c r="B11153" s="53" t="str">
        <f t="shared" si="348"/>
        <v>2019_NE66</v>
      </c>
      <c r="C11153" s="52" t="s">
        <v>380</v>
      </c>
      <c r="D11153" s="52" t="s">
        <v>1380</v>
      </c>
      <c r="E11153" s="53" t="str">
        <f t="shared" si="349"/>
        <v>2019_NEOTOE</v>
      </c>
      <c r="F11153" s="52">
        <v>484350</v>
      </c>
      <c r="G11153" s="53">
        <f t="array" ref="G11153">SUM(IF(A11153=A$5:A11153,IF(C11153=C$5:C11153,1,0),0))</f>
        <v>66</v>
      </c>
    </row>
    <row r="11154" spans="1:7" x14ac:dyDescent="0.25">
      <c r="A11154" s="52">
        <v>2019</v>
      </c>
      <c r="B11154" s="53" t="str">
        <f t="shared" si="348"/>
        <v>2019_NE67</v>
      </c>
      <c r="C11154" s="52" t="s">
        <v>380</v>
      </c>
      <c r="D11154" s="52" t="s">
        <v>980</v>
      </c>
      <c r="E11154" s="53" t="str">
        <f t="shared" si="349"/>
        <v>2019_NEPAWNEE</v>
      </c>
      <c r="F11154" s="52">
        <v>484350</v>
      </c>
      <c r="G11154" s="53">
        <f t="array" ref="G11154">SUM(IF(A11154=A$5:A11154,IF(C11154=C$5:C11154,1,0),0))</f>
        <v>67</v>
      </c>
    </row>
    <row r="11155" spans="1:7" x14ac:dyDescent="0.25">
      <c r="A11155" s="52">
        <v>2019</v>
      </c>
      <c r="B11155" s="53" t="str">
        <f t="shared" si="348"/>
        <v>2019_NE68</v>
      </c>
      <c r="C11155" s="52" t="s">
        <v>380</v>
      </c>
      <c r="D11155" s="52" t="s">
        <v>1381</v>
      </c>
      <c r="E11155" s="53" t="str">
        <f t="shared" si="349"/>
        <v>2019_NEPERKINS</v>
      </c>
      <c r="F11155" s="52">
        <v>484350</v>
      </c>
      <c r="G11155" s="53">
        <f t="array" ref="G11155">SUM(IF(A11155=A$5:A11155,IF(C11155=C$5:C11155,1,0),0))</f>
        <v>68</v>
      </c>
    </row>
    <row r="11156" spans="1:7" x14ac:dyDescent="0.25">
      <c r="A11156" s="52">
        <v>2019</v>
      </c>
      <c r="B11156" s="53" t="str">
        <f t="shared" si="348"/>
        <v>2019_NE69</v>
      </c>
      <c r="C11156" s="52" t="s">
        <v>380</v>
      </c>
      <c r="D11156" s="52" t="s">
        <v>1302</v>
      </c>
      <c r="E11156" s="53" t="str">
        <f t="shared" si="349"/>
        <v>2019_NEPHELPS</v>
      </c>
      <c r="F11156" s="52">
        <v>484350</v>
      </c>
      <c r="G11156" s="53">
        <f t="array" ref="G11156">SUM(IF(A11156=A$5:A11156,IF(C11156=C$5:C11156,1,0),0))</f>
        <v>69</v>
      </c>
    </row>
    <row r="11157" spans="1:7" x14ac:dyDescent="0.25">
      <c r="A11157" s="52">
        <v>2019</v>
      </c>
      <c r="B11157" s="53" t="str">
        <f t="shared" si="348"/>
        <v>2019_NE70</v>
      </c>
      <c r="C11157" s="52" t="s">
        <v>380</v>
      </c>
      <c r="D11157" s="52" t="s">
        <v>358</v>
      </c>
      <c r="E11157" s="53" t="str">
        <f t="shared" si="349"/>
        <v>2019_NEPIERCE</v>
      </c>
      <c r="F11157" s="52">
        <v>484350</v>
      </c>
      <c r="G11157" s="53">
        <f t="array" ref="G11157">SUM(IF(A11157=A$5:A11157,IF(C11157=C$5:C11157,1,0),0))</f>
        <v>70</v>
      </c>
    </row>
    <row r="11158" spans="1:7" x14ac:dyDescent="0.25">
      <c r="A11158" s="52">
        <v>2019</v>
      </c>
      <c r="B11158" s="53" t="str">
        <f t="shared" si="348"/>
        <v>2019_NE71</v>
      </c>
      <c r="C11158" s="52" t="s">
        <v>380</v>
      </c>
      <c r="D11158" s="52" t="s">
        <v>1303</v>
      </c>
      <c r="E11158" s="53" t="str">
        <f t="shared" si="349"/>
        <v>2019_NEPLATTE</v>
      </c>
      <c r="F11158" s="52">
        <v>484350</v>
      </c>
      <c r="G11158" s="53">
        <f t="array" ref="G11158">SUM(IF(A11158=A$5:A11158,IF(C11158=C$5:C11158,1,0),0))</f>
        <v>71</v>
      </c>
    </row>
    <row r="11159" spans="1:7" x14ac:dyDescent="0.25">
      <c r="A11159" s="52">
        <v>2019</v>
      </c>
      <c r="B11159" s="53" t="str">
        <f t="shared" si="348"/>
        <v>2019_NE72</v>
      </c>
      <c r="C11159" s="52" t="s">
        <v>380</v>
      </c>
      <c r="D11159" s="52" t="s">
        <v>535</v>
      </c>
      <c r="E11159" s="53" t="str">
        <f t="shared" si="349"/>
        <v>2019_NEPOLK</v>
      </c>
      <c r="F11159" s="52">
        <v>484350</v>
      </c>
      <c r="G11159" s="53">
        <f t="array" ref="G11159">SUM(IF(A11159=A$5:A11159,IF(C11159=C$5:C11159,1,0),0))</f>
        <v>72</v>
      </c>
    </row>
    <row r="11160" spans="1:7" x14ac:dyDescent="0.25">
      <c r="A11160" s="52">
        <v>2019</v>
      </c>
      <c r="B11160" s="53" t="str">
        <f t="shared" si="348"/>
        <v>2019_NE73</v>
      </c>
      <c r="C11160" s="52" t="s">
        <v>380</v>
      </c>
      <c r="D11160" s="52" t="s">
        <v>1382</v>
      </c>
      <c r="E11160" s="53" t="str">
        <f t="shared" si="349"/>
        <v>2019_NERED WILLOW</v>
      </c>
      <c r="F11160" s="52">
        <v>484350</v>
      </c>
      <c r="G11160" s="53">
        <f t="array" ref="G11160">SUM(IF(A11160=A$5:A11160,IF(C11160=C$5:C11160,1,0),0))</f>
        <v>73</v>
      </c>
    </row>
    <row r="11161" spans="1:7" x14ac:dyDescent="0.25">
      <c r="A11161" s="52">
        <v>2019</v>
      </c>
      <c r="B11161" s="53" t="str">
        <f t="shared" si="348"/>
        <v>2019_NE74</v>
      </c>
      <c r="C11161" s="52" t="s">
        <v>380</v>
      </c>
      <c r="D11161" s="52" t="s">
        <v>1383</v>
      </c>
      <c r="E11161" s="53" t="str">
        <f t="shared" si="349"/>
        <v>2019_NERICHARDSON</v>
      </c>
      <c r="F11161" s="52">
        <v>484350</v>
      </c>
      <c r="G11161" s="53">
        <f t="array" ref="G11161">SUM(IF(A11161=A$5:A11161,IF(C11161=C$5:C11161,1,0),0))</f>
        <v>74</v>
      </c>
    </row>
    <row r="11162" spans="1:7" x14ac:dyDescent="0.25">
      <c r="A11162" s="52">
        <v>2019</v>
      </c>
      <c r="B11162" s="53" t="str">
        <f t="shared" si="348"/>
        <v>2019_NE75</v>
      </c>
      <c r="C11162" s="52" t="s">
        <v>380</v>
      </c>
      <c r="D11162" s="52" t="s">
        <v>1226</v>
      </c>
      <c r="E11162" s="53" t="str">
        <f t="shared" si="349"/>
        <v>2019_NEROCK</v>
      </c>
      <c r="F11162" s="52">
        <v>484350</v>
      </c>
      <c r="G11162" s="53">
        <f t="array" ref="G11162">SUM(IF(A11162=A$5:A11162,IF(C11162=C$5:C11162,1,0),0))</f>
        <v>75</v>
      </c>
    </row>
    <row r="11163" spans="1:7" x14ac:dyDescent="0.25">
      <c r="A11163" s="52">
        <v>2019</v>
      </c>
      <c r="B11163" s="53" t="str">
        <f t="shared" si="348"/>
        <v>2019_NE76</v>
      </c>
      <c r="C11163" s="52" t="s">
        <v>380</v>
      </c>
      <c r="D11163" s="52" t="s">
        <v>540</v>
      </c>
      <c r="E11163" s="53" t="str">
        <f t="shared" si="349"/>
        <v>2019_NESALINE</v>
      </c>
      <c r="F11163" s="52">
        <v>484350</v>
      </c>
      <c r="G11163" s="53">
        <f t="array" ref="G11163">SUM(IF(A11163=A$5:A11163,IF(C11163=C$5:C11163,1,0),0))</f>
        <v>76</v>
      </c>
    </row>
    <row r="11164" spans="1:7" x14ac:dyDescent="0.25">
      <c r="A11164" s="52">
        <v>2019</v>
      </c>
      <c r="B11164" s="53" t="str">
        <f t="shared" si="348"/>
        <v>2019_NE77</v>
      </c>
      <c r="C11164" s="52" t="s">
        <v>380</v>
      </c>
      <c r="D11164" s="52" t="s">
        <v>1384</v>
      </c>
      <c r="E11164" s="53" t="str">
        <f t="shared" si="349"/>
        <v>2019_NESARPY</v>
      </c>
      <c r="F11164" s="52">
        <v>484350</v>
      </c>
      <c r="G11164" s="53">
        <f t="array" ref="G11164">SUM(IF(A11164=A$5:A11164,IF(C11164=C$5:C11164,1,0),0))</f>
        <v>77</v>
      </c>
    </row>
    <row r="11165" spans="1:7" x14ac:dyDescent="0.25">
      <c r="A11165" s="52">
        <v>2019</v>
      </c>
      <c r="B11165" s="53" t="str">
        <f t="shared" si="348"/>
        <v>2019_NE78</v>
      </c>
      <c r="C11165" s="52" t="s">
        <v>380</v>
      </c>
      <c r="D11165" s="52" t="s">
        <v>1385</v>
      </c>
      <c r="E11165" s="53" t="str">
        <f t="shared" si="349"/>
        <v>2019_NESAUNDERS</v>
      </c>
      <c r="F11165" s="52">
        <v>484350</v>
      </c>
      <c r="G11165" s="53">
        <f t="array" ref="G11165">SUM(IF(A11165=A$5:A11165,IF(C11165=C$5:C11165,1,0),0))</f>
        <v>78</v>
      </c>
    </row>
    <row r="11166" spans="1:7" x14ac:dyDescent="0.25">
      <c r="A11166" s="52">
        <v>2019</v>
      </c>
      <c r="B11166" s="53" t="str">
        <f t="shared" si="348"/>
        <v>2019_NE79</v>
      </c>
      <c r="C11166" s="52" t="s">
        <v>380</v>
      </c>
      <c r="D11166" s="52" t="s">
        <v>1386</v>
      </c>
      <c r="E11166" s="53" t="str">
        <f t="shared" si="349"/>
        <v>2019_NESCOTTS BLUFF</v>
      </c>
      <c r="F11166" s="52">
        <v>484350</v>
      </c>
      <c r="G11166" s="53">
        <f t="array" ref="G11166">SUM(IF(A11166=A$5:A11166,IF(C11166=C$5:C11166,1,0),0))</f>
        <v>79</v>
      </c>
    </row>
    <row r="11167" spans="1:7" x14ac:dyDescent="0.25">
      <c r="A11167" s="52">
        <v>2019</v>
      </c>
      <c r="B11167" s="53" t="str">
        <f t="shared" si="348"/>
        <v>2019_NE80</v>
      </c>
      <c r="C11167" s="52" t="s">
        <v>380</v>
      </c>
      <c r="D11167" s="52" t="s">
        <v>989</v>
      </c>
      <c r="E11167" s="53" t="str">
        <f t="shared" si="349"/>
        <v>2019_NESEWARD</v>
      </c>
      <c r="F11167" s="52">
        <v>484350</v>
      </c>
      <c r="G11167" s="53">
        <f t="array" ref="G11167">SUM(IF(A11167=A$5:A11167,IF(C11167=C$5:C11167,1,0),0))</f>
        <v>80</v>
      </c>
    </row>
    <row r="11168" spans="1:7" x14ac:dyDescent="0.25">
      <c r="A11168" s="52">
        <v>2019</v>
      </c>
      <c r="B11168" s="53" t="str">
        <f t="shared" si="348"/>
        <v>2019_NE81</v>
      </c>
      <c r="C11168" s="52" t="s">
        <v>380</v>
      </c>
      <c r="D11168" s="52" t="s">
        <v>991</v>
      </c>
      <c r="E11168" s="53" t="str">
        <f t="shared" si="349"/>
        <v>2019_NESHERIDAN</v>
      </c>
      <c r="F11168" s="52">
        <v>484350</v>
      </c>
      <c r="G11168" s="53">
        <f t="array" ref="G11168">SUM(IF(A11168=A$5:A11168,IF(C11168=C$5:C11168,1,0),0))</f>
        <v>81</v>
      </c>
    </row>
    <row r="11169" spans="1:7" x14ac:dyDescent="0.25">
      <c r="A11169" s="52">
        <v>2019</v>
      </c>
      <c r="B11169" s="53" t="str">
        <f t="shared" si="348"/>
        <v>2019_NE82</v>
      </c>
      <c r="C11169" s="52" t="s">
        <v>380</v>
      </c>
      <c r="D11169" s="52" t="s">
        <v>992</v>
      </c>
      <c r="E11169" s="53" t="str">
        <f t="shared" si="349"/>
        <v>2019_NESHERMAN</v>
      </c>
      <c r="F11169" s="52">
        <v>484350</v>
      </c>
      <c r="G11169" s="53">
        <f t="array" ref="G11169">SUM(IF(A11169=A$5:A11169,IF(C11169=C$5:C11169,1,0),0))</f>
        <v>82</v>
      </c>
    </row>
    <row r="11170" spans="1:7" x14ac:dyDescent="0.25">
      <c r="A11170" s="52">
        <v>2019</v>
      </c>
      <c r="B11170" s="53" t="str">
        <f t="shared" si="348"/>
        <v>2019_NE83</v>
      </c>
      <c r="C11170" s="52" t="s">
        <v>380</v>
      </c>
      <c r="D11170" s="52" t="s">
        <v>932</v>
      </c>
      <c r="E11170" s="53" t="str">
        <f t="shared" si="349"/>
        <v>2019_NESIOUX</v>
      </c>
      <c r="F11170" s="52">
        <v>484350</v>
      </c>
      <c r="G11170" s="53">
        <f t="array" ref="G11170">SUM(IF(A11170=A$5:A11170,IF(C11170=C$5:C11170,1,0),0))</f>
        <v>83</v>
      </c>
    </row>
    <row r="11171" spans="1:7" x14ac:dyDescent="0.25">
      <c r="A11171" s="52">
        <v>2019</v>
      </c>
      <c r="B11171" s="53" t="str">
        <f t="shared" si="348"/>
        <v>2019_NE84</v>
      </c>
      <c r="C11171" s="52" t="s">
        <v>380</v>
      </c>
      <c r="D11171" s="52" t="s">
        <v>993</v>
      </c>
      <c r="E11171" s="53" t="str">
        <f t="shared" si="349"/>
        <v>2019_NESTANTON</v>
      </c>
      <c r="F11171" s="52">
        <v>484350</v>
      </c>
      <c r="G11171" s="53">
        <f t="array" ref="G11171">SUM(IF(A11171=A$5:A11171,IF(C11171=C$5:C11171,1,0),0))</f>
        <v>84</v>
      </c>
    </row>
    <row r="11172" spans="1:7" x14ac:dyDescent="0.25">
      <c r="A11172" s="52">
        <v>2019</v>
      </c>
      <c r="B11172" s="53" t="str">
        <f t="shared" si="348"/>
        <v>2019_NE85</v>
      </c>
      <c r="C11172" s="52" t="s">
        <v>380</v>
      </c>
      <c r="D11172" s="52" t="s">
        <v>1387</v>
      </c>
      <c r="E11172" s="53" t="str">
        <f t="shared" si="349"/>
        <v>2019_NETHAYER</v>
      </c>
      <c r="F11172" s="52">
        <v>484350</v>
      </c>
      <c r="G11172" s="53">
        <f t="array" ref="G11172">SUM(IF(A11172=A$5:A11172,IF(C11172=C$5:C11172,1,0),0))</f>
        <v>85</v>
      </c>
    </row>
    <row r="11173" spans="1:7" x14ac:dyDescent="0.25">
      <c r="A11173" s="52">
        <v>2019</v>
      </c>
      <c r="B11173" s="53" t="str">
        <f t="shared" si="348"/>
        <v>2019_NE86</v>
      </c>
      <c r="C11173" s="52" t="s">
        <v>380</v>
      </c>
      <c r="D11173" s="52" t="s">
        <v>760</v>
      </c>
      <c r="E11173" s="53" t="str">
        <f t="shared" si="349"/>
        <v>2019_NETHOMAS</v>
      </c>
      <c r="F11173" s="52">
        <v>484350</v>
      </c>
      <c r="G11173" s="53">
        <f t="array" ref="G11173">SUM(IF(A11173=A$5:A11173,IF(C11173=C$5:C11173,1,0),0))</f>
        <v>86</v>
      </c>
    </row>
    <row r="11174" spans="1:7" x14ac:dyDescent="0.25">
      <c r="A11174" s="52">
        <v>2019</v>
      </c>
      <c r="B11174" s="53" t="str">
        <f t="shared" si="348"/>
        <v>2019_NE87</v>
      </c>
      <c r="C11174" s="52" t="s">
        <v>380</v>
      </c>
      <c r="D11174" s="52" t="s">
        <v>1388</v>
      </c>
      <c r="E11174" s="53" t="str">
        <f t="shared" si="349"/>
        <v>2019_NETHURSTON</v>
      </c>
      <c r="F11174" s="52">
        <v>484350</v>
      </c>
      <c r="G11174" s="53">
        <f t="array" ref="G11174">SUM(IF(A11174=A$5:A11174,IF(C11174=C$5:C11174,1,0),0))</f>
        <v>87</v>
      </c>
    </row>
    <row r="11175" spans="1:7" x14ac:dyDescent="0.25">
      <c r="A11175" s="52">
        <v>2019</v>
      </c>
      <c r="B11175" s="53" t="str">
        <f t="shared" si="348"/>
        <v>2019_NE88</v>
      </c>
      <c r="C11175" s="52" t="s">
        <v>380</v>
      </c>
      <c r="D11175" s="52" t="s">
        <v>805</v>
      </c>
      <c r="E11175" s="53" t="str">
        <f t="shared" si="349"/>
        <v>2019_NEVALLEY</v>
      </c>
      <c r="F11175" s="52">
        <v>484350</v>
      </c>
      <c r="G11175" s="53">
        <f t="array" ref="G11175">SUM(IF(A11175=A$5:A11175,IF(C11175=C$5:C11175,1,0),0))</f>
        <v>88</v>
      </c>
    </row>
    <row r="11176" spans="1:7" x14ac:dyDescent="0.25">
      <c r="A11176" s="52">
        <v>2019</v>
      </c>
      <c r="B11176" s="53" t="str">
        <f t="shared" si="348"/>
        <v>2019_NE89</v>
      </c>
      <c r="C11176" s="52" t="s">
        <v>380</v>
      </c>
      <c r="D11176" s="52" t="s">
        <v>125</v>
      </c>
      <c r="E11176" s="53" t="str">
        <f t="shared" si="349"/>
        <v>2019_NEWASHINGTON</v>
      </c>
      <c r="F11176" s="52">
        <v>484350</v>
      </c>
      <c r="G11176" s="53">
        <f t="array" ref="G11176">SUM(IF(A11176=A$5:A11176,IF(C11176=C$5:C11176,1,0),0))</f>
        <v>89</v>
      </c>
    </row>
    <row r="11177" spans="1:7" x14ac:dyDescent="0.25">
      <c r="A11177" s="52">
        <v>2019</v>
      </c>
      <c r="B11177" s="53" t="str">
        <f t="shared" si="348"/>
        <v>2019_NE90</v>
      </c>
      <c r="C11177" s="52" t="s">
        <v>380</v>
      </c>
      <c r="D11177" s="52" t="s">
        <v>770</v>
      </c>
      <c r="E11177" s="53" t="str">
        <f t="shared" si="349"/>
        <v>2019_NEWAYNE</v>
      </c>
      <c r="F11177" s="52">
        <v>484350</v>
      </c>
      <c r="G11177" s="53">
        <f t="array" ref="G11177">SUM(IF(A11177=A$5:A11177,IF(C11177=C$5:C11177,1,0),0))</f>
        <v>90</v>
      </c>
    </row>
    <row r="11178" spans="1:7" x14ac:dyDescent="0.25">
      <c r="A11178" s="52">
        <v>2019</v>
      </c>
      <c r="B11178" s="53" t="str">
        <f t="shared" si="348"/>
        <v>2019_NE91</v>
      </c>
      <c r="C11178" s="52" t="s">
        <v>380</v>
      </c>
      <c r="D11178" s="52" t="s">
        <v>771</v>
      </c>
      <c r="E11178" s="53" t="str">
        <f t="shared" si="349"/>
        <v>2019_NEWEBSTER</v>
      </c>
      <c r="F11178" s="52">
        <v>484350</v>
      </c>
      <c r="G11178" s="53">
        <f t="array" ref="G11178">SUM(IF(A11178=A$5:A11178,IF(C11178=C$5:C11178,1,0),0))</f>
        <v>91</v>
      </c>
    </row>
    <row r="11179" spans="1:7" x14ac:dyDescent="0.25">
      <c r="A11179" s="52">
        <v>2019</v>
      </c>
      <c r="B11179" s="53" t="str">
        <f t="shared" si="348"/>
        <v>2019_NE92</v>
      </c>
      <c r="C11179" s="52" t="s">
        <v>380</v>
      </c>
      <c r="D11179" s="52" t="s">
        <v>772</v>
      </c>
      <c r="E11179" s="53" t="str">
        <f t="shared" si="349"/>
        <v>2019_NEWHEELER</v>
      </c>
      <c r="F11179" s="52">
        <v>484350</v>
      </c>
      <c r="G11179" s="53">
        <f t="array" ref="G11179">SUM(IF(A11179=A$5:A11179,IF(C11179=C$5:C11179,1,0),0))</f>
        <v>92</v>
      </c>
    </row>
    <row r="11180" spans="1:7" x14ac:dyDescent="0.25">
      <c r="A11180" s="52">
        <v>2019</v>
      </c>
      <c r="B11180" s="53" t="str">
        <f t="shared" si="348"/>
        <v>2019_NE93</v>
      </c>
      <c r="C11180" s="52" t="s">
        <v>380</v>
      </c>
      <c r="D11180" s="52" t="s">
        <v>337</v>
      </c>
      <c r="E11180" s="53" t="str">
        <f t="shared" si="349"/>
        <v>2019_NEYORK</v>
      </c>
      <c r="F11180" s="52">
        <v>484350</v>
      </c>
      <c r="G11180" s="53">
        <f t="array" ref="G11180">SUM(IF(A11180=A$5:A11180,IF(C11180=C$5:C11180,1,0),0))</f>
        <v>93</v>
      </c>
    </row>
    <row r="11181" spans="1:7" x14ac:dyDescent="0.25">
      <c r="A11181" s="52">
        <v>2019</v>
      </c>
      <c r="B11181" s="53" t="str">
        <f t="shared" si="348"/>
        <v>2019_NV1</v>
      </c>
      <c r="C11181" s="52" t="s">
        <v>381</v>
      </c>
      <c r="D11181" s="52" t="s">
        <v>1389</v>
      </c>
      <c r="E11181" s="53" t="str">
        <f t="shared" si="349"/>
        <v>2019_NVCHURCHILL</v>
      </c>
      <c r="F11181" s="52">
        <v>484350</v>
      </c>
      <c r="G11181" s="53">
        <f t="array" ref="G11181">SUM(IF(A11181=A$5:A11181,IF(C11181=C$5:C11181,1,0),0))</f>
        <v>1</v>
      </c>
    </row>
    <row r="11182" spans="1:7" x14ac:dyDescent="0.25">
      <c r="A11182" s="52">
        <v>2019</v>
      </c>
      <c r="B11182" s="53" t="str">
        <f t="shared" si="348"/>
        <v>2019_NV2</v>
      </c>
      <c r="C11182" s="52" t="s">
        <v>381</v>
      </c>
      <c r="D11182" s="52" t="s">
        <v>507</v>
      </c>
      <c r="E11182" s="53" t="str">
        <f t="shared" si="349"/>
        <v>2019_NVCLARK</v>
      </c>
      <c r="F11182" s="52">
        <v>484350</v>
      </c>
      <c r="G11182" s="53">
        <f t="array" ref="G11182">SUM(IF(A11182=A$5:A11182,IF(C11182=C$5:C11182,1,0),0))</f>
        <v>2</v>
      </c>
    </row>
    <row r="11183" spans="1:7" x14ac:dyDescent="0.25">
      <c r="A11183" s="52">
        <v>2019</v>
      </c>
      <c r="B11183" s="53" t="str">
        <f t="shared" si="348"/>
        <v>2019_NV3</v>
      </c>
      <c r="C11183" s="52" t="s">
        <v>381</v>
      </c>
      <c r="D11183" s="52" t="s">
        <v>190</v>
      </c>
      <c r="E11183" s="53" t="str">
        <f t="shared" si="349"/>
        <v>2019_NVDOUGLAS</v>
      </c>
      <c r="F11183" s="52">
        <v>484350</v>
      </c>
      <c r="G11183" s="53">
        <f t="array" ref="G11183">SUM(IF(A11183=A$5:A11183,IF(C11183=C$5:C11183,1,0),0))</f>
        <v>3</v>
      </c>
    </row>
    <row r="11184" spans="1:7" x14ac:dyDescent="0.25">
      <c r="A11184" s="52">
        <v>2019</v>
      </c>
      <c r="B11184" s="53" t="str">
        <f t="shared" si="348"/>
        <v>2019_NV4</v>
      </c>
      <c r="C11184" s="52" t="s">
        <v>381</v>
      </c>
      <c r="D11184" s="52" t="s">
        <v>1390</v>
      </c>
      <c r="E11184" s="53" t="str">
        <f t="shared" si="349"/>
        <v>2019_NVELKO</v>
      </c>
      <c r="F11184" s="52">
        <v>484350</v>
      </c>
      <c r="G11184" s="53">
        <f t="array" ref="G11184">SUM(IF(A11184=A$5:A11184,IF(C11184=C$5:C11184,1,0),0))</f>
        <v>4</v>
      </c>
    </row>
    <row r="11185" spans="1:7" x14ac:dyDescent="0.25">
      <c r="A11185" s="52">
        <v>2019</v>
      </c>
      <c r="B11185" s="53" t="str">
        <f t="shared" si="348"/>
        <v>2019_NV5</v>
      </c>
      <c r="C11185" s="52" t="s">
        <v>381</v>
      </c>
      <c r="D11185" s="52" t="s">
        <v>1391</v>
      </c>
      <c r="E11185" s="53" t="str">
        <f t="shared" si="349"/>
        <v>2019_NVESMERALDA</v>
      </c>
      <c r="F11185" s="52">
        <v>484350</v>
      </c>
      <c r="G11185" s="53">
        <f t="array" ref="G11185">SUM(IF(A11185=A$5:A11185,IF(C11185=C$5:C11185,1,0),0))</f>
        <v>5</v>
      </c>
    </row>
    <row r="11186" spans="1:7" x14ac:dyDescent="0.25">
      <c r="A11186" s="52">
        <v>2019</v>
      </c>
      <c r="B11186" s="53" t="str">
        <f t="shared" si="348"/>
        <v>2019_NV6</v>
      </c>
      <c r="C11186" s="52" t="s">
        <v>381</v>
      </c>
      <c r="D11186" s="52" t="s">
        <v>1392</v>
      </c>
      <c r="E11186" s="53" t="str">
        <f t="shared" si="349"/>
        <v>2019_NVEUREKA</v>
      </c>
      <c r="F11186" s="52">
        <v>484350</v>
      </c>
      <c r="G11186" s="53">
        <f t="array" ref="G11186">SUM(IF(A11186=A$5:A11186,IF(C11186=C$5:C11186,1,0),0))</f>
        <v>6</v>
      </c>
    </row>
    <row r="11187" spans="1:7" x14ac:dyDescent="0.25">
      <c r="A11187" s="52">
        <v>2019</v>
      </c>
      <c r="B11187" s="53" t="str">
        <f t="shared" si="348"/>
        <v>2019_NV7</v>
      </c>
      <c r="C11187" s="52" t="s">
        <v>381</v>
      </c>
      <c r="D11187" s="52" t="s">
        <v>558</v>
      </c>
      <c r="E11187" s="53" t="str">
        <f t="shared" si="349"/>
        <v>2019_NVHUMBOLDT</v>
      </c>
      <c r="F11187" s="52">
        <v>484350</v>
      </c>
      <c r="G11187" s="53">
        <f t="array" ref="G11187">SUM(IF(A11187=A$5:A11187,IF(C11187=C$5:C11187,1,0),0))</f>
        <v>7</v>
      </c>
    </row>
    <row r="11188" spans="1:7" x14ac:dyDescent="0.25">
      <c r="A11188" s="52">
        <v>2019</v>
      </c>
      <c r="B11188" s="53" t="str">
        <f t="shared" si="348"/>
        <v>2019_NV8</v>
      </c>
      <c r="C11188" s="52" t="s">
        <v>381</v>
      </c>
      <c r="D11188" s="52" t="s">
        <v>1393</v>
      </c>
      <c r="E11188" s="53" t="str">
        <f t="shared" si="349"/>
        <v>2019_NVLANDER</v>
      </c>
      <c r="F11188" s="52">
        <v>484350</v>
      </c>
      <c r="G11188" s="53">
        <f t="array" ref="G11188">SUM(IF(A11188=A$5:A11188,IF(C11188=C$5:C11188,1,0),0))</f>
        <v>8</v>
      </c>
    </row>
    <row r="11189" spans="1:7" x14ac:dyDescent="0.25">
      <c r="A11189" s="52">
        <v>2019</v>
      </c>
      <c r="B11189" s="53" t="str">
        <f t="shared" si="348"/>
        <v>2019_NV9</v>
      </c>
      <c r="C11189" s="52" t="s">
        <v>381</v>
      </c>
      <c r="D11189" s="52" t="s">
        <v>221</v>
      </c>
      <c r="E11189" s="53" t="str">
        <f t="shared" si="349"/>
        <v>2019_NVLINCOLN</v>
      </c>
      <c r="F11189" s="52">
        <v>484350</v>
      </c>
      <c r="G11189" s="53">
        <f t="array" ref="G11189">SUM(IF(A11189=A$5:A11189,IF(C11189=C$5:C11189,1,0),0))</f>
        <v>9</v>
      </c>
    </row>
    <row r="11190" spans="1:7" x14ac:dyDescent="0.25">
      <c r="A11190" s="52">
        <v>2019</v>
      </c>
      <c r="B11190" s="53" t="str">
        <f t="shared" si="348"/>
        <v>2019_NV10</v>
      </c>
      <c r="C11190" s="52" t="s">
        <v>381</v>
      </c>
      <c r="D11190" s="52" t="s">
        <v>919</v>
      </c>
      <c r="E11190" s="53" t="str">
        <f t="shared" si="349"/>
        <v>2019_NVLYON</v>
      </c>
      <c r="F11190" s="52">
        <v>484350</v>
      </c>
      <c r="G11190" s="53">
        <f t="array" ref="G11190">SUM(IF(A11190=A$5:A11190,IF(C11190=C$5:C11190,1,0),0))</f>
        <v>10</v>
      </c>
    </row>
    <row r="11191" spans="1:7" x14ac:dyDescent="0.25">
      <c r="A11191" s="52">
        <v>2019</v>
      </c>
      <c r="B11191" s="53" t="str">
        <f t="shared" si="348"/>
        <v>2019_NV11</v>
      </c>
      <c r="C11191" s="52" t="s">
        <v>381</v>
      </c>
      <c r="D11191" s="52" t="s">
        <v>606</v>
      </c>
      <c r="E11191" s="53" t="str">
        <f t="shared" si="349"/>
        <v>2019_NVMINERAL</v>
      </c>
      <c r="F11191" s="52">
        <v>484350</v>
      </c>
      <c r="G11191" s="53">
        <f t="array" ref="G11191">SUM(IF(A11191=A$5:A11191,IF(C11191=C$5:C11191,1,0),0))</f>
        <v>11</v>
      </c>
    </row>
    <row r="11192" spans="1:7" x14ac:dyDescent="0.25">
      <c r="A11192" s="52">
        <v>2019</v>
      </c>
      <c r="B11192" s="53" t="str">
        <f t="shared" si="348"/>
        <v>2019_NV12</v>
      </c>
      <c r="C11192" s="52" t="s">
        <v>381</v>
      </c>
      <c r="D11192" s="52" t="s">
        <v>1394</v>
      </c>
      <c r="E11192" s="53" t="str">
        <f t="shared" si="349"/>
        <v>2019_NVNYE</v>
      </c>
      <c r="F11192" s="52">
        <v>484350</v>
      </c>
      <c r="G11192" s="53">
        <f t="array" ref="G11192">SUM(IF(A11192=A$5:A11192,IF(C11192=C$5:C11192,1,0),0))</f>
        <v>12</v>
      </c>
    </row>
    <row r="11193" spans="1:7" x14ac:dyDescent="0.25">
      <c r="A11193" s="52">
        <v>2019</v>
      </c>
      <c r="B11193" s="53" t="str">
        <f t="shared" si="348"/>
        <v>2019_NV13</v>
      </c>
      <c r="C11193" s="52" t="s">
        <v>381</v>
      </c>
      <c r="D11193" s="52" t="s">
        <v>1395</v>
      </c>
      <c r="E11193" s="53" t="str">
        <f t="shared" si="349"/>
        <v>2019_NVPERSHING</v>
      </c>
      <c r="F11193" s="52">
        <v>484350</v>
      </c>
      <c r="G11193" s="53">
        <f t="array" ref="G11193">SUM(IF(A11193=A$5:A11193,IF(C11193=C$5:C11193,1,0),0))</f>
        <v>13</v>
      </c>
    </row>
    <row r="11194" spans="1:7" x14ac:dyDescent="0.25">
      <c r="A11194" s="52">
        <v>2019</v>
      </c>
      <c r="B11194" s="53" t="str">
        <f t="shared" si="348"/>
        <v>2019_NV14</v>
      </c>
      <c r="C11194" s="52" t="s">
        <v>381</v>
      </c>
      <c r="D11194" s="52" t="s">
        <v>1396</v>
      </c>
      <c r="E11194" s="53" t="str">
        <f t="shared" si="349"/>
        <v>2019_NVSTOREY</v>
      </c>
      <c r="F11194" s="52">
        <v>484350</v>
      </c>
      <c r="G11194" s="53">
        <f t="array" ref="G11194">SUM(IF(A11194=A$5:A11194,IF(C11194=C$5:C11194,1,0),0))</f>
        <v>14</v>
      </c>
    </row>
    <row r="11195" spans="1:7" x14ac:dyDescent="0.25">
      <c r="A11195" s="52">
        <v>2019</v>
      </c>
      <c r="B11195" s="53" t="str">
        <f t="shared" si="348"/>
        <v>2019_NV15</v>
      </c>
      <c r="C11195" s="52" t="s">
        <v>381</v>
      </c>
      <c r="D11195" s="52" t="s">
        <v>1397</v>
      </c>
      <c r="E11195" s="53" t="str">
        <f t="shared" si="349"/>
        <v>2019_NVWASHOE</v>
      </c>
      <c r="F11195" s="52">
        <v>484350</v>
      </c>
      <c r="G11195" s="53">
        <f t="array" ref="G11195">SUM(IF(A11195=A$5:A11195,IF(C11195=C$5:C11195,1,0),0))</f>
        <v>15</v>
      </c>
    </row>
    <row r="11196" spans="1:7" x14ac:dyDescent="0.25">
      <c r="A11196" s="52">
        <v>2019</v>
      </c>
      <c r="B11196" s="53" t="str">
        <f t="shared" si="348"/>
        <v>2019_NV16</v>
      </c>
      <c r="C11196" s="52" t="s">
        <v>381</v>
      </c>
      <c r="D11196" s="52" t="s">
        <v>1398</v>
      </c>
      <c r="E11196" s="53" t="str">
        <f t="shared" si="349"/>
        <v>2019_NVWHITE PINE</v>
      </c>
      <c r="F11196" s="52">
        <v>484350</v>
      </c>
      <c r="G11196" s="53">
        <f t="array" ref="G11196">SUM(IF(A11196=A$5:A11196,IF(C11196=C$5:C11196,1,0),0))</f>
        <v>16</v>
      </c>
    </row>
    <row r="11197" spans="1:7" x14ac:dyDescent="0.25">
      <c r="A11197" s="52">
        <v>2019</v>
      </c>
      <c r="B11197" s="53" t="str">
        <f t="shared" si="348"/>
        <v>2019_NV17</v>
      </c>
      <c r="C11197" s="52" t="s">
        <v>381</v>
      </c>
      <c r="D11197" s="52" t="s">
        <v>1399</v>
      </c>
      <c r="E11197" s="53" t="str">
        <f t="shared" si="349"/>
        <v>2019_NVCARSON CITY</v>
      </c>
      <c r="F11197" s="52">
        <v>484350</v>
      </c>
      <c r="G11197" s="53">
        <f t="array" ref="G11197">SUM(IF(A11197=A$5:A11197,IF(C11197=C$5:C11197,1,0),0))</f>
        <v>17</v>
      </c>
    </row>
    <row r="11198" spans="1:7" x14ac:dyDescent="0.25">
      <c r="A11198" s="52">
        <v>2019</v>
      </c>
      <c r="B11198" s="53" t="str">
        <f t="shared" si="348"/>
        <v>2019_NH1</v>
      </c>
      <c r="C11198" s="52" t="s">
        <v>245</v>
      </c>
      <c r="D11198" s="52" t="s">
        <v>1400</v>
      </c>
      <c r="E11198" s="53" t="str">
        <f t="shared" si="349"/>
        <v>2019_NHBELKNAP</v>
      </c>
      <c r="F11198" s="52">
        <v>484350</v>
      </c>
      <c r="G11198" s="53">
        <f t="array" ref="G11198">SUM(IF(A11198=A$5:A11198,IF(C11198=C$5:C11198,1,0),0))</f>
        <v>1</v>
      </c>
    </row>
    <row r="11199" spans="1:7" x14ac:dyDescent="0.25">
      <c r="A11199" s="52">
        <v>2019</v>
      </c>
      <c r="B11199" s="53" t="str">
        <f t="shared" si="348"/>
        <v>2019_NH2</v>
      </c>
      <c r="C11199" s="52" t="s">
        <v>245</v>
      </c>
      <c r="D11199" s="52" t="s">
        <v>227</v>
      </c>
      <c r="E11199" s="53" t="str">
        <f t="shared" si="349"/>
        <v>2019_NHCARROLL</v>
      </c>
      <c r="F11199" s="52">
        <v>484350</v>
      </c>
      <c r="G11199" s="53">
        <f t="array" ref="G11199">SUM(IF(A11199=A$5:A11199,IF(C11199=C$5:C11199,1,0),0))</f>
        <v>2</v>
      </c>
    </row>
    <row r="11200" spans="1:7" x14ac:dyDescent="0.25">
      <c r="A11200" s="52">
        <v>2019</v>
      </c>
      <c r="B11200" s="53" t="str">
        <f t="shared" si="348"/>
        <v>2019_NH3</v>
      </c>
      <c r="C11200" s="52" t="s">
        <v>245</v>
      </c>
      <c r="D11200" s="52" t="s">
        <v>1401</v>
      </c>
      <c r="E11200" s="53" t="str">
        <f t="shared" si="349"/>
        <v>2019_NHCHESHIRE</v>
      </c>
      <c r="F11200" s="52">
        <v>484350</v>
      </c>
      <c r="G11200" s="53">
        <f t="array" ref="G11200">SUM(IF(A11200=A$5:A11200,IF(C11200=C$5:C11200,1,0),0))</f>
        <v>3</v>
      </c>
    </row>
    <row r="11201" spans="1:7" x14ac:dyDescent="0.25">
      <c r="A11201" s="52">
        <v>2019</v>
      </c>
      <c r="B11201" s="53" t="str">
        <f t="shared" si="348"/>
        <v>2019_NH4</v>
      </c>
      <c r="C11201" s="52" t="s">
        <v>245</v>
      </c>
      <c r="D11201" s="52" t="s">
        <v>1402</v>
      </c>
      <c r="E11201" s="53" t="str">
        <f t="shared" si="349"/>
        <v>2019_NHCOOS</v>
      </c>
      <c r="F11201" s="52">
        <v>484350</v>
      </c>
      <c r="G11201" s="53">
        <f t="array" ref="G11201">SUM(IF(A11201=A$5:A11201,IF(C11201=C$5:C11201,1,0),0))</f>
        <v>4</v>
      </c>
    </row>
    <row r="11202" spans="1:7" x14ac:dyDescent="0.25">
      <c r="A11202" s="52">
        <v>2019</v>
      </c>
      <c r="B11202" s="53" t="str">
        <f t="shared" si="348"/>
        <v>2019_NH5</v>
      </c>
      <c r="C11202" s="52" t="s">
        <v>245</v>
      </c>
      <c r="D11202" s="52" t="s">
        <v>1403</v>
      </c>
      <c r="E11202" s="53" t="str">
        <f t="shared" si="349"/>
        <v>2019_NHGRAFTON</v>
      </c>
      <c r="F11202" s="52">
        <v>484350</v>
      </c>
      <c r="G11202" s="53">
        <f t="array" ref="G11202">SUM(IF(A11202=A$5:A11202,IF(C11202=C$5:C11202,1,0),0))</f>
        <v>5</v>
      </c>
    </row>
    <row r="11203" spans="1:7" x14ac:dyDescent="0.25">
      <c r="A11203" s="52">
        <v>2019</v>
      </c>
      <c r="B11203" s="53" t="str">
        <f t="shared" si="348"/>
        <v>2019_NH6</v>
      </c>
      <c r="C11203" s="52" t="s">
        <v>245</v>
      </c>
      <c r="D11203" s="52" t="s">
        <v>647</v>
      </c>
      <c r="E11203" s="53" t="str">
        <f t="shared" si="349"/>
        <v>2019_NHHILLSBOROUGH</v>
      </c>
      <c r="F11203" s="52">
        <v>484350</v>
      </c>
      <c r="G11203" s="53">
        <f t="array" ref="G11203">SUM(IF(A11203=A$5:A11203,IF(C11203=C$5:C11203,1,0),0))</f>
        <v>6</v>
      </c>
    </row>
    <row r="11204" spans="1:7" x14ac:dyDescent="0.25">
      <c r="A11204" s="52">
        <v>2019</v>
      </c>
      <c r="B11204" s="53" t="str">
        <f t="shared" si="348"/>
        <v>2019_NH7</v>
      </c>
      <c r="C11204" s="52" t="s">
        <v>245</v>
      </c>
      <c r="D11204" s="52" t="s">
        <v>1404</v>
      </c>
      <c r="E11204" s="53" t="str">
        <f t="shared" si="349"/>
        <v>2019_NHMERRIMACK</v>
      </c>
      <c r="F11204" s="52">
        <v>484350</v>
      </c>
      <c r="G11204" s="53">
        <f t="array" ref="G11204">SUM(IF(A11204=A$5:A11204,IF(C11204=C$5:C11204,1,0),0))</f>
        <v>7</v>
      </c>
    </row>
    <row r="11205" spans="1:7" x14ac:dyDescent="0.25">
      <c r="A11205" s="52">
        <v>2019</v>
      </c>
      <c r="B11205" s="53" t="str">
        <f t="shared" si="348"/>
        <v>2019_NH8</v>
      </c>
      <c r="C11205" s="52" t="s">
        <v>245</v>
      </c>
      <c r="D11205" s="52" t="s">
        <v>246</v>
      </c>
      <c r="E11205" s="53" t="str">
        <f t="shared" si="349"/>
        <v>2019_NHROCKINGHAM</v>
      </c>
      <c r="F11205" s="52">
        <v>688850</v>
      </c>
      <c r="G11205" s="53">
        <f t="array" ref="G11205">SUM(IF(A11205=A$5:A11205,IF(C11205=C$5:C11205,1,0),0))</f>
        <v>8</v>
      </c>
    </row>
    <row r="11206" spans="1:7" x14ac:dyDescent="0.25">
      <c r="A11206" s="52">
        <v>2019</v>
      </c>
      <c r="B11206" s="53" t="str">
        <f t="shared" ref="B11206:B11269" si="350">A11206&amp;"_"&amp;C11206&amp;G11206</f>
        <v>2019_NH9</v>
      </c>
      <c r="C11206" s="52" t="s">
        <v>245</v>
      </c>
      <c r="D11206" s="52" t="s">
        <v>247</v>
      </c>
      <c r="E11206" s="53" t="str">
        <f t="shared" ref="E11206:E11269" si="351">A11206&amp;"_"&amp;C11206&amp;D11206</f>
        <v>2019_NHSTRAFFORD</v>
      </c>
      <c r="F11206" s="52">
        <v>688850</v>
      </c>
      <c r="G11206" s="53">
        <f t="array" ref="G11206">SUM(IF(A11206=A$5:A11206,IF(C11206=C$5:C11206,1,0),0))</f>
        <v>9</v>
      </c>
    </row>
    <row r="11207" spans="1:7" x14ac:dyDescent="0.25">
      <c r="A11207" s="52">
        <v>2019</v>
      </c>
      <c r="B11207" s="53" t="str">
        <f t="shared" si="350"/>
        <v>2019_NH10</v>
      </c>
      <c r="C11207" s="52" t="s">
        <v>245</v>
      </c>
      <c r="D11207" s="52" t="s">
        <v>887</v>
      </c>
      <c r="E11207" s="53" t="str">
        <f t="shared" si="351"/>
        <v>2019_NHSULLIVAN</v>
      </c>
      <c r="F11207" s="52">
        <v>484350</v>
      </c>
      <c r="G11207" s="53">
        <f t="array" ref="G11207">SUM(IF(A11207=A$5:A11207,IF(C11207=C$5:C11207,1,0),0))</f>
        <v>10</v>
      </c>
    </row>
    <row r="11208" spans="1:7" x14ac:dyDescent="0.25">
      <c r="A11208" s="52">
        <v>2019</v>
      </c>
      <c r="B11208" s="53" t="str">
        <f t="shared" si="350"/>
        <v>2019_NJ1</v>
      </c>
      <c r="C11208" s="52" t="s">
        <v>248</v>
      </c>
      <c r="D11208" s="52" t="s">
        <v>1405</v>
      </c>
      <c r="E11208" s="53" t="str">
        <f t="shared" si="351"/>
        <v>2019_NJATLANTIC</v>
      </c>
      <c r="F11208" s="52">
        <v>484350</v>
      </c>
      <c r="G11208" s="53">
        <f t="array" ref="G11208">SUM(IF(A11208=A$5:A11208,IF(C11208=C$5:C11208,1,0),0))</f>
        <v>1</v>
      </c>
    </row>
    <row r="11209" spans="1:7" x14ac:dyDescent="0.25">
      <c r="A11209" s="52">
        <v>2019</v>
      </c>
      <c r="B11209" s="53" t="str">
        <f t="shared" si="350"/>
        <v>2019_NJ2</v>
      </c>
      <c r="C11209" s="52" t="s">
        <v>248</v>
      </c>
      <c r="D11209" s="52" t="s">
        <v>249</v>
      </c>
      <c r="E11209" s="53" t="str">
        <f t="shared" si="351"/>
        <v>2019_NJBERGEN</v>
      </c>
      <c r="F11209" s="52">
        <v>726525</v>
      </c>
      <c r="G11209" s="53">
        <f t="array" ref="G11209">SUM(IF(A11209=A$5:A11209,IF(C11209=C$5:C11209,1,0),0))</f>
        <v>2</v>
      </c>
    </row>
    <row r="11210" spans="1:7" x14ac:dyDescent="0.25">
      <c r="A11210" s="52">
        <v>2019</v>
      </c>
      <c r="B11210" s="53" t="str">
        <f t="shared" si="350"/>
        <v>2019_NJ3</v>
      </c>
      <c r="C11210" s="52" t="s">
        <v>248</v>
      </c>
      <c r="D11210" s="52" t="s">
        <v>1406</v>
      </c>
      <c r="E11210" s="53" t="str">
        <f t="shared" si="351"/>
        <v>2019_NJBURLINGTON</v>
      </c>
      <c r="F11210" s="52">
        <v>484350</v>
      </c>
      <c r="G11210" s="53">
        <f t="array" ref="G11210">SUM(IF(A11210=A$5:A11210,IF(C11210=C$5:C11210,1,0),0))</f>
        <v>3</v>
      </c>
    </row>
    <row r="11211" spans="1:7" x14ac:dyDescent="0.25">
      <c r="A11211" s="52">
        <v>2019</v>
      </c>
      <c r="B11211" s="53" t="str">
        <f t="shared" si="350"/>
        <v>2019_NJ4</v>
      </c>
      <c r="C11211" s="52" t="s">
        <v>248</v>
      </c>
      <c r="D11211" s="52" t="s">
        <v>270</v>
      </c>
      <c r="E11211" s="53" t="str">
        <f t="shared" si="351"/>
        <v>2019_NJCAMDEN</v>
      </c>
      <c r="F11211" s="52">
        <v>484350</v>
      </c>
      <c r="G11211" s="53">
        <f t="array" ref="G11211">SUM(IF(A11211=A$5:A11211,IF(C11211=C$5:C11211,1,0),0))</f>
        <v>4</v>
      </c>
    </row>
    <row r="11212" spans="1:7" x14ac:dyDescent="0.25">
      <c r="A11212" s="52">
        <v>2019</v>
      </c>
      <c r="B11212" s="53" t="str">
        <f t="shared" si="350"/>
        <v>2019_NJ5</v>
      </c>
      <c r="C11212" s="52" t="s">
        <v>248</v>
      </c>
      <c r="D11212" s="52" t="s">
        <v>1407</v>
      </c>
      <c r="E11212" s="53" t="str">
        <f t="shared" si="351"/>
        <v>2019_NJCAPE MAY</v>
      </c>
      <c r="F11212" s="52">
        <v>484350</v>
      </c>
      <c r="G11212" s="53">
        <f t="array" ref="G11212">SUM(IF(A11212=A$5:A11212,IF(C11212=C$5:C11212,1,0),0))</f>
        <v>5</v>
      </c>
    </row>
    <row r="11213" spans="1:7" x14ac:dyDescent="0.25">
      <c r="A11213" s="52">
        <v>2019</v>
      </c>
      <c r="B11213" s="53" t="str">
        <f t="shared" si="350"/>
        <v>2019_NJ6</v>
      </c>
      <c r="C11213" s="52" t="s">
        <v>248</v>
      </c>
      <c r="D11213" s="52" t="s">
        <v>310</v>
      </c>
      <c r="E11213" s="53" t="str">
        <f t="shared" si="351"/>
        <v>2019_NJCUMBERLAND</v>
      </c>
      <c r="F11213" s="52">
        <v>484350</v>
      </c>
      <c r="G11213" s="53">
        <f t="array" ref="G11213">SUM(IF(A11213=A$5:A11213,IF(C11213=C$5:C11213,1,0),0))</f>
        <v>6</v>
      </c>
    </row>
    <row r="11214" spans="1:7" x14ac:dyDescent="0.25">
      <c r="A11214" s="52">
        <v>2019</v>
      </c>
      <c r="B11214" s="53" t="str">
        <f t="shared" si="350"/>
        <v>2019_NJ7</v>
      </c>
      <c r="C11214" s="52" t="s">
        <v>248</v>
      </c>
      <c r="D11214" s="52" t="s">
        <v>239</v>
      </c>
      <c r="E11214" s="53" t="str">
        <f t="shared" si="351"/>
        <v>2019_NJESSEX</v>
      </c>
      <c r="F11214" s="52">
        <v>726525</v>
      </c>
      <c r="G11214" s="53">
        <f t="array" ref="G11214">SUM(IF(A11214=A$5:A11214,IF(C11214=C$5:C11214,1,0),0))</f>
        <v>7</v>
      </c>
    </row>
    <row r="11215" spans="1:7" x14ac:dyDescent="0.25">
      <c r="A11215" s="52">
        <v>2019</v>
      </c>
      <c r="B11215" s="53" t="str">
        <f t="shared" si="350"/>
        <v>2019_NJ8</v>
      </c>
      <c r="C11215" s="52" t="s">
        <v>248</v>
      </c>
      <c r="D11215" s="52" t="s">
        <v>315</v>
      </c>
      <c r="E11215" s="53" t="str">
        <f t="shared" si="351"/>
        <v>2019_NJGLOUCESTER</v>
      </c>
      <c r="F11215" s="52">
        <v>484350</v>
      </c>
      <c r="G11215" s="53">
        <f t="array" ref="G11215">SUM(IF(A11215=A$5:A11215,IF(C11215=C$5:C11215,1,0),0))</f>
        <v>8</v>
      </c>
    </row>
    <row r="11216" spans="1:7" x14ac:dyDescent="0.25">
      <c r="A11216" s="52">
        <v>2019</v>
      </c>
      <c r="B11216" s="53" t="str">
        <f t="shared" si="350"/>
        <v>2019_NJ9</v>
      </c>
      <c r="C11216" s="52" t="s">
        <v>248</v>
      </c>
      <c r="D11216" s="52" t="s">
        <v>250</v>
      </c>
      <c r="E11216" s="53" t="str">
        <f t="shared" si="351"/>
        <v>2019_NJHUDSON</v>
      </c>
      <c r="F11216" s="52">
        <v>726525</v>
      </c>
      <c r="G11216" s="53">
        <f t="array" ref="G11216">SUM(IF(A11216=A$5:A11216,IF(C11216=C$5:C11216,1,0),0))</f>
        <v>9</v>
      </c>
    </row>
    <row r="11217" spans="1:7" x14ac:dyDescent="0.25">
      <c r="A11217" s="52">
        <v>2019</v>
      </c>
      <c r="B11217" s="53" t="str">
        <f t="shared" si="350"/>
        <v>2019_NJ10</v>
      </c>
      <c r="C11217" s="52" t="s">
        <v>248</v>
      </c>
      <c r="D11217" s="52" t="s">
        <v>251</v>
      </c>
      <c r="E11217" s="53" t="str">
        <f t="shared" si="351"/>
        <v>2019_NJHUNTERDON</v>
      </c>
      <c r="F11217" s="52">
        <v>726525</v>
      </c>
      <c r="G11217" s="53">
        <f t="array" ref="G11217">SUM(IF(A11217=A$5:A11217,IF(C11217=C$5:C11217,1,0),0))</f>
        <v>10</v>
      </c>
    </row>
    <row r="11218" spans="1:7" x14ac:dyDescent="0.25">
      <c r="A11218" s="52">
        <v>2019</v>
      </c>
      <c r="B11218" s="53" t="str">
        <f t="shared" si="350"/>
        <v>2019_NJ11</v>
      </c>
      <c r="C11218" s="52" t="s">
        <v>248</v>
      </c>
      <c r="D11218" s="52" t="s">
        <v>840</v>
      </c>
      <c r="E11218" s="53" t="str">
        <f t="shared" si="351"/>
        <v>2019_NJMERCER</v>
      </c>
      <c r="F11218" s="52">
        <v>484350</v>
      </c>
      <c r="G11218" s="53">
        <f t="array" ref="G11218">SUM(IF(A11218=A$5:A11218,IF(C11218=C$5:C11218,1,0),0))</f>
        <v>11</v>
      </c>
    </row>
    <row r="11219" spans="1:7" x14ac:dyDescent="0.25">
      <c r="A11219" s="52">
        <v>2019</v>
      </c>
      <c r="B11219" s="53" t="str">
        <f t="shared" si="350"/>
        <v>2019_NJ12</v>
      </c>
      <c r="C11219" s="52" t="s">
        <v>248</v>
      </c>
      <c r="D11219" s="52" t="s">
        <v>240</v>
      </c>
      <c r="E11219" s="53" t="str">
        <f t="shared" si="351"/>
        <v>2019_NJMIDDLESEX</v>
      </c>
      <c r="F11219" s="52">
        <v>726525</v>
      </c>
      <c r="G11219" s="53">
        <f t="array" ref="G11219">SUM(IF(A11219=A$5:A11219,IF(C11219=C$5:C11219,1,0),0))</f>
        <v>12</v>
      </c>
    </row>
    <row r="11220" spans="1:7" x14ac:dyDescent="0.25">
      <c r="A11220" s="52">
        <v>2019</v>
      </c>
      <c r="B11220" s="53" t="str">
        <f t="shared" si="350"/>
        <v>2019_NJ13</v>
      </c>
      <c r="C11220" s="52" t="s">
        <v>248</v>
      </c>
      <c r="D11220" s="52" t="s">
        <v>252</v>
      </c>
      <c r="E11220" s="53" t="str">
        <f t="shared" si="351"/>
        <v>2019_NJMONMOUTH</v>
      </c>
      <c r="F11220" s="52">
        <v>726525</v>
      </c>
      <c r="G11220" s="53">
        <f t="array" ref="G11220">SUM(IF(A11220=A$5:A11220,IF(C11220=C$5:C11220,1,0),0))</f>
        <v>13</v>
      </c>
    </row>
    <row r="11221" spans="1:7" x14ac:dyDescent="0.25">
      <c r="A11221" s="52">
        <v>2019</v>
      </c>
      <c r="B11221" s="53" t="str">
        <f t="shared" si="350"/>
        <v>2019_NJ14</v>
      </c>
      <c r="C11221" s="52" t="s">
        <v>248</v>
      </c>
      <c r="D11221" s="52" t="s">
        <v>253</v>
      </c>
      <c r="E11221" s="53" t="str">
        <f t="shared" si="351"/>
        <v>2019_NJMORRIS</v>
      </c>
      <c r="F11221" s="52">
        <v>726525</v>
      </c>
      <c r="G11221" s="53">
        <f t="array" ref="G11221">SUM(IF(A11221=A$5:A11221,IF(C11221=C$5:C11221,1,0),0))</f>
        <v>14</v>
      </c>
    </row>
    <row r="11222" spans="1:7" x14ac:dyDescent="0.25">
      <c r="A11222" s="52">
        <v>2019</v>
      </c>
      <c r="B11222" s="53" t="str">
        <f t="shared" si="350"/>
        <v>2019_NJ15</v>
      </c>
      <c r="C11222" s="52" t="s">
        <v>248</v>
      </c>
      <c r="D11222" s="52" t="s">
        <v>254</v>
      </c>
      <c r="E11222" s="53" t="str">
        <f t="shared" si="351"/>
        <v>2019_NJOCEAN</v>
      </c>
      <c r="F11222" s="52">
        <v>726525</v>
      </c>
      <c r="G11222" s="53">
        <f t="array" ref="G11222">SUM(IF(A11222=A$5:A11222,IF(C11222=C$5:C11222,1,0),0))</f>
        <v>15</v>
      </c>
    </row>
    <row r="11223" spans="1:7" x14ac:dyDescent="0.25">
      <c r="A11223" s="52">
        <v>2019</v>
      </c>
      <c r="B11223" s="53" t="str">
        <f t="shared" si="350"/>
        <v>2019_NJ16</v>
      </c>
      <c r="C11223" s="52" t="s">
        <v>248</v>
      </c>
      <c r="D11223" s="52" t="s">
        <v>255</v>
      </c>
      <c r="E11223" s="53" t="str">
        <f t="shared" si="351"/>
        <v>2019_NJPASSAIC</v>
      </c>
      <c r="F11223" s="52">
        <v>726525</v>
      </c>
      <c r="G11223" s="53">
        <f t="array" ref="G11223">SUM(IF(A11223=A$5:A11223,IF(C11223=C$5:C11223,1,0),0))</f>
        <v>16</v>
      </c>
    </row>
    <row r="11224" spans="1:7" x14ac:dyDescent="0.25">
      <c r="A11224" s="52">
        <v>2019</v>
      </c>
      <c r="B11224" s="53" t="str">
        <f t="shared" si="350"/>
        <v>2019_NJ17</v>
      </c>
      <c r="C11224" s="52" t="s">
        <v>248</v>
      </c>
      <c r="D11224" s="52" t="s">
        <v>1408</v>
      </c>
      <c r="E11224" s="53" t="str">
        <f t="shared" si="351"/>
        <v>2019_NJSALEM</v>
      </c>
      <c r="F11224" s="52">
        <v>484350</v>
      </c>
      <c r="G11224" s="53">
        <f t="array" ref="G11224">SUM(IF(A11224=A$5:A11224,IF(C11224=C$5:C11224,1,0),0))</f>
        <v>17</v>
      </c>
    </row>
    <row r="11225" spans="1:7" x14ac:dyDescent="0.25">
      <c r="A11225" s="52">
        <v>2019</v>
      </c>
      <c r="B11225" s="53" t="str">
        <f t="shared" si="350"/>
        <v>2019_NJ18</v>
      </c>
      <c r="C11225" s="52" t="s">
        <v>248</v>
      </c>
      <c r="D11225" s="52" t="s">
        <v>256</v>
      </c>
      <c r="E11225" s="53" t="str">
        <f t="shared" si="351"/>
        <v>2019_NJSOMERSET</v>
      </c>
      <c r="F11225" s="52">
        <v>726525</v>
      </c>
      <c r="G11225" s="53">
        <f t="array" ref="G11225">SUM(IF(A11225=A$5:A11225,IF(C11225=C$5:C11225,1,0),0))</f>
        <v>18</v>
      </c>
    </row>
    <row r="11226" spans="1:7" x14ac:dyDescent="0.25">
      <c r="A11226" s="52">
        <v>2019</v>
      </c>
      <c r="B11226" s="53" t="str">
        <f t="shared" si="350"/>
        <v>2019_NJ19</v>
      </c>
      <c r="C11226" s="52" t="s">
        <v>248</v>
      </c>
      <c r="D11226" s="52" t="s">
        <v>257</v>
      </c>
      <c r="E11226" s="53" t="str">
        <f t="shared" si="351"/>
        <v>2019_NJSUSSEX</v>
      </c>
      <c r="F11226" s="52">
        <v>726525</v>
      </c>
      <c r="G11226" s="53">
        <f t="array" ref="G11226">SUM(IF(A11226=A$5:A11226,IF(C11226=C$5:C11226,1,0),0))</f>
        <v>19</v>
      </c>
    </row>
    <row r="11227" spans="1:7" x14ac:dyDescent="0.25">
      <c r="A11227" s="52">
        <v>2019</v>
      </c>
      <c r="B11227" s="53" t="str">
        <f t="shared" si="350"/>
        <v>2019_NJ20</v>
      </c>
      <c r="C11227" s="52" t="s">
        <v>248</v>
      </c>
      <c r="D11227" s="52" t="s">
        <v>258</v>
      </c>
      <c r="E11227" s="53" t="str">
        <f t="shared" si="351"/>
        <v>2019_NJUNION</v>
      </c>
      <c r="F11227" s="52">
        <v>726525</v>
      </c>
      <c r="G11227" s="53">
        <f t="array" ref="G11227">SUM(IF(A11227=A$5:A11227,IF(C11227=C$5:C11227,1,0),0))</f>
        <v>20</v>
      </c>
    </row>
    <row r="11228" spans="1:7" x14ac:dyDescent="0.25">
      <c r="A11228" s="52">
        <v>2019</v>
      </c>
      <c r="B11228" s="53" t="str">
        <f t="shared" si="350"/>
        <v>2019_NJ21</v>
      </c>
      <c r="C11228" s="52" t="s">
        <v>248</v>
      </c>
      <c r="D11228" s="52" t="s">
        <v>336</v>
      </c>
      <c r="E11228" s="53" t="str">
        <f t="shared" si="351"/>
        <v>2019_NJWARREN</v>
      </c>
      <c r="F11228" s="52">
        <v>484350</v>
      </c>
      <c r="G11228" s="53">
        <f t="array" ref="G11228">SUM(IF(A11228=A$5:A11228,IF(C11228=C$5:C11228,1,0),0))</f>
        <v>21</v>
      </c>
    </row>
    <row r="11229" spans="1:7" x14ac:dyDescent="0.25">
      <c r="A11229" s="52">
        <v>2019</v>
      </c>
      <c r="B11229" s="53" t="str">
        <f t="shared" si="350"/>
        <v>2019_NM1</v>
      </c>
      <c r="C11229" s="52" t="s">
        <v>382</v>
      </c>
      <c r="D11229" s="52" t="s">
        <v>1409</v>
      </c>
      <c r="E11229" s="53" t="str">
        <f t="shared" si="351"/>
        <v>2019_NMBERNALILLO</v>
      </c>
      <c r="F11229" s="52">
        <v>484350</v>
      </c>
      <c r="G11229" s="53">
        <f t="array" ref="G11229">SUM(IF(A11229=A$5:A11229,IF(C11229=C$5:C11229,1,0),0))</f>
        <v>1</v>
      </c>
    </row>
    <row r="11230" spans="1:7" x14ac:dyDescent="0.25">
      <c r="A11230" s="52">
        <v>2019</v>
      </c>
      <c r="B11230" s="53" t="str">
        <f t="shared" si="350"/>
        <v>2019_NM2</v>
      </c>
      <c r="C11230" s="52" t="s">
        <v>382</v>
      </c>
      <c r="D11230" s="52" t="s">
        <v>1410</v>
      </c>
      <c r="E11230" s="53" t="str">
        <f t="shared" si="351"/>
        <v>2019_NMCATRON</v>
      </c>
      <c r="F11230" s="52">
        <v>484350</v>
      </c>
      <c r="G11230" s="53">
        <f t="array" ref="G11230">SUM(IF(A11230=A$5:A11230,IF(C11230=C$5:C11230,1,0),0))</f>
        <v>2</v>
      </c>
    </row>
    <row r="11231" spans="1:7" x14ac:dyDescent="0.25">
      <c r="A11231" s="52">
        <v>2019</v>
      </c>
      <c r="B11231" s="53" t="str">
        <f t="shared" si="350"/>
        <v>2019_NM3</v>
      </c>
      <c r="C11231" s="52" t="s">
        <v>382</v>
      </c>
      <c r="D11231" s="52" t="s">
        <v>1411</v>
      </c>
      <c r="E11231" s="53" t="str">
        <f t="shared" si="351"/>
        <v>2019_NMCHAVES</v>
      </c>
      <c r="F11231" s="52">
        <v>484350</v>
      </c>
      <c r="G11231" s="53">
        <f t="array" ref="G11231">SUM(IF(A11231=A$5:A11231,IF(C11231=C$5:C11231,1,0),0))</f>
        <v>3</v>
      </c>
    </row>
    <row r="11232" spans="1:7" x14ac:dyDescent="0.25">
      <c r="A11232" s="52">
        <v>2019</v>
      </c>
      <c r="B11232" s="53" t="str">
        <f t="shared" si="350"/>
        <v>2019_NM4</v>
      </c>
      <c r="C11232" s="52" t="s">
        <v>382</v>
      </c>
      <c r="D11232" s="52" t="s">
        <v>1412</v>
      </c>
      <c r="E11232" s="53" t="str">
        <f t="shared" si="351"/>
        <v>2019_NMCIBOLA</v>
      </c>
      <c r="F11232" s="52">
        <v>484350</v>
      </c>
      <c r="G11232" s="53">
        <f t="array" ref="G11232">SUM(IF(A11232=A$5:A11232,IF(C11232=C$5:C11232,1,0),0))</f>
        <v>4</v>
      </c>
    </row>
    <row r="11233" spans="1:7" x14ac:dyDescent="0.25">
      <c r="A11233" s="52">
        <v>2019</v>
      </c>
      <c r="B11233" s="53" t="str">
        <f t="shared" si="350"/>
        <v>2019_NM5</v>
      </c>
      <c r="C11233" s="52" t="s">
        <v>382</v>
      </c>
      <c r="D11233" s="52" t="s">
        <v>1357</v>
      </c>
      <c r="E11233" s="53" t="str">
        <f t="shared" si="351"/>
        <v>2019_NMCOLFAX</v>
      </c>
      <c r="F11233" s="52">
        <v>484350</v>
      </c>
      <c r="G11233" s="53">
        <f t="array" ref="G11233">SUM(IF(A11233=A$5:A11233,IF(C11233=C$5:C11233,1,0),0))</f>
        <v>5</v>
      </c>
    </row>
    <row r="11234" spans="1:7" x14ac:dyDescent="0.25">
      <c r="A11234" s="52">
        <v>2019</v>
      </c>
      <c r="B11234" s="53" t="str">
        <f t="shared" si="350"/>
        <v>2019_NM6</v>
      </c>
      <c r="C11234" s="52" t="s">
        <v>382</v>
      </c>
      <c r="D11234" s="52" t="s">
        <v>1413</v>
      </c>
      <c r="E11234" s="53" t="str">
        <f t="shared" si="351"/>
        <v>2019_NMCURRY</v>
      </c>
      <c r="F11234" s="52">
        <v>484350</v>
      </c>
      <c r="G11234" s="53">
        <f t="array" ref="G11234">SUM(IF(A11234=A$5:A11234,IF(C11234=C$5:C11234,1,0),0))</f>
        <v>6</v>
      </c>
    </row>
    <row r="11235" spans="1:7" x14ac:dyDescent="0.25">
      <c r="A11235" s="52">
        <v>2019</v>
      </c>
      <c r="B11235" s="53" t="str">
        <f t="shared" si="350"/>
        <v>2019_NM7</v>
      </c>
      <c r="C11235" s="52" t="s">
        <v>382</v>
      </c>
      <c r="D11235" s="52" t="s">
        <v>1414</v>
      </c>
      <c r="E11235" s="53" t="str">
        <f t="shared" si="351"/>
        <v>2019_NMDE BACA</v>
      </c>
      <c r="F11235" s="52">
        <v>484350</v>
      </c>
      <c r="G11235" s="53">
        <f t="array" ref="G11235">SUM(IF(A11235=A$5:A11235,IF(C11235=C$5:C11235,1,0),0))</f>
        <v>7</v>
      </c>
    </row>
    <row r="11236" spans="1:7" x14ac:dyDescent="0.25">
      <c r="A11236" s="52">
        <v>2019</v>
      </c>
      <c r="B11236" s="53" t="str">
        <f t="shared" si="350"/>
        <v>2019_NM8</v>
      </c>
      <c r="C11236" s="52" t="s">
        <v>382</v>
      </c>
      <c r="D11236" s="52" t="s">
        <v>1415</v>
      </c>
      <c r="E11236" s="53" t="str">
        <f t="shared" si="351"/>
        <v>2019_NMDONA ANA</v>
      </c>
      <c r="F11236" s="52">
        <v>484350</v>
      </c>
      <c r="G11236" s="53">
        <f t="array" ref="G11236">SUM(IF(A11236=A$5:A11236,IF(C11236=C$5:C11236,1,0),0))</f>
        <v>8</v>
      </c>
    </row>
    <row r="11237" spans="1:7" x14ac:dyDescent="0.25">
      <c r="A11237" s="52">
        <v>2019</v>
      </c>
      <c r="B11237" s="53" t="str">
        <f t="shared" si="350"/>
        <v>2019_NM9</v>
      </c>
      <c r="C11237" s="52" t="s">
        <v>382</v>
      </c>
      <c r="D11237" s="52" t="s">
        <v>1416</v>
      </c>
      <c r="E11237" s="53" t="str">
        <f t="shared" si="351"/>
        <v>2019_NMEDDY</v>
      </c>
      <c r="F11237" s="52">
        <v>484350</v>
      </c>
      <c r="G11237" s="53">
        <f t="array" ref="G11237">SUM(IF(A11237=A$5:A11237,IF(C11237=C$5:C11237,1,0),0))</f>
        <v>9</v>
      </c>
    </row>
    <row r="11238" spans="1:7" x14ac:dyDescent="0.25">
      <c r="A11238" s="52">
        <v>2019</v>
      </c>
      <c r="B11238" s="53" t="str">
        <f t="shared" si="350"/>
        <v>2019_NM10</v>
      </c>
      <c r="C11238" s="52" t="s">
        <v>382</v>
      </c>
      <c r="D11238" s="52" t="s">
        <v>520</v>
      </c>
      <c r="E11238" s="53" t="str">
        <f t="shared" si="351"/>
        <v>2019_NMGRANT</v>
      </c>
      <c r="F11238" s="52">
        <v>484350</v>
      </c>
      <c r="G11238" s="53">
        <f t="array" ref="G11238">SUM(IF(A11238=A$5:A11238,IF(C11238=C$5:C11238,1,0),0))</f>
        <v>10</v>
      </c>
    </row>
    <row r="11239" spans="1:7" x14ac:dyDescent="0.25">
      <c r="A11239" s="52">
        <v>2019</v>
      </c>
      <c r="B11239" s="53" t="str">
        <f t="shared" si="350"/>
        <v>2019_NM11</v>
      </c>
      <c r="C11239" s="52" t="s">
        <v>382</v>
      </c>
      <c r="D11239" s="52" t="s">
        <v>1417</v>
      </c>
      <c r="E11239" s="53" t="str">
        <f t="shared" si="351"/>
        <v>2019_NMGUADALUPE</v>
      </c>
      <c r="F11239" s="52">
        <v>484350</v>
      </c>
      <c r="G11239" s="53">
        <f t="array" ref="G11239">SUM(IF(A11239=A$5:A11239,IF(C11239=C$5:C11239,1,0),0))</f>
        <v>11</v>
      </c>
    </row>
    <row r="11240" spans="1:7" x14ac:dyDescent="0.25">
      <c r="A11240" s="52">
        <v>2019</v>
      </c>
      <c r="B11240" s="53" t="str">
        <f t="shared" si="350"/>
        <v>2019_NM12</v>
      </c>
      <c r="C11240" s="52" t="s">
        <v>382</v>
      </c>
      <c r="D11240" s="52" t="s">
        <v>1418</v>
      </c>
      <c r="E11240" s="53" t="str">
        <f t="shared" si="351"/>
        <v>2019_NMHARDING</v>
      </c>
      <c r="F11240" s="52">
        <v>484350</v>
      </c>
      <c r="G11240" s="53">
        <f t="array" ref="G11240">SUM(IF(A11240=A$5:A11240,IF(C11240=C$5:C11240,1,0),0))</f>
        <v>12</v>
      </c>
    </row>
    <row r="11241" spans="1:7" x14ac:dyDescent="0.25">
      <c r="A11241" s="52">
        <v>2019</v>
      </c>
      <c r="B11241" s="53" t="str">
        <f t="shared" si="350"/>
        <v>2019_NM13</v>
      </c>
      <c r="C11241" s="52" t="s">
        <v>382</v>
      </c>
      <c r="D11241" s="52" t="s">
        <v>1419</v>
      </c>
      <c r="E11241" s="53" t="str">
        <f t="shared" si="351"/>
        <v>2019_NMHIDALGO</v>
      </c>
      <c r="F11241" s="52">
        <v>484350</v>
      </c>
      <c r="G11241" s="53">
        <f t="array" ref="G11241">SUM(IF(A11241=A$5:A11241,IF(C11241=C$5:C11241,1,0),0))</f>
        <v>13</v>
      </c>
    </row>
    <row r="11242" spans="1:7" x14ac:dyDescent="0.25">
      <c r="A11242" s="52">
        <v>2019</v>
      </c>
      <c r="B11242" s="53" t="str">
        <f t="shared" si="350"/>
        <v>2019_NM14</v>
      </c>
      <c r="C11242" s="52" t="s">
        <v>382</v>
      </c>
      <c r="D11242" s="52" t="s">
        <v>1420</v>
      </c>
      <c r="E11242" s="53" t="str">
        <f t="shared" si="351"/>
        <v>2019_NMLEA</v>
      </c>
      <c r="F11242" s="52">
        <v>484350</v>
      </c>
      <c r="G11242" s="53">
        <f t="array" ref="G11242">SUM(IF(A11242=A$5:A11242,IF(C11242=C$5:C11242,1,0),0))</f>
        <v>14</v>
      </c>
    </row>
    <row r="11243" spans="1:7" x14ac:dyDescent="0.25">
      <c r="A11243" s="52">
        <v>2019</v>
      </c>
      <c r="B11243" s="53" t="str">
        <f t="shared" si="350"/>
        <v>2019_NM15</v>
      </c>
      <c r="C11243" s="52" t="s">
        <v>382</v>
      </c>
      <c r="D11243" s="52" t="s">
        <v>221</v>
      </c>
      <c r="E11243" s="53" t="str">
        <f t="shared" si="351"/>
        <v>2019_NMLINCOLN</v>
      </c>
      <c r="F11243" s="52">
        <v>484350</v>
      </c>
      <c r="G11243" s="53">
        <f t="array" ref="G11243">SUM(IF(A11243=A$5:A11243,IF(C11243=C$5:C11243,1,0),0))</f>
        <v>15</v>
      </c>
    </row>
    <row r="11244" spans="1:7" x14ac:dyDescent="0.25">
      <c r="A11244" s="52">
        <v>2019</v>
      </c>
      <c r="B11244" s="53" t="str">
        <f t="shared" si="350"/>
        <v>2019_NM16</v>
      </c>
      <c r="C11244" s="52" t="s">
        <v>382</v>
      </c>
      <c r="D11244" s="52" t="s">
        <v>1421</v>
      </c>
      <c r="E11244" s="53" t="str">
        <f t="shared" si="351"/>
        <v>2019_NMLOS ALAMOS</v>
      </c>
      <c r="F11244" s="52">
        <v>484350</v>
      </c>
      <c r="G11244" s="53">
        <f t="array" ref="G11244">SUM(IF(A11244=A$5:A11244,IF(C11244=C$5:C11244,1,0),0))</f>
        <v>16</v>
      </c>
    </row>
    <row r="11245" spans="1:7" x14ac:dyDescent="0.25">
      <c r="A11245" s="52">
        <v>2019</v>
      </c>
      <c r="B11245" s="53" t="str">
        <f t="shared" si="350"/>
        <v>2019_NM17</v>
      </c>
      <c r="C11245" s="52" t="s">
        <v>382</v>
      </c>
      <c r="D11245" s="52" t="s">
        <v>1422</v>
      </c>
      <c r="E11245" s="53" t="str">
        <f t="shared" si="351"/>
        <v>2019_NMLUNA</v>
      </c>
      <c r="F11245" s="52">
        <v>484350</v>
      </c>
      <c r="G11245" s="53">
        <f t="array" ref="G11245">SUM(IF(A11245=A$5:A11245,IF(C11245=C$5:C11245,1,0),0))</f>
        <v>17</v>
      </c>
    </row>
    <row r="11246" spans="1:7" x14ac:dyDescent="0.25">
      <c r="A11246" s="52">
        <v>2019</v>
      </c>
      <c r="B11246" s="53" t="str">
        <f t="shared" si="350"/>
        <v>2019_NM18</v>
      </c>
      <c r="C11246" s="52" t="s">
        <v>382</v>
      </c>
      <c r="D11246" s="52" t="s">
        <v>1423</v>
      </c>
      <c r="E11246" s="53" t="str">
        <f t="shared" si="351"/>
        <v>2019_NMMCKINLEY</v>
      </c>
      <c r="F11246" s="52">
        <v>484350</v>
      </c>
      <c r="G11246" s="53">
        <f t="array" ref="G11246">SUM(IF(A11246=A$5:A11246,IF(C11246=C$5:C11246,1,0),0))</f>
        <v>18</v>
      </c>
    </row>
    <row r="11247" spans="1:7" x14ac:dyDescent="0.25">
      <c r="A11247" s="52">
        <v>2019</v>
      </c>
      <c r="B11247" s="53" t="str">
        <f t="shared" si="350"/>
        <v>2019_NM19</v>
      </c>
      <c r="C11247" s="52" t="s">
        <v>382</v>
      </c>
      <c r="D11247" s="52" t="s">
        <v>1424</v>
      </c>
      <c r="E11247" s="53" t="str">
        <f t="shared" si="351"/>
        <v>2019_NMMORA</v>
      </c>
      <c r="F11247" s="52">
        <v>484350</v>
      </c>
      <c r="G11247" s="53">
        <f t="array" ref="G11247">SUM(IF(A11247=A$5:A11247,IF(C11247=C$5:C11247,1,0),0))</f>
        <v>19</v>
      </c>
    </row>
    <row r="11248" spans="1:7" x14ac:dyDescent="0.25">
      <c r="A11248" s="52">
        <v>2019</v>
      </c>
      <c r="B11248" s="53" t="str">
        <f t="shared" si="350"/>
        <v>2019_NM20</v>
      </c>
      <c r="C11248" s="52" t="s">
        <v>382</v>
      </c>
      <c r="D11248" s="52" t="s">
        <v>610</v>
      </c>
      <c r="E11248" s="53" t="str">
        <f t="shared" si="351"/>
        <v>2019_NMOTERO</v>
      </c>
      <c r="F11248" s="52">
        <v>484350</v>
      </c>
      <c r="G11248" s="53">
        <f t="array" ref="G11248">SUM(IF(A11248=A$5:A11248,IF(C11248=C$5:C11248,1,0),0))</f>
        <v>20</v>
      </c>
    </row>
    <row r="11249" spans="1:7" x14ac:dyDescent="0.25">
      <c r="A11249" s="52">
        <v>2019</v>
      </c>
      <c r="B11249" s="53" t="str">
        <f t="shared" si="350"/>
        <v>2019_NM21</v>
      </c>
      <c r="C11249" s="52" t="s">
        <v>382</v>
      </c>
      <c r="D11249" s="52" t="s">
        <v>1425</v>
      </c>
      <c r="E11249" s="53" t="str">
        <f t="shared" si="351"/>
        <v>2019_NMQUAY</v>
      </c>
      <c r="F11249" s="52">
        <v>484350</v>
      </c>
      <c r="G11249" s="53">
        <f t="array" ref="G11249">SUM(IF(A11249=A$5:A11249,IF(C11249=C$5:C11249,1,0),0))</f>
        <v>21</v>
      </c>
    </row>
    <row r="11250" spans="1:7" x14ac:dyDescent="0.25">
      <c r="A11250" s="52">
        <v>2019</v>
      </c>
      <c r="B11250" s="53" t="str">
        <f t="shared" si="350"/>
        <v>2019_NM22</v>
      </c>
      <c r="C11250" s="52" t="s">
        <v>382</v>
      </c>
      <c r="D11250" s="52" t="s">
        <v>1426</v>
      </c>
      <c r="E11250" s="53" t="str">
        <f t="shared" si="351"/>
        <v>2019_NMRIO ARRIBA</v>
      </c>
      <c r="F11250" s="52">
        <v>484350</v>
      </c>
      <c r="G11250" s="53">
        <f t="array" ref="G11250">SUM(IF(A11250=A$5:A11250,IF(C11250=C$5:C11250,1,0),0))</f>
        <v>22</v>
      </c>
    </row>
    <row r="11251" spans="1:7" x14ac:dyDescent="0.25">
      <c r="A11251" s="52">
        <v>2019</v>
      </c>
      <c r="B11251" s="53" t="str">
        <f t="shared" si="350"/>
        <v>2019_NM23</v>
      </c>
      <c r="C11251" s="52" t="s">
        <v>382</v>
      </c>
      <c r="D11251" s="52" t="s">
        <v>1339</v>
      </c>
      <c r="E11251" s="53" t="str">
        <f t="shared" si="351"/>
        <v>2019_NMROOSEVELT</v>
      </c>
      <c r="F11251" s="52">
        <v>484350</v>
      </c>
      <c r="G11251" s="53">
        <f t="array" ref="G11251">SUM(IF(A11251=A$5:A11251,IF(C11251=C$5:C11251,1,0),0))</f>
        <v>23</v>
      </c>
    </row>
    <row r="11252" spans="1:7" x14ac:dyDescent="0.25">
      <c r="A11252" s="52">
        <v>2019</v>
      </c>
      <c r="B11252" s="53" t="str">
        <f t="shared" si="350"/>
        <v>2019_NM24</v>
      </c>
      <c r="C11252" s="52" t="s">
        <v>382</v>
      </c>
      <c r="D11252" s="52" t="s">
        <v>1427</v>
      </c>
      <c r="E11252" s="53" t="str">
        <f t="shared" si="351"/>
        <v>2019_NMSANDOVAL</v>
      </c>
      <c r="F11252" s="52">
        <v>484350</v>
      </c>
      <c r="G11252" s="53">
        <f t="array" ref="G11252">SUM(IF(A11252=A$5:A11252,IF(C11252=C$5:C11252,1,0),0))</f>
        <v>24</v>
      </c>
    </row>
    <row r="11253" spans="1:7" x14ac:dyDescent="0.25">
      <c r="A11253" s="52">
        <v>2019</v>
      </c>
      <c r="B11253" s="53" t="str">
        <f t="shared" si="350"/>
        <v>2019_NM25</v>
      </c>
      <c r="C11253" s="52" t="s">
        <v>382</v>
      </c>
      <c r="D11253" s="52" t="s">
        <v>359</v>
      </c>
      <c r="E11253" s="53" t="str">
        <f t="shared" si="351"/>
        <v>2019_NMSAN JUAN</v>
      </c>
      <c r="F11253" s="52">
        <v>484350</v>
      </c>
      <c r="G11253" s="53">
        <f t="array" ref="G11253">SUM(IF(A11253=A$5:A11253,IF(C11253=C$5:C11253,1,0),0))</f>
        <v>25</v>
      </c>
    </row>
    <row r="11254" spans="1:7" x14ac:dyDescent="0.25">
      <c r="A11254" s="52">
        <v>2019</v>
      </c>
      <c r="B11254" s="53" t="str">
        <f t="shared" si="350"/>
        <v>2019_NM26</v>
      </c>
      <c r="C11254" s="52" t="s">
        <v>382</v>
      </c>
      <c r="D11254" s="52" t="s">
        <v>202</v>
      </c>
      <c r="E11254" s="53" t="str">
        <f t="shared" si="351"/>
        <v>2019_NMSAN MIGUEL</v>
      </c>
      <c r="F11254" s="52">
        <v>484350</v>
      </c>
      <c r="G11254" s="53">
        <f t="array" ref="G11254">SUM(IF(A11254=A$5:A11254,IF(C11254=C$5:C11254,1,0),0))</f>
        <v>26</v>
      </c>
    </row>
    <row r="11255" spans="1:7" x14ac:dyDescent="0.25">
      <c r="A11255" s="52">
        <v>2019</v>
      </c>
      <c r="B11255" s="53" t="str">
        <f t="shared" si="350"/>
        <v>2019_NM27</v>
      </c>
      <c r="C11255" s="52" t="s">
        <v>382</v>
      </c>
      <c r="D11255" s="52" t="s">
        <v>1428</v>
      </c>
      <c r="E11255" s="53" t="str">
        <f t="shared" si="351"/>
        <v>2019_NMSANTA FE</v>
      </c>
      <c r="F11255" s="52">
        <v>484350</v>
      </c>
      <c r="G11255" s="53">
        <f t="array" ref="G11255">SUM(IF(A11255=A$5:A11255,IF(C11255=C$5:C11255,1,0),0))</f>
        <v>27</v>
      </c>
    </row>
    <row r="11256" spans="1:7" x14ac:dyDescent="0.25">
      <c r="A11256" s="52">
        <v>2019</v>
      </c>
      <c r="B11256" s="53" t="str">
        <f t="shared" si="350"/>
        <v>2019_NM28</v>
      </c>
      <c r="C11256" s="52" t="s">
        <v>382</v>
      </c>
      <c r="D11256" s="52" t="s">
        <v>573</v>
      </c>
      <c r="E11256" s="53" t="str">
        <f t="shared" si="351"/>
        <v>2019_NMSIERRA</v>
      </c>
      <c r="F11256" s="52">
        <v>484350</v>
      </c>
      <c r="G11256" s="53">
        <f t="array" ref="G11256">SUM(IF(A11256=A$5:A11256,IF(C11256=C$5:C11256,1,0),0))</f>
        <v>28</v>
      </c>
    </row>
    <row r="11257" spans="1:7" x14ac:dyDescent="0.25">
      <c r="A11257" s="52">
        <v>2019</v>
      </c>
      <c r="B11257" s="53" t="str">
        <f t="shared" si="350"/>
        <v>2019_NM29</v>
      </c>
      <c r="C11257" s="52" t="s">
        <v>382</v>
      </c>
      <c r="D11257" s="52" t="s">
        <v>1429</v>
      </c>
      <c r="E11257" s="53" t="str">
        <f t="shared" si="351"/>
        <v>2019_NMSOCORRO</v>
      </c>
      <c r="F11257" s="52">
        <v>484350</v>
      </c>
      <c r="G11257" s="53">
        <f t="array" ref="G11257">SUM(IF(A11257=A$5:A11257,IF(C11257=C$5:C11257,1,0),0))</f>
        <v>29</v>
      </c>
    </row>
    <row r="11258" spans="1:7" x14ac:dyDescent="0.25">
      <c r="A11258" s="52">
        <v>2019</v>
      </c>
      <c r="B11258" s="53" t="str">
        <f t="shared" si="350"/>
        <v>2019_NM30</v>
      </c>
      <c r="C11258" s="52" t="s">
        <v>382</v>
      </c>
      <c r="D11258" s="52" t="s">
        <v>1430</v>
      </c>
      <c r="E11258" s="53" t="str">
        <f t="shared" si="351"/>
        <v>2019_NMTAOS</v>
      </c>
      <c r="F11258" s="52">
        <v>484350</v>
      </c>
      <c r="G11258" s="53">
        <f t="array" ref="G11258">SUM(IF(A11258=A$5:A11258,IF(C11258=C$5:C11258,1,0),0))</f>
        <v>30</v>
      </c>
    </row>
    <row r="11259" spans="1:7" x14ac:dyDescent="0.25">
      <c r="A11259" s="52">
        <v>2019</v>
      </c>
      <c r="B11259" s="53" t="str">
        <f t="shared" si="350"/>
        <v>2019_NM31</v>
      </c>
      <c r="C11259" s="52" t="s">
        <v>382</v>
      </c>
      <c r="D11259" s="52" t="s">
        <v>1431</v>
      </c>
      <c r="E11259" s="53" t="str">
        <f t="shared" si="351"/>
        <v>2019_NMTORRANCE</v>
      </c>
      <c r="F11259" s="52">
        <v>484350</v>
      </c>
      <c r="G11259" s="53">
        <f t="array" ref="G11259">SUM(IF(A11259=A$5:A11259,IF(C11259=C$5:C11259,1,0),0))</f>
        <v>31</v>
      </c>
    </row>
    <row r="11260" spans="1:7" x14ac:dyDescent="0.25">
      <c r="A11260" s="52">
        <v>2019</v>
      </c>
      <c r="B11260" s="53" t="str">
        <f t="shared" si="350"/>
        <v>2019_NM32</v>
      </c>
      <c r="C11260" s="52" t="s">
        <v>382</v>
      </c>
      <c r="D11260" s="52" t="s">
        <v>258</v>
      </c>
      <c r="E11260" s="53" t="str">
        <f t="shared" si="351"/>
        <v>2019_NMUNION</v>
      </c>
      <c r="F11260" s="52">
        <v>484350</v>
      </c>
      <c r="G11260" s="53">
        <f t="array" ref="G11260">SUM(IF(A11260=A$5:A11260,IF(C11260=C$5:C11260,1,0),0))</f>
        <v>32</v>
      </c>
    </row>
    <row r="11261" spans="1:7" x14ac:dyDescent="0.25">
      <c r="A11261" s="52">
        <v>2019</v>
      </c>
      <c r="B11261" s="53" t="str">
        <f t="shared" si="350"/>
        <v>2019_NM33</v>
      </c>
      <c r="C11261" s="52" t="s">
        <v>382</v>
      </c>
      <c r="D11261" s="52" t="s">
        <v>1432</v>
      </c>
      <c r="E11261" s="53" t="str">
        <f t="shared" si="351"/>
        <v>2019_NMVALENCIA</v>
      </c>
      <c r="F11261" s="52">
        <v>484350</v>
      </c>
      <c r="G11261" s="53">
        <f t="array" ref="G11261">SUM(IF(A11261=A$5:A11261,IF(C11261=C$5:C11261,1,0),0))</f>
        <v>33</v>
      </c>
    </row>
    <row r="11262" spans="1:7" x14ac:dyDescent="0.25">
      <c r="A11262" s="52">
        <v>2019</v>
      </c>
      <c r="B11262" s="53" t="str">
        <f t="shared" si="350"/>
        <v>2019_NY1</v>
      </c>
      <c r="C11262" s="52" t="s">
        <v>259</v>
      </c>
      <c r="D11262" s="52" t="s">
        <v>1433</v>
      </c>
      <c r="E11262" s="53" t="str">
        <f t="shared" si="351"/>
        <v>2019_NYALBANY</v>
      </c>
      <c r="F11262" s="52">
        <v>484350</v>
      </c>
      <c r="G11262" s="53">
        <f t="array" ref="G11262">SUM(IF(A11262=A$5:A11262,IF(C11262=C$5:C11262,1,0),0))</f>
        <v>1</v>
      </c>
    </row>
    <row r="11263" spans="1:7" x14ac:dyDescent="0.25">
      <c r="A11263" s="52">
        <v>2019</v>
      </c>
      <c r="B11263" s="53" t="str">
        <f t="shared" si="350"/>
        <v>2019_NY2</v>
      </c>
      <c r="C11263" s="52" t="s">
        <v>259</v>
      </c>
      <c r="D11263" s="52" t="s">
        <v>1108</v>
      </c>
      <c r="E11263" s="53" t="str">
        <f t="shared" si="351"/>
        <v>2019_NYALLEGANY</v>
      </c>
      <c r="F11263" s="52">
        <v>484350</v>
      </c>
      <c r="G11263" s="53">
        <f t="array" ref="G11263">SUM(IF(A11263=A$5:A11263,IF(C11263=C$5:C11263,1,0),0))</f>
        <v>2</v>
      </c>
    </row>
    <row r="11264" spans="1:7" x14ac:dyDescent="0.25">
      <c r="A11264" s="52">
        <v>2019</v>
      </c>
      <c r="B11264" s="53" t="str">
        <f t="shared" si="350"/>
        <v>2019_NY3</v>
      </c>
      <c r="C11264" s="52" t="s">
        <v>259</v>
      </c>
      <c r="D11264" s="52" t="s">
        <v>260</v>
      </c>
      <c r="E11264" s="53" t="str">
        <f t="shared" si="351"/>
        <v>2019_NYBRONX</v>
      </c>
      <c r="F11264" s="52">
        <v>726525</v>
      </c>
      <c r="G11264" s="53">
        <f t="array" ref="G11264">SUM(IF(A11264=A$5:A11264,IF(C11264=C$5:C11264,1,0),0))</f>
        <v>3</v>
      </c>
    </row>
    <row r="11265" spans="1:7" x14ac:dyDescent="0.25">
      <c r="A11265" s="52">
        <v>2019</v>
      </c>
      <c r="B11265" s="53" t="str">
        <f t="shared" si="350"/>
        <v>2019_NY4</v>
      </c>
      <c r="C11265" s="52" t="s">
        <v>259</v>
      </c>
      <c r="D11265" s="52" t="s">
        <v>1434</v>
      </c>
      <c r="E11265" s="53" t="str">
        <f t="shared" si="351"/>
        <v>2019_NYBROOME</v>
      </c>
      <c r="F11265" s="52">
        <v>484350</v>
      </c>
      <c r="G11265" s="53">
        <f t="array" ref="G11265">SUM(IF(A11265=A$5:A11265,IF(C11265=C$5:C11265,1,0),0))</f>
        <v>4</v>
      </c>
    </row>
    <row r="11266" spans="1:7" x14ac:dyDescent="0.25">
      <c r="A11266" s="52">
        <v>2019</v>
      </c>
      <c r="B11266" s="53" t="str">
        <f t="shared" si="350"/>
        <v>2019_NY5</v>
      </c>
      <c r="C11266" s="52" t="s">
        <v>259</v>
      </c>
      <c r="D11266" s="52" t="s">
        <v>1435</v>
      </c>
      <c r="E11266" s="53" t="str">
        <f t="shared" si="351"/>
        <v>2019_NYCATTARAUGUS</v>
      </c>
      <c r="F11266" s="52">
        <v>484350</v>
      </c>
      <c r="G11266" s="53">
        <f t="array" ref="G11266">SUM(IF(A11266=A$5:A11266,IF(C11266=C$5:C11266,1,0),0))</f>
        <v>5</v>
      </c>
    </row>
    <row r="11267" spans="1:7" x14ac:dyDescent="0.25">
      <c r="A11267" s="52">
        <v>2019</v>
      </c>
      <c r="B11267" s="53" t="str">
        <f t="shared" si="350"/>
        <v>2019_NY6</v>
      </c>
      <c r="C11267" s="52" t="s">
        <v>259</v>
      </c>
      <c r="D11267" s="52" t="s">
        <v>1436</v>
      </c>
      <c r="E11267" s="53" t="str">
        <f t="shared" si="351"/>
        <v>2019_NYCAYUGA</v>
      </c>
      <c r="F11267" s="52">
        <v>484350</v>
      </c>
      <c r="G11267" s="53">
        <f t="array" ref="G11267">SUM(IF(A11267=A$5:A11267,IF(C11267=C$5:C11267,1,0),0))</f>
        <v>6</v>
      </c>
    </row>
    <row r="11268" spans="1:7" x14ac:dyDescent="0.25">
      <c r="A11268" s="52">
        <v>2019</v>
      </c>
      <c r="B11268" s="53" t="str">
        <f t="shared" si="350"/>
        <v>2019_NY7</v>
      </c>
      <c r="C11268" s="52" t="s">
        <v>259</v>
      </c>
      <c r="D11268" s="52" t="s">
        <v>945</v>
      </c>
      <c r="E11268" s="53" t="str">
        <f t="shared" si="351"/>
        <v>2019_NYCHAUTAUQUA</v>
      </c>
      <c r="F11268" s="52">
        <v>484350</v>
      </c>
      <c r="G11268" s="53">
        <f t="array" ref="G11268">SUM(IF(A11268=A$5:A11268,IF(C11268=C$5:C11268,1,0),0))</f>
        <v>7</v>
      </c>
    </row>
    <row r="11269" spans="1:7" x14ac:dyDescent="0.25">
      <c r="A11269" s="52">
        <v>2019</v>
      </c>
      <c r="B11269" s="53" t="str">
        <f t="shared" si="350"/>
        <v>2019_NY8</v>
      </c>
      <c r="C11269" s="52" t="s">
        <v>259</v>
      </c>
      <c r="D11269" s="52" t="s">
        <v>1437</v>
      </c>
      <c r="E11269" s="53" t="str">
        <f t="shared" si="351"/>
        <v>2019_NYCHEMUNG</v>
      </c>
      <c r="F11269" s="52">
        <v>484350</v>
      </c>
      <c r="G11269" s="53">
        <f t="array" ref="G11269">SUM(IF(A11269=A$5:A11269,IF(C11269=C$5:C11269,1,0),0))</f>
        <v>8</v>
      </c>
    </row>
    <row r="11270" spans="1:7" x14ac:dyDescent="0.25">
      <c r="A11270" s="52">
        <v>2019</v>
      </c>
      <c r="B11270" s="53" t="str">
        <f t="shared" ref="B11270:B11333" si="352">A11270&amp;"_"&amp;C11270&amp;G11270</f>
        <v>2019_NY9</v>
      </c>
      <c r="C11270" s="52" t="s">
        <v>259</v>
      </c>
      <c r="D11270" s="52" t="s">
        <v>1438</v>
      </c>
      <c r="E11270" s="53" t="str">
        <f t="shared" ref="E11270:E11333" si="353">A11270&amp;"_"&amp;C11270&amp;D11270</f>
        <v>2019_NYCHENANGO</v>
      </c>
      <c r="F11270" s="52">
        <v>484350</v>
      </c>
      <c r="G11270" s="53">
        <f t="array" ref="G11270">SUM(IF(A11270=A$5:A11270,IF(C11270=C$5:C11270,1,0),0))</f>
        <v>9</v>
      </c>
    </row>
    <row r="11271" spans="1:7" x14ac:dyDescent="0.25">
      <c r="A11271" s="52">
        <v>2019</v>
      </c>
      <c r="B11271" s="53" t="str">
        <f t="shared" si="352"/>
        <v>2019_NY10</v>
      </c>
      <c r="C11271" s="52" t="s">
        <v>259</v>
      </c>
      <c r="D11271" s="52" t="s">
        <v>813</v>
      </c>
      <c r="E11271" s="53" t="str">
        <f t="shared" si="353"/>
        <v>2019_NYCLINTON</v>
      </c>
      <c r="F11271" s="52">
        <v>484350</v>
      </c>
      <c r="G11271" s="53">
        <f t="array" ref="G11271">SUM(IF(A11271=A$5:A11271,IF(C11271=C$5:C11271,1,0),0))</f>
        <v>10</v>
      </c>
    </row>
    <row r="11272" spans="1:7" x14ac:dyDescent="0.25">
      <c r="A11272" s="52">
        <v>2019</v>
      </c>
      <c r="B11272" s="53" t="str">
        <f t="shared" si="352"/>
        <v>2019_NY11</v>
      </c>
      <c r="C11272" s="52" t="s">
        <v>259</v>
      </c>
      <c r="D11272" s="52" t="s">
        <v>509</v>
      </c>
      <c r="E11272" s="53" t="str">
        <f t="shared" si="353"/>
        <v>2019_NYCOLUMBIA</v>
      </c>
      <c r="F11272" s="52">
        <v>484350</v>
      </c>
      <c r="G11272" s="53">
        <f t="array" ref="G11272">SUM(IF(A11272=A$5:A11272,IF(C11272=C$5:C11272,1,0),0))</f>
        <v>11</v>
      </c>
    </row>
    <row r="11273" spans="1:7" x14ac:dyDescent="0.25">
      <c r="A11273" s="52">
        <v>2019</v>
      </c>
      <c r="B11273" s="53" t="str">
        <f t="shared" si="352"/>
        <v>2019_NY12</v>
      </c>
      <c r="C11273" s="52" t="s">
        <v>259</v>
      </c>
      <c r="D11273" s="52" t="s">
        <v>1439</v>
      </c>
      <c r="E11273" s="53" t="str">
        <f t="shared" si="353"/>
        <v>2019_NYCORTLAND</v>
      </c>
      <c r="F11273" s="52">
        <v>484350</v>
      </c>
      <c r="G11273" s="53">
        <f t="array" ref="G11273">SUM(IF(A11273=A$5:A11273,IF(C11273=C$5:C11273,1,0),0))</f>
        <v>12</v>
      </c>
    </row>
    <row r="11274" spans="1:7" x14ac:dyDescent="0.25">
      <c r="A11274" s="52">
        <v>2019</v>
      </c>
      <c r="B11274" s="53" t="str">
        <f t="shared" si="352"/>
        <v>2019_NY13</v>
      </c>
      <c r="C11274" s="52" t="s">
        <v>259</v>
      </c>
      <c r="D11274" s="52" t="s">
        <v>85</v>
      </c>
      <c r="E11274" s="53" t="str">
        <f t="shared" si="353"/>
        <v>2019_NYDELAWARE</v>
      </c>
      <c r="F11274" s="52">
        <v>484350</v>
      </c>
      <c r="G11274" s="53">
        <f t="array" ref="G11274">SUM(IF(A11274=A$5:A11274,IF(C11274=C$5:C11274,1,0),0))</f>
        <v>13</v>
      </c>
    </row>
    <row r="11275" spans="1:7" x14ac:dyDescent="0.25">
      <c r="A11275" s="52">
        <v>2019</v>
      </c>
      <c r="B11275" s="53" t="str">
        <f t="shared" si="352"/>
        <v>2019_NY14</v>
      </c>
      <c r="C11275" s="52" t="s">
        <v>259</v>
      </c>
      <c r="D11275" s="52" t="s">
        <v>261</v>
      </c>
      <c r="E11275" s="53" t="str">
        <f t="shared" si="353"/>
        <v>2019_NYDUTCHESS</v>
      </c>
      <c r="F11275" s="52">
        <v>726525</v>
      </c>
      <c r="G11275" s="53">
        <f t="array" ref="G11275">SUM(IF(A11275=A$5:A11275,IF(C11275=C$5:C11275,1,0),0))</f>
        <v>14</v>
      </c>
    </row>
    <row r="11276" spans="1:7" x14ac:dyDescent="0.25">
      <c r="A11276" s="52">
        <v>2019</v>
      </c>
      <c r="B11276" s="53" t="str">
        <f t="shared" si="352"/>
        <v>2019_NY15</v>
      </c>
      <c r="C11276" s="52" t="s">
        <v>259</v>
      </c>
      <c r="D11276" s="52" t="s">
        <v>1440</v>
      </c>
      <c r="E11276" s="53" t="str">
        <f t="shared" si="353"/>
        <v>2019_NYERIE</v>
      </c>
      <c r="F11276" s="52">
        <v>484350</v>
      </c>
      <c r="G11276" s="53">
        <f t="array" ref="G11276">SUM(IF(A11276=A$5:A11276,IF(C11276=C$5:C11276,1,0),0))</f>
        <v>15</v>
      </c>
    </row>
    <row r="11277" spans="1:7" x14ac:dyDescent="0.25">
      <c r="A11277" s="52">
        <v>2019</v>
      </c>
      <c r="B11277" s="53" t="str">
        <f t="shared" si="352"/>
        <v>2019_NY16</v>
      </c>
      <c r="C11277" s="52" t="s">
        <v>259</v>
      </c>
      <c r="D11277" s="52" t="s">
        <v>239</v>
      </c>
      <c r="E11277" s="53" t="str">
        <f t="shared" si="353"/>
        <v>2019_NYESSEX</v>
      </c>
      <c r="F11277" s="52">
        <v>484350</v>
      </c>
      <c r="G11277" s="53">
        <f t="array" ref="G11277">SUM(IF(A11277=A$5:A11277,IF(C11277=C$5:C11277,1,0),0))</f>
        <v>16</v>
      </c>
    </row>
    <row r="11278" spans="1:7" x14ac:dyDescent="0.25">
      <c r="A11278" s="52">
        <v>2019</v>
      </c>
      <c r="B11278" s="53" t="str">
        <f t="shared" si="352"/>
        <v>2019_NY17</v>
      </c>
      <c r="C11278" s="52" t="s">
        <v>259</v>
      </c>
      <c r="D11278" s="52" t="s">
        <v>455</v>
      </c>
      <c r="E11278" s="53" t="str">
        <f t="shared" si="353"/>
        <v>2019_NYFRANKLIN</v>
      </c>
      <c r="F11278" s="52">
        <v>484350</v>
      </c>
      <c r="G11278" s="53">
        <f t="array" ref="G11278">SUM(IF(A11278=A$5:A11278,IF(C11278=C$5:C11278,1,0),0))</f>
        <v>17</v>
      </c>
    </row>
    <row r="11279" spans="1:7" x14ac:dyDescent="0.25">
      <c r="A11279" s="52">
        <v>2019</v>
      </c>
      <c r="B11279" s="53" t="str">
        <f t="shared" si="352"/>
        <v>2019_NY18</v>
      </c>
      <c r="C11279" s="52" t="s">
        <v>259</v>
      </c>
      <c r="D11279" s="52" t="s">
        <v>518</v>
      </c>
      <c r="E11279" s="53" t="str">
        <f t="shared" si="353"/>
        <v>2019_NYFULTON</v>
      </c>
      <c r="F11279" s="52">
        <v>484350</v>
      </c>
      <c r="G11279" s="53">
        <f t="array" ref="G11279">SUM(IF(A11279=A$5:A11279,IF(C11279=C$5:C11279,1,0),0))</f>
        <v>18</v>
      </c>
    </row>
    <row r="11280" spans="1:7" x14ac:dyDescent="0.25">
      <c r="A11280" s="52">
        <v>2019</v>
      </c>
      <c r="B11280" s="53" t="str">
        <f t="shared" si="352"/>
        <v>2019_NY19</v>
      </c>
      <c r="C11280" s="52" t="s">
        <v>259</v>
      </c>
      <c r="D11280" s="52" t="s">
        <v>1134</v>
      </c>
      <c r="E11280" s="53" t="str">
        <f t="shared" si="353"/>
        <v>2019_NYGENESEE</v>
      </c>
      <c r="F11280" s="52">
        <v>484350</v>
      </c>
      <c r="G11280" s="53">
        <f t="array" ref="G11280">SUM(IF(A11280=A$5:A11280,IF(C11280=C$5:C11280,1,0),0))</f>
        <v>19</v>
      </c>
    </row>
    <row r="11281" spans="1:7" x14ac:dyDescent="0.25">
      <c r="A11281" s="52">
        <v>2019</v>
      </c>
      <c r="B11281" s="53" t="str">
        <f t="shared" si="352"/>
        <v>2019_NY20</v>
      </c>
      <c r="C11281" s="52" t="s">
        <v>259</v>
      </c>
      <c r="D11281" s="52" t="s">
        <v>212</v>
      </c>
      <c r="E11281" s="53" t="str">
        <f t="shared" si="353"/>
        <v>2019_NYGREENE</v>
      </c>
      <c r="F11281" s="52">
        <v>484350</v>
      </c>
      <c r="G11281" s="53">
        <f t="array" ref="G11281">SUM(IF(A11281=A$5:A11281,IF(C11281=C$5:C11281,1,0),0))</f>
        <v>20</v>
      </c>
    </row>
    <row r="11282" spans="1:7" x14ac:dyDescent="0.25">
      <c r="A11282" s="52">
        <v>2019</v>
      </c>
      <c r="B11282" s="53" t="str">
        <f t="shared" si="352"/>
        <v>2019_NY21</v>
      </c>
      <c r="C11282" s="52" t="s">
        <v>259</v>
      </c>
      <c r="D11282" s="52" t="s">
        <v>642</v>
      </c>
      <c r="E11282" s="53" t="str">
        <f t="shared" si="353"/>
        <v>2019_NYHAMILTON</v>
      </c>
      <c r="F11282" s="52">
        <v>484350</v>
      </c>
      <c r="G11282" s="53">
        <f t="array" ref="G11282">SUM(IF(A11282=A$5:A11282,IF(C11282=C$5:C11282,1,0),0))</f>
        <v>21</v>
      </c>
    </row>
    <row r="11283" spans="1:7" x14ac:dyDescent="0.25">
      <c r="A11283" s="52">
        <v>2019</v>
      </c>
      <c r="B11283" s="53" t="str">
        <f t="shared" si="352"/>
        <v>2019_NY22</v>
      </c>
      <c r="C11283" s="52" t="s">
        <v>259</v>
      </c>
      <c r="D11283" s="52" t="s">
        <v>1441</v>
      </c>
      <c r="E11283" s="53" t="str">
        <f t="shared" si="353"/>
        <v>2019_NYHERKIMER</v>
      </c>
      <c r="F11283" s="52">
        <v>484350</v>
      </c>
      <c r="G11283" s="53">
        <f t="array" ref="G11283">SUM(IF(A11283=A$5:A11283,IF(C11283=C$5:C11283,1,0),0))</f>
        <v>22</v>
      </c>
    </row>
    <row r="11284" spans="1:7" x14ac:dyDescent="0.25">
      <c r="A11284" s="52">
        <v>2019</v>
      </c>
      <c r="B11284" s="53" t="str">
        <f t="shared" si="352"/>
        <v>2019_NY23</v>
      </c>
      <c r="C11284" s="52" t="s">
        <v>259</v>
      </c>
      <c r="D11284" s="52" t="s">
        <v>196</v>
      </c>
      <c r="E11284" s="53" t="str">
        <f t="shared" si="353"/>
        <v>2019_NYJEFFERSON</v>
      </c>
      <c r="F11284" s="52">
        <v>484350</v>
      </c>
      <c r="G11284" s="53">
        <f t="array" ref="G11284">SUM(IF(A11284=A$5:A11284,IF(C11284=C$5:C11284,1,0),0))</f>
        <v>23</v>
      </c>
    </row>
    <row r="11285" spans="1:7" x14ac:dyDescent="0.25">
      <c r="A11285" s="52">
        <v>2019</v>
      </c>
      <c r="B11285" s="53" t="str">
        <f t="shared" si="352"/>
        <v>2019_NY24</v>
      </c>
      <c r="C11285" s="52" t="s">
        <v>259</v>
      </c>
      <c r="D11285" s="52" t="s">
        <v>262</v>
      </c>
      <c r="E11285" s="53" t="str">
        <f t="shared" si="353"/>
        <v>2019_NYKINGS</v>
      </c>
      <c r="F11285" s="52">
        <v>726525</v>
      </c>
      <c r="G11285" s="53">
        <f t="array" ref="G11285">SUM(IF(A11285=A$5:A11285,IF(C11285=C$5:C11285,1,0),0))</f>
        <v>24</v>
      </c>
    </row>
    <row r="11286" spans="1:7" x14ac:dyDescent="0.25">
      <c r="A11286" s="52">
        <v>2019</v>
      </c>
      <c r="B11286" s="53" t="str">
        <f t="shared" si="352"/>
        <v>2019_NY25</v>
      </c>
      <c r="C11286" s="52" t="s">
        <v>259</v>
      </c>
      <c r="D11286" s="52" t="s">
        <v>796</v>
      </c>
      <c r="E11286" s="53" t="str">
        <f t="shared" si="353"/>
        <v>2019_NYLEWIS</v>
      </c>
      <c r="F11286" s="52">
        <v>484350</v>
      </c>
      <c r="G11286" s="53">
        <f t="array" ref="G11286">SUM(IF(A11286=A$5:A11286,IF(C11286=C$5:C11286,1,0),0))</f>
        <v>25</v>
      </c>
    </row>
    <row r="11287" spans="1:7" x14ac:dyDescent="0.25">
      <c r="A11287" s="52">
        <v>2019</v>
      </c>
      <c r="B11287" s="53" t="str">
        <f t="shared" si="352"/>
        <v>2019_NY26</v>
      </c>
      <c r="C11287" s="52" t="s">
        <v>259</v>
      </c>
      <c r="D11287" s="52" t="s">
        <v>832</v>
      </c>
      <c r="E11287" s="53" t="str">
        <f t="shared" si="353"/>
        <v>2019_NYLIVINGSTON</v>
      </c>
      <c r="F11287" s="52">
        <v>484350</v>
      </c>
      <c r="G11287" s="53">
        <f t="array" ref="G11287">SUM(IF(A11287=A$5:A11287,IF(C11287=C$5:C11287,1,0),0))</f>
        <v>26</v>
      </c>
    </row>
    <row r="11288" spans="1:7" x14ac:dyDescent="0.25">
      <c r="A11288" s="52">
        <v>2019</v>
      </c>
      <c r="B11288" s="53" t="str">
        <f t="shared" si="352"/>
        <v>2019_NY27</v>
      </c>
      <c r="C11288" s="52" t="s">
        <v>259</v>
      </c>
      <c r="D11288" s="52" t="s">
        <v>467</v>
      </c>
      <c r="E11288" s="53" t="str">
        <f t="shared" si="353"/>
        <v>2019_NYMADISON</v>
      </c>
      <c r="F11288" s="52">
        <v>484350</v>
      </c>
      <c r="G11288" s="53">
        <f t="array" ref="G11288">SUM(IF(A11288=A$5:A11288,IF(C11288=C$5:C11288,1,0),0))</f>
        <v>27</v>
      </c>
    </row>
    <row r="11289" spans="1:7" x14ac:dyDescent="0.25">
      <c r="A11289" s="52">
        <v>2019</v>
      </c>
      <c r="B11289" s="53" t="str">
        <f t="shared" si="352"/>
        <v>2019_NY28</v>
      </c>
      <c r="C11289" s="52" t="s">
        <v>259</v>
      </c>
      <c r="D11289" s="52" t="s">
        <v>210</v>
      </c>
      <c r="E11289" s="53" t="str">
        <f t="shared" si="353"/>
        <v>2019_NYMONROE</v>
      </c>
      <c r="F11289" s="52">
        <v>484350</v>
      </c>
      <c r="G11289" s="53">
        <f t="array" ref="G11289">SUM(IF(A11289=A$5:A11289,IF(C11289=C$5:C11289,1,0),0))</f>
        <v>28</v>
      </c>
    </row>
    <row r="11290" spans="1:7" x14ac:dyDescent="0.25">
      <c r="A11290" s="52">
        <v>2019</v>
      </c>
      <c r="B11290" s="53" t="str">
        <f t="shared" si="352"/>
        <v>2019_NY29</v>
      </c>
      <c r="C11290" s="52" t="s">
        <v>259</v>
      </c>
      <c r="D11290" s="52" t="s">
        <v>232</v>
      </c>
      <c r="E11290" s="53" t="str">
        <f t="shared" si="353"/>
        <v>2019_NYMONTGOMERY</v>
      </c>
      <c r="F11290" s="52">
        <v>484350</v>
      </c>
      <c r="G11290" s="53">
        <f t="array" ref="G11290">SUM(IF(A11290=A$5:A11290,IF(C11290=C$5:C11290,1,0),0))</f>
        <v>29</v>
      </c>
    </row>
    <row r="11291" spans="1:7" x14ac:dyDescent="0.25">
      <c r="A11291" s="52">
        <v>2019</v>
      </c>
      <c r="B11291" s="53" t="str">
        <f t="shared" si="352"/>
        <v>2019_NY30</v>
      </c>
      <c r="C11291" s="52" t="s">
        <v>259</v>
      </c>
      <c r="D11291" s="52" t="s">
        <v>263</v>
      </c>
      <c r="E11291" s="53" t="str">
        <f t="shared" si="353"/>
        <v>2019_NYNASSAU</v>
      </c>
      <c r="F11291" s="52">
        <v>726525</v>
      </c>
      <c r="G11291" s="53">
        <f t="array" ref="G11291">SUM(IF(A11291=A$5:A11291,IF(C11291=C$5:C11291,1,0),0))</f>
        <v>30</v>
      </c>
    </row>
    <row r="11292" spans="1:7" x14ac:dyDescent="0.25">
      <c r="A11292" s="52">
        <v>2019</v>
      </c>
      <c r="B11292" s="53" t="str">
        <f t="shared" si="352"/>
        <v>2019_NY31</v>
      </c>
      <c r="C11292" s="52" t="s">
        <v>259</v>
      </c>
      <c r="D11292" s="52" t="s">
        <v>110</v>
      </c>
      <c r="E11292" s="53" t="str">
        <f t="shared" si="353"/>
        <v>2019_NYNEW YORK</v>
      </c>
      <c r="F11292" s="52">
        <v>726525</v>
      </c>
      <c r="G11292" s="53">
        <f t="array" ref="G11292">SUM(IF(A11292=A$5:A11292,IF(C11292=C$5:C11292,1,0),0))</f>
        <v>31</v>
      </c>
    </row>
    <row r="11293" spans="1:7" x14ac:dyDescent="0.25">
      <c r="A11293" s="52">
        <v>2019</v>
      </c>
      <c r="B11293" s="53" t="str">
        <f t="shared" si="352"/>
        <v>2019_NY32</v>
      </c>
      <c r="C11293" s="52" t="s">
        <v>259</v>
      </c>
      <c r="D11293" s="52" t="s">
        <v>1442</v>
      </c>
      <c r="E11293" s="53" t="str">
        <f t="shared" si="353"/>
        <v>2019_NYNIAGARA</v>
      </c>
      <c r="F11293" s="52">
        <v>484350</v>
      </c>
      <c r="G11293" s="53">
        <f t="array" ref="G11293">SUM(IF(A11293=A$5:A11293,IF(C11293=C$5:C11293,1,0),0))</f>
        <v>32</v>
      </c>
    </row>
    <row r="11294" spans="1:7" x14ac:dyDescent="0.25">
      <c r="A11294" s="52">
        <v>2019</v>
      </c>
      <c r="B11294" s="53" t="str">
        <f t="shared" si="352"/>
        <v>2019_NY33</v>
      </c>
      <c r="C11294" s="52" t="s">
        <v>259</v>
      </c>
      <c r="D11294" s="52" t="s">
        <v>799</v>
      </c>
      <c r="E11294" s="53" t="str">
        <f t="shared" si="353"/>
        <v>2019_NYONEIDA</v>
      </c>
      <c r="F11294" s="52">
        <v>484350</v>
      </c>
      <c r="G11294" s="53">
        <f t="array" ref="G11294">SUM(IF(A11294=A$5:A11294,IF(C11294=C$5:C11294,1,0),0))</f>
        <v>33</v>
      </c>
    </row>
    <row r="11295" spans="1:7" x14ac:dyDescent="0.25">
      <c r="A11295" s="52">
        <v>2019</v>
      </c>
      <c r="B11295" s="53" t="str">
        <f t="shared" si="352"/>
        <v>2019_NY34</v>
      </c>
      <c r="C11295" s="52" t="s">
        <v>259</v>
      </c>
      <c r="D11295" s="52" t="s">
        <v>1443</v>
      </c>
      <c r="E11295" s="53" t="str">
        <f t="shared" si="353"/>
        <v>2019_NYONONDAGA</v>
      </c>
      <c r="F11295" s="52">
        <v>484350</v>
      </c>
      <c r="G11295" s="53">
        <f t="array" ref="G11295">SUM(IF(A11295=A$5:A11295,IF(C11295=C$5:C11295,1,0),0))</f>
        <v>34</v>
      </c>
    </row>
    <row r="11296" spans="1:7" x14ac:dyDescent="0.25">
      <c r="A11296" s="52">
        <v>2019</v>
      </c>
      <c r="B11296" s="53" t="str">
        <f t="shared" si="352"/>
        <v>2019_NY35</v>
      </c>
      <c r="C11296" s="52" t="s">
        <v>259</v>
      </c>
      <c r="D11296" s="52" t="s">
        <v>1444</v>
      </c>
      <c r="E11296" s="53" t="str">
        <f t="shared" si="353"/>
        <v>2019_NYONTARIO</v>
      </c>
      <c r="F11296" s="52">
        <v>484350</v>
      </c>
      <c r="G11296" s="53">
        <f t="array" ref="G11296">SUM(IF(A11296=A$5:A11296,IF(C11296=C$5:C11296,1,0),0))</f>
        <v>35</v>
      </c>
    </row>
    <row r="11297" spans="1:7" x14ac:dyDescent="0.25">
      <c r="A11297" s="52">
        <v>2019</v>
      </c>
      <c r="B11297" s="53" t="str">
        <f t="shared" si="352"/>
        <v>2019_NY36</v>
      </c>
      <c r="C11297" s="52" t="s">
        <v>259</v>
      </c>
      <c r="D11297" s="52" t="s">
        <v>169</v>
      </c>
      <c r="E11297" s="53" t="str">
        <f t="shared" si="353"/>
        <v>2019_NYORANGE</v>
      </c>
      <c r="F11297" s="52">
        <v>726525</v>
      </c>
      <c r="G11297" s="53">
        <f t="array" ref="G11297">SUM(IF(A11297=A$5:A11297,IF(C11297=C$5:C11297,1,0),0))</f>
        <v>36</v>
      </c>
    </row>
    <row r="11298" spans="1:7" x14ac:dyDescent="0.25">
      <c r="A11298" s="52">
        <v>2019</v>
      </c>
      <c r="B11298" s="53" t="str">
        <f t="shared" si="352"/>
        <v>2019_NY37</v>
      </c>
      <c r="C11298" s="52" t="s">
        <v>259</v>
      </c>
      <c r="D11298" s="52" t="s">
        <v>1077</v>
      </c>
      <c r="E11298" s="53" t="str">
        <f t="shared" si="353"/>
        <v>2019_NYORLEANS</v>
      </c>
      <c r="F11298" s="52">
        <v>484350</v>
      </c>
      <c r="G11298" s="53">
        <f t="array" ref="G11298">SUM(IF(A11298=A$5:A11298,IF(C11298=C$5:C11298,1,0),0))</f>
        <v>37</v>
      </c>
    </row>
    <row r="11299" spans="1:7" x14ac:dyDescent="0.25">
      <c r="A11299" s="52">
        <v>2019</v>
      </c>
      <c r="B11299" s="53" t="str">
        <f t="shared" si="352"/>
        <v>2019_NY38</v>
      </c>
      <c r="C11299" s="52" t="s">
        <v>259</v>
      </c>
      <c r="D11299" s="52" t="s">
        <v>1445</v>
      </c>
      <c r="E11299" s="53" t="str">
        <f t="shared" si="353"/>
        <v>2019_NYOSWEGO</v>
      </c>
      <c r="F11299" s="52">
        <v>484350</v>
      </c>
      <c r="G11299" s="53">
        <f t="array" ref="G11299">SUM(IF(A11299=A$5:A11299,IF(C11299=C$5:C11299,1,0),0))</f>
        <v>38</v>
      </c>
    </row>
    <row r="11300" spans="1:7" x14ac:dyDescent="0.25">
      <c r="A11300" s="52">
        <v>2019</v>
      </c>
      <c r="B11300" s="53" t="str">
        <f t="shared" si="352"/>
        <v>2019_NY39</v>
      </c>
      <c r="C11300" s="52" t="s">
        <v>259</v>
      </c>
      <c r="D11300" s="52" t="s">
        <v>1171</v>
      </c>
      <c r="E11300" s="53" t="str">
        <f t="shared" si="353"/>
        <v>2019_NYOTSEGO</v>
      </c>
      <c r="F11300" s="52">
        <v>484350</v>
      </c>
      <c r="G11300" s="53">
        <f t="array" ref="G11300">SUM(IF(A11300=A$5:A11300,IF(C11300=C$5:C11300,1,0),0))</f>
        <v>39</v>
      </c>
    </row>
    <row r="11301" spans="1:7" x14ac:dyDescent="0.25">
      <c r="A11301" s="52">
        <v>2019</v>
      </c>
      <c r="B11301" s="53" t="str">
        <f t="shared" si="352"/>
        <v>2019_NY40</v>
      </c>
      <c r="C11301" s="52" t="s">
        <v>259</v>
      </c>
      <c r="D11301" s="52" t="s">
        <v>264</v>
      </c>
      <c r="E11301" s="53" t="str">
        <f t="shared" si="353"/>
        <v>2019_NYPUTNAM</v>
      </c>
      <c r="F11301" s="52">
        <v>726525</v>
      </c>
      <c r="G11301" s="53">
        <f t="array" ref="G11301">SUM(IF(A11301=A$5:A11301,IF(C11301=C$5:C11301,1,0),0))</f>
        <v>40</v>
      </c>
    </row>
    <row r="11302" spans="1:7" x14ac:dyDescent="0.25">
      <c r="A11302" s="52">
        <v>2019</v>
      </c>
      <c r="B11302" s="53" t="str">
        <f t="shared" si="352"/>
        <v>2019_NY41</v>
      </c>
      <c r="C11302" s="52" t="s">
        <v>259</v>
      </c>
      <c r="D11302" s="52" t="s">
        <v>265</v>
      </c>
      <c r="E11302" s="53" t="str">
        <f t="shared" si="353"/>
        <v>2019_NYQUEENS</v>
      </c>
      <c r="F11302" s="52">
        <v>726525</v>
      </c>
      <c r="G11302" s="53">
        <f t="array" ref="G11302">SUM(IF(A11302=A$5:A11302,IF(C11302=C$5:C11302,1,0),0))</f>
        <v>41</v>
      </c>
    </row>
    <row r="11303" spans="1:7" x14ac:dyDescent="0.25">
      <c r="A11303" s="52">
        <v>2019</v>
      </c>
      <c r="B11303" s="53" t="str">
        <f t="shared" si="352"/>
        <v>2019_NY42</v>
      </c>
      <c r="C11303" s="52" t="s">
        <v>259</v>
      </c>
      <c r="D11303" s="52" t="s">
        <v>1446</v>
      </c>
      <c r="E11303" s="53" t="str">
        <f t="shared" si="353"/>
        <v>2019_NYRENSSELAER</v>
      </c>
      <c r="F11303" s="52">
        <v>484350</v>
      </c>
      <c r="G11303" s="53">
        <f t="array" ref="G11303">SUM(IF(A11303=A$5:A11303,IF(C11303=C$5:C11303,1,0),0))</f>
        <v>42</v>
      </c>
    </row>
    <row r="11304" spans="1:7" x14ac:dyDescent="0.25">
      <c r="A11304" s="52">
        <v>2019</v>
      </c>
      <c r="B11304" s="53" t="str">
        <f t="shared" si="352"/>
        <v>2019_NY43</v>
      </c>
      <c r="C11304" s="52" t="s">
        <v>259</v>
      </c>
      <c r="D11304" s="52" t="s">
        <v>266</v>
      </c>
      <c r="E11304" s="53" t="str">
        <f t="shared" si="353"/>
        <v>2019_NYRICHMOND</v>
      </c>
      <c r="F11304" s="52">
        <v>726525</v>
      </c>
      <c r="G11304" s="53">
        <f t="array" ref="G11304">SUM(IF(A11304=A$5:A11304,IF(C11304=C$5:C11304,1,0),0))</f>
        <v>43</v>
      </c>
    </row>
    <row r="11305" spans="1:7" x14ac:dyDescent="0.25">
      <c r="A11305" s="52">
        <v>2019</v>
      </c>
      <c r="B11305" s="53" t="str">
        <f t="shared" si="352"/>
        <v>2019_NY44</v>
      </c>
      <c r="C11305" s="52" t="s">
        <v>259</v>
      </c>
      <c r="D11305" s="52" t="s">
        <v>267</v>
      </c>
      <c r="E11305" s="53" t="str">
        <f t="shared" si="353"/>
        <v>2019_NYROCKLAND</v>
      </c>
      <c r="F11305" s="52">
        <v>726525</v>
      </c>
      <c r="G11305" s="53">
        <f t="array" ref="G11305">SUM(IF(A11305=A$5:A11305,IF(C11305=C$5:C11305,1,0),0))</f>
        <v>44</v>
      </c>
    </row>
    <row r="11306" spans="1:7" x14ac:dyDescent="0.25">
      <c r="A11306" s="52">
        <v>2019</v>
      </c>
      <c r="B11306" s="53" t="str">
        <f t="shared" si="352"/>
        <v>2019_NY45</v>
      </c>
      <c r="C11306" s="52" t="s">
        <v>259</v>
      </c>
      <c r="D11306" s="52" t="s">
        <v>1447</v>
      </c>
      <c r="E11306" s="53" t="str">
        <f t="shared" si="353"/>
        <v>2019_NYST. LAWRENCE</v>
      </c>
      <c r="F11306" s="52">
        <v>484350</v>
      </c>
      <c r="G11306" s="53">
        <f t="array" ref="G11306">SUM(IF(A11306=A$5:A11306,IF(C11306=C$5:C11306,1,0),0))</f>
        <v>45</v>
      </c>
    </row>
    <row r="11307" spans="1:7" x14ac:dyDescent="0.25">
      <c r="A11307" s="52">
        <v>2019</v>
      </c>
      <c r="B11307" s="53" t="str">
        <f t="shared" si="352"/>
        <v>2019_NY46</v>
      </c>
      <c r="C11307" s="52" t="s">
        <v>259</v>
      </c>
      <c r="D11307" s="52" t="s">
        <v>1448</v>
      </c>
      <c r="E11307" s="53" t="str">
        <f t="shared" si="353"/>
        <v>2019_NYSARATOGA</v>
      </c>
      <c r="F11307" s="52">
        <v>484350</v>
      </c>
      <c r="G11307" s="53">
        <f t="array" ref="G11307">SUM(IF(A11307=A$5:A11307,IF(C11307=C$5:C11307,1,0),0))</f>
        <v>46</v>
      </c>
    </row>
    <row r="11308" spans="1:7" x14ac:dyDescent="0.25">
      <c r="A11308" s="52">
        <v>2019</v>
      </c>
      <c r="B11308" s="53" t="str">
        <f t="shared" si="352"/>
        <v>2019_NY47</v>
      </c>
      <c r="C11308" s="52" t="s">
        <v>259</v>
      </c>
      <c r="D11308" s="52" t="s">
        <v>1449</v>
      </c>
      <c r="E11308" s="53" t="str">
        <f t="shared" si="353"/>
        <v>2019_NYSCHENECTADY</v>
      </c>
      <c r="F11308" s="52">
        <v>484350</v>
      </c>
      <c r="G11308" s="53">
        <f t="array" ref="G11308">SUM(IF(A11308=A$5:A11308,IF(C11308=C$5:C11308,1,0),0))</f>
        <v>47</v>
      </c>
    </row>
    <row r="11309" spans="1:7" x14ac:dyDescent="0.25">
      <c r="A11309" s="52">
        <v>2019</v>
      </c>
      <c r="B11309" s="53" t="str">
        <f t="shared" si="352"/>
        <v>2019_NY48</v>
      </c>
      <c r="C11309" s="52" t="s">
        <v>259</v>
      </c>
      <c r="D11309" s="52" t="s">
        <v>1450</v>
      </c>
      <c r="E11309" s="53" t="str">
        <f t="shared" si="353"/>
        <v>2019_NYSCHOHARIE</v>
      </c>
      <c r="F11309" s="52">
        <v>484350</v>
      </c>
      <c r="G11309" s="53">
        <f t="array" ref="G11309">SUM(IF(A11309=A$5:A11309,IF(C11309=C$5:C11309,1,0),0))</f>
        <v>48</v>
      </c>
    </row>
    <row r="11310" spans="1:7" x14ac:dyDescent="0.25">
      <c r="A11310" s="52">
        <v>2019</v>
      </c>
      <c r="B11310" s="53" t="str">
        <f t="shared" si="352"/>
        <v>2019_NY49</v>
      </c>
      <c r="C11310" s="52" t="s">
        <v>259</v>
      </c>
      <c r="D11310" s="52" t="s">
        <v>848</v>
      </c>
      <c r="E11310" s="53" t="str">
        <f t="shared" si="353"/>
        <v>2019_NYSCHUYLER</v>
      </c>
      <c r="F11310" s="52">
        <v>484350</v>
      </c>
      <c r="G11310" s="53">
        <f t="array" ref="G11310">SUM(IF(A11310=A$5:A11310,IF(C11310=C$5:C11310,1,0),0))</f>
        <v>49</v>
      </c>
    </row>
    <row r="11311" spans="1:7" x14ac:dyDescent="0.25">
      <c r="A11311" s="52">
        <v>2019</v>
      </c>
      <c r="B11311" s="53" t="str">
        <f t="shared" si="352"/>
        <v>2019_NY50</v>
      </c>
      <c r="C11311" s="52" t="s">
        <v>259</v>
      </c>
      <c r="D11311" s="52" t="s">
        <v>1451</v>
      </c>
      <c r="E11311" s="53" t="str">
        <f t="shared" si="353"/>
        <v>2019_NYSENECA</v>
      </c>
      <c r="F11311" s="52">
        <v>484350</v>
      </c>
      <c r="G11311" s="53">
        <f t="array" ref="G11311">SUM(IF(A11311=A$5:A11311,IF(C11311=C$5:C11311,1,0),0))</f>
        <v>50</v>
      </c>
    </row>
    <row r="11312" spans="1:7" x14ac:dyDescent="0.25">
      <c r="A11312" s="52">
        <v>2019</v>
      </c>
      <c r="B11312" s="53" t="str">
        <f t="shared" si="352"/>
        <v>2019_NY51</v>
      </c>
      <c r="C11312" s="52" t="s">
        <v>259</v>
      </c>
      <c r="D11312" s="52" t="s">
        <v>886</v>
      </c>
      <c r="E11312" s="53" t="str">
        <f t="shared" si="353"/>
        <v>2019_NYSTEUBEN</v>
      </c>
      <c r="F11312" s="52">
        <v>484350</v>
      </c>
      <c r="G11312" s="53">
        <f t="array" ref="G11312">SUM(IF(A11312=A$5:A11312,IF(C11312=C$5:C11312,1,0),0))</f>
        <v>51</v>
      </c>
    </row>
    <row r="11313" spans="1:7" x14ac:dyDescent="0.25">
      <c r="A11313" s="52">
        <v>2019</v>
      </c>
      <c r="B11313" s="53" t="str">
        <f t="shared" si="352"/>
        <v>2019_NY52</v>
      </c>
      <c r="C11313" s="52" t="s">
        <v>259</v>
      </c>
      <c r="D11313" s="52" t="s">
        <v>244</v>
      </c>
      <c r="E11313" s="53" t="str">
        <f t="shared" si="353"/>
        <v>2019_NYSUFFOLK</v>
      </c>
      <c r="F11313" s="52">
        <v>726525</v>
      </c>
      <c r="G11313" s="53">
        <f t="array" ref="G11313">SUM(IF(A11313=A$5:A11313,IF(C11313=C$5:C11313,1,0),0))</f>
        <v>52</v>
      </c>
    </row>
    <row r="11314" spans="1:7" x14ac:dyDescent="0.25">
      <c r="A11314" s="52">
        <v>2019</v>
      </c>
      <c r="B11314" s="53" t="str">
        <f t="shared" si="352"/>
        <v>2019_NY53</v>
      </c>
      <c r="C11314" s="52" t="s">
        <v>259</v>
      </c>
      <c r="D11314" s="52" t="s">
        <v>887</v>
      </c>
      <c r="E11314" s="53" t="str">
        <f t="shared" si="353"/>
        <v>2019_NYSULLIVAN</v>
      </c>
      <c r="F11314" s="52">
        <v>484350</v>
      </c>
      <c r="G11314" s="53">
        <f t="array" ref="G11314">SUM(IF(A11314=A$5:A11314,IF(C11314=C$5:C11314,1,0),0))</f>
        <v>53</v>
      </c>
    </row>
    <row r="11315" spans="1:7" x14ac:dyDescent="0.25">
      <c r="A11315" s="52">
        <v>2019</v>
      </c>
      <c r="B11315" s="53" t="str">
        <f t="shared" si="352"/>
        <v>2019_NY54</v>
      </c>
      <c r="C11315" s="52" t="s">
        <v>259</v>
      </c>
      <c r="D11315" s="52" t="s">
        <v>1452</v>
      </c>
      <c r="E11315" s="53" t="str">
        <f t="shared" si="353"/>
        <v>2019_NYTIOGA</v>
      </c>
      <c r="F11315" s="52">
        <v>484350</v>
      </c>
      <c r="G11315" s="53">
        <f t="array" ref="G11315">SUM(IF(A11315=A$5:A11315,IF(C11315=C$5:C11315,1,0),0))</f>
        <v>54</v>
      </c>
    </row>
    <row r="11316" spans="1:7" x14ac:dyDescent="0.25">
      <c r="A11316" s="52">
        <v>2019</v>
      </c>
      <c r="B11316" s="53" t="str">
        <f t="shared" si="352"/>
        <v>2019_NY55</v>
      </c>
      <c r="C11316" s="52" t="s">
        <v>259</v>
      </c>
      <c r="D11316" s="52" t="s">
        <v>1453</v>
      </c>
      <c r="E11316" s="53" t="str">
        <f t="shared" si="353"/>
        <v>2019_NYTOMPKINS</v>
      </c>
      <c r="F11316" s="52">
        <v>484350</v>
      </c>
      <c r="G11316" s="53">
        <f t="array" ref="G11316">SUM(IF(A11316=A$5:A11316,IF(C11316=C$5:C11316,1,0),0))</f>
        <v>55</v>
      </c>
    </row>
    <row r="11317" spans="1:7" x14ac:dyDescent="0.25">
      <c r="A11317" s="52">
        <v>2019</v>
      </c>
      <c r="B11317" s="53" t="str">
        <f t="shared" si="352"/>
        <v>2019_NY56</v>
      </c>
      <c r="C11317" s="52" t="s">
        <v>259</v>
      </c>
      <c r="D11317" s="52" t="s">
        <v>1454</v>
      </c>
      <c r="E11317" s="53" t="str">
        <f t="shared" si="353"/>
        <v>2019_NYULSTER</v>
      </c>
      <c r="F11317" s="52">
        <v>484350</v>
      </c>
      <c r="G11317" s="53">
        <f t="array" ref="G11317">SUM(IF(A11317=A$5:A11317,IF(C11317=C$5:C11317,1,0),0))</f>
        <v>56</v>
      </c>
    </row>
    <row r="11318" spans="1:7" x14ac:dyDescent="0.25">
      <c r="A11318" s="52">
        <v>2019</v>
      </c>
      <c r="B11318" s="53" t="str">
        <f t="shared" si="352"/>
        <v>2019_NY57</v>
      </c>
      <c r="C11318" s="52" t="s">
        <v>259</v>
      </c>
      <c r="D11318" s="52" t="s">
        <v>336</v>
      </c>
      <c r="E11318" s="53" t="str">
        <f t="shared" si="353"/>
        <v>2019_NYWARREN</v>
      </c>
      <c r="F11318" s="52">
        <v>484350</v>
      </c>
      <c r="G11318" s="53">
        <f t="array" ref="G11318">SUM(IF(A11318=A$5:A11318,IF(C11318=C$5:C11318,1,0),0))</f>
        <v>57</v>
      </c>
    </row>
    <row r="11319" spans="1:7" x14ac:dyDescent="0.25">
      <c r="A11319" s="52">
        <v>2019</v>
      </c>
      <c r="B11319" s="53" t="str">
        <f t="shared" si="352"/>
        <v>2019_NY58</v>
      </c>
      <c r="C11319" s="52" t="s">
        <v>259</v>
      </c>
      <c r="D11319" s="52" t="s">
        <v>125</v>
      </c>
      <c r="E11319" s="53" t="str">
        <f t="shared" si="353"/>
        <v>2019_NYWASHINGTON</v>
      </c>
      <c r="F11319" s="52">
        <v>484350</v>
      </c>
      <c r="G11319" s="53">
        <f t="array" ref="G11319">SUM(IF(A11319=A$5:A11319,IF(C11319=C$5:C11319,1,0),0))</f>
        <v>58</v>
      </c>
    </row>
    <row r="11320" spans="1:7" x14ac:dyDescent="0.25">
      <c r="A11320" s="52">
        <v>2019</v>
      </c>
      <c r="B11320" s="53" t="str">
        <f t="shared" si="352"/>
        <v>2019_NY59</v>
      </c>
      <c r="C11320" s="52" t="s">
        <v>259</v>
      </c>
      <c r="D11320" s="52" t="s">
        <v>770</v>
      </c>
      <c r="E11320" s="53" t="str">
        <f t="shared" si="353"/>
        <v>2019_NYWAYNE</v>
      </c>
      <c r="F11320" s="52">
        <v>484350</v>
      </c>
      <c r="G11320" s="53">
        <f t="array" ref="G11320">SUM(IF(A11320=A$5:A11320,IF(C11320=C$5:C11320,1,0),0))</f>
        <v>59</v>
      </c>
    </row>
    <row r="11321" spans="1:7" x14ac:dyDescent="0.25">
      <c r="A11321" s="52">
        <v>2019</v>
      </c>
      <c r="B11321" s="53" t="str">
        <f t="shared" si="352"/>
        <v>2019_NY60</v>
      </c>
      <c r="C11321" s="52" t="s">
        <v>259</v>
      </c>
      <c r="D11321" s="52" t="s">
        <v>268</v>
      </c>
      <c r="E11321" s="53" t="str">
        <f t="shared" si="353"/>
        <v>2019_NYWESTCHESTER</v>
      </c>
      <c r="F11321" s="52">
        <v>726525</v>
      </c>
      <c r="G11321" s="53">
        <f t="array" ref="G11321">SUM(IF(A11321=A$5:A11321,IF(C11321=C$5:C11321,1,0),0))</f>
        <v>60</v>
      </c>
    </row>
    <row r="11322" spans="1:7" x14ac:dyDescent="0.25">
      <c r="A11322" s="52">
        <v>2019</v>
      </c>
      <c r="B11322" s="53" t="str">
        <f t="shared" si="352"/>
        <v>2019_NY61</v>
      </c>
      <c r="C11322" s="52" t="s">
        <v>259</v>
      </c>
      <c r="D11322" s="52" t="s">
        <v>128</v>
      </c>
      <c r="E11322" s="53" t="str">
        <f t="shared" si="353"/>
        <v>2019_NYWYOMING</v>
      </c>
      <c r="F11322" s="52">
        <v>484350</v>
      </c>
      <c r="G11322" s="53">
        <f t="array" ref="G11322">SUM(IF(A11322=A$5:A11322,IF(C11322=C$5:C11322,1,0),0))</f>
        <v>61</v>
      </c>
    </row>
    <row r="11323" spans="1:7" x14ac:dyDescent="0.25">
      <c r="A11323" s="52">
        <v>2019</v>
      </c>
      <c r="B11323" s="53" t="str">
        <f t="shared" si="352"/>
        <v>2019_NY62</v>
      </c>
      <c r="C11323" s="52" t="s">
        <v>259</v>
      </c>
      <c r="D11323" s="52" t="s">
        <v>1455</v>
      </c>
      <c r="E11323" s="53" t="str">
        <f t="shared" si="353"/>
        <v>2019_NYYATES</v>
      </c>
      <c r="F11323" s="52">
        <v>484350</v>
      </c>
      <c r="G11323" s="53">
        <f t="array" ref="G11323">SUM(IF(A11323=A$5:A11323,IF(C11323=C$5:C11323,1,0),0))</f>
        <v>62</v>
      </c>
    </row>
    <row r="11324" spans="1:7" x14ac:dyDescent="0.25">
      <c r="A11324" s="52">
        <v>2019</v>
      </c>
      <c r="B11324" s="53" t="str">
        <f t="shared" si="352"/>
        <v>2019_NC1</v>
      </c>
      <c r="C11324" s="52" t="s">
        <v>269</v>
      </c>
      <c r="D11324" s="52" t="s">
        <v>1456</v>
      </c>
      <c r="E11324" s="53" t="str">
        <f t="shared" si="353"/>
        <v>2019_NCALAMANCE</v>
      </c>
      <c r="F11324" s="52">
        <v>484350</v>
      </c>
      <c r="G11324" s="53">
        <f t="array" ref="G11324">SUM(IF(A11324=A$5:A11324,IF(C11324=C$5:C11324,1,0),0))</f>
        <v>1</v>
      </c>
    </row>
    <row r="11325" spans="1:7" x14ac:dyDescent="0.25">
      <c r="A11325" s="52">
        <v>2019</v>
      </c>
      <c r="B11325" s="53" t="str">
        <f t="shared" si="352"/>
        <v>2019_NC2</v>
      </c>
      <c r="C11325" s="52" t="s">
        <v>269</v>
      </c>
      <c r="D11325" s="52" t="s">
        <v>806</v>
      </c>
      <c r="E11325" s="53" t="str">
        <f t="shared" si="353"/>
        <v>2019_NCALEXANDER</v>
      </c>
      <c r="F11325" s="52">
        <v>484350</v>
      </c>
      <c r="G11325" s="53">
        <f t="array" ref="G11325">SUM(IF(A11325=A$5:A11325,IF(C11325=C$5:C11325,1,0),0))</f>
        <v>2</v>
      </c>
    </row>
    <row r="11326" spans="1:7" x14ac:dyDescent="0.25">
      <c r="A11326" s="52">
        <v>2019</v>
      </c>
      <c r="B11326" s="53" t="str">
        <f t="shared" si="352"/>
        <v>2019_NC3</v>
      </c>
      <c r="C11326" s="52" t="s">
        <v>269</v>
      </c>
      <c r="D11326" s="52" t="s">
        <v>1457</v>
      </c>
      <c r="E11326" s="53" t="str">
        <f t="shared" si="353"/>
        <v>2019_NCALLEGHANY</v>
      </c>
      <c r="F11326" s="52">
        <v>484350</v>
      </c>
      <c r="G11326" s="53">
        <f t="array" ref="G11326">SUM(IF(A11326=A$5:A11326,IF(C11326=C$5:C11326,1,0),0))</f>
        <v>3</v>
      </c>
    </row>
    <row r="11327" spans="1:7" x14ac:dyDescent="0.25">
      <c r="A11327" s="52">
        <v>2019</v>
      </c>
      <c r="B11327" s="53" t="str">
        <f t="shared" si="352"/>
        <v>2019_NC4</v>
      </c>
      <c r="C11327" s="52" t="s">
        <v>269</v>
      </c>
      <c r="D11327" s="52" t="s">
        <v>1458</v>
      </c>
      <c r="E11327" s="53" t="str">
        <f t="shared" si="353"/>
        <v>2019_NCANSON</v>
      </c>
      <c r="F11327" s="52">
        <v>484350</v>
      </c>
      <c r="G11327" s="53">
        <f t="array" ref="G11327">SUM(IF(A11327=A$5:A11327,IF(C11327=C$5:C11327,1,0),0))</f>
        <v>4</v>
      </c>
    </row>
    <row r="11328" spans="1:7" x14ac:dyDescent="0.25">
      <c r="A11328" s="52">
        <v>2019</v>
      </c>
      <c r="B11328" s="53" t="str">
        <f t="shared" si="352"/>
        <v>2019_NC5</v>
      </c>
      <c r="C11328" s="52" t="s">
        <v>269</v>
      </c>
      <c r="D11328" s="52" t="s">
        <v>1459</v>
      </c>
      <c r="E11328" s="53" t="str">
        <f t="shared" si="353"/>
        <v>2019_NCASHE</v>
      </c>
      <c r="F11328" s="52">
        <v>484350</v>
      </c>
      <c r="G11328" s="53">
        <f t="array" ref="G11328">SUM(IF(A11328=A$5:A11328,IF(C11328=C$5:C11328,1,0),0))</f>
        <v>5</v>
      </c>
    </row>
    <row r="11329" spans="1:7" x14ac:dyDescent="0.25">
      <c r="A11329" s="52">
        <v>2019</v>
      </c>
      <c r="B11329" s="53" t="str">
        <f t="shared" si="352"/>
        <v>2019_NC6</v>
      </c>
      <c r="C11329" s="52" t="s">
        <v>269</v>
      </c>
      <c r="D11329" s="52" t="s">
        <v>1460</v>
      </c>
      <c r="E11329" s="53" t="str">
        <f t="shared" si="353"/>
        <v>2019_NCAVERY</v>
      </c>
      <c r="F11329" s="52">
        <v>484350</v>
      </c>
      <c r="G11329" s="53">
        <f t="array" ref="G11329">SUM(IF(A11329=A$5:A11329,IF(C11329=C$5:C11329,1,0),0))</f>
        <v>6</v>
      </c>
    </row>
    <row r="11330" spans="1:7" x14ac:dyDescent="0.25">
      <c r="A11330" s="52">
        <v>2019</v>
      </c>
      <c r="B11330" s="53" t="str">
        <f t="shared" si="352"/>
        <v>2019_NC7</v>
      </c>
      <c r="C11330" s="52" t="s">
        <v>269</v>
      </c>
      <c r="D11330" s="52" t="s">
        <v>1461</v>
      </c>
      <c r="E11330" s="53" t="str">
        <f t="shared" si="353"/>
        <v>2019_NCBEAUFORT</v>
      </c>
      <c r="F11330" s="52">
        <v>484350</v>
      </c>
      <c r="G11330" s="53">
        <f t="array" ref="G11330">SUM(IF(A11330=A$5:A11330,IF(C11330=C$5:C11330,1,0),0))</f>
        <v>7</v>
      </c>
    </row>
    <row r="11331" spans="1:7" x14ac:dyDescent="0.25">
      <c r="A11331" s="52">
        <v>2019</v>
      </c>
      <c r="B11331" s="53" t="str">
        <f t="shared" si="352"/>
        <v>2019_NC8</v>
      </c>
      <c r="C11331" s="52" t="s">
        <v>269</v>
      </c>
      <c r="D11331" s="52" t="s">
        <v>1462</v>
      </c>
      <c r="E11331" s="53" t="str">
        <f t="shared" si="353"/>
        <v>2019_NCBERTIE</v>
      </c>
      <c r="F11331" s="52">
        <v>484350</v>
      </c>
      <c r="G11331" s="53">
        <f t="array" ref="G11331">SUM(IF(A11331=A$5:A11331,IF(C11331=C$5:C11331,1,0),0))</f>
        <v>8</v>
      </c>
    </row>
    <row r="11332" spans="1:7" x14ac:dyDescent="0.25">
      <c r="A11332" s="52">
        <v>2019</v>
      </c>
      <c r="B11332" s="53" t="str">
        <f t="shared" si="352"/>
        <v>2019_NC9</v>
      </c>
      <c r="C11332" s="52" t="s">
        <v>269</v>
      </c>
      <c r="D11332" s="52" t="s">
        <v>1463</v>
      </c>
      <c r="E11332" s="53" t="str">
        <f t="shared" si="353"/>
        <v>2019_NCBLADEN</v>
      </c>
      <c r="F11332" s="52">
        <v>484350</v>
      </c>
      <c r="G11332" s="53">
        <f t="array" ref="G11332">SUM(IF(A11332=A$5:A11332,IF(C11332=C$5:C11332,1,0),0))</f>
        <v>9</v>
      </c>
    </row>
    <row r="11333" spans="1:7" x14ac:dyDescent="0.25">
      <c r="A11333" s="52">
        <v>2019</v>
      </c>
      <c r="B11333" s="53" t="str">
        <f t="shared" si="352"/>
        <v>2019_NC10</v>
      </c>
      <c r="C11333" s="52" t="s">
        <v>269</v>
      </c>
      <c r="D11333" s="52" t="s">
        <v>1464</v>
      </c>
      <c r="E11333" s="53" t="str">
        <f t="shared" si="353"/>
        <v>2019_NCBRUNSWICK</v>
      </c>
      <c r="F11333" s="52">
        <v>484350</v>
      </c>
      <c r="G11333" s="53">
        <f t="array" ref="G11333">SUM(IF(A11333=A$5:A11333,IF(C11333=C$5:C11333,1,0),0))</f>
        <v>10</v>
      </c>
    </row>
    <row r="11334" spans="1:7" x14ac:dyDescent="0.25">
      <c r="A11334" s="52">
        <v>2019</v>
      </c>
      <c r="B11334" s="53" t="str">
        <f t="shared" ref="B11334:B11397" si="354">A11334&amp;"_"&amp;C11334&amp;G11334</f>
        <v>2019_NC11</v>
      </c>
      <c r="C11334" s="52" t="s">
        <v>269</v>
      </c>
      <c r="D11334" s="52" t="s">
        <v>1465</v>
      </c>
      <c r="E11334" s="53" t="str">
        <f t="shared" ref="E11334:E11397" si="355">A11334&amp;"_"&amp;C11334&amp;D11334</f>
        <v>2019_NCBUNCOMBE</v>
      </c>
      <c r="F11334" s="52">
        <v>484350</v>
      </c>
      <c r="G11334" s="53">
        <f t="array" ref="G11334">SUM(IF(A11334=A$5:A11334,IF(C11334=C$5:C11334,1,0),0))</f>
        <v>11</v>
      </c>
    </row>
    <row r="11335" spans="1:7" x14ac:dyDescent="0.25">
      <c r="A11335" s="52">
        <v>2019</v>
      </c>
      <c r="B11335" s="53" t="str">
        <f t="shared" si="354"/>
        <v>2019_NC12</v>
      </c>
      <c r="C11335" s="52" t="s">
        <v>269</v>
      </c>
      <c r="D11335" s="52" t="s">
        <v>685</v>
      </c>
      <c r="E11335" s="53" t="str">
        <f t="shared" si="355"/>
        <v>2019_NCBURKE</v>
      </c>
      <c r="F11335" s="52">
        <v>484350</v>
      </c>
      <c r="G11335" s="53">
        <f t="array" ref="G11335">SUM(IF(A11335=A$5:A11335,IF(C11335=C$5:C11335,1,0),0))</f>
        <v>12</v>
      </c>
    </row>
    <row r="11336" spans="1:7" x14ac:dyDescent="0.25">
      <c r="A11336" s="52">
        <v>2019</v>
      </c>
      <c r="B11336" s="53" t="str">
        <f t="shared" si="354"/>
        <v>2019_NC13</v>
      </c>
      <c r="C11336" s="52" t="s">
        <v>269</v>
      </c>
      <c r="D11336" s="52" t="s">
        <v>1466</v>
      </c>
      <c r="E11336" s="53" t="str">
        <f t="shared" si="355"/>
        <v>2019_NCCABARRUS</v>
      </c>
      <c r="F11336" s="52">
        <v>484350</v>
      </c>
      <c r="G11336" s="53">
        <f t="array" ref="G11336">SUM(IF(A11336=A$5:A11336,IF(C11336=C$5:C11336,1,0),0))</f>
        <v>13</v>
      </c>
    </row>
    <row r="11337" spans="1:7" x14ac:dyDescent="0.25">
      <c r="A11337" s="52">
        <v>2019</v>
      </c>
      <c r="B11337" s="53" t="str">
        <f t="shared" si="354"/>
        <v>2019_NC14</v>
      </c>
      <c r="C11337" s="52" t="s">
        <v>269</v>
      </c>
      <c r="D11337" s="52" t="s">
        <v>1011</v>
      </c>
      <c r="E11337" s="53" t="str">
        <f t="shared" si="355"/>
        <v>2019_NCCALDWELL</v>
      </c>
      <c r="F11337" s="52">
        <v>484350</v>
      </c>
      <c r="G11337" s="53">
        <f t="array" ref="G11337">SUM(IF(A11337=A$5:A11337,IF(C11337=C$5:C11337,1,0),0))</f>
        <v>14</v>
      </c>
    </row>
    <row r="11338" spans="1:7" x14ac:dyDescent="0.25">
      <c r="A11338" s="52">
        <v>2019</v>
      </c>
      <c r="B11338" s="53" t="str">
        <f t="shared" si="354"/>
        <v>2019_NC15</v>
      </c>
      <c r="C11338" s="52" t="s">
        <v>269</v>
      </c>
      <c r="D11338" s="52" t="s">
        <v>270</v>
      </c>
      <c r="E11338" s="53" t="str">
        <f t="shared" si="355"/>
        <v>2019_NCCAMDEN</v>
      </c>
      <c r="F11338" s="52">
        <v>625500</v>
      </c>
      <c r="G11338" s="53">
        <f t="array" ref="G11338">SUM(IF(A11338=A$5:A11338,IF(C11338=C$5:C11338,1,0),0))</f>
        <v>15</v>
      </c>
    </row>
    <row r="11339" spans="1:7" x14ac:dyDescent="0.25">
      <c r="A11339" s="52">
        <v>2019</v>
      </c>
      <c r="B11339" s="53" t="str">
        <f t="shared" si="354"/>
        <v>2019_NC16</v>
      </c>
      <c r="C11339" s="52" t="s">
        <v>269</v>
      </c>
      <c r="D11339" s="52" t="s">
        <v>1467</v>
      </c>
      <c r="E11339" s="53" t="str">
        <f t="shared" si="355"/>
        <v>2019_NCCARTERET</v>
      </c>
      <c r="F11339" s="52">
        <v>484350</v>
      </c>
      <c r="G11339" s="53">
        <f t="array" ref="G11339">SUM(IF(A11339=A$5:A11339,IF(C11339=C$5:C11339,1,0),0))</f>
        <v>16</v>
      </c>
    </row>
    <row r="11340" spans="1:7" x14ac:dyDescent="0.25">
      <c r="A11340" s="52">
        <v>2019</v>
      </c>
      <c r="B11340" s="53" t="str">
        <f t="shared" si="354"/>
        <v>2019_NC17</v>
      </c>
      <c r="C11340" s="52" t="s">
        <v>269</v>
      </c>
      <c r="D11340" s="52" t="s">
        <v>1468</v>
      </c>
      <c r="E11340" s="53" t="str">
        <f t="shared" si="355"/>
        <v>2019_NCCASWELL</v>
      </c>
      <c r="F11340" s="52">
        <v>484350</v>
      </c>
      <c r="G11340" s="53">
        <f t="array" ref="G11340">SUM(IF(A11340=A$5:A11340,IF(C11340=C$5:C11340,1,0),0))</f>
        <v>17</v>
      </c>
    </row>
    <row r="11341" spans="1:7" x14ac:dyDescent="0.25">
      <c r="A11341" s="52">
        <v>2019</v>
      </c>
      <c r="B11341" s="53" t="str">
        <f t="shared" si="354"/>
        <v>2019_NC18</v>
      </c>
      <c r="C11341" s="52" t="s">
        <v>269</v>
      </c>
      <c r="D11341" s="52" t="s">
        <v>1469</v>
      </c>
      <c r="E11341" s="53" t="str">
        <f t="shared" si="355"/>
        <v>2019_NCCATAWBA</v>
      </c>
      <c r="F11341" s="52">
        <v>484350</v>
      </c>
      <c r="G11341" s="53">
        <f t="array" ref="G11341">SUM(IF(A11341=A$5:A11341,IF(C11341=C$5:C11341,1,0),0))</f>
        <v>18</v>
      </c>
    </row>
    <row r="11342" spans="1:7" x14ac:dyDescent="0.25">
      <c r="A11342" s="52">
        <v>2019</v>
      </c>
      <c r="B11342" s="53" t="str">
        <f t="shared" si="354"/>
        <v>2019_NC19</v>
      </c>
      <c r="C11342" s="52" t="s">
        <v>269</v>
      </c>
      <c r="D11342" s="52" t="s">
        <v>690</v>
      </c>
      <c r="E11342" s="53" t="str">
        <f t="shared" si="355"/>
        <v>2019_NCCHATHAM</v>
      </c>
      <c r="F11342" s="52">
        <v>484350</v>
      </c>
      <c r="G11342" s="53">
        <f t="array" ref="G11342">SUM(IF(A11342=A$5:A11342,IF(C11342=C$5:C11342,1,0),0))</f>
        <v>19</v>
      </c>
    </row>
    <row r="11343" spans="1:7" x14ac:dyDescent="0.25">
      <c r="A11343" s="52">
        <v>2019</v>
      </c>
      <c r="B11343" s="53" t="str">
        <f t="shared" si="354"/>
        <v>2019_NC20</v>
      </c>
      <c r="C11343" s="52" t="s">
        <v>269</v>
      </c>
      <c r="D11343" s="52" t="s">
        <v>436</v>
      </c>
      <c r="E11343" s="53" t="str">
        <f t="shared" si="355"/>
        <v>2019_NCCHEROKEE</v>
      </c>
      <c r="F11343" s="52">
        <v>484350</v>
      </c>
      <c r="G11343" s="53">
        <f t="array" ref="G11343">SUM(IF(A11343=A$5:A11343,IF(C11343=C$5:C11343,1,0),0))</f>
        <v>20</v>
      </c>
    </row>
    <row r="11344" spans="1:7" x14ac:dyDescent="0.25">
      <c r="A11344" s="52">
        <v>2019</v>
      </c>
      <c r="B11344" s="53" t="str">
        <f t="shared" si="354"/>
        <v>2019_NC21</v>
      </c>
      <c r="C11344" s="52" t="s">
        <v>269</v>
      </c>
      <c r="D11344" s="52" t="s">
        <v>1470</v>
      </c>
      <c r="E11344" s="53" t="str">
        <f t="shared" si="355"/>
        <v>2019_NCCHOWAN</v>
      </c>
      <c r="F11344" s="52">
        <v>484350</v>
      </c>
      <c r="G11344" s="53">
        <f t="array" ref="G11344">SUM(IF(A11344=A$5:A11344,IF(C11344=C$5:C11344,1,0),0))</f>
        <v>21</v>
      </c>
    </row>
    <row r="11345" spans="1:7" x14ac:dyDescent="0.25">
      <c r="A11345" s="52">
        <v>2019</v>
      </c>
      <c r="B11345" s="53" t="str">
        <f t="shared" si="354"/>
        <v>2019_NC22</v>
      </c>
      <c r="C11345" s="52" t="s">
        <v>269</v>
      </c>
      <c r="D11345" s="52" t="s">
        <v>439</v>
      </c>
      <c r="E11345" s="53" t="str">
        <f t="shared" si="355"/>
        <v>2019_NCCLAY</v>
      </c>
      <c r="F11345" s="52">
        <v>484350</v>
      </c>
      <c r="G11345" s="53">
        <f t="array" ref="G11345">SUM(IF(A11345=A$5:A11345,IF(C11345=C$5:C11345,1,0),0))</f>
        <v>22</v>
      </c>
    </row>
    <row r="11346" spans="1:7" x14ac:dyDescent="0.25">
      <c r="A11346" s="52">
        <v>2019</v>
      </c>
      <c r="B11346" s="53" t="str">
        <f t="shared" si="354"/>
        <v>2019_NC23</v>
      </c>
      <c r="C11346" s="52" t="s">
        <v>269</v>
      </c>
      <c r="D11346" s="52" t="s">
        <v>508</v>
      </c>
      <c r="E11346" s="53" t="str">
        <f t="shared" si="355"/>
        <v>2019_NCCLEVELAND</v>
      </c>
      <c r="F11346" s="52">
        <v>484350</v>
      </c>
      <c r="G11346" s="53">
        <f t="array" ref="G11346">SUM(IF(A11346=A$5:A11346,IF(C11346=C$5:C11346,1,0),0))</f>
        <v>23</v>
      </c>
    </row>
    <row r="11347" spans="1:7" x14ac:dyDescent="0.25">
      <c r="A11347" s="52">
        <v>2019</v>
      </c>
      <c r="B11347" s="53" t="str">
        <f t="shared" si="354"/>
        <v>2019_NC24</v>
      </c>
      <c r="C11347" s="52" t="s">
        <v>269</v>
      </c>
      <c r="D11347" s="52" t="s">
        <v>1471</v>
      </c>
      <c r="E11347" s="53" t="str">
        <f t="shared" si="355"/>
        <v>2019_NCCOLUMBUS</v>
      </c>
      <c r="F11347" s="52">
        <v>484350</v>
      </c>
      <c r="G11347" s="53">
        <f t="array" ref="G11347">SUM(IF(A11347=A$5:A11347,IF(C11347=C$5:C11347,1,0),0))</f>
        <v>24</v>
      </c>
    </row>
    <row r="11348" spans="1:7" x14ac:dyDescent="0.25">
      <c r="A11348" s="52">
        <v>2019</v>
      </c>
      <c r="B11348" s="53" t="str">
        <f t="shared" si="354"/>
        <v>2019_NC25</v>
      </c>
      <c r="C11348" s="52" t="s">
        <v>269</v>
      </c>
      <c r="D11348" s="52" t="s">
        <v>1472</v>
      </c>
      <c r="E11348" s="53" t="str">
        <f t="shared" si="355"/>
        <v>2019_NCCRAVEN</v>
      </c>
      <c r="F11348" s="52">
        <v>484350</v>
      </c>
      <c r="G11348" s="53">
        <f t="array" ref="G11348">SUM(IF(A11348=A$5:A11348,IF(C11348=C$5:C11348,1,0),0))</f>
        <v>25</v>
      </c>
    </row>
    <row r="11349" spans="1:7" x14ac:dyDescent="0.25">
      <c r="A11349" s="52">
        <v>2019</v>
      </c>
      <c r="B11349" s="53" t="str">
        <f t="shared" si="354"/>
        <v>2019_NC26</v>
      </c>
      <c r="C11349" s="52" t="s">
        <v>269</v>
      </c>
      <c r="D11349" s="52" t="s">
        <v>310</v>
      </c>
      <c r="E11349" s="53" t="str">
        <f t="shared" si="355"/>
        <v>2019_NCCUMBERLAND</v>
      </c>
      <c r="F11349" s="52">
        <v>484350</v>
      </c>
      <c r="G11349" s="53">
        <f t="array" ref="G11349">SUM(IF(A11349=A$5:A11349,IF(C11349=C$5:C11349,1,0),0))</f>
        <v>26</v>
      </c>
    </row>
    <row r="11350" spans="1:7" x14ac:dyDescent="0.25">
      <c r="A11350" s="52">
        <v>2019</v>
      </c>
      <c r="B11350" s="53" t="str">
        <f t="shared" si="354"/>
        <v>2019_NC27</v>
      </c>
      <c r="C11350" s="52" t="s">
        <v>269</v>
      </c>
      <c r="D11350" s="52" t="s">
        <v>271</v>
      </c>
      <c r="E11350" s="53" t="str">
        <f t="shared" si="355"/>
        <v>2019_NCCURRITUCK</v>
      </c>
      <c r="F11350" s="52">
        <v>484350</v>
      </c>
      <c r="G11350" s="53">
        <f t="array" ref="G11350">SUM(IF(A11350=A$5:A11350,IF(C11350=C$5:C11350,1,0),0))</f>
        <v>27</v>
      </c>
    </row>
    <row r="11351" spans="1:7" x14ac:dyDescent="0.25">
      <c r="A11351" s="52">
        <v>2019</v>
      </c>
      <c r="B11351" s="53" t="str">
        <f t="shared" si="354"/>
        <v>2019_NC28</v>
      </c>
      <c r="C11351" s="52" t="s">
        <v>269</v>
      </c>
      <c r="D11351" s="52" t="s">
        <v>1473</v>
      </c>
      <c r="E11351" s="53" t="str">
        <f t="shared" si="355"/>
        <v>2019_NCDARE</v>
      </c>
      <c r="F11351" s="52">
        <v>484350</v>
      </c>
      <c r="G11351" s="53">
        <f t="array" ref="G11351">SUM(IF(A11351=A$5:A11351,IF(C11351=C$5:C11351,1,0),0))</f>
        <v>28</v>
      </c>
    </row>
    <row r="11352" spans="1:7" x14ac:dyDescent="0.25">
      <c r="A11352" s="52">
        <v>2019</v>
      </c>
      <c r="B11352" s="53" t="str">
        <f t="shared" si="354"/>
        <v>2019_NC29</v>
      </c>
      <c r="C11352" s="52" t="s">
        <v>269</v>
      </c>
      <c r="D11352" s="52" t="s">
        <v>285</v>
      </c>
      <c r="E11352" s="53" t="str">
        <f t="shared" si="355"/>
        <v>2019_NCDAVIDSON</v>
      </c>
      <c r="F11352" s="52">
        <v>484350</v>
      </c>
      <c r="G11352" s="53">
        <f t="array" ref="G11352">SUM(IF(A11352=A$5:A11352,IF(C11352=C$5:C11352,1,0),0))</f>
        <v>29</v>
      </c>
    </row>
    <row r="11353" spans="1:7" x14ac:dyDescent="0.25">
      <c r="A11353" s="52">
        <v>2019</v>
      </c>
      <c r="B11353" s="53" t="str">
        <f t="shared" si="354"/>
        <v>2019_NC30</v>
      </c>
      <c r="C11353" s="52" t="s">
        <v>269</v>
      </c>
      <c r="D11353" s="52" t="s">
        <v>1474</v>
      </c>
      <c r="E11353" s="53" t="str">
        <f t="shared" si="355"/>
        <v>2019_NCDAVIE</v>
      </c>
      <c r="F11353" s="52">
        <v>484350</v>
      </c>
      <c r="G11353" s="53">
        <f t="array" ref="G11353">SUM(IF(A11353=A$5:A11353,IF(C11353=C$5:C11353,1,0),0))</f>
        <v>30</v>
      </c>
    </row>
    <row r="11354" spans="1:7" x14ac:dyDescent="0.25">
      <c r="A11354" s="52">
        <v>2019</v>
      </c>
      <c r="B11354" s="53" t="str">
        <f t="shared" si="354"/>
        <v>2019_NC31</v>
      </c>
      <c r="C11354" s="52" t="s">
        <v>269</v>
      </c>
      <c r="D11354" s="52" t="s">
        <v>1475</v>
      </c>
      <c r="E11354" s="53" t="str">
        <f t="shared" si="355"/>
        <v>2019_NCDUPLIN</v>
      </c>
      <c r="F11354" s="52">
        <v>484350</v>
      </c>
      <c r="G11354" s="53">
        <f t="array" ref="G11354">SUM(IF(A11354=A$5:A11354,IF(C11354=C$5:C11354,1,0),0))</f>
        <v>31</v>
      </c>
    </row>
    <row r="11355" spans="1:7" x14ac:dyDescent="0.25">
      <c r="A11355" s="52">
        <v>2019</v>
      </c>
      <c r="B11355" s="53" t="str">
        <f t="shared" si="354"/>
        <v>2019_NC32</v>
      </c>
      <c r="C11355" s="52" t="s">
        <v>269</v>
      </c>
      <c r="D11355" s="52" t="s">
        <v>1476</v>
      </c>
      <c r="E11355" s="53" t="str">
        <f t="shared" si="355"/>
        <v>2019_NCDURHAM</v>
      </c>
      <c r="F11355" s="52">
        <v>484350</v>
      </c>
      <c r="G11355" s="53">
        <f t="array" ref="G11355">SUM(IF(A11355=A$5:A11355,IF(C11355=C$5:C11355,1,0),0))</f>
        <v>32</v>
      </c>
    </row>
    <row r="11356" spans="1:7" x14ac:dyDescent="0.25">
      <c r="A11356" s="52">
        <v>2019</v>
      </c>
      <c r="B11356" s="53" t="str">
        <f t="shared" si="354"/>
        <v>2019_NC33</v>
      </c>
      <c r="C11356" s="52" t="s">
        <v>269</v>
      </c>
      <c r="D11356" s="52" t="s">
        <v>1477</v>
      </c>
      <c r="E11356" s="53" t="str">
        <f t="shared" si="355"/>
        <v>2019_NCEDGECOMBE</v>
      </c>
      <c r="F11356" s="52">
        <v>484350</v>
      </c>
      <c r="G11356" s="53">
        <f t="array" ref="G11356">SUM(IF(A11356=A$5:A11356,IF(C11356=C$5:C11356,1,0),0))</f>
        <v>33</v>
      </c>
    </row>
    <row r="11357" spans="1:7" x14ac:dyDescent="0.25">
      <c r="A11357" s="52">
        <v>2019</v>
      </c>
      <c r="B11357" s="53" t="str">
        <f t="shared" si="354"/>
        <v>2019_NC34</v>
      </c>
      <c r="C11357" s="52" t="s">
        <v>269</v>
      </c>
      <c r="D11357" s="52" t="s">
        <v>714</v>
      </c>
      <c r="E11357" s="53" t="str">
        <f t="shared" si="355"/>
        <v>2019_NCFORSYTH</v>
      </c>
      <c r="F11357" s="52">
        <v>484350</v>
      </c>
      <c r="G11357" s="53">
        <f t="array" ref="G11357">SUM(IF(A11357=A$5:A11357,IF(C11357=C$5:C11357,1,0),0))</f>
        <v>34</v>
      </c>
    </row>
    <row r="11358" spans="1:7" x14ac:dyDescent="0.25">
      <c r="A11358" s="52">
        <v>2019</v>
      </c>
      <c r="B11358" s="53" t="str">
        <f t="shared" si="354"/>
        <v>2019_NC35</v>
      </c>
      <c r="C11358" s="52" t="s">
        <v>269</v>
      </c>
      <c r="D11358" s="52" t="s">
        <v>455</v>
      </c>
      <c r="E11358" s="53" t="str">
        <f t="shared" si="355"/>
        <v>2019_NCFRANKLIN</v>
      </c>
      <c r="F11358" s="52">
        <v>484350</v>
      </c>
      <c r="G11358" s="53">
        <f t="array" ref="G11358">SUM(IF(A11358=A$5:A11358,IF(C11358=C$5:C11358,1,0),0))</f>
        <v>35</v>
      </c>
    </row>
    <row r="11359" spans="1:7" x14ac:dyDescent="0.25">
      <c r="A11359" s="52">
        <v>2019</v>
      </c>
      <c r="B11359" s="53" t="str">
        <f t="shared" si="354"/>
        <v>2019_NC36</v>
      </c>
      <c r="C11359" s="52" t="s">
        <v>269</v>
      </c>
      <c r="D11359" s="52" t="s">
        <v>1478</v>
      </c>
      <c r="E11359" s="53" t="str">
        <f t="shared" si="355"/>
        <v>2019_NCGASTON</v>
      </c>
      <c r="F11359" s="52">
        <v>484350</v>
      </c>
      <c r="G11359" s="53">
        <f t="array" ref="G11359">SUM(IF(A11359=A$5:A11359,IF(C11359=C$5:C11359,1,0),0))</f>
        <v>36</v>
      </c>
    </row>
    <row r="11360" spans="1:7" x14ac:dyDescent="0.25">
      <c r="A11360" s="52">
        <v>2019</v>
      </c>
      <c r="B11360" s="53" t="str">
        <f t="shared" si="354"/>
        <v>2019_NC37</v>
      </c>
      <c r="C11360" s="52" t="s">
        <v>269</v>
      </c>
      <c r="D11360" s="52" t="s">
        <v>272</v>
      </c>
      <c r="E11360" s="53" t="str">
        <f t="shared" si="355"/>
        <v>2019_NCGATES</v>
      </c>
      <c r="F11360" s="52">
        <v>484350</v>
      </c>
      <c r="G11360" s="53">
        <f t="array" ref="G11360">SUM(IF(A11360=A$5:A11360,IF(C11360=C$5:C11360,1,0),0))</f>
        <v>37</v>
      </c>
    </row>
    <row r="11361" spans="1:7" x14ac:dyDescent="0.25">
      <c r="A11361" s="52">
        <v>2019</v>
      </c>
      <c r="B11361" s="53" t="str">
        <f t="shared" si="354"/>
        <v>2019_NC38</v>
      </c>
      <c r="C11361" s="52" t="s">
        <v>269</v>
      </c>
      <c r="D11361" s="52" t="s">
        <v>491</v>
      </c>
      <c r="E11361" s="53" t="str">
        <f t="shared" si="355"/>
        <v>2019_NCGRAHAM</v>
      </c>
      <c r="F11361" s="52">
        <v>484350</v>
      </c>
      <c r="G11361" s="53">
        <f t="array" ref="G11361">SUM(IF(A11361=A$5:A11361,IF(C11361=C$5:C11361,1,0),0))</f>
        <v>38</v>
      </c>
    </row>
    <row r="11362" spans="1:7" x14ac:dyDescent="0.25">
      <c r="A11362" s="52">
        <v>2019</v>
      </c>
      <c r="B11362" s="53" t="str">
        <f t="shared" si="354"/>
        <v>2019_NC39</v>
      </c>
      <c r="C11362" s="52" t="s">
        <v>269</v>
      </c>
      <c r="D11362" s="52" t="s">
        <v>1479</v>
      </c>
      <c r="E11362" s="53" t="str">
        <f t="shared" si="355"/>
        <v>2019_NCGRANVILLE</v>
      </c>
      <c r="F11362" s="52">
        <v>484350</v>
      </c>
      <c r="G11362" s="53">
        <f t="array" ref="G11362">SUM(IF(A11362=A$5:A11362,IF(C11362=C$5:C11362,1,0),0))</f>
        <v>39</v>
      </c>
    </row>
    <row r="11363" spans="1:7" x14ac:dyDescent="0.25">
      <c r="A11363" s="52">
        <v>2019</v>
      </c>
      <c r="B11363" s="53" t="str">
        <f t="shared" si="354"/>
        <v>2019_NC40</v>
      </c>
      <c r="C11363" s="52" t="s">
        <v>269</v>
      </c>
      <c r="D11363" s="52" t="s">
        <v>212</v>
      </c>
      <c r="E11363" s="53" t="str">
        <f t="shared" si="355"/>
        <v>2019_NCGREENE</v>
      </c>
      <c r="F11363" s="52">
        <v>484350</v>
      </c>
      <c r="G11363" s="53">
        <f t="array" ref="G11363">SUM(IF(A11363=A$5:A11363,IF(C11363=C$5:C11363,1,0),0))</f>
        <v>40</v>
      </c>
    </row>
    <row r="11364" spans="1:7" x14ac:dyDescent="0.25">
      <c r="A11364" s="52">
        <v>2019</v>
      </c>
      <c r="B11364" s="53" t="str">
        <f t="shared" si="354"/>
        <v>2019_NC41</v>
      </c>
      <c r="C11364" s="52" t="s">
        <v>269</v>
      </c>
      <c r="D11364" s="52" t="s">
        <v>1480</v>
      </c>
      <c r="E11364" s="53" t="str">
        <f t="shared" si="355"/>
        <v>2019_NCGUILFORD</v>
      </c>
      <c r="F11364" s="52">
        <v>484350</v>
      </c>
      <c r="G11364" s="53">
        <f t="array" ref="G11364">SUM(IF(A11364=A$5:A11364,IF(C11364=C$5:C11364,1,0),0))</f>
        <v>41</v>
      </c>
    </row>
    <row r="11365" spans="1:7" x14ac:dyDescent="0.25">
      <c r="A11365" s="52">
        <v>2019</v>
      </c>
      <c r="B11365" s="53" t="str">
        <f t="shared" si="354"/>
        <v>2019_NC42</v>
      </c>
      <c r="C11365" s="52" t="s">
        <v>269</v>
      </c>
      <c r="D11365" s="52" t="s">
        <v>1481</v>
      </c>
      <c r="E11365" s="53" t="str">
        <f t="shared" si="355"/>
        <v>2019_NCHALIFAX</v>
      </c>
      <c r="F11365" s="52">
        <v>484350</v>
      </c>
      <c r="G11365" s="53">
        <f t="array" ref="G11365">SUM(IF(A11365=A$5:A11365,IF(C11365=C$5:C11365,1,0),0))</f>
        <v>42</v>
      </c>
    </row>
    <row r="11366" spans="1:7" x14ac:dyDescent="0.25">
      <c r="A11366" s="52">
        <v>2019</v>
      </c>
      <c r="B11366" s="53" t="str">
        <f t="shared" si="354"/>
        <v>2019_NC43</v>
      </c>
      <c r="C11366" s="52" t="s">
        <v>269</v>
      </c>
      <c r="D11366" s="52" t="s">
        <v>1482</v>
      </c>
      <c r="E11366" s="53" t="str">
        <f t="shared" si="355"/>
        <v>2019_NCHARNETT</v>
      </c>
      <c r="F11366" s="52">
        <v>484350</v>
      </c>
      <c r="G11366" s="53">
        <f t="array" ref="G11366">SUM(IF(A11366=A$5:A11366,IF(C11366=C$5:C11366,1,0),0))</f>
        <v>43</v>
      </c>
    </row>
    <row r="11367" spans="1:7" x14ac:dyDescent="0.25">
      <c r="A11367" s="52">
        <v>2019</v>
      </c>
      <c r="B11367" s="53" t="str">
        <f t="shared" si="354"/>
        <v>2019_NC44</v>
      </c>
      <c r="C11367" s="52" t="s">
        <v>269</v>
      </c>
      <c r="D11367" s="52" t="s">
        <v>1483</v>
      </c>
      <c r="E11367" s="53" t="str">
        <f t="shared" si="355"/>
        <v>2019_NCHAYWOOD</v>
      </c>
      <c r="F11367" s="52">
        <v>484350</v>
      </c>
      <c r="G11367" s="53">
        <f t="array" ref="G11367">SUM(IF(A11367=A$5:A11367,IF(C11367=C$5:C11367,1,0),0))</f>
        <v>44</v>
      </c>
    </row>
    <row r="11368" spans="1:7" x14ac:dyDescent="0.25">
      <c r="A11368" s="52">
        <v>2019</v>
      </c>
      <c r="B11368" s="53" t="str">
        <f t="shared" si="354"/>
        <v>2019_NC45</v>
      </c>
      <c r="C11368" s="52" t="s">
        <v>269</v>
      </c>
      <c r="D11368" s="52" t="s">
        <v>823</v>
      </c>
      <c r="E11368" s="53" t="str">
        <f t="shared" si="355"/>
        <v>2019_NCHENDERSON</v>
      </c>
      <c r="F11368" s="52">
        <v>484350</v>
      </c>
      <c r="G11368" s="53">
        <f t="array" ref="G11368">SUM(IF(A11368=A$5:A11368,IF(C11368=C$5:C11368,1,0),0))</f>
        <v>45</v>
      </c>
    </row>
    <row r="11369" spans="1:7" x14ac:dyDescent="0.25">
      <c r="A11369" s="52">
        <v>2019</v>
      </c>
      <c r="B11369" s="53" t="str">
        <f t="shared" si="354"/>
        <v>2019_NC46</v>
      </c>
      <c r="C11369" s="52" t="s">
        <v>269</v>
      </c>
      <c r="D11369" s="52" t="s">
        <v>1484</v>
      </c>
      <c r="E11369" s="53" t="str">
        <f t="shared" si="355"/>
        <v>2019_NCHERTFORD</v>
      </c>
      <c r="F11369" s="52">
        <v>484350</v>
      </c>
      <c r="G11369" s="53">
        <f t="array" ref="G11369">SUM(IF(A11369=A$5:A11369,IF(C11369=C$5:C11369,1,0),0))</f>
        <v>46</v>
      </c>
    </row>
    <row r="11370" spans="1:7" x14ac:dyDescent="0.25">
      <c r="A11370" s="52">
        <v>2019</v>
      </c>
      <c r="B11370" s="53" t="str">
        <f t="shared" si="354"/>
        <v>2019_NC47</v>
      </c>
      <c r="C11370" s="52" t="s">
        <v>269</v>
      </c>
      <c r="D11370" s="52" t="s">
        <v>1485</v>
      </c>
      <c r="E11370" s="53" t="str">
        <f t="shared" si="355"/>
        <v>2019_NCHOKE</v>
      </c>
      <c r="F11370" s="52">
        <v>484350</v>
      </c>
      <c r="G11370" s="53">
        <f t="array" ref="G11370">SUM(IF(A11370=A$5:A11370,IF(C11370=C$5:C11370,1,0),0))</f>
        <v>47</v>
      </c>
    </row>
    <row r="11371" spans="1:7" x14ac:dyDescent="0.25">
      <c r="A11371" s="52">
        <v>2019</v>
      </c>
      <c r="B11371" s="53" t="str">
        <f t="shared" si="354"/>
        <v>2019_NC48</v>
      </c>
      <c r="C11371" s="52" t="s">
        <v>269</v>
      </c>
      <c r="D11371" s="52" t="s">
        <v>273</v>
      </c>
      <c r="E11371" s="53" t="str">
        <f t="shared" si="355"/>
        <v>2019_NCHYDE</v>
      </c>
      <c r="F11371" s="52">
        <v>484350</v>
      </c>
      <c r="G11371" s="53">
        <f t="array" ref="G11371">SUM(IF(A11371=A$5:A11371,IF(C11371=C$5:C11371,1,0),0))</f>
        <v>48</v>
      </c>
    </row>
    <row r="11372" spans="1:7" x14ac:dyDescent="0.25">
      <c r="A11372" s="52">
        <v>2019</v>
      </c>
      <c r="B11372" s="53" t="str">
        <f t="shared" si="354"/>
        <v>2019_NC49</v>
      </c>
      <c r="C11372" s="52" t="s">
        <v>269</v>
      </c>
      <c r="D11372" s="52" t="s">
        <v>1486</v>
      </c>
      <c r="E11372" s="53" t="str">
        <f t="shared" si="355"/>
        <v>2019_NCIREDELL</v>
      </c>
      <c r="F11372" s="52">
        <v>484350</v>
      </c>
      <c r="G11372" s="53">
        <f t="array" ref="G11372">SUM(IF(A11372=A$5:A11372,IF(C11372=C$5:C11372,1,0),0))</f>
        <v>49</v>
      </c>
    </row>
    <row r="11373" spans="1:7" x14ac:dyDescent="0.25">
      <c r="A11373" s="52">
        <v>2019</v>
      </c>
      <c r="B11373" s="53" t="str">
        <f t="shared" si="354"/>
        <v>2019_NC50</v>
      </c>
      <c r="C11373" s="52" t="s">
        <v>269</v>
      </c>
      <c r="D11373" s="52" t="s">
        <v>460</v>
      </c>
      <c r="E11373" s="53" t="str">
        <f t="shared" si="355"/>
        <v>2019_NCJACKSON</v>
      </c>
      <c r="F11373" s="52">
        <v>484350</v>
      </c>
      <c r="G11373" s="53">
        <f t="array" ref="G11373">SUM(IF(A11373=A$5:A11373,IF(C11373=C$5:C11373,1,0),0))</f>
        <v>50</v>
      </c>
    </row>
    <row r="11374" spans="1:7" x14ac:dyDescent="0.25">
      <c r="A11374" s="52">
        <v>2019</v>
      </c>
      <c r="B11374" s="53" t="str">
        <f t="shared" si="354"/>
        <v>2019_NC51</v>
      </c>
      <c r="C11374" s="52" t="s">
        <v>269</v>
      </c>
      <c r="D11374" s="52" t="s">
        <v>1487</v>
      </c>
      <c r="E11374" s="53" t="str">
        <f t="shared" si="355"/>
        <v>2019_NCJOHNSTON</v>
      </c>
      <c r="F11374" s="52">
        <v>484350</v>
      </c>
      <c r="G11374" s="53">
        <f t="array" ref="G11374">SUM(IF(A11374=A$5:A11374,IF(C11374=C$5:C11374,1,0),0))</f>
        <v>51</v>
      </c>
    </row>
    <row r="11375" spans="1:7" x14ac:dyDescent="0.25">
      <c r="A11375" s="52">
        <v>2019</v>
      </c>
      <c r="B11375" s="53" t="str">
        <f t="shared" si="354"/>
        <v>2019_NC52</v>
      </c>
      <c r="C11375" s="52" t="s">
        <v>269</v>
      </c>
      <c r="D11375" s="52" t="s">
        <v>732</v>
      </c>
      <c r="E11375" s="53" t="str">
        <f t="shared" si="355"/>
        <v>2019_NCJONES</v>
      </c>
      <c r="F11375" s="52">
        <v>484350</v>
      </c>
      <c r="G11375" s="53">
        <f t="array" ref="G11375">SUM(IF(A11375=A$5:A11375,IF(C11375=C$5:C11375,1,0),0))</f>
        <v>52</v>
      </c>
    </row>
    <row r="11376" spans="1:7" x14ac:dyDescent="0.25">
      <c r="A11376" s="52">
        <v>2019</v>
      </c>
      <c r="B11376" s="53" t="str">
        <f t="shared" si="354"/>
        <v>2019_NC53</v>
      </c>
      <c r="C11376" s="52" t="s">
        <v>269</v>
      </c>
      <c r="D11376" s="52" t="s">
        <v>464</v>
      </c>
      <c r="E11376" s="53" t="str">
        <f t="shared" si="355"/>
        <v>2019_NCLEE</v>
      </c>
      <c r="F11376" s="52">
        <v>484350</v>
      </c>
      <c r="G11376" s="53">
        <f t="array" ref="G11376">SUM(IF(A11376=A$5:A11376,IF(C11376=C$5:C11376,1,0),0))</f>
        <v>53</v>
      </c>
    </row>
    <row r="11377" spans="1:7" x14ac:dyDescent="0.25">
      <c r="A11377" s="52">
        <v>2019</v>
      </c>
      <c r="B11377" s="53" t="str">
        <f t="shared" si="354"/>
        <v>2019_NC54</v>
      </c>
      <c r="C11377" s="52" t="s">
        <v>269</v>
      </c>
      <c r="D11377" s="52" t="s">
        <v>1488</v>
      </c>
      <c r="E11377" s="53" t="str">
        <f t="shared" si="355"/>
        <v>2019_NCLENOIR</v>
      </c>
      <c r="F11377" s="52">
        <v>484350</v>
      </c>
      <c r="G11377" s="53">
        <f t="array" ref="G11377">SUM(IF(A11377=A$5:A11377,IF(C11377=C$5:C11377,1,0),0))</f>
        <v>54</v>
      </c>
    </row>
    <row r="11378" spans="1:7" x14ac:dyDescent="0.25">
      <c r="A11378" s="52">
        <v>2019</v>
      </c>
      <c r="B11378" s="53" t="str">
        <f t="shared" si="354"/>
        <v>2019_NC55</v>
      </c>
      <c r="C11378" s="52" t="s">
        <v>269</v>
      </c>
      <c r="D11378" s="52" t="s">
        <v>221</v>
      </c>
      <c r="E11378" s="53" t="str">
        <f t="shared" si="355"/>
        <v>2019_NCLINCOLN</v>
      </c>
      <c r="F11378" s="52">
        <v>484350</v>
      </c>
      <c r="G11378" s="53">
        <f t="array" ref="G11378">SUM(IF(A11378=A$5:A11378,IF(C11378=C$5:C11378,1,0),0))</f>
        <v>55</v>
      </c>
    </row>
    <row r="11379" spans="1:7" x14ac:dyDescent="0.25">
      <c r="A11379" s="52">
        <v>2019</v>
      </c>
      <c r="B11379" s="53" t="str">
        <f t="shared" si="354"/>
        <v>2019_NC56</v>
      </c>
      <c r="C11379" s="52" t="s">
        <v>269</v>
      </c>
      <c r="D11379" s="52" t="s">
        <v>1489</v>
      </c>
      <c r="E11379" s="53" t="str">
        <f t="shared" si="355"/>
        <v>2019_NCMCDOWELL</v>
      </c>
      <c r="F11379" s="52">
        <v>484350</v>
      </c>
      <c r="G11379" s="53">
        <f t="array" ref="G11379">SUM(IF(A11379=A$5:A11379,IF(C11379=C$5:C11379,1,0),0))</f>
        <v>56</v>
      </c>
    </row>
    <row r="11380" spans="1:7" x14ac:dyDescent="0.25">
      <c r="A11380" s="52">
        <v>2019</v>
      </c>
      <c r="B11380" s="53" t="str">
        <f t="shared" si="354"/>
        <v>2019_NC57</v>
      </c>
      <c r="C11380" s="52" t="s">
        <v>269</v>
      </c>
      <c r="D11380" s="52" t="s">
        <v>288</v>
      </c>
      <c r="E11380" s="53" t="str">
        <f t="shared" si="355"/>
        <v>2019_NCMACON</v>
      </c>
      <c r="F11380" s="52">
        <v>484350</v>
      </c>
      <c r="G11380" s="53">
        <f t="array" ref="G11380">SUM(IF(A11380=A$5:A11380,IF(C11380=C$5:C11380,1,0),0))</f>
        <v>57</v>
      </c>
    </row>
    <row r="11381" spans="1:7" x14ac:dyDescent="0.25">
      <c r="A11381" s="52">
        <v>2019</v>
      </c>
      <c r="B11381" s="53" t="str">
        <f t="shared" si="354"/>
        <v>2019_NC58</v>
      </c>
      <c r="C11381" s="52" t="s">
        <v>269</v>
      </c>
      <c r="D11381" s="52" t="s">
        <v>467</v>
      </c>
      <c r="E11381" s="53" t="str">
        <f t="shared" si="355"/>
        <v>2019_NCMADISON</v>
      </c>
      <c r="F11381" s="52">
        <v>484350</v>
      </c>
      <c r="G11381" s="53">
        <f t="array" ref="G11381">SUM(IF(A11381=A$5:A11381,IF(C11381=C$5:C11381,1,0),0))</f>
        <v>58</v>
      </c>
    </row>
    <row r="11382" spans="1:7" x14ac:dyDescent="0.25">
      <c r="A11382" s="52">
        <v>2019</v>
      </c>
      <c r="B11382" s="53" t="str">
        <f t="shared" si="354"/>
        <v>2019_NC59</v>
      </c>
      <c r="C11382" s="52" t="s">
        <v>269</v>
      </c>
      <c r="D11382" s="52" t="s">
        <v>654</v>
      </c>
      <c r="E11382" s="53" t="str">
        <f t="shared" si="355"/>
        <v>2019_NCMARTIN</v>
      </c>
      <c r="F11382" s="52">
        <v>484350</v>
      </c>
      <c r="G11382" s="53">
        <f t="array" ref="G11382">SUM(IF(A11382=A$5:A11382,IF(C11382=C$5:C11382,1,0),0))</f>
        <v>59</v>
      </c>
    </row>
    <row r="11383" spans="1:7" x14ac:dyDescent="0.25">
      <c r="A11383" s="52">
        <v>2019</v>
      </c>
      <c r="B11383" s="53" t="str">
        <f t="shared" si="354"/>
        <v>2019_NC60</v>
      </c>
      <c r="C11383" s="52" t="s">
        <v>269</v>
      </c>
      <c r="D11383" s="52" t="s">
        <v>1490</v>
      </c>
      <c r="E11383" s="53" t="str">
        <f t="shared" si="355"/>
        <v>2019_NCMECKLENBURG</v>
      </c>
      <c r="F11383" s="52">
        <v>484350</v>
      </c>
      <c r="G11383" s="53">
        <f t="array" ref="G11383">SUM(IF(A11383=A$5:A11383,IF(C11383=C$5:C11383,1,0),0))</f>
        <v>60</v>
      </c>
    </row>
    <row r="11384" spans="1:7" x14ac:dyDescent="0.25">
      <c r="A11384" s="52">
        <v>2019</v>
      </c>
      <c r="B11384" s="53" t="str">
        <f t="shared" si="354"/>
        <v>2019_NC61</v>
      </c>
      <c r="C11384" s="52" t="s">
        <v>269</v>
      </c>
      <c r="D11384" s="52" t="s">
        <v>740</v>
      </c>
      <c r="E11384" s="53" t="str">
        <f t="shared" si="355"/>
        <v>2019_NCMITCHELL</v>
      </c>
      <c r="F11384" s="52">
        <v>484350</v>
      </c>
      <c r="G11384" s="53">
        <f t="array" ref="G11384">SUM(IF(A11384=A$5:A11384,IF(C11384=C$5:C11384,1,0),0))</f>
        <v>61</v>
      </c>
    </row>
    <row r="11385" spans="1:7" x14ac:dyDescent="0.25">
      <c r="A11385" s="52">
        <v>2019</v>
      </c>
      <c r="B11385" s="53" t="str">
        <f t="shared" si="354"/>
        <v>2019_NC62</v>
      </c>
      <c r="C11385" s="52" t="s">
        <v>269</v>
      </c>
      <c r="D11385" s="52" t="s">
        <v>232</v>
      </c>
      <c r="E11385" s="53" t="str">
        <f t="shared" si="355"/>
        <v>2019_NCMONTGOMERY</v>
      </c>
      <c r="F11385" s="52">
        <v>484350</v>
      </c>
      <c r="G11385" s="53">
        <f t="array" ref="G11385">SUM(IF(A11385=A$5:A11385,IF(C11385=C$5:C11385,1,0),0))</f>
        <v>62</v>
      </c>
    </row>
    <row r="11386" spans="1:7" x14ac:dyDescent="0.25">
      <c r="A11386" s="52">
        <v>2019</v>
      </c>
      <c r="B11386" s="53" t="str">
        <f t="shared" si="354"/>
        <v>2019_NC63</v>
      </c>
      <c r="C11386" s="52" t="s">
        <v>269</v>
      </c>
      <c r="D11386" s="52" t="s">
        <v>1491</v>
      </c>
      <c r="E11386" s="53" t="str">
        <f t="shared" si="355"/>
        <v>2019_NCMOORE</v>
      </c>
      <c r="F11386" s="52">
        <v>484350</v>
      </c>
      <c r="G11386" s="53">
        <f t="array" ref="G11386">SUM(IF(A11386=A$5:A11386,IF(C11386=C$5:C11386,1,0),0))</f>
        <v>63</v>
      </c>
    </row>
    <row r="11387" spans="1:7" x14ac:dyDescent="0.25">
      <c r="A11387" s="52">
        <v>2019</v>
      </c>
      <c r="B11387" s="53" t="str">
        <f t="shared" si="354"/>
        <v>2019_NC64</v>
      </c>
      <c r="C11387" s="52" t="s">
        <v>269</v>
      </c>
      <c r="D11387" s="52" t="s">
        <v>1492</v>
      </c>
      <c r="E11387" s="53" t="str">
        <f t="shared" si="355"/>
        <v>2019_NCNASH</v>
      </c>
      <c r="F11387" s="52">
        <v>484350</v>
      </c>
      <c r="G11387" s="53">
        <f t="array" ref="G11387">SUM(IF(A11387=A$5:A11387,IF(C11387=C$5:C11387,1,0),0))</f>
        <v>64</v>
      </c>
    </row>
    <row r="11388" spans="1:7" x14ac:dyDescent="0.25">
      <c r="A11388" s="52">
        <v>2019</v>
      </c>
      <c r="B11388" s="53" t="str">
        <f t="shared" si="354"/>
        <v>2019_NC65</v>
      </c>
      <c r="C11388" s="52" t="s">
        <v>269</v>
      </c>
      <c r="D11388" s="52" t="s">
        <v>1493</v>
      </c>
      <c r="E11388" s="53" t="str">
        <f t="shared" si="355"/>
        <v>2019_NCNEW HANOVER</v>
      </c>
      <c r="F11388" s="52">
        <v>484350</v>
      </c>
      <c r="G11388" s="53">
        <f t="array" ref="G11388">SUM(IF(A11388=A$5:A11388,IF(C11388=C$5:C11388,1,0),0))</f>
        <v>65</v>
      </c>
    </row>
    <row r="11389" spans="1:7" x14ac:dyDescent="0.25">
      <c r="A11389" s="52">
        <v>2019</v>
      </c>
      <c r="B11389" s="53" t="str">
        <f t="shared" si="354"/>
        <v>2019_NC66</v>
      </c>
      <c r="C11389" s="52" t="s">
        <v>269</v>
      </c>
      <c r="D11389" s="52" t="s">
        <v>1494</v>
      </c>
      <c r="E11389" s="53" t="str">
        <f t="shared" si="355"/>
        <v>2019_NCNORTHAMPTON</v>
      </c>
      <c r="F11389" s="52">
        <v>484350</v>
      </c>
      <c r="G11389" s="53">
        <f t="array" ref="G11389">SUM(IF(A11389=A$5:A11389,IF(C11389=C$5:C11389,1,0),0))</f>
        <v>66</v>
      </c>
    </row>
    <row r="11390" spans="1:7" x14ac:dyDescent="0.25">
      <c r="A11390" s="52">
        <v>2019</v>
      </c>
      <c r="B11390" s="53" t="str">
        <f t="shared" si="354"/>
        <v>2019_NC67</v>
      </c>
      <c r="C11390" s="52" t="s">
        <v>269</v>
      </c>
      <c r="D11390" s="52" t="s">
        <v>1495</v>
      </c>
      <c r="E11390" s="53" t="str">
        <f t="shared" si="355"/>
        <v>2019_NCONSLOW</v>
      </c>
      <c r="F11390" s="52">
        <v>484350</v>
      </c>
      <c r="G11390" s="53">
        <f t="array" ref="G11390">SUM(IF(A11390=A$5:A11390,IF(C11390=C$5:C11390,1,0),0))</f>
        <v>67</v>
      </c>
    </row>
    <row r="11391" spans="1:7" x14ac:dyDescent="0.25">
      <c r="A11391" s="52">
        <v>2019</v>
      </c>
      <c r="B11391" s="53" t="str">
        <f t="shared" si="354"/>
        <v>2019_NC68</v>
      </c>
      <c r="C11391" s="52" t="s">
        <v>269</v>
      </c>
      <c r="D11391" s="52" t="s">
        <v>169</v>
      </c>
      <c r="E11391" s="53" t="str">
        <f t="shared" si="355"/>
        <v>2019_NCORANGE</v>
      </c>
      <c r="F11391" s="52">
        <v>484350</v>
      </c>
      <c r="G11391" s="53">
        <f t="array" ref="G11391">SUM(IF(A11391=A$5:A11391,IF(C11391=C$5:C11391,1,0),0))</f>
        <v>68</v>
      </c>
    </row>
    <row r="11392" spans="1:7" x14ac:dyDescent="0.25">
      <c r="A11392" s="52">
        <v>2019</v>
      </c>
      <c r="B11392" s="53" t="str">
        <f t="shared" si="354"/>
        <v>2019_NC69</v>
      </c>
      <c r="C11392" s="52" t="s">
        <v>269</v>
      </c>
      <c r="D11392" s="52" t="s">
        <v>1496</v>
      </c>
      <c r="E11392" s="53" t="str">
        <f t="shared" si="355"/>
        <v>2019_NCPAMLICO</v>
      </c>
      <c r="F11392" s="52">
        <v>484350</v>
      </c>
      <c r="G11392" s="53">
        <f t="array" ref="G11392">SUM(IF(A11392=A$5:A11392,IF(C11392=C$5:C11392,1,0),0))</f>
        <v>69</v>
      </c>
    </row>
    <row r="11393" spans="1:7" x14ac:dyDescent="0.25">
      <c r="A11393" s="52">
        <v>2019</v>
      </c>
      <c r="B11393" s="53" t="str">
        <f t="shared" si="354"/>
        <v>2019_NC70</v>
      </c>
      <c r="C11393" s="52" t="s">
        <v>269</v>
      </c>
      <c r="D11393" s="52" t="s">
        <v>274</v>
      </c>
      <c r="E11393" s="53" t="str">
        <f t="shared" si="355"/>
        <v>2019_NCPASQUOTANK</v>
      </c>
      <c r="F11393" s="52">
        <v>625500</v>
      </c>
      <c r="G11393" s="53">
        <f t="array" ref="G11393">SUM(IF(A11393=A$5:A11393,IF(C11393=C$5:C11393,1,0),0))</f>
        <v>70</v>
      </c>
    </row>
    <row r="11394" spans="1:7" x14ac:dyDescent="0.25">
      <c r="A11394" s="52">
        <v>2019</v>
      </c>
      <c r="B11394" s="53" t="str">
        <f t="shared" si="354"/>
        <v>2019_NC71</v>
      </c>
      <c r="C11394" s="52" t="s">
        <v>269</v>
      </c>
      <c r="D11394" s="52" t="s">
        <v>1497</v>
      </c>
      <c r="E11394" s="53" t="str">
        <f t="shared" si="355"/>
        <v>2019_NCPENDER</v>
      </c>
      <c r="F11394" s="52">
        <v>484350</v>
      </c>
      <c r="G11394" s="53">
        <f t="array" ref="G11394">SUM(IF(A11394=A$5:A11394,IF(C11394=C$5:C11394,1,0),0))</f>
        <v>71</v>
      </c>
    </row>
    <row r="11395" spans="1:7" x14ac:dyDescent="0.25">
      <c r="A11395" s="52">
        <v>2019</v>
      </c>
      <c r="B11395" s="53" t="str">
        <f t="shared" si="354"/>
        <v>2019_NC72</v>
      </c>
      <c r="C11395" s="52" t="s">
        <v>269</v>
      </c>
      <c r="D11395" s="52" t="s">
        <v>275</v>
      </c>
      <c r="E11395" s="53" t="str">
        <f t="shared" si="355"/>
        <v>2019_NCPERQUIMANS</v>
      </c>
      <c r="F11395" s="52">
        <v>625500</v>
      </c>
      <c r="G11395" s="53">
        <f t="array" ref="G11395">SUM(IF(A11395=A$5:A11395,IF(C11395=C$5:C11395,1,0),0))</f>
        <v>72</v>
      </c>
    </row>
    <row r="11396" spans="1:7" x14ac:dyDescent="0.25">
      <c r="A11396" s="52">
        <v>2019</v>
      </c>
      <c r="B11396" s="53" t="str">
        <f t="shared" si="354"/>
        <v>2019_NC73</v>
      </c>
      <c r="C11396" s="52" t="s">
        <v>269</v>
      </c>
      <c r="D11396" s="52" t="s">
        <v>1498</v>
      </c>
      <c r="E11396" s="53" t="str">
        <f t="shared" si="355"/>
        <v>2019_NCPERSON</v>
      </c>
      <c r="F11396" s="52">
        <v>484350</v>
      </c>
      <c r="G11396" s="53">
        <f t="array" ref="G11396">SUM(IF(A11396=A$5:A11396,IF(C11396=C$5:C11396,1,0),0))</f>
        <v>73</v>
      </c>
    </row>
    <row r="11397" spans="1:7" x14ac:dyDescent="0.25">
      <c r="A11397" s="52">
        <v>2019</v>
      </c>
      <c r="B11397" s="53" t="str">
        <f t="shared" si="354"/>
        <v>2019_NC74</v>
      </c>
      <c r="C11397" s="52" t="s">
        <v>269</v>
      </c>
      <c r="D11397" s="52" t="s">
        <v>1499</v>
      </c>
      <c r="E11397" s="53" t="str">
        <f t="shared" si="355"/>
        <v>2019_NCPITT</v>
      </c>
      <c r="F11397" s="52">
        <v>484350</v>
      </c>
      <c r="G11397" s="53">
        <f t="array" ref="G11397">SUM(IF(A11397=A$5:A11397,IF(C11397=C$5:C11397,1,0),0))</f>
        <v>74</v>
      </c>
    </row>
    <row r="11398" spans="1:7" x14ac:dyDescent="0.25">
      <c r="A11398" s="52">
        <v>2019</v>
      </c>
      <c r="B11398" s="53" t="str">
        <f t="shared" ref="B11398:B11461" si="356">A11398&amp;"_"&amp;C11398&amp;G11398</f>
        <v>2019_NC75</v>
      </c>
      <c r="C11398" s="52" t="s">
        <v>269</v>
      </c>
      <c r="D11398" s="52" t="s">
        <v>535</v>
      </c>
      <c r="E11398" s="53" t="str">
        <f t="shared" ref="E11398:E11461" si="357">A11398&amp;"_"&amp;C11398&amp;D11398</f>
        <v>2019_NCPOLK</v>
      </c>
      <c r="F11398" s="52">
        <v>484350</v>
      </c>
      <c r="G11398" s="53">
        <f t="array" ref="G11398">SUM(IF(A11398=A$5:A11398,IF(C11398=C$5:C11398,1,0),0))</f>
        <v>75</v>
      </c>
    </row>
    <row r="11399" spans="1:7" x14ac:dyDescent="0.25">
      <c r="A11399" s="52">
        <v>2019</v>
      </c>
      <c r="B11399" s="53" t="str">
        <f t="shared" si="356"/>
        <v>2019_NC76</v>
      </c>
      <c r="C11399" s="52" t="s">
        <v>269</v>
      </c>
      <c r="D11399" s="52" t="s">
        <v>475</v>
      </c>
      <c r="E11399" s="53" t="str">
        <f t="shared" si="357"/>
        <v>2019_NCRANDOLPH</v>
      </c>
      <c r="F11399" s="52">
        <v>484350</v>
      </c>
      <c r="G11399" s="53">
        <f t="array" ref="G11399">SUM(IF(A11399=A$5:A11399,IF(C11399=C$5:C11399,1,0),0))</f>
        <v>76</v>
      </c>
    </row>
    <row r="11400" spans="1:7" x14ac:dyDescent="0.25">
      <c r="A11400" s="52">
        <v>2019</v>
      </c>
      <c r="B11400" s="53" t="str">
        <f t="shared" si="356"/>
        <v>2019_NC77</v>
      </c>
      <c r="C11400" s="52" t="s">
        <v>269</v>
      </c>
      <c r="D11400" s="52" t="s">
        <v>266</v>
      </c>
      <c r="E11400" s="53" t="str">
        <f t="shared" si="357"/>
        <v>2019_NCRICHMOND</v>
      </c>
      <c r="F11400" s="52">
        <v>484350</v>
      </c>
      <c r="G11400" s="53">
        <f t="array" ref="G11400">SUM(IF(A11400=A$5:A11400,IF(C11400=C$5:C11400,1,0),0))</f>
        <v>77</v>
      </c>
    </row>
    <row r="11401" spans="1:7" x14ac:dyDescent="0.25">
      <c r="A11401" s="52">
        <v>2019</v>
      </c>
      <c r="B11401" s="53" t="str">
        <f t="shared" si="356"/>
        <v>2019_NC78</v>
      </c>
      <c r="C11401" s="52" t="s">
        <v>269</v>
      </c>
      <c r="D11401" s="52" t="s">
        <v>1500</v>
      </c>
      <c r="E11401" s="53" t="str">
        <f t="shared" si="357"/>
        <v>2019_NCROBESON</v>
      </c>
      <c r="F11401" s="52">
        <v>484350</v>
      </c>
      <c r="G11401" s="53">
        <f t="array" ref="G11401">SUM(IF(A11401=A$5:A11401,IF(C11401=C$5:C11401,1,0),0))</f>
        <v>78</v>
      </c>
    </row>
    <row r="11402" spans="1:7" x14ac:dyDescent="0.25">
      <c r="A11402" s="52">
        <v>2019</v>
      </c>
      <c r="B11402" s="53" t="str">
        <f t="shared" si="356"/>
        <v>2019_NC79</v>
      </c>
      <c r="C11402" s="52" t="s">
        <v>269</v>
      </c>
      <c r="D11402" s="52" t="s">
        <v>246</v>
      </c>
      <c r="E11402" s="53" t="str">
        <f t="shared" si="357"/>
        <v>2019_NCROCKINGHAM</v>
      </c>
      <c r="F11402" s="52">
        <v>484350</v>
      </c>
      <c r="G11402" s="53">
        <f t="array" ref="G11402">SUM(IF(A11402=A$5:A11402,IF(C11402=C$5:C11402,1,0),0))</f>
        <v>79</v>
      </c>
    </row>
    <row r="11403" spans="1:7" x14ac:dyDescent="0.25">
      <c r="A11403" s="52">
        <v>2019</v>
      </c>
      <c r="B11403" s="53" t="str">
        <f t="shared" si="356"/>
        <v>2019_NC80</v>
      </c>
      <c r="C11403" s="52" t="s">
        <v>269</v>
      </c>
      <c r="D11403" s="52" t="s">
        <v>1047</v>
      </c>
      <c r="E11403" s="53" t="str">
        <f t="shared" si="357"/>
        <v>2019_NCROWAN</v>
      </c>
      <c r="F11403" s="52">
        <v>484350</v>
      </c>
      <c r="G11403" s="53">
        <f t="array" ref="G11403">SUM(IF(A11403=A$5:A11403,IF(C11403=C$5:C11403,1,0),0))</f>
        <v>80</v>
      </c>
    </row>
    <row r="11404" spans="1:7" x14ac:dyDescent="0.25">
      <c r="A11404" s="52">
        <v>2019</v>
      </c>
      <c r="B11404" s="53" t="str">
        <f t="shared" si="356"/>
        <v>2019_NC81</v>
      </c>
      <c r="C11404" s="52" t="s">
        <v>269</v>
      </c>
      <c r="D11404" s="52" t="s">
        <v>291</v>
      </c>
      <c r="E11404" s="53" t="str">
        <f t="shared" si="357"/>
        <v>2019_NCRUTHERFORD</v>
      </c>
      <c r="F11404" s="52">
        <v>484350</v>
      </c>
      <c r="G11404" s="53">
        <f t="array" ref="G11404">SUM(IF(A11404=A$5:A11404,IF(C11404=C$5:C11404,1,0),0))</f>
        <v>81</v>
      </c>
    </row>
    <row r="11405" spans="1:7" x14ac:dyDescent="0.25">
      <c r="A11405" s="52">
        <v>2019</v>
      </c>
      <c r="B11405" s="53" t="str">
        <f t="shared" si="356"/>
        <v>2019_NC82</v>
      </c>
      <c r="C11405" s="52" t="s">
        <v>269</v>
      </c>
      <c r="D11405" s="52" t="s">
        <v>1501</v>
      </c>
      <c r="E11405" s="53" t="str">
        <f t="shared" si="357"/>
        <v>2019_NCSAMPSON</v>
      </c>
      <c r="F11405" s="52">
        <v>484350</v>
      </c>
      <c r="G11405" s="53">
        <f t="array" ref="G11405">SUM(IF(A11405=A$5:A11405,IF(C11405=C$5:C11405,1,0),0))</f>
        <v>82</v>
      </c>
    </row>
    <row r="11406" spans="1:7" x14ac:dyDescent="0.25">
      <c r="A11406" s="52">
        <v>2019</v>
      </c>
      <c r="B11406" s="53" t="str">
        <f t="shared" si="356"/>
        <v>2019_NC83</v>
      </c>
      <c r="C11406" s="52" t="s">
        <v>269</v>
      </c>
      <c r="D11406" s="52" t="s">
        <v>1309</v>
      </c>
      <c r="E11406" s="53" t="str">
        <f t="shared" si="357"/>
        <v>2019_NCSCOTLAND</v>
      </c>
      <c r="F11406" s="52">
        <v>484350</v>
      </c>
      <c r="G11406" s="53">
        <f t="array" ref="G11406">SUM(IF(A11406=A$5:A11406,IF(C11406=C$5:C11406,1,0),0))</f>
        <v>83</v>
      </c>
    </row>
    <row r="11407" spans="1:7" x14ac:dyDescent="0.25">
      <c r="A11407" s="52">
        <v>2019</v>
      </c>
      <c r="B11407" s="53" t="str">
        <f t="shared" si="356"/>
        <v>2019_NC84</v>
      </c>
      <c r="C11407" s="52" t="s">
        <v>269</v>
      </c>
      <c r="D11407" s="52" t="s">
        <v>1502</v>
      </c>
      <c r="E11407" s="53" t="str">
        <f t="shared" si="357"/>
        <v>2019_NCSTANLY</v>
      </c>
      <c r="F11407" s="52">
        <v>484350</v>
      </c>
      <c r="G11407" s="53">
        <f t="array" ref="G11407">SUM(IF(A11407=A$5:A11407,IF(C11407=C$5:C11407,1,0),0))</f>
        <v>84</v>
      </c>
    </row>
    <row r="11408" spans="1:7" x14ac:dyDescent="0.25">
      <c r="A11408" s="52">
        <v>2019</v>
      </c>
      <c r="B11408" s="53" t="str">
        <f t="shared" si="356"/>
        <v>2019_NC85</v>
      </c>
      <c r="C11408" s="52" t="s">
        <v>269</v>
      </c>
      <c r="D11408" s="52" t="s">
        <v>1503</v>
      </c>
      <c r="E11408" s="53" t="str">
        <f t="shared" si="357"/>
        <v>2019_NCSTOKES</v>
      </c>
      <c r="F11408" s="52">
        <v>484350</v>
      </c>
      <c r="G11408" s="53">
        <f t="array" ref="G11408">SUM(IF(A11408=A$5:A11408,IF(C11408=C$5:C11408,1,0),0))</f>
        <v>85</v>
      </c>
    </row>
    <row r="11409" spans="1:7" x14ac:dyDescent="0.25">
      <c r="A11409" s="52">
        <v>2019</v>
      </c>
      <c r="B11409" s="53" t="str">
        <f t="shared" si="356"/>
        <v>2019_NC86</v>
      </c>
      <c r="C11409" s="52" t="s">
        <v>269</v>
      </c>
      <c r="D11409" s="52" t="s">
        <v>335</v>
      </c>
      <c r="E11409" s="53" t="str">
        <f t="shared" si="357"/>
        <v>2019_NCSURRY</v>
      </c>
      <c r="F11409" s="52">
        <v>484350</v>
      </c>
      <c r="G11409" s="53">
        <f t="array" ref="G11409">SUM(IF(A11409=A$5:A11409,IF(C11409=C$5:C11409,1,0),0))</f>
        <v>86</v>
      </c>
    </row>
    <row r="11410" spans="1:7" x14ac:dyDescent="0.25">
      <c r="A11410" s="52">
        <v>2019</v>
      </c>
      <c r="B11410" s="53" t="str">
        <f t="shared" si="356"/>
        <v>2019_NC87</v>
      </c>
      <c r="C11410" s="52" t="s">
        <v>269</v>
      </c>
      <c r="D11410" s="52" t="s">
        <v>1504</v>
      </c>
      <c r="E11410" s="53" t="str">
        <f t="shared" si="357"/>
        <v>2019_NCSWAIN</v>
      </c>
      <c r="F11410" s="52">
        <v>484350</v>
      </c>
      <c r="G11410" s="53">
        <f t="array" ref="G11410">SUM(IF(A11410=A$5:A11410,IF(C11410=C$5:C11410,1,0),0))</f>
        <v>87</v>
      </c>
    </row>
    <row r="11411" spans="1:7" x14ac:dyDescent="0.25">
      <c r="A11411" s="52">
        <v>2019</v>
      </c>
      <c r="B11411" s="53" t="str">
        <f t="shared" si="356"/>
        <v>2019_NC88</v>
      </c>
      <c r="C11411" s="52" t="s">
        <v>269</v>
      </c>
      <c r="D11411" s="52" t="s">
        <v>1505</v>
      </c>
      <c r="E11411" s="53" t="str">
        <f t="shared" si="357"/>
        <v>2019_NCTRANSYLVANIA</v>
      </c>
      <c r="F11411" s="52">
        <v>484350</v>
      </c>
      <c r="G11411" s="53">
        <f t="array" ref="G11411">SUM(IF(A11411=A$5:A11411,IF(C11411=C$5:C11411,1,0),0))</f>
        <v>88</v>
      </c>
    </row>
    <row r="11412" spans="1:7" x14ac:dyDescent="0.25">
      <c r="A11412" s="52">
        <v>2019</v>
      </c>
      <c r="B11412" s="53" t="str">
        <f t="shared" si="356"/>
        <v>2019_NC89</v>
      </c>
      <c r="C11412" s="52" t="s">
        <v>269</v>
      </c>
      <c r="D11412" s="52" t="s">
        <v>1506</v>
      </c>
      <c r="E11412" s="53" t="str">
        <f t="shared" si="357"/>
        <v>2019_NCTYRRELL</v>
      </c>
      <c r="F11412" s="52">
        <v>484350</v>
      </c>
      <c r="G11412" s="53">
        <f t="array" ref="G11412">SUM(IF(A11412=A$5:A11412,IF(C11412=C$5:C11412,1,0),0))</f>
        <v>89</v>
      </c>
    </row>
    <row r="11413" spans="1:7" x14ac:dyDescent="0.25">
      <c r="A11413" s="52">
        <v>2019</v>
      </c>
      <c r="B11413" s="53" t="str">
        <f t="shared" si="356"/>
        <v>2019_NC90</v>
      </c>
      <c r="C11413" s="52" t="s">
        <v>269</v>
      </c>
      <c r="D11413" s="52" t="s">
        <v>258</v>
      </c>
      <c r="E11413" s="53" t="str">
        <f t="shared" si="357"/>
        <v>2019_NCUNION</v>
      </c>
      <c r="F11413" s="52">
        <v>484350</v>
      </c>
      <c r="G11413" s="53">
        <f t="array" ref="G11413">SUM(IF(A11413=A$5:A11413,IF(C11413=C$5:C11413,1,0),0))</f>
        <v>90</v>
      </c>
    </row>
    <row r="11414" spans="1:7" x14ac:dyDescent="0.25">
      <c r="A11414" s="52">
        <v>2019</v>
      </c>
      <c r="B11414" s="53" t="str">
        <f t="shared" si="356"/>
        <v>2019_NC91</v>
      </c>
      <c r="C11414" s="52" t="s">
        <v>269</v>
      </c>
      <c r="D11414" s="52" t="s">
        <v>1507</v>
      </c>
      <c r="E11414" s="53" t="str">
        <f t="shared" si="357"/>
        <v>2019_NCVANCE</v>
      </c>
      <c r="F11414" s="52">
        <v>484350</v>
      </c>
      <c r="G11414" s="53">
        <f t="array" ref="G11414">SUM(IF(A11414=A$5:A11414,IF(C11414=C$5:C11414,1,0),0))</f>
        <v>91</v>
      </c>
    </row>
    <row r="11415" spans="1:7" x14ac:dyDescent="0.25">
      <c r="A11415" s="52">
        <v>2019</v>
      </c>
      <c r="B11415" s="53" t="str">
        <f t="shared" si="356"/>
        <v>2019_NC92</v>
      </c>
      <c r="C11415" s="52" t="s">
        <v>269</v>
      </c>
      <c r="D11415" s="52" t="s">
        <v>1508</v>
      </c>
      <c r="E11415" s="53" t="str">
        <f t="shared" si="357"/>
        <v>2019_NCWAKE</v>
      </c>
      <c r="F11415" s="52">
        <v>484350</v>
      </c>
      <c r="G11415" s="53">
        <f t="array" ref="G11415">SUM(IF(A11415=A$5:A11415,IF(C11415=C$5:C11415,1,0),0))</f>
        <v>92</v>
      </c>
    </row>
    <row r="11416" spans="1:7" x14ac:dyDescent="0.25">
      <c r="A11416" s="52">
        <v>2019</v>
      </c>
      <c r="B11416" s="53" t="str">
        <f t="shared" si="356"/>
        <v>2019_NC93</v>
      </c>
      <c r="C11416" s="52" t="s">
        <v>269</v>
      </c>
      <c r="D11416" s="52" t="s">
        <v>336</v>
      </c>
      <c r="E11416" s="53" t="str">
        <f t="shared" si="357"/>
        <v>2019_NCWARREN</v>
      </c>
      <c r="F11416" s="52">
        <v>484350</v>
      </c>
      <c r="G11416" s="53">
        <f t="array" ref="G11416">SUM(IF(A11416=A$5:A11416,IF(C11416=C$5:C11416,1,0),0))</f>
        <v>93</v>
      </c>
    </row>
    <row r="11417" spans="1:7" x14ac:dyDescent="0.25">
      <c r="A11417" s="52">
        <v>2019</v>
      </c>
      <c r="B11417" s="53" t="str">
        <f t="shared" si="356"/>
        <v>2019_NC94</v>
      </c>
      <c r="C11417" s="52" t="s">
        <v>269</v>
      </c>
      <c r="D11417" s="52" t="s">
        <v>125</v>
      </c>
      <c r="E11417" s="53" t="str">
        <f t="shared" si="357"/>
        <v>2019_NCWASHINGTON</v>
      </c>
      <c r="F11417" s="52">
        <v>484350</v>
      </c>
      <c r="G11417" s="53">
        <f t="array" ref="G11417">SUM(IF(A11417=A$5:A11417,IF(C11417=C$5:C11417,1,0),0))</f>
        <v>94</v>
      </c>
    </row>
    <row r="11418" spans="1:7" x14ac:dyDescent="0.25">
      <c r="A11418" s="52">
        <v>2019</v>
      </c>
      <c r="B11418" s="53" t="str">
        <f t="shared" si="356"/>
        <v>2019_NC95</v>
      </c>
      <c r="C11418" s="52" t="s">
        <v>269</v>
      </c>
      <c r="D11418" s="52" t="s">
        <v>1509</v>
      </c>
      <c r="E11418" s="53" t="str">
        <f t="shared" si="357"/>
        <v>2019_NCWATAUGA</v>
      </c>
      <c r="F11418" s="52">
        <v>484350</v>
      </c>
      <c r="G11418" s="53">
        <f t="array" ref="G11418">SUM(IF(A11418=A$5:A11418,IF(C11418=C$5:C11418,1,0),0))</f>
        <v>95</v>
      </c>
    </row>
    <row r="11419" spans="1:7" x14ac:dyDescent="0.25">
      <c r="A11419" s="52">
        <v>2019</v>
      </c>
      <c r="B11419" s="53" t="str">
        <f t="shared" si="356"/>
        <v>2019_NC96</v>
      </c>
      <c r="C11419" s="52" t="s">
        <v>269</v>
      </c>
      <c r="D11419" s="52" t="s">
        <v>770</v>
      </c>
      <c r="E11419" s="53" t="str">
        <f t="shared" si="357"/>
        <v>2019_NCWAYNE</v>
      </c>
      <c r="F11419" s="52">
        <v>484350</v>
      </c>
      <c r="G11419" s="53">
        <f t="array" ref="G11419">SUM(IF(A11419=A$5:A11419,IF(C11419=C$5:C11419,1,0),0))</f>
        <v>96</v>
      </c>
    </row>
    <row r="11420" spans="1:7" x14ac:dyDescent="0.25">
      <c r="A11420" s="52">
        <v>2019</v>
      </c>
      <c r="B11420" s="53" t="str">
        <f t="shared" si="356"/>
        <v>2019_NC97</v>
      </c>
      <c r="C11420" s="52" t="s">
        <v>269</v>
      </c>
      <c r="D11420" s="52" t="s">
        <v>774</v>
      </c>
      <c r="E11420" s="53" t="str">
        <f t="shared" si="357"/>
        <v>2019_NCWILKES</v>
      </c>
      <c r="F11420" s="52">
        <v>484350</v>
      </c>
      <c r="G11420" s="53">
        <f t="array" ref="G11420">SUM(IF(A11420=A$5:A11420,IF(C11420=C$5:C11420,1,0),0))</f>
        <v>97</v>
      </c>
    </row>
    <row r="11421" spans="1:7" x14ac:dyDescent="0.25">
      <c r="A11421" s="52">
        <v>2019</v>
      </c>
      <c r="B11421" s="53" t="str">
        <f t="shared" si="356"/>
        <v>2019_NC98</v>
      </c>
      <c r="C11421" s="52" t="s">
        <v>269</v>
      </c>
      <c r="D11421" s="52" t="s">
        <v>296</v>
      </c>
      <c r="E11421" s="53" t="str">
        <f t="shared" si="357"/>
        <v>2019_NCWILSON</v>
      </c>
      <c r="F11421" s="52">
        <v>484350</v>
      </c>
      <c r="G11421" s="53">
        <f t="array" ref="G11421">SUM(IF(A11421=A$5:A11421,IF(C11421=C$5:C11421,1,0),0))</f>
        <v>98</v>
      </c>
    </row>
    <row r="11422" spans="1:7" x14ac:dyDescent="0.25">
      <c r="A11422" s="52">
        <v>2019</v>
      </c>
      <c r="B11422" s="53" t="str">
        <f t="shared" si="356"/>
        <v>2019_NC99</v>
      </c>
      <c r="C11422" s="52" t="s">
        <v>269</v>
      </c>
      <c r="D11422" s="52" t="s">
        <v>1510</v>
      </c>
      <c r="E11422" s="53" t="str">
        <f t="shared" si="357"/>
        <v>2019_NCYADKIN</v>
      </c>
      <c r="F11422" s="52">
        <v>484350</v>
      </c>
      <c r="G11422" s="53">
        <f t="array" ref="G11422">SUM(IF(A11422=A$5:A11422,IF(C11422=C$5:C11422,1,0),0))</f>
        <v>99</v>
      </c>
    </row>
    <row r="11423" spans="1:7" x14ac:dyDescent="0.25">
      <c r="A11423" s="52">
        <v>2019</v>
      </c>
      <c r="B11423" s="53" t="str">
        <f t="shared" si="356"/>
        <v>2019_NC100</v>
      </c>
      <c r="C11423" s="52" t="s">
        <v>269</v>
      </c>
      <c r="D11423" s="52" t="s">
        <v>1511</v>
      </c>
      <c r="E11423" s="53" t="str">
        <f t="shared" si="357"/>
        <v>2019_NCYANCEY</v>
      </c>
      <c r="F11423" s="52">
        <v>484350</v>
      </c>
      <c r="G11423" s="53">
        <f t="array" ref="G11423">SUM(IF(A11423=A$5:A11423,IF(C11423=C$5:C11423,1,0),0))</f>
        <v>100</v>
      </c>
    </row>
    <row r="11424" spans="1:7" x14ac:dyDescent="0.25">
      <c r="A11424" s="52">
        <v>2019</v>
      </c>
      <c r="B11424" s="53" t="str">
        <f t="shared" si="356"/>
        <v>2019_ND1</v>
      </c>
      <c r="C11424" s="52" t="s">
        <v>383</v>
      </c>
      <c r="D11424" s="52" t="s">
        <v>184</v>
      </c>
      <c r="E11424" s="53" t="str">
        <f t="shared" si="357"/>
        <v>2019_NDADAMS</v>
      </c>
      <c r="F11424" s="52">
        <v>484350</v>
      </c>
      <c r="G11424" s="53">
        <f t="array" ref="G11424">SUM(IF(A11424=A$5:A11424,IF(C11424=C$5:C11424,1,0),0))</f>
        <v>1</v>
      </c>
    </row>
    <row r="11425" spans="1:7" x14ac:dyDescent="0.25">
      <c r="A11425" s="52">
        <v>2019</v>
      </c>
      <c r="B11425" s="53" t="str">
        <f t="shared" si="356"/>
        <v>2019_ND2</v>
      </c>
      <c r="C11425" s="52" t="s">
        <v>383</v>
      </c>
      <c r="D11425" s="52" t="s">
        <v>1512</v>
      </c>
      <c r="E11425" s="53" t="str">
        <f t="shared" si="357"/>
        <v>2019_NDBARNES</v>
      </c>
      <c r="F11425" s="52">
        <v>484350</v>
      </c>
      <c r="G11425" s="53">
        <f t="array" ref="G11425">SUM(IF(A11425=A$5:A11425,IF(C11425=C$5:C11425,1,0),0))</f>
        <v>2</v>
      </c>
    </row>
    <row r="11426" spans="1:7" x14ac:dyDescent="0.25">
      <c r="A11426" s="52">
        <v>2019</v>
      </c>
      <c r="B11426" s="53" t="str">
        <f t="shared" si="356"/>
        <v>2019_ND3</v>
      </c>
      <c r="C11426" s="52" t="s">
        <v>383</v>
      </c>
      <c r="D11426" s="52" t="s">
        <v>1513</v>
      </c>
      <c r="E11426" s="53" t="str">
        <f t="shared" si="357"/>
        <v>2019_NDBENSON</v>
      </c>
      <c r="F11426" s="52">
        <v>484350</v>
      </c>
      <c r="G11426" s="53">
        <f t="array" ref="G11426">SUM(IF(A11426=A$5:A11426,IF(C11426=C$5:C11426,1,0),0))</f>
        <v>3</v>
      </c>
    </row>
    <row r="11427" spans="1:7" x14ac:dyDescent="0.25">
      <c r="A11427" s="52">
        <v>2019</v>
      </c>
      <c r="B11427" s="53" t="str">
        <f t="shared" si="356"/>
        <v>2019_ND4</v>
      </c>
      <c r="C11427" s="52" t="s">
        <v>383</v>
      </c>
      <c r="D11427" s="52" t="s">
        <v>1514</v>
      </c>
      <c r="E11427" s="53" t="str">
        <f t="shared" si="357"/>
        <v>2019_NDBILLINGS</v>
      </c>
      <c r="F11427" s="52">
        <v>484350</v>
      </c>
      <c r="G11427" s="53">
        <f t="array" ref="G11427">SUM(IF(A11427=A$5:A11427,IF(C11427=C$5:C11427,1,0),0))</f>
        <v>4</v>
      </c>
    </row>
    <row r="11428" spans="1:7" x14ac:dyDescent="0.25">
      <c r="A11428" s="52">
        <v>2019</v>
      </c>
      <c r="B11428" s="53" t="str">
        <f t="shared" si="356"/>
        <v>2019_ND5</v>
      </c>
      <c r="C11428" s="52" t="s">
        <v>383</v>
      </c>
      <c r="D11428" s="52" t="s">
        <v>1515</v>
      </c>
      <c r="E11428" s="53" t="str">
        <f t="shared" si="357"/>
        <v>2019_NDBOTTINEAU</v>
      </c>
      <c r="F11428" s="52">
        <v>484350</v>
      </c>
      <c r="G11428" s="53">
        <f t="array" ref="G11428">SUM(IF(A11428=A$5:A11428,IF(C11428=C$5:C11428,1,0),0))</f>
        <v>5</v>
      </c>
    </row>
    <row r="11429" spans="1:7" x14ac:dyDescent="0.25">
      <c r="A11429" s="52">
        <v>2019</v>
      </c>
      <c r="B11429" s="53" t="str">
        <f t="shared" si="356"/>
        <v>2019_ND6</v>
      </c>
      <c r="C11429" s="52" t="s">
        <v>383</v>
      </c>
      <c r="D11429" s="52" t="s">
        <v>1516</v>
      </c>
      <c r="E11429" s="53" t="str">
        <f t="shared" si="357"/>
        <v>2019_NDBOWMAN</v>
      </c>
      <c r="F11429" s="52">
        <v>484350</v>
      </c>
      <c r="G11429" s="53">
        <f t="array" ref="G11429">SUM(IF(A11429=A$5:A11429,IF(C11429=C$5:C11429,1,0),0))</f>
        <v>6</v>
      </c>
    </row>
    <row r="11430" spans="1:7" x14ac:dyDescent="0.25">
      <c r="A11430" s="52">
        <v>2019</v>
      </c>
      <c r="B11430" s="53" t="str">
        <f t="shared" si="356"/>
        <v>2019_ND7</v>
      </c>
      <c r="C11430" s="52" t="s">
        <v>383</v>
      </c>
      <c r="D11430" s="52" t="s">
        <v>685</v>
      </c>
      <c r="E11430" s="53" t="str">
        <f t="shared" si="357"/>
        <v>2019_NDBURKE</v>
      </c>
      <c r="F11430" s="52">
        <v>484350</v>
      </c>
      <c r="G11430" s="53">
        <f t="array" ref="G11430">SUM(IF(A11430=A$5:A11430,IF(C11430=C$5:C11430,1,0),0))</f>
        <v>7</v>
      </c>
    </row>
    <row r="11431" spans="1:7" x14ac:dyDescent="0.25">
      <c r="A11431" s="52">
        <v>2019</v>
      </c>
      <c r="B11431" s="53" t="str">
        <f t="shared" si="356"/>
        <v>2019_ND8</v>
      </c>
      <c r="C11431" s="52" t="s">
        <v>383</v>
      </c>
      <c r="D11431" s="52" t="s">
        <v>1517</v>
      </c>
      <c r="E11431" s="53" t="str">
        <f t="shared" si="357"/>
        <v>2019_NDBURLEIGH</v>
      </c>
      <c r="F11431" s="52">
        <v>484350</v>
      </c>
      <c r="G11431" s="53">
        <f t="array" ref="G11431">SUM(IF(A11431=A$5:A11431,IF(C11431=C$5:C11431,1,0),0))</f>
        <v>8</v>
      </c>
    </row>
    <row r="11432" spans="1:7" x14ac:dyDescent="0.25">
      <c r="A11432" s="52">
        <v>2019</v>
      </c>
      <c r="B11432" s="53" t="str">
        <f t="shared" si="356"/>
        <v>2019_ND9</v>
      </c>
      <c r="C11432" s="52" t="s">
        <v>383</v>
      </c>
      <c r="D11432" s="52" t="s">
        <v>810</v>
      </c>
      <c r="E11432" s="53" t="str">
        <f t="shared" si="357"/>
        <v>2019_NDCASS</v>
      </c>
      <c r="F11432" s="52">
        <v>484350</v>
      </c>
      <c r="G11432" s="53">
        <f t="array" ref="G11432">SUM(IF(A11432=A$5:A11432,IF(C11432=C$5:C11432,1,0),0))</f>
        <v>9</v>
      </c>
    </row>
    <row r="11433" spans="1:7" x14ac:dyDescent="0.25">
      <c r="A11433" s="52">
        <v>2019</v>
      </c>
      <c r="B11433" s="53" t="str">
        <f t="shared" si="356"/>
        <v>2019_ND10</v>
      </c>
      <c r="C11433" s="52" t="s">
        <v>383</v>
      </c>
      <c r="D11433" s="52" t="s">
        <v>1518</v>
      </c>
      <c r="E11433" s="53" t="str">
        <f t="shared" si="357"/>
        <v>2019_NDCAVALIER</v>
      </c>
      <c r="F11433" s="52">
        <v>484350</v>
      </c>
      <c r="G11433" s="53">
        <f t="array" ref="G11433">SUM(IF(A11433=A$5:A11433,IF(C11433=C$5:C11433,1,0),0))</f>
        <v>10</v>
      </c>
    </row>
    <row r="11434" spans="1:7" x14ac:dyDescent="0.25">
      <c r="A11434" s="52">
        <v>2019</v>
      </c>
      <c r="B11434" s="53" t="str">
        <f t="shared" si="356"/>
        <v>2019_ND11</v>
      </c>
      <c r="C11434" s="52" t="s">
        <v>383</v>
      </c>
      <c r="D11434" s="52" t="s">
        <v>1519</v>
      </c>
      <c r="E11434" s="53" t="str">
        <f t="shared" si="357"/>
        <v>2019_NDDICKEY</v>
      </c>
      <c r="F11434" s="52">
        <v>484350</v>
      </c>
      <c r="G11434" s="53">
        <f t="array" ref="G11434">SUM(IF(A11434=A$5:A11434,IF(C11434=C$5:C11434,1,0),0))</f>
        <v>11</v>
      </c>
    </row>
    <row r="11435" spans="1:7" x14ac:dyDescent="0.25">
      <c r="A11435" s="52">
        <v>2019</v>
      </c>
      <c r="B11435" s="53" t="str">
        <f t="shared" si="356"/>
        <v>2019_ND12</v>
      </c>
      <c r="C11435" s="52" t="s">
        <v>383</v>
      </c>
      <c r="D11435" s="52" t="s">
        <v>1520</v>
      </c>
      <c r="E11435" s="53" t="str">
        <f t="shared" si="357"/>
        <v>2019_NDDIVIDE</v>
      </c>
      <c r="F11435" s="52">
        <v>484350</v>
      </c>
      <c r="G11435" s="53">
        <f t="array" ref="G11435">SUM(IF(A11435=A$5:A11435,IF(C11435=C$5:C11435,1,0),0))</f>
        <v>12</v>
      </c>
    </row>
    <row r="11436" spans="1:7" x14ac:dyDescent="0.25">
      <c r="A11436" s="52">
        <v>2019</v>
      </c>
      <c r="B11436" s="53" t="str">
        <f t="shared" si="356"/>
        <v>2019_ND13</v>
      </c>
      <c r="C11436" s="52" t="s">
        <v>383</v>
      </c>
      <c r="D11436" s="52" t="s">
        <v>1521</v>
      </c>
      <c r="E11436" s="53" t="str">
        <f t="shared" si="357"/>
        <v>2019_NDDUNN</v>
      </c>
      <c r="F11436" s="52">
        <v>484350</v>
      </c>
      <c r="G11436" s="53">
        <f t="array" ref="G11436">SUM(IF(A11436=A$5:A11436,IF(C11436=C$5:C11436,1,0),0))</f>
        <v>13</v>
      </c>
    </row>
    <row r="11437" spans="1:7" x14ac:dyDescent="0.25">
      <c r="A11437" s="52">
        <v>2019</v>
      </c>
      <c r="B11437" s="53" t="str">
        <f t="shared" si="356"/>
        <v>2019_ND14</v>
      </c>
      <c r="C11437" s="52" t="s">
        <v>383</v>
      </c>
      <c r="D11437" s="52" t="s">
        <v>1416</v>
      </c>
      <c r="E11437" s="53" t="str">
        <f t="shared" si="357"/>
        <v>2019_NDEDDY</v>
      </c>
      <c r="F11437" s="52">
        <v>484350</v>
      </c>
      <c r="G11437" s="53">
        <f t="array" ref="G11437">SUM(IF(A11437=A$5:A11437,IF(C11437=C$5:C11437,1,0),0))</f>
        <v>14</v>
      </c>
    </row>
    <row r="11438" spans="1:7" x14ac:dyDescent="0.25">
      <c r="A11438" s="52">
        <v>2019</v>
      </c>
      <c r="B11438" s="53" t="str">
        <f t="shared" si="356"/>
        <v>2019_ND15</v>
      </c>
      <c r="C11438" s="52" t="s">
        <v>383</v>
      </c>
      <c r="D11438" s="52" t="s">
        <v>1522</v>
      </c>
      <c r="E11438" s="53" t="str">
        <f t="shared" si="357"/>
        <v>2019_NDEMMONS</v>
      </c>
      <c r="F11438" s="52">
        <v>484350</v>
      </c>
      <c r="G11438" s="53">
        <f t="array" ref="G11438">SUM(IF(A11438=A$5:A11438,IF(C11438=C$5:C11438,1,0),0))</f>
        <v>15</v>
      </c>
    </row>
    <row r="11439" spans="1:7" x14ac:dyDescent="0.25">
      <c r="A11439" s="52">
        <v>2019</v>
      </c>
      <c r="B11439" s="53" t="str">
        <f t="shared" si="356"/>
        <v>2019_ND16</v>
      </c>
      <c r="C11439" s="52" t="s">
        <v>383</v>
      </c>
      <c r="D11439" s="52" t="s">
        <v>1523</v>
      </c>
      <c r="E11439" s="53" t="str">
        <f t="shared" si="357"/>
        <v>2019_NDFOSTER</v>
      </c>
      <c r="F11439" s="52">
        <v>484350</v>
      </c>
      <c r="G11439" s="53">
        <f t="array" ref="G11439">SUM(IF(A11439=A$5:A11439,IF(C11439=C$5:C11439,1,0),0))</f>
        <v>16</v>
      </c>
    </row>
    <row r="11440" spans="1:7" x14ac:dyDescent="0.25">
      <c r="A11440" s="52">
        <v>2019</v>
      </c>
      <c r="B11440" s="53" t="str">
        <f t="shared" si="356"/>
        <v>2019_ND17</v>
      </c>
      <c r="C11440" s="52" t="s">
        <v>383</v>
      </c>
      <c r="D11440" s="52" t="s">
        <v>1326</v>
      </c>
      <c r="E11440" s="53" t="str">
        <f t="shared" si="357"/>
        <v>2019_NDGOLDEN VALLEY</v>
      </c>
      <c r="F11440" s="52">
        <v>484350</v>
      </c>
      <c r="G11440" s="53">
        <f t="array" ref="G11440">SUM(IF(A11440=A$5:A11440,IF(C11440=C$5:C11440,1,0),0))</f>
        <v>17</v>
      </c>
    </row>
    <row r="11441" spans="1:7" x14ac:dyDescent="0.25">
      <c r="A11441" s="52">
        <v>2019</v>
      </c>
      <c r="B11441" s="53" t="str">
        <f t="shared" si="356"/>
        <v>2019_ND18</v>
      </c>
      <c r="C11441" s="52" t="s">
        <v>383</v>
      </c>
      <c r="D11441" s="52" t="s">
        <v>1524</v>
      </c>
      <c r="E11441" s="53" t="str">
        <f t="shared" si="357"/>
        <v>2019_NDGRAND FORKS</v>
      </c>
      <c r="F11441" s="52">
        <v>484350</v>
      </c>
      <c r="G11441" s="53">
        <f t="array" ref="G11441">SUM(IF(A11441=A$5:A11441,IF(C11441=C$5:C11441,1,0),0))</f>
        <v>18</v>
      </c>
    </row>
    <row r="11442" spans="1:7" x14ac:dyDescent="0.25">
      <c r="A11442" s="52">
        <v>2019</v>
      </c>
      <c r="B11442" s="53" t="str">
        <f t="shared" si="356"/>
        <v>2019_ND19</v>
      </c>
      <c r="C11442" s="52" t="s">
        <v>383</v>
      </c>
      <c r="D11442" s="52" t="s">
        <v>520</v>
      </c>
      <c r="E11442" s="53" t="str">
        <f t="shared" si="357"/>
        <v>2019_NDGRANT</v>
      </c>
      <c r="F11442" s="52">
        <v>484350</v>
      </c>
      <c r="G11442" s="53">
        <f t="array" ref="G11442">SUM(IF(A11442=A$5:A11442,IF(C11442=C$5:C11442,1,0),0))</f>
        <v>19</v>
      </c>
    </row>
    <row r="11443" spans="1:7" x14ac:dyDescent="0.25">
      <c r="A11443" s="52">
        <v>2019</v>
      </c>
      <c r="B11443" s="53" t="str">
        <f t="shared" si="356"/>
        <v>2019_ND20</v>
      </c>
      <c r="C11443" s="52" t="s">
        <v>383</v>
      </c>
      <c r="D11443" s="52" t="s">
        <v>1525</v>
      </c>
      <c r="E11443" s="53" t="str">
        <f t="shared" si="357"/>
        <v>2019_NDGRIGGS</v>
      </c>
      <c r="F11443" s="52">
        <v>484350</v>
      </c>
      <c r="G11443" s="53">
        <f t="array" ref="G11443">SUM(IF(A11443=A$5:A11443,IF(C11443=C$5:C11443,1,0),0))</f>
        <v>20</v>
      </c>
    </row>
    <row r="11444" spans="1:7" x14ac:dyDescent="0.25">
      <c r="A11444" s="52">
        <v>2019</v>
      </c>
      <c r="B11444" s="53" t="str">
        <f t="shared" si="356"/>
        <v>2019_ND21</v>
      </c>
      <c r="C11444" s="52" t="s">
        <v>383</v>
      </c>
      <c r="D11444" s="52" t="s">
        <v>1526</v>
      </c>
      <c r="E11444" s="53" t="str">
        <f t="shared" si="357"/>
        <v>2019_NDHETTINGER</v>
      </c>
      <c r="F11444" s="52">
        <v>484350</v>
      </c>
      <c r="G11444" s="53">
        <f t="array" ref="G11444">SUM(IF(A11444=A$5:A11444,IF(C11444=C$5:C11444,1,0),0))</f>
        <v>21</v>
      </c>
    </row>
    <row r="11445" spans="1:7" x14ac:dyDescent="0.25">
      <c r="A11445" s="52">
        <v>2019</v>
      </c>
      <c r="B11445" s="53" t="str">
        <f t="shared" si="356"/>
        <v>2019_ND22</v>
      </c>
      <c r="C11445" s="52" t="s">
        <v>383</v>
      </c>
      <c r="D11445" s="52" t="s">
        <v>1527</v>
      </c>
      <c r="E11445" s="53" t="str">
        <f t="shared" si="357"/>
        <v>2019_NDKIDDER</v>
      </c>
      <c r="F11445" s="52">
        <v>484350</v>
      </c>
      <c r="G11445" s="53">
        <f t="array" ref="G11445">SUM(IF(A11445=A$5:A11445,IF(C11445=C$5:C11445,1,0),0))</f>
        <v>22</v>
      </c>
    </row>
    <row r="11446" spans="1:7" x14ac:dyDescent="0.25">
      <c r="A11446" s="52">
        <v>2019</v>
      </c>
      <c r="B11446" s="53" t="str">
        <f t="shared" si="356"/>
        <v>2019_ND23</v>
      </c>
      <c r="C11446" s="52" t="s">
        <v>383</v>
      </c>
      <c r="D11446" s="52" t="s">
        <v>1528</v>
      </c>
      <c r="E11446" s="53" t="str">
        <f t="shared" si="357"/>
        <v>2019_NDLA MOURE</v>
      </c>
      <c r="F11446" s="52">
        <v>484350</v>
      </c>
      <c r="G11446" s="53">
        <f t="array" ref="G11446">SUM(IF(A11446=A$5:A11446,IF(C11446=C$5:C11446,1,0),0))</f>
        <v>23</v>
      </c>
    </row>
    <row r="11447" spans="1:7" x14ac:dyDescent="0.25">
      <c r="A11447" s="52">
        <v>2019</v>
      </c>
      <c r="B11447" s="53" t="str">
        <f t="shared" si="356"/>
        <v>2019_ND24</v>
      </c>
      <c r="C11447" s="52" t="s">
        <v>383</v>
      </c>
      <c r="D11447" s="52" t="s">
        <v>528</v>
      </c>
      <c r="E11447" s="53" t="str">
        <f t="shared" si="357"/>
        <v>2019_NDLOGAN</v>
      </c>
      <c r="F11447" s="52">
        <v>484350</v>
      </c>
      <c r="G11447" s="53">
        <f t="array" ref="G11447">SUM(IF(A11447=A$5:A11447,IF(C11447=C$5:C11447,1,0),0))</f>
        <v>24</v>
      </c>
    </row>
    <row r="11448" spans="1:7" x14ac:dyDescent="0.25">
      <c r="A11448" s="52">
        <v>2019</v>
      </c>
      <c r="B11448" s="53" t="str">
        <f t="shared" si="356"/>
        <v>2019_ND25</v>
      </c>
      <c r="C11448" s="52" t="s">
        <v>383</v>
      </c>
      <c r="D11448" s="52" t="s">
        <v>834</v>
      </c>
      <c r="E11448" s="53" t="str">
        <f t="shared" si="357"/>
        <v>2019_NDMCHENRY</v>
      </c>
      <c r="F11448" s="52">
        <v>484350</v>
      </c>
      <c r="G11448" s="53">
        <f t="array" ref="G11448">SUM(IF(A11448=A$5:A11448,IF(C11448=C$5:C11448,1,0),0))</f>
        <v>25</v>
      </c>
    </row>
    <row r="11449" spans="1:7" x14ac:dyDescent="0.25">
      <c r="A11449" s="52">
        <v>2019</v>
      </c>
      <c r="B11449" s="53" t="str">
        <f t="shared" si="356"/>
        <v>2019_ND26</v>
      </c>
      <c r="C11449" s="52" t="s">
        <v>383</v>
      </c>
      <c r="D11449" s="52" t="s">
        <v>738</v>
      </c>
      <c r="E11449" s="53" t="str">
        <f t="shared" si="357"/>
        <v>2019_NDMCINTOSH</v>
      </c>
      <c r="F11449" s="52">
        <v>484350</v>
      </c>
      <c r="G11449" s="53">
        <f t="array" ref="G11449">SUM(IF(A11449=A$5:A11449,IF(C11449=C$5:C11449,1,0),0))</f>
        <v>26</v>
      </c>
    </row>
    <row r="11450" spans="1:7" x14ac:dyDescent="0.25">
      <c r="A11450" s="52">
        <v>2019</v>
      </c>
      <c r="B11450" s="53" t="str">
        <f t="shared" si="356"/>
        <v>2019_ND27</v>
      </c>
      <c r="C11450" s="52" t="s">
        <v>383</v>
      </c>
      <c r="D11450" s="52" t="s">
        <v>1529</v>
      </c>
      <c r="E11450" s="53" t="str">
        <f t="shared" si="357"/>
        <v>2019_NDMCKENZIE</v>
      </c>
      <c r="F11450" s="52">
        <v>484350</v>
      </c>
      <c r="G11450" s="53">
        <f t="array" ref="G11450">SUM(IF(A11450=A$5:A11450,IF(C11450=C$5:C11450,1,0),0))</f>
        <v>27</v>
      </c>
    </row>
    <row r="11451" spans="1:7" x14ac:dyDescent="0.25">
      <c r="A11451" s="52">
        <v>2019</v>
      </c>
      <c r="B11451" s="53" t="str">
        <f t="shared" si="356"/>
        <v>2019_ND28</v>
      </c>
      <c r="C11451" s="52" t="s">
        <v>383</v>
      </c>
      <c r="D11451" s="52" t="s">
        <v>835</v>
      </c>
      <c r="E11451" s="53" t="str">
        <f t="shared" si="357"/>
        <v>2019_NDMCLEAN</v>
      </c>
      <c r="F11451" s="52">
        <v>484350</v>
      </c>
      <c r="G11451" s="53">
        <f t="array" ref="G11451">SUM(IF(A11451=A$5:A11451,IF(C11451=C$5:C11451,1,0),0))</f>
        <v>28</v>
      </c>
    </row>
    <row r="11452" spans="1:7" x14ac:dyDescent="0.25">
      <c r="A11452" s="52">
        <v>2019</v>
      </c>
      <c r="B11452" s="53" t="str">
        <f t="shared" si="356"/>
        <v>2019_ND29</v>
      </c>
      <c r="C11452" s="52" t="s">
        <v>383</v>
      </c>
      <c r="D11452" s="52" t="s">
        <v>840</v>
      </c>
      <c r="E11452" s="53" t="str">
        <f t="shared" si="357"/>
        <v>2019_NDMERCER</v>
      </c>
      <c r="F11452" s="52">
        <v>484350</v>
      </c>
      <c r="G11452" s="53">
        <f t="array" ref="G11452">SUM(IF(A11452=A$5:A11452,IF(C11452=C$5:C11452,1,0),0))</f>
        <v>29</v>
      </c>
    </row>
    <row r="11453" spans="1:7" x14ac:dyDescent="0.25">
      <c r="A11453" s="52">
        <v>2019</v>
      </c>
      <c r="B11453" s="53" t="str">
        <f t="shared" si="356"/>
        <v>2019_ND30</v>
      </c>
      <c r="C11453" s="52" t="s">
        <v>383</v>
      </c>
      <c r="D11453" s="52" t="s">
        <v>972</v>
      </c>
      <c r="E11453" s="53" t="str">
        <f t="shared" si="357"/>
        <v>2019_NDMORTON</v>
      </c>
      <c r="F11453" s="52">
        <v>484350</v>
      </c>
      <c r="G11453" s="53">
        <f t="array" ref="G11453">SUM(IF(A11453=A$5:A11453,IF(C11453=C$5:C11453,1,0),0))</f>
        <v>30</v>
      </c>
    </row>
    <row r="11454" spans="1:7" x14ac:dyDescent="0.25">
      <c r="A11454" s="52">
        <v>2019</v>
      </c>
      <c r="B11454" s="53" t="str">
        <f t="shared" si="356"/>
        <v>2019_ND31</v>
      </c>
      <c r="C11454" s="52" t="s">
        <v>383</v>
      </c>
      <c r="D11454" s="52" t="s">
        <v>1530</v>
      </c>
      <c r="E11454" s="53" t="str">
        <f t="shared" si="357"/>
        <v>2019_NDMOUNTRAIL</v>
      </c>
      <c r="F11454" s="52">
        <v>484350</v>
      </c>
      <c r="G11454" s="53">
        <f t="array" ref="G11454">SUM(IF(A11454=A$5:A11454,IF(C11454=C$5:C11454,1,0),0))</f>
        <v>31</v>
      </c>
    </row>
    <row r="11455" spans="1:7" x14ac:dyDescent="0.25">
      <c r="A11455" s="52">
        <v>2019</v>
      </c>
      <c r="B11455" s="53" t="str">
        <f t="shared" si="356"/>
        <v>2019_ND32</v>
      </c>
      <c r="C11455" s="52" t="s">
        <v>383</v>
      </c>
      <c r="D11455" s="52" t="s">
        <v>327</v>
      </c>
      <c r="E11455" s="53" t="str">
        <f t="shared" si="357"/>
        <v>2019_NDNELSON</v>
      </c>
      <c r="F11455" s="52">
        <v>484350</v>
      </c>
      <c r="G11455" s="53">
        <f t="array" ref="G11455">SUM(IF(A11455=A$5:A11455,IF(C11455=C$5:C11455,1,0),0))</f>
        <v>32</v>
      </c>
    </row>
    <row r="11456" spans="1:7" x14ac:dyDescent="0.25">
      <c r="A11456" s="52">
        <v>2019</v>
      </c>
      <c r="B11456" s="53" t="str">
        <f t="shared" si="356"/>
        <v>2019_ND33</v>
      </c>
      <c r="C11456" s="52" t="s">
        <v>383</v>
      </c>
      <c r="D11456" s="52" t="s">
        <v>1531</v>
      </c>
      <c r="E11456" s="53" t="str">
        <f t="shared" si="357"/>
        <v>2019_NDOLIVER</v>
      </c>
      <c r="F11456" s="52">
        <v>484350</v>
      </c>
      <c r="G11456" s="53">
        <f t="array" ref="G11456">SUM(IF(A11456=A$5:A11456,IF(C11456=C$5:C11456,1,0),0))</f>
        <v>33</v>
      </c>
    </row>
    <row r="11457" spans="1:7" x14ac:dyDescent="0.25">
      <c r="A11457" s="52">
        <v>2019</v>
      </c>
      <c r="B11457" s="53" t="str">
        <f t="shared" si="356"/>
        <v>2019_ND34</v>
      </c>
      <c r="C11457" s="52" t="s">
        <v>383</v>
      </c>
      <c r="D11457" s="52" t="s">
        <v>1532</v>
      </c>
      <c r="E11457" s="53" t="str">
        <f t="shared" si="357"/>
        <v>2019_NDPEMBINA</v>
      </c>
      <c r="F11457" s="52">
        <v>484350</v>
      </c>
      <c r="G11457" s="53">
        <f t="array" ref="G11457">SUM(IF(A11457=A$5:A11457,IF(C11457=C$5:C11457,1,0),0))</f>
        <v>34</v>
      </c>
    </row>
    <row r="11458" spans="1:7" x14ac:dyDescent="0.25">
      <c r="A11458" s="52">
        <v>2019</v>
      </c>
      <c r="B11458" s="53" t="str">
        <f t="shared" si="356"/>
        <v>2019_ND35</v>
      </c>
      <c r="C11458" s="52" t="s">
        <v>383</v>
      </c>
      <c r="D11458" s="52" t="s">
        <v>358</v>
      </c>
      <c r="E11458" s="53" t="str">
        <f t="shared" si="357"/>
        <v>2019_NDPIERCE</v>
      </c>
      <c r="F11458" s="52">
        <v>484350</v>
      </c>
      <c r="G11458" s="53">
        <f t="array" ref="G11458">SUM(IF(A11458=A$5:A11458,IF(C11458=C$5:C11458,1,0),0))</f>
        <v>35</v>
      </c>
    </row>
    <row r="11459" spans="1:7" x14ac:dyDescent="0.25">
      <c r="A11459" s="52">
        <v>2019</v>
      </c>
      <c r="B11459" s="53" t="str">
        <f t="shared" si="356"/>
        <v>2019_ND36</v>
      </c>
      <c r="C11459" s="52" t="s">
        <v>383</v>
      </c>
      <c r="D11459" s="52" t="s">
        <v>1222</v>
      </c>
      <c r="E11459" s="53" t="str">
        <f t="shared" si="357"/>
        <v>2019_NDRAMSEY</v>
      </c>
      <c r="F11459" s="52">
        <v>484350</v>
      </c>
      <c r="G11459" s="53">
        <f t="array" ref="G11459">SUM(IF(A11459=A$5:A11459,IF(C11459=C$5:C11459,1,0),0))</f>
        <v>36</v>
      </c>
    </row>
    <row r="11460" spans="1:7" x14ac:dyDescent="0.25">
      <c r="A11460" s="52">
        <v>2019</v>
      </c>
      <c r="B11460" s="53" t="str">
        <f t="shared" si="356"/>
        <v>2019_ND37</v>
      </c>
      <c r="C11460" s="52" t="s">
        <v>383</v>
      </c>
      <c r="D11460" s="52" t="s">
        <v>1533</v>
      </c>
      <c r="E11460" s="53" t="str">
        <f t="shared" si="357"/>
        <v>2019_NDRANSOM</v>
      </c>
      <c r="F11460" s="52">
        <v>484350</v>
      </c>
      <c r="G11460" s="53">
        <f t="array" ref="G11460">SUM(IF(A11460=A$5:A11460,IF(C11460=C$5:C11460,1,0),0))</f>
        <v>37</v>
      </c>
    </row>
    <row r="11461" spans="1:7" x14ac:dyDescent="0.25">
      <c r="A11461" s="52">
        <v>2019</v>
      </c>
      <c r="B11461" s="53" t="str">
        <f t="shared" si="356"/>
        <v>2019_ND38</v>
      </c>
      <c r="C11461" s="52" t="s">
        <v>383</v>
      </c>
      <c r="D11461" s="52" t="s">
        <v>1225</v>
      </c>
      <c r="E11461" s="53" t="str">
        <f t="shared" si="357"/>
        <v>2019_NDRENVILLE</v>
      </c>
      <c r="F11461" s="52">
        <v>484350</v>
      </c>
      <c r="G11461" s="53">
        <f t="array" ref="G11461">SUM(IF(A11461=A$5:A11461,IF(C11461=C$5:C11461,1,0),0))</f>
        <v>38</v>
      </c>
    </row>
    <row r="11462" spans="1:7" x14ac:dyDescent="0.25">
      <c r="A11462" s="52">
        <v>2019</v>
      </c>
      <c r="B11462" s="53" t="str">
        <f t="shared" ref="B11462:B11525" si="358">A11462&amp;"_"&amp;C11462&amp;G11462</f>
        <v>2019_ND39</v>
      </c>
      <c r="C11462" s="52" t="s">
        <v>383</v>
      </c>
      <c r="D11462" s="52" t="s">
        <v>845</v>
      </c>
      <c r="E11462" s="53" t="str">
        <f t="shared" ref="E11462:E11525" si="359">A11462&amp;"_"&amp;C11462&amp;D11462</f>
        <v>2019_NDRICHLAND</v>
      </c>
      <c r="F11462" s="52">
        <v>484350</v>
      </c>
      <c r="G11462" s="53">
        <f t="array" ref="G11462">SUM(IF(A11462=A$5:A11462,IF(C11462=C$5:C11462,1,0),0))</f>
        <v>39</v>
      </c>
    </row>
    <row r="11463" spans="1:7" x14ac:dyDescent="0.25">
      <c r="A11463" s="52">
        <v>2019</v>
      </c>
      <c r="B11463" s="53" t="str">
        <f t="shared" si="358"/>
        <v>2019_ND40</v>
      </c>
      <c r="C11463" s="52" t="s">
        <v>383</v>
      </c>
      <c r="D11463" s="52" t="s">
        <v>1534</v>
      </c>
      <c r="E11463" s="53" t="str">
        <f t="shared" si="359"/>
        <v>2019_NDROLETTE</v>
      </c>
      <c r="F11463" s="52">
        <v>484350</v>
      </c>
      <c r="G11463" s="53">
        <f t="array" ref="G11463">SUM(IF(A11463=A$5:A11463,IF(C11463=C$5:C11463,1,0),0))</f>
        <v>40</v>
      </c>
    </row>
    <row r="11464" spans="1:7" x14ac:dyDescent="0.25">
      <c r="A11464" s="52">
        <v>2019</v>
      </c>
      <c r="B11464" s="53" t="str">
        <f t="shared" si="358"/>
        <v>2019_ND41</v>
      </c>
      <c r="C11464" s="52" t="s">
        <v>383</v>
      </c>
      <c r="D11464" s="52" t="s">
        <v>1535</v>
      </c>
      <c r="E11464" s="53" t="str">
        <f t="shared" si="359"/>
        <v>2019_NDSARGENT</v>
      </c>
      <c r="F11464" s="52">
        <v>484350</v>
      </c>
      <c r="G11464" s="53">
        <f t="array" ref="G11464">SUM(IF(A11464=A$5:A11464,IF(C11464=C$5:C11464,1,0),0))</f>
        <v>41</v>
      </c>
    </row>
    <row r="11465" spans="1:7" x14ac:dyDescent="0.25">
      <c r="A11465" s="52">
        <v>2019</v>
      </c>
      <c r="B11465" s="53" t="str">
        <f t="shared" si="358"/>
        <v>2019_ND42</v>
      </c>
      <c r="C11465" s="52" t="s">
        <v>383</v>
      </c>
      <c r="D11465" s="52" t="s">
        <v>991</v>
      </c>
      <c r="E11465" s="53" t="str">
        <f t="shared" si="359"/>
        <v>2019_NDSHERIDAN</v>
      </c>
      <c r="F11465" s="52">
        <v>484350</v>
      </c>
      <c r="G11465" s="53">
        <f t="array" ref="G11465">SUM(IF(A11465=A$5:A11465,IF(C11465=C$5:C11465,1,0),0))</f>
        <v>42</v>
      </c>
    </row>
    <row r="11466" spans="1:7" x14ac:dyDescent="0.25">
      <c r="A11466" s="52">
        <v>2019</v>
      </c>
      <c r="B11466" s="53" t="str">
        <f t="shared" si="358"/>
        <v>2019_ND43</v>
      </c>
      <c r="C11466" s="52" t="s">
        <v>383</v>
      </c>
      <c r="D11466" s="52" t="s">
        <v>932</v>
      </c>
      <c r="E11466" s="53" t="str">
        <f t="shared" si="359"/>
        <v>2019_NDSIOUX</v>
      </c>
      <c r="F11466" s="52">
        <v>484350</v>
      </c>
      <c r="G11466" s="53">
        <f t="array" ref="G11466">SUM(IF(A11466=A$5:A11466,IF(C11466=C$5:C11466,1,0),0))</f>
        <v>43</v>
      </c>
    </row>
    <row r="11467" spans="1:7" x14ac:dyDescent="0.25">
      <c r="A11467" s="52">
        <v>2019</v>
      </c>
      <c r="B11467" s="53" t="str">
        <f t="shared" si="358"/>
        <v>2019_ND44</v>
      </c>
      <c r="C11467" s="52" t="s">
        <v>383</v>
      </c>
      <c r="D11467" s="52" t="s">
        <v>1536</v>
      </c>
      <c r="E11467" s="53" t="str">
        <f t="shared" si="359"/>
        <v>2019_NDSLOPE</v>
      </c>
      <c r="F11467" s="52">
        <v>484350</v>
      </c>
      <c r="G11467" s="53">
        <f t="array" ref="G11467">SUM(IF(A11467=A$5:A11467,IF(C11467=C$5:C11467,1,0),0))</f>
        <v>44</v>
      </c>
    </row>
    <row r="11468" spans="1:7" x14ac:dyDescent="0.25">
      <c r="A11468" s="52">
        <v>2019</v>
      </c>
      <c r="B11468" s="53" t="str">
        <f t="shared" si="358"/>
        <v>2019_ND45</v>
      </c>
      <c r="C11468" s="52" t="s">
        <v>383</v>
      </c>
      <c r="D11468" s="52" t="s">
        <v>849</v>
      </c>
      <c r="E11468" s="53" t="str">
        <f t="shared" si="359"/>
        <v>2019_NDSTARK</v>
      </c>
      <c r="F11468" s="52">
        <v>484350</v>
      </c>
      <c r="G11468" s="53">
        <f t="array" ref="G11468">SUM(IF(A11468=A$5:A11468,IF(C11468=C$5:C11468,1,0),0))</f>
        <v>45</v>
      </c>
    </row>
    <row r="11469" spans="1:7" x14ac:dyDescent="0.25">
      <c r="A11469" s="52">
        <v>2019</v>
      </c>
      <c r="B11469" s="53" t="str">
        <f t="shared" si="358"/>
        <v>2019_ND46</v>
      </c>
      <c r="C11469" s="52" t="s">
        <v>383</v>
      </c>
      <c r="D11469" s="52" t="s">
        <v>1232</v>
      </c>
      <c r="E11469" s="53" t="str">
        <f t="shared" si="359"/>
        <v>2019_NDSTEELE</v>
      </c>
      <c r="F11469" s="52">
        <v>484350</v>
      </c>
      <c r="G11469" s="53">
        <f t="array" ref="G11469">SUM(IF(A11469=A$5:A11469,IF(C11469=C$5:C11469,1,0),0))</f>
        <v>46</v>
      </c>
    </row>
    <row r="11470" spans="1:7" x14ac:dyDescent="0.25">
      <c r="A11470" s="52">
        <v>2019</v>
      </c>
      <c r="B11470" s="53" t="str">
        <f t="shared" si="358"/>
        <v>2019_ND47</v>
      </c>
      <c r="C11470" s="52" t="s">
        <v>383</v>
      </c>
      <c r="D11470" s="52" t="s">
        <v>1537</v>
      </c>
      <c r="E11470" s="53" t="str">
        <f t="shared" si="359"/>
        <v>2019_NDSTUTSMAN</v>
      </c>
      <c r="F11470" s="52">
        <v>484350</v>
      </c>
      <c r="G11470" s="53">
        <f t="array" ref="G11470">SUM(IF(A11470=A$5:A11470,IF(C11470=C$5:C11470,1,0),0))</f>
        <v>47</v>
      </c>
    </row>
    <row r="11471" spans="1:7" x14ac:dyDescent="0.25">
      <c r="A11471" s="52">
        <v>2019</v>
      </c>
      <c r="B11471" s="53" t="str">
        <f t="shared" si="358"/>
        <v>2019_ND48</v>
      </c>
      <c r="C11471" s="52" t="s">
        <v>383</v>
      </c>
      <c r="D11471" s="52" t="s">
        <v>1538</v>
      </c>
      <c r="E11471" s="53" t="str">
        <f t="shared" si="359"/>
        <v>2019_NDTOWNER</v>
      </c>
      <c r="F11471" s="52">
        <v>484350</v>
      </c>
      <c r="G11471" s="53">
        <f t="array" ref="G11471">SUM(IF(A11471=A$5:A11471,IF(C11471=C$5:C11471,1,0),0))</f>
        <v>48</v>
      </c>
    </row>
    <row r="11472" spans="1:7" x14ac:dyDescent="0.25">
      <c r="A11472" s="52">
        <v>2019</v>
      </c>
      <c r="B11472" s="53" t="str">
        <f t="shared" si="358"/>
        <v>2019_ND49</v>
      </c>
      <c r="C11472" s="52" t="s">
        <v>383</v>
      </c>
      <c r="D11472" s="52" t="s">
        <v>1539</v>
      </c>
      <c r="E11472" s="53" t="str">
        <f t="shared" si="359"/>
        <v>2019_NDTRAILL</v>
      </c>
      <c r="F11472" s="52">
        <v>484350</v>
      </c>
      <c r="G11472" s="53">
        <f t="array" ref="G11472">SUM(IF(A11472=A$5:A11472,IF(C11472=C$5:C11472,1,0),0))</f>
        <v>49</v>
      </c>
    </row>
    <row r="11473" spans="1:7" x14ac:dyDescent="0.25">
      <c r="A11473" s="52">
        <v>2019</v>
      </c>
      <c r="B11473" s="53" t="str">
        <f t="shared" si="358"/>
        <v>2019_ND50</v>
      </c>
      <c r="C11473" s="52" t="s">
        <v>383</v>
      </c>
      <c r="D11473" s="52" t="s">
        <v>1540</v>
      </c>
      <c r="E11473" s="53" t="str">
        <f t="shared" si="359"/>
        <v>2019_NDWALSH</v>
      </c>
      <c r="F11473" s="52">
        <v>484350</v>
      </c>
      <c r="G11473" s="53">
        <f t="array" ref="G11473">SUM(IF(A11473=A$5:A11473,IF(C11473=C$5:C11473,1,0),0))</f>
        <v>50</v>
      </c>
    </row>
    <row r="11474" spans="1:7" x14ac:dyDescent="0.25">
      <c r="A11474" s="52">
        <v>2019</v>
      </c>
      <c r="B11474" s="53" t="str">
        <f t="shared" si="358"/>
        <v>2019_ND51</v>
      </c>
      <c r="C11474" s="52" t="s">
        <v>383</v>
      </c>
      <c r="D11474" s="52" t="s">
        <v>1541</v>
      </c>
      <c r="E11474" s="53" t="str">
        <f t="shared" si="359"/>
        <v>2019_NDWARD</v>
      </c>
      <c r="F11474" s="52">
        <v>484350</v>
      </c>
      <c r="G11474" s="53">
        <f t="array" ref="G11474">SUM(IF(A11474=A$5:A11474,IF(C11474=C$5:C11474,1,0),0))</f>
        <v>51</v>
      </c>
    </row>
    <row r="11475" spans="1:7" x14ac:dyDescent="0.25">
      <c r="A11475" s="52">
        <v>2019</v>
      </c>
      <c r="B11475" s="53" t="str">
        <f t="shared" si="358"/>
        <v>2019_ND52</v>
      </c>
      <c r="C11475" s="52" t="s">
        <v>383</v>
      </c>
      <c r="D11475" s="52" t="s">
        <v>895</v>
      </c>
      <c r="E11475" s="53" t="str">
        <f t="shared" si="359"/>
        <v>2019_NDWELLS</v>
      </c>
      <c r="F11475" s="52">
        <v>484350</v>
      </c>
      <c r="G11475" s="53">
        <f t="array" ref="G11475">SUM(IF(A11475=A$5:A11475,IF(C11475=C$5:C11475,1,0),0))</f>
        <v>52</v>
      </c>
    </row>
    <row r="11476" spans="1:7" x14ac:dyDescent="0.25">
      <c r="A11476" s="52">
        <v>2019</v>
      </c>
      <c r="B11476" s="53" t="str">
        <f t="shared" si="358"/>
        <v>2019_ND53</v>
      </c>
      <c r="C11476" s="52" t="s">
        <v>383</v>
      </c>
      <c r="D11476" s="52" t="s">
        <v>1542</v>
      </c>
      <c r="E11476" s="53" t="str">
        <f t="shared" si="359"/>
        <v>2019_NDWILLIAMS</v>
      </c>
      <c r="F11476" s="52">
        <v>484350</v>
      </c>
      <c r="G11476" s="53">
        <f t="array" ref="G11476">SUM(IF(A11476=A$5:A11476,IF(C11476=C$5:C11476,1,0),0))</f>
        <v>53</v>
      </c>
    </row>
    <row r="11477" spans="1:7" x14ac:dyDescent="0.25">
      <c r="A11477" s="52">
        <v>2019</v>
      </c>
      <c r="B11477" s="53" t="str">
        <f t="shared" si="358"/>
        <v>2019_OH1</v>
      </c>
      <c r="C11477" s="52" t="s">
        <v>384</v>
      </c>
      <c r="D11477" s="52" t="s">
        <v>184</v>
      </c>
      <c r="E11477" s="53" t="str">
        <f t="shared" si="359"/>
        <v>2019_OHADAMS</v>
      </c>
      <c r="F11477" s="52">
        <v>484350</v>
      </c>
      <c r="G11477" s="53">
        <f t="array" ref="G11477">SUM(IF(A11477=A$5:A11477,IF(C11477=C$5:C11477,1,0),0))</f>
        <v>1</v>
      </c>
    </row>
    <row r="11478" spans="1:7" x14ac:dyDescent="0.25">
      <c r="A11478" s="52">
        <v>2019</v>
      </c>
      <c r="B11478" s="53" t="str">
        <f t="shared" si="358"/>
        <v>2019_OH2</v>
      </c>
      <c r="C11478" s="52" t="s">
        <v>384</v>
      </c>
      <c r="D11478" s="52" t="s">
        <v>858</v>
      </c>
      <c r="E11478" s="53" t="str">
        <f t="shared" si="359"/>
        <v>2019_OHALLEN</v>
      </c>
      <c r="F11478" s="52">
        <v>484350</v>
      </c>
      <c r="G11478" s="53">
        <f t="array" ref="G11478">SUM(IF(A11478=A$5:A11478,IF(C11478=C$5:C11478,1,0),0))</f>
        <v>2</v>
      </c>
    </row>
    <row r="11479" spans="1:7" x14ac:dyDescent="0.25">
      <c r="A11479" s="52">
        <v>2019</v>
      </c>
      <c r="B11479" s="53" t="str">
        <f t="shared" si="358"/>
        <v>2019_OH3</v>
      </c>
      <c r="C11479" s="52" t="s">
        <v>384</v>
      </c>
      <c r="D11479" s="52" t="s">
        <v>1543</v>
      </c>
      <c r="E11479" s="53" t="str">
        <f t="shared" si="359"/>
        <v>2019_OHASHLAND</v>
      </c>
      <c r="F11479" s="52">
        <v>484350</v>
      </c>
      <c r="G11479" s="53">
        <f t="array" ref="G11479">SUM(IF(A11479=A$5:A11479,IF(C11479=C$5:C11479,1,0),0))</f>
        <v>3</v>
      </c>
    </row>
    <row r="11480" spans="1:7" x14ac:dyDescent="0.25">
      <c r="A11480" s="52">
        <v>2019</v>
      </c>
      <c r="B11480" s="53" t="str">
        <f t="shared" si="358"/>
        <v>2019_OH4</v>
      </c>
      <c r="C11480" s="52" t="s">
        <v>384</v>
      </c>
      <c r="D11480" s="52" t="s">
        <v>1544</v>
      </c>
      <c r="E11480" s="53" t="str">
        <f t="shared" si="359"/>
        <v>2019_OHASHTABULA</v>
      </c>
      <c r="F11480" s="52">
        <v>484350</v>
      </c>
      <c r="G11480" s="53">
        <f t="array" ref="G11480">SUM(IF(A11480=A$5:A11480,IF(C11480=C$5:C11480,1,0),0))</f>
        <v>4</v>
      </c>
    </row>
    <row r="11481" spans="1:7" x14ac:dyDescent="0.25">
      <c r="A11481" s="52">
        <v>2019</v>
      </c>
      <c r="B11481" s="53" t="str">
        <f t="shared" si="358"/>
        <v>2019_OH5</v>
      </c>
      <c r="C11481" s="52" t="s">
        <v>384</v>
      </c>
      <c r="D11481" s="52" t="s">
        <v>1545</v>
      </c>
      <c r="E11481" s="53" t="str">
        <f t="shared" si="359"/>
        <v>2019_OHATHENS</v>
      </c>
      <c r="F11481" s="52">
        <v>484350</v>
      </c>
      <c r="G11481" s="53">
        <f t="array" ref="G11481">SUM(IF(A11481=A$5:A11481,IF(C11481=C$5:C11481,1,0),0))</f>
        <v>5</v>
      </c>
    </row>
    <row r="11482" spans="1:7" x14ac:dyDescent="0.25">
      <c r="A11482" s="52">
        <v>2019</v>
      </c>
      <c r="B11482" s="53" t="str">
        <f t="shared" si="358"/>
        <v>2019_OH6</v>
      </c>
      <c r="C11482" s="52" t="s">
        <v>384</v>
      </c>
      <c r="D11482" s="52" t="s">
        <v>1546</v>
      </c>
      <c r="E11482" s="53" t="str">
        <f t="shared" si="359"/>
        <v>2019_OHAUGLAIZE</v>
      </c>
      <c r="F11482" s="52">
        <v>484350</v>
      </c>
      <c r="G11482" s="53">
        <f t="array" ref="G11482">SUM(IF(A11482=A$5:A11482,IF(C11482=C$5:C11482,1,0),0))</f>
        <v>6</v>
      </c>
    </row>
    <row r="11483" spans="1:7" x14ac:dyDescent="0.25">
      <c r="A11483" s="52">
        <v>2019</v>
      </c>
      <c r="B11483" s="53" t="str">
        <f t="shared" si="358"/>
        <v>2019_OH7</v>
      </c>
      <c r="C11483" s="52" t="s">
        <v>384</v>
      </c>
      <c r="D11483" s="52" t="s">
        <v>1547</v>
      </c>
      <c r="E11483" s="53" t="str">
        <f t="shared" si="359"/>
        <v>2019_OHBELMONT</v>
      </c>
      <c r="F11483" s="52">
        <v>484350</v>
      </c>
      <c r="G11483" s="53">
        <f t="array" ref="G11483">SUM(IF(A11483=A$5:A11483,IF(C11483=C$5:C11483,1,0),0))</f>
        <v>7</v>
      </c>
    </row>
    <row r="11484" spans="1:7" x14ac:dyDescent="0.25">
      <c r="A11484" s="52">
        <v>2019</v>
      </c>
      <c r="B11484" s="53" t="str">
        <f t="shared" si="358"/>
        <v>2019_OH8</v>
      </c>
      <c r="C11484" s="52" t="s">
        <v>384</v>
      </c>
      <c r="D11484" s="52" t="s">
        <v>808</v>
      </c>
      <c r="E11484" s="53" t="str">
        <f t="shared" si="359"/>
        <v>2019_OHBROWN</v>
      </c>
      <c r="F11484" s="52">
        <v>484350</v>
      </c>
      <c r="G11484" s="53">
        <f t="array" ref="G11484">SUM(IF(A11484=A$5:A11484,IF(C11484=C$5:C11484,1,0),0))</f>
        <v>8</v>
      </c>
    </row>
    <row r="11485" spans="1:7" x14ac:dyDescent="0.25">
      <c r="A11485" s="52">
        <v>2019</v>
      </c>
      <c r="B11485" s="53" t="str">
        <f t="shared" si="358"/>
        <v>2019_OH9</v>
      </c>
      <c r="C11485" s="52" t="s">
        <v>384</v>
      </c>
      <c r="D11485" s="52" t="s">
        <v>433</v>
      </c>
      <c r="E11485" s="53" t="str">
        <f t="shared" si="359"/>
        <v>2019_OHBUTLER</v>
      </c>
      <c r="F11485" s="52">
        <v>484350</v>
      </c>
      <c r="G11485" s="53">
        <f t="array" ref="G11485">SUM(IF(A11485=A$5:A11485,IF(C11485=C$5:C11485,1,0),0))</f>
        <v>9</v>
      </c>
    </row>
    <row r="11486" spans="1:7" x14ac:dyDescent="0.25">
      <c r="A11486" s="52">
        <v>2019</v>
      </c>
      <c r="B11486" s="53" t="str">
        <f t="shared" si="358"/>
        <v>2019_OH10</v>
      </c>
      <c r="C11486" s="52" t="s">
        <v>384</v>
      </c>
      <c r="D11486" s="52" t="s">
        <v>227</v>
      </c>
      <c r="E11486" s="53" t="str">
        <f t="shared" si="359"/>
        <v>2019_OHCARROLL</v>
      </c>
      <c r="F11486" s="52">
        <v>484350</v>
      </c>
      <c r="G11486" s="53">
        <f t="array" ref="G11486">SUM(IF(A11486=A$5:A11486,IF(C11486=C$5:C11486,1,0),0))</f>
        <v>10</v>
      </c>
    </row>
    <row r="11487" spans="1:7" x14ac:dyDescent="0.25">
      <c r="A11487" s="52">
        <v>2019</v>
      </c>
      <c r="B11487" s="53" t="str">
        <f t="shared" si="358"/>
        <v>2019_OH11</v>
      </c>
      <c r="C11487" s="52" t="s">
        <v>384</v>
      </c>
      <c r="D11487" s="52" t="s">
        <v>811</v>
      </c>
      <c r="E11487" s="53" t="str">
        <f t="shared" si="359"/>
        <v>2019_OHCHAMPAIGN</v>
      </c>
      <c r="F11487" s="52">
        <v>484350</v>
      </c>
      <c r="G11487" s="53">
        <f t="array" ref="G11487">SUM(IF(A11487=A$5:A11487,IF(C11487=C$5:C11487,1,0),0))</f>
        <v>11</v>
      </c>
    </row>
    <row r="11488" spans="1:7" x14ac:dyDescent="0.25">
      <c r="A11488" s="52">
        <v>2019</v>
      </c>
      <c r="B11488" s="53" t="str">
        <f t="shared" si="358"/>
        <v>2019_OH12</v>
      </c>
      <c r="C11488" s="52" t="s">
        <v>384</v>
      </c>
      <c r="D11488" s="52" t="s">
        <v>507</v>
      </c>
      <c r="E11488" s="53" t="str">
        <f t="shared" si="359"/>
        <v>2019_OHCLARK</v>
      </c>
      <c r="F11488" s="52">
        <v>484350</v>
      </c>
      <c r="G11488" s="53">
        <f t="array" ref="G11488">SUM(IF(A11488=A$5:A11488,IF(C11488=C$5:C11488,1,0),0))</f>
        <v>12</v>
      </c>
    </row>
    <row r="11489" spans="1:7" x14ac:dyDescent="0.25">
      <c r="A11489" s="52">
        <v>2019</v>
      </c>
      <c r="B11489" s="53" t="str">
        <f t="shared" si="358"/>
        <v>2019_OH13</v>
      </c>
      <c r="C11489" s="52" t="s">
        <v>384</v>
      </c>
      <c r="D11489" s="52" t="s">
        <v>1548</v>
      </c>
      <c r="E11489" s="53" t="str">
        <f t="shared" si="359"/>
        <v>2019_OHCLERMONT</v>
      </c>
      <c r="F11489" s="52">
        <v>484350</v>
      </c>
      <c r="G11489" s="53">
        <f t="array" ref="G11489">SUM(IF(A11489=A$5:A11489,IF(C11489=C$5:C11489,1,0),0))</f>
        <v>13</v>
      </c>
    </row>
    <row r="11490" spans="1:7" x14ac:dyDescent="0.25">
      <c r="A11490" s="52">
        <v>2019</v>
      </c>
      <c r="B11490" s="53" t="str">
        <f t="shared" si="358"/>
        <v>2019_OH14</v>
      </c>
      <c r="C11490" s="52" t="s">
        <v>384</v>
      </c>
      <c r="D11490" s="52" t="s">
        <v>813</v>
      </c>
      <c r="E11490" s="53" t="str">
        <f t="shared" si="359"/>
        <v>2019_OHCLINTON</v>
      </c>
      <c r="F11490" s="52">
        <v>484350</v>
      </c>
      <c r="G11490" s="53">
        <f t="array" ref="G11490">SUM(IF(A11490=A$5:A11490,IF(C11490=C$5:C11490,1,0),0))</f>
        <v>14</v>
      </c>
    </row>
    <row r="11491" spans="1:7" x14ac:dyDescent="0.25">
      <c r="A11491" s="52">
        <v>2019</v>
      </c>
      <c r="B11491" s="53" t="str">
        <f t="shared" si="358"/>
        <v>2019_OH15</v>
      </c>
      <c r="C11491" s="52" t="s">
        <v>384</v>
      </c>
      <c r="D11491" s="52" t="s">
        <v>1549</v>
      </c>
      <c r="E11491" s="53" t="str">
        <f t="shared" si="359"/>
        <v>2019_OHCOLUMBIANA</v>
      </c>
      <c r="F11491" s="52">
        <v>484350</v>
      </c>
      <c r="G11491" s="53">
        <f t="array" ref="G11491">SUM(IF(A11491=A$5:A11491,IF(C11491=C$5:C11491,1,0),0))</f>
        <v>15</v>
      </c>
    </row>
    <row r="11492" spans="1:7" x14ac:dyDescent="0.25">
      <c r="A11492" s="52">
        <v>2019</v>
      </c>
      <c r="B11492" s="53" t="str">
        <f t="shared" si="358"/>
        <v>2019_OH16</v>
      </c>
      <c r="C11492" s="52" t="s">
        <v>384</v>
      </c>
      <c r="D11492" s="52" t="s">
        <v>1550</v>
      </c>
      <c r="E11492" s="53" t="str">
        <f t="shared" si="359"/>
        <v>2019_OHCOSHOCTON</v>
      </c>
      <c r="F11492" s="52">
        <v>484350</v>
      </c>
      <c r="G11492" s="53">
        <f t="array" ref="G11492">SUM(IF(A11492=A$5:A11492,IF(C11492=C$5:C11492,1,0),0))</f>
        <v>16</v>
      </c>
    </row>
    <row r="11493" spans="1:7" x14ac:dyDescent="0.25">
      <c r="A11493" s="52">
        <v>2019</v>
      </c>
      <c r="B11493" s="53" t="str">
        <f t="shared" si="358"/>
        <v>2019_OH17</v>
      </c>
      <c r="C11493" s="52" t="s">
        <v>384</v>
      </c>
      <c r="D11493" s="52" t="s">
        <v>512</v>
      </c>
      <c r="E11493" s="53" t="str">
        <f t="shared" si="359"/>
        <v>2019_OHCRAWFORD</v>
      </c>
      <c r="F11493" s="52">
        <v>484350</v>
      </c>
      <c r="G11493" s="53">
        <f t="array" ref="G11493">SUM(IF(A11493=A$5:A11493,IF(C11493=C$5:C11493,1,0),0))</f>
        <v>17</v>
      </c>
    </row>
    <row r="11494" spans="1:7" x14ac:dyDescent="0.25">
      <c r="A11494" s="52">
        <v>2019</v>
      </c>
      <c r="B11494" s="53" t="str">
        <f t="shared" si="358"/>
        <v>2019_OH18</v>
      </c>
      <c r="C11494" s="52" t="s">
        <v>384</v>
      </c>
      <c r="D11494" s="52" t="s">
        <v>1551</v>
      </c>
      <c r="E11494" s="53" t="str">
        <f t="shared" si="359"/>
        <v>2019_OHCUYAHOGA</v>
      </c>
      <c r="F11494" s="52">
        <v>484350</v>
      </c>
      <c r="G11494" s="53">
        <f t="array" ref="G11494">SUM(IF(A11494=A$5:A11494,IF(C11494=C$5:C11494,1,0),0))</f>
        <v>18</v>
      </c>
    </row>
    <row r="11495" spans="1:7" x14ac:dyDescent="0.25">
      <c r="A11495" s="52">
        <v>2019</v>
      </c>
      <c r="B11495" s="53" t="str">
        <f t="shared" si="358"/>
        <v>2019_OH19</v>
      </c>
      <c r="C11495" s="52" t="s">
        <v>384</v>
      </c>
      <c r="D11495" s="52" t="s">
        <v>1552</v>
      </c>
      <c r="E11495" s="53" t="str">
        <f t="shared" si="359"/>
        <v>2019_OHDARKE</v>
      </c>
      <c r="F11495" s="52">
        <v>484350</v>
      </c>
      <c r="G11495" s="53">
        <f t="array" ref="G11495">SUM(IF(A11495=A$5:A11495,IF(C11495=C$5:C11495,1,0),0))</f>
        <v>19</v>
      </c>
    </row>
    <row r="11496" spans="1:7" x14ac:dyDescent="0.25">
      <c r="A11496" s="52">
        <v>2019</v>
      </c>
      <c r="B11496" s="53" t="str">
        <f t="shared" si="358"/>
        <v>2019_OH20</v>
      </c>
      <c r="C11496" s="52" t="s">
        <v>384</v>
      </c>
      <c r="D11496" s="52" t="s">
        <v>1553</v>
      </c>
      <c r="E11496" s="53" t="str">
        <f t="shared" si="359"/>
        <v>2019_OHDEFIANCE</v>
      </c>
      <c r="F11496" s="52">
        <v>484350</v>
      </c>
      <c r="G11496" s="53">
        <f t="array" ref="G11496">SUM(IF(A11496=A$5:A11496,IF(C11496=C$5:C11496,1,0),0))</f>
        <v>20</v>
      </c>
    </row>
    <row r="11497" spans="1:7" x14ac:dyDescent="0.25">
      <c r="A11497" s="52">
        <v>2019</v>
      </c>
      <c r="B11497" s="53" t="str">
        <f t="shared" si="358"/>
        <v>2019_OH21</v>
      </c>
      <c r="C11497" s="52" t="s">
        <v>384</v>
      </c>
      <c r="D11497" s="52" t="s">
        <v>85</v>
      </c>
      <c r="E11497" s="53" t="str">
        <f t="shared" si="359"/>
        <v>2019_OHDELAWARE</v>
      </c>
      <c r="F11497" s="52">
        <v>484350</v>
      </c>
      <c r="G11497" s="53">
        <f t="array" ref="G11497">SUM(IF(A11497=A$5:A11497,IF(C11497=C$5:C11497,1,0),0))</f>
        <v>21</v>
      </c>
    </row>
    <row r="11498" spans="1:7" x14ac:dyDescent="0.25">
      <c r="A11498" s="52">
        <v>2019</v>
      </c>
      <c r="B11498" s="53" t="str">
        <f t="shared" si="358"/>
        <v>2019_OH22</v>
      </c>
      <c r="C11498" s="52" t="s">
        <v>384</v>
      </c>
      <c r="D11498" s="52" t="s">
        <v>1440</v>
      </c>
      <c r="E11498" s="53" t="str">
        <f t="shared" si="359"/>
        <v>2019_OHERIE</v>
      </c>
      <c r="F11498" s="52">
        <v>484350</v>
      </c>
      <c r="G11498" s="53">
        <f t="array" ref="G11498">SUM(IF(A11498=A$5:A11498,IF(C11498=C$5:C11498,1,0),0))</f>
        <v>22</v>
      </c>
    </row>
    <row r="11499" spans="1:7" x14ac:dyDescent="0.25">
      <c r="A11499" s="52">
        <v>2019</v>
      </c>
      <c r="B11499" s="53" t="str">
        <f t="shared" si="358"/>
        <v>2019_OH23</v>
      </c>
      <c r="C11499" s="52" t="s">
        <v>384</v>
      </c>
      <c r="D11499" s="52" t="s">
        <v>205</v>
      </c>
      <c r="E11499" s="53" t="str">
        <f t="shared" si="359"/>
        <v>2019_OHFAIRFIELD</v>
      </c>
      <c r="F11499" s="52">
        <v>484350</v>
      </c>
      <c r="G11499" s="53">
        <f t="array" ref="G11499">SUM(IF(A11499=A$5:A11499,IF(C11499=C$5:C11499,1,0),0))</f>
        <v>23</v>
      </c>
    </row>
    <row r="11500" spans="1:7" x14ac:dyDescent="0.25">
      <c r="A11500" s="52">
        <v>2019</v>
      </c>
      <c r="B11500" s="53" t="str">
        <f t="shared" si="358"/>
        <v>2019_OH24</v>
      </c>
      <c r="C11500" s="52" t="s">
        <v>384</v>
      </c>
      <c r="D11500" s="52" t="s">
        <v>454</v>
      </c>
      <c r="E11500" s="53" t="str">
        <f t="shared" si="359"/>
        <v>2019_OHFAYETTE</v>
      </c>
      <c r="F11500" s="52">
        <v>484350</v>
      </c>
      <c r="G11500" s="53">
        <f t="array" ref="G11500">SUM(IF(A11500=A$5:A11500,IF(C11500=C$5:C11500,1,0),0))</f>
        <v>24</v>
      </c>
    </row>
    <row r="11501" spans="1:7" x14ac:dyDescent="0.25">
      <c r="A11501" s="52">
        <v>2019</v>
      </c>
      <c r="B11501" s="53" t="str">
        <f t="shared" si="358"/>
        <v>2019_OH25</v>
      </c>
      <c r="C11501" s="52" t="s">
        <v>384</v>
      </c>
      <c r="D11501" s="52" t="s">
        <v>455</v>
      </c>
      <c r="E11501" s="53" t="str">
        <f t="shared" si="359"/>
        <v>2019_OHFRANKLIN</v>
      </c>
      <c r="F11501" s="52">
        <v>484350</v>
      </c>
      <c r="G11501" s="53">
        <f t="array" ref="G11501">SUM(IF(A11501=A$5:A11501,IF(C11501=C$5:C11501,1,0),0))</f>
        <v>25</v>
      </c>
    </row>
    <row r="11502" spans="1:7" x14ac:dyDescent="0.25">
      <c r="A11502" s="52">
        <v>2019</v>
      </c>
      <c r="B11502" s="53" t="str">
        <f t="shared" si="358"/>
        <v>2019_OH26</v>
      </c>
      <c r="C11502" s="52" t="s">
        <v>384</v>
      </c>
      <c r="D11502" s="52" t="s">
        <v>518</v>
      </c>
      <c r="E11502" s="53" t="str">
        <f t="shared" si="359"/>
        <v>2019_OHFULTON</v>
      </c>
      <c r="F11502" s="52">
        <v>484350</v>
      </c>
      <c r="G11502" s="53">
        <f t="array" ref="G11502">SUM(IF(A11502=A$5:A11502,IF(C11502=C$5:C11502,1,0),0))</f>
        <v>26</v>
      </c>
    </row>
    <row r="11503" spans="1:7" x14ac:dyDescent="0.25">
      <c r="A11503" s="52">
        <v>2019</v>
      </c>
      <c r="B11503" s="53" t="str">
        <f t="shared" si="358"/>
        <v>2019_OH27</v>
      </c>
      <c r="C11503" s="52" t="s">
        <v>384</v>
      </c>
      <c r="D11503" s="52" t="s">
        <v>1554</v>
      </c>
      <c r="E11503" s="53" t="str">
        <f t="shared" si="359"/>
        <v>2019_OHGALLIA</v>
      </c>
      <c r="F11503" s="52">
        <v>484350</v>
      </c>
      <c r="G11503" s="53">
        <f t="array" ref="G11503">SUM(IF(A11503=A$5:A11503,IF(C11503=C$5:C11503,1,0),0))</f>
        <v>27</v>
      </c>
    </row>
    <row r="11504" spans="1:7" x14ac:dyDescent="0.25">
      <c r="A11504" s="52">
        <v>2019</v>
      </c>
      <c r="B11504" s="53" t="str">
        <f t="shared" si="358"/>
        <v>2019_OH28</v>
      </c>
      <c r="C11504" s="52" t="s">
        <v>384</v>
      </c>
      <c r="D11504" s="52" t="s">
        <v>1555</v>
      </c>
      <c r="E11504" s="53" t="str">
        <f t="shared" si="359"/>
        <v>2019_OHGEAUGA</v>
      </c>
      <c r="F11504" s="52">
        <v>484350</v>
      </c>
      <c r="G11504" s="53">
        <f t="array" ref="G11504">SUM(IF(A11504=A$5:A11504,IF(C11504=C$5:C11504,1,0),0))</f>
        <v>28</v>
      </c>
    </row>
    <row r="11505" spans="1:7" x14ac:dyDescent="0.25">
      <c r="A11505" s="52">
        <v>2019</v>
      </c>
      <c r="B11505" s="53" t="str">
        <f t="shared" si="358"/>
        <v>2019_OH29</v>
      </c>
      <c r="C11505" s="52" t="s">
        <v>384</v>
      </c>
      <c r="D11505" s="52" t="s">
        <v>212</v>
      </c>
      <c r="E11505" s="53" t="str">
        <f t="shared" si="359"/>
        <v>2019_OHGREENE</v>
      </c>
      <c r="F11505" s="52">
        <v>484350</v>
      </c>
      <c r="G11505" s="53">
        <f t="array" ref="G11505">SUM(IF(A11505=A$5:A11505,IF(C11505=C$5:C11505,1,0),0))</f>
        <v>29</v>
      </c>
    </row>
    <row r="11506" spans="1:7" x14ac:dyDescent="0.25">
      <c r="A11506" s="52">
        <v>2019</v>
      </c>
      <c r="B11506" s="53" t="str">
        <f t="shared" si="358"/>
        <v>2019_OH30</v>
      </c>
      <c r="C11506" s="52" t="s">
        <v>384</v>
      </c>
      <c r="D11506" s="52" t="s">
        <v>1556</v>
      </c>
      <c r="E11506" s="53" t="str">
        <f t="shared" si="359"/>
        <v>2019_OHGUERNSEY</v>
      </c>
      <c r="F11506" s="52">
        <v>484350</v>
      </c>
      <c r="G11506" s="53">
        <f t="array" ref="G11506">SUM(IF(A11506=A$5:A11506,IF(C11506=C$5:C11506,1,0),0))</f>
        <v>30</v>
      </c>
    </row>
    <row r="11507" spans="1:7" x14ac:dyDescent="0.25">
      <c r="A11507" s="52">
        <v>2019</v>
      </c>
      <c r="B11507" s="53" t="str">
        <f t="shared" si="358"/>
        <v>2019_OH31</v>
      </c>
      <c r="C11507" s="52" t="s">
        <v>384</v>
      </c>
      <c r="D11507" s="52" t="s">
        <v>642</v>
      </c>
      <c r="E11507" s="53" t="str">
        <f t="shared" si="359"/>
        <v>2019_OHHAMILTON</v>
      </c>
      <c r="F11507" s="52">
        <v>484350</v>
      </c>
      <c r="G11507" s="53">
        <f t="array" ref="G11507">SUM(IF(A11507=A$5:A11507,IF(C11507=C$5:C11507,1,0),0))</f>
        <v>31</v>
      </c>
    </row>
    <row r="11508" spans="1:7" x14ac:dyDescent="0.25">
      <c r="A11508" s="52">
        <v>2019</v>
      </c>
      <c r="B11508" s="53" t="str">
        <f t="shared" si="358"/>
        <v>2019_OH32</v>
      </c>
      <c r="C11508" s="52" t="s">
        <v>384</v>
      </c>
      <c r="D11508" s="52" t="s">
        <v>723</v>
      </c>
      <c r="E11508" s="53" t="str">
        <f t="shared" si="359"/>
        <v>2019_OHHANCOCK</v>
      </c>
      <c r="F11508" s="52">
        <v>484350</v>
      </c>
      <c r="G11508" s="53">
        <f t="array" ref="G11508">SUM(IF(A11508=A$5:A11508,IF(C11508=C$5:C11508,1,0),0))</f>
        <v>32</v>
      </c>
    </row>
    <row r="11509" spans="1:7" x14ac:dyDescent="0.25">
      <c r="A11509" s="52">
        <v>2019</v>
      </c>
      <c r="B11509" s="53" t="str">
        <f t="shared" si="358"/>
        <v>2019_OH33</v>
      </c>
      <c r="C11509" s="52" t="s">
        <v>384</v>
      </c>
      <c r="D11509" s="52" t="s">
        <v>822</v>
      </c>
      <c r="E11509" s="53" t="str">
        <f t="shared" si="359"/>
        <v>2019_OHHARDIN</v>
      </c>
      <c r="F11509" s="52">
        <v>484350</v>
      </c>
      <c r="G11509" s="53">
        <f t="array" ref="G11509">SUM(IF(A11509=A$5:A11509,IF(C11509=C$5:C11509,1,0),0))</f>
        <v>33</v>
      </c>
    </row>
    <row r="11510" spans="1:7" x14ac:dyDescent="0.25">
      <c r="A11510" s="52">
        <v>2019</v>
      </c>
      <c r="B11510" s="53" t="str">
        <f t="shared" si="358"/>
        <v>2019_OH34</v>
      </c>
      <c r="C11510" s="52" t="s">
        <v>384</v>
      </c>
      <c r="D11510" s="52" t="s">
        <v>867</v>
      </c>
      <c r="E11510" s="53" t="str">
        <f t="shared" si="359"/>
        <v>2019_OHHARRISON</v>
      </c>
      <c r="F11510" s="52">
        <v>484350</v>
      </c>
      <c r="G11510" s="53">
        <f t="array" ref="G11510">SUM(IF(A11510=A$5:A11510,IF(C11510=C$5:C11510,1,0),0))</f>
        <v>34</v>
      </c>
    </row>
    <row r="11511" spans="1:7" x14ac:dyDescent="0.25">
      <c r="A11511" s="52">
        <v>2019</v>
      </c>
      <c r="B11511" s="53" t="str">
        <f t="shared" si="358"/>
        <v>2019_OH35</v>
      </c>
      <c r="C11511" s="52" t="s">
        <v>384</v>
      </c>
      <c r="D11511" s="52" t="s">
        <v>458</v>
      </c>
      <c r="E11511" s="53" t="str">
        <f t="shared" si="359"/>
        <v>2019_OHHENRY</v>
      </c>
      <c r="F11511" s="52">
        <v>484350</v>
      </c>
      <c r="G11511" s="53">
        <f t="array" ref="G11511">SUM(IF(A11511=A$5:A11511,IF(C11511=C$5:C11511,1,0),0))</f>
        <v>35</v>
      </c>
    </row>
    <row r="11512" spans="1:7" x14ac:dyDescent="0.25">
      <c r="A11512" s="52">
        <v>2019</v>
      </c>
      <c r="B11512" s="53" t="str">
        <f t="shared" si="358"/>
        <v>2019_OH36</v>
      </c>
      <c r="C11512" s="52" t="s">
        <v>384</v>
      </c>
      <c r="D11512" s="52" t="s">
        <v>1557</v>
      </c>
      <c r="E11512" s="53" t="str">
        <f t="shared" si="359"/>
        <v>2019_OHHIGHLAND</v>
      </c>
      <c r="F11512" s="52">
        <v>484350</v>
      </c>
      <c r="G11512" s="53">
        <f t="array" ref="G11512">SUM(IF(A11512=A$5:A11512,IF(C11512=C$5:C11512,1,0),0))</f>
        <v>36</v>
      </c>
    </row>
    <row r="11513" spans="1:7" x14ac:dyDescent="0.25">
      <c r="A11513" s="52">
        <v>2019</v>
      </c>
      <c r="B11513" s="53" t="str">
        <f t="shared" si="358"/>
        <v>2019_OH37</v>
      </c>
      <c r="C11513" s="52" t="s">
        <v>384</v>
      </c>
      <c r="D11513" s="52" t="s">
        <v>1558</v>
      </c>
      <c r="E11513" s="53" t="str">
        <f t="shared" si="359"/>
        <v>2019_OHHOCKING</v>
      </c>
      <c r="F11513" s="52">
        <v>484350</v>
      </c>
      <c r="G11513" s="53">
        <f t="array" ref="G11513">SUM(IF(A11513=A$5:A11513,IF(C11513=C$5:C11513,1,0),0))</f>
        <v>37</v>
      </c>
    </row>
    <row r="11514" spans="1:7" x14ac:dyDescent="0.25">
      <c r="A11514" s="52">
        <v>2019</v>
      </c>
      <c r="B11514" s="53" t="str">
        <f t="shared" si="358"/>
        <v>2019_OH38</v>
      </c>
      <c r="C11514" s="52" t="s">
        <v>384</v>
      </c>
      <c r="D11514" s="52" t="s">
        <v>648</v>
      </c>
      <c r="E11514" s="53" t="str">
        <f t="shared" si="359"/>
        <v>2019_OHHOLMES</v>
      </c>
      <c r="F11514" s="52">
        <v>484350</v>
      </c>
      <c r="G11514" s="53">
        <f t="array" ref="G11514">SUM(IF(A11514=A$5:A11514,IF(C11514=C$5:C11514,1,0),0))</f>
        <v>38</v>
      </c>
    </row>
    <row r="11515" spans="1:7" x14ac:dyDescent="0.25">
      <c r="A11515" s="52">
        <v>2019</v>
      </c>
      <c r="B11515" s="53" t="str">
        <f t="shared" si="358"/>
        <v>2019_OH39</v>
      </c>
      <c r="C11515" s="52" t="s">
        <v>384</v>
      </c>
      <c r="D11515" s="52" t="s">
        <v>1141</v>
      </c>
      <c r="E11515" s="53" t="str">
        <f t="shared" si="359"/>
        <v>2019_OHHURON</v>
      </c>
      <c r="F11515" s="52">
        <v>484350</v>
      </c>
      <c r="G11515" s="53">
        <f t="array" ref="G11515">SUM(IF(A11515=A$5:A11515,IF(C11515=C$5:C11515,1,0),0))</f>
        <v>39</v>
      </c>
    </row>
    <row r="11516" spans="1:7" x14ac:dyDescent="0.25">
      <c r="A11516" s="52">
        <v>2019</v>
      </c>
      <c r="B11516" s="53" t="str">
        <f t="shared" si="358"/>
        <v>2019_OH40</v>
      </c>
      <c r="C11516" s="52" t="s">
        <v>384</v>
      </c>
      <c r="D11516" s="52" t="s">
        <v>460</v>
      </c>
      <c r="E11516" s="53" t="str">
        <f t="shared" si="359"/>
        <v>2019_OHJACKSON</v>
      </c>
      <c r="F11516" s="52">
        <v>484350</v>
      </c>
      <c r="G11516" s="53">
        <f t="array" ref="G11516">SUM(IF(A11516=A$5:A11516,IF(C11516=C$5:C11516,1,0),0))</f>
        <v>40</v>
      </c>
    </row>
    <row r="11517" spans="1:7" x14ac:dyDescent="0.25">
      <c r="A11517" s="52">
        <v>2019</v>
      </c>
      <c r="B11517" s="53" t="str">
        <f t="shared" si="358"/>
        <v>2019_OH41</v>
      </c>
      <c r="C11517" s="52" t="s">
        <v>384</v>
      </c>
      <c r="D11517" s="52" t="s">
        <v>196</v>
      </c>
      <c r="E11517" s="53" t="str">
        <f t="shared" si="359"/>
        <v>2019_OHJEFFERSON</v>
      </c>
      <c r="F11517" s="52">
        <v>484350</v>
      </c>
      <c r="G11517" s="53">
        <f t="array" ref="G11517">SUM(IF(A11517=A$5:A11517,IF(C11517=C$5:C11517,1,0),0))</f>
        <v>41</v>
      </c>
    </row>
    <row r="11518" spans="1:7" x14ac:dyDescent="0.25">
      <c r="A11518" s="52">
        <v>2019</v>
      </c>
      <c r="B11518" s="53" t="str">
        <f t="shared" si="358"/>
        <v>2019_OH42</v>
      </c>
      <c r="C11518" s="52" t="s">
        <v>384</v>
      </c>
      <c r="D11518" s="52" t="s">
        <v>830</v>
      </c>
      <c r="E11518" s="53" t="str">
        <f t="shared" si="359"/>
        <v>2019_OHKNOX</v>
      </c>
      <c r="F11518" s="52">
        <v>484350</v>
      </c>
      <c r="G11518" s="53">
        <f t="array" ref="G11518">SUM(IF(A11518=A$5:A11518,IF(C11518=C$5:C11518,1,0),0))</f>
        <v>42</v>
      </c>
    </row>
    <row r="11519" spans="1:7" x14ac:dyDescent="0.25">
      <c r="A11519" s="52">
        <v>2019</v>
      </c>
      <c r="B11519" s="53" t="str">
        <f t="shared" si="358"/>
        <v>2019_OH43</v>
      </c>
      <c r="C11519" s="52" t="s">
        <v>384</v>
      </c>
      <c r="D11519" s="52" t="s">
        <v>197</v>
      </c>
      <c r="E11519" s="53" t="str">
        <f t="shared" si="359"/>
        <v>2019_OHLAKE</v>
      </c>
      <c r="F11519" s="52">
        <v>484350</v>
      </c>
      <c r="G11519" s="53">
        <f t="array" ref="G11519">SUM(IF(A11519=A$5:A11519,IF(C11519=C$5:C11519,1,0),0))</f>
        <v>43</v>
      </c>
    </row>
    <row r="11520" spans="1:7" x14ac:dyDescent="0.25">
      <c r="A11520" s="52">
        <v>2019</v>
      </c>
      <c r="B11520" s="53" t="str">
        <f t="shared" si="358"/>
        <v>2019_OH44</v>
      </c>
      <c r="C11520" s="52" t="s">
        <v>384</v>
      </c>
      <c r="D11520" s="52" t="s">
        <v>463</v>
      </c>
      <c r="E11520" s="53" t="str">
        <f t="shared" si="359"/>
        <v>2019_OHLAWRENCE</v>
      </c>
      <c r="F11520" s="52">
        <v>484350</v>
      </c>
      <c r="G11520" s="53">
        <f t="array" ref="G11520">SUM(IF(A11520=A$5:A11520,IF(C11520=C$5:C11520,1,0),0))</f>
        <v>44</v>
      </c>
    </row>
    <row r="11521" spans="1:7" x14ac:dyDescent="0.25">
      <c r="A11521" s="52">
        <v>2019</v>
      </c>
      <c r="B11521" s="53" t="str">
        <f t="shared" si="358"/>
        <v>2019_OH45</v>
      </c>
      <c r="C11521" s="52" t="s">
        <v>384</v>
      </c>
      <c r="D11521" s="52" t="s">
        <v>1559</v>
      </c>
      <c r="E11521" s="53" t="str">
        <f t="shared" si="359"/>
        <v>2019_OHLICKING</v>
      </c>
      <c r="F11521" s="52">
        <v>484350</v>
      </c>
      <c r="G11521" s="53">
        <f t="array" ref="G11521">SUM(IF(A11521=A$5:A11521,IF(C11521=C$5:C11521,1,0),0))</f>
        <v>45</v>
      </c>
    </row>
    <row r="11522" spans="1:7" x14ac:dyDescent="0.25">
      <c r="A11522" s="52">
        <v>2019</v>
      </c>
      <c r="B11522" s="53" t="str">
        <f t="shared" si="358"/>
        <v>2019_OH46</v>
      </c>
      <c r="C11522" s="52" t="s">
        <v>384</v>
      </c>
      <c r="D11522" s="52" t="s">
        <v>528</v>
      </c>
      <c r="E11522" s="53" t="str">
        <f t="shared" si="359"/>
        <v>2019_OHLOGAN</v>
      </c>
      <c r="F11522" s="52">
        <v>484350</v>
      </c>
      <c r="G11522" s="53">
        <f t="array" ref="G11522">SUM(IF(A11522=A$5:A11522,IF(C11522=C$5:C11522,1,0),0))</f>
        <v>46</v>
      </c>
    </row>
    <row r="11523" spans="1:7" x14ac:dyDescent="0.25">
      <c r="A11523" s="52">
        <v>2019</v>
      </c>
      <c r="B11523" s="53" t="str">
        <f t="shared" si="358"/>
        <v>2019_OH47</v>
      </c>
      <c r="C11523" s="52" t="s">
        <v>384</v>
      </c>
      <c r="D11523" s="52" t="s">
        <v>1560</v>
      </c>
      <c r="E11523" s="53" t="str">
        <f t="shared" si="359"/>
        <v>2019_OHLORAIN</v>
      </c>
      <c r="F11523" s="52">
        <v>484350</v>
      </c>
      <c r="G11523" s="53">
        <f t="array" ref="G11523">SUM(IF(A11523=A$5:A11523,IF(C11523=C$5:C11523,1,0),0))</f>
        <v>47</v>
      </c>
    </row>
    <row r="11524" spans="1:7" x14ac:dyDescent="0.25">
      <c r="A11524" s="52">
        <v>2019</v>
      </c>
      <c r="B11524" s="53" t="str">
        <f t="shared" si="358"/>
        <v>2019_OH48</v>
      </c>
      <c r="C11524" s="52" t="s">
        <v>384</v>
      </c>
      <c r="D11524" s="52" t="s">
        <v>918</v>
      </c>
      <c r="E11524" s="53" t="str">
        <f t="shared" si="359"/>
        <v>2019_OHLUCAS</v>
      </c>
      <c r="F11524" s="52">
        <v>484350</v>
      </c>
      <c r="G11524" s="53">
        <f t="array" ref="G11524">SUM(IF(A11524=A$5:A11524,IF(C11524=C$5:C11524,1,0),0))</f>
        <v>48</v>
      </c>
    </row>
    <row r="11525" spans="1:7" x14ac:dyDescent="0.25">
      <c r="A11525" s="52">
        <v>2019</v>
      </c>
      <c r="B11525" s="53" t="str">
        <f t="shared" si="358"/>
        <v>2019_OH49</v>
      </c>
      <c r="C11525" s="52" t="s">
        <v>384</v>
      </c>
      <c r="D11525" s="52" t="s">
        <v>467</v>
      </c>
      <c r="E11525" s="53" t="str">
        <f t="shared" si="359"/>
        <v>2019_OHMADISON</v>
      </c>
      <c r="F11525" s="52">
        <v>484350</v>
      </c>
      <c r="G11525" s="53">
        <f t="array" ref="G11525">SUM(IF(A11525=A$5:A11525,IF(C11525=C$5:C11525,1,0),0))</f>
        <v>49</v>
      </c>
    </row>
    <row r="11526" spans="1:7" x14ac:dyDescent="0.25">
      <c r="A11526" s="52">
        <v>2019</v>
      </c>
      <c r="B11526" s="53" t="str">
        <f t="shared" ref="B11526:B11589" si="360">A11526&amp;"_"&amp;C11526&amp;G11526</f>
        <v>2019_OH50</v>
      </c>
      <c r="C11526" s="52" t="s">
        <v>384</v>
      </c>
      <c r="D11526" s="52" t="s">
        <v>1561</v>
      </c>
      <c r="E11526" s="53" t="str">
        <f t="shared" ref="E11526:E11589" si="361">A11526&amp;"_"&amp;C11526&amp;D11526</f>
        <v>2019_OHMAHONING</v>
      </c>
      <c r="F11526" s="52">
        <v>484350</v>
      </c>
      <c r="G11526" s="53">
        <f t="array" ref="G11526">SUM(IF(A11526=A$5:A11526,IF(C11526=C$5:C11526,1,0),0))</f>
        <v>50</v>
      </c>
    </row>
    <row r="11527" spans="1:7" x14ac:dyDescent="0.25">
      <c r="A11527" s="52">
        <v>2019</v>
      </c>
      <c r="B11527" s="53" t="str">
        <f t="shared" si="360"/>
        <v>2019_OH51</v>
      </c>
      <c r="C11527" s="52" t="s">
        <v>384</v>
      </c>
      <c r="D11527" s="52" t="s">
        <v>469</v>
      </c>
      <c r="E11527" s="53" t="str">
        <f t="shared" si="361"/>
        <v>2019_OHMARION</v>
      </c>
      <c r="F11527" s="52">
        <v>484350</v>
      </c>
      <c r="G11527" s="53">
        <f t="array" ref="G11527">SUM(IF(A11527=A$5:A11527,IF(C11527=C$5:C11527,1,0),0))</f>
        <v>51</v>
      </c>
    </row>
    <row r="11528" spans="1:7" x14ac:dyDescent="0.25">
      <c r="A11528" s="52">
        <v>2019</v>
      </c>
      <c r="B11528" s="53" t="str">
        <f t="shared" si="360"/>
        <v>2019_OH52</v>
      </c>
      <c r="C11528" s="52" t="s">
        <v>384</v>
      </c>
      <c r="D11528" s="52" t="s">
        <v>1562</v>
      </c>
      <c r="E11528" s="53" t="str">
        <f t="shared" si="361"/>
        <v>2019_OHMEDINA</v>
      </c>
      <c r="F11528" s="52">
        <v>484350</v>
      </c>
      <c r="G11528" s="53">
        <f t="array" ref="G11528">SUM(IF(A11528=A$5:A11528,IF(C11528=C$5:C11528,1,0),0))</f>
        <v>52</v>
      </c>
    </row>
    <row r="11529" spans="1:7" x14ac:dyDescent="0.25">
      <c r="A11529" s="52">
        <v>2019</v>
      </c>
      <c r="B11529" s="53" t="str">
        <f t="shared" si="360"/>
        <v>2019_OH53</v>
      </c>
      <c r="C11529" s="52" t="s">
        <v>384</v>
      </c>
      <c r="D11529" s="52" t="s">
        <v>1563</v>
      </c>
      <c r="E11529" s="53" t="str">
        <f t="shared" si="361"/>
        <v>2019_OHMEIGS</v>
      </c>
      <c r="F11529" s="52">
        <v>484350</v>
      </c>
      <c r="G11529" s="53">
        <f t="array" ref="G11529">SUM(IF(A11529=A$5:A11529,IF(C11529=C$5:C11529,1,0),0))</f>
        <v>53</v>
      </c>
    </row>
    <row r="11530" spans="1:7" x14ac:dyDescent="0.25">
      <c r="A11530" s="52">
        <v>2019</v>
      </c>
      <c r="B11530" s="53" t="str">
        <f t="shared" si="360"/>
        <v>2019_OH54</v>
      </c>
      <c r="C11530" s="52" t="s">
        <v>384</v>
      </c>
      <c r="D11530" s="52" t="s">
        <v>840</v>
      </c>
      <c r="E11530" s="53" t="str">
        <f t="shared" si="361"/>
        <v>2019_OHMERCER</v>
      </c>
      <c r="F11530" s="52">
        <v>484350</v>
      </c>
      <c r="G11530" s="53">
        <f t="array" ref="G11530">SUM(IF(A11530=A$5:A11530,IF(C11530=C$5:C11530,1,0),0))</f>
        <v>54</v>
      </c>
    </row>
    <row r="11531" spans="1:7" x14ac:dyDescent="0.25">
      <c r="A11531" s="52">
        <v>2019</v>
      </c>
      <c r="B11531" s="53" t="str">
        <f t="shared" si="360"/>
        <v>2019_OH55</v>
      </c>
      <c r="C11531" s="52" t="s">
        <v>384</v>
      </c>
      <c r="D11531" s="52" t="s">
        <v>875</v>
      </c>
      <c r="E11531" s="53" t="str">
        <f t="shared" si="361"/>
        <v>2019_OHMIAMI</v>
      </c>
      <c r="F11531" s="52">
        <v>484350</v>
      </c>
      <c r="G11531" s="53">
        <f t="array" ref="G11531">SUM(IF(A11531=A$5:A11531,IF(C11531=C$5:C11531,1,0),0))</f>
        <v>55</v>
      </c>
    </row>
    <row r="11532" spans="1:7" x14ac:dyDescent="0.25">
      <c r="A11532" s="52">
        <v>2019</v>
      </c>
      <c r="B11532" s="53" t="str">
        <f t="shared" si="360"/>
        <v>2019_OH56</v>
      </c>
      <c r="C11532" s="52" t="s">
        <v>384</v>
      </c>
      <c r="D11532" s="52" t="s">
        <v>210</v>
      </c>
      <c r="E11532" s="53" t="str">
        <f t="shared" si="361"/>
        <v>2019_OHMONROE</v>
      </c>
      <c r="F11532" s="52">
        <v>484350</v>
      </c>
      <c r="G11532" s="53">
        <f t="array" ref="G11532">SUM(IF(A11532=A$5:A11532,IF(C11532=C$5:C11532,1,0),0))</f>
        <v>56</v>
      </c>
    </row>
    <row r="11533" spans="1:7" x14ac:dyDescent="0.25">
      <c r="A11533" s="52">
        <v>2019</v>
      </c>
      <c r="B11533" s="53" t="str">
        <f t="shared" si="360"/>
        <v>2019_OH57</v>
      </c>
      <c r="C11533" s="52" t="s">
        <v>384</v>
      </c>
      <c r="D11533" s="52" t="s">
        <v>232</v>
      </c>
      <c r="E11533" s="53" t="str">
        <f t="shared" si="361"/>
        <v>2019_OHMONTGOMERY</v>
      </c>
      <c r="F11533" s="52">
        <v>484350</v>
      </c>
      <c r="G11533" s="53">
        <f t="array" ref="G11533">SUM(IF(A11533=A$5:A11533,IF(C11533=C$5:C11533,1,0),0))</f>
        <v>57</v>
      </c>
    </row>
    <row r="11534" spans="1:7" x14ac:dyDescent="0.25">
      <c r="A11534" s="52">
        <v>2019</v>
      </c>
      <c r="B11534" s="53" t="str">
        <f t="shared" si="360"/>
        <v>2019_OH58</v>
      </c>
      <c r="C11534" s="52" t="s">
        <v>384</v>
      </c>
      <c r="D11534" s="52" t="s">
        <v>472</v>
      </c>
      <c r="E11534" s="53" t="str">
        <f t="shared" si="361"/>
        <v>2019_OHMORGAN</v>
      </c>
      <c r="F11534" s="52">
        <v>484350</v>
      </c>
      <c r="G11534" s="53">
        <f t="array" ref="G11534">SUM(IF(A11534=A$5:A11534,IF(C11534=C$5:C11534,1,0),0))</f>
        <v>58</v>
      </c>
    </row>
    <row r="11535" spans="1:7" x14ac:dyDescent="0.25">
      <c r="A11535" s="52">
        <v>2019</v>
      </c>
      <c r="B11535" s="53" t="str">
        <f t="shared" si="360"/>
        <v>2019_OH59</v>
      </c>
      <c r="C11535" s="52" t="s">
        <v>384</v>
      </c>
      <c r="D11535" s="52" t="s">
        <v>1564</v>
      </c>
      <c r="E11535" s="53" t="str">
        <f t="shared" si="361"/>
        <v>2019_OHMORROW</v>
      </c>
      <c r="F11535" s="52">
        <v>484350</v>
      </c>
      <c r="G11535" s="53">
        <f t="array" ref="G11535">SUM(IF(A11535=A$5:A11535,IF(C11535=C$5:C11535,1,0),0))</f>
        <v>59</v>
      </c>
    </row>
    <row r="11536" spans="1:7" x14ac:dyDescent="0.25">
      <c r="A11536" s="52">
        <v>2019</v>
      </c>
      <c r="B11536" s="53" t="str">
        <f t="shared" si="360"/>
        <v>2019_OH60</v>
      </c>
      <c r="C11536" s="52" t="s">
        <v>384</v>
      </c>
      <c r="D11536" s="52" t="s">
        <v>1565</v>
      </c>
      <c r="E11536" s="53" t="str">
        <f t="shared" si="361"/>
        <v>2019_OHMUSKINGUM</v>
      </c>
      <c r="F11536" s="52">
        <v>484350</v>
      </c>
      <c r="G11536" s="53">
        <f t="array" ref="G11536">SUM(IF(A11536=A$5:A11536,IF(C11536=C$5:C11536,1,0),0))</f>
        <v>60</v>
      </c>
    </row>
    <row r="11537" spans="1:7" x14ac:dyDescent="0.25">
      <c r="A11537" s="52">
        <v>2019</v>
      </c>
      <c r="B11537" s="53" t="str">
        <f t="shared" si="360"/>
        <v>2019_OH61</v>
      </c>
      <c r="C11537" s="52" t="s">
        <v>384</v>
      </c>
      <c r="D11537" s="52" t="s">
        <v>876</v>
      </c>
      <c r="E11537" s="53" t="str">
        <f t="shared" si="361"/>
        <v>2019_OHNOBLE</v>
      </c>
      <c r="F11537" s="52">
        <v>484350</v>
      </c>
      <c r="G11537" s="53">
        <f t="array" ref="G11537">SUM(IF(A11537=A$5:A11537,IF(C11537=C$5:C11537,1,0),0))</f>
        <v>61</v>
      </c>
    </row>
    <row r="11538" spans="1:7" x14ac:dyDescent="0.25">
      <c r="A11538" s="52">
        <v>2019</v>
      </c>
      <c r="B11538" s="53" t="str">
        <f t="shared" si="360"/>
        <v>2019_OH62</v>
      </c>
      <c r="C11538" s="52" t="s">
        <v>384</v>
      </c>
      <c r="D11538" s="52" t="s">
        <v>979</v>
      </c>
      <c r="E11538" s="53" t="str">
        <f t="shared" si="361"/>
        <v>2019_OHOTTAWA</v>
      </c>
      <c r="F11538" s="52">
        <v>484350</v>
      </c>
      <c r="G11538" s="53">
        <f t="array" ref="G11538">SUM(IF(A11538=A$5:A11538,IF(C11538=C$5:C11538,1,0),0))</f>
        <v>62</v>
      </c>
    </row>
    <row r="11539" spans="1:7" x14ac:dyDescent="0.25">
      <c r="A11539" s="52">
        <v>2019</v>
      </c>
      <c r="B11539" s="53" t="str">
        <f t="shared" si="360"/>
        <v>2019_OH63</v>
      </c>
      <c r="C11539" s="52" t="s">
        <v>384</v>
      </c>
      <c r="D11539" s="52" t="s">
        <v>745</v>
      </c>
      <c r="E11539" s="53" t="str">
        <f t="shared" si="361"/>
        <v>2019_OHPAULDING</v>
      </c>
      <c r="F11539" s="52">
        <v>484350</v>
      </c>
      <c r="G11539" s="53">
        <f t="array" ref="G11539">SUM(IF(A11539=A$5:A11539,IF(C11539=C$5:C11539,1,0),0))</f>
        <v>63</v>
      </c>
    </row>
    <row r="11540" spans="1:7" x14ac:dyDescent="0.25">
      <c r="A11540" s="52">
        <v>2019</v>
      </c>
      <c r="B11540" s="53" t="str">
        <f t="shared" si="360"/>
        <v>2019_OH64</v>
      </c>
      <c r="C11540" s="52" t="s">
        <v>384</v>
      </c>
      <c r="D11540" s="52" t="s">
        <v>473</v>
      </c>
      <c r="E11540" s="53" t="str">
        <f t="shared" si="361"/>
        <v>2019_OHPERRY</v>
      </c>
      <c r="F11540" s="52">
        <v>484350</v>
      </c>
      <c r="G11540" s="53">
        <f t="array" ref="G11540">SUM(IF(A11540=A$5:A11540,IF(C11540=C$5:C11540,1,0),0))</f>
        <v>64</v>
      </c>
    </row>
    <row r="11541" spans="1:7" x14ac:dyDescent="0.25">
      <c r="A11541" s="52">
        <v>2019</v>
      </c>
      <c r="B11541" s="53" t="str">
        <f t="shared" si="360"/>
        <v>2019_OH65</v>
      </c>
      <c r="C11541" s="52" t="s">
        <v>384</v>
      </c>
      <c r="D11541" s="52" t="s">
        <v>1566</v>
      </c>
      <c r="E11541" s="53" t="str">
        <f t="shared" si="361"/>
        <v>2019_OHPICKAWAY</v>
      </c>
      <c r="F11541" s="52">
        <v>484350</v>
      </c>
      <c r="G11541" s="53">
        <f t="array" ref="G11541">SUM(IF(A11541=A$5:A11541,IF(C11541=C$5:C11541,1,0),0))</f>
        <v>65</v>
      </c>
    </row>
    <row r="11542" spans="1:7" x14ac:dyDescent="0.25">
      <c r="A11542" s="52">
        <v>2019</v>
      </c>
      <c r="B11542" s="53" t="str">
        <f t="shared" si="360"/>
        <v>2019_OH66</v>
      </c>
      <c r="C11542" s="52" t="s">
        <v>384</v>
      </c>
      <c r="D11542" s="52" t="s">
        <v>277</v>
      </c>
      <c r="E11542" s="53" t="str">
        <f t="shared" si="361"/>
        <v>2019_OHPIKE</v>
      </c>
      <c r="F11542" s="52">
        <v>484350</v>
      </c>
      <c r="G11542" s="53">
        <f t="array" ref="G11542">SUM(IF(A11542=A$5:A11542,IF(C11542=C$5:C11542,1,0),0))</f>
        <v>66</v>
      </c>
    </row>
    <row r="11543" spans="1:7" x14ac:dyDescent="0.25">
      <c r="A11543" s="52">
        <v>2019</v>
      </c>
      <c r="B11543" s="53" t="str">
        <f t="shared" si="360"/>
        <v>2019_OH67</v>
      </c>
      <c r="C11543" s="52" t="s">
        <v>384</v>
      </c>
      <c r="D11543" s="52" t="s">
        <v>1567</v>
      </c>
      <c r="E11543" s="53" t="str">
        <f t="shared" si="361"/>
        <v>2019_OHPORTAGE</v>
      </c>
      <c r="F11543" s="52">
        <v>484350</v>
      </c>
      <c r="G11543" s="53">
        <f t="array" ref="G11543">SUM(IF(A11543=A$5:A11543,IF(C11543=C$5:C11543,1,0),0))</f>
        <v>67</v>
      </c>
    </row>
    <row r="11544" spans="1:7" x14ac:dyDescent="0.25">
      <c r="A11544" s="52">
        <v>2019</v>
      </c>
      <c r="B11544" s="53" t="str">
        <f t="shared" si="360"/>
        <v>2019_OH68</v>
      </c>
      <c r="C11544" s="52" t="s">
        <v>384</v>
      </c>
      <c r="D11544" s="52" t="s">
        <v>1568</v>
      </c>
      <c r="E11544" s="53" t="str">
        <f t="shared" si="361"/>
        <v>2019_OHPREBLE</v>
      </c>
      <c r="F11544" s="52">
        <v>484350</v>
      </c>
      <c r="G11544" s="53">
        <f t="array" ref="G11544">SUM(IF(A11544=A$5:A11544,IF(C11544=C$5:C11544,1,0),0))</f>
        <v>68</v>
      </c>
    </row>
    <row r="11545" spans="1:7" x14ac:dyDescent="0.25">
      <c r="A11545" s="52">
        <v>2019</v>
      </c>
      <c r="B11545" s="53" t="str">
        <f t="shared" si="360"/>
        <v>2019_OH69</v>
      </c>
      <c r="C11545" s="52" t="s">
        <v>384</v>
      </c>
      <c r="D11545" s="52" t="s">
        <v>264</v>
      </c>
      <c r="E11545" s="53" t="str">
        <f t="shared" si="361"/>
        <v>2019_OHPUTNAM</v>
      </c>
      <c r="F11545" s="52">
        <v>484350</v>
      </c>
      <c r="G11545" s="53">
        <f t="array" ref="G11545">SUM(IF(A11545=A$5:A11545,IF(C11545=C$5:C11545,1,0),0))</f>
        <v>69</v>
      </c>
    </row>
    <row r="11546" spans="1:7" x14ac:dyDescent="0.25">
      <c r="A11546" s="52">
        <v>2019</v>
      </c>
      <c r="B11546" s="53" t="str">
        <f t="shared" si="360"/>
        <v>2019_OH70</v>
      </c>
      <c r="C11546" s="52" t="s">
        <v>384</v>
      </c>
      <c r="D11546" s="52" t="s">
        <v>845</v>
      </c>
      <c r="E11546" s="53" t="str">
        <f t="shared" si="361"/>
        <v>2019_OHRICHLAND</v>
      </c>
      <c r="F11546" s="52">
        <v>484350</v>
      </c>
      <c r="G11546" s="53">
        <f t="array" ref="G11546">SUM(IF(A11546=A$5:A11546,IF(C11546=C$5:C11546,1,0),0))</f>
        <v>70</v>
      </c>
    </row>
    <row r="11547" spans="1:7" x14ac:dyDescent="0.25">
      <c r="A11547" s="52">
        <v>2019</v>
      </c>
      <c r="B11547" s="53" t="str">
        <f t="shared" si="360"/>
        <v>2019_OH71</v>
      </c>
      <c r="C11547" s="52" t="s">
        <v>384</v>
      </c>
      <c r="D11547" s="52" t="s">
        <v>1569</v>
      </c>
      <c r="E11547" s="53" t="str">
        <f t="shared" si="361"/>
        <v>2019_OHROSS</v>
      </c>
      <c r="F11547" s="52">
        <v>484350</v>
      </c>
      <c r="G11547" s="53">
        <f t="array" ref="G11547">SUM(IF(A11547=A$5:A11547,IF(C11547=C$5:C11547,1,0),0))</f>
        <v>71</v>
      </c>
    </row>
    <row r="11548" spans="1:7" x14ac:dyDescent="0.25">
      <c r="A11548" s="52">
        <v>2019</v>
      </c>
      <c r="B11548" s="53" t="str">
        <f t="shared" si="360"/>
        <v>2019_OH72</v>
      </c>
      <c r="C11548" s="52" t="s">
        <v>384</v>
      </c>
      <c r="D11548" s="52" t="s">
        <v>1570</v>
      </c>
      <c r="E11548" s="53" t="str">
        <f t="shared" si="361"/>
        <v>2019_OHSANDUSKY</v>
      </c>
      <c r="F11548" s="52">
        <v>484350</v>
      </c>
      <c r="G11548" s="53">
        <f t="array" ref="G11548">SUM(IF(A11548=A$5:A11548,IF(C11548=C$5:C11548,1,0),0))</f>
        <v>72</v>
      </c>
    </row>
    <row r="11549" spans="1:7" x14ac:dyDescent="0.25">
      <c r="A11549" s="52">
        <v>2019</v>
      </c>
      <c r="B11549" s="53" t="str">
        <f t="shared" si="360"/>
        <v>2019_OH73</v>
      </c>
      <c r="C11549" s="52" t="s">
        <v>384</v>
      </c>
      <c r="D11549" s="52" t="s">
        <v>1571</v>
      </c>
      <c r="E11549" s="53" t="str">
        <f t="shared" si="361"/>
        <v>2019_OHSCIOTO</v>
      </c>
      <c r="F11549" s="52">
        <v>484350</v>
      </c>
      <c r="G11549" s="53">
        <f t="array" ref="G11549">SUM(IF(A11549=A$5:A11549,IF(C11549=C$5:C11549,1,0),0))</f>
        <v>73</v>
      </c>
    </row>
    <row r="11550" spans="1:7" x14ac:dyDescent="0.25">
      <c r="A11550" s="52">
        <v>2019</v>
      </c>
      <c r="B11550" s="53" t="str">
        <f t="shared" si="360"/>
        <v>2019_OH74</v>
      </c>
      <c r="C11550" s="52" t="s">
        <v>384</v>
      </c>
      <c r="D11550" s="52" t="s">
        <v>1451</v>
      </c>
      <c r="E11550" s="53" t="str">
        <f t="shared" si="361"/>
        <v>2019_OHSENECA</v>
      </c>
      <c r="F11550" s="52">
        <v>484350</v>
      </c>
      <c r="G11550" s="53">
        <f t="array" ref="G11550">SUM(IF(A11550=A$5:A11550,IF(C11550=C$5:C11550,1,0),0))</f>
        <v>74</v>
      </c>
    </row>
    <row r="11551" spans="1:7" x14ac:dyDescent="0.25">
      <c r="A11551" s="52">
        <v>2019</v>
      </c>
      <c r="B11551" s="53" t="str">
        <f t="shared" si="360"/>
        <v>2019_OH75</v>
      </c>
      <c r="C11551" s="52" t="s">
        <v>384</v>
      </c>
      <c r="D11551" s="52" t="s">
        <v>478</v>
      </c>
      <c r="E11551" s="53" t="str">
        <f t="shared" si="361"/>
        <v>2019_OHSHELBY</v>
      </c>
      <c r="F11551" s="52">
        <v>484350</v>
      </c>
      <c r="G11551" s="53">
        <f t="array" ref="G11551">SUM(IF(A11551=A$5:A11551,IF(C11551=C$5:C11551,1,0),0))</f>
        <v>75</v>
      </c>
    </row>
    <row r="11552" spans="1:7" x14ac:dyDescent="0.25">
      <c r="A11552" s="52">
        <v>2019</v>
      </c>
      <c r="B11552" s="53" t="str">
        <f t="shared" si="360"/>
        <v>2019_OH76</v>
      </c>
      <c r="C11552" s="52" t="s">
        <v>384</v>
      </c>
      <c r="D11552" s="52" t="s">
        <v>849</v>
      </c>
      <c r="E11552" s="53" t="str">
        <f t="shared" si="361"/>
        <v>2019_OHSTARK</v>
      </c>
      <c r="F11552" s="52">
        <v>484350</v>
      </c>
      <c r="G11552" s="53">
        <f t="array" ref="G11552">SUM(IF(A11552=A$5:A11552,IF(C11552=C$5:C11552,1,0),0))</f>
        <v>76</v>
      </c>
    </row>
    <row r="11553" spans="1:7" x14ac:dyDescent="0.25">
      <c r="A11553" s="52">
        <v>2019</v>
      </c>
      <c r="B11553" s="53" t="str">
        <f t="shared" si="360"/>
        <v>2019_OH77</v>
      </c>
      <c r="C11553" s="52" t="s">
        <v>384</v>
      </c>
      <c r="D11553" s="52" t="s">
        <v>203</v>
      </c>
      <c r="E11553" s="53" t="str">
        <f t="shared" si="361"/>
        <v>2019_OHSUMMIT</v>
      </c>
      <c r="F11553" s="52">
        <v>484350</v>
      </c>
      <c r="G11553" s="53">
        <f t="array" ref="G11553">SUM(IF(A11553=A$5:A11553,IF(C11553=C$5:C11553,1,0),0))</f>
        <v>77</v>
      </c>
    </row>
    <row r="11554" spans="1:7" x14ac:dyDescent="0.25">
      <c r="A11554" s="52">
        <v>2019</v>
      </c>
      <c r="B11554" s="53" t="str">
        <f t="shared" si="360"/>
        <v>2019_OH78</v>
      </c>
      <c r="C11554" s="52" t="s">
        <v>384</v>
      </c>
      <c r="D11554" s="52" t="s">
        <v>1572</v>
      </c>
      <c r="E11554" s="53" t="str">
        <f t="shared" si="361"/>
        <v>2019_OHTRUMBULL</v>
      </c>
      <c r="F11554" s="52">
        <v>484350</v>
      </c>
      <c r="G11554" s="53">
        <f t="array" ref="G11554">SUM(IF(A11554=A$5:A11554,IF(C11554=C$5:C11554,1,0),0))</f>
        <v>78</v>
      </c>
    </row>
    <row r="11555" spans="1:7" x14ac:dyDescent="0.25">
      <c r="A11555" s="52">
        <v>2019</v>
      </c>
      <c r="B11555" s="53" t="str">
        <f t="shared" si="360"/>
        <v>2019_OH79</v>
      </c>
      <c r="C11555" s="52" t="s">
        <v>384</v>
      </c>
      <c r="D11555" s="52" t="s">
        <v>1573</v>
      </c>
      <c r="E11555" s="53" t="str">
        <f t="shared" si="361"/>
        <v>2019_OHTUSCARAWAS</v>
      </c>
      <c r="F11555" s="52">
        <v>484350</v>
      </c>
      <c r="G11555" s="53">
        <f t="array" ref="G11555">SUM(IF(A11555=A$5:A11555,IF(C11555=C$5:C11555,1,0),0))</f>
        <v>79</v>
      </c>
    </row>
    <row r="11556" spans="1:7" x14ac:dyDescent="0.25">
      <c r="A11556" s="52">
        <v>2019</v>
      </c>
      <c r="B11556" s="53" t="str">
        <f t="shared" si="360"/>
        <v>2019_OH80</v>
      </c>
      <c r="C11556" s="52" t="s">
        <v>384</v>
      </c>
      <c r="D11556" s="52" t="s">
        <v>258</v>
      </c>
      <c r="E11556" s="53" t="str">
        <f t="shared" si="361"/>
        <v>2019_OHUNION</v>
      </c>
      <c r="F11556" s="52">
        <v>484350</v>
      </c>
      <c r="G11556" s="53">
        <f t="array" ref="G11556">SUM(IF(A11556=A$5:A11556,IF(C11556=C$5:C11556,1,0),0))</f>
        <v>80</v>
      </c>
    </row>
    <row r="11557" spans="1:7" x14ac:dyDescent="0.25">
      <c r="A11557" s="52">
        <v>2019</v>
      </c>
      <c r="B11557" s="53" t="str">
        <f t="shared" si="360"/>
        <v>2019_OH81</v>
      </c>
      <c r="C11557" s="52" t="s">
        <v>384</v>
      </c>
      <c r="D11557" s="52" t="s">
        <v>1574</v>
      </c>
      <c r="E11557" s="53" t="str">
        <f t="shared" si="361"/>
        <v>2019_OHVAN WERT</v>
      </c>
      <c r="F11557" s="52">
        <v>484350</v>
      </c>
      <c r="G11557" s="53">
        <f t="array" ref="G11557">SUM(IF(A11557=A$5:A11557,IF(C11557=C$5:C11557,1,0),0))</f>
        <v>81</v>
      </c>
    </row>
    <row r="11558" spans="1:7" x14ac:dyDescent="0.25">
      <c r="A11558" s="52">
        <v>2019</v>
      </c>
      <c r="B11558" s="53" t="str">
        <f t="shared" si="360"/>
        <v>2019_OH82</v>
      </c>
      <c r="C11558" s="52" t="s">
        <v>384</v>
      </c>
      <c r="D11558" s="52" t="s">
        <v>1575</v>
      </c>
      <c r="E11558" s="53" t="str">
        <f t="shared" si="361"/>
        <v>2019_OHVINTON</v>
      </c>
      <c r="F11558" s="52">
        <v>484350</v>
      </c>
      <c r="G11558" s="53">
        <f t="array" ref="G11558">SUM(IF(A11558=A$5:A11558,IF(C11558=C$5:C11558,1,0),0))</f>
        <v>82</v>
      </c>
    </row>
    <row r="11559" spans="1:7" x14ac:dyDescent="0.25">
      <c r="A11559" s="52">
        <v>2019</v>
      </c>
      <c r="B11559" s="53" t="str">
        <f t="shared" si="360"/>
        <v>2019_OH83</v>
      </c>
      <c r="C11559" s="52" t="s">
        <v>384</v>
      </c>
      <c r="D11559" s="52" t="s">
        <v>336</v>
      </c>
      <c r="E11559" s="53" t="str">
        <f t="shared" si="361"/>
        <v>2019_OHWARREN</v>
      </c>
      <c r="F11559" s="52">
        <v>484350</v>
      </c>
      <c r="G11559" s="53">
        <f t="array" ref="G11559">SUM(IF(A11559=A$5:A11559,IF(C11559=C$5:C11559,1,0),0))</f>
        <v>83</v>
      </c>
    </row>
    <row r="11560" spans="1:7" x14ac:dyDescent="0.25">
      <c r="A11560" s="52">
        <v>2019</v>
      </c>
      <c r="B11560" s="53" t="str">
        <f t="shared" si="360"/>
        <v>2019_OH84</v>
      </c>
      <c r="C11560" s="52" t="s">
        <v>384</v>
      </c>
      <c r="D11560" s="52" t="s">
        <v>125</v>
      </c>
      <c r="E11560" s="53" t="str">
        <f t="shared" si="361"/>
        <v>2019_OHWASHINGTON</v>
      </c>
      <c r="F11560" s="52">
        <v>484350</v>
      </c>
      <c r="G11560" s="53">
        <f t="array" ref="G11560">SUM(IF(A11560=A$5:A11560,IF(C11560=C$5:C11560,1,0),0))</f>
        <v>84</v>
      </c>
    </row>
    <row r="11561" spans="1:7" x14ac:dyDescent="0.25">
      <c r="A11561" s="52">
        <v>2019</v>
      </c>
      <c r="B11561" s="53" t="str">
        <f t="shared" si="360"/>
        <v>2019_OH85</v>
      </c>
      <c r="C11561" s="52" t="s">
        <v>384</v>
      </c>
      <c r="D11561" s="52" t="s">
        <v>770</v>
      </c>
      <c r="E11561" s="53" t="str">
        <f t="shared" si="361"/>
        <v>2019_OHWAYNE</v>
      </c>
      <c r="F11561" s="52">
        <v>484350</v>
      </c>
      <c r="G11561" s="53">
        <f t="array" ref="G11561">SUM(IF(A11561=A$5:A11561,IF(C11561=C$5:C11561,1,0),0))</f>
        <v>85</v>
      </c>
    </row>
    <row r="11562" spans="1:7" x14ac:dyDescent="0.25">
      <c r="A11562" s="52">
        <v>2019</v>
      </c>
      <c r="B11562" s="53" t="str">
        <f t="shared" si="360"/>
        <v>2019_OH86</v>
      </c>
      <c r="C11562" s="52" t="s">
        <v>384</v>
      </c>
      <c r="D11562" s="52" t="s">
        <v>1542</v>
      </c>
      <c r="E11562" s="53" t="str">
        <f t="shared" si="361"/>
        <v>2019_OHWILLIAMS</v>
      </c>
      <c r="F11562" s="52">
        <v>484350</v>
      </c>
      <c r="G11562" s="53">
        <f t="array" ref="G11562">SUM(IF(A11562=A$5:A11562,IF(C11562=C$5:C11562,1,0),0))</f>
        <v>86</v>
      </c>
    </row>
    <row r="11563" spans="1:7" x14ac:dyDescent="0.25">
      <c r="A11563" s="52">
        <v>2019</v>
      </c>
      <c r="B11563" s="53" t="str">
        <f t="shared" si="360"/>
        <v>2019_OH87</v>
      </c>
      <c r="C11563" s="52" t="s">
        <v>384</v>
      </c>
      <c r="D11563" s="52" t="s">
        <v>1576</v>
      </c>
      <c r="E11563" s="53" t="str">
        <f t="shared" si="361"/>
        <v>2019_OHWOOD</v>
      </c>
      <c r="F11563" s="52">
        <v>484350</v>
      </c>
      <c r="G11563" s="53">
        <f t="array" ref="G11563">SUM(IF(A11563=A$5:A11563,IF(C11563=C$5:C11563,1,0),0))</f>
        <v>87</v>
      </c>
    </row>
    <row r="11564" spans="1:7" x14ac:dyDescent="0.25">
      <c r="A11564" s="52">
        <v>2019</v>
      </c>
      <c r="B11564" s="53" t="str">
        <f t="shared" si="360"/>
        <v>2019_OH88</v>
      </c>
      <c r="C11564" s="52" t="s">
        <v>384</v>
      </c>
      <c r="D11564" s="52" t="s">
        <v>1577</v>
      </c>
      <c r="E11564" s="53" t="str">
        <f t="shared" si="361"/>
        <v>2019_OHWYANDOT</v>
      </c>
      <c r="F11564" s="52">
        <v>484350</v>
      </c>
      <c r="G11564" s="53">
        <f t="array" ref="G11564">SUM(IF(A11564=A$5:A11564,IF(C11564=C$5:C11564,1,0),0))</f>
        <v>88</v>
      </c>
    </row>
    <row r="11565" spans="1:7" x14ac:dyDescent="0.25">
      <c r="A11565" s="52">
        <v>2019</v>
      </c>
      <c r="B11565" s="53" t="str">
        <f t="shared" si="360"/>
        <v>2019_OK1</v>
      </c>
      <c r="C11565" s="52" t="s">
        <v>385</v>
      </c>
      <c r="D11565" s="52" t="s">
        <v>897</v>
      </c>
      <c r="E11565" s="53" t="str">
        <f t="shared" si="361"/>
        <v>2019_OKADAIR</v>
      </c>
      <c r="F11565" s="52">
        <v>484350</v>
      </c>
      <c r="G11565" s="53">
        <f t="array" ref="G11565">SUM(IF(A11565=A$5:A11565,IF(C11565=C$5:C11565,1,0),0))</f>
        <v>1</v>
      </c>
    </row>
    <row r="11566" spans="1:7" x14ac:dyDescent="0.25">
      <c r="A11566" s="52">
        <v>2019</v>
      </c>
      <c r="B11566" s="53" t="str">
        <f t="shared" si="360"/>
        <v>2019_OK2</v>
      </c>
      <c r="C11566" s="52" t="s">
        <v>385</v>
      </c>
      <c r="D11566" s="52" t="s">
        <v>1578</v>
      </c>
      <c r="E11566" s="53" t="str">
        <f t="shared" si="361"/>
        <v>2019_OKALFALFA</v>
      </c>
      <c r="F11566" s="52">
        <v>484350</v>
      </c>
      <c r="G11566" s="53">
        <f t="array" ref="G11566">SUM(IF(A11566=A$5:A11566,IF(C11566=C$5:C11566,1,0),0))</f>
        <v>2</v>
      </c>
    </row>
    <row r="11567" spans="1:7" x14ac:dyDescent="0.25">
      <c r="A11567" s="52">
        <v>2019</v>
      </c>
      <c r="B11567" s="53" t="str">
        <f t="shared" si="360"/>
        <v>2019_OK3</v>
      </c>
      <c r="C11567" s="52" t="s">
        <v>385</v>
      </c>
      <c r="D11567" s="52" t="s">
        <v>1579</v>
      </c>
      <c r="E11567" s="53" t="str">
        <f t="shared" si="361"/>
        <v>2019_OKATOKA</v>
      </c>
      <c r="F11567" s="52">
        <v>484350</v>
      </c>
      <c r="G11567" s="53">
        <f t="array" ref="G11567">SUM(IF(A11567=A$5:A11567,IF(C11567=C$5:C11567,1,0),0))</f>
        <v>3</v>
      </c>
    </row>
    <row r="11568" spans="1:7" x14ac:dyDescent="0.25">
      <c r="A11568" s="52">
        <v>2019</v>
      </c>
      <c r="B11568" s="53" t="str">
        <f t="shared" si="360"/>
        <v>2019_OK4</v>
      </c>
      <c r="C11568" s="52" t="s">
        <v>385</v>
      </c>
      <c r="D11568" s="52" t="s">
        <v>1580</v>
      </c>
      <c r="E11568" s="53" t="str">
        <f t="shared" si="361"/>
        <v>2019_OKBEAVER</v>
      </c>
      <c r="F11568" s="52">
        <v>484350</v>
      </c>
      <c r="G11568" s="53">
        <f t="array" ref="G11568">SUM(IF(A11568=A$5:A11568,IF(C11568=C$5:C11568,1,0),0))</f>
        <v>4</v>
      </c>
    </row>
    <row r="11569" spans="1:7" x14ac:dyDescent="0.25">
      <c r="A11569" s="52">
        <v>2019</v>
      </c>
      <c r="B11569" s="53" t="str">
        <f t="shared" si="360"/>
        <v>2019_OK5</v>
      </c>
      <c r="C11569" s="52" t="s">
        <v>385</v>
      </c>
      <c r="D11569" s="52" t="s">
        <v>1581</v>
      </c>
      <c r="E11569" s="53" t="str">
        <f t="shared" si="361"/>
        <v>2019_OKBECKHAM</v>
      </c>
      <c r="F11569" s="52">
        <v>484350</v>
      </c>
      <c r="G11569" s="53">
        <f t="array" ref="G11569">SUM(IF(A11569=A$5:A11569,IF(C11569=C$5:C11569,1,0),0))</f>
        <v>5</v>
      </c>
    </row>
    <row r="11570" spans="1:7" x14ac:dyDescent="0.25">
      <c r="A11570" s="52">
        <v>2019</v>
      </c>
      <c r="B11570" s="53" t="str">
        <f t="shared" si="360"/>
        <v>2019_OK6</v>
      </c>
      <c r="C11570" s="52" t="s">
        <v>385</v>
      </c>
      <c r="D11570" s="52" t="s">
        <v>219</v>
      </c>
      <c r="E11570" s="53" t="str">
        <f t="shared" si="361"/>
        <v>2019_OKBLAINE</v>
      </c>
      <c r="F11570" s="52">
        <v>484350</v>
      </c>
      <c r="G11570" s="53">
        <f t="array" ref="G11570">SUM(IF(A11570=A$5:A11570,IF(C11570=C$5:C11570,1,0),0))</f>
        <v>6</v>
      </c>
    </row>
    <row r="11571" spans="1:7" x14ac:dyDescent="0.25">
      <c r="A11571" s="52">
        <v>2019</v>
      </c>
      <c r="B11571" s="53" t="str">
        <f t="shared" si="360"/>
        <v>2019_OK7</v>
      </c>
      <c r="C11571" s="52" t="s">
        <v>385</v>
      </c>
      <c r="D11571" s="52" t="s">
        <v>683</v>
      </c>
      <c r="E11571" s="53" t="str">
        <f t="shared" si="361"/>
        <v>2019_OKBRYAN</v>
      </c>
      <c r="F11571" s="52">
        <v>484350</v>
      </c>
      <c r="G11571" s="53">
        <f t="array" ref="G11571">SUM(IF(A11571=A$5:A11571,IF(C11571=C$5:C11571,1,0),0))</f>
        <v>7</v>
      </c>
    </row>
    <row r="11572" spans="1:7" x14ac:dyDescent="0.25">
      <c r="A11572" s="52">
        <v>2019</v>
      </c>
      <c r="B11572" s="53" t="str">
        <f t="shared" si="360"/>
        <v>2019_OK8</v>
      </c>
      <c r="C11572" s="52" t="s">
        <v>385</v>
      </c>
      <c r="D11572" s="52" t="s">
        <v>1060</v>
      </c>
      <c r="E11572" s="53" t="str">
        <f t="shared" si="361"/>
        <v>2019_OKCADDO</v>
      </c>
      <c r="F11572" s="52">
        <v>484350</v>
      </c>
      <c r="G11572" s="53">
        <f t="array" ref="G11572">SUM(IF(A11572=A$5:A11572,IF(C11572=C$5:C11572,1,0),0))</f>
        <v>8</v>
      </c>
    </row>
    <row r="11573" spans="1:7" x14ac:dyDescent="0.25">
      <c r="A11573" s="52">
        <v>2019</v>
      </c>
      <c r="B11573" s="53" t="str">
        <f t="shared" si="360"/>
        <v>2019_OK9</v>
      </c>
      <c r="C11573" s="52" t="s">
        <v>385</v>
      </c>
      <c r="D11573" s="52" t="s">
        <v>1582</v>
      </c>
      <c r="E11573" s="53" t="str">
        <f t="shared" si="361"/>
        <v>2019_OKCANADIAN</v>
      </c>
      <c r="F11573" s="52">
        <v>484350</v>
      </c>
      <c r="G11573" s="53">
        <f t="array" ref="G11573">SUM(IF(A11573=A$5:A11573,IF(C11573=C$5:C11573,1,0),0))</f>
        <v>9</v>
      </c>
    </row>
    <row r="11574" spans="1:7" x14ac:dyDescent="0.25">
      <c r="A11574" s="52">
        <v>2019</v>
      </c>
      <c r="B11574" s="53" t="str">
        <f t="shared" si="360"/>
        <v>2019_OK10</v>
      </c>
      <c r="C11574" s="52" t="s">
        <v>385</v>
      </c>
      <c r="D11574" s="52" t="s">
        <v>1015</v>
      </c>
      <c r="E11574" s="53" t="str">
        <f t="shared" si="361"/>
        <v>2019_OKCARTER</v>
      </c>
      <c r="F11574" s="52">
        <v>484350</v>
      </c>
      <c r="G11574" s="53">
        <f t="array" ref="G11574">SUM(IF(A11574=A$5:A11574,IF(C11574=C$5:C11574,1,0),0))</f>
        <v>10</v>
      </c>
    </row>
    <row r="11575" spans="1:7" x14ac:dyDescent="0.25">
      <c r="A11575" s="52">
        <v>2019</v>
      </c>
      <c r="B11575" s="53" t="str">
        <f t="shared" si="360"/>
        <v>2019_OK11</v>
      </c>
      <c r="C11575" s="52" t="s">
        <v>385</v>
      </c>
      <c r="D11575" s="52" t="s">
        <v>436</v>
      </c>
      <c r="E11575" s="53" t="str">
        <f t="shared" si="361"/>
        <v>2019_OKCHEROKEE</v>
      </c>
      <c r="F11575" s="52">
        <v>484350</v>
      </c>
      <c r="G11575" s="53">
        <f t="array" ref="G11575">SUM(IF(A11575=A$5:A11575,IF(C11575=C$5:C11575,1,0),0))</f>
        <v>11</v>
      </c>
    </row>
    <row r="11576" spans="1:7" x14ac:dyDescent="0.25">
      <c r="A11576" s="52">
        <v>2019</v>
      </c>
      <c r="B11576" s="53" t="str">
        <f t="shared" si="360"/>
        <v>2019_OK12</v>
      </c>
      <c r="C11576" s="52" t="s">
        <v>385</v>
      </c>
      <c r="D11576" s="52" t="s">
        <v>438</v>
      </c>
      <c r="E11576" s="53" t="str">
        <f t="shared" si="361"/>
        <v>2019_OKCHOCTAW</v>
      </c>
      <c r="F11576" s="52">
        <v>484350</v>
      </c>
      <c r="G11576" s="53">
        <f t="array" ref="G11576">SUM(IF(A11576=A$5:A11576,IF(C11576=C$5:C11576,1,0),0))</f>
        <v>12</v>
      </c>
    </row>
    <row r="11577" spans="1:7" x14ac:dyDescent="0.25">
      <c r="A11577" s="52">
        <v>2019</v>
      </c>
      <c r="B11577" s="53" t="str">
        <f t="shared" si="360"/>
        <v>2019_OK13</v>
      </c>
      <c r="C11577" s="52" t="s">
        <v>385</v>
      </c>
      <c r="D11577" s="52" t="s">
        <v>1583</v>
      </c>
      <c r="E11577" s="53" t="str">
        <f t="shared" si="361"/>
        <v>2019_OKCIMARRON</v>
      </c>
      <c r="F11577" s="52">
        <v>484350</v>
      </c>
      <c r="G11577" s="53">
        <f t="array" ref="G11577">SUM(IF(A11577=A$5:A11577,IF(C11577=C$5:C11577,1,0),0))</f>
        <v>13</v>
      </c>
    </row>
    <row r="11578" spans="1:7" x14ac:dyDescent="0.25">
      <c r="A11578" s="52">
        <v>2019</v>
      </c>
      <c r="B11578" s="53" t="str">
        <f t="shared" si="360"/>
        <v>2019_OK14</v>
      </c>
      <c r="C11578" s="52" t="s">
        <v>385</v>
      </c>
      <c r="D11578" s="52" t="s">
        <v>508</v>
      </c>
      <c r="E11578" s="53" t="str">
        <f t="shared" si="361"/>
        <v>2019_OKCLEVELAND</v>
      </c>
      <c r="F11578" s="52">
        <v>484350</v>
      </c>
      <c r="G11578" s="53">
        <f t="array" ref="G11578">SUM(IF(A11578=A$5:A11578,IF(C11578=C$5:C11578,1,0),0))</f>
        <v>14</v>
      </c>
    </row>
    <row r="11579" spans="1:7" x14ac:dyDescent="0.25">
      <c r="A11579" s="52">
        <v>2019</v>
      </c>
      <c r="B11579" s="53" t="str">
        <f t="shared" si="360"/>
        <v>2019_OK15</v>
      </c>
      <c r="C11579" s="52" t="s">
        <v>385</v>
      </c>
      <c r="D11579" s="52" t="s">
        <v>1584</v>
      </c>
      <c r="E11579" s="53" t="str">
        <f t="shared" si="361"/>
        <v>2019_OKCOAL</v>
      </c>
      <c r="F11579" s="52">
        <v>484350</v>
      </c>
      <c r="G11579" s="53">
        <f t="array" ref="G11579">SUM(IF(A11579=A$5:A11579,IF(C11579=C$5:C11579,1,0),0))</f>
        <v>15</v>
      </c>
    </row>
    <row r="11580" spans="1:7" x14ac:dyDescent="0.25">
      <c r="A11580" s="52">
        <v>2019</v>
      </c>
      <c r="B11580" s="53" t="str">
        <f t="shared" si="360"/>
        <v>2019_OK16</v>
      </c>
      <c r="C11580" s="52" t="s">
        <v>385</v>
      </c>
      <c r="D11580" s="52" t="s">
        <v>948</v>
      </c>
      <c r="E11580" s="53" t="str">
        <f t="shared" si="361"/>
        <v>2019_OKCOMANCHE</v>
      </c>
      <c r="F11580" s="52">
        <v>484350</v>
      </c>
      <c r="G11580" s="53">
        <f t="array" ref="G11580">SUM(IF(A11580=A$5:A11580,IF(C11580=C$5:C11580,1,0),0))</f>
        <v>16</v>
      </c>
    </row>
    <row r="11581" spans="1:7" x14ac:dyDescent="0.25">
      <c r="A11581" s="52">
        <v>2019</v>
      </c>
      <c r="B11581" s="53" t="str">
        <f t="shared" si="360"/>
        <v>2019_OK17</v>
      </c>
      <c r="C11581" s="52" t="s">
        <v>385</v>
      </c>
      <c r="D11581" s="52" t="s">
        <v>1585</v>
      </c>
      <c r="E11581" s="53" t="str">
        <f t="shared" si="361"/>
        <v>2019_OKCOTTON</v>
      </c>
      <c r="F11581" s="52">
        <v>484350</v>
      </c>
      <c r="G11581" s="53">
        <f t="array" ref="G11581">SUM(IF(A11581=A$5:A11581,IF(C11581=C$5:C11581,1,0),0))</f>
        <v>17</v>
      </c>
    </row>
    <row r="11582" spans="1:7" x14ac:dyDescent="0.25">
      <c r="A11582" s="52">
        <v>2019</v>
      </c>
      <c r="B11582" s="53" t="str">
        <f t="shared" si="360"/>
        <v>2019_OK18</v>
      </c>
      <c r="C11582" s="52" t="s">
        <v>385</v>
      </c>
      <c r="D11582" s="52" t="s">
        <v>1586</v>
      </c>
      <c r="E11582" s="53" t="str">
        <f t="shared" si="361"/>
        <v>2019_OKCRAIG</v>
      </c>
      <c r="F11582" s="52">
        <v>484350</v>
      </c>
      <c r="G11582" s="53">
        <f t="array" ref="G11582">SUM(IF(A11582=A$5:A11582,IF(C11582=C$5:C11582,1,0),0))</f>
        <v>18</v>
      </c>
    </row>
    <row r="11583" spans="1:7" x14ac:dyDescent="0.25">
      <c r="A11583" s="52">
        <v>2019</v>
      </c>
      <c r="B11583" s="53" t="str">
        <f t="shared" si="360"/>
        <v>2019_OK19</v>
      </c>
      <c r="C11583" s="52" t="s">
        <v>385</v>
      </c>
      <c r="D11583" s="52" t="s">
        <v>1587</v>
      </c>
      <c r="E11583" s="53" t="str">
        <f t="shared" si="361"/>
        <v>2019_OKCREEK</v>
      </c>
      <c r="F11583" s="52">
        <v>484350</v>
      </c>
      <c r="G11583" s="53">
        <f t="array" ref="G11583">SUM(IF(A11583=A$5:A11583,IF(C11583=C$5:C11583,1,0),0))</f>
        <v>19</v>
      </c>
    </row>
    <row r="11584" spans="1:7" x14ac:dyDescent="0.25">
      <c r="A11584" s="52">
        <v>2019</v>
      </c>
      <c r="B11584" s="53" t="str">
        <f t="shared" si="360"/>
        <v>2019_OK20</v>
      </c>
      <c r="C11584" s="52" t="s">
        <v>385</v>
      </c>
      <c r="D11584" s="52" t="s">
        <v>592</v>
      </c>
      <c r="E11584" s="53" t="str">
        <f t="shared" si="361"/>
        <v>2019_OKCUSTER</v>
      </c>
      <c r="F11584" s="52">
        <v>484350</v>
      </c>
      <c r="G11584" s="53">
        <f t="array" ref="G11584">SUM(IF(A11584=A$5:A11584,IF(C11584=C$5:C11584,1,0),0))</f>
        <v>20</v>
      </c>
    </row>
    <row r="11585" spans="1:7" x14ac:dyDescent="0.25">
      <c r="A11585" s="52">
        <v>2019</v>
      </c>
      <c r="B11585" s="53" t="str">
        <f t="shared" si="360"/>
        <v>2019_OK21</v>
      </c>
      <c r="C11585" s="52" t="s">
        <v>385</v>
      </c>
      <c r="D11585" s="52" t="s">
        <v>85</v>
      </c>
      <c r="E11585" s="53" t="str">
        <f t="shared" si="361"/>
        <v>2019_OKDELAWARE</v>
      </c>
      <c r="F11585" s="52">
        <v>484350</v>
      </c>
      <c r="G11585" s="53">
        <f t="array" ref="G11585">SUM(IF(A11585=A$5:A11585,IF(C11585=C$5:C11585,1,0),0))</f>
        <v>21</v>
      </c>
    </row>
    <row r="11586" spans="1:7" x14ac:dyDescent="0.25">
      <c r="A11586" s="52">
        <v>2019</v>
      </c>
      <c r="B11586" s="53" t="str">
        <f t="shared" si="360"/>
        <v>2019_OK22</v>
      </c>
      <c r="C11586" s="52" t="s">
        <v>385</v>
      </c>
      <c r="D11586" s="52" t="s">
        <v>1588</v>
      </c>
      <c r="E11586" s="53" t="str">
        <f t="shared" si="361"/>
        <v>2019_OKDEWEY</v>
      </c>
      <c r="F11586" s="52">
        <v>484350</v>
      </c>
      <c r="G11586" s="53">
        <f t="array" ref="G11586">SUM(IF(A11586=A$5:A11586,IF(C11586=C$5:C11586,1,0),0))</f>
        <v>22</v>
      </c>
    </row>
    <row r="11587" spans="1:7" x14ac:dyDescent="0.25">
      <c r="A11587" s="52">
        <v>2019</v>
      </c>
      <c r="B11587" s="53" t="str">
        <f t="shared" si="360"/>
        <v>2019_OK23</v>
      </c>
      <c r="C11587" s="52" t="s">
        <v>385</v>
      </c>
      <c r="D11587" s="52" t="s">
        <v>952</v>
      </c>
      <c r="E11587" s="53" t="str">
        <f t="shared" si="361"/>
        <v>2019_OKELLIS</v>
      </c>
      <c r="F11587" s="52">
        <v>484350</v>
      </c>
      <c r="G11587" s="53">
        <f t="array" ref="G11587">SUM(IF(A11587=A$5:A11587,IF(C11587=C$5:C11587,1,0),0))</f>
        <v>23</v>
      </c>
    </row>
    <row r="11588" spans="1:7" x14ac:dyDescent="0.25">
      <c r="A11588" s="52">
        <v>2019</v>
      </c>
      <c r="B11588" s="53" t="str">
        <f t="shared" si="360"/>
        <v>2019_OK24</v>
      </c>
      <c r="C11588" s="52" t="s">
        <v>385</v>
      </c>
      <c r="D11588" s="52" t="s">
        <v>193</v>
      </c>
      <c r="E11588" s="53" t="str">
        <f t="shared" si="361"/>
        <v>2019_OKGARFIELD</v>
      </c>
      <c r="F11588" s="52">
        <v>484350</v>
      </c>
      <c r="G11588" s="53">
        <f t="array" ref="G11588">SUM(IF(A11588=A$5:A11588,IF(C11588=C$5:C11588,1,0),0))</f>
        <v>24</v>
      </c>
    </row>
    <row r="11589" spans="1:7" x14ac:dyDescent="0.25">
      <c r="A11589" s="52">
        <v>2019</v>
      </c>
      <c r="B11589" s="53" t="str">
        <f t="shared" si="360"/>
        <v>2019_OK25</v>
      </c>
      <c r="C11589" s="52" t="s">
        <v>385</v>
      </c>
      <c r="D11589" s="52" t="s">
        <v>1589</v>
      </c>
      <c r="E11589" s="53" t="str">
        <f t="shared" si="361"/>
        <v>2019_OKGARVIN</v>
      </c>
      <c r="F11589" s="52">
        <v>484350</v>
      </c>
      <c r="G11589" s="53">
        <f t="array" ref="G11589">SUM(IF(A11589=A$5:A11589,IF(C11589=C$5:C11589,1,0),0))</f>
        <v>25</v>
      </c>
    </row>
    <row r="11590" spans="1:7" x14ac:dyDescent="0.25">
      <c r="A11590" s="52">
        <v>2019</v>
      </c>
      <c r="B11590" s="53" t="str">
        <f t="shared" ref="B11590:B11653" si="362">A11590&amp;"_"&amp;C11590&amp;G11590</f>
        <v>2019_OK26</v>
      </c>
      <c r="C11590" s="52" t="s">
        <v>385</v>
      </c>
      <c r="D11590" s="52" t="s">
        <v>719</v>
      </c>
      <c r="E11590" s="53" t="str">
        <f t="shared" ref="E11590:E11653" si="363">A11590&amp;"_"&amp;C11590&amp;D11590</f>
        <v>2019_OKGRADY</v>
      </c>
      <c r="F11590" s="52">
        <v>484350</v>
      </c>
      <c r="G11590" s="53">
        <f t="array" ref="G11590">SUM(IF(A11590=A$5:A11590,IF(C11590=C$5:C11590,1,0),0))</f>
        <v>26</v>
      </c>
    </row>
    <row r="11591" spans="1:7" x14ac:dyDescent="0.25">
      <c r="A11591" s="52">
        <v>2019</v>
      </c>
      <c r="B11591" s="53" t="str">
        <f t="shared" si="362"/>
        <v>2019_OK27</v>
      </c>
      <c r="C11591" s="52" t="s">
        <v>385</v>
      </c>
      <c r="D11591" s="52" t="s">
        <v>520</v>
      </c>
      <c r="E11591" s="53" t="str">
        <f t="shared" si="363"/>
        <v>2019_OKGRANT</v>
      </c>
      <c r="F11591" s="52">
        <v>484350</v>
      </c>
      <c r="G11591" s="53">
        <f t="array" ref="G11591">SUM(IF(A11591=A$5:A11591,IF(C11591=C$5:C11591,1,0),0))</f>
        <v>27</v>
      </c>
    </row>
    <row r="11592" spans="1:7" x14ac:dyDescent="0.25">
      <c r="A11592" s="52">
        <v>2019</v>
      </c>
      <c r="B11592" s="53" t="str">
        <f t="shared" si="362"/>
        <v>2019_OK28</v>
      </c>
      <c r="C11592" s="52" t="s">
        <v>385</v>
      </c>
      <c r="D11592" s="52" t="s">
        <v>1590</v>
      </c>
      <c r="E11592" s="53" t="str">
        <f t="shared" si="363"/>
        <v>2019_OKGREER</v>
      </c>
      <c r="F11592" s="52">
        <v>484350</v>
      </c>
      <c r="G11592" s="53">
        <f t="array" ref="G11592">SUM(IF(A11592=A$5:A11592,IF(C11592=C$5:C11592,1,0),0))</f>
        <v>28</v>
      </c>
    </row>
    <row r="11593" spans="1:7" x14ac:dyDescent="0.25">
      <c r="A11593" s="52">
        <v>2019</v>
      </c>
      <c r="B11593" s="53" t="str">
        <f t="shared" si="362"/>
        <v>2019_OK29</v>
      </c>
      <c r="C11593" s="52" t="s">
        <v>385</v>
      </c>
      <c r="D11593" s="52" t="s">
        <v>1591</v>
      </c>
      <c r="E11593" s="53" t="str">
        <f t="shared" si="363"/>
        <v>2019_OKHARMON</v>
      </c>
      <c r="F11593" s="52">
        <v>484350</v>
      </c>
      <c r="G11593" s="53">
        <f t="array" ref="G11593">SUM(IF(A11593=A$5:A11593,IF(C11593=C$5:C11593,1,0),0))</f>
        <v>29</v>
      </c>
    </row>
    <row r="11594" spans="1:7" x14ac:dyDescent="0.25">
      <c r="A11594" s="52">
        <v>2019</v>
      </c>
      <c r="B11594" s="53" t="str">
        <f t="shared" si="362"/>
        <v>2019_OK30</v>
      </c>
      <c r="C11594" s="52" t="s">
        <v>385</v>
      </c>
      <c r="D11594" s="52" t="s">
        <v>960</v>
      </c>
      <c r="E11594" s="53" t="str">
        <f t="shared" si="363"/>
        <v>2019_OKHARPER</v>
      </c>
      <c r="F11594" s="52">
        <v>484350</v>
      </c>
      <c r="G11594" s="53">
        <f t="array" ref="G11594">SUM(IF(A11594=A$5:A11594,IF(C11594=C$5:C11594,1,0),0))</f>
        <v>30</v>
      </c>
    </row>
    <row r="11595" spans="1:7" x14ac:dyDescent="0.25">
      <c r="A11595" s="52">
        <v>2019</v>
      </c>
      <c r="B11595" s="53" t="str">
        <f t="shared" si="362"/>
        <v>2019_OK31</v>
      </c>
      <c r="C11595" s="52" t="s">
        <v>385</v>
      </c>
      <c r="D11595" s="52" t="s">
        <v>962</v>
      </c>
      <c r="E11595" s="53" t="str">
        <f t="shared" si="363"/>
        <v>2019_OKHASKELL</v>
      </c>
      <c r="F11595" s="52">
        <v>484350</v>
      </c>
      <c r="G11595" s="53">
        <f t="array" ref="G11595">SUM(IF(A11595=A$5:A11595,IF(C11595=C$5:C11595,1,0),0))</f>
        <v>31</v>
      </c>
    </row>
    <row r="11596" spans="1:7" x14ac:dyDescent="0.25">
      <c r="A11596" s="52">
        <v>2019</v>
      </c>
      <c r="B11596" s="53" t="str">
        <f t="shared" si="362"/>
        <v>2019_OK32</v>
      </c>
      <c r="C11596" s="52" t="s">
        <v>385</v>
      </c>
      <c r="D11596" s="52" t="s">
        <v>1592</v>
      </c>
      <c r="E11596" s="53" t="str">
        <f t="shared" si="363"/>
        <v>2019_OKHUGHES</v>
      </c>
      <c r="F11596" s="52">
        <v>484350</v>
      </c>
      <c r="G11596" s="53">
        <f t="array" ref="G11596">SUM(IF(A11596=A$5:A11596,IF(C11596=C$5:C11596,1,0),0))</f>
        <v>32</v>
      </c>
    </row>
    <row r="11597" spans="1:7" x14ac:dyDescent="0.25">
      <c r="A11597" s="52">
        <v>2019</v>
      </c>
      <c r="B11597" s="53" t="str">
        <f t="shared" si="362"/>
        <v>2019_OK33</v>
      </c>
      <c r="C11597" s="52" t="s">
        <v>385</v>
      </c>
      <c r="D11597" s="52" t="s">
        <v>460</v>
      </c>
      <c r="E11597" s="53" t="str">
        <f t="shared" si="363"/>
        <v>2019_OKJACKSON</v>
      </c>
      <c r="F11597" s="52">
        <v>484350</v>
      </c>
      <c r="G11597" s="53">
        <f t="array" ref="G11597">SUM(IF(A11597=A$5:A11597,IF(C11597=C$5:C11597,1,0),0))</f>
        <v>33</v>
      </c>
    </row>
    <row r="11598" spans="1:7" x14ac:dyDescent="0.25">
      <c r="A11598" s="52">
        <v>2019</v>
      </c>
      <c r="B11598" s="53" t="str">
        <f t="shared" si="362"/>
        <v>2019_OK34</v>
      </c>
      <c r="C11598" s="52" t="s">
        <v>385</v>
      </c>
      <c r="D11598" s="52" t="s">
        <v>196</v>
      </c>
      <c r="E11598" s="53" t="str">
        <f t="shared" si="363"/>
        <v>2019_OKJEFFERSON</v>
      </c>
      <c r="F11598" s="52">
        <v>484350</v>
      </c>
      <c r="G11598" s="53">
        <f t="array" ref="G11598">SUM(IF(A11598=A$5:A11598,IF(C11598=C$5:C11598,1,0),0))</f>
        <v>34</v>
      </c>
    </row>
    <row r="11599" spans="1:7" x14ac:dyDescent="0.25">
      <c r="A11599" s="52">
        <v>2019</v>
      </c>
      <c r="B11599" s="53" t="str">
        <f t="shared" si="362"/>
        <v>2019_OK35</v>
      </c>
      <c r="C11599" s="52" t="s">
        <v>385</v>
      </c>
      <c r="D11599" s="52" t="s">
        <v>1487</v>
      </c>
      <c r="E11599" s="53" t="str">
        <f t="shared" si="363"/>
        <v>2019_OKJOHNSTON</v>
      </c>
      <c r="F11599" s="52">
        <v>484350</v>
      </c>
      <c r="G11599" s="53">
        <f t="array" ref="G11599">SUM(IF(A11599=A$5:A11599,IF(C11599=C$5:C11599,1,0),0))</f>
        <v>35</v>
      </c>
    </row>
    <row r="11600" spans="1:7" x14ac:dyDescent="0.25">
      <c r="A11600" s="52">
        <v>2019</v>
      </c>
      <c r="B11600" s="53" t="str">
        <f t="shared" si="362"/>
        <v>2019_OK36</v>
      </c>
      <c r="C11600" s="52" t="s">
        <v>385</v>
      </c>
      <c r="D11600" s="52" t="s">
        <v>1593</v>
      </c>
      <c r="E11600" s="53" t="str">
        <f t="shared" si="363"/>
        <v>2019_OKKAY</v>
      </c>
      <c r="F11600" s="52">
        <v>484350</v>
      </c>
      <c r="G11600" s="53">
        <f t="array" ref="G11600">SUM(IF(A11600=A$5:A11600,IF(C11600=C$5:C11600,1,0),0))</f>
        <v>36</v>
      </c>
    </row>
    <row r="11601" spans="1:7" x14ac:dyDescent="0.25">
      <c r="A11601" s="52">
        <v>2019</v>
      </c>
      <c r="B11601" s="53" t="str">
        <f t="shared" si="362"/>
        <v>2019_OK37</v>
      </c>
      <c r="C11601" s="52" t="s">
        <v>385</v>
      </c>
      <c r="D11601" s="52" t="s">
        <v>1594</v>
      </c>
      <c r="E11601" s="53" t="str">
        <f t="shared" si="363"/>
        <v>2019_OKKINGFISHER</v>
      </c>
      <c r="F11601" s="52">
        <v>484350</v>
      </c>
      <c r="G11601" s="53">
        <f t="array" ref="G11601">SUM(IF(A11601=A$5:A11601,IF(C11601=C$5:C11601,1,0),0))</f>
        <v>37</v>
      </c>
    </row>
    <row r="11602" spans="1:7" x14ac:dyDescent="0.25">
      <c r="A11602" s="52">
        <v>2019</v>
      </c>
      <c r="B11602" s="53" t="str">
        <f t="shared" si="362"/>
        <v>2019_OK38</v>
      </c>
      <c r="C11602" s="52" t="s">
        <v>385</v>
      </c>
      <c r="D11602" s="52" t="s">
        <v>600</v>
      </c>
      <c r="E11602" s="53" t="str">
        <f t="shared" si="363"/>
        <v>2019_OKKIOWA</v>
      </c>
      <c r="F11602" s="52">
        <v>484350</v>
      </c>
      <c r="G11602" s="53">
        <f t="array" ref="G11602">SUM(IF(A11602=A$5:A11602,IF(C11602=C$5:C11602,1,0),0))</f>
        <v>38</v>
      </c>
    </row>
    <row r="11603" spans="1:7" x14ac:dyDescent="0.25">
      <c r="A11603" s="52">
        <v>2019</v>
      </c>
      <c r="B11603" s="53" t="str">
        <f t="shared" si="362"/>
        <v>2019_OK39</v>
      </c>
      <c r="C11603" s="52" t="s">
        <v>385</v>
      </c>
      <c r="D11603" s="52" t="s">
        <v>1595</v>
      </c>
      <c r="E11603" s="53" t="str">
        <f t="shared" si="363"/>
        <v>2019_OKLATIMER</v>
      </c>
      <c r="F11603" s="52">
        <v>484350</v>
      </c>
      <c r="G11603" s="53">
        <f t="array" ref="G11603">SUM(IF(A11603=A$5:A11603,IF(C11603=C$5:C11603,1,0),0))</f>
        <v>39</v>
      </c>
    </row>
    <row r="11604" spans="1:7" x14ac:dyDescent="0.25">
      <c r="A11604" s="52">
        <v>2019</v>
      </c>
      <c r="B11604" s="53" t="str">
        <f t="shared" si="362"/>
        <v>2019_OK40</v>
      </c>
      <c r="C11604" s="52" t="s">
        <v>385</v>
      </c>
      <c r="D11604" s="52" t="s">
        <v>1596</v>
      </c>
      <c r="E11604" s="53" t="str">
        <f t="shared" si="363"/>
        <v>2019_OKLE FLORE</v>
      </c>
      <c r="F11604" s="52">
        <v>484350</v>
      </c>
      <c r="G11604" s="53">
        <f t="array" ref="G11604">SUM(IF(A11604=A$5:A11604,IF(C11604=C$5:C11604,1,0),0))</f>
        <v>40</v>
      </c>
    </row>
    <row r="11605" spans="1:7" x14ac:dyDescent="0.25">
      <c r="A11605" s="52">
        <v>2019</v>
      </c>
      <c r="B11605" s="53" t="str">
        <f t="shared" si="362"/>
        <v>2019_OK41</v>
      </c>
      <c r="C11605" s="52" t="s">
        <v>385</v>
      </c>
      <c r="D11605" s="52" t="s">
        <v>221</v>
      </c>
      <c r="E11605" s="53" t="str">
        <f t="shared" si="363"/>
        <v>2019_OKLINCOLN</v>
      </c>
      <c r="F11605" s="52">
        <v>484350</v>
      </c>
      <c r="G11605" s="53">
        <f t="array" ref="G11605">SUM(IF(A11605=A$5:A11605,IF(C11605=C$5:C11605,1,0),0))</f>
        <v>41</v>
      </c>
    </row>
    <row r="11606" spans="1:7" x14ac:dyDescent="0.25">
      <c r="A11606" s="52">
        <v>2019</v>
      </c>
      <c r="B11606" s="53" t="str">
        <f t="shared" si="362"/>
        <v>2019_OK42</v>
      </c>
      <c r="C11606" s="52" t="s">
        <v>385</v>
      </c>
      <c r="D11606" s="52" t="s">
        <v>528</v>
      </c>
      <c r="E11606" s="53" t="str">
        <f t="shared" si="363"/>
        <v>2019_OKLOGAN</v>
      </c>
      <c r="F11606" s="52">
        <v>484350</v>
      </c>
      <c r="G11606" s="53">
        <f t="array" ref="G11606">SUM(IF(A11606=A$5:A11606,IF(C11606=C$5:C11606,1,0),0))</f>
        <v>42</v>
      </c>
    </row>
    <row r="11607" spans="1:7" x14ac:dyDescent="0.25">
      <c r="A11607" s="52">
        <v>2019</v>
      </c>
      <c r="B11607" s="53" t="str">
        <f t="shared" si="362"/>
        <v>2019_OK43</v>
      </c>
      <c r="C11607" s="52" t="s">
        <v>385</v>
      </c>
      <c r="D11607" s="52" t="s">
        <v>1597</v>
      </c>
      <c r="E11607" s="53" t="str">
        <f t="shared" si="363"/>
        <v>2019_OKLOVE</v>
      </c>
      <c r="F11607" s="52">
        <v>484350</v>
      </c>
      <c r="G11607" s="53">
        <f t="array" ref="G11607">SUM(IF(A11607=A$5:A11607,IF(C11607=C$5:C11607,1,0),0))</f>
        <v>43</v>
      </c>
    </row>
    <row r="11608" spans="1:7" x14ac:dyDescent="0.25">
      <c r="A11608" s="52">
        <v>2019</v>
      </c>
      <c r="B11608" s="53" t="str">
        <f t="shared" si="362"/>
        <v>2019_OK44</v>
      </c>
      <c r="C11608" s="52" t="s">
        <v>385</v>
      </c>
      <c r="D11608" s="52" t="s">
        <v>1598</v>
      </c>
      <c r="E11608" s="53" t="str">
        <f t="shared" si="363"/>
        <v>2019_OKMCCLAIN</v>
      </c>
      <c r="F11608" s="52">
        <v>484350</v>
      </c>
      <c r="G11608" s="53">
        <f t="array" ref="G11608">SUM(IF(A11608=A$5:A11608,IF(C11608=C$5:C11608,1,0),0))</f>
        <v>44</v>
      </c>
    </row>
    <row r="11609" spans="1:7" x14ac:dyDescent="0.25">
      <c r="A11609" s="52">
        <v>2019</v>
      </c>
      <c r="B11609" s="53" t="str">
        <f t="shared" si="362"/>
        <v>2019_OK45</v>
      </c>
      <c r="C11609" s="52" t="s">
        <v>385</v>
      </c>
      <c r="D11609" s="52" t="s">
        <v>1599</v>
      </c>
      <c r="E11609" s="53" t="str">
        <f t="shared" si="363"/>
        <v>2019_OKMCCURTAIN</v>
      </c>
      <c r="F11609" s="52">
        <v>484350</v>
      </c>
      <c r="G11609" s="53">
        <f t="array" ref="G11609">SUM(IF(A11609=A$5:A11609,IF(C11609=C$5:C11609,1,0),0))</f>
        <v>45</v>
      </c>
    </row>
    <row r="11610" spans="1:7" x14ac:dyDescent="0.25">
      <c r="A11610" s="52">
        <v>2019</v>
      </c>
      <c r="B11610" s="53" t="str">
        <f t="shared" si="362"/>
        <v>2019_OK46</v>
      </c>
      <c r="C11610" s="52" t="s">
        <v>385</v>
      </c>
      <c r="D11610" s="52" t="s">
        <v>738</v>
      </c>
      <c r="E11610" s="53" t="str">
        <f t="shared" si="363"/>
        <v>2019_OKMCINTOSH</v>
      </c>
      <c r="F11610" s="52">
        <v>484350</v>
      </c>
      <c r="G11610" s="53">
        <f t="array" ref="G11610">SUM(IF(A11610=A$5:A11610,IF(C11610=C$5:C11610,1,0),0))</f>
        <v>46</v>
      </c>
    </row>
    <row r="11611" spans="1:7" x14ac:dyDescent="0.25">
      <c r="A11611" s="52">
        <v>2019</v>
      </c>
      <c r="B11611" s="53" t="str">
        <f t="shared" si="362"/>
        <v>2019_OK47</v>
      </c>
      <c r="C11611" s="52" t="s">
        <v>385</v>
      </c>
      <c r="D11611" s="52" t="s">
        <v>1600</v>
      </c>
      <c r="E11611" s="53" t="str">
        <f t="shared" si="363"/>
        <v>2019_OKMAJOR</v>
      </c>
      <c r="F11611" s="52">
        <v>484350</v>
      </c>
      <c r="G11611" s="53">
        <f t="array" ref="G11611">SUM(IF(A11611=A$5:A11611,IF(C11611=C$5:C11611,1,0),0))</f>
        <v>47</v>
      </c>
    </row>
    <row r="11612" spans="1:7" x14ac:dyDescent="0.25">
      <c r="A11612" s="52">
        <v>2019</v>
      </c>
      <c r="B11612" s="53" t="str">
        <f t="shared" si="362"/>
        <v>2019_OK48</v>
      </c>
      <c r="C11612" s="52" t="s">
        <v>385</v>
      </c>
      <c r="D11612" s="52" t="s">
        <v>470</v>
      </c>
      <c r="E11612" s="53" t="str">
        <f t="shared" si="363"/>
        <v>2019_OKMARSHALL</v>
      </c>
      <c r="F11612" s="52">
        <v>484350</v>
      </c>
      <c r="G11612" s="53">
        <f t="array" ref="G11612">SUM(IF(A11612=A$5:A11612,IF(C11612=C$5:C11612,1,0),0))</f>
        <v>48</v>
      </c>
    </row>
    <row r="11613" spans="1:7" x14ac:dyDescent="0.25">
      <c r="A11613" s="52">
        <v>2019</v>
      </c>
      <c r="B11613" s="53" t="str">
        <f t="shared" si="362"/>
        <v>2019_OK49</v>
      </c>
      <c r="C11613" s="52" t="s">
        <v>385</v>
      </c>
      <c r="D11613" s="52" t="s">
        <v>1601</v>
      </c>
      <c r="E11613" s="53" t="str">
        <f t="shared" si="363"/>
        <v>2019_OKMAYES</v>
      </c>
      <c r="F11613" s="52">
        <v>484350</v>
      </c>
      <c r="G11613" s="53">
        <f t="array" ref="G11613">SUM(IF(A11613=A$5:A11613,IF(C11613=C$5:C11613,1,0),0))</f>
        <v>49</v>
      </c>
    </row>
    <row r="11614" spans="1:7" x14ac:dyDescent="0.25">
      <c r="A11614" s="52">
        <v>2019</v>
      </c>
      <c r="B11614" s="53" t="str">
        <f t="shared" si="362"/>
        <v>2019_OK50</v>
      </c>
      <c r="C11614" s="52" t="s">
        <v>385</v>
      </c>
      <c r="D11614" s="52" t="s">
        <v>741</v>
      </c>
      <c r="E11614" s="53" t="str">
        <f t="shared" si="363"/>
        <v>2019_OKMURRAY</v>
      </c>
      <c r="F11614" s="52">
        <v>484350</v>
      </c>
      <c r="G11614" s="53">
        <f t="array" ref="G11614">SUM(IF(A11614=A$5:A11614,IF(C11614=C$5:C11614,1,0),0))</f>
        <v>50</v>
      </c>
    </row>
    <row r="11615" spans="1:7" x14ac:dyDescent="0.25">
      <c r="A11615" s="52">
        <v>2019</v>
      </c>
      <c r="B11615" s="53" t="str">
        <f t="shared" si="362"/>
        <v>2019_OK51</v>
      </c>
      <c r="C11615" s="52" t="s">
        <v>385</v>
      </c>
      <c r="D11615" s="52" t="s">
        <v>1602</v>
      </c>
      <c r="E11615" s="53" t="str">
        <f t="shared" si="363"/>
        <v>2019_OKMUSKOGEE</v>
      </c>
      <c r="F11615" s="52">
        <v>484350</v>
      </c>
      <c r="G11615" s="53">
        <f t="array" ref="G11615">SUM(IF(A11615=A$5:A11615,IF(C11615=C$5:C11615,1,0),0))</f>
        <v>51</v>
      </c>
    </row>
    <row r="11616" spans="1:7" x14ac:dyDescent="0.25">
      <c r="A11616" s="52">
        <v>2019</v>
      </c>
      <c r="B11616" s="53" t="str">
        <f t="shared" si="362"/>
        <v>2019_OK52</v>
      </c>
      <c r="C11616" s="52" t="s">
        <v>385</v>
      </c>
      <c r="D11616" s="52" t="s">
        <v>876</v>
      </c>
      <c r="E11616" s="53" t="str">
        <f t="shared" si="363"/>
        <v>2019_OKNOBLE</v>
      </c>
      <c r="F11616" s="52">
        <v>484350</v>
      </c>
      <c r="G11616" s="53">
        <f t="array" ref="G11616">SUM(IF(A11616=A$5:A11616,IF(C11616=C$5:C11616,1,0),0))</f>
        <v>52</v>
      </c>
    </row>
    <row r="11617" spans="1:7" x14ac:dyDescent="0.25">
      <c r="A11617" s="52">
        <v>2019</v>
      </c>
      <c r="B11617" s="53" t="str">
        <f t="shared" si="362"/>
        <v>2019_OK53</v>
      </c>
      <c r="C11617" s="52" t="s">
        <v>385</v>
      </c>
      <c r="D11617" s="52" t="s">
        <v>1603</v>
      </c>
      <c r="E11617" s="53" t="str">
        <f t="shared" si="363"/>
        <v>2019_OKNOWATA</v>
      </c>
      <c r="F11617" s="52">
        <v>484350</v>
      </c>
      <c r="G11617" s="53">
        <f t="array" ref="G11617">SUM(IF(A11617=A$5:A11617,IF(C11617=C$5:C11617,1,0),0))</f>
        <v>53</v>
      </c>
    </row>
    <row r="11618" spans="1:7" x14ac:dyDescent="0.25">
      <c r="A11618" s="52">
        <v>2019</v>
      </c>
      <c r="B11618" s="53" t="str">
        <f t="shared" si="362"/>
        <v>2019_OK54</v>
      </c>
      <c r="C11618" s="52" t="s">
        <v>385</v>
      </c>
      <c r="D11618" s="52" t="s">
        <v>1604</v>
      </c>
      <c r="E11618" s="53" t="str">
        <f t="shared" si="363"/>
        <v>2019_OKOKFUSKEE</v>
      </c>
      <c r="F11618" s="52">
        <v>484350</v>
      </c>
      <c r="G11618" s="53">
        <f t="array" ref="G11618">SUM(IF(A11618=A$5:A11618,IF(C11618=C$5:C11618,1,0),0))</f>
        <v>54</v>
      </c>
    </row>
    <row r="11619" spans="1:7" x14ac:dyDescent="0.25">
      <c r="A11619" s="52">
        <v>2019</v>
      </c>
      <c r="B11619" s="53" t="str">
        <f t="shared" si="362"/>
        <v>2019_OK55</v>
      </c>
      <c r="C11619" s="52" t="s">
        <v>385</v>
      </c>
      <c r="D11619" s="52" t="s">
        <v>114</v>
      </c>
      <c r="E11619" s="53" t="str">
        <f t="shared" si="363"/>
        <v>2019_OKOKLAHOMA</v>
      </c>
      <c r="F11619" s="52">
        <v>484350</v>
      </c>
      <c r="G11619" s="53">
        <f t="array" ref="G11619">SUM(IF(A11619=A$5:A11619,IF(C11619=C$5:C11619,1,0),0))</f>
        <v>55</v>
      </c>
    </row>
    <row r="11620" spans="1:7" x14ac:dyDescent="0.25">
      <c r="A11620" s="52">
        <v>2019</v>
      </c>
      <c r="B11620" s="53" t="str">
        <f t="shared" si="362"/>
        <v>2019_OK56</v>
      </c>
      <c r="C11620" s="52" t="s">
        <v>385</v>
      </c>
      <c r="D11620" s="52" t="s">
        <v>1605</v>
      </c>
      <c r="E11620" s="53" t="str">
        <f t="shared" si="363"/>
        <v>2019_OKOKMULGEE</v>
      </c>
      <c r="F11620" s="52">
        <v>484350</v>
      </c>
      <c r="G11620" s="53">
        <f t="array" ref="G11620">SUM(IF(A11620=A$5:A11620,IF(C11620=C$5:C11620,1,0),0))</f>
        <v>56</v>
      </c>
    </row>
    <row r="11621" spans="1:7" x14ac:dyDescent="0.25">
      <c r="A11621" s="52">
        <v>2019</v>
      </c>
      <c r="B11621" s="53" t="str">
        <f t="shared" si="362"/>
        <v>2019_OK57</v>
      </c>
      <c r="C11621" s="52" t="s">
        <v>385</v>
      </c>
      <c r="D11621" s="52" t="s">
        <v>977</v>
      </c>
      <c r="E11621" s="53" t="str">
        <f t="shared" si="363"/>
        <v>2019_OKOSAGE</v>
      </c>
      <c r="F11621" s="52">
        <v>484350</v>
      </c>
      <c r="G11621" s="53">
        <f t="array" ref="G11621">SUM(IF(A11621=A$5:A11621,IF(C11621=C$5:C11621,1,0),0))</f>
        <v>57</v>
      </c>
    </row>
    <row r="11622" spans="1:7" x14ac:dyDescent="0.25">
      <c r="A11622" s="52">
        <v>2019</v>
      </c>
      <c r="B11622" s="53" t="str">
        <f t="shared" si="362"/>
        <v>2019_OK58</v>
      </c>
      <c r="C11622" s="52" t="s">
        <v>385</v>
      </c>
      <c r="D11622" s="52" t="s">
        <v>979</v>
      </c>
      <c r="E11622" s="53" t="str">
        <f t="shared" si="363"/>
        <v>2019_OKOTTAWA</v>
      </c>
      <c r="F11622" s="52">
        <v>484350</v>
      </c>
      <c r="G11622" s="53">
        <f t="array" ref="G11622">SUM(IF(A11622=A$5:A11622,IF(C11622=C$5:C11622,1,0),0))</f>
        <v>58</v>
      </c>
    </row>
    <row r="11623" spans="1:7" x14ac:dyDescent="0.25">
      <c r="A11623" s="52">
        <v>2019</v>
      </c>
      <c r="B11623" s="53" t="str">
        <f t="shared" si="362"/>
        <v>2019_OK59</v>
      </c>
      <c r="C11623" s="52" t="s">
        <v>385</v>
      </c>
      <c r="D11623" s="52" t="s">
        <v>980</v>
      </c>
      <c r="E11623" s="53" t="str">
        <f t="shared" si="363"/>
        <v>2019_OKPAWNEE</v>
      </c>
      <c r="F11623" s="52">
        <v>484350</v>
      </c>
      <c r="G11623" s="53">
        <f t="array" ref="G11623">SUM(IF(A11623=A$5:A11623,IF(C11623=C$5:C11623,1,0),0))</f>
        <v>59</v>
      </c>
    </row>
    <row r="11624" spans="1:7" x14ac:dyDescent="0.25">
      <c r="A11624" s="52">
        <v>2019</v>
      </c>
      <c r="B11624" s="53" t="str">
        <f t="shared" si="362"/>
        <v>2019_OK60</v>
      </c>
      <c r="C11624" s="52" t="s">
        <v>385</v>
      </c>
      <c r="D11624" s="52" t="s">
        <v>1606</v>
      </c>
      <c r="E11624" s="53" t="str">
        <f t="shared" si="363"/>
        <v>2019_OKPAYNE</v>
      </c>
      <c r="F11624" s="52">
        <v>484350</v>
      </c>
      <c r="G11624" s="53">
        <f t="array" ref="G11624">SUM(IF(A11624=A$5:A11624,IF(C11624=C$5:C11624,1,0),0))</f>
        <v>60</v>
      </c>
    </row>
    <row r="11625" spans="1:7" x14ac:dyDescent="0.25">
      <c r="A11625" s="52">
        <v>2019</v>
      </c>
      <c r="B11625" s="53" t="str">
        <f t="shared" si="362"/>
        <v>2019_OK61</v>
      </c>
      <c r="C11625" s="52" t="s">
        <v>385</v>
      </c>
      <c r="D11625" s="52" t="s">
        <v>1607</v>
      </c>
      <c r="E11625" s="53" t="str">
        <f t="shared" si="363"/>
        <v>2019_OKPITTSBURG</v>
      </c>
      <c r="F11625" s="52">
        <v>484350</v>
      </c>
      <c r="G11625" s="53">
        <f t="array" ref="G11625">SUM(IF(A11625=A$5:A11625,IF(C11625=C$5:C11625,1,0),0))</f>
        <v>61</v>
      </c>
    </row>
    <row r="11626" spans="1:7" x14ac:dyDescent="0.25">
      <c r="A11626" s="52">
        <v>2019</v>
      </c>
      <c r="B11626" s="53" t="str">
        <f t="shared" si="362"/>
        <v>2019_OK62</v>
      </c>
      <c r="C11626" s="52" t="s">
        <v>385</v>
      </c>
      <c r="D11626" s="52" t="s">
        <v>1264</v>
      </c>
      <c r="E11626" s="53" t="str">
        <f t="shared" si="363"/>
        <v>2019_OKPONTOTOC</v>
      </c>
      <c r="F11626" s="52">
        <v>484350</v>
      </c>
      <c r="G11626" s="53">
        <f t="array" ref="G11626">SUM(IF(A11626=A$5:A11626,IF(C11626=C$5:C11626,1,0),0))</f>
        <v>62</v>
      </c>
    </row>
    <row r="11627" spans="1:7" x14ac:dyDescent="0.25">
      <c r="A11627" s="52">
        <v>2019</v>
      </c>
      <c r="B11627" s="53" t="str">
        <f t="shared" si="362"/>
        <v>2019_OK63</v>
      </c>
      <c r="C11627" s="52" t="s">
        <v>385</v>
      </c>
      <c r="D11627" s="52" t="s">
        <v>981</v>
      </c>
      <c r="E11627" s="53" t="str">
        <f t="shared" si="363"/>
        <v>2019_OKPOTTAWATOMIE</v>
      </c>
      <c r="F11627" s="52">
        <v>484350</v>
      </c>
      <c r="G11627" s="53">
        <f t="array" ref="G11627">SUM(IF(A11627=A$5:A11627,IF(C11627=C$5:C11627,1,0),0))</f>
        <v>63</v>
      </c>
    </row>
    <row r="11628" spans="1:7" x14ac:dyDescent="0.25">
      <c r="A11628" s="52">
        <v>2019</v>
      </c>
      <c r="B11628" s="53" t="str">
        <f t="shared" si="362"/>
        <v>2019_OK64</v>
      </c>
      <c r="C11628" s="52" t="s">
        <v>385</v>
      </c>
      <c r="D11628" s="52" t="s">
        <v>1608</v>
      </c>
      <c r="E11628" s="53" t="str">
        <f t="shared" si="363"/>
        <v>2019_OKPUSHMATAHA</v>
      </c>
      <c r="F11628" s="52">
        <v>484350</v>
      </c>
      <c r="G11628" s="53">
        <f t="array" ref="G11628">SUM(IF(A11628=A$5:A11628,IF(C11628=C$5:C11628,1,0),0))</f>
        <v>64</v>
      </c>
    </row>
    <row r="11629" spans="1:7" x14ac:dyDescent="0.25">
      <c r="A11629" s="52">
        <v>2019</v>
      </c>
      <c r="B11629" s="53" t="str">
        <f t="shared" si="362"/>
        <v>2019_OK65</v>
      </c>
      <c r="C11629" s="52" t="s">
        <v>385</v>
      </c>
      <c r="D11629" s="52" t="s">
        <v>1609</v>
      </c>
      <c r="E11629" s="53" t="str">
        <f t="shared" si="363"/>
        <v>2019_OKROGER MILLS</v>
      </c>
      <c r="F11629" s="52">
        <v>484350</v>
      </c>
      <c r="G11629" s="53">
        <f t="array" ref="G11629">SUM(IF(A11629=A$5:A11629,IF(C11629=C$5:C11629,1,0),0))</f>
        <v>65</v>
      </c>
    </row>
    <row r="11630" spans="1:7" x14ac:dyDescent="0.25">
      <c r="A11630" s="52">
        <v>2019</v>
      </c>
      <c r="B11630" s="53" t="str">
        <f t="shared" si="362"/>
        <v>2019_OK66</v>
      </c>
      <c r="C11630" s="52" t="s">
        <v>385</v>
      </c>
      <c r="D11630" s="52" t="s">
        <v>1610</v>
      </c>
      <c r="E11630" s="53" t="str">
        <f t="shared" si="363"/>
        <v>2019_OKROGERS</v>
      </c>
      <c r="F11630" s="52">
        <v>484350</v>
      </c>
      <c r="G11630" s="53">
        <f t="array" ref="G11630">SUM(IF(A11630=A$5:A11630,IF(C11630=C$5:C11630,1,0),0))</f>
        <v>66</v>
      </c>
    </row>
    <row r="11631" spans="1:7" x14ac:dyDescent="0.25">
      <c r="A11631" s="52">
        <v>2019</v>
      </c>
      <c r="B11631" s="53" t="str">
        <f t="shared" si="362"/>
        <v>2019_OK67</v>
      </c>
      <c r="C11631" s="52" t="s">
        <v>385</v>
      </c>
      <c r="D11631" s="52" t="s">
        <v>666</v>
      </c>
      <c r="E11631" s="53" t="str">
        <f t="shared" si="363"/>
        <v>2019_OKSEMINOLE</v>
      </c>
      <c r="F11631" s="52">
        <v>484350</v>
      </c>
      <c r="G11631" s="53">
        <f t="array" ref="G11631">SUM(IF(A11631=A$5:A11631,IF(C11631=C$5:C11631,1,0),0))</f>
        <v>67</v>
      </c>
    </row>
    <row r="11632" spans="1:7" x14ac:dyDescent="0.25">
      <c r="A11632" s="52">
        <v>2019</v>
      </c>
      <c r="B11632" s="53" t="str">
        <f t="shared" si="362"/>
        <v>2019_OK68</v>
      </c>
      <c r="C11632" s="52" t="s">
        <v>385</v>
      </c>
      <c r="D11632" s="52" t="s">
        <v>1611</v>
      </c>
      <c r="E11632" s="53" t="str">
        <f t="shared" si="363"/>
        <v>2019_OKSEQUOYAH</v>
      </c>
      <c r="F11632" s="52">
        <v>484350</v>
      </c>
      <c r="G11632" s="53">
        <f t="array" ref="G11632">SUM(IF(A11632=A$5:A11632,IF(C11632=C$5:C11632,1,0),0))</f>
        <v>68</v>
      </c>
    </row>
    <row r="11633" spans="1:7" x14ac:dyDescent="0.25">
      <c r="A11633" s="52">
        <v>2019</v>
      </c>
      <c r="B11633" s="53" t="str">
        <f t="shared" si="362"/>
        <v>2019_OK69</v>
      </c>
      <c r="C11633" s="52" t="s">
        <v>385</v>
      </c>
      <c r="D11633" s="52" t="s">
        <v>753</v>
      </c>
      <c r="E11633" s="53" t="str">
        <f t="shared" si="363"/>
        <v>2019_OKSTEPHENS</v>
      </c>
      <c r="F11633" s="52">
        <v>484350</v>
      </c>
      <c r="G11633" s="53">
        <f t="array" ref="G11633">SUM(IF(A11633=A$5:A11633,IF(C11633=C$5:C11633,1,0),0))</f>
        <v>69</v>
      </c>
    </row>
    <row r="11634" spans="1:7" x14ac:dyDescent="0.25">
      <c r="A11634" s="52">
        <v>2019</v>
      </c>
      <c r="B11634" s="53" t="str">
        <f t="shared" si="362"/>
        <v>2019_OK70</v>
      </c>
      <c r="C11634" s="52" t="s">
        <v>385</v>
      </c>
      <c r="D11634" s="52" t="s">
        <v>121</v>
      </c>
      <c r="E11634" s="53" t="str">
        <f t="shared" si="363"/>
        <v>2019_OKTEXAS</v>
      </c>
      <c r="F11634" s="52">
        <v>484350</v>
      </c>
      <c r="G11634" s="53">
        <f t="array" ref="G11634">SUM(IF(A11634=A$5:A11634,IF(C11634=C$5:C11634,1,0),0))</f>
        <v>70</v>
      </c>
    </row>
    <row r="11635" spans="1:7" x14ac:dyDescent="0.25">
      <c r="A11635" s="52">
        <v>2019</v>
      </c>
      <c r="B11635" s="53" t="str">
        <f t="shared" si="362"/>
        <v>2019_OK71</v>
      </c>
      <c r="C11635" s="52" t="s">
        <v>385</v>
      </c>
      <c r="D11635" s="52" t="s">
        <v>1612</v>
      </c>
      <c r="E11635" s="53" t="str">
        <f t="shared" si="363"/>
        <v>2019_OKTILLMAN</v>
      </c>
      <c r="F11635" s="52">
        <v>484350</v>
      </c>
      <c r="G11635" s="53">
        <f t="array" ref="G11635">SUM(IF(A11635=A$5:A11635,IF(C11635=C$5:C11635,1,0),0))</f>
        <v>71</v>
      </c>
    </row>
    <row r="11636" spans="1:7" x14ac:dyDescent="0.25">
      <c r="A11636" s="52">
        <v>2019</v>
      </c>
      <c r="B11636" s="53" t="str">
        <f t="shared" si="362"/>
        <v>2019_OK72</v>
      </c>
      <c r="C11636" s="52" t="s">
        <v>385</v>
      </c>
      <c r="D11636" s="52" t="s">
        <v>1613</v>
      </c>
      <c r="E11636" s="53" t="str">
        <f t="shared" si="363"/>
        <v>2019_OKTULSA</v>
      </c>
      <c r="F11636" s="52">
        <v>484350</v>
      </c>
      <c r="G11636" s="53">
        <f t="array" ref="G11636">SUM(IF(A11636=A$5:A11636,IF(C11636=C$5:C11636,1,0),0))</f>
        <v>72</v>
      </c>
    </row>
    <row r="11637" spans="1:7" x14ac:dyDescent="0.25">
      <c r="A11637" s="52">
        <v>2019</v>
      </c>
      <c r="B11637" s="53" t="str">
        <f t="shared" si="362"/>
        <v>2019_OK73</v>
      </c>
      <c r="C11637" s="52" t="s">
        <v>385</v>
      </c>
      <c r="D11637" s="52" t="s">
        <v>1614</v>
      </c>
      <c r="E11637" s="53" t="str">
        <f t="shared" si="363"/>
        <v>2019_OKWAGONER</v>
      </c>
      <c r="F11637" s="52">
        <v>484350</v>
      </c>
      <c r="G11637" s="53">
        <f t="array" ref="G11637">SUM(IF(A11637=A$5:A11637,IF(C11637=C$5:C11637,1,0),0))</f>
        <v>73</v>
      </c>
    </row>
    <row r="11638" spans="1:7" x14ac:dyDescent="0.25">
      <c r="A11638" s="52">
        <v>2019</v>
      </c>
      <c r="B11638" s="53" t="str">
        <f t="shared" si="362"/>
        <v>2019_OK74</v>
      </c>
      <c r="C11638" s="52" t="s">
        <v>385</v>
      </c>
      <c r="D11638" s="52" t="s">
        <v>125</v>
      </c>
      <c r="E11638" s="53" t="str">
        <f t="shared" si="363"/>
        <v>2019_OKWASHINGTON</v>
      </c>
      <c r="F11638" s="52">
        <v>484350</v>
      </c>
      <c r="G11638" s="53">
        <f t="array" ref="G11638">SUM(IF(A11638=A$5:A11638,IF(C11638=C$5:C11638,1,0),0))</f>
        <v>74</v>
      </c>
    </row>
    <row r="11639" spans="1:7" x14ac:dyDescent="0.25">
      <c r="A11639" s="52">
        <v>2019</v>
      </c>
      <c r="B11639" s="53" t="str">
        <f t="shared" si="362"/>
        <v>2019_OK75</v>
      </c>
      <c r="C11639" s="52" t="s">
        <v>385</v>
      </c>
      <c r="D11639" s="52" t="s">
        <v>1615</v>
      </c>
      <c r="E11639" s="53" t="str">
        <f t="shared" si="363"/>
        <v>2019_OKWASHITA</v>
      </c>
      <c r="F11639" s="52">
        <v>484350</v>
      </c>
      <c r="G11639" s="53">
        <f t="array" ref="G11639">SUM(IF(A11639=A$5:A11639,IF(C11639=C$5:C11639,1,0),0))</f>
        <v>75</v>
      </c>
    </row>
    <row r="11640" spans="1:7" x14ac:dyDescent="0.25">
      <c r="A11640" s="52">
        <v>2019</v>
      </c>
      <c r="B11640" s="53" t="str">
        <f t="shared" si="362"/>
        <v>2019_OK76</v>
      </c>
      <c r="C11640" s="52" t="s">
        <v>385</v>
      </c>
      <c r="D11640" s="52" t="s">
        <v>1616</v>
      </c>
      <c r="E11640" s="53" t="str">
        <f t="shared" si="363"/>
        <v>2019_OKWOODS</v>
      </c>
      <c r="F11640" s="52">
        <v>484350</v>
      </c>
      <c r="G11640" s="53">
        <f t="array" ref="G11640">SUM(IF(A11640=A$5:A11640,IF(C11640=C$5:C11640,1,0),0))</f>
        <v>76</v>
      </c>
    </row>
    <row r="11641" spans="1:7" x14ac:dyDescent="0.25">
      <c r="A11641" s="52">
        <v>2019</v>
      </c>
      <c r="B11641" s="53" t="str">
        <f t="shared" si="362"/>
        <v>2019_OK77</v>
      </c>
      <c r="C11641" s="52" t="s">
        <v>385</v>
      </c>
      <c r="D11641" s="52" t="s">
        <v>1617</v>
      </c>
      <c r="E11641" s="53" t="str">
        <f t="shared" si="363"/>
        <v>2019_OKWOODWARD</v>
      </c>
      <c r="F11641" s="52">
        <v>484350</v>
      </c>
      <c r="G11641" s="53">
        <f t="array" ref="G11641">SUM(IF(A11641=A$5:A11641,IF(C11641=C$5:C11641,1,0),0))</f>
        <v>77</v>
      </c>
    </row>
    <row r="11642" spans="1:7" x14ac:dyDescent="0.25">
      <c r="A11642" s="52">
        <v>2019</v>
      </c>
      <c r="B11642" s="53" t="str">
        <f t="shared" si="362"/>
        <v>2019_OR1</v>
      </c>
      <c r="C11642" s="52" t="s">
        <v>386</v>
      </c>
      <c r="D11642" s="52" t="s">
        <v>627</v>
      </c>
      <c r="E11642" s="53" t="str">
        <f t="shared" si="363"/>
        <v>2019_ORBAKER</v>
      </c>
      <c r="F11642" s="52">
        <v>484350</v>
      </c>
      <c r="G11642" s="53">
        <f t="array" ref="G11642">SUM(IF(A11642=A$5:A11642,IF(C11642=C$5:C11642,1,0),0))</f>
        <v>1</v>
      </c>
    </row>
    <row r="11643" spans="1:7" x14ac:dyDescent="0.25">
      <c r="A11643" s="52">
        <v>2019</v>
      </c>
      <c r="B11643" s="53" t="str">
        <f t="shared" si="362"/>
        <v>2019_OR2</v>
      </c>
      <c r="C11643" s="52" t="s">
        <v>386</v>
      </c>
      <c r="D11643" s="52" t="s">
        <v>503</v>
      </c>
      <c r="E11643" s="53" t="str">
        <f t="shared" si="363"/>
        <v>2019_ORBENTON</v>
      </c>
      <c r="F11643" s="52">
        <v>484350</v>
      </c>
      <c r="G11643" s="53">
        <f t="array" ref="G11643">SUM(IF(A11643=A$5:A11643,IF(C11643=C$5:C11643,1,0),0))</f>
        <v>2</v>
      </c>
    </row>
    <row r="11644" spans="1:7" x14ac:dyDescent="0.25">
      <c r="A11644" s="52">
        <v>2019</v>
      </c>
      <c r="B11644" s="53" t="str">
        <f t="shared" si="362"/>
        <v>2019_OR3</v>
      </c>
      <c r="C11644" s="52" t="s">
        <v>386</v>
      </c>
      <c r="D11644" s="52" t="s">
        <v>1618</v>
      </c>
      <c r="E11644" s="53" t="str">
        <f t="shared" si="363"/>
        <v>2019_ORCLACKAMAS</v>
      </c>
      <c r="F11644" s="52">
        <v>484350</v>
      </c>
      <c r="G11644" s="53">
        <f t="array" ref="G11644">SUM(IF(A11644=A$5:A11644,IF(C11644=C$5:C11644,1,0),0))</f>
        <v>3</v>
      </c>
    </row>
    <row r="11645" spans="1:7" x14ac:dyDescent="0.25">
      <c r="A11645" s="52">
        <v>2019</v>
      </c>
      <c r="B11645" s="53" t="str">
        <f t="shared" si="362"/>
        <v>2019_OR4</v>
      </c>
      <c r="C11645" s="52" t="s">
        <v>386</v>
      </c>
      <c r="D11645" s="52" t="s">
        <v>1619</v>
      </c>
      <c r="E11645" s="53" t="str">
        <f t="shared" si="363"/>
        <v>2019_ORCLATSOP</v>
      </c>
      <c r="F11645" s="52">
        <v>484350</v>
      </c>
      <c r="G11645" s="53">
        <f t="array" ref="G11645">SUM(IF(A11645=A$5:A11645,IF(C11645=C$5:C11645,1,0),0))</f>
        <v>4</v>
      </c>
    </row>
    <row r="11646" spans="1:7" x14ac:dyDescent="0.25">
      <c r="A11646" s="52">
        <v>2019</v>
      </c>
      <c r="B11646" s="53" t="str">
        <f t="shared" si="362"/>
        <v>2019_OR5</v>
      </c>
      <c r="C11646" s="52" t="s">
        <v>386</v>
      </c>
      <c r="D11646" s="52" t="s">
        <v>509</v>
      </c>
      <c r="E11646" s="53" t="str">
        <f t="shared" si="363"/>
        <v>2019_ORCOLUMBIA</v>
      </c>
      <c r="F11646" s="52">
        <v>484350</v>
      </c>
      <c r="G11646" s="53">
        <f t="array" ref="G11646">SUM(IF(A11646=A$5:A11646,IF(C11646=C$5:C11646,1,0),0))</f>
        <v>5</v>
      </c>
    </row>
    <row r="11647" spans="1:7" x14ac:dyDescent="0.25">
      <c r="A11647" s="52">
        <v>2019</v>
      </c>
      <c r="B11647" s="53" t="str">
        <f t="shared" si="362"/>
        <v>2019_OR6</v>
      </c>
      <c r="C11647" s="52" t="s">
        <v>386</v>
      </c>
      <c r="D11647" s="52" t="s">
        <v>1402</v>
      </c>
      <c r="E11647" s="53" t="str">
        <f t="shared" si="363"/>
        <v>2019_ORCOOS</v>
      </c>
      <c r="F11647" s="52">
        <v>484350</v>
      </c>
      <c r="G11647" s="53">
        <f t="array" ref="G11647">SUM(IF(A11647=A$5:A11647,IF(C11647=C$5:C11647,1,0),0))</f>
        <v>6</v>
      </c>
    </row>
    <row r="11648" spans="1:7" x14ac:dyDescent="0.25">
      <c r="A11648" s="52">
        <v>2019</v>
      </c>
      <c r="B11648" s="53" t="str">
        <f t="shared" si="362"/>
        <v>2019_OR7</v>
      </c>
      <c r="C11648" s="52" t="s">
        <v>386</v>
      </c>
      <c r="D11648" s="52" t="s">
        <v>1620</v>
      </c>
      <c r="E11648" s="53" t="str">
        <f t="shared" si="363"/>
        <v>2019_ORCROOK</v>
      </c>
      <c r="F11648" s="52">
        <v>484350</v>
      </c>
      <c r="G11648" s="53">
        <f t="array" ref="G11648">SUM(IF(A11648=A$5:A11648,IF(C11648=C$5:C11648,1,0),0))</f>
        <v>7</v>
      </c>
    </row>
    <row r="11649" spans="1:7" x14ac:dyDescent="0.25">
      <c r="A11649" s="52">
        <v>2019</v>
      </c>
      <c r="B11649" s="53" t="str">
        <f t="shared" si="362"/>
        <v>2019_OR8</v>
      </c>
      <c r="C11649" s="52" t="s">
        <v>386</v>
      </c>
      <c r="D11649" s="52" t="s">
        <v>1413</v>
      </c>
      <c r="E11649" s="53" t="str">
        <f t="shared" si="363"/>
        <v>2019_ORCURRY</v>
      </c>
      <c r="F11649" s="52">
        <v>484350</v>
      </c>
      <c r="G11649" s="53">
        <f t="array" ref="G11649">SUM(IF(A11649=A$5:A11649,IF(C11649=C$5:C11649,1,0),0))</f>
        <v>8</v>
      </c>
    </row>
    <row r="11650" spans="1:7" x14ac:dyDescent="0.25">
      <c r="A11650" s="52">
        <v>2019</v>
      </c>
      <c r="B11650" s="53" t="str">
        <f t="shared" si="362"/>
        <v>2019_OR9</v>
      </c>
      <c r="C11650" s="52" t="s">
        <v>386</v>
      </c>
      <c r="D11650" s="52" t="s">
        <v>1621</v>
      </c>
      <c r="E11650" s="53" t="str">
        <f t="shared" si="363"/>
        <v>2019_ORDESCHUTES</v>
      </c>
      <c r="F11650" s="52">
        <v>484350</v>
      </c>
      <c r="G11650" s="53">
        <f t="array" ref="G11650">SUM(IF(A11650=A$5:A11650,IF(C11650=C$5:C11650,1,0),0))</f>
        <v>9</v>
      </c>
    </row>
    <row r="11651" spans="1:7" x14ac:dyDescent="0.25">
      <c r="A11651" s="52">
        <v>2019</v>
      </c>
      <c r="B11651" s="53" t="str">
        <f t="shared" si="362"/>
        <v>2019_OR10</v>
      </c>
      <c r="C11651" s="52" t="s">
        <v>386</v>
      </c>
      <c r="D11651" s="52" t="s">
        <v>190</v>
      </c>
      <c r="E11651" s="53" t="str">
        <f t="shared" si="363"/>
        <v>2019_ORDOUGLAS</v>
      </c>
      <c r="F11651" s="52">
        <v>484350</v>
      </c>
      <c r="G11651" s="53">
        <f t="array" ref="G11651">SUM(IF(A11651=A$5:A11651,IF(C11651=C$5:C11651,1,0),0))</f>
        <v>10</v>
      </c>
    </row>
    <row r="11652" spans="1:7" x14ac:dyDescent="0.25">
      <c r="A11652" s="52">
        <v>2019</v>
      </c>
      <c r="B11652" s="53" t="str">
        <f t="shared" si="362"/>
        <v>2019_OR11</v>
      </c>
      <c r="C11652" s="52" t="s">
        <v>386</v>
      </c>
      <c r="D11652" s="52" t="s">
        <v>1622</v>
      </c>
      <c r="E11652" s="53" t="str">
        <f t="shared" si="363"/>
        <v>2019_ORGILLIAM</v>
      </c>
      <c r="F11652" s="52">
        <v>484350</v>
      </c>
      <c r="G11652" s="53">
        <f t="array" ref="G11652">SUM(IF(A11652=A$5:A11652,IF(C11652=C$5:C11652,1,0),0))</f>
        <v>11</v>
      </c>
    </row>
    <row r="11653" spans="1:7" x14ac:dyDescent="0.25">
      <c r="A11653" s="52">
        <v>2019</v>
      </c>
      <c r="B11653" s="53" t="str">
        <f t="shared" si="362"/>
        <v>2019_OR12</v>
      </c>
      <c r="C11653" s="52" t="s">
        <v>386</v>
      </c>
      <c r="D11653" s="52" t="s">
        <v>520</v>
      </c>
      <c r="E11653" s="53" t="str">
        <f t="shared" si="363"/>
        <v>2019_ORGRANT</v>
      </c>
      <c r="F11653" s="52">
        <v>484350</v>
      </c>
      <c r="G11653" s="53">
        <f t="array" ref="G11653">SUM(IF(A11653=A$5:A11653,IF(C11653=C$5:C11653,1,0),0))</f>
        <v>12</v>
      </c>
    </row>
    <row r="11654" spans="1:7" x14ac:dyDescent="0.25">
      <c r="A11654" s="52">
        <v>2019</v>
      </c>
      <c r="B11654" s="53" t="str">
        <f t="shared" ref="B11654:B11717" si="364">A11654&amp;"_"&amp;C11654&amp;G11654</f>
        <v>2019_OR13</v>
      </c>
      <c r="C11654" s="52" t="s">
        <v>386</v>
      </c>
      <c r="D11654" s="52" t="s">
        <v>1623</v>
      </c>
      <c r="E11654" s="53" t="str">
        <f t="shared" ref="E11654:E11717" si="365">A11654&amp;"_"&amp;C11654&amp;D11654</f>
        <v>2019_ORHARNEY</v>
      </c>
      <c r="F11654" s="52">
        <v>484350</v>
      </c>
      <c r="G11654" s="53">
        <f t="array" ref="G11654">SUM(IF(A11654=A$5:A11654,IF(C11654=C$5:C11654,1,0),0))</f>
        <v>13</v>
      </c>
    </row>
    <row r="11655" spans="1:7" x14ac:dyDescent="0.25">
      <c r="A11655" s="52">
        <v>2019</v>
      </c>
      <c r="B11655" s="53" t="str">
        <f t="shared" si="364"/>
        <v>2019_OR14</v>
      </c>
      <c r="C11655" s="52" t="s">
        <v>386</v>
      </c>
      <c r="D11655" s="52" t="s">
        <v>1624</v>
      </c>
      <c r="E11655" s="53" t="str">
        <f t="shared" si="365"/>
        <v>2019_ORHOOD RIVER</v>
      </c>
      <c r="F11655" s="52">
        <v>484350</v>
      </c>
      <c r="G11655" s="53">
        <f t="array" ref="G11655">SUM(IF(A11655=A$5:A11655,IF(C11655=C$5:C11655,1,0),0))</f>
        <v>14</v>
      </c>
    </row>
    <row r="11656" spans="1:7" x14ac:dyDescent="0.25">
      <c r="A11656" s="52">
        <v>2019</v>
      </c>
      <c r="B11656" s="53" t="str">
        <f t="shared" si="364"/>
        <v>2019_OR15</v>
      </c>
      <c r="C11656" s="52" t="s">
        <v>386</v>
      </c>
      <c r="D11656" s="52" t="s">
        <v>460</v>
      </c>
      <c r="E11656" s="53" t="str">
        <f t="shared" si="365"/>
        <v>2019_ORJACKSON</v>
      </c>
      <c r="F11656" s="52">
        <v>484350</v>
      </c>
      <c r="G11656" s="53">
        <f t="array" ref="G11656">SUM(IF(A11656=A$5:A11656,IF(C11656=C$5:C11656,1,0),0))</f>
        <v>15</v>
      </c>
    </row>
    <row r="11657" spans="1:7" x14ac:dyDescent="0.25">
      <c r="A11657" s="52">
        <v>2019</v>
      </c>
      <c r="B11657" s="53" t="str">
        <f t="shared" si="364"/>
        <v>2019_OR16</v>
      </c>
      <c r="C11657" s="52" t="s">
        <v>386</v>
      </c>
      <c r="D11657" s="52" t="s">
        <v>196</v>
      </c>
      <c r="E11657" s="53" t="str">
        <f t="shared" si="365"/>
        <v>2019_ORJEFFERSON</v>
      </c>
      <c r="F11657" s="52">
        <v>484350</v>
      </c>
      <c r="G11657" s="53">
        <f t="array" ref="G11657">SUM(IF(A11657=A$5:A11657,IF(C11657=C$5:C11657,1,0),0))</f>
        <v>16</v>
      </c>
    </row>
    <row r="11658" spans="1:7" x14ac:dyDescent="0.25">
      <c r="A11658" s="52">
        <v>2019</v>
      </c>
      <c r="B11658" s="53" t="str">
        <f t="shared" si="364"/>
        <v>2019_OR17</v>
      </c>
      <c r="C11658" s="52" t="s">
        <v>386</v>
      </c>
      <c r="D11658" s="52" t="s">
        <v>1625</v>
      </c>
      <c r="E11658" s="53" t="str">
        <f t="shared" si="365"/>
        <v>2019_ORJOSEPHINE</v>
      </c>
      <c r="F11658" s="52">
        <v>484350</v>
      </c>
      <c r="G11658" s="53">
        <f t="array" ref="G11658">SUM(IF(A11658=A$5:A11658,IF(C11658=C$5:C11658,1,0),0))</f>
        <v>17</v>
      </c>
    </row>
    <row r="11659" spans="1:7" x14ac:dyDescent="0.25">
      <c r="A11659" s="52">
        <v>2019</v>
      </c>
      <c r="B11659" s="53" t="str">
        <f t="shared" si="364"/>
        <v>2019_OR18</v>
      </c>
      <c r="C11659" s="52" t="s">
        <v>386</v>
      </c>
      <c r="D11659" s="52" t="s">
        <v>1626</v>
      </c>
      <c r="E11659" s="53" t="str">
        <f t="shared" si="365"/>
        <v>2019_ORKLAMATH</v>
      </c>
      <c r="F11659" s="52">
        <v>484350</v>
      </c>
      <c r="G11659" s="53">
        <f t="array" ref="G11659">SUM(IF(A11659=A$5:A11659,IF(C11659=C$5:C11659,1,0),0))</f>
        <v>18</v>
      </c>
    </row>
    <row r="11660" spans="1:7" x14ac:dyDescent="0.25">
      <c r="A11660" s="52">
        <v>2019</v>
      </c>
      <c r="B11660" s="53" t="str">
        <f t="shared" si="364"/>
        <v>2019_OR19</v>
      </c>
      <c r="C11660" s="52" t="s">
        <v>386</v>
      </c>
      <c r="D11660" s="52" t="s">
        <v>197</v>
      </c>
      <c r="E11660" s="53" t="str">
        <f t="shared" si="365"/>
        <v>2019_ORLAKE</v>
      </c>
      <c r="F11660" s="52">
        <v>484350</v>
      </c>
      <c r="G11660" s="53">
        <f t="array" ref="G11660">SUM(IF(A11660=A$5:A11660,IF(C11660=C$5:C11660,1,0),0))</f>
        <v>19</v>
      </c>
    </row>
    <row r="11661" spans="1:7" x14ac:dyDescent="0.25">
      <c r="A11661" s="52">
        <v>2019</v>
      </c>
      <c r="B11661" s="53" t="str">
        <f t="shared" si="364"/>
        <v>2019_OR20</v>
      </c>
      <c r="C11661" s="52" t="s">
        <v>386</v>
      </c>
      <c r="D11661" s="52" t="s">
        <v>968</v>
      </c>
      <c r="E11661" s="53" t="str">
        <f t="shared" si="365"/>
        <v>2019_ORLANE</v>
      </c>
      <c r="F11661" s="52">
        <v>484350</v>
      </c>
      <c r="G11661" s="53">
        <f t="array" ref="G11661">SUM(IF(A11661=A$5:A11661,IF(C11661=C$5:C11661,1,0),0))</f>
        <v>20</v>
      </c>
    </row>
    <row r="11662" spans="1:7" x14ac:dyDescent="0.25">
      <c r="A11662" s="52">
        <v>2019</v>
      </c>
      <c r="B11662" s="53" t="str">
        <f t="shared" si="364"/>
        <v>2019_OR21</v>
      </c>
      <c r="C11662" s="52" t="s">
        <v>386</v>
      </c>
      <c r="D11662" s="52" t="s">
        <v>221</v>
      </c>
      <c r="E11662" s="53" t="str">
        <f t="shared" si="365"/>
        <v>2019_ORLINCOLN</v>
      </c>
      <c r="F11662" s="52">
        <v>484350</v>
      </c>
      <c r="G11662" s="53">
        <f t="array" ref="G11662">SUM(IF(A11662=A$5:A11662,IF(C11662=C$5:C11662,1,0),0))</f>
        <v>21</v>
      </c>
    </row>
    <row r="11663" spans="1:7" x14ac:dyDescent="0.25">
      <c r="A11663" s="52">
        <v>2019</v>
      </c>
      <c r="B11663" s="53" t="str">
        <f t="shared" si="364"/>
        <v>2019_OR22</v>
      </c>
      <c r="C11663" s="52" t="s">
        <v>386</v>
      </c>
      <c r="D11663" s="52" t="s">
        <v>917</v>
      </c>
      <c r="E11663" s="53" t="str">
        <f t="shared" si="365"/>
        <v>2019_ORLINN</v>
      </c>
      <c r="F11663" s="52">
        <v>484350</v>
      </c>
      <c r="G11663" s="53">
        <f t="array" ref="G11663">SUM(IF(A11663=A$5:A11663,IF(C11663=C$5:C11663,1,0),0))</f>
        <v>22</v>
      </c>
    </row>
    <row r="11664" spans="1:7" x14ac:dyDescent="0.25">
      <c r="A11664" s="52">
        <v>2019</v>
      </c>
      <c r="B11664" s="53" t="str">
        <f t="shared" si="364"/>
        <v>2019_OR23</v>
      </c>
      <c r="C11664" s="52" t="s">
        <v>386</v>
      </c>
      <c r="D11664" s="52" t="s">
        <v>1627</v>
      </c>
      <c r="E11664" s="53" t="str">
        <f t="shared" si="365"/>
        <v>2019_ORMALHEUR</v>
      </c>
      <c r="F11664" s="52">
        <v>484350</v>
      </c>
      <c r="G11664" s="53">
        <f t="array" ref="G11664">SUM(IF(A11664=A$5:A11664,IF(C11664=C$5:C11664,1,0),0))</f>
        <v>23</v>
      </c>
    </row>
    <row r="11665" spans="1:7" x14ac:dyDescent="0.25">
      <c r="A11665" s="52">
        <v>2019</v>
      </c>
      <c r="B11665" s="53" t="str">
        <f t="shared" si="364"/>
        <v>2019_OR24</v>
      </c>
      <c r="C11665" s="52" t="s">
        <v>386</v>
      </c>
      <c r="D11665" s="52" t="s">
        <v>469</v>
      </c>
      <c r="E11665" s="53" t="str">
        <f t="shared" si="365"/>
        <v>2019_ORMARION</v>
      </c>
      <c r="F11665" s="52">
        <v>484350</v>
      </c>
      <c r="G11665" s="53">
        <f t="array" ref="G11665">SUM(IF(A11665=A$5:A11665,IF(C11665=C$5:C11665,1,0),0))</f>
        <v>24</v>
      </c>
    </row>
    <row r="11666" spans="1:7" x14ac:dyDescent="0.25">
      <c r="A11666" s="52">
        <v>2019</v>
      </c>
      <c r="B11666" s="53" t="str">
        <f t="shared" si="364"/>
        <v>2019_OR25</v>
      </c>
      <c r="C11666" s="52" t="s">
        <v>386</v>
      </c>
      <c r="D11666" s="52" t="s">
        <v>1564</v>
      </c>
      <c r="E11666" s="53" t="str">
        <f t="shared" si="365"/>
        <v>2019_ORMORROW</v>
      </c>
      <c r="F11666" s="52">
        <v>484350</v>
      </c>
      <c r="G11666" s="53">
        <f t="array" ref="G11666">SUM(IF(A11666=A$5:A11666,IF(C11666=C$5:C11666,1,0),0))</f>
        <v>25</v>
      </c>
    </row>
    <row r="11667" spans="1:7" x14ac:dyDescent="0.25">
      <c r="A11667" s="52">
        <v>2019</v>
      </c>
      <c r="B11667" s="53" t="str">
        <f t="shared" si="364"/>
        <v>2019_OR26</v>
      </c>
      <c r="C11667" s="52" t="s">
        <v>386</v>
      </c>
      <c r="D11667" s="52" t="s">
        <v>1628</v>
      </c>
      <c r="E11667" s="53" t="str">
        <f t="shared" si="365"/>
        <v>2019_ORMULTNOMAH</v>
      </c>
      <c r="F11667" s="52">
        <v>484350</v>
      </c>
      <c r="G11667" s="53">
        <f t="array" ref="G11667">SUM(IF(A11667=A$5:A11667,IF(C11667=C$5:C11667,1,0),0))</f>
        <v>26</v>
      </c>
    </row>
    <row r="11668" spans="1:7" x14ac:dyDescent="0.25">
      <c r="A11668" s="52">
        <v>2019</v>
      </c>
      <c r="B11668" s="53" t="str">
        <f t="shared" si="364"/>
        <v>2019_OR27</v>
      </c>
      <c r="C11668" s="52" t="s">
        <v>386</v>
      </c>
      <c r="D11668" s="52" t="s">
        <v>535</v>
      </c>
      <c r="E11668" s="53" t="str">
        <f t="shared" si="365"/>
        <v>2019_ORPOLK</v>
      </c>
      <c r="F11668" s="52">
        <v>484350</v>
      </c>
      <c r="G11668" s="53">
        <f t="array" ref="G11668">SUM(IF(A11668=A$5:A11668,IF(C11668=C$5:C11668,1,0),0))</f>
        <v>27</v>
      </c>
    </row>
    <row r="11669" spans="1:7" x14ac:dyDescent="0.25">
      <c r="A11669" s="52">
        <v>2019</v>
      </c>
      <c r="B11669" s="53" t="str">
        <f t="shared" si="364"/>
        <v>2019_OR28</v>
      </c>
      <c r="C11669" s="52" t="s">
        <v>386</v>
      </c>
      <c r="D11669" s="52" t="s">
        <v>992</v>
      </c>
      <c r="E11669" s="53" t="str">
        <f t="shared" si="365"/>
        <v>2019_ORSHERMAN</v>
      </c>
      <c r="F11669" s="52">
        <v>484350</v>
      </c>
      <c r="G11669" s="53">
        <f t="array" ref="G11669">SUM(IF(A11669=A$5:A11669,IF(C11669=C$5:C11669,1,0),0))</f>
        <v>28</v>
      </c>
    </row>
    <row r="11670" spans="1:7" x14ac:dyDescent="0.25">
      <c r="A11670" s="52">
        <v>2019</v>
      </c>
      <c r="B11670" s="53" t="str">
        <f t="shared" si="364"/>
        <v>2019_OR29</v>
      </c>
      <c r="C11670" s="52" t="s">
        <v>386</v>
      </c>
      <c r="D11670" s="52" t="s">
        <v>1629</v>
      </c>
      <c r="E11670" s="53" t="str">
        <f t="shared" si="365"/>
        <v>2019_ORTILLAMOOK</v>
      </c>
      <c r="F11670" s="52">
        <v>484350</v>
      </c>
      <c r="G11670" s="53">
        <f t="array" ref="G11670">SUM(IF(A11670=A$5:A11670,IF(C11670=C$5:C11670,1,0),0))</f>
        <v>29</v>
      </c>
    </row>
    <row r="11671" spans="1:7" x14ac:dyDescent="0.25">
      <c r="A11671" s="52">
        <v>2019</v>
      </c>
      <c r="B11671" s="53" t="str">
        <f t="shared" si="364"/>
        <v>2019_OR30</v>
      </c>
      <c r="C11671" s="52" t="s">
        <v>386</v>
      </c>
      <c r="D11671" s="52" t="s">
        <v>1630</v>
      </c>
      <c r="E11671" s="53" t="str">
        <f t="shared" si="365"/>
        <v>2019_ORUMATILLA</v>
      </c>
      <c r="F11671" s="52">
        <v>484350</v>
      </c>
      <c r="G11671" s="53">
        <f t="array" ref="G11671">SUM(IF(A11671=A$5:A11671,IF(C11671=C$5:C11671,1,0),0))</f>
        <v>30</v>
      </c>
    </row>
    <row r="11672" spans="1:7" x14ac:dyDescent="0.25">
      <c r="A11672" s="52">
        <v>2019</v>
      </c>
      <c r="B11672" s="53" t="str">
        <f t="shared" si="364"/>
        <v>2019_OR31</v>
      </c>
      <c r="C11672" s="52" t="s">
        <v>386</v>
      </c>
      <c r="D11672" s="52" t="s">
        <v>258</v>
      </c>
      <c r="E11672" s="53" t="str">
        <f t="shared" si="365"/>
        <v>2019_ORUNION</v>
      </c>
      <c r="F11672" s="52">
        <v>484350</v>
      </c>
      <c r="G11672" s="53">
        <f t="array" ref="G11672">SUM(IF(A11672=A$5:A11672,IF(C11672=C$5:C11672,1,0),0))</f>
        <v>31</v>
      </c>
    </row>
    <row r="11673" spans="1:7" x14ac:dyDescent="0.25">
      <c r="A11673" s="52">
        <v>2019</v>
      </c>
      <c r="B11673" s="53" t="str">
        <f t="shared" si="364"/>
        <v>2019_OR32</v>
      </c>
      <c r="C11673" s="52" t="s">
        <v>386</v>
      </c>
      <c r="D11673" s="52" t="s">
        <v>1631</v>
      </c>
      <c r="E11673" s="53" t="str">
        <f t="shared" si="365"/>
        <v>2019_ORWALLOWA</v>
      </c>
      <c r="F11673" s="52">
        <v>484350</v>
      </c>
      <c r="G11673" s="53">
        <f t="array" ref="G11673">SUM(IF(A11673=A$5:A11673,IF(C11673=C$5:C11673,1,0),0))</f>
        <v>32</v>
      </c>
    </row>
    <row r="11674" spans="1:7" x14ac:dyDescent="0.25">
      <c r="A11674" s="52">
        <v>2019</v>
      </c>
      <c r="B11674" s="53" t="str">
        <f t="shared" si="364"/>
        <v>2019_OR33</v>
      </c>
      <c r="C11674" s="52" t="s">
        <v>386</v>
      </c>
      <c r="D11674" s="52" t="s">
        <v>1632</v>
      </c>
      <c r="E11674" s="53" t="str">
        <f t="shared" si="365"/>
        <v>2019_ORWASCO</v>
      </c>
      <c r="F11674" s="52">
        <v>484350</v>
      </c>
      <c r="G11674" s="53">
        <f t="array" ref="G11674">SUM(IF(A11674=A$5:A11674,IF(C11674=C$5:C11674,1,0),0))</f>
        <v>33</v>
      </c>
    </row>
    <row r="11675" spans="1:7" x14ac:dyDescent="0.25">
      <c r="A11675" s="52">
        <v>2019</v>
      </c>
      <c r="B11675" s="53" t="str">
        <f t="shared" si="364"/>
        <v>2019_OR34</v>
      </c>
      <c r="C11675" s="52" t="s">
        <v>386</v>
      </c>
      <c r="D11675" s="52" t="s">
        <v>125</v>
      </c>
      <c r="E11675" s="53" t="str">
        <f t="shared" si="365"/>
        <v>2019_ORWASHINGTON</v>
      </c>
      <c r="F11675" s="52">
        <v>484350</v>
      </c>
      <c r="G11675" s="53">
        <f t="array" ref="G11675">SUM(IF(A11675=A$5:A11675,IF(C11675=C$5:C11675,1,0),0))</f>
        <v>34</v>
      </c>
    </row>
    <row r="11676" spans="1:7" x14ac:dyDescent="0.25">
      <c r="A11676" s="52">
        <v>2019</v>
      </c>
      <c r="B11676" s="53" t="str">
        <f t="shared" si="364"/>
        <v>2019_OR35</v>
      </c>
      <c r="C11676" s="52" t="s">
        <v>386</v>
      </c>
      <c r="D11676" s="52" t="s">
        <v>772</v>
      </c>
      <c r="E11676" s="53" t="str">
        <f t="shared" si="365"/>
        <v>2019_ORWHEELER</v>
      </c>
      <c r="F11676" s="52">
        <v>484350</v>
      </c>
      <c r="G11676" s="53">
        <f t="array" ref="G11676">SUM(IF(A11676=A$5:A11676,IF(C11676=C$5:C11676,1,0),0))</f>
        <v>35</v>
      </c>
    </row>
    <row r="11677" spans="1:7" x14ac:dyDescent="0.25">
      <c r="A11677" s="52">
        <v>2019</v>
      </c>
      <c r="B11677" s="53" t="str">
        <f t="shared" si="364"/>
        <v>2019_OR36</v>
      </c>
      <c r="C11677" s="52" t="s">
        <v>386</v>
      </c>
      <c r="D11677" s="52" t="s">
        <v>1633</v>
      </c>
      <c r="E11677" s="53" t="str">
        <f t="shared" si="365"/>
        <v>2019_ORYAMHILL</v>
      </c>
      <c r="F11677" s="52">
        <v>484350</v>
      </c>
      <c r="G11677" s="53">
        <f t="array" ref="G11677">SUM(IF(A11677=A$5:A11677,IF(C11677=C$5:C11677,1,0),0))</f>
        <v>36</v>
      </c>
    </row>
    <row r="11678" spans="1:7" x14ac:dyDescent="0.25">
      <c r="A11678" s="52">
        <v>2019</v>
      </c>
      <c r="B11678" s="53" t="str">
        <f t="shared" si="364"/>
        <v>2019_PA1</v>
      </c>
      <c r="C11678" s="52" t="s">
        <v>276</v>
      </c>
      <c r="D11678" s="52" t="s">
        <v>184</v>
      </c>
      <c r="E11678" s="53" t="str">
        <f t="shared" si="365"/>
        <v>2019_PAADAMS</v>
      </c>
      <c r="F11678" s="52">
        <v>484350</v>
      </c>
      <c r="G11678" s="53">
        <f t="array" ref="G11678">SUM(IF(A11678=A$5:A11678,IF(C11678=C$5:C11678,1,0),0))</f>
        <v>1</v>
      </c>
    </row>
    <row r="11679" spans="1:7" x14ac:dyDescent="0.25">
      <c r="A11679" s="52">
        <v>2019</v>
      </c>
      <c r="B11679" s="53" t="str">
        <f t="shared" si="364"/>
        <v>2019_PA2</v>
      </c>
      <c r="C11679" s="52" t="s">
        <v>276</v>
      </c>
      <c r="D11679" s="52" t="s">
        <v>1634</v>
      </c>
      <c r="E11679" s="53" t="str">
        <f t="shared" si="365"/>
        <v>2019_PAALLEGHENY</v>
      </c>
      <c r="F11679" s="52">
        <v>484350</v>
      </c>
      <c r="G11679" s="53">
        <f t="array" ref="G11679">SUM(IF(A11679=A$5:A11679,IF(C11679=C$5:C11679,1,0),0))</f>
        <v>2</v>
      </c>
    </row>
    <row r="11680" spans="1:7" x14ac:dyDescent="0.25">
      <c r="A11680" s="52">
        <v>2019</v>
      </c>
      <c r="B11680" s="53" t="str">
        <f t="shared" si="364"/>
        <v>2019_PA3</v>
      </c>
      <c r="C11680" s="52" t="s">
        <v>276</v>
      </c>
      <c r="D11680" s="52" t="s">
        <v>1635</v>
      </c>
      <c r="E11680" s="53" t="str">
        <f t="shared" si="365"/>
        <v>2019_PAARMSTRONG</v>
      </c>
      <c r="F11680" s="52">
        <v>484350</v>
      </c>
      <c r="G11680" s="53">
        <f t="array" ref="G11680">SUM(IF(A11680=A$5:A11680,IF(C11680=C$5:C11680,1,0),0))</f>
        <v>3</v>
      </c>
    </row>
    <row r="11681" spans="1:7" x14ac:dyDescent="0.25">
      <c r="A11681" s="52">
        <v>2019</v>
      </c>
      <c r="B11681" s="53" t="str">
        <f t="shared" si="364"/>
        <v>2019_PA4</v>
      </c>
      <c r="C11681" s="52" t="s">
        <v>276</v>
      </c>
      <c r="D11681" s="52" t="s">
        <v>1580</v>
      </c>
      <c r="E11681" s="53" t="str">
        <f t="shared" si="365"/>
        <v>2019_PABEAVER</v>
      </c>
      <c r="F11681" s="52">
        <v>484350</v>
      </c>
      <c r="G11681" s="53">
        <f t="array" ref="G11681">SUM(IF(A11681=A$5:A11681,IF(C11681=C$5:C11681,1,0),0))</f>
        <v>4</v>
      </c>
    </row>
    <row r="11682" spans="1:7" x14ac:dyDescent="0.25">
      <c r="A11682" s="52">
        <v>2019</v>
      </c>
      <c r="B11682" s="53" t="str">
        <f t="shared" si="364"/>
        <v>2019_PA5</v>
      </c>
      <c r="C11682" s="52" t="s">
        <v>276</v>
      </c>
      <c r="D11682" s="52" t="s">
        <v>1636</v>
      </c>
      <c r="E11682" s="53" t="str">
        <f t="shared" si="365"/>
        <v>2019_PABEDFORD</v>
      </c>
      <c r="F11682" s="52">
        <v>484350</v>
      </c>
      <c r="G11682" s="53">
        <f t="array" ref="G11682">SUM(IF(A11682=A$5:A11682,IF(C11682=C$5:C11682,1,0),0))</f>
        <v>5</v>
      </c>
    </row>
    <row r="11683" spans="1:7" x14ac:dyDescent="0.25">
      <c r="A11683" s="52">
        <v>2019</v>
      </c>
      <c r="B11683" s="53" t="str">
        <f t="shared" si="364"/>
        <v>2019_PA6</v>
      </c>
      <c r="C11683" s="52" t="s">
        <v>276</v>
      </c>
      <c r="D11683" s="52" t="s">
        <v>1637</v>
      </c>
      <c r="E11683" s="53" t="str">
        <f t="shared" si="365"/>
        <v>2019_PABERKS</v>
      </c>
      <c r="F11683" s="52">
        <v>484350</v>
      </c>
      <c r="G11683" s="53">
        <f t="array" ref="G11683">SUM(IF(A11683=A$5:A11683,IF(C11683=C$5:C11683,1,0),0))</f>
        <v>6</v>
      </c>
    </row>
    <row r="11684" spans="1:7" x14ac:dyDescent="0.25">
      <c r="A11684" s="52">
        <v>2019</v>
      </c>
      <c r="B11684" s="53" t="str">
        <f t="shared" si="364"/>
        <v>2019_PA7</v>
      </c>
      <c r="C11684" s="52" t="s">
        <v>276</v>
      </c>
      <c r="D11684" s="52" t="s">
        <v>1638</v>
      </c>
      <c r="E11684" s="53" t="str">
        <f t="shared" si="365"/>
        <v>2019_PABLAIR</v>
      </c>
      <c r="F11684" s="52">
        <v>484350</v>
      </c>
      <c r="G11684" s="53">
        <f t="array" ref="G11684">SUM(IF(A11684=A$5:A11684,IF(C11684=C$5:C11684,1,0),0))</f>
        <v>7</v>
      </c>
    </row>
    <row r="11685" spans="1:7" x14ac:dyDescent="0.25">
      <c r="A11685" s="52">
        <v>2019</v>
      </c>
      <c r="B11685" s="53" t="str">
        <f t="shared" si="364"/>
        <v>2019_PA8</v>
      </c>
      <c r="C11685" s="52" t="s">
        <v>276</v>
      </c>
      <c r="D11685" s="52" t="s">
        <v>629</v>
      </c>
      <c r="E11685" s="53" t="str">
        <f t="shared" si="365"/>
        <v>2019_PABRADFORD</v>
      </c>
      <c r="F11685" s="52">
        <v>484350</v>
      </c>
      <c r="G11685" s="53">
        <f t="array" ref="G11685">SUM(IF(A11685=A$5:A11685,IF(C11685=C$5:C11685,1,0),0))</f>
        <v>8</v>
      </c>
    </row>
    <row r="11686" spans="1:7" x14ac:dyDescent="0.25">
      <c r="A11686" s="52">
        <v>2019</v>
      </c>
      <c r="B11686" s="53" t="str">
        <f t="shared" si="364"/>
        <v>2019_PA9</v>
      </c>
      <c r="C11686" s="52" t="s">
        <v>276</v>
      </c>
      <c r="D11686" s="52" t="s">
        <v>1639</v>
      </c>
      <c r="E11686" s="53" t="str">
        <f t="shared" si="365"/>
        <v>2019_PABUCKS</v>
      </c>
      <c r="F11686" s="52">
        <v>484350</v>
      </c>
      <c r="G11686" s="53">
        <f t="array" ref="G11686">SUM(IF(A11686=A$5:A11686,IF(C11686=C$5:C11686,1,0),0))</f>
        <v>9</v>
      </c>
    </row>
    <row r="11687" spans="1:7" x14ac:dyDescent="0.25">
      <c r="A11687" s="52">
        <v>2019</v>
      </c>
      <c r="B11687" s="53" t="str">
        <f t="shared" si="364"/>
        <v>2019_PA10</v>
      </c>
      <c r="C11687" s="52" t="s">
        <v>276</v>
      </c>
      <c r="D11687" s="52" t="s">
        <v>433</v>
      </c>
      <c r="E11687" s="53" t="str">
        <f t="shared" si="365"/>
        <v>2019_PABUTLER</v>
      </c>
      <c r="F11687" s="52">
        <v>484350</v>
      </c>
      <c r="G11687" s="53">
        <f t="array" ref="G11687">SUM(IF(A11687=A$5:A11687,IF(C11687=C$5:C11687,1,0),0))</f>
        <v>10</v>
      </c>
    </row>
    <row r="11688" spans="1:7" x14ac:dyDescent="0.25">
      <c r="A11688" s="52">
        <v>2019</v>
      </c>
      <c r="B11688" s="53" t="str">
        <f t="shared" si="364"/>
        <v>2019_PA11</v>
      </c>
      <c r="C11688" s="52" t="s">
        <v>276</v>
      </c>
      <c r="D11688" s="52" t="s">
        <v>1640</v>
      </c>
      <c r="E11688" s="53" t="str">
        <f t="shared" si="365"/>
        <v>2019_PACAMBRIA</v>
      </c>
      <c r="F11688" s="52">
        <v>484350</v>
      </c>
      <c r="G11688" s="53">
        <f t="array" ref="G11688">SUM(IF(A11688=A$5:A11688,IF(C11688=C$5:C11688,1,0),0))</f>
        <v>11</v>
      </c>
    </row>
    <row r="11689" spans="1:7" x14ac:dyDescent="0.25">
      <c r="A11689" s="52">
        <v>2019</v>
      </c>
      <c r="B11689" s="53" t="str">
        <f t="shared" si="364"/>
        <v>2019_PA12</v>
      </c>
      <c r="C11689" s="52" t="s">
        <v>276</v>
      </c>
      <c r="D11689" s="52" t="s">
        <v>1062</v>
      </c>
      <c r="E11689" s="53" t="str">
        <f t="shared" si="365"/>
        <v>2019_PACAMERON</v>
      </c>
      <c r="F11689" s="52">
        <v>484350</v>
      </c>
      <c r="G11689" s="53">
        <f t="array" ref="G11689">SUM(IF(A11689=A$5:A11689,IF(C11689=C$5:C11689,1,0),0))</f>
        <v>12</v>
      </c>
    </row>
    <row r="11690" spans="1:7" x14ac:dyDescent="0.25">
      <c r="A11690" s="52">
        <v>2019</v>
      </c>
      <c r="B11690" s="53" t="str">
        <f t="shared" si="364"/>
        <v>2019_PA13</v>
      </c>
      <c r="C11690" s="52" t="s">
        <v>276</v>
      </c>
      <c r="D11690" s="52" t="s">
        <v>1317</v>
      </c>
      <c r="E11690" s="53" t="str">
        <f t="shared" si="365"/>
        <v>2019_PACARBON</v>
      </c>
      <c r="F11690" s="52">
        <v>484350</v>
      </c>
      <c r="G11690" s="53">
        <f t="array" ref="G11690">SUM(IF(A11690=A$5:A11690,IF(C11690=C$5:C11690,1,0),0))</f>
        <v>13</v>
      </c>
    </row>
    <row r="11691" spans="1:7" x14ac:dyDescent="0.25">
      <c r="A11691" s="52">
        <v>2019</v>
      </c>
      <c r="B11691" s="53" t="str">
        <f t="shared" si="364"/>
        <v>2019_PA14</v>
      </c>
      <c r="C11691" s="52" t="s">
        <v>276</v>
      </c>
      <c r="D11691" s="52" t="s">
        <v>1641</v>
      </c>
      <c r="E11691" s="53" t="str">
        <f t="shared" si="365"/>
        <v>2019_PACENTRE</v>
      </c>
      <c r="F11691" s="52">
        <v>484350</v>
      </c>
      <c r="G11691" s="53">
        <f t="array" ref="G11691">SUM(IF(A11691=A$5:A11691,IF(C11691=C$5:C11691,1,0),0))</f>
        <v>14</v>
      </c>
    </row>
    <row r="11692" spans="1:7" x14ac:dyDescent="0.25">
      <c r="A11692" s="52">
        <v>2019</v>
      </c>
      <c r="B11692" s="53" t="str">
        <f t="shared" si="364"/>
        <v>2019_PA15</v>
      </c>
      <c r="C11692" s="52" t="s">
        <v>276</v>
      </c>
      <c r="D11692" s="52" t="s">
        <v>1642</v>
      </c>
      <c r="E11692" s="53" t="str">
        <f t="shared" si="365"/>
        <v>2019_PACHESTER</v>
      </c>
      <c r="F11692" s="52">
        <v>484350</v>
      </c>
      <c r="G11692" s="53">
        <f t="array" ref="G11692">SUM(IF(A11692=A$5:A11692,IF(C11692=C$5:C11692,1,0),0))</f>
        <v>15</v>
      </c>
    </row>
    <row r="11693" spans="1:7" x14ac:dyDescent="0.25">
      <c r="A11693" s="52">
        <v>2019</v>
      </c>
      <c r="B11693" s="53" t="str">
        <f t="shared" si="364"/>
        <v>2019_PA16</v>
      </c>
      <c r="C11693" s="52" t="s">
        <v>276</v>
      </c>
      <c r="D11693" s="52" t="s">
        <v>1643</v>
      </c>
      <c r="E11693" s="53" t="str">
        <f t="shared" si="365"/>
        <v>2019_PACLARION</v>
      </c>
      <c r="F11693" s="52">
        <v>484350</v>
      </c>
      <c r="G11693" s="53">
        <f t="array" ref="G11693">SUM(IF(A11693=A$5:A11693,IF(C11693=C$5:C11693,1,0),0))</f>
        <v>16</v>
      </c>
    </row>
    <row r="11694" spans="1:7" x14ac:dyDescent="0.25">
      <c r="A11694" s="52">
        <v>2019</v>
      </c>
      <c r="B11694" s="53" t="str">
        <f t="shared" si="364"/>
        <v>2019_PA17</v>
      </c>
      <c r="C11694" s="52" t="s">
        <v>276</v>
      </c>
      <c r="D11694" s="52" t="s">
        <v>1644</v>
      </c>
      <c r="E11694" s="53" t="str">
        <f t="shared" si="365"/>
        <v>2019_PACLEARFIELD</v>
      </c>
      <c r="F11694" s="52">
        <v>484350</v>
      </c>
      <c r="G11694" s="53">
        <f t="array" ref="G11694">SUM(IF(A11694=A$5:A11694,IF(C11694=C$5:C11694,1,0),0))</f>
        <v>17</v>
      </c>
    </row>
    <row r="11695" spans="1:7" x14ac:dyDescent="0.25">
      <c r="A11695" s="52">
        <v>2019</v>
      </c>
      <c r="B11695" s="53" t="str">
        <f t="shared" si="364"/>
        <v>2019_PA18</v>
      </c>
      <c r="C11695" s="52" t="s">
        <v>276</v>
      </c>
      <c r="D11695" s="52" t="s">
        <v>813</v>
      </c>
      <c r="E11695" s="53" t="str">
        <f t="shared" si="365"/>
        <v>2019_PACLINTON</v>
      </c>
      <c r="F11695" s="52">
        <v>484350</v>
      </c>
      <c r="G11695" s="53">
        <f t="array" ref="G11695">SUM(IF(A11695=A$5:A11695,IF(C11695=C$5:C11695,1,0),0))</f>
        <v>18</v>
      </c>
    </row>
    <row r="11696" spans="1:7" x14ac:dyDescent="0.25">
      <c r="A11696" s="52">
        <v>2019</v>
      </c>
      <c r="B11696" s="53" t="str">
        <f t="shared" si="364"/>
        <v>2019_PA19</v>
      </c>
      <c r="C11696" s="52" t="s">
        <v>276</v>
      </c>
      <c r="D11696" s="52" t="s">
        <v>509</v>
      </c>
      <c r="E11696" s="53" t="str">
        <f t="shared" si="365"/>
        <v>2019_PACOLUMBIA</v>
      </c>
      <c r="F11696" s="52">
        <v>484350</v>
      </c>
      <c r="G11696" s="53">
        <f t="array" ref="G11696">SUM(IF(A11696=A$5:A11696,IF(C11696=C$5:C11696,1,0),0))</f>
        <v>19</v>
      </c>
    </row>
    <row r="11697" spans="1:7" x14ac:dyDescent="0.25">
      <c r="A11697" s="52">
        <v>2019</v>
      </c>
      <c r="B11697" s="53" t="str">
        <f t="shared" si="364"/>
        <v>2019_PA20</v>
      </c>
      <c r="C11697" s="52" t="s">
        <v>276</v>
      </c>
      <c r="D11697" s="52" t="s">
        <v>512</v>
      </c>
      <c r="E11697" s="53" t="str">
        <f t="shared" si="365"/>
        <v>2019_PACRAWFORD</v>
      </c>
      <c r="F11697" s="52">
        <v>484350</v>
      </c>
      <c r="G11697" s="53">
        <f t="array" ref="G11697">SUM(IF(A11697=A$5:A11697,IF(C11697=C$5:C11697,1,0),0))</f>
        <v>20</v>
      </c>
    </row>
    <row r="11698" spans="1:7" x14ac:dyDescent="0.25">
      <c r="A11698" s="52">
        <v>2019</v>
      </c>
      <c r="B11698" s="53" t="str">
        <f t="shared" si="364"/>
        <v>2019_PA21</v>
      </c>
      <c r="C11698" s="52" t="s">
        <v>276</v>
      </c>
      <c r="D11698" s="52" t="s">
        <v>310</v>
      </c>
      <c r="E11698" s="53" t="str">
        <f t="shared" si="365"/>
        <v>2019_PACUMBERLAND</v>
      </c>
      <c r="F11698" s="52">
        <v>484350</v>
      </c>
      <c r="G11698" s="53">
        <f t="array" ref="G11698">SUM(IF(A11698=A$5:A11698,IF(C11698=C$5:C11698,1,0),0))</f>
        <v>21</v>
      </c>
    </row>
    <row r="11699" spans="1:7" x14ac:dyDescent="0.25">
      <c r="A11699" s="52">
        <v>2019</v>
      </c>
      <c r="B11699" s="53" t="str">
        <f t="shared" si="364"/>
        <v>2019_PA22</v>
      </c>
      <c r="C11699" s="52" t="s">
        <v>276</v>
      </c>
      <c r="D11699" s="52" t="s">
        <v>1645</v>
      </c>
      <c r="E11699" s="53" t="str">
        <f t="shared" si="365"/>
        <v>2019_PADAUPHIN</v>
      </c>
      <c r="F11699" s="52">
        <v>484350</v>
      </c>
      <c r="G11699" s="53">
        <f t="array" ref="G11699">SUM(IF(A11699=A$5:A11699,IF(C11699=C$5:C11699,1,0),0))</f>
        <v>22</v>
      </c>
    </row>
    <row r="11700" spans="1:7" x14ac:dyDescent="0.25">
      <c r="A11700" s="52">
        <v>2019</v>
      </c>
      <c r="B11700" s="53" t="str">
        <f t="shared" si="364"/>
        <v>2019_PA23</v>
      </c>
      <c r="C11700" s="52" t="s">
        <v>276</v>
      </c>
      <c r="D11700" s="52" t="s">
        <v>85</v>
      </c>
      <c r="E11700" s="53" t="str">
        <f t="shared" si="365"/>
        <v>2019_PADELAWARE</v>
      </c>
      <c r="F11700" s="52">
        <v>484350</v>
      </c>
      <c r="G11700" s="53">
        <f t="array" ref="G11700">SUM(IF(A11700=A$5:A11700,IF(C11700=C$5:C11700,1,0),0))</f>
        <v>23</v>
      </c>
    </row>
    <row r="11701" spans="1:7" x14ac:dyDescent="0.25">
      <c r="A11701" s="52">
        <v>2019</v>
      </c>
      <c r="B11701" s="53" t="str">
        <f t="shared" si="364"/>
        <v>2019_PA24</v>
      </c>
      <c r="C11701" s="52" t="s">
        <v>276</v>
      </c>
      <c r="D11701" s="52" t="s">
        <v>951</v>
      </c>
      <c r="E11701" s="53" t="str">
        <f t="shared" si="365"/>
        <v>2019_PAELK</v>
      </c>
      <c r="F11701" s="52">
        <v>484350</v>
      </c>
      <c r="G11701" s="53">
        <f t="array" ref="G11701">SUM(IF(A11701=A$5:A11701,IF(C11701=C$5:C11701,1,0),0))</f>
        <v>24</v>
      </c>
    </row>
    <row r="11702" spans="1:7" x14ac:dyDescent="0.25">
      <c r="A11702" s="52">
        <v>2019</v>
      </c>
      <c r="B11702" s="53" t="str">
        <f t="shared" si="364"/>
        <v>2019_PA25</v>
      </c>
      <c r="C11702" s="52" t="s">
        <v>276</v>
      </c>
      <c r="D11702" s="52" t="s">
        <v>1440</v>
      </c>
      <c r="E11702" s="53" t="str">
        <f t="shared" si="365"/>
        <v>2019_PAERIE</v>
      </c>
      <c r="F11702" s="52">
        <v>484350</v>
      </c>
      <c r="G11702" s="53">
        <f t="array" ref="G11702">SUM(IF(A11702=A$5:A11702,IF(C11702=C$5:C11702,1,0),0))</f>
        <v>25</v>
      </c>
    </row>
    <row r="11703" spans="1:7" x14ac:dyDescent="0.25">
      <c r="A11703" s="52">
        <v>2019</v>
      </c>
      <c r="B11703" s="53" t="str">
        <f t="shared" si="364"/>
        <v>2019_PA26</v>
      </c>
      <c r="C11703" s="52" t="s">
        <v>276</v>
      </c>
      <c r="D11703" s="52" t="s">
        <v>454</v>
      </c>
      <c r="E11703" s="53" t="str">
        <f t="shared" si="365"/>
        <v>2019_PAFAYETTE</v>
      </c>
      <c r="F11703" s="52">
        <v>484350</v>
      </c>
      <c r="G11703" s="53">
        <f t="array" ref="G11703">SUM(IF(A11703=A$5:A11703,IF(C11703=C$5:C11703,1,0),0))</f>
        <v>26</v>
      </c>
    </row>
    <row r="11704" spans="1:7" x14ac:dyDescent="0.25">
      <c r="A11704" s="52">
        <v>2019</v>
      </c>
      <c r="B11704" s="53" t="str">
        <f t="shared" si="364"/>
        <v>2019_PA27</v>
      </c>
      <c r="C11704" s="52" t="s">
        <v>276</v>
      </c>
      <c r="D11704" s="52" t="s">
        <v>1646</v>
      </c>
      <c r="E11704" s="53" t="str">
        <f t="shared" si="365"/>
        <v>2019_PAFOREST</v>
      </c>
      <c r="F11704" s="52">
        <v>484350</v>
      </c>
      <c r="G11704" s="53">
        <f t="array" ref="G11704">SUM(IF(A11704=A$5:A11704,IF(C11704=C$5:C11704,1,0),0))</f>
        <v>27</v>
      </c>
    </row>
    <row r="11705" spans="1:7" x14ac:dyDescent="0.25">
      <c r="A11705" s="52">
        <v>2019</v>
      </c>
      <c r="B11705" s="53" t="str">
        <f t="shared" si="364"/>
        <v>2019_PA28</v>
      </c>
      <c r="C11705" s="52" t="s">
        <v>276</v>
      </c>
      <c r="D11705" s="52" t="s">
        <v>455</v>
      </c>
      <c r="E11705" s="53" t="str">
        <f t="shared" si="365"/>
        <v>2019_PAFRANKLIN</v>
      </c>
      <c r="F11705" s="52">
        <v>484350</v>
      </c>
      <c r="G11705" s="53">
        <f t="array" ref="G11705">SUM(IF(A11705=A$5:A11705,IF(C11705=C$5:C11705,1,0),0))</f>
        <v>28</v>
      </c>
    </row>
    <row r="11706" spans="1:7" x14ac:dyDescent="0.25">
      <c r="A11706" s="52">
        <v>2019</v>
      </c>
      <c r="B11706" s="53" t="str">
        <f t="shared" si="364"/>
        <v>2019_PA29</v>
      </c>
      <c r="C11706" s="52" t="s">
        <v>276</v>
      </c>
      <c r="D11706" s="52" t="s">
        <v>518</v>
      </c>
      <c r="E11706" s="53" t="str">
        <f t="shared" si="365"/>
        <v>2019_PAFULTON</v>
      </c>
      <c r="F11706" s="52">
        <v>484350</v>
      </c>
      <c r="G11706" s="53">
        <f t="array" ref="G11706">SUM(IF(A11706=A$5:A11706,IF(C11706=C$5:C11706,1,0),0))</f>
        <v>29</v>
      </c>
    </row>
    <row r="11707" spans="1:7" x14ac:dyDescent="0.25">
      <c r="A11707" s="52">
        <v>2019</v>
      </c>
      <c r="B11707" s="53" t="str">
        <f t="shared" si="364"/>
        <v>2019_PA30</v>
      </c>
      <c r="C11707" s="52" t="s">
        <v>276</v>
      </c>
      <c r="D11707" s="52" t="s">
        <v>212</v>
      </c>
      <c r="E11707" s="53" t="str">
        <f t="shared" si="365"/>
        <v>2019_PAGREENE</v>
      </c>
      <c r="F11707" s="52">
        <v>484350</v>
      </c>
      <c r="G11707" s="53">
        <f t="array" ref="G11707">SUM(IF(A11707=A$5:A11707,IF(C11707=C$5:C11707,1,0),0))</f>
        <v>30</v>
      </c>
    </row>
    <row r="11708" spans="1:7" x14ac:dyDescent="0.25">
      <c r="A11708" s="52">
        <v>2019</v>
      </c>
      <c r="B11708" s="53" t="str">
        <f t="shared" si="364"/>
        <v>2019_PA31</v>
      </c>
      <c r="C11708" s="52" t="s">
        <v>276</v>
      </c>
      <c r="D11708" s="52" t="s">
        <v>1647</v>
      </c>
      <c r="E11708" s="53" t="str">
        <f t="shared" si="365"/>
        <v>2019_PAHUNTINGDON</v>
      </c>
      <c r="F11708" s="52">
        <v>484350</v>
      </c>
      <c r="G11708" s="53">
        <f t="array" ref="G11708">SUM(IF(A11708=A$5:A11708,IF(C11708=C$5:C11708,1,0),0))</f>
        <v>31</v>
      </c>
    </row>
    <row r="11709" spans="1:7" x14ac:dyDescent="0.25">
      <c r="A11709" s="52">
        <v>2019</v>
      </c>
      <c r="B11709" s="53" t="str">
        <f t="shared" si="364"/>
        <v>2019_PA32</v>
      </c>
      <c r="C11709" s="52" t="s">
        <v>276</v>
      </c>
      <c r="D11709" s="52" t="s">
        <v>92</v>
      </c>
      <c r="E11709" s="53" t="str">
        <f t="shared" si="365"/>
        <v>2019_PAINDIANA</v>
      </c>
      <c r="F11709" s="52">
        <v>484350</v>
      </c>
      <c r="G11709" s="53">
        <f t="array" ref="G11709">SUM(IF(A11709=A$5:A11709,IF(C11709=C$5:C11709,1,0),0))</f>
        <v>32</v>
      </c>
    </row>
    <row r="11710" spans="1:7" x14ac:dyDescent="0.25">
      <c r="A11710" s="52">
        <v>2019</v>
      </c>
      <c r="B11710" s="53" t="str">
        <f t="shared" si="364"/>
        <v>2019_PA33</v>
      </c>
      <c r="C11710" s="52" t="s">
        <v>276</v>
      </c>
      <c r="D11710" s="52" t="s">
        <v>196</v>
      </c>
      <c r="E11710" s="53" t="str">
        <f t="shared" si="365"/>
        <v>2019_PAJEFFERSON</v>
      </c>
      <c r="F11710" s="52">
        <v>484350</v>
      </c>
      <c r="G11710" s="53">
        <f t="array" ref="G11710">SUM(IF(A11710=A$5:A11710,IF(C11710=C$5:C11710,1,0),0))</f>
        <v>33</v>
      </c>
    </row>
    <row r="11711" spans="1:7" x14ac:dyDescent="0.25">
      <c r="A11711" s="52">
        <v>2019</v>
      </c>
      <c r="B11711" s="53" t="str">
        <f t="shared" si="364"/>
        <v>2019_PA34</v>
      </c>
      <c r="C11711" s="52" t="s">
        <v>276</v>
      </c>
      <c r="D11711" s="52" t="s">
        <v>1648</v>
      </c>
      <c r="E11711" s="53" t="str">
        <f t="shared" si="365"/>
        <v>2019_PAJUNIATA</v>
      </c>
      <c r="F11711" s="52">
        <v>484350</v>
      </c>
      <c r="G11711" s="53">
        <f t="array" ref="G11711">SUM(IF(A11711=A$5:A11711,IF(C11711=C$5:C11711,1,0),0))</f>
        <v>34</v>
      </c>
    </row>
    <row r="11712" spans="1:7" x14ac:dyDescent="0.25">
      <c r="A11712" s="52">
        <v>2019</v>
      </c>
      <c r="B11712" s="53" t="str">
        <f t="shared" si="364"/>
        <v>2019_PA35</v>
      </c>
      <c r="C11712" s="52" t="s">
        <v>276</v>
      </c>
      <c r="D11712" s="52" t="s">
        <v>1649</v>
      </c>
      <c r="E11712" s="53" t="str">
        <f t="shared" si="365"/>
        <v>2019_PALACKAWANNA</v>
      </c>
      <c r="F11712" s="52">
        <v>484350</v>
      </c>
      <c r="G11712" s="53">
        <f t="array" ref="G11712">SUM(IF(A11712=A$5:A11712,IF(C11712=C$5:C11712,1,0),0))</f>
        <v>35</v>
      </c>
    </row>
    <row r="11713" spans="1:7" x14ac:dyDescent="0.25">
      <c r="A11713" s="52">
        <v>2019</v>
      </c>
      <c r="B11713" s="53" t="str">
        <f t="shared" si="364"/>
        <v>2019_PA36</v>
      </c>
      <c r="C11713" s="52" t="s">
        <v>276</v>
      </c>
      <c r="D11713" s="52" t="s">
        <v>323</v>
      </c>
      <c r="E11713" s="53" t="str">
        <f t="shared" si="365"/>
        <v>2019_PALANCASTER</v>
      </c>
      <c r="F11713" s="52">
        <v>484350</v>
      </c>
      <c r="G11713" s="53">
        <f t="array" ref="G11713">SUM(IF(A11713=A$5:A11713,IF(C11713=C$5:C11713,1,0),0))</f>
        <v>36</v>
      </c>
    </row>
    <row r="11714" spans="1:7" x14ac:dyDescent="0.25">
      <c r="A11714" s="52">
        <v>2019</v>
      </c>
      <c r="B11714" s="53" t="str">
        <f t="shared" si="364"/>
        <v>2019_PA37</v>
      </c>
      <c r="C11714" s="52" t="s">
        <v>276</v>
      </c>
      <c r="D11714" s="52" t="s">
        <v>463</v>
      </c>
      <c r="E11714" s="53" t="str">
        <f t="shared" si="365"/>
        <v>2019_PALAWRENCE</v>
      </c>
      <c r="F11714" s="52">
        <v>484350</v>
      </c>
      <c r="G11714" s="53">
        <f t="array" ref="G11714">SUM(IF(A11714=A$5:A11714,IF(C11714=C$5:C11714,1,0),0))</f>
        <v>37</v>
      </c>
    </row>
    <row r="11715" spans="1:7" x14ac:dyDescent="0.25">
      <c r="A11715" s="52">
        <v>2019</v>
      </c>
      <c r="B11715" s="53" t="str">
        <f t="shared" si="364"/>
        <v>2019_PA38</v>
      </c>
      <c r="C11715" s="52" t="s">
        <v>276</v>
      </c>
      <c r="D11715" s="52" t="s">
        <v>1650</v>
      </c>
      <c r="E11715" s="53" t="str">
        <f t="shared" si="365"/>
        <v>2019_PALEBANON</v>
      </c>
      <c r="F11715" s="52">
        <v>484350</v>
      </c>
      <c r="G11715" s="53">
        <f t="array" ref="G11715">SUM(IF(A11715=A$5:A11715,IF(C11715=C$5:C11715,1,0),0))</f>
        <v>38</v>
      </c>
    </row>
    <row r="11716" spans="1:7" x14ac:dyDescent="0.25">
      <c r="A11716" s="52">
        <v>2019</v>
      </c>
      <c r="B11716" s="53" t="str">
        <f t="shared" si="364"/>
        <v>2019_PA39</v>
      </c>
      <c r="C11716" s="52" t="s">
        <v>276</v>
      </c>
      <c r="D11716" s="52" t="s">
        <v>1651</v>
      </c>
      <c r="E11716" s="53" t="str">
        <f t="shared" si="365"/>
        <v>2019_PALEHIGH</v>
      </c>
      <c r="F11716" s="52">
        <v>484350</v>
      </c>
      <c r="G11716" s="53">
        <f t="array" ref="G11716">SUM(IF(A11716=A$5:A11716,IF(C11716=C$5:C11716,1,0),0))</f>
        <v>39</v>
      </c>
    </row>
    <row r="11717" spans="1:7" x14ac:dyDescent="0.25">
      <c r="A11717" s="52">
        <v>2019</v>
      </c>
      <c r="B11717" s="53" t="str">
        <f t="shared" si="364"/>
        <v>2019_PA40</v>
      </c>
      <c r="C11717" s="52" t="s">
        <v>276</v>
      </c>
      <c r="D11717" s="52" t="s">
        <v>1652</v>
      </c>
      <c r="E11717" s="53" t="str">
        <f t="shared" si="365"/>
        <v>2019_PALUZERNE</v>
      </c>
      <c r="F11717" s="52">
        <v>484350</v>
      </c>
      <c r="G11717" s="53">
        <f t="array" ref="G11717">SUM(IF(A11717=A$5:A11717,IF(C11717=C$5:C11717,1,0),0))</f>
        <v>40</v>
      </c>
    </row>
    <row r="11718" spans="1:7" x14ac:dyDescent="0.25">
      <c r="A11718" s="52">
        <v>2019</v>
      </c>
      <c r="B11718" s="53" t="str">
        <f t="shared" ref="B11718:B11781" si="366">A11718&amp;"_"&amp;C11718&amp;G11718</f>
        <v>2019_PA41</v>
      </c>
      <c r="C11718" s="52" t="s">
        <v>276</v>
      </c>
      <c r="D11718" s="52" t="s">
        <v>1653</v>
      </c>
      <c r="E11718" s="53" t="str">
        <f t="shared" ref="E11718:E11781" si="367">A11718&amp;"_"&amp;C11718&amp;D11718</f>
        <v>2019_PALYCOMING</v>
      </c>
      <c r="F11718" s="52">
        <v>484350</v>
      </c>
      <c r="G11718" s="53">
        <f t="array" ref="G11718">SUM(IF(A11718=A$5:A11718,IF(C11718=C$5:C11718,1,0),0))</f>
        <v>41</v>
      </c>
    </row>
    <row r="11719" spans="1:7" x14ac:dyDescent="0.25">
      <c r="A11719" s="52">
        <v>2019</v>
      </c>
      <c r="B11719" s="53" t="str">
        <f t="shared" si="366"/>
        <v>2019_PA42</v>
      </c>
      <c r="C11719" s="52" t="s">
        <v>276</v>
      </c>
      <c r="D11719" s="52" t="s">
        <v>1654</v>
      </c>
      <c r="E11719" s="53" t="str">
        <f t="shared" si="367"/>
        <v>2019_PAMCKEAN</v>
      </c>
      <c r="F11719" s="52">
        <v>484350</v>
      </c>
      <c r="G11719" s="53">
        <f t="array" ref="G11719">SUM(IF(A11719=A$5:A11719,IF(C11719=C$5:C11719,1,0),0))</f>
        <v>42</v>
      </c>
    </row>
    <row r="11720" spans="1:7" x14ac:dyDescent="0.25">
      <c r="A11720" s="52">
        <v>2019</v>
      </c>
      <c r="B11720" s="53" t="str">
        <f t="shared" si="366"/>
        <v>2019_PA43</v>
      </c>
      <c r="C11720" s="52" t="s">
        <v>276</v>
      </c>
      <c r="D11720" s="52" t="s">
        <v>840</v>
      </c>
      <c r="E11720" s="53" t="str">
        <f t="shared" si="367"/>
        <v>2019_PAMERCER</v>
      </c>
      <c r="F11720" s="52">
        <v>484350</v>
      </c>
      <c r="G11720" s="53">
        <f t="array" ref="G11720">SUM(IF(A11720=A$5:A11720,IF(C11720=C$5:C11720,1,0),0))</f>
        <v>43</v>
      </c>
    </row>
    <row r="11721" spans="1:7" x14ac:dyDescent="0.25">
      <c r="A11721" s="52">
        <v>2019</v>
      </c>
      <c r="B11721" s="53" t="str">
        <f t="shared" si="366"/>
        <v>2019_PA44</v>
      </c>
      <c r="C11721" s="52" t="s">
        <v>276</v>
      </c>
      <c r="D11721" s="52" t="s">
        <v>1655</v>
      </c>
      <c r="E11721" s="53" t="str">
        <f t="shared" si="367"/>
        <v>2019_PAMIFFLIN</v>
      </c>
      <c r="F11721" s="52">
        <v>484350</v>
      </c>
      <c r="G11721" s="53">
        <f t="array" ref="G11721">SUM(IF(A11721=A$5:A11721,IF(C11721=C$5:C11721,1,0),0))</f>
        <v>44</v>
      </c>
    </row>
    <row r="11722" spans="1:7" x14ac:dyDescent="0.25">
      <c r="A11722" s="52">
        <v>2019</v>
      </c>
      <c r="B11722" s="53" t="str">
        <f t="shared" si="366"/>
        <v>2019_PA45</v>
      </c>
      <c r="C11722" s="52" t="s">
        <v>276</v>
      </c>
      <c r="D11722" s="52" t="s">
        <v>210</v>
      </c>
      <c r="E11722" s="53" t="str">
        <f t="shared" si="367"/>
        <v>2019_PAMONROE</v>
      </c>
      <c r="F11722" s="52">
        <v>484350</v>
      </c>
      <c r="G11722" s="53">
        <f t="array" ref="G11722">SUM(IF(A11722=A$5:A11722,IF(C11722=C$5:C11722,1,0),0))</f>
        <v>45</v>
      </c>
    </row>
    <row r="11723" spans="1:7" x14ac:dyDescent="0.25">
      <c r="A11723" s="52">
        <v>2019</v>
      </c>
      <c r="B11723" s="53" t="str">
        <f t="shared" si="366"/>
        <v>2019_PA46</v>
      </c>
      <c r="C11723" s="52" t="s">
        <v>276</v>
      </c>
      <c r="D11723" s="52" t="s">
        <v>232</v>
      </c>
      <c r="E11723" s="53" t="str">
        <f t="shared" si="367"/>
        <v>2019_PAMONTGOMERY</v>
      </c>
      <c r="F11723" s="52">
        <v>484350</v>
      </c>
      <c r="G11723" s="53">
        <f t="array" ref="G11723">SUM(IF(A11723=A$5:A11723,IF(C11723=C$5:C11723,1,0),0))</f>
        <v>46</v>
      </c>
    </row>
    <row r="11724" spans="1:7" x14ac:dyDescent="0.25">
      <c r="A11724" s="52">
        <v>2019</v>
      </c>
      <c r="B11724" s="53" t="str">
        <f t="shared" si="366"/>
        <v>2019_PA47</v>
      </c>
      <c r="C11724" s="52" t="s">
        <v>276</v>
      </c>
      <c r="D11724" s="52" t="s">
        <v>1656</v>
      </c>
      <c r="E11724" s="53" t="str">
        <f t="shared" si="367"/>
        <v>2019_PAMONTOUR</v>
      </c>
      <c r="F11724" s="52">
        <v>484350</v>
      </c>
      <c r="G11724" s="53">
        <f t="array" ref="G11724">SUM(IF(A11724=A$5:A11724,IF(C11724=C$5:C11724,1,0),0))</f>
        <v>47</v>
      </c>
    </row>
    <row r="11725" spans="1:7" x14ac:dyDescent="0.25">
      <c r="A11725" s="52">
        <v>2019</v>
      </c>
      <c r="B11725" s="53" t="str">
        <f t="shared" si="366"/>
        <v>2019_PA48</v>
      </c>
      <c r="C11725" s="52" t="s">
        <v>276</v>
      </c>
      <c r="D11725" s="52" t="s">
        <v>1494</v>
      </c>
      <c r="E11725" s="53" t="str">
        <f t="shared" si="367"/>
        <v>2019_PANORTHAMPTON</v>
      </c>
      <c r="F11725" s="52">
        <v>484350</v>
      </c>
      <c r="G11725" s="53">
        <f t="array" ref="G11725">SUM(IF(A11725=A$5:A11725,IF(C11725=C$5:C11725,1,0),0))</f>
        <v>48</v>
      </c>
    </row>
    <row r="11726" spans="1:7" x14ac:dyDescent="0.25">
      <c r="A11726" s="52">
        <v>2019</v>
      </c>
      <c r="B11726" s="53" t="str">
        <f t="shared" si="366"/>
        <v>2019_PA49</v>
      </c>
      <c r="C11726" s="52" t="s">
        <v>276</v>
      </c>
      <c r="D11726" s="52" t="s">
        <v>1657</v>
      </c>
      <c r="E11726" s="53" t="str">
        <f t="shared" si="367"/>
        <v>2019_PANORTHUMBERLAND</v>
      </c>
      <c r="F11726" s="52">
        <v>484350</v>
      </c>
      <c r="G11726" s="53">
        <f t="array" ref="G11726">SUM(IF(A11726=A$5:A11726,IF(C11726=C$5:C11726,1,0),0))</f>
        <v>49</v>
      </c>
    </row>
    <row r="11727" spans="1:7" x14ac:dyDescent="0.25">
      <c r="A11727" s="52">
        <v>2019</v>
      </c>
      <c r="B11727" s="53" t="str">
        <f t="shared" si="366"/>
        <v>2019_PA50</v>
      </c>
      <c r="C11727" s="52" t="s">
        <v>276</v>
      </c>
      <c r="D11727" s="52" t="s">
        <v>473</v>
      </c>
      <c r="E11727" s="53" t="str">
        <f t="shared" si="367"/>
        <v>2019_PAPERRY</v>
      </c>
      <c r="F11727" s="52">
        <v>484350</v>
      </c>
      <c r="G11727" s="53">
        <f t="array" ref="G11727">SUM(IF(A11727=A$5:A11727,IF(C11727=C$5:C11727,1,0),0))</f>
        <v>50</v>
      </c>
    </row>
    <row r="11728" spans="1:7" x14ac:dyDescent="0.25">
      <c r="A11728" s="52">
        <v>2019</v>
      </c>
      <c r="B11728" s="53" t="str">
        <f t="shared" si="366"/>
        <v>2019_PA51</v>
      </c>
      <c r="C11728" s="52" t="s">
        <v>276</v>
      </c>
      <c r="D11728" s="52" t="s">
        <v>1658</v>
      </c>
      <c r="E11728" s="53" t="str">
        <f t="shared" si="367"/>
        <v>2019_PAPHILADELPHIA</v>
      </c>
      <c r="F11728" s="52">
        <v>484350</v>
      </c>
      <c r="G11728" s="53">
        <f t="array" ref="G11728">SUM(IF(A11728=A$5:A11728,IF(C11728=C$5:C11728,1,0),0))</f>
        <v>51</v>
      </c>
    </row>
    <row r="11729" spans="1:7" x14ac:dyDescent="0.25">
      <c r="A11729" s="52">
        <v>2019</v>
      </c>
      <c r="B11729" s="53" t="str">
        <f t="shared" si="366"/>
        <v>2019_PA52</v>
      </c>
      <c r="C11729" s="52" t="s">
        <v>276</v>
      </c>
      <c r="D11729" s="52" t="s">
        <v>277</v>
      </c>
      <c r="E11729" s="53" t="str">
        <f t="shared" si="367"/>
        <v>2019_PAPIKE</v>
      </c>
      <c r="F11729" s="52">
        <v>726525</v>
      </c>
      <c r="G11729" s="53">
        <f t="array" ref="G11729">SUM(IF(A11729=A$5:A11729,IF(C11729=C$5:C11729,1,0),0))</f>
        <v>52</v>
      </c>
    </row>
    <row r="11730" spans="1:7" x14ac:dyDescent="0.25">
      <c r="A11730" s="52">
        <v>2019</v>
      </c>
      <c r="B11730" s="53" t="str">
        <f t="shared" si="366"/>
        <v>2019_PA53</v>
      </c>
      <c r="C11730" s="52" t="s">
        <v>276</v>
      </c>
      <c r="D11730" s="52" t="s">
        <v>1659</v>
      </c>
      <c r="E11730" s="53" t="str">
        <f t="shared" si="367"/>
        <v>2019_PAPOTTER</v>
      </c>
      <c r="F11730" s="52">
        <v>484350</v>
      </c>
      <c r="G11730" s="53">
        <f t="array" ref="G11730">SUM(IF(A11730=A$5:A11730,IF(C11730=C$5:C11730,1,0),0))</f>
        <v>53</v>
      </c>
    </row>
    <row r="11731" spans="1:7" x14ac:dyDescent="0.25">
      <c r="A11731" s="52">
        <v>2019</v>
      </c>
      <c r="B11731" s="53" t="str">
        <f t="shared" si="366"/>
        <v>2019_PA54</v>
      </c>
      <c r="C11731" s="52" t="s">
        <v>276</v>
      </c>
      <c r="D11731" s="52" t="s">
        <v>1660</v>
      </c>
      <c r="E11731" s="53" t="str">
        <f t="shared" si="367"/>
        <v>2019_PASCHUYLKILL</v>
      </c>
      <c r="F11731" s="52">
        <v>484350</v>
      </c>
      <c r="G11731" s="53">
        <f t="array" ref="G11731">SUM(IF(A11731=A$5:A11731,IF(C11731=C$5:C11731,1,0),0))</f>
        <v>54</v>
      </c>
    </row>
    <row r="11732" spans="1:7" x14ac:dyDescent="0.25">
      <c r="A11732" s="52">
        <v>2019</v>
      </c>
      <c r="B11732" s="53" t="str">
        <f t="shared" si="366"/>
        <v>2019_PA55</v>
      </c>
      <c r="C11732" s="52" t="s">
        <v>276</v>
      </c>
      <c r="D11732" s="52" t="s">
        <v>1661</v>
      </c>
      <c r="E11732" s="53" t="str">
        <f t="shared" si="367"/>
        <v>2019_PASNYDER</v>
      </c>
      <c r="F11732" s="52">
        <v>484350</v>
      </c>
      <c r="G11732" s="53">
        <f t="array" ref="G11732">SUM(IF(A11732=A$5:A11732,IF(C11732=C$5:C11732,1,0),0))</f>
        <v>55</v>
      </c>
    </row>
    <row r="11733" spans="1:7" x14ac:dyDescent="0.25">
      <c r="A11733" s="52">
        <v>2019</v>
      </c>
      <c r="B11733" s="53" t="str">
        <f t="shared" si="366"/>
        <v>2019_PA56</v>
      </c>
      <c r="C11733" s="52" t="s">
        <v>276</v>
      </c>
      <c r="D11733" s="52" t="s">
        <v>256</v>
      </c>
      <c r="E11733" s="53" t="str">
        <f t="shared" si="367"/>
        <v>2019_PASOMERSET</v>
      </c>
      <c r="F11733" s="52">
        <v>484350</v>
      </c>
      <c r="G11733" s="53">
        <f t="array" ref="G11733">SUM(IF(A11733=A$5:A11733,IF(C11733=C$5:C11733,1,0),0))</f>
        <v>56</v>
      </c>
    </row>
    <row r="11734" spans="1:7" x14ac:dyDescent="0.25">
      <c r="A11734" s="52">
        <v>2019</v>
      </c>
      <c r="B11734" s="53" t="str">
        <f t="shared" si="366"/>
        <v>2019_PA57</v>
      </c>
      <c r="C11734" s="52" t="s">
        <v>276</v>
      </c>
      <c r="D11734" s="52" t="s">
        <v>887</v>
      </c>
      <c r="E11734" s="53" t="str">
        <f t="shared" si="367"/>
        <v>2019_PASULLIVAN</v>
      </c>
      <c r="F11734" s="52">
        <v>484350</v>
      </c>
      <c r="G11734" s="53">
        <f t="array" ref="G11734">SUM(IF(A11734=A$5:A11734,IF(C11734=C$5:C11734,1,0),0))</f>
        <v>57</v>
      </c>
    </row>
    <row r="11735" spans="1:7" x14ac:dyDescent="0.25">
      <c r="A11735" s="52">
        <v>2019</v>
      </c>
      <c r="B11735" s="53" t="str">
        <f t="shared" si="366"/>
        <v>2019_PA58</v>
      </c>
      <c r="C11735" s="52" t="s">
        <v>276</v>
      </c>
      <c r="D11735" s="52" t="s">
        <v>1662</v>
      </c>
      <c r="E11735" s="53" t="str">
        <f t="shared" si="367"/>
        <v>2019_PASUSQUEHANNA</v>
      </c>
      <c r="F11735" s="52">
        <v>484350</v>
      </c>
      <c r="G11735" s="53">
        <f t="array" ref="G11735">SUM(IF(A11735=A$5:A11735,IF(C11735=C$5:C11735,1,0),0))</f>
        <v>58</v>
      </c>
    </row>
    <row r="11736" spans="1:7" x14ac:dyDescent="0.25">
      <c r="A11736" s="52">
        <v>2019</v>
      </c>
      <c r="B11736" s="53" t="str">
        <f t="shared" si="366"/>
        <v>2019_PA59</v>
      </c>
      <c r="C11736" s="52" t="s">
        <v>276</v>
      </c>
      <c r="D11736" s="52" t="s">
        <v>1452</v>
      </c>
      <c r="E11736" s="53" t="str">
        <f t="shared" si="367"/>
        <v>2019_PATIOGA</v>
      </c>
      <c r="F11736" s="52">
        <v>484350</v>
      </c>
      <c r="G11736" s="53">
        <f t="array" ref="G11736">SUM(IF(A11736=A$5:A11736,IF(C11736=C$5:C11736,1,0),0))</f>
        <v>59</v>
      </c>
    </row>
    <row r="11737" spans="1:7" x14ac:dyDescent="0.25">
      <c r="A11737" s="52">
        <v>2019</v>
      </c>
      <c r="B11737" s="53" t="str">
        <f t="shared" si="366"/>
        <v>2019_PA60</v>
      </c>
      <c r="C11737" s="52" t="s">
        <v>276</v>
      </c>
      <c r="D11737" s="52" t="s">
        <v>258</v>
      </c>
      <c r="E11737" s="53" t="str">
        <f t="shared" si="367"/>
        <v>2019_PAUNION</v>
      </c>
      <c r="F11737" s="52">
        <v>484350</v>
      </c>
      <c r="G11737" s="53">
        <f t="array" ref="G11737">SUM(IF(A11737=A$5:A11737,IF(C11737=C$5:C11737,1,0),0))</f>
        <v>60</v>
      </c>
    </row>
    <row r="11738" spans="1:7" x14ac:dyDescent="0.25">
      <c r="A11738" s="52">
        <v>2019</v>
      </c>
      <c r="B11738" s="53" t="str">
        <f t="shared" si="366"/>
        <v>2019_PA61</v>
      </c>
      <c r="C11738" s="52" t="s">
        <v>276</v>
      </c>
      <c r="D11738" s="52" t="s">
        <v>1663</v>
      </c>
      <c r="E11738" s="53" t="str">
        <f t="shared" si="367"/>
        <v>2019_PAVENANGO</v>
      </c>
      <c r="F11738" s="52">
        <v>484350</v>
      </c>
      <c r="G11738" s="53">
        <f t="array" ref="G11738">SUM(IF(A11738=A$5:A11738,IF(C11738=C$5:C11738,1,0),0))</f>
        <v>61</v>
      </c>
    </row>
    <row r="11739" spans="1:7" x14ac:dyDescent="0.25">
      <c r="A11739" s="52">
        <v>2019</v>
      </c>
      <c r="B11739" s="53" t="str">
        <f t="shared" si="366"/>
        <v>2019_PA62</v>
      </c>
      <c r="C11739" s="52" t="s">
        <v>276</v>
      </c>
      <c r="D11739" s="52" t="s">
        <v>336</v>
      </c>
      <c r="E11739" s="53" t="str">
        <f t="shared" si="367"/>
        <v>2019_PAWARREN</v>
      </c>
      <c r="F11739" s="52">
        <v>484350</v>
      </c>
      <c r="G11739" s="53">
        <f t="array" ref="G11739">SUM(IF(A11739=A$5:A11739,IF(C11739=C$5:C11739,1,0),0))</f>
        <v>62</v>
      </c>
    </row>
    <row r="11740" spans="1:7" x14ac:dyDescent="0.25">
      <c r="A11740" s="52">
        <v>2019</v>
      </c>
      <c r="B11740" s="53" t="str">
        <f t="shared" si="366"/>
        <v>2019_PA63</v>
      </c>
      <c r="C11740" s="52" t="s">
        <v>276</v>
      </c>
      <c r="D11740" s="52" t="s">
        <v>125</v>
      </c>
      <c r="E11740" s="53" t="str">
        <f t="shared" si="367"/>
        <v>2019_PAWASHINGTON</v>
      </c>
      <c r="F11740" s="52">
        <v>484350</v>
      </c>
      <c r="G11740" s="53">
        <f t="array" ref="G11740">SUM(IF(A11740=A$5:A11740,IF(C11740=C$5:C11740,1,0),0))</f>
        <v>63</v>
      </c>
    </row>
    <row r="11741" spans="1:7" x14ac:dyDescent="0.25">
      <c r="A11741" s="52">
        <v>2019</v>
      </c>
      <c r="B11741" s="53" t="str">
        <f t="shared" si="366"/>
        <v>2019_PA64</v>
      </c>
      <c r="C11741" s="52" t="s">
        <v>276</v>
      </c>
      <c r="D11741" s="52" t="s">
        <v>770</v>
      </c>
      <c r="E11741" s="53" t="str">
        <f t="shared" si="367"/>
        <v>2019_PAWAYNE</v>
      </c>
      <c r="F11741" s="52">
        <v>484350</v>
      </c>
      <c r="G11741" s="53">
        <f t="array" ref="G11741">SUM(IF(A11741=A$5:A11741,IF(C11741=C$5:C11741,1,0),0))</f>
        <v>64</v>
      </c>
    </row>
    <row r="11742" spans="1:7" x14ac:dyDescent="0.25">
      <c r="A11742" s="52">
        <v>2019</v>
      </c>
      <c r="B11742" s="53" t="str">
        <f t="shared" si="366"/>
        <v>2019_PA65</v>
      </c>
      <c r="C11742" s="52" t="s">
        <v>276</v>
      </c>
      <c r="D11742" s="52" t="s">
        <v>1664</v>
      </c>
      <c r="E11742" s="53" t="str">
        <f t="shared" si="367"/>
        <v>2019_PAWESTMORELAND</v>
      </c>
      <c r="F11742" s="52">
        <v>484350</v>
      </c>
      <c r="G11742" s="53">
        <f t="array" ref="G11742">SUM(IF(A11742=A$5:A11742,IF(C11742=C$5:C11742,1,0),0))</f>
        <v>65</v>
      </c>
    </row>
    <row r="11743" spans="1:7" x14ac:dyDescent="0.25">
      <c r="A11743" s="52">
        <v>2019</v>
      </c>
      <c r="B11743" s="53" t="str">
        <f t="shared" si="366"/>
        <v>2019_PA66</v>
      </c>
      <c r="C11743" s="52" t="s">
        <v>276</v>
      </c>
      <c r="D11743" s="52" t="s">
        <v>128</v>
      </c>
      <c r="E11743" s="53" t="str">
        <f t="shared" si="367"/>
        <v>2019_PAWYOMING</v>
      </c>
      <c r="F11743" s="52">
        <v>484350</v>
      </c>
      <c r="G11743" s="53">
        <f t="array" ref="G11743">SUM(IF(A11743=A$5:A11743,IF(C11743=C$5:C11743,1,0),0))</f>
        <v>66</v>
      </c>
    </row>
    <row r="11744" spans="1:7" x14ac:dyDescent="0.25">
      <c r="A11744" s="52">
        <v>2019</v>
      </c>
      <c r="B11744" s="53" t="str">
        <f t="shared" si="366"/>
        <v>2019_PA67</v>
      </c>
      <c r="C11744" s="52" t="s">
        <v>276</v>
      </c>
      <c r="D11744" s="52" t="s">
        <v>337</v>
      </c>
      <c r="E11744" s="53" t="str">
        <f t="shared" si="367"/>
        <v>2019_PAYORK</v>
      </c>
      <c r="F11744" s="52">
        <v>484350</v>
      </c>
      <c r="G11744" s="53">
        <f t="array" ref="G11744">SUM(IF(A11744=A$5:A11744,IF(C11744=C$5:C11744,1,0),0))</f>
        <v>67</v>
      </c>
    </row>
    <row r="11745" spans="1:7" x14ac:dyDescent="0.25">
      <c r="A11745" s="52">
        <v>2019</v>
      </c>
      <c r="B11745" s="53" t="str">
        <f t="shared" si="366"/>
        <v>2019_RI1</v>
      </c>
      <c r="C11745" s="52" t="s">
        <v>278</v>
      </c>
      <c r="D11745" s="52" t="s">
        <v>237</v>
      </c>
      <c r="E11745" s="53" t="str">
        <f t="shared" si="367"/>
        <v>2019_RIBRISTOL</v>
      </c>
      <c r="F11745" s="52">
        <v>484350</v>
      </c>
      <c r="G11745" s="53">
        <f t="array" ref="G11745">SUM(IF(A11745=A$5:A11745,IF(C11745=C$5:C11745,1,0),0))</f>
        <v>1</v>
      </c>
    </row>
    <row r="11746" spans="1:7" x14ac:dyDescent="0.25">
      <c r="A11746" s="52">
        <v>2019</v>
      </c>
      <c r="B11746" s="53" t="str">
        <f t="shared" si="366"/>
        <v>2019_RI2</v>
      </c>
      <c r="C11746" s="52" t="s">
        <v>278</v>
      </c>
      <c r="D11746" s="52" t="s">
        <v>279</v>
      </c>
      <c r="E11746" s="53" t="str">
        <f t="shared" si="367"/>
        <v>2019_RIKENT</v>
      </c>
      <c r="F11746" s="52">
        <v>484350</v>
      </c>
      <c r="G11746" s="53">
        <f t="array" ref="G11746">SUM(IF(A11746=A$5:A11746,IF(C11746=C$5:C11746,1,0),0))</f>
        <v>2</v>
      </c>
    </row>
    <row r="11747" spans="1:7" x14ac:dyDescent="0.25">
      <c r="A11747" s="52">
        <v>2019</v>
      </c>
      <c r="B11747" s="53" t="str">
        <f t="shared" si="366"/>
        <v>2019_RI3</v>
      </c>
      <c r="C11747" s="52" t="s">
        <v>278</v>
      </c>
      <c r="D11747" s="52" t="s">
        <v>280</v>
      </c>
      <c r="E11747" s="53" t="str">
        <f t="shared" si="367"/>
        <v>2019_RINEWPORT</v>
      </c>
      <c r="F11747" s="52">
        <v>484350</v>
      </c>
      <c r="G11747" s="53">
        <f t="array" ref="G11747">SUM(IF(A11747=A$5:A11747,IF(C11747=C$5:C11747,1,0),0))</f>
        <v>3</v>
      </c>
    </row>
    <row r="11748" spans="1:7" x14ac:dyDescent="0.25">
      <c r="A11748" s="52">
        <v>2019</v>
      </c>
      <c r="B11748" s="53" t="str">
        <f t="shared" si="366"/>
        <v>2019_RI4</v>
      </c>
      <c r="C11748" s="52" t="s">
        <v>278</v>
      </c>
      <c r="D11748" s="52" t="s">
        <v>281</v>
      </c>
      <c r="E11748" s="53" t="str">
        <f t="shared" si="367"/>
        <v>2019_RIPROVIDENCE</v>
      </c>
      <c r="F11748" s="52">
        <v>484350</v>
      </c>
      <c r="G11748" s="53">
        <f t="array" ref="G11748">SUM(IF(A11748=A$5:A11748,IF(C11748=C$5:C11748,1,0),0))</f>
        <v>4</v>
      </c>
    </row>
    <row r="11749" spans="1:7" x14ac:dyDescent="0.25">
      <c r="A11749" s="52">
        <v>2019</v>
      </c>
      <c r="B11749" s="53" t="str">
        <f t="shared" si="366"/>
        <v>2019_RI5</v>
      </c>
      <c r="C11749" s="52" t="s">
        <v>278</v>
      </c>
      <c r="D11749" s="52" t="s">
        <v>125</v>
      </c>
      <c r="E11749" s="53" t="str">
        <f t="shared" si="367"/>
        <v>2019_RIWASHINGTON</v>
      </c>
      <c r="F11749" s="52">
        <v>484350</v>
      </c>
      <c r="G11749" s="53">
        <f t="array" ref="G11749">SUM(IF(A11749=A$5:A11749,IF(C11749=C$5:C11749,1,0),0))</f>
        <v>5</v>
      </c>
    </row>
    <row r="11750" spans="1:7" x14ac:dyDescent="0.25">
      <c r="A11750" s="52">
        <v>2019</v>
      </c>
      <c r="B11750" s="53" t="str">
        <f t="shared" si="366"/>
        <v>2019_SC1</v>
      </c>
      <c r="C11750" s="52" t="s">
        <v>387</v>
      </c>
      <c r="D11750" s="52" t="s">
        <v>1665</v>
      </c>
      <c r="E11750" s="53" t="str">
        <f t="shared" si="367"/>
        <v>2019_SCABBEVILLE</v>
      </c>
      <c r="F11750" s="52">
        <v>484350</v>
      </c>
      <c r="G11750" s="53">
        <f t="array" ref="G11750">SUM(IF(A11750=A$5:A11750,IF(C11750=C$5:C11750,1,0),0))</f>
        <v>1</v>
      </c>
    </row>
    <row r="11751" spans="1:7" x14ac:dyDescent="0.25">
      <c r="A11751" s="52">
        <v>2019</v>
      </c>
      <c r="B11751" s="53" t="str">
        <f t="shared" si="366"/>
        <v>2019_SC2</v>
      </c>
      <c r="C11751" s="52" t="s">
        <v>387</v>
      </c>
      <c r="D11751" s="52" t="s">
        <v>1666</v>
      </c>
      <c r="E11751" s="53" t="str">
        <f t="shared" si="367"/>
        <v>2019_SCAIKEN</v>
      </c>
      <c r="F11751" s="52">
        <v>484350</v>
      </c>
      <c r="G11751" s="53">
        <f t="array" ref="G11751">SUM(IF(A11751=A$5:A11751,IF(C11751=C$5:C11751,1,0),0))</f>
        <v>2</v>
      </c>
    </row>
    <row r="11752" spans="1:7" x14ac:dyDescent="0.25">
      <c r="A11752" s="52">
        <v>2019</v>
      </c>
      <c r="B11752" s="53" t="str">
        <f t="shared" si="366"/>
        <v>2019_SC3</v>
      </c>
      <c r="C11752" s="52" t="s">
        <v>387</v>
      </c>
      <c r="D11752" s="52" t="s">
        <v>1667</v>
      </c>
      <c r="E11752" s="53" t="str">
        <f t="shared" si="367"/>
        <v>2019_SCALLENDALE</v>
      </c>
      <c r="F11752" s="52">
        <v>484350</v>
      </c>
      <c r="G11752" s="53">
        <f t="array" ref="G11752">SUM(IF(A11752=A$5:A11752,IF(C11752=C$5:C11752,1,0),0))</f>
        <v>3</v>
      </c>
    </row>
    <row r="11753" spans="1:7" x14ac:dyDescent="0.25">
      <c r="A11753" s="52">
        <v>2019</v>
      </c>
      <c r="B11753" s="53" t="str">
        <f t="shared" si="366"/>
        <v>2019_SC4</v>
      </c>
      <c r="C11753" s="52" t="s">
        <v>387</v>
      </c>
      <c r="D11753" s="52" t="s">
        <v>939</v>
      </c>
      <c r="E11753" s="53" t="str">
        <f t="shared" si="367"/>
        <v>2019_SCANDERSON</v>
      </c>
      <c r="F11753" s="52">
        <v>484350</v>
      </c>
      <c r="G11753" s="53">
        <f t="array" ref="G11753">SUM(IF(A11753=A$5:A11753,IF(C11753=C$5:C11753,1,0),0))</f>
        <v>4</v>
      </c>
    </row>
    <row r="11754" spans="1:7" x14ac:dyDescent="0.25">
      <c r="A11754" s="52">
        <v>2019</v>
      </c>
      <c r="B11754" s="53" t="str">
        <f t="shared" si="366"/>
        <v>2019_SC5</v>
      </c>
      <c r="C11754" s="52" t="s">
        <v>387</v>
      </c>
      <c r="D11754" s="52" t="s">
        <v>1668</v>
      </c>
      <c r="E11754" s="53" t="str">
        <f t="shared" si="367"/>
        <v>2019_SCBAMBERG</v>
      </c>
      <c r="F11754" s="52">
        <v>484350</v>
      </c>
      <c r="G11754" s="53">
        <f t="array" ref="G11754">SUM(IF(A11754=A$5:A11754,IF(C11754=C$5:C11754,1,0),0))</f>
        <v>5</v>
      </c>
    </row>
    <row r="11755" spans="1:7" x14ac:dyDescent="0.25">
      <c r="A11755" s="52">
        <v>2019</v>
      </c>
      <c r="B11755" s="53" t="str">
        <f t="shared" si="366"/>
        <v>2019_SC6</v>
      </c>
      <c r="C11755" s="52" t="s">
        <v>387</v>
      </c>
      <c r="D11755" s="52" t="s">
        <v>1669</v>
      </c>
      <c r="E11755" s="53" t="str">
        <f t="shared" si="367"/>
        <v>2019_SCBARNWELL</v>
      </c>
      <c r="F11755" s="52">
        <v>484350</v>
      </c>
      <c r="G11755" s="53">
        <f t="array" ref="G11755">SUM(IF(A11755=A$5:A11755,IF(C11755=C$5:C11755,1,0),0))</f>
        <v>6</v>
      </c>
    </row>
    <row r="11756" spans="1:7" x14ac:dyDescent="0.25">
      <c r="A11756" s="52">
        <v>2019</v>
      </c>
      <c r="B11756" s="53" t="str">
        <f t="shared" si="366"/>
        <v>2019_SC7</v>
      </c>
      <c r="C11756" s="52" t="s">
        <v>387</v>
      </c>
      <c r="D11756" s="52" t="s">
        <v>1461</v>
      </c>
      <c r="E11756" s="53" t="str">
        <f t="shared" si="367"/>
        <v>2019_SCBEAUFORT</v>
      </c>
      <c r="F11756" s="52">
        <v>484350</v>
      </c>
      <c r="G11756" s="53">
        <f t="array" ref="G11756">SUM(IF(A11756=A$5:A11756,IF(C11756=C$5:C11756,1,0),0))</f>
        <v>7</v>
      </c>
    </row>
    <row r="11757" spans="1:7" x14ac:dyDescent="0.25">
      <c r="A11757" s="52">
        <v>2019</v>
      </c>
      <c r="B11757" s="53" t="str">
        <f t="shared" si="366"/>
        <v>2019_SC8</v>
      </c>
      <c r="C11757" s="52" t="s">
        <v>387</v>
      </c>
      <c r="D11757" s="52" t="s">
        <v>1670</v>
      </c>
      <c r="E11757" s="53" t="str">
        <f t="shared" si="367"/>
        <v>2019_SCBERKELEY</v>
      </c>
      <c r="F11757" s="52">
        <v>484350</v>
      </c>
      <c r="G11757" s="53">
        <f t="array" ref="G11757">SUM(IF(A11757=A$5:A11757,IF(C11757=C$5:C11757,1,0),0))</f>
        <v>8</v>
      </c>
    </row>
    <row r="11758" spans="1:7" x14ac:dyDescent="0.25">
      <c r="A11758" s="52">
        <v>2019</v>
      </c>
      <c r="B11758" s="53" t="str">
        <f t="shared" si="366"/>
        <v>2019_SC9</v>
      </c>
      <c r="C11758" s="52" t="s">
        <v>387</v>
      </c>
      <c r="D11758" s="52" t="s">
        <v>434</v>
      </c>
      <c r="E11758" s="53" t="str">
        <f t="shared" si="367"/>
        <v>2019_SCCALHOUN</v>
      </c>
      <c r="F11758" s="52">
        <v>484350</v>
      </c>
      <c r="G11758" s="53">
        <f t="array" ref="G11758">SUM(IF(A11758=A$5:A11758,IF(C11758=C$5:C11758,1,0),0))</f>
        <v>9</v>
      </c>
    </row>
    <row r="11759" spans="1:7" x14ac:dyDescent="0.25">
      <c r="A11759" s="52">
        <v>2019</v>
      </c>
      <c r="B11759" s="53" t="str">
        <f t="shared" si="366"/>
        <v>2019_SC10</v>
      </c>
      <c r="C11759" s="52" t="s">
        <v>387</v>
      </c>
      <c r="D11759" s="52" t="s">
        <v>1671</v>
      </c>
      <c r="E11759" s="53" t="str">
        <f t="shared" si="367"/>
        <v>2019_SCCHARLESTON</v>
      </c>
      <c r="F11759" s="52">
        <v>484350</v>
      </c>
      <c r="G11759" s="53">
        <f t="array" ref="G11759">SUM(IF(A11759=A$5:A11759,IF(C11759=C$5:C11759,1,0),0))</f>
        <v>10</v>
      </c>
    </row>
    <row r="11760" spans="1:7" x14ac:dyDescent="0.25">
      <c r="A11760" s="52">
        <v>2019</v>
      </c>
      <c r="B11760" s="53" t="str">
        <f t="shared" si="366"/>
        <v>2019_SC11</v>
      </c>
      <c r="C11760" s="52" t="s">
        <v>387</v>
      </c>
      <c r="D11760" s="52" t="s">
        <v>436</v>
      </c>
      <c r="E11760" s="53" t="str">
        <f t="shared" si="367"/>
        <v>2019_SCCHEROKEE</v>
      </c>
      <c r="F11760" s="52">
        <v>484350</v>
      </c>
      <c r="G11760" s="53">
        <f t="array" ref="G11760">SUM(IF(A11760=A$5:A11760,IF(C11760=C$5:C11760,1,0),0))</f>
        <v>11</v>
      </c>
    </row>
    <row r="11761" spans="1:7" x14ac:dyDescent="0.25">
      <c r="A11761" s="52">
        <v>2019</v>
      </c>
      <c r="B11761" s="53" t="str">
        <f t="shared" si="366"/>
        <v>2019_SC12</v>
      </c>
      <c r="C11761" s="52" t="s">
        <v>387</v>
      </c>
      <c r="D11761" s="52" t="s">
        <v>1642</v>
      </c>
      <c r="E11761" s="53" t="str">
        <f t="shared" si="367"/>
        <v>2019_SCCHESTER</v>
      </c>
      <c r="F11761" s="52">
        <v>484350</v>
      </c>
      <c r="G11761" s="53">
        <f t="array" ref="G11761">SUM(IF(A11761=A$5:A11761,IF(C11761=C$5:C11761,1,0),0))</f>
        <v>12</v>
      </c>
    </row>
    <row r="11762" spans="1:7" x14ac:dyDescent="0.25">
      <c r="A11762" s="52">
        <v>2019</v>
      </c>
      <c r="B11762" s="53" t="str">
        <f t="shared" si="366"/>
        <v>2019_SC13</v>
      </c>
      <c r="C11762" s="52" t="s">
        <v>387</v>
      </c>
      <c r="D11762" s="52" t="s">
        <v>307</v>
      </c>
      <c r="E11762" s="53" t="str">
        <f t="shared" si="367"/>
        <v>2019_SCCHESTERFIELD</v>
      </c>
      <c r="F11762" s="52">
        <v>484350</v>
      </c>
      <c r="G11762" s="53">
        <f t="array" ref="G11762">SUM(IF(A11762=A$5:A11762,IF(C11762=C$5:C11762,1,0),0))</f>
        <v>13</v>
      </c>
    </row>
    <row r="11763" spans="1:7" x14ac:dyDescent="0.25">
      <c r="A11763" s="52">
        <v>2019</v>
      </c>
      <c r="B11763" s="53" t="str">
        <f t="shared" si="366"/>
        <v>2019_SC14</v>
      </c>
      <c r="C11763" s="52" t="s">
        <v>387</v>
      </c>
      <c r="D11763" s="52" t="s">
        <v>1672</v>
      </c>
      <c r="E11763" s="53" t="str">
        <f t="shared" si="367"/>
        <v>2019_SCCLARENDON</v>
      </c>
      <c r="F11763" s="52">
        <v>484350</v>
      </c>
      <c r="G11763" s="53">
        <f t="array" ref="G11763">SUM(IF(A11763=A$5:A11763,IF(C11763=C$5:C11763,1,0),0))</f>
        <v>14</v>
      </c>
    </row>
    <row r="11764" spans="1:7" x14ac:dyDescent="0.25">
      <c r="A11764" s="52">
        <v>2019</v>
      </c>
      <c r="B11764" s="53" t="str">
        <f t="shared" si="366"/>
        <v>2019_SC15</v>
      </c>
      <c r="C11764" s="52" t="s">
        <v>387</v>
      </c>
      <c r="D11764" s="52" t="s">
        <v>1673</v>
      </c>
      <c r="E11764" s="53" t="str">
        <f t="shared" si="367"/>
        <v>2019_SCCOLLETON</v>
      </c>
      <c r="F11764" s="52">
        <v>484350</v>
      </c>
      <c r="G11764" s="53">
        <f t="array" ref="G11764">SUM(IF(A11764=A$5:A11764,IF(C11764=C$5:C11764,1,0),0))</f>
        <v>15</v>
      </c>
    </row>
    <row r="11765" spans="1:7" x14ac:dyDescent="0.25">
      <c r="A11765" s="52">
        <v>2019</v>
      </c>
      <c r="B11765" s="53" t="str">
        <f t="shared" si="366"/>
        <v>2019_SC16</v>
      </c>
      <c r="C11765" s="52" t="s">
        <v>387</v>
      </c>
      <c r="D11765" s="52" t="s">
        <v>1674</v>
      </c>
      <c r="E11765" s="53" t="str">
        <f t="shared" si="367"/>
        <v>2019_SCDARLINGTON</v>
      </c>
      <c r="F11765" s="52">
        <v>484350</v>
      </c>
      <c r="G11765" s="53">
        <f t="array" ref="G11765">SUM(IF(A11765=A$5:A11765,IF(C11765=C$5:C11765,1,0),0))</f>
        <v>16</v>
      </c>
    </row>
    <row r="11766" spans="1:7" x14ac:dyDescent="0.25">
      <c r="A11766" s="52">
        <v>2019</v>
      </c>
      <c r="B11766" s="53" t="str">
        <f t="shared" si="366"/>
        <v>2019_SC17</v>
      </c>
      <c r="C11766" s="52" t="s">
        <v>387</v>
      </c>
      <c r="D11766" s="52" t="s">
        <v>1675</v>
      </c>
      <c r="E11766" s="53" t="str">
        <f t="shared" si="367"/>
        <v>2019_SCDILLON</v>
      </c>
      <c r="F11766" s="52">
        <v>484350</v>
      </c>
      <c r="G11766" s="53">
        <f t="array" ref="G11766">SUM(IF(A11766=A$5:A11766,IF(C11766=C$5:C11766,1,0),0))</f>
        <v>17</v>
      </c>
    </row>
    <row r="11767" spans="1:7" x14ac:dyDescent="0.25">
      <c r="A11767" s="52">
        <v>2019</v>
      </c>
      <c r="B11767" s="53" t="str">
        <f t="shared" si="366"/>
        <v>2019_SC18</v>
      </c>
      <c r="C11767" s="52" t="s">
        <v>387</v>
      </c>
      <c r="D11767" s="52" t="s">
        <v>1110</v>
      </c>
      <c r="E11767" s="53" t="str">
        <f t="shared" si="367"/>
        <v>2019_SCDORCHESTER</v>
      </c>
      <c r="F11767" s="52">
        <v>484350</v>
      </c>
      <c r="G11767" s="53">
        <f t="array" ref="G11767">SUM(IF(A11767=A$5:A11767,IF(C11767=C$5:C11767,1,0),0))</f>
        <v>18</v>
      </c>
    </row>
    <row r="11768" spans="1:7" x14ac:dyDescent="0.25">
      <c r="A11768" s="52">
        <v>2019</v>
      </c>
      <c r="B11768" s="53" t="str">
        <f t="shared" si="366"/>
        <v>2019_SC19</v>
      </c>
      <c r="C11768" s="52" t="s">
        <v>387</v>
      </c>
      <c r="D11768" s="52" t="s">
        <v>1676</v>
      </c>
      <c r="E11768" s="53" t="str">
        <f t="shared" si="367"/>
        <v>2019_SCEDGEFIELD</v>
      </c>
      <c r="F11768" s="52">
        <v>484350</v>
      </c>
      <c r="G11768" s="53">
        <f t="array" ref="G11768">SUM(IF(A11768=A$5:A11768,IF(C11768=C$5:C11768,1,0),0))</f>
        <v>19</v>
      </c>
    </row>
    <row r="11769" spans="1:7" x14ac:dyDescent="0.25">
      <c r="A11769" s="52">
        <v>2019</v>
      </c>
      <c r="B11769" s="53" t="str">
        <f t="shared" si="366"/>
        <v>2019_SC20</v>
      </c>
      <c r="C11769" s="52" t="s">
        <v>387</v>
      </c>
      <c r="D11769" s="52" t="s">
        <v>205</v>
      </c>
      <c r="E11769" s="53" t="str">
        <f t="shared" si="367"/>
        <v>2019_SCFAIRFIELD</v>
      </c>
      <c r="F11769" s="52">
        <v>484350</v>
      </c>
      <c r="G11769" s="53">
        <f t="array" ref="G11769">SUM(IF(A11769=A$5:A11769,IF(C11769=C$5:C11769,1,0),0))</f>
        <v>20</v>
      </c>
    </row>
    <row r="11770" spans="1:7" x14ac:dyDescent="0.25">
      <c r="A11770" s="52">
        <v>2019</v>
      </c>
      <c r="B11770" s="53" t="str">
        <f t="shared" si="366"/>
        <v>2019_SC21</v>
      </c>
      <c r="C11770" s="52" t="s">
        <v>387</v>
      </c>
      <c r="D11770" s="52" t="s">
        <v>1677</v>
      </c>
      <c r="E11770" s="53" t="str">
        <f t="shared" si="367"/>
        <v>2019_SCFLORENCE</v>
      </c>
      <c r="F11770" s="52">
        <v>484350</v>
      </c>
      <c r="G11770" s="53">
        <f t="array" ref="G11770">SUM(IF(A11770=A$5:A11770,IF(C11770=C$5:C11770,1,0),0))</f>
        <v>21</v>
      </c>
    </row>
    <row r="11771" spans="1:7" x14ac:dyDescent="0.25">
      <c r="A11771" s="52">
        <v>2019</v>
      </c>
      <c r="B11771" s="53" t="str">
        <f t="shared" si="366"/>
        <v>2019_SC22</v>
      </c>
      <c r="C11771" s="52" t="s">
        <v>387</v>
      </c>
      <c r="D11771" s="52" t="s">
        <v>1678</v>
      </c>
      <c r="E11771" s="53" t="str">
        <f t="shared" si="367"/>
        <v>2019_SCGEORGETOWN</v>
      </c>
      <c r="F11771" s="52">
        <v>484350</v>
      </c>
      <c r="G11771" s="53">
        <f t="array" ref="G11771">SUM(IF(A11771=A$5:A11771,IF(C11771=C$5:C11771,1,0),0))</f>
        <v>22</v>
      </c>
    </row>
    <row r="11772" spans="1:7" x14ac:dyDescent="0.25">
      <c r="A11772" s="52">
        <v>2019</v>
      </c>
      <c r="B11772" s="53" t="str">
        <f t="shared" si="366"/>
        <v>2019_SC23</v>
      </c>
      <c r="C11772" s="52" t="s">
        <v>387</v>
      </c>
      <c r="D11772" s="52" t="s">
        <v>1679</v>
      </c>
      <c r="E11772" s="53" t="str">
        <f t="shared" si="367"/>
        <v>2019_SCGREENVILLE</v>
      </c>
      <c r="F11772" s="52">
        <v>484350</v>
      </c>
      <c r="G11772" s="53">
        <f t="array" ref="G11772">SUM(IF(A11772=A$5:A11772,IF(C11772=C$5:C11772,1,0),0))</f>
        <v>23</v>
      </c>
    </row>
    <row r="11773" spans="1:7" x14ac:dyDescent="0.25">
      <c r="A11773" s="52">
        <v>2019</v>
      </c>
      <c r="B11773" s="53" t="str">
        <f t="shared" si="366"/>
        <v>2019_SC24</v>
      </c>
      <c r="C11773" s="52" t="s">
        <v>387</v>
      </c>
      <c r="D11773" s="52" t="s">
        <v>959</v>
      </c>
      <c r="E11773" s="53" t="str">
        <f t="shared" si="367"/>
        <v>2019_SCGREENWOOD</v>
      </c>
      <c r="F11773" s="52">
        <v>484350</v>
      </c>
      <c r="G11773" s="53">
        <f t="array" ref="G11773">SUM(IF(A11773=A$5:A11773,IF(C11773=C$5:C11773,1,0),0))</f>
        <v>24</v>
      </c>
    </row>
    <row r="11774" spans="1:7" x14ac:dyDescent="0.25">
      <c r="A11774" s="52">
        <v>2019</v>
      </c>
      <c r="B11774" s="53" t="str">
        <f t="shared" si="366"/>
        <v>2019_SC25</v>
      </c>
      <c r="C11774" s="52" t="s">
        <v>387</v>
      </c>
      <c r="D11774" s="52" t="s">
        <v>345</v>
      </c>
      <c r="E11774" s="53" t="str">
        <f t="shared" si="367"/>
        <v>2019_SCHAMPTON</v>
      </c>
      <c r="F11774" s="52">
        <v>484350</v>
      </c>
      <c r="G11774" s="53">
        <f t="array" ref="G11774">SUM(IF(A11774=A$5:A11774,IF(C11774=C$5:C11774,1,0),0))</f>
        <v>25</v>
      </c>
    </row>
    <row r="11775" spans="1:7" x14ac:dyDescent="0.25">
      <c r="A11775" s="52">
        <v>2019</v>
      </c>
      <c r="B11775" s="53" t="str">
        <f t="shared" si="366"/>
        <v>2019_SC26</v>
      </c>
      <c r="C11775" s="52" t="s">
        <v>387</v>
      </c>
      <c r="D11775" s="52" t="s">
        <v>1680</v>
      </c>
      <c r="E11775" s="53" t="str">
        <f t="shared" si="367"/>
        <v>2019_SCHORRY</v>
      </c>
      <c r="F11775" s="52">
        <v>484350</v>
      </c>
      <c r="G11775" s="53">
        <f t="array" ref="G11775">SUM(IF(A11775=A$5:A11775,IF(C11775=C$5:C11775,1,0),0))</f>
        <v>26</v>
      </c>
    </row>
    <row r="11776" spans="1:7" x14ac:dyDescent="0.25">
      <c r="A11776" s="52">
        <v>2019</v>
      </c>
      <c r="B11776" s="53" t="str">
        <f t="shared" si="366"/>
        <v>2019_SC27</v>
      </c>
      <c r="C11776" s="52" t="s">
        <v>387</v>
      </c>
      <c r="D11776" s="52" t="s">
        <v>729</v>
      </c>
      <c r="E11776" s="53" t="str">
        <f t="shared" si="367"/>
        <v>2019_SCJASPER</v>
      </c>
      <c r="F11776" s="52">
        <v>484350</v>
      </c>
      <c r="G11776" s="53">
        <f t="array" ref="G11776">SUM(IF(A11776=A$5:A11776,IF(C11776=C$5:C11776,1,0),0))</f>
        <v>27</v>
      </c>
    </row>
    <row r="11777" spans="1:7" x14ac:dyDescent="0.25">
      <c r="A11777" s="52">
        <v>2019</v>
      </c>
      <c r="B11777" s="53" t="str">
        <f t="shared" si="366"/>
        <v>2019_SC28</v>
      </c>
      <c r="C11777" s="52" t="s">
        <v>387</v>
      </c>
      <c r="D11777" s="52" t="s">
        <v>1681</v>
      </c>
      <c r="E11777" s="53" t="str">
        <f t="shared" si="367"/>
        <v>2019_SCKERSHAW</v>
      </c>
      <c r="F11777" s="52">
        <v>484350</v>
      </c>
      <c r="G11777" s="53">
        <f t="array" ref="G11777">SUM(IF(A11777=A$5:A11777,IF(C11777=C$5:C11777,1,0),0))</f>
        <v>28</v>
      </c>
    </row>
    <row r="11778" spans="1:7" x14ac:dyDescent="0.25">
      <c r="A11778" s="52">
        <v>2019</v>
      </c>
      <c r="B11778" s="53" t="str">
        <f t="shared" si="366"/>
        <v>2019_SC29</v>
      </c>
      <c r="C11778" s="52" t="s">
        <v>387</v>
      </c>
      <c r="D11778" s="52" t="s">
        <v>323</v>
      </c>
      <c r="E11778" s="53" t="str">
        <f t="shared" si="367"/>
        <v>2019_SCLANCASTER</v>
      </c>
      <c r="F11778" s="52">
        <v>484350</v>
      </c>
      <c r="G11778" s="53">
        <f t="array" ref="G11778">SUM(IF(A11778=A$5:A11778,IF(C11778=C$5:C11778,1,0),0))</f>
        <v>29</v>
      </c>
    </row>
    <row r="11779" spans="1:7" x14ac:dyDescent="0.25">
      <c r="A11779" s="52">
        <v>2019</v>
      </c>
      <c r="B11779" s="53" t="str">
        <f t="shared" si="366"/>
        <v>2019_SC30</v>
      </c>
      <c r="C11779" s="52" t="s">
        <v>387</v>
      </c>
      <c r="D11779" s="52" t="s">
        <v>734</v>
      </c>
      <c r="E11779" s="53" t="str">
        <f t="shared" si="367"/>
        <v>2019_SCLAURENS</v>
      </c>
      <c r="F11779" s="52">
        <v>484350</v>
      </c>
      <c r="G11779" s="53">
        <f t="array" ref="G11779">SUM(IF(A11779=A$5:A11779,IF(C11779=C$5:C11779,1,0),0))</f>
        <v>30</v>
      </c>
    </row>
    <row r="11780" spans="1:7" x14ac:dyDescent="0.25">
      <c r="A11780" s="52">
        <v>2019</v>
      </c>
      <c r="B11780" s="53" t="str">
        <f t="shared" si="366"/>
        <v>2019_SC31</v>
      </c>
      <c r="C11780" s="52" t="s">
        <v>387</v>
      </c>
      <c r="D11780" s="52" t="s">
        <v>464</v>
      </c>
      <c r="E11780" s="53" t="str">
        <f t="shared" si="367"/>
        <v>2019_SCLEE</v>
      </c>
      <c r="F11780" s="52">
        <v>484350</v>
      </c>
      <c r="G11780" s="53">
        <f t="array" ref="G11780">SUM(IF(A11780=A$5:A11780,IF(C11780=C$5:C11780,1,0),0))</f>
        <v>31</v>
      </c>
    </row>
    <row r="11781" spans="1:7" x14ac:dyDescent="0.25">
      <c r="A11781" s="52">
        <v>2019</v>
      </c>
      <c r="B11781" s="53" t="str">
        <f t="shared" si="366"/>
        <v>2019_SC32</v>
      </c>
      <c r="C11781" s="52" t="s">
        <v>387</v>
      </c>
      <c r="D11781" s="52" t="s">
        <v>1682</v>
      </c>
      <c r="E11781" s="53" t="str">
        <f t="shared" si="367"/>
        <v>2019_SCLEXINGTON</v>
      </c>
      <c r="F11781" s="52">
        <v>484350</v>
      </c>
      <c r="G11781" s="53">
        <f t="array" ref="G11781">SUM(IF(A11781=A$5:A11781,IF(C11781=C$5:C11781,1,0),0))</f>
        <v>32</v>
      </c>
    </row>
    <row r="11782" spans="1:7" x14ac:dyDescent="0.25">
      <c r="A11782" s="52">
        <v>2019</v>
      </c>
      <c r="B11782" s="53" t="str">
        <f t="shared" ref="B11782:B11845" si="368">A11782&amp;"_"&amp;C11782&amp;G11782</f>
        <v>2019_SC33</v>
      </c>
      <c r="C11782" s="52" t="s">
        <v>387</v>
      </c>
      <c r="D11782" s="52" t="s">
        <v>1683</v>
      </c>
      <c r="E11782" s="53" t="str">
        <f t="shared" ref="E11782:E11845" si="369">A11782&amp;"_"&amp;C11782&amp;D11782</f>
        <v>2019_SCMCCORMICK</v>
      </c>
      <c r="F11782" s="52">
        <v>484350</v>
      </c>
      <c r="G11782" s="53">
        <f t="array" ref="G11782">SUM(IF(A11782=A$5:A11782,IF(C11782=C$5:C11782,1,0),0))</f>
        <v>33</v>
      </c>
    </row>
    <row r="11783" spans="1:7" x14ac:dyDescent="0.25">
      <c r="A11783" s="52">
        <v>2019</v>
      </c>
      <c r="B11783" s="53" t="str">
        <f t="shared" si="368"/>
        <v>2019_SC34</v>
      </c>
      <c r="C11783" s="52" t="s">
        <v>387</v>
      </c>
      <c r="D11783" s="52" t="s">
        <v>469</v>
      </c>
      <c r="E11783" s="53" t="str">
        <f t="shared" si="369"/>
        <v>2019_SCMARION</v>
      </c>
      <c r="F11783" s="52">
        <v>484350</v>
      </c>
      <c r="G11783" s="53">
        <f t="array" ref="G11783">SUM(IF(A11783=A$5:A11783,IF(C11783=C$5:C11783,1,0),0))</f>
        <v>34</v>
      </c>
    </row>
    <row r="11784" spans="1:7" x14ac:dyDescent="0.25">
      <c r="A11784" s="52">
        <v>2019</v>
      </c>
      <c r="B11784" s="53" t="str">
        <f t="shared" si="368"/>
        <v>2019_SC35</v>
      </c>
      <c r="C11784" s="52" t="s">
        <v>387</v>
      </c>
      <c r="D11784" s="52" t="s">
        <v>1684</v>
      </c>
      <c r="E11784" s="53" t="str">
        <f t="shared" si="369"/>
        <v>2019_SCMARLBORO</v>
      </c>
      <c r="F11784" s="52">
        <v>484350</v>
      </c>
      <c r="G11784" s="53">
        <f t="array" ref="G11784">SUM(IF(A11784=A$5:A11784,IF(C11784=C$5:C11784,1,0),0))</f>
        <v>35</v>
      </c>
    </row>
    <row r="11785" spans="1:7" x14ac:dyDescent="0.25">
      <c r="A11785" s="52">
        <v>2019</v>
      </c>
      <c r="B11785" s="53" t="str">
        <f t="shared" si="368"/>
        <v>2019_SC36</v>
      </c>
      <c r="C11785" s="52" t="s">
        <v>387</v>
      </c>
      <c r="D11785" s="52" t="s">
        <v>1685</v>
      </c>
      <c r="E11785" s="53" t="str">
        <f t="shared" si="369"/>
        <v>2019_SCNEWBERRY</v>
      </c>
      <c r="F11785" s="52">
        <v>484350</v>
      </c>
      <c r="G11785" s="53">
        <f t="array" ref="G11785">SUM(IF(A11785=A$5:A11785,IF(C11785=C$5:C11785,1,0),0))</f>
        <v>36</v>
      </c>
    </row>
    <row r="11786" spans="1:7" x14ac:dyDescent="0.25">
      <c r="A11786" s="52">
        <v>2019</v>
      </c>
      <c r="B11786" s="53" t="str">
        <f t="shared" si="368"/>
        <v>2019_SC37</v>
      </c>
      <c r="C11786" s="52" t="s">
        <v>387</v>
      </c>
      <c r="D11786" s="52" t="s">
        <v>743</v>
      </c>
      <c r="E11786" s="53" t="str">
        <f t="shared" si="369"/>
        <v>2019_SCOCONEE</v>
      </c>
      <c r="F11786" s="52">
        <v>484350</v>
      </c>
      <c r="G11786" s="53">
        <f t="array" ref="G11786">SUM(IF(A11786=A$5:A11786,IF(C11786=C$5:C11786,1,0),0))</f>
        <v>37</v>
      </c>
    </row>
    <row r="11787" spans="1:7" x14ac:dyDescent="0.25">
      <c r="A11787" s="52">
        <v>2019</v>
      </c>
      <c r="B11787" s="53" t="str">
        <f t="shared" si="368"/>
        <v>2019_SC38</v>
      </c>
      <c r="C11787" s="52" t="s">
        <v>387</v>
      </c>
      <c r="D11787" s="52" t="s">
        <v>1686</v>
      </c>
      <c r="E11787" s="53" t="str">
        <f t="shared" si="369"/>
        <v>2019_SCORANGEBURG</v>
      </c>
      <c r="F11787" s="52">
        <v>484350</v>
      </c>
      <c r="G11787" s="53">
        <f t="array" ref="G11787">SUM(IF(A11787=A$5:A11787,IF(C11787=C$5:C11787,1,0),0))</f>
        <v>38</v>
      </c>
    </row>
    <row r="11788" spans="1:7" x14ac:dyDescent="0.25">
      <c r="A11788" s="52">
        <v>2019</v>
      </c>
      <c r="B11788" s="53" t="str">
        <f t="shared" si="368"/>
        <v>2019_SC39</v>
      </c>
      <c r="C11788" s="52" t="s">
        <v>387</v>
      </c>
      <c r="D11788" s="52" t="s">
        <v>474</v>
      </c>
      <c r="E11788" s="53" t="str">
        <f t="shared" si="369"/>
        <v>2019_SCPICKENS</v>
      </c>
      <c r="F11788" s="52">
        <v>484350</v>
      </c>
      <c r="G11788" s="53">
        <f t="array" ref="G11788">SUM(IF(A11788=A$5:A11788,IF(C11788=C$5:C11788,1,0),0))</f>
        <v>39</v>
      </c>
    </row>
    <row r="11789" spans="1:7" x14ac:dyDescent="0.25">
      <c r="A11789" s="52">
        <v>2019</v>
      </c>
      <c r="B11789" s="53" t="str">
        <f t="shared" si="368"/>
        <v>2019_SC40</v>
      </c>
      <c r="C11789" s="52" t="s">
        <v>387</v>
      </c>
      <c r="D11789" s="52" t="s">
        <v>845</v>
      </c>
      <c r="E11789" s="53" t="str">
        <f t="shared" si="369"/>
        <v>2019_SCRICHLAND</v>
      </c>
      <c r="F11789" s="52">
        <v>484350</v>
      </c>
      <c r="G11789" s="53">
        <f t="array" ref="G11789">SUM(IF(A11789=A$5:A11789,IF(C11789=C$5:C11789,1,0),0))</f>
        <v>40</v>
      </c>
    </row>
    <row r="11790" spans="1:7" x14ac:dyDescent="0.25">
      <c r="A11790" s="52">
        <v>2019</v>
      </c>
      <c r="B11790" s="53" t="str">
        <f t="shared" si="368"/>
        <v>2019_SC41</v>
      </c>
      <c r="C11790" s="52" t="s">
        <v>387</v>
      </c>
      <c r="D11790" s="52" t="s">
        <v>1687</v>
      </c>
      <c r="E11790" s="53" t="str">
        <f t="shared" si="369"/>
        <v>2019_SCSALUDA</v>
      </c>
      <c r="F11790" s="52">
        <v>484350</v>
      </c>
      <c r="G11790" s="53">
        <f t="array" ref="G11790">SUM(IF(A11790=A$5:A11790,IF(C11790=C$5:C11790,1,0),0))</f>
        <v>41</v>
      </c>
    </row>
    <row r="11791" spans="1:7" x14ac:dyDescent="0.25">
      <c r="A11791" s="52">
        <v>2019</v>
      </c>
      <c r="B11791" s="53" t="str">
        <f t="shared" si="368"/>
        <v>2019_SC42</v>
      </c>
      <c r="C11791" s="52" t="s">
        <v>387</v>
      </c>
      <c r="D11791" s="52" t="s">
        <v>1688</v>
      </c>
      <c r="E11791" s="53" t="str">
        <f t="shared" si="369"/>
        <v>2019_SCSPARTANBURG</v>
      </c>
      <c r="F11791" s="52">
        <v>484350</v>
      </c>
      <c r="G11791" s="53">
        <f t="array" ref="G11791">SUM(IF(A11791=A$5:A11791,IF(C11791=C$5:C11791,1,0),0))</f>
        <v>42</v>
      </c>
    </row>
    <row r="11792" spans="1:7" x14ac:dyDescent="0.25">
      <c r="A11792" s="52">
        <v>2019</v>
      </c>
      <c r="B11792" s="53" t="str">
        <f t="shared" si="368"/>
        <v>2019_SC43</v>
      </c>
      <c r="C11792" s="52" t="s">
        <v>387</v>
      </c>
      <c r="D11792" s="52" t="s">
        <v>479</v>
      </c>
      <c r="E11792" s="53" t="str">
        <f t="shared" si="369"/>
        <v>2019_SCSUMTER</v>
      </c>
      <c r="F11792" s="52">
        <v>484350</v>
      </c>
      <c r="G11792" s="53">
        <f t="array" ref="G11792">SUM(IF(A11792=A$5:A11792,IF(C11792=C$5:C11792,1,0),0))</f>
        <v>43</v>
      </c>
    </row>
    <row r="11793" spans="1:7" x14ac:dyDescent="0.25">
      <c r="A11793" s="52">
        <v>2019</v>
      </c>
      <c r="B11793" s="53" t="str">
        <f t="shared" si="368"/>
        <v>2019_SC44</v>
      </c>
      <c r="C11793" s="52" t="s">
        <v>387</v>
      </c>
      <c r="D11793" s="52" t="s">
        <v>258</v>
      </c>
      <c r="E11793" s="53" t="str">
        <f t="shared" si="369"/>
        <v>2019_SCUNION</v>
      </c>
      <c r="F11793" s="52">
        <v>484350</v>
      </c>
      <c r="G11793" s="53">
        <f t="array" ref="G11793">SUM(IF(A11793=A$5:A11793,IF(C11793=C$5:C11793,1,0),0))</f>
        <v>44</v>
      </c>
    </row>
    <row r="11794" spans="1:7" x14ac:dyDescent="0.25">
      <c r="A11794" s="52">
        <v>2019</v>
      </c>
      <c r="B11794" s="53" t="str">
        <f t="shared" si="368"/>
        <v>2019_SC45</v>
      </c>
      <c r="C11794" s="52" t="s">
        <v>387</v>
      </c>
      <c r="D11794" s="52" t="s">
        <v>355</v>
      </c>
      <c r="E11794" s="53" t="str">
        <f t="shared" si="369"/>
        <v>2019_SCWILLIAMSBURG</v>
      </c>
      <c r="F11794" s="52">
        <v>484350</v>
      </c>
      <c r="G11794" s="53">
        <f t="array" ref="G11794">SUM(IF(A11794=A$5:A11794,IF(C11794=C$5:C11794,1,0),0))</f>
        <v>45</v>
      </c>
    </row>
    <row r="11795" spans="1:7" x14ac:dyDescent="0.25">
      <c r="A11795" s="52">
        <v>2019</v>
      </c>
      <c r="B11795" s="53" t="str">
        <f t="shared" si="368"/>
        <v>2019_SC46</v>
      </c>
      <c r="C11795" s="52" t="s">
        <v>387</v>
      </c>
      <c r="D11795" s="52" t="s">
        <v>337</v>
      </c>
      <c r="E11795" s="53" t="str">
        <f t="shared" si="369"/>
        <v>2019_SCYORK</v>
      </c>
      <c r="F11795" s="52">
        <v>484350</v>
      </c>
      <c r="G11795" s="53">
        <f t="array" ref="G11795">SUM(IF(A11795=A$5:A11795,IF(C11795=C$5:C11795,1,0),0))</f>
        <v>46</v>
      </c>
    </row>
    <row r="11796" spans="1:7" x14ac:dyDescent="0.25">
      <c r="A11796" s="52">
        <v>2019</v>
      </c>
      <c r="B11796" s="53" t="str">
        <f t="shared" si="368"/>
        <v>2019_SD1</v>
      </c>
      <c r="C11796" s="52" t="s">
        <v>388</v>
      </c>
      <c r="D11796" s="52" t="s">
        <v>1689</v>
      </c>
      <c r="E11796" s="53" t="str">
        <f t="shared" si="369"/>
        <v>2019_SDAURORA</v>
      </c>
      <c r="F11796" s="52">
        <v>484350</v>
      </c>
      <c r="G11796" s="53">
        <f t="array" ref="G11796">SUM(IF(A11796=A$5:A11796,IF(C11796=C$5:C11796,1,0),0))</f>
        <v>1</v>
      </c>
    </row>
    <row r="11797" spans="1:7" x14ac:dyDescent="0.25">
      <c r="A11797" s="52">
        <v>2019</v>
      </c>
      <c r="B11797" s="53" t="str">
        <f t="shared" si="368"/>
        <v>2019_SD2</v>
      </c>
      <c r="C11797" s="52" t="s">
        <v>388</v>
      </c>
      <c r="D11797" s="52" t="s">
        <v>1690</v>
      </c>
      <c r="E11797" s="53" t="str">
        <f t="shared" si="369"/>
        <v>2019_SDBEADLE</v>
      </c>
      <c r="F11797" s="52">
        <v>484350</v>
      </c>
      <c r="G11797" s="53">
        <f t="array" ref="G11797">SUM(IF(A11797=A$5:A11797,IF(C11797=C$5:C11797,1,0),0))</f>
        <v>2</v>
      </c>
    </row>
    <row r="11798" spans="1:7" x14ac:dyDescent="0.25">
      <c r="A11798" s="52">
        <v>2019</v>
      </c>
      <c r="B11798" s="53" t="str">
        <f t="shared" si="368"/>
        <v>2019_SD3</v>
      </c>
      <c r="C11798" s="52" t="s">
        <v>388</v>
      </c>
      <c r="D11798" s="52" t="s">
        <v>1691</v>
      </c>
      <c r="E11798" s="53" t="str">
        <f t="shared" si="369"/>
        <v>2019_SDBENNETT</v>
      </c>
      <c r="F11798" s="52">
        <v>484350</v>
      </c>
      <c r="G11798" s="53">
        <f t="array" ref="G11798">SUM(IF(A11798=A$5:A11798,IF(C11798=C$5:C11798,1,0),0))</f>
        <v>3</v>
      </c>
    </row>
    <row r="11799" spans="1:7" x14ac:dyDescent="0.25">
      <c r="A11799" s="52">
        <v>2019</v>
      </c>
      <c r="B11799" s="53" t="str">
        <f t="shared" si="368"/>
        <v>2019_SD4</v>
      </c>
      <c r="C11799" s="52" t="s">
        <v>388</v>
      </c>
      <c r="D11799" s="52" t="s">
        <v>1692</v>
      </c>
      <c r="E11799" s="53" t="str">
        <f t="shared" si="369"/>
        <v>2019_SDBON HOMME</v>
      </c>
      <c r="F11799" s="52">
        <v>484350</v>
      </c>
      <c r="G11799" s="53">
        <f t="array" ref="G11799">SUM(IF(A11799=A$5:A11799,IF(C11799=C$5:C11799,1,0),0))</f>
        <v>4</v>
      </c>
    </row>
    <row r="11800" spans="1:7" x14ac:dyDescent="0.25">
      <c r="A11800" s="52">
        <v>2019</v>
      </c>
      <c r="B11800" s="53" t="str">
        <f t="shared" si="368"/>
        <v>2019_SD5</v>
      </c>
      <c r="C11800" s="52" t="s">
        <v>388</v>
      </c>
      <c r="D11800" s="52" t="s">
        <v>1693</v>
      </c>
      <c r="E11800" s="53" t="str">
        <f t="shared" si="369"/>
        <v>2019_SDBROOKINGS</v>
      </c>
      <c r="F11800" s="52">
        <v>484350</v>
      </c>
      <c r="G11800" s="53">
        <f t="array" ref="G11800">SUM(IF(A11800=A$5:A11800,IF(C11800=C$5:C11800,1,0),0))</f>
        <v>5</v>
      </c>
    </row>
    <row r="11801" spans="1:7" x14ac:dyDescent="0.25">
      <c r="A11801" s="52">
        <v>2019</v>
      </c>
      <c r="B11801" s="53" t="str">
        <f t="shared" si="368"/>
        <v>2019_SD6</v>
      </c>
      <c r="C11801" s="52" t="s">
        <v>388</v>
      </c>
      <c r="D11801" s="52" t="s">
        <v>808</v>
      </c>
      <c r="E11801" s="53" t="str">
        <f t="shared" si="369"/>
        <v>2019_SDBROWN</v>
      </c>
      <c r="F11801" s="52">
        <v>484350</v>
      </c>
      <c r="G11801" s="53">
        <f t="array" ref="G11801">SUM(IF(A11801=A$5:A11801,IF(C11801=C$5:C11801,1,0),0))</f>
        <v>6</v>
      </c>
    </row>
    <row r="11802" spans="1:7" x14ac:dyDescent="0.25">
      <c r="A11802" s="52">
        <v>2019</v>
      </c>
      <c r="B11802" s="53" t="str">
        <f t="shared" si="368"/>
        <v>2019_SD7</v>
      </c>
      <c r="C11802" s="52" t="s">
        <v>388</v>
      </c>
      <c r="D11802" s="52" t="s">
        <v>1694</v>
      </c>
      <c r="E11802" s="53" t="str">
        <f t="shared" si="369"/>
        <v>2019_SDBRULE</v>
      </c>
      <c r="F11802" s="52">
        <v>484350</v>
      </c>
      <c r="G11802" s="53">
        <f t="array" ref="G11802">SUM(IF(A11802=A$5:A11802,IF(C11802=C$5:C11802,1,0),0))</f>
        <v>7</v>
      </c>
    </row>
    <row r="11803" spans="1:7" x14ac:dyDescent="0.25">
      <c r="A11803" s="52">
        <v>2019</v>
      </c>
      <c r="B11803" s="53" t="str">
        <f t="shared" si="368"/>
        <v>2019_SD8</v>
      </c>
      <c r="C11803" s="52" t="s">
        <v>388</v>
      </c>
      <c r="D11803" s="52" t="s">
        <v>1354</v>
      </c>
      <c r="E11803" s="53" t="str">
        <f t="shared" si="369"/>
        <v>2019_SDBUFFALO</v>
      </c>
      <c r="F11803" s="52">
        <v>484350</v>
      </c>
      <c r="G11803" s="53">
        <f t="array" ref="G11803">SUM(IF(A11803=A$5:A11803,IF(C11803=C$5:C11803,1,0),0))</f>
        <v>8</v>
      </c>
    </row>
    <row r="11804" spans="1:7" x14ac:dyDescent="0.25">
      <c r="A11804" s="52">
        <v>2019</v>
      </c>
      <c r="B11804" s="53" t="str">
        <f t="shared" si="368"/>
        <v>2019_SD9</v>
      </c>
      <c r="C11804" s="52" t="s">
        <v>388</v>
      </c>
      <c r="D11804" s="52" t="s">
        <v>552</v>
      </c>
      <c r="E11804" s="53" t="str">
        <f t="shared" si="369"/>
        <v>2019_SDBUTTE</v>
      </c>
      <c r="F11804" s="52">
        <v>484350</v>
      </c>
      <c r="G11804" s="53">
        <f t="array" ref="G11804">SUM(IF(A11804=A$5:A11804,IF(C11804=C$5:C11804,1,0),0))</f>
        <v>9</v>
      </c>
    </row>
    <row r="11805" spans="1:7" x14ac:dyDescent="0.25">
      <c r="A11805" s="52">
        <v>2019</v>
      </c>
      <c r="B11805" s="53" t="str">
        <f t="shared" si="368"/>
        <v>2019_SD10</v>
      </c>
      <c r="C11805" s="52" t="s">
        <v>388</v>
      </c>
      <c r="D11805" s="52" t="s">
        <v>1013</v>
      </c>
      <c r="E11805" s="53" t="str">
        <f t="shared" si="369"/>
        <v>2019_SDCAMPBELL</v>
      </c>
      <c r="F11805" s="52">
        <v>484350</v>
      </c>
      <c r="G11805" s="53">
        <f t="array" ref="G11805">SUM(IF(A11805=A$5:A11805,IF(C11805=C$5:C11805,1,0),0))</f>
        <v>10</v>
      </c>
    </row>
    <row r="11806" spans="1:7" x14ac:dyDescent="0.25">
      <c r="A11806" s="52">
        <v>2019</v>
      </c>
      <c r="B11806" s="53" t="str">
        <f t="shared" si="368"/>
        <v>2019_SD11</v>
      </c>
      <c r="C11806" s="52" t="s">
        <v>388</v>
      </c>
      <c r="D11806" s="52" t="s">
        <v>1695</v>
      </c>
      <c r="E11806" s="53" t="str">
        <f t="shared" si="369"/>
        <v>2019_SDCHARLES MIX</v>
      </c>
      <c r="F11806" s="52">
        <v>484350</v>
      </c>
      <c r="G11806" s="53">
        <f t="array" ref="G11806">SUM(IF(A11806=A$5:A11806,IF(C11806=C$5:C11806,1,0),0))</f>
        <v>11</v>
      </c>
    </row>
    <row r="11807" spans="1:7" x14ac:dyDescent="0.25">
      <c r="A11807" s="52">
        <v>2019</v>
      </c>
      <c r="B11807" s="53" t="str">
        <f t="shared" si="368"/>
        <v>2019_SD12</v>
      </c>
      <c r="C11807" s="52" t="s">
        <v>388</v>
      </c>
      <c r="D11807" s="52" t="s">
        <v>507</v>
      </c>
      <c r="E11807" s="53" t="str">
        <f t="shared" si="369"/>
        <v>2019_SDCLARK</v>
      </c>
      <c r="F11807" s="52">
        <v>484350</v>
      </c>
      <c r="G11807" s="53">
        <f t="array" ref="G11807">SUM(IF(A11807=A$5:A11807,IF(C11807=C$5:C11807,1,0),0))</f>
        <v>12</v>
      </c>
    </row>
    <row r="11808" spans="1:7" x14ac:dyDescent="0.25">
      <c r="A11808" s="52">
        <v>2019</v>
      </c>
      <c r="B11808" s="53" t="str">
        <f t="shared" si="368"/>
        <v>2019_SD13</v>
      </c>
      <c r="C11808" s="52" t="s">
        <v>388</v>
      </c>
      <c r="D11808" s="52" t="s">
        <v>439</v>
      </c>
      <c r="E11808" s="53" t="str">
        <f t="shared" si="369"/>
        <v>2019_SDCLAY</v>
      </c>
      <c r="F11808" s="52">
        <v>484350</v>
      </c>
      <c r="G11808" s="53">
        <f t="array" ref="G11808">SUM(IF(A11808=A$5:A11808,IF(C11808=C$5:C11808,1,0),0))</f>
        <v>13</v>
      </c>
    </row>
    <row r="11809" spans="1:7" x14ac:dyDescent="0.25">
      <c r="A11809" s="52">
        <v>2019</v>
      </c>
      <c r="B11809" s="53" t="str">
        <f t="shared" si="368"/>
        <v>2019_SD14</v>
      </c>
      <c r="C11809" s="52" t="s">
        <v>388</v>
      </c>
      <c r="D11809" s="52" t="s">
        <v>1696</v>
      </c>
      <c r="E11809" s="53" t="str">
        <f t="shared" si="369"/>
        <v>2019_SDCODINGTON</v>
      </c>
      <c r="F11809" s="52">
        <v>484350</v>
      </c>
      <c r="G11809" s="53">
        <f t="array" ref="G11809">SUM(IF(A11809=A$5:A11809,IF(C11809=C$5:C11809,1,0),0))</f>
        <v>14</v>
      </c>
    </row>
    <row r="11810" spans="1:7" x14ac:dyDescent="0.25">
      <c r="A11810" s="52">
        <v>2019</v>
      </c>
      <c r="B11810" s="53" t="str">
        <f t="shared" si="368"/>
        <v>2019_SD15</v>
      </c>
      <c r="C11810" s="52" t="s">
        <v>388</v>
      </c>
      <c r="D11810" s="52" t="s">
        <v>1697</v>
      </c>
      <c r="E11810" s="53" t="str">
        <f t="shared" si="369"/>
        <v>2019_SDCORSON</v>
      </c>
      <c r="F11810" s="52">
        <v>484350</v>
      </c>
      <c r="G11810" s="53">
        <f t="array" ref="G11810">SUM(IF(A11810=A$5:A11810,IF(C11810=C$5:C11810,1,0),0))</f>
        <v>15</v>
      </c>
    </row>
    <row r="11811" spans="1:7" x14ac:dyDescent="0.25">
      <c r="A11811" s="52">
        <v>2019</v>
      </c>
      <c r="B11811" s="53" t="str">
        <f t="shared" si="368"/>
        <v>2019_SD16</v>
      </c>
      <c r="C11811" s="52" t="s">
        <v>388</v>
      </c>
      <c r="D11811" s="52" t="s">
        <v>592</v>
      </c>
      <c r="E11811" s="53" t="str">
        <f t="shared" si="369"/>
        <v>2019_SDCUSTER</v>
      </c>
      <c r="F11811" s="52">
        <v>484350</v>
      </c>
      <c r="G11811" s="53">
        <f t="array" ref="G11811">SUM(IF(A11811=A$5:A11811,IF(C11811=C$5:C11811,1,0),0))</f>
        <v>16</v>
      </c>
    </row>
    <row r="11812" spans="1:7" x14ac:dyDescent="0.25">
      <c r="A11812" s="52">
        <v>2019</v>
      </c>
      <c r="B11812" s="53" t="str">
        <f t="shared" si="368"/>
        <v>2019_SD17</v>
      </c>
      <c r="C11812" s="52" t="s">
        <v>388</v>
      </c>
      <c r="D11812" s="52" t="s">
        <v>1698</v>
      </c>
      <c r="E11812" s="53" t="str">
        <f t="shared" si="369"/>
        <v>2019_SDDAVISON</v>
      </c>
      <c r="F11812" s="52">
        <v>484350</v>
      </c>
      <c r="G11812" s="53">
        <f t="array" ref="G11812">SUM(IF(A11812=A$5:A11812,IF(C11812=C$5:C11812,1,0),0))</f>
        <v>17</v>
      </c>
    </row>
    <row r="11813" spans="1:7" x14ac:dyDescent="0.25">
      <c r="A11813" s="52">
        <v>2019</v>
      </c>
      <c r="B11813" s="53" t="str">
        <f t="shared" si="368"/>
        <v>2019_SD18</v>
      </c>
      <c r="C11813" s="52" t="s">
        <v>388</v>
      </c>
      <c r="D11813" s="52" t="s">
        <v>1699</v>
      </c>
      <c r="E11813" s="53" t="str">
        <f t="shared" si="369"/>
        <v>2019_SDDAY</v>
      </c>
      <c r="F11813" s="52">
        <v>484350</v>
      </c>
      <c r="G11813" s="53">
        <f t="array" ref="G11813">SUM(IF(A11813=A$5:A11813,IF(C11813=C$5:C11813,1,0),0))</f>
        <v>18</v>
      </c>
    </row>
    <row r="11814" spans="1:7" x14ac:dyDescent="0.25">
      <c r="A11814" s="52">
        <v>2019</v>
      </c>
      <c r="B11814" s="53" t="str">
        <f t="shared" si="368"/>
        <v>2019_SD19</v>
      </c>
      <c r="C11814" s="52" t="s">
        <v>388</v>
      </c>
      <c r="D11814" s="52" t="s">
        <v>1360</v>
      </c>
      <c r="E11814" s="53" t="str">
        <f t="shared" si="369"/>
        <v>2019_SDDEUEL</v>
      </c>
      <c r="F11814" s="52">
        <v>484350</v>
      </c>
      <c r="G11814" s="53">
        <f t="array" ref="G11814">SUM(IF(A11814=A$5:A11814,IF(C11814=C$5:C11814,1,0),0))</f>
        <v>19</v>
      </c>
    </row>
    <row r="11815" spans="1:7" x14ac:dyDescent="0.25">
      <c r="A11815" s="52">
        <v>2019</v>
      </c>
      <c r="B11815" s="53" t="str">
        <f t="shared" si="368"/>
        <v>2019_SD20</v>
      </c>
      <c r="C11815" s="52" t="s">
        <v>388</v>
      </c>
      <c r="D11815" s="52" t="s">
        <v>1588</v>
      </c>
      <c r="E11815" s="53" t="str">
        <f t="shared" si="369"/>
        <v>2019_SDDEWEY</v>
      </c>
      <c r="F11815" s="52">
        <v>484350</v>
      </c>
      <c r="G11815" s="53">
        <f t="array" ref="G11815">SUM(IF(A11815=A$5:A11815,IF(C11815=C$5:C11815,1,0),0))</f>
        <v>20</v>
      </c>
    </row>
    <row r="11816" spans="1:7" x14ac:dyDescent="0.25">
      <c r="A11816" s="52">
        <v>2019</v>
      </c>
      <c r="B11816" s="53" t="str">
        <f t="shared" si="368"/>
        <v>2019_SD21</v>
      </c>
      <c r="C11816" s="52" t="s">
        <v>388</v>
      </c>
      <c r="D11816" s="52" t="s">
        <v>190</v>
      </c>
      <c r="E11816" s="53" t="str">
        <f t="shared" si="369"/>
        <v>2019_SDDOUGLAS</v>
      </c>
      <c r="F11816" s="52">
        <v>484350</v>
      </c>
      <c r="G11816" s="53">
        <f t="array" ref="G11816">SUM(IF(A11816=A$5:A11816,IF(C11816=C$5:C11816,1,0),0))</f>
        <v>21</v>
      </c>
    </row>
    <row r="11817" spans="1:7" x14ac:dyDescent="0.25">
      <c r="A11817" s="52">
        <v>2019</v>
      </c>
      <c r="B11817" s="53" t="str">
        <f t="shared" si="368"/>
        <v>2019_SD22</v>
      </c>
      <c r="C11817" s="52" t="s">
        <v>388</v>
      </c>
      <c r="D11817" s="52" t="s">
        <v>1700</v>
      </c>
      <c r="E11817" s="53" t="str">
        <f t="shared" si="369"/>
        <v>2019_SDEDMUNDS</v>
      </c>
      <c r="F11817" s="52">
        <v>484350</v>
      </c>
      <c r="G11817" s="53">
        <f t="array" ref="G11817">SUM(IF(A11817=A$5:A11817,IF(C11817=C$5:C11817,1,0),0))</f>
        <v>22</v>
      </c>
    </row>
    <row r="11818" spans="1:7" x14ac:dyDescent="0.25">
      <c r="A11818" s="52">
        <v>2019</v>
      </c>
      <c r="B11818" s="53" t="str">
        <f t="shared" si="368"/>
        <v>2019_SD23</v>
      </c>
      <c r="C11818" s="52" t="s">
        <v>388</v>
      </c>
      <c r="D11818" s="52" t="s">
        <v>1701</v>
      </c>
      <c r="E11818" s="53" t="str">
        <f t="shared" si="369"/>
        <v>2019_SDFALL RIVER</v>
      </c>
      <c r="F11818" s="52">
        <v>484350</v>
      </c>
      <c r="G11818" s="53">
        <f t="array" ref="G11818">SUM(IF(A11818=A$5:A11818,IF(C11818=C$5:C11818,1,0),0))</f>
        <v>23</v>
      </c>
    </row>
    <row r="11819" spans="1:7" x14ac:dyDescent="0.25">
      <c r="A11819" s="52">
        <v>2019</v>
      </c>
      <c r="B11819" s="53" t="str">
        <f t="shared" si="368"/>
        <v>2019_SD24</v>
      </c>
      <c r="C11819" s="52" t="s">
        <v>388</v>
      </c>
      <c r="D11819" s="52" t="s">
        <v>1702</v>
      </c>
      <c r="E11819" s="53" t="str">
        <f t="shared" si="369"/>
        <v>2019_SDFAULK</v>
      </c>
      <c r="F11819" s="52">
        <v>484350</v>
      </c>
      <c r="G11819" s="53">
        <f t="array" ref="G11819">SUM(IF(A11819=A$5:A11819,IF(C11819=C$5:C11819,1,0),0))</f>
        <v>24</v>
      </c>
    </row>
    <row r="11820" spans="1:7" x14ac:dyDescent="0.25">
      <c r="A11820" s="52">
        <v>2019</v>
      </c>
      <c r="B11820" s="53" t="str">
        <f t="shared" si="368"/>
        <v>2019_SD25</v>
      </c>
      <c r="C11820" s="52" t="s">
        <v>388</v>
      </c>
      <c r="D11820" s="52" t="s">
        <v>520</v>
      </c>
      <c r="E11820" s="53" t="str">
        <f t="shared" si="369"/>
        <v>2019_SDGRANT</v>
      </c>
      <c r="F11820" s="52">
        <v>484350</v>
      </c>
      <c r="G11820" s="53">
        <f t="array" ref="G11820">SUM(IF(A11820=A$5:A11820,IF(C11820=C$5:C11820,1,0),0))</f>
        <v>25</v>
      </c>
    </row>
    <row r="11821" spans="1:7" x14ac:dyDescent="0.25">
      <c r="A11821" s="52">
        <v>2019</v>
      </c>
      <c r="B11821" s="53" t="str">
        <f t="shared" si="368"/>
        <v>2019_SD26</v>
      </c>
      <c r="C11821" s="52" t="s">
        <v>388</v>
      </c>
      <c r="D11821" s="52" t="s">
        <v>1703</v>
      </c>
      <c r="E11821" s="53" t="str">
        <f t="shared" si="369"/>
        <v>2019_SDGREGORY</v>
      </c>
      <c r="F11821" s="52">
        <v>484350</v>
      </c>
      <c r="G11821" s="53">
        <f t="array" ref="G11821">SUM(IF(A11821=A$5:A11821,IF(C11821=C$5:C11821,1,0),0))</f>
        <v>26</v>
      </c>
    </row>
    <row r="11822" spans="1:7" x14ac:dyDescent="0.25">
      <c r="A11822" s="52">
        <v>2019</v>
      </c>
      <c r="B11822" s="53" t="str">
        <f t="shared" si="368"/>
        <v>2019_SD27</v>
      </c>
      <c r="C11822" s="52" t="s">
        <v>388</v>
      </c>
      <c r="D11822" s="52" t="s">
        <v>1704</v>
      </c>
      <c r="E11822" s="53" t="str">
        <f t="shared" si="369"/>
        <v>2019_SDHAAKON</v>
      </c>
      <c r="F11822" s="52">
        <v>484350</v>
      </c>
      <c r="G11822" s="53">
        <f t="array" ref="G11822">SUM(IF(A11822=A$5:A11822,IF(C11822=C$5:C11822,1,0),0))</f>
        <v>27</v>
      </c>
    </row>
    <row r="11823" spans="1:7" x14ac:dyDescent="0.25">
      <c r="A11823" s="52">
        <v>2019</v>
      </c>
      <c r="B11823" s="53" t="str">
        <f t="shared" si="368"/>
        <v>2019_SD28</v>
      </c>
      <c r="C11823" s="52" t="s">
        <v>388</v>
      </c>
      <c r="D11823" s="52" t="s">
        <v>1705</v>
      </c>
      <c r="E11823" s="53" t="str">
        <f t="shared" si="369"/>
        <v>2019_SDHAMLIN</v>
      </c>
      <c r="F11823" s="52">
        <v>484350</v>
      </c>
      <c r="G11823" s="53">
        <f t="array" ref="G11823">SUM(IF(A11823=A$5:A11823,IF(C11823=C$5:C11823,1,0),0))</f>
        <v>28</v>
      </c>
    </row>
    <row r="11824" spans="1:7" x14ac:dyDescent="0.25">
      <c r="A11824" s="52">
        <v>2019</v>
      </c>
      <c r="B11824" s="53" t="str">
        <f t="shared" si="368"/>
        <v>2019_SD29</v>
      </c>
      <c r="C11824" s="52" t="s">
        <v>388</v>
      </c>
      <c r="D11824" s="52" t="s">
        <v>1706</v>
      </c>
      <c r="E11824" s="53" t="str">
        <f t="shared" si="369"/>
        <v>2019_SDHAND</v>
      </c>
      <c r="F11824" s="52">
        <v>484350</v>
      </c>
      <c r="G11824" s="53">
        <f t="array" ref="G11824">SUM(IF(A11824=A$5:A11824,IF(C11824=C$5:C11824,1,0),0))</f>
        <v>29</v>
      </c>
    </row>
    <row r="11825" spans="1:7" x14ac:dyDescent="0.25">
      <c r="A11825" s="52">
        <v>2019</v>
      </c>
      <c r="B11825" s="53" t="str">
        <f t="shared" si="368"/>
        <v>2019_SD30</v>
      </c>
      <c r="C11825" s="52" t="s">
        <v>388</v>
      </c>
      <c r="D11825" s="52" t="s">
        <v>1707</v>
      </c>
      <c r="E11825" s="53" t="str">
        <f t="shared" si="369"/>
        <v>2019_SDHANSON</v>
      </c>
      <c r="F11825" s="52">
        <v>484350</v>
      </c>
      <c r="G11825" s="53">
        <f t="array" ref="G11825">SUM(IF(A11825=A$5:A11825,IF(C11825=C$5:C11825,1,0),0))</f>
        <v>30</v>
      </c>
    </row>
    <row r="11826" spans="1:7" x14ac:dyDescent="0.25">
      <c r="A11826" s="52">
        <v>2019</v>
      </c>
      <c r="B11826" s="53" t="str">
        <f t="shared" si="368"/>
        <v>2019_SD31</v>
      </c>
      <c r="C11826" s="52" t="s">
        <v>388</v>
      </c>
      <c r="D11826" s="52" t="s">
        <v>1418</v>
      </c>
      <c r="E11826" s="53" t="str">
        <f t="shared" si="369"/>
        <v>2019_SDHARDING</v>
      </c>
      <c r="F11826" s="52">
        <v>484350</v>
      </c>
      <c r="G11826" s="53">
        <f t="array" ref="G11826">SUM(IF(A11826=A$5:A11826,IF(C11826=C$5:C11826,1,0),0))</f>
        <v>31</v>
      </c>
    </row>
    <row r="11827" spans="1:7" x14ac:dyDescent="0.25">
      <c r="A11827" s="52">
        <v>2019</v>
      </c>
      <c r="B11827" s="53" t="str">
        <f t="shared" si="368"/>
        <v>2019_SD32</v>
      </c>
      <c r="C11827" s="52" t="s">
        <v>388</v>
      </c>
      <c r="D11827" s="52" t="s">
        <v>1592</v>
      </c>
      <c r="E11827" s="53" t="str">
        <f t="shared" si="369"/>
        <v>2019_SDHUGHES</v>
      </c>
      <c r="F11827" s="52">
        <v>484350</v>
      </c>
      <c r="G11827" s="53">
        <f t="array" ref="G11827">SUM(IF(A11827=A$5:A11827,IF(C11827=C$5:C11827,1,0),0))</f>
        <v>32</v>
      </c>
    </row>
    <row r="11828" spans="1:7" x14ac:dyDescent="0.25">
      <c r="A11828" s="52">
        <v>2019</v>
      </c>
      <c r="B11828" s="53" t="str">
        <f t="shared" si="368"/>
        <v>2019_SD33</v>
      </c>
      <c r="C11828" s="52" t="s">
        <v>388</v>
      </c>
      <c r="D11828" s="52" t="s">
        <v>1708</v>
      </c>
      <c r="E11828" s="53" t="str">
        <f t="shared" si="369"/>
        <v>2019_SDHUTCHINSON</v>
      </c>
      <c r="F11828" s="52">
        <v>484350</v>
      </c>
      <c r="G11828" s="53">
        <f t="array" ref="G11828">SUM(IF(A11828=A$5:A11828,IF(C11828=C$5:C11828,1,0),0))</f>
        <v>33</v>
      </c>
    </row>
    <row r="11829" spans="1:7" x14ac:dyDescent="0.25">
      <c r="A11829" s="52">
        <v>2019</v>
      </c>
      <c r="B11829" s="53" t="str">
        <f t="shared" si="368"/>
        <v>2019_SD34</v>
      </c>
      <c r="C11829" s="52" t="s">
        <v>388</v>
      </c>
      <c r="D11829" s="52" t="s">
        <v>273</v>
      </c>
      <c r="E11829" s="53" t="str">
        <f t="shared" si="369"/>
        <v>2019_SDHYDE</v>
      </c>
      <c r="F11829" s="52">
        <v>484350</v>
      </c>
      <c r="G11829" s="53">
        <f t="array" ref="G11829">SUM(IF(A11829=A$5:A11829,IF(C11829=C$5:C11829,1,0),0))</f>
        <v>34</v>
      </c>
    </row>
    <row r="11830" spans="1:7" x14ac:dyDescent="0.25">
      <c r="A11830" s="52">
        <v>2019</v>
      </c>
      <c r="B11830" s="53" t="str">
        <f t="shared" si="368"/>
        <v>2019_SD35</v>
      </c>
      <c r="C11830" s="52" t="s">
        <v>388</v>
      </c>
      <c r="D11830" s="52" t="s">
        <v>460</v>
      </c>
      <c r="E11830" s="53" t="str">
        <f t="shared" si="369"/>
        <v>2019_SDJACKSON</v>
      </c>
      <c r="F11830" s="52">
        <v>484350</v>
      </c>
      <c r="G11830" s="53">
        <f t="array" ref="G11830">SUM(IF(A11830=A$5:A11830,IF(C11830=C$5:C11830,1,0),0))</f>
        <v>35</v>
      </c>
    </row>
    <row r="11831" spans="1:7" x14ac:dyDescent="0.25">
      <c r="A11831" s="52">
        <v>2019</v>
      </c>
      <c r="B11831" s="53" t="str">
        <f t="shared" si="368"/>
        <v>2019_SD36</v>
      </c>
      <c r="C11831" s="52" t="s">
        <v>388</v>
      </c>
      <c r="D11831" s="52" t="s">
        <v>1709</v>
      </c>
      <c r="E11831" s="53" t="str">
        <f t="shared" si="369"/>
        <v>2019_SDJERAULD</v>
      </c>
      <c r="F11831" s="52">
        <v>484350</v>
      </c>
      <c r="G11831" s="53">
        <f t="array" ref="G11831">SUM(IF(A11831=A$5:A11831,IF(C11831=C$5:C11831,1,0),0))</f>
        <v>36</v>
      </c>
    </row>
    <row r="11832" spans="1:7" x14ac:dyDescent="0.25">
      <c r="A11832" s="52">
        <v>2019</v>
      </c>
      <c r="B11832" s="53" t="str">
        <f t="shared" si="368"/>
        <v>2019_SD37</v>
      </c>
      <c r="C11832" s="52" t="s">
        <v>388</v>
      </c>
      <c r="D11832" s="52" t="s">
        <v>732</v>
      </c>
      <c r="E11832" s="53" t="str">
        <f t="shared" si="369"/>
        <v>2019_SDJONES</v>
      </c>
      <c r="F11832" s="52">
        <v>484350</v>
      </c>
      <c r="G11832" s="53">
        <f t="array" ref="G11832">SUM(IF(A11832=A$5:A11832,IF(C11832=C$5:C11832,1,0),0))</f>
        <v>37</v>
      </c>
    </row>
    <row r="11833" spans="1:7" x14ac:dyDescent="0.25">
      <c r="A11833" s="52">
        <v>2019</v>
      </c>
      <c r="B11833" s="53" t="str">
        <f t="shared" si="368"/>
        <v>2019_SD38</v>
      </c>
      <c r="C11833" s="52" t="s">
        <v>388</v>
      </c>
      <c r="D11833" s="52" t="s">
        <v>1710</v>
      </c>
      <c r="E11833" s="53" t="str">
        <f t="shared" si="369"/>
        <v>2019_SDKINGSBURY</v>
      </c>
      <c r="F11833" s="52">
        <v>484350</v>
      </c>
      <c r="G11833" s="53">
        <f t="array" ref="G11833">SUM(IF(A11833=A$5:A11833,IF(C11833=C$5:C11833,1,0),0))</f>
        <v>38</v>
      </c>
    </row>
    <row r="11834" spans="1:7" x14ac:dyDescent="0.25">
      <c r="A11834" s="52">
        <v>2019</v>
      </c>
      <c r="B11834" s="53" t="str">
        <f t="shared" si="368"/>
        <v>2019_SD39</v>
      </c>
      <c r="C11834" s="52" t="s">
        <v>388</v>
      </c>
      <c r="D11834" s="52" t="s">
        <v>197</v>
      </c>
      <c r="E11834" s="53" t="str">
        <f t="shared" si="369"/>
        <v>2019_SDLAKE</v>
      </c>
      <c r="F11834" s="52">
        <v>484350</v>
      </c>
      <c r="G11834" s="53">
        <f t="array" ref="G11834">SUM(IF(A11834=A$5:A11834,IF(C11834=C$5:C11834,1,0),0))</f>
        <v>39</v>
      </c>
    </row>
    <row r="11835" spans="1:7" x14ac:dyDescent="0.25">
      <c r="A11835" s="52">
        <v>2019</v>
      </c>
      <c r="B11835" s="53" t="str">
        <f t="shared" si="368"/>
        <v>2019_SD40</v>
      </c>
      <c r="C11835" s="52" t="s">
        <v>388</v>
      </c>
      <c r="D11835" s="52" t="s">
        <v>463</v>
      </c>
      <c r="E11835" s="53" t="str">
        <f t="shared" si="369"/>
        <v>2019_SDLAWRENCE</v>
      </c>
      <c r="F11835" s="52">
        <v>484350</v>
      </c>
      <c r="G11835" s="53">
        <f t="array" ref="G11835">SUM(IF(A11835=A$5:A11835,IF(C11835=C$5:C11835,1,0),0))</f>
        <v>40</v>
      </c>
    </row>
    <row r="11836" spans="1:7" x14ac:dyDescent="0.25">
      <c r="A11836" s="52">
        <v>2019</v>
      </c>
      <c r="B11836" s="53" t="str">
        <f t="shared" si="368"/>
        <v>2019_SD41</v>
      </c>
      <c r="C11836" s="52" t="s">
        <v>388</v>
      </c>
      <c r="D11836" s="52" t="s">
        <v>221</v>
      </c>
      <c r="E11836" s="53" t="str">
        <f t="shared" si="369"/>
        <v>2019_SDLINCOLN</v>
      </c>
      <c r="F11836" s="52">
        <v>484350</v>
      </c>
      <c r="G11836" s="53">
        <f t="array" ref="G11836">SUM(IF(A11836=A$5:A11836,IF(C11836=C$5:C11836,1,0),0))</f>
        <v>41</v>
      </c>
    </row>
    <row r="11837" spans="1:7" x14ac:dyDescent="0.25">
      <c r="A11837" s="52">
        <v>2019</v>
      </c>
      <c r="B11837" s="53" t="str">
        <f t="shared" si="368"/>
        <v>2019_SD42</v>
      </c>
      <c r="C11837" s="52" t="s">
        <v>388</v>
      </c>
      <c r="D11837" s="52" t="s">
        <v>1711</v>
      </c>
      <c r="E11837" s="53" t="str">
        <f t="shared" si="369"/>
        <v>2019_SDLYMAN</v>
      </c>
      <c r="F11837" s="52">
        <v>484350</v>
      </c>
      <c r="G11837" s="53">
        <f t="array" ref="G11837">SUM(IF(A11837=A$5:A11837,IF(C11837=C$5:C11837,1,0),0))</f>
        <v>42</v>
      </c>
    </row>
    <row r="11838" spans="1:7" x14ac:dyDescent="0.25">
      <c r="A11838" s="52">
        <v>2019</v>
      </c>
      <c r="B11838" s="53" t="str">
        <f t="shared" si="368"/>
        <v>2019_SD43</v>
      </c>
      <c r="C11838" s="52" t="s">
        <v>388</v>
      </c>
      <c r="D11838" s="52" t="s">
        <v>1712</v>
      </c>
      <c r="E11838" s="53" t="str">
        <f t="shared" si="369"/>
        <v>2019_SDMCCOOK</v>
      </c>
      <c r="F11838" s="52">
        <v>484350</v>
      </c>
      <c r="G11838" s="53">
        <f t="array" ref="G11838">SUM(IF(A11838=A$5:A11838,IF(C11838=C$5:C11838,1,0),0))</f>
        <v>43</v>
      </c>
    </row>
    <row r="11839" spans="1:7" x14ac:dyDescent="0.25">
      <c r="A11839" s="52">
        <v>2019</v>
      </c>
      <c r="B11839" s="53" t="str">
        <f t="shared" si="368"/>
        <v>2019_SD44</v>
      </c>
      <c r="C11839" s="52" t="s">
        <v>388</v>
      </c>
      <c r="D11839" s="52" t="s">
        <v>970</v>
      </c>
      <c r="E11839" s="53" t="str">
        <f t="shared" si="369"/>
        <v>2019_SDMCPHERSON</v>
      </c>
      <c r="F11839" s="52">
        <v>484350</v>
      </c>
      <c r="G11839" s="53">
        <f t="array" ref="G11839">SUM(IF(A11839=A$5:A11839,IF(C11839=C$5:C11839,1,0),0))</f>
        <v>44</v>
      </c>
    </row>
    <row r="11840" spans="1:7" x14ac:dyDescent="0.25">
      <c r="A11840" s="52">
        <v>2019</v>
      </c>
      <c r="B11840" s="53" t="str">
        <f t="shared" si="368"/>
        <v>2019_SD45</v>
      </c>
      <c r="C11840" s="52" t="s">
        <v>388</v>
      </c>
      <c r="D11840" s="52" t="s">
        <v>470</v>
      </c>
      <c r="E11840" s="53" t="str">
        <f t="shared" si="369"/>
        <v>2019_SDMARSHALL</v>
      </c>
      <c r="F11840" s="52">
        <v>484350</v>
      </c>
      <c r="G11840" s="53">
        <f t="array" ref="G11840">SUM(IF(A11840=A$5:A11840,IF(C11840=C$5:C11840,1,0),0))</f>
        <v>45</v>
      </c>
    </row>
    <row r="11841" spans="1:7" x14ac:dyDescent="0.25">
      <c r="A11841" s="52">
        <v>2019</v>
      </c>
      <c r="B11841" s="53" t="str">
        <f t="shared" si="368"/>
        <v>2019_SD46</v>
      </c>
      <c r="C11841" s="52" t="s">
        <v>388</v>
      </c>
      <c r="D11841" s="52" t="s">
        <v>971</v>
      </c>
      <c r="E11841" s="53" t="str">
        <f t="shared" si="369"/>
        <v>2019_SDMEADE</v>
      </c>
      <c r="F11841" s="52">
        <v>484350</v>
      </c>
      <c r="G11841" s="53">
        <f t="array" ref="G11841">SUM(IF(A11841=A$5:A11841,IF(C11841=C$5:C11841,1,0),0))</f>
        <v>46</v>
      </c>
    </row>
    <row r="11842" spans="1:7" x14ac:dyDescent="0.25">
      <c r="A11842" s="52">
        <v>2019</v>
      </c>
      <c r="B11842" s="53" t="str">
        <f t="shared" si="368"/>
        <v>2019_SD47</v>
      </c>
      <c r="C11842" s="52" t="s">
        <v>388</v>
      </c>
      <c r="D11842" s="52" t="s">
        <v>1713</v>
      </c>
      <c r="E11842" s="53" t="str">
        <f t="shared" si="369"/>
        <v>2019_SDMELLETTE</v>
      </c>
      <c r="F11842" s="52">
        <v>484350</v>
      </c>
      <c r="G11842" s="53">
        <f t="array" ref="G11842">SUM(IF(A11842=A$5:A11842,IF(C11842=C$5:C11842,1,0),0))</f>
        <v>47</v>
      </c>
    </row>
    <row r="11843" spans="1:7" x14ac:dyDescent="0.25">
      <c r="A11843" s="52">
        <v>2019</v>
      </c>
      <c r="B11843" s="53" t="str">
        <f t="shared" si="368"/>
        <v>2019_SD48</v>
      </c>
      <c r="C11843" s="52" t="s">
        <v>388</v>
      </c>
      <c r="D11843" s="52" t="s">
        <v>1714</v>
      </c>
      <c r="E11843" s="53" t="str">
        <f t="shared" si="369"/>
        <v>2019_SDMINER</v>
      </c>
      <c r="F11843" s="52">
        <v>484350</v>
      </c>
      <c r="G11843" s="53">
        <f t="array" ref="G11843">SUM(IF(A11843=A$5:A11843,IF(C11843=C$5:C11843,1,0),0))</f>
        <v>48</v>
      </c>
    </row>
    <row r="11844" spans="1:7" x14ac:dyDescent="0.25">
      <c r="A11844" s="52">
        <v>2019</v>
      </c>
      <c r="B11844" s="53" t="str">
        <f t="shared" si="368"/>
        <v>2019_SD49</v>
      </c>
      <c r="C11844" s="52" t="s">
        <v>388</v>
      </c>
      <c r="D11844" s="52" t="s">
        <v>1715</v>
      </c>
      <c r="E11844" s="53" t="str">
        <f t="shared" si="369"/>
        <v>2019_SDMINNEHAHA</v>
      </c>
      <c r="F11844" s="52">
        <v>484350</v>
      </c>
      <c r="G11844" s="53">
        <f t="array" ref="G11844">SUM(IF(A11844=A$5:A11844,IF(C11844=C$5:C11844,1,0),0))</f>
        <v>49</v>
      </c>
    </row>
    <row r="11845" spans="1:7" x14ac:dyDescent="0.25">
      <c r="A11845" s="52">
        <v>2019</v>
      </c>
      <c r="B11845" s="53" t="str">
        <f t="shared" si="368"/>
        <v>2019_SD50</v>
      </c>
      <c r="C11845" s="52" t="s">
        <v>388</v>
      </c>
      <c r="D11845" s="52" t="s">
        <v>1716</v>
      </c>
      <c r="E11845" s="53" t="str">
        <f t="shared" si="369"/>
        <v>2019_SDMOODY</v>
      </c>
      <c r="F11845" s="52">
        <v>484350</v>
      </c>
      <c r="G11845" s="53">
        <f t="array" ref="G11845">SUM(IF(A11845=A$5:A11845,IF(C11845=C$5:C11845,1,0),0))</f>
        <v>50</v>
      </c>
    </row>
    <row r="11846" spans="1:7" x14ac:dyDescent="0.25">
      <c r="A11846" s="52">
        <v>2019</v>
      </c>
      <c r="B11846" s="53" t="str">
        <f t="shared" ref="B11846:B11909" si="370">A11846&amp;"_"&amp;C11846&amp;G11846</f>
        <v>2019_SD51</v>
      </c>
      <c r="C11846" s="52" t="s">
        <v>388</v>
      </c>
      <c r="D11846" s="52" t="s">
        <v>1717</v>
      </c>
      <c r="E11846" s="53" t="str">
        <f t="shared" ref="E11846:E11909" si="371">A11846&amp;"_"&amp;C11846&amp;D11846</f>
        <v>2019_SDOGLALA LAKOTA</v>
      </c>
      <c r="F11846" s="52">
        <v>484350</v>
      </c>
      <c r="G11846" s="53">
        <f t="array" ref="G11846">SUM(IF(A11846=A$5:A11846,IF(C11846=C$5:C11846,1,0),0))</f>
        <v>51</v>
      </c>
    </row>
    <row r="11847" spans="1:7" x14ac:dyDescent="0.25">
      <c r="A11847" s="52">
        <v>2019</v>
      </c>
      <c r="B11847" s="53" t="str">
        <f t="shared" si="370"/>
        <v>2019_SD52</v>
      </c>
      <c r="C11847" s="52" t="s">
        <v>388</v>
      </c>
      <c r="D11847" s="52" t="s">
        <v>1219</v>
      </c>
      <c r="E11847" s="53" t="str">
        <f t="shared" si="371"/>
        <v>2019_SDPENNINGTON</v>
      </c>
      <c r="F11847" s="52">
        <v>484350</v>
      </c>
      <c r="G11847" s="53">
        <f t="array" ref="G11847">SUM(IF(A11847=A$5:A11847,IF(C11847=C$5:C11847,1,0),0))</f>
        <v>52</v>
      </c>
    </row>
    <row r="11848" spans="1:7" x14ac:dyDescent="0.25">
      <c r="A11848" s="52">
        <v>2019</v>
      </c>
      <c r="B11848" s="53" t="str">
        <f t="shared" si="370"/>
        <v>2019_SD53</v>
      </c>
      <c r="C11848" s="52" t="s">
        <v>388</v>
      </c>
      <c r="D11848" s="52" t="s">
        <v>1381</v>
      </c>
      <c r="E11848" s="53" t="str">
        <f t="shared" si="371"/>
        <v>2019_SDPERKINS</v>
      </c>
      <c r="F11848" s="52">
        <v>484350</v>
      </c>
      <c r="G11848" s="53">
        <f t="array" ref="G11848">SUM(IF(A11848=A$5:A11848,IF(C11848=C$5:C11848,1,0),0))</f>
        <v>53</v>
      </c>
    </row>
    <row r="11849" spans="1:7" x14ac:dyDescent="0.25">
      <c r="A11849" s="52">
        <v>2019</v>
      </c>
      <c r="B11849" s="53" t="str">
        <f t="shared" si="370"/>
        <v>2019_SD54</v>
      </c>
      <c r="C11849" s="52" t="s">
        <v>388</v>
      </c>
      <c r="D11849" s="52" t="s">
        <v>1659</v>
      </c>
      <c r="E11849" s="53" t="str">
        <f t="shared" si="371"/>
        <v>2019_SDPOTTER</v>
      </c>
      <c r="F11849" s="52">
        <v>484350</v>
      </c>
      <c r="G11849" s="53">
        <f t="array" ref="G11849">SUM(IF(A11849=A$5:A11849,IF(C11849=C$5:C11849,1,0),0))</f>
        <v>54</v>
      </c>
    </row>
    <row r="11850" spans="1:7" x14ac:dyDescent="0.25">
      <c r="A11850" s="52">
        <v>2019</v>
      </c>
      <c r="B11850" s="53" t="str">
        <f t="shared" si="370"/>
        <v>2019_SD55</v>
      </c>
      <c r="C11850" s="52" t="s">
        <v>388</v>
      </c>
      <c r="D11850" s="52" t="s">
        <v>1718</v>
      </c>
      <c r="E11850" s="53" t="str">
        <f t="shared" si="371"/>
        <v>2019_SDROBERTS</v>
      </c>
      <c r="F11850" s="52">
        <v>484350</v>
      </c>
      <c r="G11850" s="53">
        <f t="array" ref="G11850">SUM(IF(A11850=A$5:A11850,IF(C11850=C$5:C11850,1,0),0))</f>
        <v>55</v>
      </c>
    </row>
    <row r="11851" spans="1:7" x14ac:dyDescent="0.25">
      <c r="A11851" s="52">
        <v>2019</v>
      </c>
      <c r="B11851" s="53" t="str">
        <f t="shared" si="370"/>
        <v>2019_SD56</v>
      </c>
      <c r="C11851" s="52" t="s">
        <v>388</v>
      </c>
      <c r="D11851" s="52" t="s">
        <v>1719</v>
      </c>
      <c r="E11851" s="53" t="str">
        <f t="shared" si="371"/>
        <v>2019_SDSANBORN</v>
      </c>
      <c r="F11851" s="52">
        <v>484350</v>
      </c>
      <c r="G11851" s="53">
        <f t="array" ref="G11851">SUM(IF(A11851=A$5:A11851,IF(C11851=C$5:C11851,1,0),0))</f>
        <v>56</v>
      </c>
    </row>
    <row r="11852" spans="1:7" x14ac:dyDescent="0.25">
      <c r="A11852" s="52">
        <v>2019</v>
      </c>
      <c r="B11852" s="53" t="str">
        <f t="shared" si="370"/>
        <v>2019_SD57</v>
      </c>
      <c r="C11852" s="52" t="s">
        <v>388</v>
      </c>
      <c r="D11852" s="52" t="s">
        <v>1720</v>
      </c>
      <c r="E11852" s="53" t="str">
        <f t="shared" si="371"/>
        <v>2019_SDSPINK</v>
      </c>
      <c r="F11852" s="52">
        <v>484350</v>
      </c>
      <c r="G11852" s="53">
        <f t="array" ref="G11852">SUM(IF(A11852=A$5:A11852,IF(C11852=C$5:C11852,1,0),0))</f>
        <v>57</v>
      </c>
    </row>
    <row r="11853" spans="1:7" x14ac:dyDescent="0.25">
      <c r="A11853" s="52">
        <v>2019</v>
      </c>
      <c r="B11853" s="53" t="str">
        <f t="shared" si="370"/>
        <v>2019_SD58</v>
      </c>
      <c r="C11853" s="52" t="s">
        <v>388</v>
      </c>
      <c r="D11853" s="52" t="s">
        <v>1721</v>
      </c>
      <c r="E11853" s="53" t="str">
        <f t="shared" si="371"/>
        <v>2019_SDSTANLEY</v>
      </c>
      <c r="F11853" s="52">
        <v>484350</v>
      </c>
      <c r="G11853" s="53">
        <f t="array" ref="G11853">SUM(IF(A11853=A$5:A11853,IF(C11853=C$5:C11853,1,0),0))</f>
        <v>58</v>
      </c>
    </row>
    <row r="11854" spans="1:7" x14ac:dyDescent="0.25">
      <c r="A11854" s="52">
        <v>2019</v>
      </c>
      <c r="B11854" s="53" t="str">
        <f t="shared" si="370"/>
        <v>2019_SD59</v>
      </c>
      <c r="C11854" s="52" t="s">
        <v>388</v>
      </c>
      <c r="D11854" s="52" t="s">
        <v>1722</v>
      </c>
      <c r="E11854" s="53" t="str">
        <f t="shared" si="371"/>
        <v>2019_SDSULLY</v>
      </c>
      <c r="F11854" s="52">
        <v>484350</v>
      </c>
      <c r="G11854" s="53">
        <f t="array" ref="G11854">SUM(IF(A11854=A$5:A11854,IF(C11854=C$5:C11854,1,0),0))</f>
        <v>59</v>
      </c>
    </row>
    <row r="11855" spans="1:7" x14ac:dyDescent="0.25">
      <c r="A11855" s="52">
        <v>2019</v>
      </c>
      <c r="B11855" s="53" t="str">
        <f t="shared" si="370"/>
        <v>2019_SD60</v>
      </c>
      <c r="C11855" s="52" t="s">
        <v>388</v>
      </c>
      <c r="D11855" s="52" t="s">
        <v>1049</v>
      </c>
      <c r="E11855" s="53" t="str">
        <f t="shared" si="371"/>
        <v>2019_SDTODD</v>
      </c>
      <c r="F11855" s="52">
        <v>484350</v>
      </c>
      <c r="G11855" s="53">
        <f t="array" ref="G11855">SUM(IF(A11855=A$5:A11855,IF(C11855=C$5:C11855,1,0),0))</f>
        <v>60</v>
      </c>
    </row>
    <row r="11856" spans="1:7" x14ac:dyDescent="0.25">
      <c r="A11856" s="52">
        <v>2019</v>
      </c>
      <c r="B11856" s="53" t="str">
        <f t="shared" si="370"/>
        <v>2019_SD61</v>
      </c>
      <c r="C11856" s="52" t="s">
        <v>388</v>
      </c>
      <c r="D11856" s="52" t="s">
        <v>1723</v>
      </c>
      <c r="E11856" s="53" t="str">
        <f t="shared" si="371"/>
        <v>2019_SDTRIPP</v>
      </c>
      <c r="F11856" s="52">
        <v>484350</v>
      </c>
      <c r="G11856" s="53">
        <f t="array" ref="G11856">SUM(IF(A11856=A$5:A11856,IF(C11856=C$5:C11856,1,0),0))</f>
        <v>61</v>
      </c>
    </row>
    <row r="11857" spans="1:7" x14ac:dyDescent="0.25">
      <c r="A11857" s="52">
        <v>2019</v>
      </c>
      <c r="B11857" s="53" t="str">
        <f t="shared" si="370"/>
        <v>2019_SD62</v>
      </c>
      <c r="C11857" s="52" t="s">
        <v>388</v>
      </c>
      <c r="D11857" s="52" t="s">
        <v>766</v>
      </c>
      <c r="E11857" s="53" t="str">
        <f t="shared" si="371"/>
        <v>2019_SDTURNER</v>
      </c>
      <c r="F11857" s="52">
        <v>484350</v>
      </c>
      <c r="G11857" s="53">
        <f t="array" ref="G11857">SUM(IF(A11857=A$5:A11857,IF(C11857=C$5:C11857,1,0),0))</f>
        <v>62</v>
      </c>
    </row>
    <row r="11858" spans="1:7" x14ac:dyDescent="0.25">
      <c r="A11858" s="52">
        <v>2019</v>
      </c>
      <c r="B11858" s="53" t="str">
        <f t="shared" si="370"/>
        <v>2019_SD63</v>
      </c>
      <c r="C11858" s="52" t="s">
        <v>388</v>
      </c>
      <c r="D11858" s="52" t="s">
        <v>258</v>
      </c>
      <c r="E11858" s="53" t="str">
        <f t="shared" si="371"/>
        <v>2019_SDUNION</v>
      </c>
      <c r="F11858" s="52">
        <v>484350</v>
      </c>
      <c r="G11858" s="53">
        <f t="array" ref="G11858">SUM(IF(A11858=A$5:A11858,IF(C11858=C$5:C11858,1,0),0))</f>
        <v>63</v>
      </c>
    </row>
    <row r="11859" spans="1:7" x14ac:dyDescent="0.25">
      <c r="A11859" s="52">
        <v>2019</v>
      </c>
      <c r="B11859" s="53" t="str">
        <f t="shared" si="370"/>
        <v>2019_SD64</v>
      </c>
      <c r="C11859" s="52" t="s">
        <v>388</v>
      </c>
      <c r="D11859" s="52" t="s">
        <v>1724</v>
      </c>
      <c r="E11859" s="53" t="str">
        <f t="shared" si="371"/>
        <v>2019_SDWALWORTH</v>
      </c>
      <c r="F11859" s="52">
        <v>484350</v>
      </c>
      <c r="G11859" s="53">
        <f t="array" ref="G11859">SUM(IF(A11859=A$5:A11859,IF(C11859=C$5:C11859,1,0),0))</f>
        <v>64</v>
      </c>
    </row>
    <row r="11860" spans="1:7" x14ac:dyDescent="0.25">
      <c r="A11860" s="52">
        <v>2019</v>
      </c>
      <c r="B11860" s="53" t="str">
        <f t="shared" si="370"/>
        <v>2019_SD65</v>
      </c>
      <c r="C11860" s="52" t="s">
        <v>388</v>
      </c>
      <c r="D11860" s="52" t="s">
        <v>1725</v>
      </c>
      <c r="E11860" s="53" t="str">
        <f t="shared" si="371"/>
        <v>2019_SDYANKTON</v>
      </c>
      <c r="F11860" s="52">
        <v>484350</v>
      </c>
      <c r="G11860" s="53">
        <f t="array" ref="G11860">SUM(IF(A11860=A$5:A11860,IF(C11860=C$5:C11860,1,0),0))</f>
        <v>65</v>
      </c>
    </row>
    <row r="11861" spans="1:7" x14ac:dyDescent="0.25">
      <c r="A11861" s="52">
        <v>2019</v>
      </c>
      <c r="B11861" s="53" t="str">
        <f t="shared" si="370"/>
        <v>2019_SD66</v>
      </c>
      <c r="C11861" s="52" t="s">
        <v>388</v>
      </c>
      <c r="D11861" s="52" t="s">
        <v>1726</v>
      </c>
      <c r="E11861" s="53" t="str">
        <f t="shared" si="371"/>
        <v>2019_SDZIEBACH</v>
      </c>
      <c r="F11861" s="52">
        <v>484350</v>
      </c>
      <c r="G11861" s="53">
        <f t="array" ref="G11861">SUM(IF(A11861=A$5:A11861,IF(C11861=C$5:C11861,1,0),0))</f>
        <v>66</v>
      </c>
    </row>
    <row r="11862" spans="1:7" x14ac:dyDescent="0.25">
      <c r="A11862" s="52">
        <v>2019</v>
      </c>
      <c r="B11862" s="53" t="str">
        <f t="shared" si="370"/>
        <v>2019_TN1</v>
      </c>
      <c r="C11862" s="52" t="s">
        <v>282</v>
      </c>
      <c r="D11862" s="52" t="s">
        <v>939</v>
      </c>
      <c r="E11862" s="53" t="str">
        <f t="shared" si="371"/>
        <v>2019_TNANDERSON</v>
      </c>
      <c r="F11862" s="52">
        <v>484350</v>
      </c>
      <c r="G11862" s="53">
        <f t="array" ref="G11862">SUM(IF(A11862=A$5:A11862,IF(C11862=C$5:C11862,1,0),0))</f>
        <v>1</v>
      </c>
    </row>
    <row r="11863" spans="1:7" x14ac:dyDescent="0.25">
      <c r="A11863" s="52">
        <v>2019</v>
      </c>
      <c r="B11863" s="53" t="str">
        <f t="shared" si="370"/>
        <v>2019_TN2</v>
      </c>
      <c r="C11863" s="52" t="s">
        <v>282</v>
      </c>
      <c r="D11863" s="52" t="s">
        <v>1636</v>
      </c>
      <c r="E11863" s="53" t="str">
        <f t="shared" si="371"/>
        <v>2019_TNBEDFORD</v>
      </c>
      <c r="F11863" s="52">
        <v>484350</v>
      </c>
      <c r="G11863" s="53">
        <f t="array" ref="G11863">SUM(IF(A11863=A$5:A11863,IF(C11863=C$5:C11863,1,0),0))</f>
        <v>2</v>
      </c>
    </row>
    <row r="11864" spans="1:7" x14ac:dyDescent="0.25">
      <c r="A11864" s="52">
        <v>2019</v>
      </c>
      <c r="B11864" s="53" t="str">
        <f t="shared" si="370"/>
        <v>2019_TN3</v>
      </c>
      <c r="C11864" s="52" t="s">
        <v>282</v>
      </c>
      <c r="D11864" s="52" t="s">
        <v>503</v>
      </c>
      <c r="E11864" s="53" t="str">
        <f t="shared" si="371"/>
        <v>2019_TNBENTON</v>
      </c>
      <c r="F11864" s="52">
        <v>484350</v>
      </c>
      <c r="G11864" s="53">
        <f t="array" ref="G11864">SUM(IF(A11864=A$5:A11864,IF(C11864=C$5:C11864,1,0),0))</f>
        <v>3</v>
      </c>
    </row>
    <row r="11865" spans="1:7" x14ac:dyDescent="0.25">
      <c r="A11865" s="52">
        <v>2019</v>
      </c>
      <c r="B11865" s="53" t="str">
        <f t="shared" si="370"/>
        <v>2019_TN4</v>
      </c>
      <c r="C11865" s="52" t="s">
        <v>282</v>
      </c>
      <c r="D11865" s="52" t="s">
        <v>1727</v>
      </c>
      <c r="E11865" s="53" t="str">
        <f t="shared" si="371"/>
        <v>2019_TNBLEDSOE</v>
      </c>
      <c r="F11865" s="52">
        <v>484350</v>
      </c>
      <c r="G11865" s="53">
        <f t="array" ref="G11865">SUM(IF(A11865=A$5:A11865,IF(C11865=C$5:C11865,1,0),0))</f>
        <v>4</v>
      </c>
    </row>
    <row r="11866" spans="1:7" x14ac:dyDescent="0.25">
      <c r="A11866" s="52">
        <v>2019</v>
      </c>
      <c r="B11866" s="53" t="str">
        <f t="shared" si="370"/>
        <v>2019_TN5</v>
      </c>
      <c r="C11866" s="52" t="s">
        <v>282</v>
      </c>
      <c r="D11866" s="52" t="s">
        <v>431</v>
      </c>
      <c r="E11866" s="53" t="str">
        <f t="shared" si="371"/>
        <v>2019_TNBLOUNT</v>
      </c>
      <c r="F11866" s="52">
        <v>484350</v>
      </c>
      <c r="G11866" s="53">
        <f t="array" ref="G11866">SUM(IF(A11866=A$5:A11866,IF(C11866=C$5:C11866,1,0),0))</f>
        <v>5</v>
      </c>
    </row>
    <row r="11867" spans="1:7" x14ac:dyDescent="0.25">
      <c r="A11867" s="52">
        <v>2019</v>
      </c>
      <c r="B11867" s="53" t="str">
        <f t="shared" si="370"/>
        <v>2019_TN6</v>
      </c>
      <c r="C11867" s="52" t="s">
        <v>282</v>
      </c>
      <c r="D11867" s="52" t="s">
        <v>505</v>
      </c>
      <c r="E11867" s="53" t="str">
        <f t="shared" si="371"/>
        <v>2019_TNBRADLEY</v>
      </c>
      <c r="F11867" s="52">
        <v>484350</v>
      </c>
      <c r="G11867" s="53">
        <f t="array" ref="G11867">SUM(IF(A11867=A$5:A11867,IF(C11867=C$5:C11867,1,0),0))</f>
        <v>6</v>
      </c>
    </row>
    <row r="11868" spans="1:7" x14ac:dyDescent="0.25">
      <c r="A11868" s="52">
        <v>2019</v>
      </c>
      <c r="B11868" s="53" t="str">
        <f t="shared" si="370"/>
        <v>2019_TN7</v>
      </c>
      <c r="C11868" s="52" t="s">
        <v>282</v>
      </c>
      <c r="D11868" s="52" t="s">
        <v>1013</v>
      </c>
      <c r="E11868" s="53" t="str">
        <f t="shared" si="371"/>
        <v>2019_TNCAMPBELL</v>
      </c>
      <c r="F11868" s="52">
        <v>484350</v>
      </c>
      <c r="G11868" s="53">
        <f t="array" ref="G11868">SUM(IF(A11868=A$5:A11868,IF(C11868=C$5:C11868,1,0),0))</f>
        <v>7</v>
      </c>
    </row>
    <row r="11869" spans="1:7" x14ac:dyDescent="0.25">
      <c r="A11869" s="52">
        <v>2019</v>
      </c>
      <c r="B11869" s="53" t="str">
        <f t="shared" si="370"/>
        <v>2019_TN8</v>
      </c>
      <c r="C11869" s="52" t="s">
        <v>282</v>
      </c>
      <c r="D11869" s="52" t="s">
        <v>283</v>
      </c>
      <c r="E11869" s="53" t="str">
        <f t="shared" si="371"/>
        <v>2019_TNCANNON</v>
      </c>
      <c r="F11869" s="52">
        <v>534750</v>
      </c>
      <c r="G11869" s="53">
        <f t="array" ref="G11869">SUM(IF(A11869=A$5:A11869,IF(C11869=C$5:C11869,1,0),0))</f>
        <v>8</v>
      </c>
    </row>
    <row r="11870" spans="1:7" x14ac:dyDescent="0.25">
      <c r="A11870" s="52">
        <v>2019</v>
      </c>
      <c r="B11870" s="53" t="str">
        <f t="shared" si="370"/>
        <v>2019_TN9</v>
      </c>
      <c r="C11870" s="52" t="s">
        <v>282</v>
      </c>
      <c r="D11870" s="52" t="s">
        <v>227</v>
      </c>
      <c r="E11870" s="53" t="str">
        <f t="shared" si="371"/>
        <v>2019_TNCARROLL</v>
      </c>
      <c r="F11870" s="52">
        <v>484350</v>
      </c>
      <c r="G11870" s="53">
        <f t="array" ref="G11870">SUM(IF(A11870=A$5:A11870,IF(C11870=C$5:C11870,1,0),0))</f>
        <v>9</v>
      </c>
    </row>
    <row r="11871" spans="1:7" x14ac:dyDescent="0.25">
      <c r="A11871" s="52">
        <v>2019</v>
      </c>
      <c r="B11871" s="53" t="str">
        <f t="shared" si="370"/>
        <v>2019_TN10</v>
      </c>
      <c r="C11871" s="52" t="s">
        <v>282</v>
      </c>
      <c r="D11871" s="52" t="s">
        <v>1015</v>
      </c>
      <c r="E11871" s="53" t="str">
        <f t="shared" si="371"/>
        <v>2019_TNCARTER</v>
      </c>
      <c r="F11871" s="52">
        <v>484350</v>
      </c>
      <c r="G11871" s="53">
        <f t="array" ref="G11871">SUM(IF(A11871=A$5:A11871,IF(C11871=C$5:C11871,1,0),0))</f>
        <v>10</v>
      </c>
    </row>
    <row r="11872" spans="1:7" x14ac:dyDescent="0.25">
      <c r="A11872" s="52">
        <v>2019</v>
      </c>
      <c r="B11872" s="53" t="str">
        <f t="shared" si="370"/>
        <v>2019_TN11</v>
      </c>
      <c r="C11872" s="52" t="s">
        <v>282</v>
      </c>
      <c r="D11872" s="52" t="s">
        <v>284</v>
      </c>
      <c r="E11872" s="53" t="str">
        <f t="shared" si="371"/>
        <v>2019_TNCHEATHAM</v>
      </c>
      <c r="F11872" s="52">
        <v>534750</v>
      </c>
      <c r="G11872" s="53">
        <f t="array" ref="G11872">SUM(IF(A11872=A$5:A11872,IF(C11872=C$5:C11872,1,0),0))</f>
        <v>11</v>
      </c>
    </row>
    <row r="11873" spans="1:7" x14ac:dyDescent="0.25">
      <c r="A11873" s="52">
        <v>2019</v>
      </c>
      <c r="B11873" s="53" t="str">
        <f t="shared" si="370"/>
        <v>2019_TN12</v>
      </c>
      <c r="C11873" s="52" t="s">
        <v>282</v>
      </c>
      <c r="D11873" s="52" t="s">
        <v>1642</v>
      </c>
      <c r="E11873" s="53" t="str">
        <f t="shared" si="371"/>
        <v>2019_TNCHESTER</v>
      </c>
      <c r="F11873" s="52">
        <v>484350</v>
      </c>
      <c r="G11873" s="53">
        <f t="array" ref="G11873">SUM(IF(A11873=A$5:A11873,IF(C11873=C$5:C11873,1,0),0))</f>
        <v>12</v>
      </c>
    </row>
    <row r="11874" spans="1:7" x14ac:dyDescent="0.25">
      <c r="A11874" s="52">
        <v>2019</v>
      </c>
      <c r="B11874" s="53" t="str">
        <f t="shared" si="370"/>
        <v>2019_TN13</v>
      </c>
      <c r="C11874" s="52" t="s">
        <v>282</v>
      </c>
      <c r="D11874" s="52" t="s">
        <v>1064</v>
      </c>
      <c r="E11874" s="53" t="str">
        <f t="shared" si="371"/>
        <v>2019_TNCLAIBORNE</v>
      </c>
      <c r="F11874" s="52">
        <v>484350</v>
      </c>
      <c r="G11874" s="53">
        <f t="array" ref="G11874">SUM(IF(A11874=A$5:A11874,IF(C11874=C$5:C11874,1,0),0))</f>
        <v>13</v>
      </c>
    </row>
    <row r="11875" spans="1:7" x14ac:dyDescent="0.25">
      <c r="A11875" s="52">
        <v>2019</v>
      </c>
      <c r="B11875" s="53" t="str">
        <f t="shared" si="370"/>
        <v>2019_TN14</v>
      </c>
      <c r="C11875" s="52" t="s">
        <v>282</v>
      </c>
      <c r="D11875" s="52" t="s">
        <v>439</v>
      </c>
      <c r="E11875" s="53" t="str">
        <f t="shared" si="371"/>
        <v>2019_TNCLAY</v>
      </c>
      <c r="F11875" s="52">
        <v>484350</v>
      </c>
      <c r="G11875" s="53">
        <f t="array" ref="G11875">SUM(IF(A11875=A$5:A11875,IF(C11875=C$5:C11875,1,0),0))</f>
        <v>14</v>
      </c>
    </row>
    <row r="11876" spans="1:7" x14ac:dyDescent="0.25">
      <c r="A11876" s="52">
        <v>2019</v>
      </c>
      <c r="B11876" s="53" t="str">
        <f t="shared" si="370"/>
        <v>2019_TN15</v>
      </c>
      <c r="C11876" s="52" t="s">
        <v>282</v>
      </c>
      <c r="D11876" s="52" t="s">
        <v>1728</v>
      </c>
      <c r="E11876" s="53" t="str">
        <f t="shared" si="371"/>
        <v>2019_TNCOCKE</v>
      </c>
      <c r="F11876" s="52">
        <v>484350</v>
      </c>
      <c r="G11876" s="53">
        <f t="array" ref="G11876">SUM(IF(A11876=A$5:A11876,IF(C11876=C$5:C11876,1,0),0))</f>
        <v>15</v>
      </c>
    </row>
    <row r="11877" spans="1:7" x14ac:dyDescent="0.25">
      <c r="A11877" s="52">
        <v>2019</v>
      </c>
      <c r="B11877" s="53" t="str">
        <f t="shared" si="370"/>
        <v>2019_TN16</v>
      </c>
      <c r="C11877" s="52" t="s">
        <v>282</v>
      </c>
      <c r="D11877" s="52" t="s">
        <v>441</v>
      </c>
      <c r="E11877" s="53" t="str">
        <f t="shared" si="371"/>
        <v>2019_TNCOFFEE</v>
      </c>
      <c r="F11877" s="52">
        <v>484350</v>
      </c>
      <c r="G11877" s="53">
        <f t="array" ref="G11877">SUM(IF(A11877=A$5:A11877,IF(C11877=C$5:C11877,1,0),0))</f>
        <v>16</v>
      </c>
    </row>
    <row r="11878" spans="1:7" x14ac:dyDescent="0.25">
      <c r="A11878" s="52">
        <v>2019</v>
      </c>
      <c r="B11878" s="53" t="str">
        <f t="shared" si="370"/>
        <v>2019_TN17</v>
      </c>
      <c r="C11878" s="52" t="s">
        <v>282</v>
      </c>
      <c r="D11878" s="52" t="s">
        <v>1729</v>
      </c>
      <c r="E11878" s="53" t="str">
        <f t="shared" si="371"/>
        <v>2019_TNCROCKETT</v>
      </c>
      <c r="F11878" s="52">
        <v>484350</v>
      </c>
      <c r="G11878" s="53">
        <f t="array" ref="G11878">SUM(IF(A11878=A$5:A11878,IF(C11878=C$5:C11878,1,0),0))</f>
        <v>17</v>
      </c>
    </row>
    <row r="11879" spans="1:7" x14ac:dyDescent="0.25">
      <c r="A11879" s="52">
        <v>2019</v>
      </c>
      <c r="B11879" s="53" t="str">
        <f t="shared" si="370"/>
        <v>2019_TN18</v>
      </c>
      <c r="C11879" s="52" t="s">
        <v>282</v>
      </c>
      <c r="D11879" s="52" t="s">
        <v>310</v>
      </c>
      <c r="E11879" s="53" t="str">
        <f t="shared" si="371"/>
        <v>2019_TNCUMBERLAND</v>
      </c>
      <c r="F11879" s="52">
        <v>484350</v>
      </c>
      <c r="G11879" s="53">
        <f t="array" ref="G11879">SUM(IF(A11879=A$5:A11879,IF(C11879=C$5:C11879,1,0),0))</f>
        <v>18</v>
      </c>
    </row>
    <row r="11880" spans="1:7" x14ac:dyDescent="0.25">
      <c r="A11880" s="52">
        <v>2019</v>
      </c>
      <c r="B11880" s="53" t="str">
        <f t="shared" si="370"/>
        <v>2019_TN19</v>
      </c>
      <c r="C11880" s="52" t="s">
        <v>282</v>
      </c>
      <c r="D11880" s="52" t="s">
        <v>285</v>
      </c>
      <c r="E11880" s="53" t="str">
        <f t="shared" si="371"/>
        <v>2019_TNDAVIDSON</v>
      </c>
      <c r="F11880" s="52">
        <v>534750</v>
      </c>
      <c r="G11880" s="53">
        <f t="array" ref="G11880">SUM(IF(A11880=A$5:A11880,IF(C11880=C$5:C11880,1,0),0))</f>
        <v>19</v>
      </c>
    </row>
    <row r="11881" spans="1:7" x14ac:dyDescent="0.25">
      <c r="A11881" s="52">
        <v>2019</v>
      </c>
      <c r="B11881" s="53" t="str">
        <f t="shared" si="370"/>
        <v>2019_TN20</v>
      </c>
      <c r="C11881" s="52" t="s">
        <v>282</v>
      </c>
      <c r="D11881" s="52" t="s">
        <v>702</v>
      </c>
      <c r="E11881" s="53" t="str">
        <f t="shared" si="371"/>
        <v>2019_TNDECATUR</v>
      </c>
      <c r="F11881" s="52">
        <v>484350</v>
      </c>
      <c r="G11881" s="53">
        <f t="array" ref="G11881">SUM(IF(A11881=A$5:A11881,IF(C11881=C$5:C11881,1,0),0))</f>
        <v>20</v>
      </c>
    </row>
    <row r="11882" spans="1:7" x14ac:dyDescent="0.25">
      <c r="A11882" s="52">
        <v>2019</v>
      </c>
      <c r="B11882" s="53" t="str">
        <f t="shared" si="370"/>
        <v>2019_TN21</v>
      </c>
      <c r="C11882" s="52" t="s">
        <v>282</v>
      </c>
      <c r="D11882" s="52" t="s">
        <v>703</v>
      </c>
      <c r="E11882" s="53" t="str">
        <f t="shared" si="371"/>
        <v>2019_TNDEKALB</v>
      </c>
      <c r="F11882" s="52">
        <v>484350</v>
      </c>
      <c r="G11882" s="53">
        <f t="array" ref="G11882">SUM(IF(A11882=A$5:A11882,IF(C11882=C$5:C11882,1,0),0))</f>
        <v>21</v>
      </c>
    </row>
    <row r="11883" spans="1:7" x14ac:dyDescent="0.25">
      <c r="A11883" s="52">
        <v>2019</v>
      </c>
      <c r="B11883" s="53" t="str">
        <f t="shared" si="370"/>
        <v>2019_TN22</v>
      </c>
      <c r="C11883" s="52" t="s">
        <v>282</v>
      </c>
      <c r="D11883" s="52" t="s">
        <v>286</v>
      </c>
      <c r="E11883" s="53" t="str">
        <f t="shared" si="371"/>
        <v>2019_TNDICKSON</v>
      </c>
      <c r="F11883" s="52">
        <v>534750</v>
      </c>
      <c r="G11883" s="53">
        <f t="array" ref="G11883">SUM(IF(A11883=A$5:A11883,IF(C11883=C$5:C11883,1,0),0))</f>
        <v>22</v>
      </c>
    </row>
    <row r="11884" spans="1:7" x14ac:dyDescent="0.25">
      <c r="A11884" s="52">
        <v>2019</v>
      </c>
      <c r="B11884" s="53" t="str">
        <f t="shared" si="370"/>
        <v>2019_TN23</v>
      </c>
      <c r="C11884" s="52" t="s">
        <v>282</v>
      </c>
      <c r="D11884" s="52" t="s">
        <v>1730</v>
      </c>
      <c r="E11884" s="53" t="str">
        <f t="shared" si="371"/>
        <v>2019_TNDYER</v>
      </c>
      <c r="F11884" s="52">
        <v>484350</v>
      </c>
      <c r="G11884" s="53">
        <f t="array" ref="G11884">SUM(IF(A11884=A$5:A11884,IF(C11884=C$5:C11884,1,0),0))</f>
        <v>23</v>
      </c>
    </row>
    <row r="11885" spans="1:7" x14ac:dyDescent="0.25">
      <c r="A11885" s="52">
        <v>2019</v>
      </c>
      <c r="B11885" s="53" t="str">
        <f t="shared" si="370"/>
        <v>2019_TN24</v>
      </c>
      <c r="C11885" s="52" t="s">
        <v>282</v>
      </c>
      <c r="D11885" s="52" t="s">
        <v>454</v>
      </c>
      <c r="E11885" s="53" t="str">
        <f t="shared" si="371"/>
        <v>2019_TNFAYETTE</v>
      </c>
      <c r="F11885" s="52">
        <v>484350</v>
      </c>
      <c r="G11885" s="53">
        <f t="array" ref="G11885">SUM(IF(A11885=A$5:A11885,IF(C11885=C$5:C11885,1,0),0))</f>
        <v>24</v>
      </c>
    </row>
    <row r="11886" spans="1:7" x14ac:dyDescent="0.25">
      <c r="A11886" s="52">
        <v>2019</v>
      </c>
      <c r="B11886" s="53" t="str">
        <f t="shared" si="370"/>
        <v>2019_TN25</v>
      </c>
      <c r="C11886" s="52" t="s">
        <v>282</v>
      </c>
      <c r="D11886" s="52" t="s">
        <v>1731</v>
      </c>
      <c r="E11886" s="53" t="str">
        <f t="shared" si="371"/>
        <v>2019_TNFENTRESS</v>
      </c>
      <c r="F11886" s="52">
        <v>484350</v>
      </c>
      <c r="G11886" s="53">
        <f t="array" ref="G11886">SUM(IF(A11886=A$5:A11886,IF(C11886=C$5:C11886,1,0),0))</f>
        <v>25</v>
      </c>
    </row>
    <row r="11887" spans="1:7" x14ac:dyDescent="0.25">
      <c r="A11887" s="52">
        <v>2019</v>
      </c>
      <c r="B11887" s="53" t="str">
        <f t="shared" si="370"/>
        <v>2019_TN26</v>
      </c>
      <c r="C11887" s="52" t="s">
        <v>282</v>
      </c>
      <c r="D11887" s="52" t="s">
        <v>455</v>
      </c>
      <c r="E11887" s="53" t="str">
        <f t="shared" si="371"/>
        <v>2019_TNFRANKLIN</v>
      </c>
      <c r="F11887" s="52">
        <v>484350</v>
      </c>
      <c r="G11887" s="53">
        <f t="array" ref="G11887">SUM(IF(A11887=A$5:A11887,IF(C11887=C$5:C11887,1,0),0))</f>
        <v>26</v>
      </c>
    </row>
    <row r="11888" spans="1:7" x14ac:dyDescent="0.25">
      <c r="A11888" s="52">
        <v>2019</v>
      </c>
      <c r="B11888" s="53" t="str">
        <f t="shared" si="370"/>
        <v>2019_TN27</v>
      </c>
      <c r="C11888" s="52" t="s">
        <v>282</v>
      </c>
      <c r="D11888" s="52" t="s">
        <v>866</v>
      </c>
      <c r="E11888" s="53" t="str">
        <f t="shared" si="371"/>
        <v>2019_TNGIBSON</v>
      </c>
      <c r="F11888" s="52">
        <v>484350</v>
      </c>
      <c r="G11888" s="53">
        <f t="array" ref="G11888">SUM(IF(A11888=A$5:A11888,IF(C11888=C$5:C11888,1,0),0))</f>
        <v>27</v>
      </c>
    </row>
    <row r="11889" spans="1:7" x14ac:dyDescent="0.25">
      <c r="A11889" s="52">
        <v>2019</v>
      </c>
      <c r="B11889" s="53" t="str">
        <f t="shared" si="370"/>
        <v>2019_TN28</v>
      </c>
      <c r="C11889" s="52" t="s">
        <v>282</v>
      </c>
      <c r="D11889" s="52" t="s">
        <v>1732</v>
      </c>
      <c r="E11889" s="53" t="str">
        <f t="shared" si="371"/>
        <v>2019_TNGILES</v>
      </c>
      <c r="F11889" s="52">
        <v>484350</v>
      </c>
      <c r="G11889" s="53">
        <f t="array" ref="G11889">SUM(IF(A11889=A$5:A11889,IF(C11889=C$5:C11889,1,0),0))</f>
        <v>28</v>
      </c>
    </row>
    <row r="11890" spans="1:7" x14ac:dyDescent="0.25">
      <c r="A11890" s="52">
        <v>2019</v>
      </c>
      <c r="B11890" s="53" t="str">
        <f t="shared" si="370"/>
        <v>2019_TN29</v>
      </c>
      <c r="C11890" s="52" t="s">
        <v>282</v>
      </c>
      <c r="D11890" s="52" t="s">
        <v>1733</v>
      </c>
      <c r="E11890" s="53" t="str">
        <f t="shared" si="371"/>
        <v>2019_TNGRAINGER</v>
      </c>
      <c r="F11890" s="52">
        <v>484350</v>
      </c>
      <c r="G11890" s="53">
        <f t="array" ref="G11890">SUM(IF(A11890=A$5:A11890,IF(C11890=C$5:C11890,1,0),0))</f>
        <v>29</v>
      </c>
    </row>
    <row r="11891" spans="1:7" x14ac:dyDescent="0.25">
      <c r="A11891" s="52">
        <v>2019</v>
      </c>
      <c r="B11891" s="53" t="str">
        <f t="shared" si="370"/>
        <v>2019_TN30</v>
      </c>
      <c r="C11891" s="52" t="s">
        <v>282</v>
      </c>
      <c r="D11891" s="52" t="s">
        <v>212</v>
      </c>
      <c r="E11891" s="53" t="str">
        <f t="shared" si="371"/>
        <v>2019_TNGREENE</v>
      </c>
      <c r="F11891" s="52">
        <v>484350</v>
      </c>
      <c r="G11891" s="53">
        <f t="array" ref="G11891">SUM(IF(A11891=A$5:A11891,IF(C11891=C$5:C11891,1,0),0))</f>
        <v>30</v>
      </c>
    </row>
    <row r="11892" spans="1:7" x14ac:dyDescent="0.25">
      <c r="A11892" s="52">
        <v>2019</v>
      </c>
      <c r="B11892" s="53" t="str">
        <f t="shared" si="370"/>
        <v>2019_TN31</v>
      </c>
      <c r="C11892" s="52" t="s">
        <v>282</v>
      </c>
      <c r="D11892" s="52" t="s">
        <v>821</v>
      </c>
      <c r="E11892" s="53" t="str">
        <f t="shared" si="371"/>
        <v>2019_TNGRUNDY</v>
      </c>
      <c r="F11892" s="52">
        <v>484350</v>
      </c>
      <c r="G11892" s="53">
        <f t="array" ref="G11892">SUM(IF(A11892=A$5:A11892,IF(C11892=C$5:C11892,1,0),0))</f>
        <v>31</v>
      </c>
    </row>
    <row r="11893" spans="1:7" x14ac:dyDescent="0.25">
      <c r="A11893" s="52">
        <v>2019</v>
      </c>
      <c r="B11893" s="53" t="str">
        <f t="shared" si="370"/>
        <v>2019_TN32</v>
      </c>
      <c r="C11893" s="52" t="s">
        <v>282</v>
      </c>
      <c r="D11893" s="52" t="s">
        <v>1734</v>
      </c>
      <c r="E11893" s="53" t="str">
        <f t="shared" si="371"/>
        <v>2019_TNHAMBLEN</v>
      </c>
      <c r="F11893" s="52">
        <v>484350</v>
      </c>
      <c r="G11893" s="53">
        <f t="array" ref="G11893">SUM(IF(A11893=A$5:A11893,IF(C11893=C$5:C11893,1,0),0))</f>
        <v>32</v>
      </c>
    </row>
    <row r="11894" spans="1:7" x14ac:dyDescent="0.25">
      <c r="A11894" s="52">
        <v>2019</v>
      </c>
      <c r="B11894" s="53" t="str">
        <f t="shared" si="370"/>
        <v>2019_TN33</v>
      </c>
      <c r="C11894" s="52" t="s">
        <v>282</v>
      </c>
      <c r="D11894" s="52" t="s">
        <v>642</v>
      </c>
      <c r="E11894" s="53" t="str">
        <f t="shared" si="371"/>
        <v>2019_TNHAMILTON</v>
      </c>
      <c r="F11894" s="52">
        <v>484350</v>
      </c>
      <c r="G11894" s="53">
        <f t="array" ref="G11894">SUM(IF(A11894=A$5:A11894,IF(C11894=C$5:C11894,1,0),0))</f>
        <v>33</v>
      </c>
    </row>
    <row r="11895" spans="1:7" x14ac:dyDescent="0.25">
      <c r="A11895" s="52">
        <v>2019</v>
      </c>
      <c r="B11895" s="53" t="str">
        <f t="shared" si="370"/>
        <v>2019_TN34</v>
      </c>
      <c r="C11895" s="52" t="s">
        <v>282</v>
      </c>
      <c r="D11895" s="52" t="s">
        <v>723</v>
      </c>
      <c r="E11895" s="53" t="str">
        <f t="shared" si="371"/>
        <v>2019_TNHANCOCK</v>
      </c>
      <c r="F11895" s="52">
        <v>484350</v>
      </c>
      <c r="G11895" s="53">
        <f t="array" ref="G11895">SUM(IF(A11895=A$5:A11895,IF(C11895=C$5:C11895,1,0),0))</f>
        <v>34</v>
      </c>
    </row>
    <row r="11896" spans="1:7" x14ac:dyDescent="0.25">
      <c r="A11896" s="52">
        <v>2019</v>
      </c>
      <c r="B11896" s="53" t="str">
        <f t="shared" si="370"/>
        <v>2019_TN35</v>
      </c>
      <c r="C11896" s="52" t="s">
        <v>282</v>
      </c>
      <c r="D11896" s="52" t="s">
        <v>1735</v>
      </c>
      <c r="E11896" s="53" t="str">
        <f t="shared" si="371"/>
        <v>2019_TNHARDEMAN</v>
      </c>
      <c r="F11896" s="52">
        <v>484350</v>
      </c>
      <c r="G11896" s="53">
        <f t="array" ref="G11896">SUM(IF(A11896=A$5:A11896,IF(C11896=C$5:C11896,1,0),0))</f>
        <v>35</v>
      </c>
    </row>
    <row r="11897" spans="1:7" x14ac:dyDescent="0.25">
      <c r="A11897" s="52">
        <v>2019</v>
      </c>
      <c r="B11897" s="53" t="str">
        <f t="shared" si="370"/>
        <v>2019_TN36</v>
      </c>
      <c r="C11897" s="52" t="s">
        <v>282</v>
      </c>
      <c r="D11897" s="52" t="s">
        <v>822</v>
      </c>
      <c r="E11897" s="53" t="str">
        <f t="shared" si="371"/>
        <v>2019_TNHARDIN</v>
      </c>
      <c r="F11897" s="52">
        <v>484350</v>
      </c>
      <c r="G11897" s="53">
        <f t="array" ref="G11897">SUM(IF(A11897=A$5:A11897,IF(C11897=C$5:C11897,1,0),0))</f>
        <v>36</v>
      </c>
    </row>
    <row r="11898" spans="1:7" x14ac:dyDescent="0.25">
      <c r="A11898" s="52">
        <v>2019</v>
      </c>
      <c r="B11898" s="53" t="str">
        <f t="shared" si="370"/>
        <v>2019_TN37</v>
      </c>
      <c r="C11898" s="52" t="s">
        <v>282</v>
      </c>
      <c r="D11898" s="52" t="s">
        <v>1736</v>
      </c>
      <c r="E11898" s="53" t="str">
        <f t="shared" si="371"/>
        <v>2019_TNHAWKINS</v>
      </c>
      <c r="F11898" s="52">
        <v>484350</v>
      </c>
      <c r="G11898" s="53">
        <f t="array" ref="G11898">SUM(IF(A11898=A$5:A11898,IF(C11898=C$5:C11898,1,0),0))</f>
        <v>37</v>
      </c>
    </row>
    <row r="11899" spans="1:7" x14ac:dyDescent="0.25">
      <c r="A11899" s="52">
        <v>2019</v>
      </c>
      <c r="B11899" s="53" t="str">
        <f t="shared" si="370"/>
        <v>2019_TN38</v>
      </c>
      <c r="C11899" s="52" t="s">
        <v>282</v>
      </c>
      <c r="D11899" s="52" t="s">
        <v>1483</v>
      </c>
      <c r="E11899" s="53" t="str">
        <f t="shared" si="371"/>
        <v>2019_TNHAYWOOD</v>
      </c>
      <c r="F11899" s="52">
        <v>484350</v>
      </c>
      <c r="G11899" s="53">
        <f t="array" ref="G11899">SUM(IF(A11899=A$5:A11899,IF(C11899=C$5:C11899,1,0),0))</f>
        <v>38</v>
      </c>
    </row>
    <row r="11900" spans="1:7" x14ac:dyDescent="0.25">
      <c r="A11900" s="52">
        <v>2019</v>
      </c>
      <c r="B11900" s="53" t="str">
        <f t="shared" si="370"/>
        <v>2019_TN39</v>
      </c>
      <c r="C11900" s="52" t="s">
        <v>282</v>
      </c>
      <c r="D11900" s="52" t="s">
        <v>823</v>
      </c>
      <c r="E11900" s="53" t="str">
        <f t="shared" si="371"/>
        <v>2019_TNHENDERSON</v>
      </c>
      <c r="F11900" s="52">
        <v>484350</v>
      </c>
      <c r="G11900" s="53">
        <f t="array" ref="G11900">SUM(IF(A11900=A$5:A11900,IF(C11900=C$5:C11900,1,0),0))</f>
        <v>39</v>
      </c>
    </row>
    <row r="11901" spans="1:7" x14ac:dyDescent="0.25">
      <c r="A11901" s="52">
        <v>2019</v>
      </c>
      <c r="B11901" s="53" t="str">
        <f t="shared" si="370"/>
        <v>2019_TN40</v>
      </c>
      <c r="C11901" s="52" t="s">
        <v>282</v>
      </c>
      <c r="D11901" s="52" t="s">
        <v>458</v>
      </c>
      <c r="E11901" s="53" t="str">
        <f t="shared" si="371"/>
        <v>2019_TNHENRY</v>
      </c>
      <c r="F11901" s="52">
        <v>484350</v>
      </c>
      <c r="G11901" s="53">
        <f t="array" ref="G11901">SUM(IF(A11901=A$5:A11901,IF(C11901=C$5:C11901,1,0),0))</f>
        <v>40</v>
      </c>
    </row>
    <row r="11902" spans="1:7" x14ac:dyDescent="0.25">
      <c r="A11902" s="52">
        <v>2019</v>
      </c>
      <c r="B11902" s="53" t="str">
        <f t="shared" si="370"/>
        <v>2019_TN41</v>
      </c>
      <c r="C11902" s="52" t="s">
        <v>282</v>
      </c>
      <c r="D11902" s="52" t="s">
        <v>287</v>
      </c>
      <c r="E11902" s="53" t="str">
        <f t="shared" si="371"/>
        <v>2019_TNHICKMAN</v>
      </c>
      <c r="F11902" s="52">
        <v>534750</v>
      </c>
      <c r="G11902" s="53">
        <f t="array" ref="G11902">SUM(IF(A11902=A$5:A11902,IF(C11902=C$5:C11902,1,0),0))</f>
        <v>41</v>
      </c>
    </row>
    <row r="11903" spans="1:7" x14ac:dyDescent="0.25">
      <c r="A11903" s="52">
        <v>2019</v>
      </c>
      <c r="B11903" s="53" t="str">
        <f t="shared" si="370"/>
        <v>2019_TN42</v>
      </c>
      <c r="C11903" s="52" t="s">
        <v>282</v>
      </c>
      <c r="D11903" s="52" t="s">
        <v>459</v>
      </c>
      <c r="E11903" s="53" t="str">
        <f t="shared" si="371"/>
        <v>2019_TNHOUSTON</v>
      </c>
      <c r="F11903" s="52">
        <v>484350</v>
      </c>
      <c r="G11903" s="53">
        <f t="array" ref="G11903">SUM(IF(A11903=A$5:A11903,IF(C11903=C$5:C11903,1,0),0))</f>
        <v>42</v>
      </c>
    </row>
    <row r="11904" spans="1:7" x14ac:dyDescent="0.25">
      <c r="A11904" s="52">
        <v>2019</v>
      </c>
      <c r="B11904" s="53" t="str">
        <f t="shared" si="370"/>
        <v>2019_TN43</v>
      </c>
      <c r="C11904" s="52" t="s">
        <v>282</v>
      </c>
      <c r="D11904" s="52" t="s">
        <v>1253</v>
      </c>
      <c r="E11904" s="53" t="str">
        <f t="shared" si="371"/>
        <v>2019_TNHUMPHREYS</v>
      </c>
      <c r="F11904" s="52">
        <v>484350</v>
      </c>
      <c r="G11904" s="53">
        <f t="array" ref="G11904">SUM(IF(A11904=A$5:A11904,IF(C11904=C$5:C11904,1,0),0))</f>
        <v>43</v>
      </c>
    </row>
    <row r="11905" spans="1:7" x14ac:dyDescent="0.25">
      <c r="A11905" s="52">
        <v>2019</v>
      </c>
      <c r="B11905" s="53" t="str">
        <f t="shared" si="370"/>
        <v>2019_TN44</v>
      </c>
      <c r="C11905" s="52" t="s">
        <v>282</v>
      </c>
      <c r="D11905" s="52" t="s">
        <v>460</v>
      </c>
      <c r="E11905" s="53" t="str">
        <f t="shared" si="371"/>
        <v>2019_TNJACKSON</v>
      </c>
      <c r="F11905" s="52">
        <v>484350</v>
      </c>
      <c r="G11905" s="53">
        <f t="array" ref="G11905">SUM(IF(A11905=A$5:A11905,IF(C11905=C$5:C11905,1,0),0))</f>
        <v>44</v>
      </c>
    </row>
    <row r="11906" spans="1:7" x14ac:dyDescent="0.25">
      <c r="A11906" s="52">
        <v>2019</v>
      </c>
      <c r="B11906" s="53" t="str">
        <f t="shared" si="370"/>
        <v>2019_TN45</v>
      </c>
      <c r="C11906" s="52" t="s">
        <v>282</v>
      </c>
      <c r="D11906" s="52" t="s">
        <v>196</v>
      </c>
      <c r="E11906" s="53" t="str">
        <f t="shared" si="371"/>
        <v>2019_TNJEFFERSON</v>
      </c>
      <c r="F11906" s="52">
        <v>484350</v>
      </c>
      <c r="G11906" s="53">
        <f t="array" ref="G11906">SUM(IF(A11906=A$5:A11906,IF(C11906=C$5:C11906,1,0),0))</f>
        <v>45</v>
      </c>
    </row>
    <row r="11907" spans="1:7" x14ac:dyDescent="0.25">
      <c r="A11907" s="52">
        <v>2019</v>
      </c>
      <c r="B11907" s="53" t="str">
        <f t="shared" si="370"/>
        <v>2019_TN46</v>
      </c>
      <c r="C11907" s="52" t="s">
        <v>282</v>
      </c>
      <c r="D11907" s="52" t="s">
        <v>525</v>
      </c>
      <c r="E11907" s="53" t="str">
        <f t="shared" si="371"/>
        <v>2019_TNJOHNSON</v>
      </c>
      <c r="F11907" s="52">
        <v>484350</v>
      </c>
      <c r="G11907" s="53">
        <f t="array" ref="G11907">SUM(IF(A11907=A$5:A11907,IF(C11907=C$5:C11907,1,0),0))</f>
        <v>46</v>
      </c>
    </row>
    <row r="11908" spans="1:7" x14ac:dyDescent="0.25">
      <c r="A11908" s="52">
        <v>2019</v>
      </c>
      <c r="B11908" s="53" t="str">
        <f t="shared" si="370"/>
        <v>2019_TN47</v>
      </c>
      <c r="C11908" s="52" t="s">
        <v>282</v>
      </c>
      <c r="D11908" s="52" t="s">
        <v>830</v>
      </c>
      <c r="E11908" s="53" t="str">
        <f t="shared" si="371"/>
        <v>2019_TNKNOX</v>
      </c>
      <c r="F11908" s="52">
        <v>484350</v>
      </c>
      <c r="G11908" s="53">
        <f t="array" ref="G11908">SUM(IF(A11908=A$5:A11908,IF(C11908=C$5:C11908,1,0),0))</f>
        <v>47</v>
      </c>
    </row>
    <row r="11909" spans="1:7" x14ac:dyDescent="0.25">
      <c r="A11909" s="52">
        <v>2019</v>
      </c>
      <c r="B11909" s="53" t="str">
        <f t="shared" si="370"/>
        <v>2019_TN48</v>
      </c>
      <c r="C11909" s="52" t="s">
        <v>282</v>
      </c>
      <c r="D11909" s="52" t="s">
        <v>197</v>
      </c>
      <c r="E11909" s="53" t="str">
        <f t="shared" si="371"/>
        <v>2019_TNLAKE</v>
      </c>
      <c r="F11909" s="52">
        <v>484350</v>
      </c>
      <c r="G11909" s="53">
        <f t="array" ref="G11909">SUM(IF(A11909=A$5:A11909,IF(C11909=C$5:C11909,1,0),0))</f>
        <v>48</v>
      </c>
    </row>
    <row r="11910" spans="1:7" x14ac:dyDescent="0.25">
      <c r="A11910" s="52">
        <v>2019</v>
      </c>
      <c r="B11910" s="53" t="str">
        <f t="shared" ref="B11910:B11973" si="372">A11910&amp;"_"&amp;C11910&amp;G11910</f>
        <v>2019_TN49</v>
      </c>
      <c r="C11910" s="52" t="s">
        <v>282</v>
      </c>
      <c r="D11910" s="52" t="s">
        <v>462</v>
      </c>
      <c r="E11910" s="53" t="str">
        <f t="shared" ref="E11910:E11973" si="373">A11910&amp;"_"&amp;C11910&amp;D11910</f>
        <v>2019_TNLAUDERDALE</v>
      </c>
      <c r="F11910" s="52">
        <v>484350</v>
      </c>
      <c r="G11910" s="53">
        <f t="array" ref="G11910">SUM(IF(A11910=A$5:A11910,IF(C11910=C$5:C11910,1,0),0))</f>
        <v>49</v>
      </c>
    </row>
    <row r="11911" spans="1:7" x14ac:dyDescent="0.25">
      <c r="A11911" s="52">
        <v>2019</v>
      </c>
      <c r="B11911" s="53" t="str">
        <f t="shared" si="372"/>
        <v>2019_TN50</v>
      </c>
      <c r="C11911" s="52" t="s">
        <v>282</v>
      </c>
      <c r="D11911" s="52" t="s">
        <v>463</v>
      </c>
      <c r="E11911" s="53" t="str">
        <f t="shared" si="373"/>
        <v>2019_TNLAWRENCE</v>
      </c>
      <c r="F11911" s="52">
        <v>484350</v>
      </c>
      <c r="G11911" s="53">
        <f t="array" ref="G11911">SUM(IF(A11911=A$5:A11911,IF(C11911=C$5:C11911,1,0),0))</f>
        <v>50</v>
      </c>
    </row>
    <row r="11912" spans="1:7" x14ac:dyDescent="0.25">
      <c r="A11912" s="52">
        <v>2019</v>
      </c>
      <c r="B11912" s="53" t="str">
        <f t="shared" si="372"/>
        <v>2019_TN51</v>
      </c>
      <c r="C11912" s="52" t="s">
        <v>282</v>
      </c>
      <c r="D11912" s="52" t="s">
        <v>796</v>
      </c>
      <c r="E11912" s="53" t="str">
        <f t="shared" si="373"/>
        <v>2019_TNLEWIS</v>
      </c>
      <c r="F11912" s="52">
        <v>484350</v>
      </c>
      <c r="G11912" s="53">
        <f t="array" ref="G11912">SUM(IF(A11912=A$5:A11912,IF(C11912=C$5:C11912,1,0),0))</f>
        <v>51</v>
      </c>
    </row>
    <row r="11913" spans="1:7" x14ac:dyDescent="0.25">
      <c r="A11913" s="52">
        <v>2019</v>
      </c>
      <c r="B11913" s="53" t="str">
        <f t="shared" si="372"/>
        <v>2019_TN52</v>
      </c>
      <c r="C11913" s="52" t="s">
        <v>282</v>
      </c>
      <c r="D11913" s="52" t="s">
        <v>221</v>
      </c>
      <c r="E11913" s="53" t="str">
        <f t="shared" si="373"/>
        <v>2019_TNLINCOLN</v>
      </c>
      <c r="F11913" s="52">
        <v>484350</v>
      </c>
      <c r="G11913" s="53">
        <f t="array" ref="G11913">SUM(IF(A11913=A$5:A11913,IF(C11913=C$5:C11913,1,0),0))</f>
        <v>52</v>
      </c>
    </row>
    <row r="11914" spans="1:7" x14ac:dyDescent="0.25">
      <c r="A11914" s="52">
        <v>2019</v>
      </c>
      <c r="B11914" s="53" t="str">
        <f t="shared" si="372"/>
        <v>2019_TN53</v>
      </c>
      <c r="C11914" s="52" t="s">
        <v>282</v>
      </c>
      <c r="D11914" s="52" t="s">
        <v>1737</v>
      </c>
      <c r="E11914" s="53" t="str">
        <f t="shared" si="373"/>
        <v>2019_TNLOUDON</v>
      </c>
      <c r="F11914" s="52">
        <v>484350</v>
      </c>
      <c r="G11914" s="53">
        <f t="array" ref="G11914">SUM(IF(A11914=A$5:A11914,IF(C11914=C$5:C11914,1,0),0))</f>
        <v>53</v>
      </c>
    </row>
    <row r="11915" spans="1:7" x14ac:dyDescent="0.25">
      <c r="A11915" s="52">
        <v>2019</v>
      </c>
      <c r="B11915" s="53" t="str">
        <f t="shared" si="372"/>
        <v>2019_TN54</v>
      </c>
      <c r="C11915" s="52" t="s">
        <v>282</v>
      </c>
      <c r="D11915" s="52" t="s">
        <v>1738</v>
      </c>
      <c r="E11915" s="53" t="str">
        <f t="shared" si="373"/>
        <v>2019_TNMCMINN</v>
      </c>
      <c r="F11915" s="52">
        <v>484350</v>
      </c>
      <c r="G11915" s="53">
        <f t="array" ref="G11915">SUM(IF(A11915=A$5:A11915,IF(C11915=C$5:C11915,1,0),0))</f>
        <v>54</v>
      </c>
    </row>
    <row r="11916" spans="1:7" x14ac:dyDescent="0.25">
      <c r="A11916" s="52">
        <v>2019</v>
      </c>
      <c r="B11916" s="53" t="str">
        <f t="shared" si="372"/>
        <v>2019_TN55</v>
      </c>
      <c r="C11916" s="52" t="s">
        <v>282</v>
      </c>
      <c r="D11916" s="52" t="s">
        <v>1739</v>
      </c>
      <c r="E11916" s="53" t="str">
        <f t="shared" si="373"/>
        <v>2019_TNMCNAIRY</v>
      </c>
      <c r="F11916" s="52">
        <v>484350</v>
      </c>
      <c r="G11916" s="53">
        <f t="array" ref="G11916">SUM(IF(A11916=A$5:A11916,IF(C11916=C$5:C11916,1,0),0))</f>
        <v>55</v>
      </c>
    </row>
    <row r="11917" spans="1:7" x14ac:dyDescent="0.25">
      <c r="A11917" s="52">
        <v>2019</v>
      </c>
      <c r="B11917" s="53" t="str">
        <f t="shared" si="372"/>
        <v>2019_TN56</v>
      </c>
      <c r="C11917" s="52" t="s">
        <v>282</v>
      </c>
      <c r="D11917" s="52" t="s">
        <v>288</v>
      </c>
      <c r="E11917" s="53" t="str">
        <f t="shared" si="373"/>
        <v>2019_TNMACON</v>
      </c>
      <c r="F11917" s="52">
        <v>534750</v>
      </c>
      <c r="G11917" s="53">
        <f t="array" ref="G11917">SUM(IF(A11917=A$5:A11917,IF(C11917=C$5:C11917,1,0),0))</f>
        <v>56</v>
      </c>
    </row>
    <row r="11918" spans="1:7" x14ac:dyDescent="0.25">
      <c r="A11918" s="52">
        <v>2019</v>
      </c>
      <c r="B11918" s="53" t="str">
        <f t="shared" si="372"/>
        <v>2019_TN57</v>
      </c>
      <c r="C11918" s="52" t="s">
        <v>282</v>
      </c>
      <c r="D11918" s="52" t="s">
        <v>467</v>
      </c>
      <c r="E11918" s="53" t="str">
        <f t="shared" si="373"/>
        <v>2019_TNMADISON</v>
      </c>
      <c r="F11918" s="52">
        <v>484350</v>
      </c>
      <c r="G11918" s="53">
        <f t="array" ref="G11918">SUM(IF(A11918=A$5:A11918,IF(C11918=C$5:C11918,1,0),0))</f>
        <v>57</v>
      </c>
    </row>
    <row r="11919" spans="1:7" x14ac:dyDescent="0.25">
      <c r="A11919" s="52">
        <v>2019</v>
      </c>
      <c r="B11919" s="53" t="str">
        <f t="shared" si="372"/>
        <v>2019_TN58</v>
      </c>
      <c r="C11919" s="52" t="s">
        <v>282</v>
      </c>
      <c r="D11919" s="52" t="s">
        <v>469</v>
      </c>
      <c r="E11919" s="53" t="str">
        <f t="shared" si="373"/>
        <v>2019_TNMARION</v>
      </c>
      <c r="F11919" s="52">
        <v>484350</v>
      </c>
      <c r="G11919" s="53">
        <f t="array" ref="G11919">SUM(IF(A11919=A$5:A11919,IF(C11919=C$5:C11919,1,0),0))</f>
        <v>58</v>
      </c>
    </row>
    <row r="11920" spans="1:7" x14ac:dyDescent="0.25">
      <c r="A11920" s="52">
        <v>2019</v>
      </c>
      <c r="B11920" s="53" t="str">
        <f t="shared" si="372"/>
        <v>2019_TN59</v>
      </c>
      <c r="C11920" s="52" t="s">
        <v>282</v>
      </c>
      <c r="D11920" s="52" t="s">
        <v>470</v>
      </c>
      <c r="E11920" s="53" t="str">
        <f t="shared" si="373"/>
        <v>2019_TNMARSHALL</v>
      </c>
      <c r="F11920" s="52">
        <v>484350</v>
      </c>
      <c r="G11920" s="53">
        <f t="array" ref="G11920">SUM(IF(A11920=A$5:A11920,IF(C11920=C$5:C11920,1,0),0))</f>
        <v>59</v>
      </c>
    </row>
    <row r="11921" spans="1:7" x14ac:dyDescent="0.25">
      <c r="A11921" s="52">
        <v>2019</v>
      </c>
      <c r="B11921" s="53" t="str">
        <f t="shared" si="372"/>
        <v>2019_TN60</v>
      </c>
      <c r="C11921" s="52" t="s">
        <v>282</v>
      </c>
      <c r="D11921" s="52" t="s">
        <v>289</v>
      </c>
      <c r="E11921" s="53" t="str">
        <f t="shared" si="373"/>
        <v>2019_TNMAURY</v>
      </c>
      <c r="F11921" s="52">
        <v>534750</v>
      </c>
      <c r="G11921" s="53">
        <f t="array" ref="G11921">SUM(IF(A11921=A$5:A11921,IF(C11921=C$5:C11921,1,0),0))</f>
        <v>60</v>
      </c>
    </row>
    <row r="11922" spans="1:7" x14ac:dyDescent="0.25">
      <c r="A11922" s="52">
        <v>2019</v>
      </c>
      <c r="B11922" s="53" t="str">
        <f t="shared" si="372"/>
        <v>2019_TN61</v>
      </c>
      <c r="C11922" s="52" t="s">
        <v>282</v>
      </c>
      <c r="D11922" s="52" t="s">
        <v>1563</v>
      </c>
      <c r="E11922" s="53" t="str">
        <f t="shared" si="373"/>
        <v>2019_TNMEIGS</v>
      </c>
      <c r="F11922" s="52">
        <v>484350</v>
      </c>
      <c r="G11922" s="53">
        <f t="array" ref="G11922">SUM(IF(A11922=A$5:A11922,IF(C11922=C$5:C11922,1,0),0))</f>
        <v>61</v>
      </c>
    </row>
    <row r="11923" spans="1:7" x14ac:dyDescent="0.25">
      <c r="A11923" s="52">
        <v>2019</v>
      </c>
      <c r="B11923" s="53" t="str">
        <f t="shared" si="372"/>
        <v>2019_TN62</v>
      </c>
      <c r="C11923" s="52" t="s">
        <v>282</v>
      </c>
      <c r="D11923" s="52" t="s">
        <v>210</v>
      </c>
      <c r="E11923" s="53" t="str">
        <f t="shared" si="373"/>
        <v>2019_TNMONROE</v>
      </c>
      <c r="F11923" s="52">
        <v>484350</v>
      </c>
      <c r="G11923" s="53">
        <f t="array" ref="G11923">SUM(IF(A11923=A$5:A11923,IF(C11923=C$5:C11923,1,0),0))</f>
        <v>62</v>
      </c>
    </row>
    <row r="11924" spans="1:7" x14ac:dyDescent="0.25">
      <c r="A11924" s="52">
        <v>2019</v>
      </c>
      <c r="B11924" s="53" t="str">
        <f t="shared" si="372"/>
        <v>2019_TN63</v>
      </c>
      <c r="C11924" s="52" t="s">
        <v>282</v>
      </c>
      <c r="D11924" s="52" t="s">
        <v>232</v>
      </c>
      <c r="E11924" s="53" t="str">
        <f t="shared" si="373"/>
        <v>2019_TNMONTGOMERY</v>
      </c>
      <c r="F11924" s="52">
        <v>484350</v>
      </c>
      <c r="G11924" s="53">
        <f t="array" ref="G11924">SUM(IF(A11924=A$5:A11924,IF(C11924=C$5:C11924,1,0),0))</f>
        <v>63</v>
      </c>
    </row>
    <row r="11925" spans="1:7" x14ac:dyDescent="0.25">
      <c r="A11925" s="52">
        <v>2019</v>
      </c>
      <c r="B11925" s="53" t="str">
        <f t="shared" si="372"/>
        <v>2019_TN64</v>
      </c>
      <c r="C11925" s="52" t="s">
        <v>282</v>
      </c>
      <c r="D11925" s="52" t="s">
        <v>1491</v>
      </c>
      <c r="E11925" s="53" t="str">
        <f t="shared" si="373"/>
        <v>2019_TNMOORE</v>
      </c>
      <c r="F11925" s="52">
        <v>484350</v>
      </c>
      <c r="G11925" s="53">
        <f t="array" ref="G11925">SUM(IF(A11925=A$5:A11925,IF(C11925=C$5:C11925,1,0),0))</f>
        <v>64</v>
      </c>
    </row>
    <row r="11926" spans="1:7" x14ac:dyDescent="0.25">
      <c r="A11926" s="52">
        <v>2019</v>
      </c>
      <c r="B11926" s="53" t="str">
        <f t="shared" si="372"/>
        <v>2019_TN65</v>
      </c>
      <c r="C11926" s="52" t="s">
        <v>282</v>
      </c>
      <c r="D11926" s="52" t="s">
        <v>472</v>
      </c>
      <c r="E11926" s="53" t="str">
        <f t="shared" si="373"/>
        <v>2019_TNMORGAN</v>
      </c>
      <c r="F11926" s="52">
        <v>484350</v>
      </c>
      <c r="G11926" s="53">
        <f t="array" ref="G11926">SUM(IF(A11926=A$5:A11926,IF(C11926=C$5:C11926,1,0),0))</f>
        <v>65</v>
      </c>
    </row>
    <row r="11927" spans="1:7" x14ac:dyDescent="0.25">
      <c r="A11927" s="52">
        <v>2019</v>
      </c>
      <c r="B11927" s="53" t="str">
        <f t="shared" si="372"/>
        <v>2019_TN66</v>
      </c>
      <c r="C11927" s="52" t="s">
        <v>282</v>
      </c>
      <c r="D11927" s="52" t="s">
        <v>1740</v>
      </c>
      <c r="E11927" s="53" t="str">
        <f t="shared" si="373"/>
        <v>2019_TNOBION</v>
      </c>
      <c r="F11927" s="52">
        <v>484350</v>
      </c>
      <c r="G11927" s="53">
        <f t="array" ref="G11927">SUM(IF(A11927=A$5:A11927,IF(C11927=C$5:C11927,1,0),0))</f>
        <v>66</v>
      </c>
    </row>
    <row r="11928" spans="1:7" x14ac:dyDescent="0.25">
      <c r="A11928" s="52">
        <v>2019</v>
      </c>
      <c r="B11928" s="53" t="str">
        <f t="shared" si="372"/>
        <v>2019_TN67</v>
      </c>
      <c r="C11928" s="52" t="s">
        <v>282</v>
      </c>
      <c r="D11928" s="52" t="s">
        <v>1741</v>
      </c>
      <c r="E11928" s="53" t="str">
        <f t="shared" si="373"/>
        <v>2019_TNOVERTON</v>
      </c>
      <c r="F11928" s="52">
        <v>484350</v>
      </c>
      <c r="G11928" s="53">
        <f t="array" ref="G11928">SUM(IF(A11928=A$5:A11928,IF(C11928=C$5:C11928,1,0),0))</f>
        <v>67</v>
      </c>
    </row>
    <row r="11929" spans="1:7" x14ac:dyDescent="0.25">
      <c r="A11929" s="52">
        <v>2019</v>
      </c>
      <c r="B11929" s="53" t="str">
        <f t="shared" si="372"/>
        <v>2019_TN68</v>
      </c>
      <c r="C11929" s="52" t="s">
        <v>282</v>
      </c>
      <c r="D11929" s="52" t="s">
        <v>473</v>
      </c>
      <c r="E11929" s="53" t="str">
        <f t="shared" si="373"/>
        <v>2019_TNPERRY</v>
      </c>
      <c r="F11929" s="52">
        <v>484350</v>
      </c>
      <c r="G11929" s="53">
        <f t="array" ref="G11929">SUM(IF(A11929=A$5:A11929,IF(C11929=C$5:C11929,1,0),0))</f>
        <v>68</v>
      </c>
    </row>
    <row r="11930" spans="1:7" x14ac:dyDescent="0.25">
      <c r="A11930" s="52">
        <v>2019</v>
      </c>
      <c r="B11930" s="53" t="str">
        <f t="shared" si="372"/>
        <v>2019_TN69</v>
      </c>
      <c r="C11930" s="52" t="s">
        <v>282</v>
      </c>
      <c r="D11930" s="52" t="s">
        <v>1742</v>
      </c>
      <c r="E11930" s="53" t="str">
        <f t="shared" si="373"/>
        <v>2019_TNPICKETT</v>
      </c>
      <c r="F11930" s="52">
        <v>484350</v>
      </c>
      <c r="G11930" s="53">
        <f t="array" ref="G11930">SUM(IF(A11930=A$5:A11930,IF(C11930=C$5:C11930,1,0),0))</f>
        <v>69</v>
      </c>
    </row>
    <row r="11931" spans="1:7" x14ac:dyDescent="0.25">
      <c r="A11931" s="52">
        <v>2019</v>
      </c>
      <c r="B11931" s="53" t="str">
        <f t="shared" si="372"/>
        <v>2019_TN70</v>
      </c>
      <c r="C11931" s="52" t="s">
        <v>282</v>
      </c>
      <c r="D11931" s="52" t="s">
        <v>535</v>
      </c>
      <c r="E11931" s="53" t="str">
        <f t="shared" si="373"/>
        <v>2019_TNPOLK</v>
      </c>
      <c r="F11931" s="52">
        <v>484350</v>
      </c>
      <c r="G11931" s="53">
        <f t="array" ref="G11931">SUM(IF(A11931=A$5:A11931,IF(C11931=C$5:C11931,1,0),0))</f>
        <v>70</v>
      </c>
    </row>
    <row r="11932" spans="1:7" x14ac:dyDescent="0.25">
      <c r="A11932" s="52">
        <v>2019</v>
      </c>
      <c r="B11932" s="53" t="str">
        <f t="shared" si="372"/>
        <v>2019_TN71</v>
      </c>
      <c r="C11932" s="52" t="s">
        <v>282</v>
      </c>
      <c r="D11932" s="52" t="s">
        <v>264</v>
      </c>
      <c r="E11932" s="53" t="str">
        <f t="shared" si="373"/>
        <v>2019_TNPUTNAM</v>
      </c>
      <c r="F11932" s="52">
        <v>484350</v>
      </c>
      <c r="G11932" s="53">
        <f t="array" ref="G11932">SUM(IF(A11932=A$5:A11932,IF(C11932=C$5:C11932,1,0),0))</f>
        <v>71</v>
      </c>
    </row>
    <row r="11933" spans="1:7" x14ac:dyDescent="0.25">
      <c r="A11933" s="52">
        <v>2019</v>
      </c>
      <c r="B11933" s="53" t="str">
        <f t="shared" si="372"/>
        <v>2019_TN72</v>
      </c>
      <c r="C11933" s="52" t="s">
        <v>282</v>
      </c>
      <c r="D11933" s="52" t="s">
        <v>1743</v>
      </c>
      <c r="E11933" s="53" t="str">
        <f t="shared" si="373"/>
        <v>2019_TNRHEA</v>
      </c>
      <c r="F11933" s="52">
        <v>484350</v>
      </c>
      <c r="G11933" s="53">
        <f t="array" ref="G11933">SUM(IF(A11933=A$5:A11933,IF(C11933=C$5:C11933,1,0),0))</f>
        <v>72</v>
      </c>
    </row>
    <row r="11934" spans="1:7" x14ac:dyDescent="0.25">
      <c r="A11934" s="52">
        <v>2019</v>
      </c>
      <c r="B11934" s="53" t="str">
        <f t="shared" si="372"/>
        <v>2019_TN73</v>
      </c>
      <c r="C11934" s="52" t="s">
        <v>282</v>
      </c>
      <c r="D11934" s="52" t="s">
        <v>1744</v>
      </c>
      <c r="E11934" s="53" t="str">
        <f t="shared" si="373"/>
        <v>2019_TNROANE</v>
      </c>
      <c r="F11934" s="52">
        <v>484350</v>
      </c>
      <c r="G11934" s="53">
        <f t="array" ref="G11934">SUM(IF(A11934=A$5:A11934,IF(C11934=C$5:C11934,1,0),0))</f>
        <v>73</v>
      </c>
    </row>
    <row r="11935" spans="1:7" x14ac:dyDescent="0.25">
      <c r="A11935" s="52">
        <v>2019</v>
      </c>
      <c r="B11935" s="53" t="str">
        <f t="shared" si="372"/>
        <v>2019_TN74</v>
      </c>
      <c r="C11935" s="52" t="s">
        <v>282</v>
      </c>
      <c r="D11935" s="52" t="s">
        <v>290</v>
      </c>
      <c r="E11935" s="53" t="str">
        <f t="shared" si="373"/>
        <v>2019_TNROBERTSON</v>
      </c>
      <c r="F11935" s="52">
        <v>534750</v>
      </c>
      <c r="G11935" s="53">
        <f t="array" ref="G11935">SUM(IF(A11935=A$5:A11935,IF(C11935=C$5:C11935,1,0),0))</f>
        <v>74</v>
      </c>
    </row>
    <row r="11936" spans="1:7" x14ac:dyDescent="0.25">
      <c r="A11936" s="52">
        <v>2019</v>
      </c>
      <c r="B11936" s="53" t="str">
        <f t="shared" si="372"/>
        <v>2019_TN75</v>
      </c>
      <c r="C11936" s="52" t="s">
        <v>282</v>
      </c>
      <c r="D11936" s="52" t="s">
        <v>291</v>
      </c>
      <c r="E11936" s="53" t="str">
        <f t="shared" si="373"/>
        <v>2019_TNRUTHERFORD</v>
      </c>
      <c r="F11936" s="52">
        <v>534750</v>
      </c>
      <c r="G11936" s="53">
        <f t="array" ref="G11936">SUM(IF(A11936=A$5:A11936,IF(C11936=C$5:C11936,1,0),0))</f>
        <v>75</v>
      </c>
    </row>
    <row r="11937" spans="1:7" x14ac:dyDescent="0.25">
      <c r="A11937" s="52">
        <v>2019</v>
      </c>
      <c r="B11937" s="53" t="str">
        <f t="shared" si="372"/>
        <v>2019_TN76</v>
      </c>
      <c r="C11937" s="52" t="s">
        <v>282</v>
      </c>
      <c r="D11937" s="52" t="s">
        <v>541</v>
      </c>
      <c r="E11937" s="53" t="str">
        <f t="shared" si="373"/>
        <v>2019_TNSCOTT</v>
      </c>
      <c r="F11937" s="52">
        <v>484350</v>
      </c>
      <c r="G11937" s="53">
        <f t="array" ref="G11937">SUM(IF(A11937=A$5:A11937,IF(C11937=C$5:C11937,1,0),0))</f>
        <v>76</v>
      </c>
    </row>
    <row r="11938" spans="1:7" x14ac:dyDescent="0.25">
      <c r="A11938" s="52">
        <v>2019</v>
      </c>
      <c r="B11938" s="53" t="str">
        <f t="shared" si="372"/>
        <v>2019_TN77</v>
      </c>
      <c r="C11938" s="52" t="s">
        <v>282</v>
      </c>
      <c r="D11938" s="52" t="s">
        <v>1745</v>
      </c>
      <c r="E11938" s="53" t="str">
        <f t="shared" si="373"/>
        <v>2019_TNSEQUATCHIE</v>
      </c>
      <c r="F11938" s="52">
        <v>484350</v>
      </c>
      <c r="G11938" s="53">
        <f t="array" ref="G11938">SUM(IF(A11938=A$5:A11938,IF(C11938=C$5:C11938,1,0),0))</f>
        <v>77</v>
      </c>
    </row>
    <row r="11939" spans="1:7" x14ac:dyDescent="0.25">
      <c r="A11939" s="52">
        <v>2019</v>
      </c>
      <c r="B11939" s="53" t="str">
        <f t="shared" si="372"/>
        <v>2019_TN78</v>
      </c>
      <c r="C11939" s="52" t="s">
        <v>282</v>
      </c>
      <c r="D11939" s="52" t="s">
        <v>544</v>
      </c>
      <c r="E11939" s="53" t="str">
        <f t="shared" si="373"/>
        <v>2019_TNSEVIER</v>
      </c>
      <c r="F11939" s="52">
        <v>484350</v>
      </c>
      <c r="G11939" s="53">
        <f t="array" ref="G11939">SUM(IF(A11939=A$5:A11939,IF(C11939=C$5:C11939,1,0),0))</f>
        <v>78</v>
      </c>
    </row>
    <row r="11940" spans="1:7" x14ac:dyDescent="0.25">
      <c r="A11940" s="52">
        <v>2019</v>
      </c>
      <c r="B11940" s="53" t="str">
        <f t="shared" si="372"/>
        <v>2019_TN79</v>
      </c>
      <c r="C11940" s="52" t="s">
        <v>282</v>
      </c>
      <c r="D11940" s="52" t="s">
        <v>478</v>
      </c>
      <c r="E11940" s="53" t="str">
        <f t="shared" si="373"/>
        <v>2019_TNSHELBY</v>
      </c>
      <c r="F11940" s="52">
        <v>484350</v>
      </c>
      <c r="G11940" s="53">
        <f t="array" ref="G11940">SUM(IF(A11940=A$5:A11940,IF(C11940=C$5:C11940,1,0),0))</f>
        <v>79</v>
      </c>
    </row>
    <row r="11941" spans="1:7" x14ac:dyDescent="0.25">
      <c r="A11941" s="52">
        <v>2019</v>
      </c>
      <c r="B11941" s="53" t="str">
        <f t="shared" si="372"/>
        <v>2019_TN80</v>
      </c>
      <c r="C11941" s="52" t="s">
        <v>282</v>
      </c>
      <c r="D11941" s="52" t="s">
        <v>292</v>
      </c>
      <c r="E11941" s="53" t="str">
        <f t="shared" si="373"/>
        <v>2019_TNSMITH</v>
      </c>
      <c r="F11941" s="52">
        <v>534750</v>
      </c>
      <c r="G11941" s="53">
        <f t="array" ref="G11941">SUM(IF(A11941=A$5:A11941,IF(C11941=C$5:C11941,1,0),0))</f>
        <v>80</v>
      </c>
    </row>
    <row r="11942" spans="1:7" x14ac:dyDescent="0.25">
      <c r="A11942" s="52">
        <v>2019</v>
      </c>
      <c r="B11942" s="53" t="str">
        <f t="shared" si="372"/>
        <v>2019_TN81</v>
      </c>
      <c r="C11942" s="52" t="s">
        <v>282</v>
      </c>
      <c r="D11942" s="52" t="s">
        <v>754</v>
      </c>
      <c r="E11942" s="53" t="str">
        <f t="shared" si="373"/>
        <v>2019_TNSTEWART</v>
      </c>
      <c r="F11942" s="52">
        <v>484350</v>
      </c>
      <c r="G11942" s="53">
        <f t="array" ref="G11942">SUM(IF(A11942=A$5:A11942,IF(C11942=C$5:C11942,1,0),0))</f>
        <v>81</v>
      </c>
    </row>
    <row r="11943" spans="1:7" x14ac:dyDescent="0.25">
      <c r="A11943" s="52">
        <v>2019</v>
      </c>
      <c r="B11943" s="53" t="str">
        <f t="shared" si="372"/>
        <v>2019_TN82</v>
      </c>
      <c r="C11943" s="52" t="s">
        <v>282</v>
      </c>
      <c r="D11943" s="52" t="s">
        <v>887</v>
      </c>
      <c r="E11943" s="53" t="str">
        <f t="shared" si="373"/>
        <v>2019_TNSULLIVAN</v>
      </c>
      <c r="F11943" s="52">
        <v>484350</v>
      </c>
      <c r="G11943" s="53">
        <f t="array" ref="G11943">SUM(IF(A11943=A$5:A11943,IF(C11943=C$5:C11943,1,0),0))</f>
        <v>82</v>
      </c>
    </row>
    <row r="11944" spans="1:7" x14ac:dyDescent="0.25">
      <c r="A11944" s="52">
        <v>2019</v>
      </c>
      <c r="B11944" s="53" t="str">
        <f t="shared" si="372"/>
        <v>2019_TN83</v>
      </c>
      <c r="C11944" s="52" t="s">
        <v>282</v>
      </c>
      <c r="D11944" s="52" t="s">
        <v>293</v>
      </c>
      <c r="E11944" s="53" t="str">
        <f t="shared" si="373"/>
        <v>2019_TNSUMNER</v>
      </c>
      <c r="F11944" s="52">
        <v>534750</v>
      </c>
      <c r="G11944" s="53">
        <f t="array" ref="G11944">SUM(IF(A11944=A$5:A11944,IF(C11944=C$5:C11944,1,0),0))</f>
        <v>83</v>
      </c>
    </row>
    <row r="11945" spans="1:7" x14ac:dyDescent="0.25">
      <c r="A11945" s="52">
        <v>2019</v>
      </c>
      <c r="B11945" s="53" t="str">
        <f t="shared" si="372"/>
        <v>2019_TN84</v>
      </c>
      <c r="C11945" s="52" t="s">
        <v>282</v>
      </c>
      <c r="D11945" s="52" t="s">
        <v>890</v>
      </c>
      <c r="E11945" s="53" t="str">
        <f t="shared" si="373"/>
        <v>2019_TNTIPTON</v>
      </c>
      <c r="F11945" s="52">
        <v>484350</v>
      </c>
      <c r="G11945" s="53">
        <f t="array" ref="G11945">SUM(IF(A11945=A$5:A11945,IF(C11945=C$5:C11945,1,0),0))</f>
        <v>84</v>
      </c>
    </row>
    <row r="11946" spans="1:7" x14ac:dyDescent="0.25">
      <c r="A11946" s="52">
        <v>2019</v>
      </c>
      <c r="B11946" s="53" t="str">
        <f t="shared" si="372"/>
        <v>2019_TN85</v>
      </c>
      <c r="C11946" s="52" t="s">
        <v>282</v>
      </c>
      <c r="D11946" s="52" t="s">
        <v>294</v>
      </c>
      <c r="E11946" s="53" t="str">
        <f t="shared" si="373"/>
        <v>2019_TNTROUSDALE</v>
      </c>
      <c r="F11946" s="52">
        <v>534750</v>
      </c>
      <c r="G11946" s="53">
        <f t="array" ref="G11946">SUM(IF(A11946=A$5:A11946,IF(C11946=C$5:C11946,1,0),0))</f>
        <v>85</v>
      </c>
    </row>
    <row r="11947" spans="1:7" x14ac:dyDescent="0.25">
      <c r="A11947" s="52">
        <v>2019</v>
      </c>
      <c r="B11947" s="53" t="str">
        <f t="shared" si="372"/>
        <v>2019_TN86</v>
      </c>
      <c r="C11947" s="52" t="s">
        <v>282</v>
      </c>
      <c r="D11947" s="52" t="s">
        <v>1746</v>
      </c>
      <c r="E11947" s="53" t="str">
        <f t="shared" si="373"/>
        <v>2019_TNUNICOI</v>
      </c>
      <c r="F11947" s="52">
        <v>484350</v>
      </c>
      <c r="G11947" s="53">
        <f t="array" ref="G11947">SUM(IF(A11947=A$5:A11947,IF(C11947=C$5:C11947,1,0),0))</f>
        <v>86</v>
      </c>
    </row>
    <row r="11948" spans="1:7" x14ac:dyDescent="0.25">
      <c r="A11948" s="52">
        <v>2019</v>
      </c>
      <c r="B11948" s="53" t="str">
        <f t="shared" si="372"/>
        <v>2019_TN87</v>
      </c>
      <c r="C11948" s="52" t="s">
        <v>282</v>
      </c>
      <c r="D11948" s="52" t="s">
        <v>258</v>
      </c>
      <c r="E11948" s="53" t="str">
        <f t="shared" si="373"/>
        <v>2019_TNUNION</v>
      </c>
      <c r="F11948" s="52">
        <v>484350</v>
      </c>
      <c r="G11948" s="53">
        <f t="array" ref="G11948">SUM(IF(A11948=A$5:A11948,IF(C11948=C$5:C11948,1,0),0))</f>
        <v>87</v>
      </c>
    </row>
    <row r="11949" spans="1:7" x14ac:dyDescent="0.25">
      <c r="A11949" s="52">
        <v>2019</v>
      </c>
      <c r="B11949" s="53" t="str">
        <f t="shared" si="372"/>
        <v>2019_TN88</v>
      </c>
      <c r="C11949" s="52" t="s">
        <v>282</v>
      </c>
      <c r="D11949" s="52" t="s">
        <v>547</v>
      </c>
      <c r="E11949" s="53" t="str">
        <f t="shared" si="373"/>
        <v>2019_TNVAN BUREN</v>
      </c>
      <c r="F11949" s="52">
        <v>484350</v>
      </c>
      <c r="G11949" s="53">
        <f t="array" ref="G11949">SUM(IF(A11949=A$5:A11949,IF(C11949=C$5:C11949,1,0),0))</f>
        <v>88</v>
      </c>
    </row>
    <row r="11950" spans="1:7" x14ac:dyDescent="0.25">
      <c r="A11950" s="52">
        <v>2019</v>
      </c>
      <c r="B11950" s="53" t="str">
        <f t="shared" si="372"/>
        <v>2019_TN89</v>
      </c>
      <c r="C11950" s="52" t="s">
        <v>282</v>
      </c>
      <c r="D11950" s="52" t="s">
        <v>336</v>
      </c>
      <c r="E11950" s="53" t="str">
        <f t="shared" si="373"/>
        <v>2019_TNWARREN</v>
      </c>
      <c r="F11950" s="52">
        <v>484350</v>
      </c>
      <c r="G11950" s="53">
        <f t="array" ref="G11950">SUM(IF(A11950=A$5:A11950,IF(C11950=C$5:C11950,1,0),0))</f>
        <v>89</v>
      </c>
    </row>
    <row r="11951" spans="1:7" x14ac:dyDescent="0.25">
      <c r="A11951" s="52">
        <v>2019</v>
      </c>
      <c r="B11951" s="53" t="str">
        <f t="shared" si="372"/>
        <v>2019_TN90</v>
      </c>
      <c r="C11951" s="52" t="s">
        <v>282</v>
      </c>
      <c r="D11951" s="52" t="s">
        <v>125</v>
      </c>
      <c r="E11951" s="53" t="str">
        <f t="shared" si="373"/>
        <v>2019_TNWASHINGTON</v>
      </c>
      <c r="F11951" s="52">
        <v>484350</v>
      </c>
      <c r="G11951" s="53">
        <f t="array" ref="G11951">SUM(IF(A11951=A$5:A11951,IF(C11951=C$5:C11951,1,0),0))</f>
        <v>90</v>
      </c>
    </row>
    <row r="11952" spans="1:7" x14ac:dyDescent="0.25">
      <c r="A11952" s="52">
        <v>2019</v>
      </c>
      <c r="B11952" s="53" t="str">
        <f t="shared" si="372"/>
        <v>2019_TN91</v>
      </c>
      <c r="C11952" s="52" t="s">
        <v>282</v>
      </c>
      <c r="D11952" s="52" t="s">
        <v>770</v>
      </c>
      <c r="E11952" s="53" t="str">
        <f t="shared" si="373"/>
        <v>2019_TNWAYNE</v>
      </c>
      <c r="F11952" s="52">
        <v>484350</v>
      </c>
      <c r="G11952" s="53">
        <f t="array" ref="G11952">SUM(IF(A11952=A$5:A11952,IF(C11952=C$5:C11952,1,0),0))</f>
        <v>91</v>
      </c>
    </row>
    <row r="11953" spans="1:7" x14ac:dyDescent="0.25">
      <c r="A11953" s="52">
        <v>2019</v>
      </c>
      <c r="B11953" s="53" t="str">
        <f t="shared" si="372"/>
        <v>2019_TN92</v>
      </c>
      <c r="C11953" s="52" t="s">
        <v>282</v>
      </c>
      <c r="D11953" s="52" t="s">
        <v>1747</v>
      </c>
      <c r="E11953" s="53" t="str">
        <f t="shared" si="373"/>
        <v>2019_TNWEAKLEY</v>
      </c>
      <c r="F11953" s="52">
        <v>484350</v>
      </c>
      <c r="G11953" s="53">
        <f t="array" ref="G11953">SUM(IF(A11953=A$5:A11953,IF(C11953=C$5:C11953,1,0),0))</f>
        <v>92</v>
      </c>
    </row>
    <row r="11954" spans="1:7" x14ac:dyDescent="0.25">
      <c r="A11954" s="52">
        <v>2019</v>
      </c>
      <c r="B11954" s="53" t="str">
        <f t="shared" si="372"/>
        <v>2019_TN93</v>
      </c>
      <c r="C11954" s="52" t="s">
        <v>282</v>
      </c>
      <c r="D11954" s="52" t="s">
        <v>548</v>
      </c>
      <c r="E11954" s="53" t="str">
        <f t="shared" si="373"/>
        <v>2019_TNWHITE</v>
      </c>
      <c r="F11954" s="52">
        <v>484350</v>
      </c>
      <c r="G11954" s="53">
        <f t="array" ref="G11954">SUM(IF(A11954=A$5:A11954,IF(C11954=C$5:C11954,1,0),0))</f>
        <v>93</v>
      </c>
    </row>
    <row r="11955" spans="1:7" x14ac:dyDescent="0.25">
      <c r="A11955" s="52">
        <v>2019</v>
      </c>
      <c r="B11955" s="53" t="str">
        <f t="shared" si="372"/>
        <v>2019_TN94</v>
      </c>
      <c r="C11955" s="52" t="s">
        <v>282</v>
      </c>
      <c r="D11955" s="52" t="s">
        <v>295</v>
      </c>
      <c r="E11955" s="53" t="str">
        <f t="shared" si="373"/>
        <v>2019_TNWILLIAMSON</v>
      </c>
      <c r="F11955" s="52">
        <v>534750</v>
      </c>
      <c r="G11955" s="53">
        <f t="array" ref="G11955">SUM(IF(A11955=A$5:A11955,IF(C11955=C$5:C11955,1,0),0))</f>
        <v>94</v>
      </c>
    </row>
    <row r="11956" spans="1:7" x14ac:dyDescent="0.25">
      <c r="A11956" s="52">
        <v>2019</v>
      </c>
      <c r="B11956" s="53" t="str">
        <f t="shared" si="372"/>
        <v>2019_TN95</v>
      </c>
      <c r="C11956" s="52" t="s">
        <v>282</v>
      </c>
      <c r="D11956" s="52" t="s">
        <v>296</v>
      </c>
      <c r="E11956" s="53" t="str">
        <f t="shared" si="373"/>
        <v>2019_TNWILSON</v>
      </c>
      <c r="F11956" s="52">
        <v>534750</v>
      </c>
      <c r="G11956" s="53">
        <f t="array" ref="G11956">SUM(IF(A11956=A$5:A11956,IF(C11956=C$5:C11956,1,0),0))</f>
        <v>95</v>
      </c>
    </row>
    <row r="11957" spans="1:7" x14ac:dyDescent="0.25">
      <c r="A11957" s="52">
        <v>2019</v>
      </c>
      <c r="B11957" s="53" t="str">
        <f t="shared" si="372"/>
        <v>2019_TX1</v>
      </c>
      <c r="C11957" s="52" t="s">
        <v>389</v>
      </c>
      <c r="D11957" s="52" t="s">
        <v>939</v>
      </c>
      <c r="E11957" s="53" t="str">
        <f t="shared" si="373"/>
        <v>2019_TXANDERSON</v>
      </c>
      <c r="F11957" s="52">
        <v>484350</v>
      </c>
      <c r="G11957" s="53">
        <f t="array" ref="G11957">SUM(IF(A11957=A$5:A11957,IF(C11957=C$5:C11957,1,0),0))</f>
        <v>1</v>
      </c>
    </row>
    <row r="11958" spans="1:7" x14ac:dyDescent="0.25">
      <c r="A11958" s="52">
        <v>2019</v>
      </c>
      <c r="B11958" s="53" t="str">
        <f t="shared" si="372"/>
        <v>2019_TX2</v>
      </c>
      <c r="C11958" s="52" t="s">
        <v>389</v>
      </c>
      <c r="D11958" s="52" t="s">
        <v>1748</v>
      </c>
      <c r="E11958" s="53" t="str">
        <f t="shared" si="373"/>
        <v>2019_TXANDREWS</v>
      </c>
      <c r="F11958" s="52">
        <v>484350</v>
      </c>
      <c r="G11958" s="53">
        <f t="array" ref="G11958">SUM(IF(A11958=A$5:A11958,IF(C11958=C$5:C11958,1,0),0))</f>
        <v>2</v>
      </c>
    </row>
    <row r="11959" spans="1:7" x14ac:dyDescent="0.25">
      <c r="A11959" s="52">
        <v>2019</v>
      </c>
      <c r="B11959" s="53" t="str">
        <f t="shared" si="372"/>
        <v>2019_TX3</v>
      </c>
      <c r="C11959" s="52" t="s">
        <v>389</v>
      </c>
      <c r="D11959" s="52" t="s">
        <v>1749</v>
      </c>
      <c r="E11959" s="53" t="str">
        <f t="shared" si="373"/>
        <v>2019_TXANGELINA</v>
      </c>
      <c r="F11959" s="52">
        <v>484350</v>
      </c>
      <c r="G11959" s="53">
        <f t="array" ref="G11959">SUM(IF(A11959=A$5:A11959,IF(C11959=C$5:C11959,1,0),0))</f>
        <v>3</v>
      </c>
    </row>
    <row r="11960" spans="1:7" x14ac:dyDescent="0.25">
      <c r="A11960" s="52">
        <v>2019</v>
      </c>
      <c r="B11960" s="53" t="str">
        <f t="shared" si="372"/>
        <v>2019_TX4</v>
      </c>
      <c r="C11960" s="52" t="s">
        <v>389</v>
      </c>
      <c r="D11960" s="52" t="s">
        <v>1750</v>
      </c>
      <c r="E11960" s="53" t="str">
        <f t="shared" si="373"/>
        <v>2019_TXARANSAS</v>
      </c>
      <c r="F11960" s="52">
        <v>484350</v>
      </c>
      <c r="G11960" s="53">
        <f t="array" ref="G11960">SUM(IF(A11960=A$5:A11960,IF(C11960=C$5:C11960,1,0),0))</f>
        <v>4</v>
      </c>
    </row>
    <row r="11961" spans="1:7" x14ac:dyDescent="0.25">
      <c r="A11961" s="52">
        <v>2019</v>
      </c>
      <c r="B11961" s="53" t="str">
        <f t="shared" si="372"/>
        <v>2019_TX5</v>
      </c>
      <c r="C11961" s="52" t="s">
        <v>389</v>
      </c>
      <c r="D11961" s="52" t="s">
        <v>1751</v>
      </c>
      <c r="E11961" s="53" t="str">
        <f t="shared" si="373"/>
        <v>2019_TXARCHER</v>
      </c>
      <c r="F11961" s="52">
        <v>484350</v>
      </c>
      <c r="G11961" s="53">
        <f t="array" ref="G11961">SUM(IF(A11961=A$5:A11961,IF(C11961=C$5:C11961,1,0),0))</f>
        <v>5</v>
      </c>
    </row>
    <row r="11962" spans="1:7" x14ac:dyDescent="0.25">
      <c r="A11962" s="52">
        <v>2019</v>
      </c>
      <c r="B11962" s="53" t="str">
        <f t="shared" si="372"/>
        <v>2019_TX6</v>
      </c>
      <c r="C11962" s="52" t="s">
        <v>389</v>
      </c>
      <c r="D11962" s="52" t="s">
        <v>1635</v>
      </c>
      <c r="E11962" s="53" t="str">
        <f t="shared" si="373"/>
        <v>2019_TXARMSTRONG</v>
      </c>
      <c r="F11962" s="52">
        <v>484350</v>
      </c>
      <c r="G11962" s="53">
        <f t="array" ref="G11962">SUM(IF(A11962=A$5:A11962,IF(C11962=C$5:C11962,1,0),0))</f>
        <v>6</v>
      </c>
    </row>
    <row r="11963" spans="1:7" x14ac:dyDescent="0.25">
      <c r="A11963" s="52">
        <v>2019</v>
      </c>
      <c r="B11963" s="53" t="str">
        <f t="shared" si="372"/>
        <v>2019_TX7</v>
      </c>
      <c r="C11963" s="52" t="s">
        <v>389</v>
      </c>
      <c r="D11963" s="52" t="s">
        <v>1752</v>
      </c>
      <c r="E11963" s="53" t="str">
        <f t="shared" si="373"/>
        <v>2019_TXATASCOSA</v>
      </c>
      <c r="F11963" s="52">
        <v>484350</v>
      </c>
      <c r="G11963" s="53">
        <f t="array" ref="G11963">SUM(IF(A11963=A$5:A11963,IF(C11963=C$5:C11963,1,0),0))</f>
        <v>7</v>
      </c>
    </row>
    <row r="11964" spans="1:7" x14ac:dyDescent="0.25">
      <c r="A11964" s="52">
        <v>2019</v>
      </c>
      <c r="B11964" s="53" t="str">
        <f t="shared" si="372"/>
        <v>2019_TX8</v>
      </c>
      <c r="C11964" s="52" t="s">
        <v>389</v>
      </c>
      <c r="D11964" s="52" t="s">
        <v>1753</v>
      </c>
      <c r="E11964" s="53" t="str">
        <f t="shared" si="373"/>
        <v>2019_TXAUSTIN</v>
      </c>
      <c r="F11964" s="52">
        <v>484350</v>
      </c>
      <c r="G11964" s="53">
        <f t="array" ref="G11964">SUM(IF(A11964=A$5:A11964,IF(C11964=C$5:C11964,1,0),0))</f>
        <v>8</v>
      </c>
    </row>
    <row r="11965" spans="1:7" x14ac:dyDescent="0.25">
      <c r="A11965" s="52">
        <v>2019</v>
      </c>
      <c r="B11965" s="53" t="str">
        <f t="shared" si="372"/>
        <v>2019_TX9</v>
      </c>
      <c r="C11965" s="52" t="s">
        <v>389</v>
      </c>
      <c r="D11965" s="52" t="s">
        <v>1754</v>
      </c>
      <c r="E11965" s="53" t="str">
        <f t="shared" si="373"/>
        <v>2019_TXBAILEY</v>
      </c>
      <c r="F11965" s="52">
        <v>484350</v>
      </c>
      <c r="G11965" s="53">
        <f t="array" ref="G11965">SUM(IF(A11965=A$5:A11965,IF(C11965=C$5:C11965,1,0),0))</f>
        <v>9</v>
      </c>
    </row>
    <row r="11966" spans="1:7" x14ac:dyDescent="0.25">
      <c r="A11966" s="52">
        <v>2019</v>
      </c>
      <c r="B11966" s="53" t="str">
        <f t="shared" si="372"/>
        <v>2019_TX10</v>
      </c>
      <c r="C11966" s="52" t="s">
        <v>389</v>
      </c>
      <c r="D11966" s="52" t="s">
        <v>1755</v>
      </c>
      <c r="E11966" s="53" t="str">
        <f t="shared" si="373"/>
        <v>2019_TXBANDERA</v>
      </c>
      <c r="F11966" s="52">
        <v>484350</v>
      </c>
      <c r="G11966" s="53">
        <f t="array" ref="G11966">SUM(IF(A11966=A$5:A11966,IF(C11966=C$5:C11966,1,0),0))</f>
        <v>10</v>
      </c>
    </row>
    <row r="11967" spans="1:7" x14ac:dyDescent="0.25">
      <c r="A11967" s="52">
        <v>2019</v>
      </c>
      <c r="B11967" s="53" t="str">
        <f t="shared" si="372"/>
        <v>2019_TX11</v>
      </c>
      <c r="C11967" s="52" t="s">
        <v>389</v>
      </c>
      <c r="D11967" s="52" t="s">
        <v>1756</v>
      </c>
      <c r="E11967" s="53" t="str">
        <f t="shared" si="373"/>
        <v>2019_TXBASTROP</v>
      </c>
      <c r="F11967" s="52">
        <v>484350</v>
      </c>
      <c r="G11967" s="53">
        <f t="array" ref="G11967">SUM(IF(A11967=A$5:A11967,IF(C11967=C$5:C11967,1,0),0))</f>
        <v>11</v>
      </c>
    </row>
    <row r="11968" spans="1:7" x14ac:dyDescent="0.25">
      <c r="A11968" s="52">
        <v>2019</v>
      </c>
      <c r="B11968" s="53" t="str">
        <f t="shared" si="372"/>
        <v>2019_TX12</v>
      </c>
      <c r="C11968" s="52" t="s">
        <v>389</v>
      </c>
      <c r="D11968" s="52" t="s">
        <v>1757</v>
      </c>
      <c r="E11968" s="53" t="str">
        <f t="shared" si="373"/>
        <v>2019_TXBAYLOR</v>
      </c>
      <c r="F11968" s="52">
        <v>484350</v>
      </c>
      <c r="G11968" s="53">
        <f t="array" ref="G11968">SUM(IF(A11968=A$5:A11968,IF(C11968=C$5:C11968,1,0),0))</f>
        <v>12</v>
      </c>
    </row>
    <row r="11969" spans="1:7" x14ac:dyDescent="0.25">
      <c r="A11969" s="52">
        <v>2019</v>
      </c>
      <c r="B11969" s="53" t="str">
        <f t="shared" si="372"/>
        <v>2019_TX13</v>
      </c>
      <c r="C11969" s="52" t="s">
        <v>389</v>
      </c>
      <c r="D11969" s="52" t="s">
        <v>1758</v>
      </c>
      <c r="E11969" s="53" t="str">
        <f t="shared" si="373"/>
        <v>2019_TXBEE</v>
      </c>
      <c r="F11969" s="52">
        <v>484350</v>
      </c>
      <c r="G11969" s="53">
        <f t="array" ref="G11969">SUM(IF(A11969=A$5:A11969,IF(C11969=C$5:C11969,1,0),0))</f>
        <v>13</v>
      </c>
    </row>
    <row r="11970" spans="1:7" x14ac:dyDescent="0.25">
      <c r="A11970" s="52">
        <v>2019</v>
      </c>
      <c r="B11970" s="53" t="str">
        <f t="shared" si="372"/>
        <v>2019_TX14</v>
      </c>
      <c r="C11970" s="52" t="s">
        <v>389</v>
      </c>
      <c r="D11970" s="52" t="s">
        <v>1004</v>
      </c>
      <c r="E11970" s="53" t="str">
        <f t="shared" si="373"/>
        <v>2019_TXBELL</v>
      </c>
      <c r="F11970" s="52">
        <v>484350</v>
      </c>
      <c r="G11970" s="53">
        <f t="array" ref="G11970">SUM(IF(A11970=A$5:A11970,IF(C11970=C$5:C11970,1,0),0))</f>
        <v>14</v>
      </c>
    </row>
    <row r="11971" spans="1:7" x14ac:dyDescent="0.25">
      <c r="A11971" s="52">
        <v>2019</v>
      </c>
      <c r="B11971" s="53" t="str">
        <f t="shared" si="372"/>
        <v>2019_TX15</v>
      </c>
      <c r="C11971" s="52" t="s">
        <v>389</v>
      </c>
      <c r="D11971" s="52" t="s">
        <v>1759</v>
      </c>
      <c r="E11971" s="53" t="str">
        <f t="shared" si="373"/>
        <v>2019_TXBEXAR</v>
      </c>
      <c r="F11971" s="52">
        <v>484350</v>
      </c>
      <c r="G11971" s="53">
        <f t="array" ref="G11971">SUM(IF(A11971=A$5:A11971,IF(C11971=C$5:C11971,1,0),0))</f>
        <v>15</v>
      </c>
    </row>
    <row r="11972" spans="1:7" x14ac:dyDescent="0.25">
      <c r="A11972" s="52">
        <v>2019</v>
      </c>
      <c r="B11972" s="53" t="str">
        <f t="shared" si="372"/>
        <v>2019_TX16</v>
      </c>
      <c r="C11972" s="52" t="s">
        <v>389</v>
      </c>
      <c r="D11972" s="52" t="s">
        <v>1760</v>
      </c>
      <c r="E11972" s="53" t="str">
        <f t="shared" si="373"/>
        <v>2019_TXBLANCO</v>
      </c>
      <c r="F11972" s="52">
        <v>484350</v>
      </c>
      <c r="G11972" s="53">
        <f t="array" ref="G11972">SUM(IF(A11972=A$5:A11972,IF(C11972=C$5:C11972,1,0),0))</f>
        <v>16</v>
      </c>
    </row>
    <row r="11973" spans="1:7" x14ac:dyDescent="0.25">
      <c r="A11973" s="52">
        <v>2019</v>
      </c>
      <c r="B11973" s="53" t="str">
        <f t="shared" si="372"/>
        <v>2019_TX17</v>
      </c>
      <c r="C11973" s="52" t="s">
        <v>389</v>
      </c>
      <c r="D11973" s="52" t="s">
        <v>1761</v>
      </c>
      <c r="E11973" s="53" t="str">
        <f t="shared" si="373"/>
        <v>2019_TXBORDEN</v>
      </c>
      <c r="F11973" s="52">
        <v>484350</v>
      </c>
      <c r="G11973" s="53">
        <f t="array" ref="G11973">SUM(IF(A11973=A$5:A11973,IF(C11973=C$5:C11973,1,0),0))</f>
        <v>17</v>
      </c>
    </row>
    <row r="11974" spans="1:7" x14ac:dyDescent="0.25">
      <c r="A11974" s="52">
        <v>2019</v>
      </c>
      <c r="B11974" s="53" t="str">
        <f t="shared" ref="B11974:B12037" si="374">A11974&amp;"_"&amp;C11974&amp;G11974</f>
        <v>2019_TX18</v>
      </c>
      <c r="C11974" s="52" t="s">
        <v>389</v>
      </c>
      <c r="D11974" s="52" t="s">
        <v>1762</v>
      </c>
      <c r="E11974" s="53" t="str">
        <f t="shared" ref="E11974:E12037" si="375">A11974&amp;"_"&amp;C11974&amp;D11974</f>
        <v>2019_TXBOSQUE</v>
      </c>
      <c r="F11974" s="52">
        <v>484350</v>
      </c>
      <c r="G11974" s="53">
        <f t="array" ref="G11974">SUM(IF(A11974=A$5:A11974,IF(C11974=C$5:C11974,1,0),0))</f>
        <v>18</v>
      </c>
    </row>
    <row r="11975" spans="1:7" x14ac:dyDescent="0.25">
      <c r="A11975" s="52">
        <v>2019</v>
      </c>
      <c r="B11975" s="53" t="str">
        <f t="shared" si="374"/>
        <v>2019_TX19</v>
      </c>
      <c r="C11975" s="52" t="s">
        <v>389</v>
      </c>
      <c r="D11975" s="52" t="s">
        <v>1763</v>
      </c>
      <c r="E11975" s="53" t="str">
        <f t="shared" si="375"/>
        <v>2019_TXBOWIE</v>
      </c>
      <c r="F11975" s="52">
        <v>484350</v>
      </c>
      <c r="G11975" s="53">
        <f t="array" ref="G11975">SUM(IF(A11975=A$5:A11975,IF(C11975=C$5:C11975,1,0),0))</f>
        <v>19</v>
      </c>
    </row>
    <row r="11976" spans="1:7" x14ac:dyDescent="0.25">
      <c r="A11976" s="52">
        <v>2019</v>
      </c>
      <c r="B11976" s="53" t="str">
        <f t="shared" si="374"/>
        <v>2019_TX20</v>
      </c>
      <c r="C11976" s="52" t="s">
        <v>389</v>
      </c>
      <c r="D11976" s="52" t="s">
        <v>1764</v>
      </c>
      <c r="E11976" s="53" t="str">
        <f t="shared" si="375"/>
        <v>2019_TXBRAZORIA</v>
      </c>
      <c r="F11976" s="52">
        <v>484350</v>
      </c>
      <c r="G11976" s="53">
        <f t="array" ref="G11976">SUM(IF(A11976=A$5:A11976,IF(C11976=C$5:C11976,1,0),0))</f>
        <v>20</v>
      </c>
    </row>
    <row r="11977" spans="1:7" x14ac:dyDescent="0.25">
      <c r="A11977" s="52">
        <v>2019</v>
      </c>
      <c r="B11977" s="53" t="str">
        <f t="shared" si="374"/>
        <v>2019_TX21</v>
      </c>
      <c r="C11977" s="52" t="s">
        <v>389</v>
      </c>
      <c r="D11977" s="52" t="s">
        <v>1765</v>
      </c>
      <c r="E11977" s="53" t="str">
        <f t="shared" si="375"/>
        <v>2019_TXBRAZOS</v>
      </c>
      <c r="F11977" s="52">
        <v>484350</v>
      </c>
      <c r="G11977" s="53">
        <f t="array" ref="G11977">SUM(IF(A11977=A$5:A11977,IF(C11977=C$5:C11977,1,0),0))</f>
        <v>21</v>
      </c>
    </row>
    <row r="11978" spans="1:7" x14ac:dyDescent="0.25">
      <c r="A11978" s="52">
        <v>2019</v>
      </c>
      <c r="B11978" s="53" t="str">
        <f t="shared" si="374"/>
        <v>2019_TX22</v>
      </c>
      <c r="C11978" s="52" t="s">
        <v>389</v>
      </c>
      <c r="D11978" s="52" t="s">
        <v>1766</v>
      </c>
      <c r="E11978" s="53" t="str">
        <f t="shared" si="375"/>
        <v>2019_TXBREWSTER</v>
      </c>
      <c r="F11978" s="52">
        <v>484350</v>
      </c>
      <c r="G11978" s="53">
        <f t="array" ref="G11978">SUM(IF(A11978=A$5:A11978,IF(C11978=C$5:C11978,1,0),0))</f>
        <v>22</v>
      </c>
    </row>
    <row r="11979" spans="1:7" x14ac:dyDescent="0.25">
      <c r="A11979" s="52">
        <v>2019</v>
      </c>
      <c r="B11979" s="53" t="str">
        <f t="shared" si="374"/>
        <v>2019_TX23</v>
      </c>
      <c r="C11979" s="52" t="s">
        <v>389</v>
      </c>
      <c r="D11979" s="52" t="s">
        <v>1767</v>
      </c>
      <c r="E11979" s="53" t="str">
        <f t="shared" si="375"/>
        <v>2019_TXBRISCOE</v>
      </c>
      <c r="F11979" s="52">
        <v>484350</v>
      </c>
      <c r="G11979" s="53">
        <f t="array" ref="G11979">SUM(IF(A11979=A$5:A11979,IF(C11979=C$5:C11979,1,0),0))</f>
        <v>23</v>
      </c>
    </row>
    <row r="11980" spans="1:7" x14ac:dyDescent="0.25">
      <c r="A11980" s="52">
        <v>2019</v>
      </c>
      <c r="B11980" s="53" t="str">
        <f t="shared" si="374"/>
        <v>2019_TX24</v>
      </c>
      <c r="C11980" s="52" t="s">
        <v>389</v>
      </c>
      <c r="D11980" s="52" t="s">
        <v>682</v>
      </c>
      <c r="E11980" s="53" t="str">
        <f t="shared" si="375"/>
        <v>2019_TXBROOKS</v>
      </c>
      <c r="F11980" s="52">
        <v>484350</v>
      </c>
      <c r="G11980" s="53">
        <f t="array" ref="G11980">SUM(IF(A11980=A$5:A11980,IF(C11980=C$5:C11980,1,0),0))</f>
        <v>24</v>
      </c>
    </row>
    <row r="11981" spans="1:7" x14ac:dyDescent="0.25">
      <c r="A11981" s="52">
        <v>2019</v>
      </c>
      <c r="B11981" s="53" t="str">
        <f t="shared" si="374"/>
        <v>2019_TX25</v>
      </c>
      <c r="C11981" s="52" t="s">
        <v>389</v>
      </c>
      <c r="D11981" s="52" t="s">
        <v>808</v>
      </c>
      <c r="E11981" s="53" t="str">
        <f t="shared" si="375"/>
        <v>2019_TXBROWN</v>
      </c>
      <c r="F11981" s="52">
        <v>484350</v>
      </c>
      <c r="G11981" s="53">
        <f t="array" ref="G11981">SUM(IF(A11981=A$5:A11981,IF(C11981=C$5:C11981,1,0),0))</f>
        <v>25</v>
      </c>
    </row>
    <row r="11982" spans="1:7" x14ac:dyDescent="0.25">
      <c r="A11982" s="52">
        <v>2019</v>
      </c>
      <c r="B11982" s="53" t="str">
        <f t="shared" si="374"/>
        <v>2019_TX26</v>
      </c>
      <c r="C11982" s="52" t="s">
        <v>389</v>
      </c>
      <c r="D11982" s="52" t="s">
        <v>1768</v>
      </c>
      <c r="E11982" s="53" t="str">
        <f t="shared" si="375"/>
        <v>2019_TXBURLESON</v>
      </c>
      <c r="F11982" s="52">
        <v>484350</v>
      </c>
      <c r="G11982" s="53">
        <f t="array" ref="G11982">SUM(IF(A11982=A$5:A11982,IF(C11982=C$5:C11982,1,0),0))</f>
        <v>26</v>
      </c>
    </row>
    <row r="11983" spans="1:7" x14ac:dyDescent="0.25">
      <c r="A11983" s="52">
        <v>2019</v>
      </c>
      <c r="B11983" s="53" t="str">
        <f t="shared" si="374"/>
        <v>2019_TX27</v>
      </c>
      <c r="C11983" s="52" t="s">
        <v>389</v>
      </c>
      <c r="D11983" s="52" t="s">
        <v>1769</v>
      </c>
      <c r="E11983" s="53" t="str">
        <f t="shared" si="375"/>
        <v>2019_TXBURNET</v>
      </c>
      <c r="F11983" s="52">
        <v>484350</v>
      </c>
      <c r="G11983" s="53">
        <f t="array" ref="G11983">SUM(IF(A11983=A$5:A11983,IF(C11983=C$5:C11983,1,0),0))</f>
        <v>27</v>
      </c>
    </row>
    <row r="11984" spans="1:7" x14ac:dyDescent="0.25">
      <c r="A11984" s="52">
        <v>2019</v>
      </c>
      <c r="B11984" s="53" t="str">
        <f t="shared" si="374"/>
        <v>2019_TX28</v>
      </c>
      <c r="C11984" s="52" t="s">
        <v>389</v>
      </c>
      <c r="D11984" s="52" t="s">
        <v>1011</v>
      </c>
      <c r="E11984" s="53" t="str">
        <f t="shared" si="375"/>
        <v>2019_TXCALDWELL</v>
      </c>
      <c r="F11984" s="52">
        <v>484350</v>
      </c>
      <c r="G11984" s="53">
        <f t="array" ref="G11984">SUM(IF(A11984=A$5:A11984,IF(C11984=C$5:C11984,1,0),0))</f>
        <v>28</v>
      </c>
    </row>
    <row r="11985" spans="1:7" x14ac:dyDescent="0.25">
      <c r="A11985" s="52">
        <v>2019</v>
      </c>
      <c r="B11985" s="53" t="str">
        <f t="shared" si="374"/>
        <v>2019_TX29</v>
      </c>
      <c r="C11985" s="52" t="s">
        <v>389</v>
      </c>
      <c r="D11985" s="52" t="s">
        <v>434</v>
      </c>
      <c r="E11985" s="53" t="str">
        <f t="shared" si="375"/>
        <v>2019_TXCALHOUN</v>
      </c>
      <c r="F11985" s="52">
        <v>484350</v>
      </c>
      <c r="G11985" s="53">
        <f t="array" ref="G11985">SUM(IF(A11985=A$5:A11985,IF(C11985=C$5:C11985,1,0),0))</f>
        <v>29</v>
      </c>
    </row>
    <row r="11986" spans="1:7" x14ac:dyDescent="0.25">
      <c r="A11986" s="52">
        <v>2019</v>
      </c>
      <c r="B11986" s="53" t="str">
        <f t="shared" si="374"/>
        <v>2019_TX30</v>
      </c>
      <c r="C11986" s="52" t="s">
        <v>389</v>
      </c>
      <c r="D11986" s="52" t="s">
        <v>1770</v>
      </c>
      <c r="E11986" s="53" t="str">
        <f t="shared" si="375"/>
        <v>2019_TXCALLAHAN</v>
      </c>
      <c r="F11986" s="52">
        <v>484350</v>
      </c>
      <c r="G11986" s="53">
        <f t="array" ref="G11986">SUM(IF(A11986=A$5:A11986,IF(C11986=C$5:C11986,1,0),0))</f>
        <v>30</v>
      </c>
    </row>
    <row r="11987" spans="1:7" x14ac:dyDescent="0.25">
      <c r="A11987" s="52">
        <v>2019</v>
      </c>
      <c r="B11987" s="53" t="str">
        <f t="shared" si="374"/>
        <v>2019_TX31</v>
      </c>
      <c r="C11987" s="52" t="s">
        <v>389</v>
      </c>
      <c r="D11987" s="52" t="s">
        <v>1062</v>
      </c>
      <c r="E11987" s="53" t="str">
        <f t="shared" si="375"/>
        <v>2019_TXCAMERON</v>
      </c>
      <c r="F11987" s="52">
        <v>484350</v>
      </c>
      <c r="G11987" s="53">
        <f t="array" ref="G11987">SUM(IF(A11987=A$5:A11987,IF(C11987=C$5:C11987,1,0),0))</f>
        <v>31</v>
      </c>
    </row>
    <row r="11988" spans="1:7" x14ac:dyDescent="0.25">
      <c r="A11988" s="52">
        <v>2019</v>
      </c>
      <c r="B11988" s="53" t="str">
        <f t="shared" si="374"/>
        <v>2019_TX32</v>
      </c>
      <c r="C11988" s="52" t="s">
        <v>389</v>
      </c>
      <c r="D11988" s="52" t="s">
        <v>1771</v>
      </c>
      <c r="E11988" s="53" t="str">
        <f t="shared" si="375"/>
        <v>2019_TXCAMP</v>
      </c>
      <c r="F11988" s="52">
        <v>484350</v>
      </c>
      <c r="G11988" s="53">
        <f t="array" ref="G11988">SUM(IF(A11988=A$5:A11988,IF(C11988=C$5:C11988,1,0),0))</f>
        <v>32</v>
      </c>
    </row>
    <row r="11989" spans="1:7" x14ac:dyDescent="0.25">
      <c r="A11989" s="52">
        <v>2019</v>
      </c>
      <c r="B11989" s="53" t="str">
        <f t="shared" si="374"/>
        <v>2019_TX33</v>
      </c>
      <c r="C11989" s="52" t="s">
        <v>389</v>
      </c>
      <c r="D11989" s="52" t="s">
        <v>1772</v>
      </c>
      <c r="E11989" s="53" t="str">
        <f t="shared" si="375"/>
        <v>2019_TXCARSON</v>
      </c>
      <c r="F11989" s="52">
        <v>484350</v>
      </c>
      <c r="G11989" s="53">
        <f t="array" ref="G11989">SUM(IF(A11989=A$5:A11989,IF(C11989=C$5:C11989,1,0),0))</f>
        <v>33</v>
      </c>
    </row>
    <row r="11990" spans="1:7" x14ac:dyDescent="0.25">
      <c r="A11990" s="52">
        <v>2019</v>
      </c>
      <c r="B11990" s="53" t="str">
        <f t="shared" si="374"/>
        <v>2019_TX34</v>
      </c>
      <c r="C11990" s="52" t="s">
        <v>389</v>
      </c>
      <c r="D11990" s="52" t="s">
        <v>810</v>
      </c>
      <c r="E11990" s="53" t="str">
        <f t="shared" si="375"/>
        <v>2019_TXCASS</v>
      </c>
      <c r="F11990" s="52">
        <v>484350</v>
      </c>
      <c r="G11990" s="53">
        <f t="array" ref="G11990">SUM(IF(A11990=A$5:A11990,IF(C11990=C$5:C11990,1,0),0))</f>
        <v>34</v>
      </c>
    </row>
    <row r="11991" spans="1:7" x14ac:dyDescent="0.25">
      <c r="A11991" s="52">
        <v>2019</v>
      </c>
      <c r="B11991" s="53" t="str">
        <f t="shared" si="374"/>
        <v>2019_TX35</v>
      </c>
      <c r="C11991" s="52" t="s">
        <v>389</v>
      </c>
      <c r="D11991" s="52" t="s">
        <v>1773</v>
      </c>
      <c r="E11991" s="53" t="str">
        <f t="shared" si="375"/>
        <v>2019_TXCASTRO</v>
      </c>
      <c r="F11991" s="52">
        <v>484350</v>
      </c>
      <c r="G11991" s="53">
        <f t="array" ref="G11991">SUM(IF(A11991=A$5:A11991,IF(C11991=C$5:C11991,1,0),0))</f>
        <v>35</v>
      </c>
    </row>
    <row r="11992" spans="1:7" x14ac:dyDescent="0.25">
      <c r="A11992" s="52">
        <v>2019</v>
      </c>
      <c r="B11992" s="53" t="str">
        <f t="shared" si="374"/>
        <v>2019_TX36</v>
      </c>
      <c r="C11992" s="52" t="s">
        <v>389</v>
      </c>
      <c r="D11992" s="52" t="s">
        <v>435</v>
      </c>
      <c r="E11992" s="53" t="str">
        <f t="shared" si="375"/>
        <v>2019_TXCHAMBERS</v>
      </c>
      <c r="F11992" s="52">
        <v>484350</v>
      </c>
      <c r="G11992" s="53">
        <f t="array" ref="G11992">SUM(IF(A11992=A$5:A11992,IF(C11992=C$5:C11992,1,0),0))</f>
        <v>36</v>
      </c>
    </row>
    <row r="11993" spans="1:7" x14ac:dyDescent="0.25">
      <c r="A11993" s="52">
        <v>2019</v>
      </c>
      <c r="B11993" s="53" t="str">
        <f t="shared" si="374"/>
        <v>2019_TX37</v>
      </c>
      <c r="C11993" s="52" t="s">
        <v>389</v>
      </c>
      <c r="D11993" s="52" t="s">
        <v>436</v>
      </c>
      <c r="E11993" s="53" t="str">
        <f t="shared" si="375"/>
        <v>2019_TXCHEROKEE</v>
      </c>
      <c r="F11993" s="52">
        <v>484350</v>
      </c>
      <c r="G11993" s="53">
        <f t="array" ref="G11993">SUM(IF(A11993=A$5:A11993,IF(C11993=C$5:C11993,1,0),0))</f>
        <v>37</v>
      </c>
    </row>
    <row r="11994" spans="1:7" x14ac:dyDescent="0.25">
      <c r="A11994" s="52">
        <v>2019</v>
      </c>
      <c r="B11994" s="53" t="str">
        <f t="shared" si="374"/>
        <v>2019_TX38</v>
      </c>
      <c r="C11994" s="52" t="s">
        <v>389</v>
      </c>
      <c r="D11994" s="52" t="s">
        <v>1774</v>
      </c>
      <c r="E11994" s="53" t="str">
        <f t="shared" si="375"/>
        <v>2019_TXCHILDRESS</v>
      </c>
      <c r="F11994" s="52">
        <v>484350</v>
      </c>
      <c r="G11994" s="53">
        <f t="array" ref="G11994">SUM(IF(A11994=A$5:A11994,IF(C11994=C$5:C11994,1,0),0))</f>
        <v>38</v>
      </c>
    </row>
    <row r="11995" spans="1:7" x14ac:dyDescent="0.25">
      <c r="A11995" s="52">
        <v>2019</v>
      </c>
      <c r="B11995" s="53" t="str">
        <f t="shared" si="374"/>
        <v>2019_TX39</v>
      </c>
      <c r="C11995" s="52" t="s">
        <v>389</v>
      </c>
      <c r="D11995" s="52" t="s">
        <v>439</v>
      </c>
      <c r="E11995" s="53" t="str">
        <f t="shared" si="375"/>
        <v>2019_TXCLAY</v>
      </c>
      <c r="F11995" s="52">
        <v>484350</v>
      </c>
      <c r="G11995" s="53">
        <f t="array" ref="G11995">SUM(IF(A11995=A$5:A11995,IF(C11995=C$5:C11995,1,0),0))</f>
        <v>39</v>
      </c>
    </row>
    <row r="11996" spans="1:7" x14ac:dyDescent="0.25">
      <c r="A11996" s="52">
        <v>2019</v>
      </c>
      <c r="B11996" s="53" t="str">
        <f t="shared" si="374"/>
        <v>2019_TX40</v>
      </c>
      <c r="C11996" s="52" t="s">
        <v>389</v>
      </c>
      <c r="D11996" s="52" t="s">
        <v>1775</v>
      </c>
      <c r="E11996" s="53" t="str">
        <f t="shared" si="375"/>
        <v>2019_TXCOCHRAN</v>
      </c>
      <c r="F11996" s="52">
        <v>484350</v>
      </c>
      <c r="G11996" s="53">
        <f t="array" ref="G11996">SUM(IF(A11996=A$5:A11996,IF(C11996=C$5:C11996,1,0),0))</f>
        <v>40</v>
      </c>
    </row>
    <row r="11997" spans="1:7" x14ac:dyDescent="0.25">
      <c r="A11997" s="52">
        <v>2019</v>
      </c>
      <c r="B11997" s="53" t="str">
        <f t="shared" si="374"/>
        <v>2019_TX41</v>
      </c>
      <c r="C11997" s="52" t="s">
        <v>389</v>
      </c>
      <c r="D11997" s="52" t="s">
        <v>1776</v>
      </c>
      <c r="E11997" s="53" t="str">
        <f t="shared" si="375"/>
        <v>2019_TXCOKE</v>
      </c>
      <c r="F11997" s="52">
        <v>484350</v>
      </c>
      <c r="G11997" s="53">
        <f t="array" ref="G11997">SUM(IF(A11997=A$5:A11997,IF(C11997=C$5:C11997,1,0),0))</f>
        <v>41</v>
      </c>
    </row>
    <row r="11998" spans="1:7" x14ac:dyDescent="0.25">
      <c r="A11998" s="52">
        <v>2019</v>
      </c>
      <c r="B11998" s="53" t="str">
        <f t="shared" si="374"/>
        <v>2019_TX42</v>
      </c>
      <c r="C11998" s="52" t="s">
        <v>389</v>
      </c>
      <c r="D11998" s="52" t="s">
        <v>1777</v>
      </c>
      <c r="E11998" s="53" t="str">
        <f t="shared" si="375"/>
        <v>2019_TXCOLEMAN</v>
      </c>
      <c r="F11998" s="52">
        <v>484350</v>
      </c>
      <c r="G11998" s="53">
        <f t="array" ref="G11998">SUM(IF(A11998=A$5:A11998,IF(C11998=C$5:C11998,1,0),0))</f>
        <v>42</v>
      </c>
    </row>
    <row r="11999" spans="1:7" x14ac:dyDescent="0.25">
      <c r="A11999" s="52">
        <v>2019</v>
      </c>
      <c r="B11999" s="53" t="str">
        <f t="shared" si="374"/>
        <v>2019_TX43</v>
      </c>
      <c r="C11999" s="52" t="s">
        <v>389</v>
      </c>
      <c r="D11999" s="52" t="s">
        <v>1778</v>
      </c>
      <c r="E11999" s="53" t="str">
        <f t="shared" si="375"/>
        <v>2019_TXCOLLIN</v>
      </c>
      <c r="F11999" s="52">
        <v>484350</v>
      </c>
      <c r="G11999" s="53">
        <f t="array" ref="G11999">SUM(IF(A11999=A$5:A11999,IF(C11999=C$5:C11999,1,0),0))</f>
        <v>43</v>
      </c>
    </row>
    <row r="12000" spans="1:7" x14ac:dyDescent="0.25">
      <c r="A12000" s="52">
        <v>2019</v>
      </c>
      <c r="B12000" s="53" t="str">
        <f t="shared" si="374"/>
        <v>2019_TX44</v>
      </c>
      <c r="C12000" s="52" t="s">
        <v>389</v>
      </c>
      <c r="D12000" s="52" t="s">
        <v>1779</v>
      </c>
      <c r="E12000" s="53" t="str">
        <f t="shared" si="375"/>
        <v>2019_TXCOLLINGSWORTH</v>
      </c>
      <c r="F12000" s="52">
        <v>484350</v>
      </c>
      <c r="G12000" s="53">
        <f t="array" ref="G12000">SUM(IF(A12000=A$5:A12000,IF(C12000=C$5:C12000,1,0),0))</f>
        <v>44</v>
      </c>
    </row>
    <row r="12001" spans="1:7" x14ac:dyDescent="0.25">
      <c r="A12001" s="52">
        <v>2019</v>
      </c>
      <c r="B12001" s="53" t="str">
        <f t="shared" si="374"/>
        <v>2019_TX45</v>
      </c>
      <c r="C12001" s="52" t="s">
        <v>389</v>
      </c>
      <c r="D12001" s="52" t="s">
        <v>83</v>
      </c>
      <c r="E12001" s="53" t="str">
        <f t="shared" si="375"/>
        <v>2019_TXCOLORADO</v>
      </c>
      <c r="F12001" s="52">
        <v>484350</v>
      </c>
      <c r="G12001" s="53">
        <f t="array" ref="G12001">SUM(IF(A12001=A$5:A12001,IF(C12001=C$5:C12001,1,0),0))</f>
        <v>45</v>
      </c>
    </row>
    <row r="12002" spans="1:7" x14ac:dyDescent="0.25">
      <c r="A12002" s="52">
        <v>2019</v>
      </c>
      <c r="B12002" s="53" t="str">
        <f t="shared" si="374"/>
        <v>2019_TX46</v>
      </c>
      <c r="C12002" s="52" t="s">
        <v>389</v>
      </c>
      <c r="D12002" s="52" t="s">
        <v>1780</v>
      </c>
      <c r="E12002" s="53" t="str">
        <f t="shared" si="375"/>
        <v>2019_TXCOMAL</v>
      </c>
      <c r="F12002" s="52">
        <v>484350</v>
      </c>
      <c r="G12002" s="53">
        <f t="array" ref="G12002">SUM(IF(A12002=A$5:A12002,IF(C12002=C$5:C12002,1,0),0))</f>
        <v>46</v>
      </c>
    </row>
    <row r="12003" spans="1:7" x14ac:dyDescent="0.25">
      <c r="A12003" s="52">
        <v>2019</v>
      </c>
      <c r="B12003" s="53" t="str">
        <f t="shared" si="374"/>
        <v>2019_TX47</v>
      </c>
      <c r="C12003" s="52" t="s">
        <v>389</v>
      </c>
      <c r="D12003" s="52" t="s">
        <v>948</v>
      </c>
      <c r="E12003" s="53" t="str">
        <f t="shared" si="375"/>
        <v>2019_TXCOMANCHE</v>
      </c>
      <c r="F12003" s="52">
        <v>484350</v>
      </c>
      <c r="G12003" s="53">
        <f t="array" ref="G12003">SUM(IF(A12003=A$5:A12003,IF(C12003=C$5:C12003,1,0),0))</f>
        <v>47</v>
      </c>
    </row>
    <row r="12004" spans="1:7" x14ac:dyDescent="0.25">
      <c r="A12004" s="52">
        <v>2019</v>
      </c>
      <c r="B12004" s="53" t="str">
        <f t="shared" si="374"/>
        <v>2019_TX48</v>
      </c>
      <c r="C12004" s="52" t="s">
        <v>389</v>
      </c>
      <c r="D12004" s="52" t="s">
        <v>1781</v>
      </c>
      <c r="E12004" s="53" t="str">
        <f t="shared" si="375"/>
        <v>2019_TXCONCHO</v>
      </c>
      <c r="F12004" s="52">
        <v>484350</v>
      </c>
      <c r="G12004" s="53">
        <f t="array" ref="G12004">SUM(IF(A12004=A$5:A12004,IF(C12004=C$5:C12004,1,0),0))</f>
        <v>48</v>
      </c>
    </row>
    <row r="12005" spans="1:7" x14ac:dyDescent="0.25">
      <c r="A12005" s="52">
        <v>2019</v>
      </c>
      <c r="B12005" s="53" t="str">
        <f t="shared" si="374"/>
        <v>2019_TX49</v>
      </c>
      <c r="C12005" s="52" t="s">
        <v>389</v>
      </c>
      <c r="D12005" s="52" t="s">
        <v>1782</v>
      </c>
      <c r="E12005" s="53" t="str">
        <f t="shared" si="375"/>
        <v>2019_TXCOOKE</v>
      </c>
      <c r="F12005" s="52">
        <v>484350</v>
      </c>
      <c r="G12005" s="53">
        <f t="array" ref="G12005">SUM(IF(A12005=A$5:A12005,IF(C12005=C$5:C12005,1,0),0))</f>
        <v>49</v>
      </c>
    </row>
    <row r="12006" spans="1:7" x14ac:dyDescent="0.25">
      <c r="A12006" s="52">
        <v>2019</v>
      </c>
      <c r="B12006" s="53" t="str">
        <f t="shared" si="374"/>
        <v>2019_TX50</v>
      </c>
      <c r="C12006" s="52" t="s">
        <v>389</v>
      </c>
      <c r="D12006" s="52" t="s">
        <v>1783</v>
      </c>
      <c r="E12006" s="53" t="str">
        <f t="shared" si="375"/>
        <v>2019_TXCORYELL</v>
      </c>
      <c r="F12006" s="52">
        <v>484350</v>
      </c>
      <c r="G12006" s="53">
        <f t="array" ref="G12006">SUM(IF(A12006=A$5:A12006,IF(C12006=C$5:C12006,1,0),0))</f>
        <v>50</v>
      </c>
    </row>
    <row r="12007" spans="1:7" x14ac:dyDescent="0.25">
      <c r="A12007" s="52">
        <v>2019</v>
      </c>
      <c r="B12007" s="53" t="str">
        <f t="shared" si="374"/>
        <v>2019_TX51</v>
      </c>
      <c r="C12007" s="52" t="s">
        <v>389</v>
      </c>
      <c r="D12007" s="52" t="s">
        <v>1784</v>
      </c>
      <c r="E12007" s="53" t="str">
        <f t="shared" si="375"/>
        <v>2019_TXCOTTLE</v>
      </c>
      <c r="F12007" s="52">
        <v>484350</v>
      </c>
      <c r="G12007" s="53">
        <f t="array" ref="G12007">SUM(IF(A12007=A$5:A12007,IF(C12007=C$5:C12007,1,0),0))</f>
        <v>51</v>
      </c>
    </row>
    <row r="12008" spans="1:7" x14ac:dyDescent="0.25">
      <c r="A12008" s="52">
        <v>2019</v>
      </c>
      <c r="B12008" s="53" t="str">
        <f t="shared" si="374"/>
        <v>2019_TX52</v>
      </c>
      <c r="C12008" s="52" t="s">
        <v>389</v>
      </c>
      <c r="D12008" s="52" t="s">
        <v>1785</v>
      </c>
      <c r="E12008" s="53" t="str">
        <f t="shared" si="375"/>
        <v>2019_TXCRANE</v>
      </c>
      <c r="F12008" s="52">
        <v>484350</v>
      </c>
      <c r="G12008" s="53">
        <f t="array" ref="G12008">SUM(IF(A12008=A$5:A12008,IF(C12008=C$5:C12008,1,0),0))</f>
        <v>52</v>
      </c>
    </row>
    <row r="12009" spans="1:7" x14ac:dyDescent="0.25">
      <c r="A12009" s="52">
        <v>2019</v>
      </c>
      <c r="B12009" s="53" t="str">
        <f t="shared" si="374"/>
        <v>2019_TX53</v>
      </c>
      <c r="C12009" s="52" t="s">
        <v>389</v>
      </c>
      <c r="D12009" s="52" t="s">
        <v>1729</v>
      </c>
      <c r="E12009" s="53" t="str">
        <f t="shared" si="375"/>
        <v>2019_TXCROCKETT</v>
      </c>
      <c r="F12009" s="52">
        <v>484350</v>
      </c>
      <c r="G12009" s="53">
        <f t="array" ref="G12009">SUM(IF(A12009=A$5:A12009,IF(C12009=C$5:C12009,1,0),0))</f>
        <v>53</v>
      </c>
    </row>
    <row r="12010" spans="1:7" x14ac:dyDescent="0.25">
      <c r="A12010" s="52">
        <v>2019</v>
      </c>
      <c r="B12010" s="53" t="str">
        <f t="shared" si="374"/>
        <v>2019_TX54</v>
      </c>
      <c r="C12010" s="52" t="s">
        <v>389</v>
      </c>
      <c r="D12010" s="52" t="s">
        <v>1786</v>
      </c>
      <c r="E12010" s="53" t="str">
        <f t="shared" si="375"/>
        <v>2019_TXCROSBY</v>
      </c>
      <c r="F12010" s="52">
        <v>484350</v>
      </c>
      <c r="G12010" s="53">
        <f t="array" ref="G12010">SUM(IF(A12010=A$5:A12010,IF(C12010=C$5:C12010,1,0),0))</f>
        <v>54</v>
      </c>
    </row>
    <row r="12011" spans="1:7" x14ac:dyDescent="0.25">
      <c r="A12011" s="52">
        <v>2019</v>
      </c>
      <c r="B12011" s="53" t="str">
        <f t="shared" si="374"/>
        <v>2019_TX55</v>
      </c>
      <c r="C12011" s="52" t="s">
        <v>389</v>
      </c>
      <c r="D12011" s="52" t="s">
        <v>1787</v>
      </c>
      <c r="E12011" s="53" t="str">
        <f t="shared" si="375"/>
        <v>2019_TXCULBERSON</v>
      </c>
      <c r="F12011" s="52">
        <v>484350</v>
      </c>
      <c r="G12011" s="53">
        <f t="array" ref="G12011">SUM(IF(A12011=A$5:A12011,IF(C12011=C$5:C12011,1,0),0))</f>
        <v>55</v>
      </c>
    </row>
    <row r="12012" spans="1:7" x14ac:dyDescent="0.25">
      <c r="A12012" s="52">
        <v>2019</v>
      </c>
      <c r="B12012" s="53" t="str">
        <f t="shared" si="374"/>
        <v>2019_TX56</v>
      </c>
      <c r="C12012" s="52" t="s">
        <v>389</v>
      </c>
      <c r="D12012" s="52" t="s">
        <v>1788</v>
      </c>
      <c r="E12012" s="53" t="str">
        <f t="shared" si="375"/>
        <v>2019_TXDALLAM</v>
      </c>
      <c r="F12012" s="52">
        <v>484350</v>
      </c>
      <c r="G12012" s="53">
        <f t="array" ref="G12012">SUM(IF(A12012=A$5:A12012,IF(C12012=C$5:C12012,1,0),0))</f>
        <v>56</v>
      </c>
    </row>
    <row r="12013" spans="1:7" x14ac:dyDescent="0.25">
      <c r="A12013" s="52">
        <v>2019</v>
      </c>
      <c r="B12013" s="53" t="str">
        <f t="shared" si="374"/>
        <v>2019_TX57</v>
      </c>
      <c r="C12013" s="52" t="s">
        <v>389</v>
      </c>
      <c r="D12013" s="52" t="s">
        <v>449</v>
      </c>
      <c r="E12013" s="53" t="str">
        <f t="shared" si="375"/>
        <v>2019_TXDALLAS</v>
      </c>
      <c r="F12013" s="52">
        <v>484350</v>
      </c>
      <c r="G12013" s="53">
        <f t="array" ref="G12013">SUM(IF(A12013=A$5:A12013,IF(C12013=C$5:C12013,1,0),0))</f>
        <v>57</v>
      </c>
    </row>
    <row r="12014" spans="1:7" x14ac:dyDescent="0.25">
      <c r="A12014" s="52">
        <v>2019</v>
      </c>
      <c r="B12014" s="53" t="str">
        <f t="shared" si="374"/>
        <v>2019_TX58</v>
      </c>
      <c r="C12014" s="52" t="s">
        <v>389</v>
      </c>
      <c r="D12014" s="52" t="s">
        <v>701</v>
      </c>
      <c r="E12014" s="53" t="str">
        <f t="shared" si="375"/>
        <v>2019_TXDAWSON</v>
      </c>
      <c r="F12014" s="52">
        <v>484350</v>
      </c>
      <c r="G12014" s="53">
        <f t="array" ref="G12014">SUM(IF(A12014=A$5:A12014,IF(C12014=C$5:C12014,1,0),0))</f>
        <v>58</v>
      </c>
    </row>
    <row r="12015" spans="1:7" x14ac:dyDescent="0.25">
      <c r="A12015" s="52">
        <v>2019</v>
      </c>
      <c r="B12015" s="53" t="str">
        <f t="shared" si="374"/>
        <v>2019_TX59</v>
      </c>
      <c r="C12015" s="52" t="s">
        <v>389</v>
      </c>
      <c r="D12015" s="52" t="s">
        <v>1789</v>
      </c>
      <c r="E12015" s="53" t="str">
        <f t="shared" si="375"/>
        <v>2019_TXDEAF SMITH</v>
      </c>
      <c r="F12015" s="52">
        <v>484350</v>
      </c>
      <c r="G12015" s="53">
        <f t="array" ref="G12015">SUM(IF(A12015=A$5:A12015,IF(C12015=C$5:C12015,1,0),0))</f>
        <v>59</v>
      </c>
    </row>
    <row r="12016" spans="1:7" x14ac:dyDescent="0.25">
      <c r="A12016" s="52">
        <v>2019</v>
      </c>
      <c r="B12016" s="53" t="str">
        <f t="shared" si="374"/>
        <v>2019_TX60</v>
      </c>
      <c r="C12016" s="52" t="s">
        <v>389</v>
      </c>
      <c r="D12016" s="52" t="s">
        <v>593</v>
      </c>
      <c r="E12016" s="53" t="str">
        <f t="shared" si="375"/>
        <v>2019_TXDELTA</v>
      </c>
      <c r="F12016" s="52">
        <v>484350</v>
      </c>
      <c r="G12016" s="53">
        <f t="array" ref="G12016">SUM(IF(A12016=A$5:A12016,IF(C12016=C$5:C12016,1,0),0))</f>
        <v>60</v>
      </c>
    </row>
    <row r="12017" spans="1:7" x14ac:dyDescent="0.25">
      <c r="A12017" s="52">
        <v>2019</v>
      </c>
      <c r="B12017" s="53" t="str">
        <f t="shared" si="374"/>
        <v>2019_TX61</v>
      </c>
      <c r="C12017" s="52" t="s">
        <v>389</v>
      </c>
      <c r="D12017" s="52" t="s">
        <v>1790</v>
      </c>
      <c r="E12017" s="53" t="str">
        <f t="shared" si="375"/>
        <v>2019_TXDENTON</v>
      </c>
      <c r="F12017" s="52">
        <v>484350</v>
      </c>
      <c r="G12017" s="53">
        <f t="array" ref="G12017">SUM(IF(A12017=A$5:A12017,IF(C12017=C$5:C12017,1,0),0))</f>
        <v>61</v>
      </c>
    </row>
    <row r="12018" spans="1:7" x14ac:dyDescent="0.25">
      <c r="A12018" s="52">
        <v>2019</v>
      </c>
      <c r="B12018" s="53" t="str">
        <f t="shared" si="374"/>
        <v>2019_TX62</v>
      </c>
      <c r="C12018" s="52" t="s">
        <v>389</v>
      </c>
      <c r="D12018" s="52" t="s">
        <v>815</v>
      </c>
      <c r="E12018" s="53" t="str">
        <f t="shared" si="375"/>
        <v>2019_TXDE WITT</v>
      </c>
      <c r="F12018" s="52">
        <v>484350</v>
      </c>
      <c r="G12018" s="53">
        <f t="array" ref="G12018">SUM(IF(A12018=A$5:A12018,IF(C12018=C$5:C12018,1,0),0))</f>
        <v>62</v>
      </c>
    </row>
    <row r="12019" spans="1:7" x14ac:dyDescent="0.25">
      <c r="A12019" s="52">
        <v>2019</v>
      </c>
      <c r="B12019" s="53" t="str">
        <f t="shared" si="374"/>
        <v>2019_TX63</v>
      </c>
      <c r="C12019" s="52" t="s">
        <v>389</v>
      </c>
      <c r="D12019" s="52" t="s">
        <v>1791</v>
      </c>
      <c r="E12019" s="53" t="str">
        <f t="shared" si="375"/>
        <v>2019_TXDICKENS</v>
      </c>
      <c r="F12019" s="52">
        <v>484350</v>
      </c>
      <c r="G12019" s="53">
        <f t="array" ref="G12019">SUM(IF(A12019=A$5:A12019,IF(C12019=C$5:C12019,1,0),0))</f>
        <v>63</v>
      </c>
    </row>
    <row r="12020" spans="1:7" x14ac:dyDescent="0.25">
      <c r="A12020" s="52">
        <v>2019</v>
      </c>
      <c r="B12020" s="53" t="str">
        <f t="shared" si="374"/>
        <v>2019_TX64</v>
      </c>
      <c r="C12020" s="52" t="s">
        <v>389</v>
      </c>
      <c r="D12020" s="52" t="s">
        <v>1792</v>
      </c>
      <c r="E12020" s="53" t="str">
        <f t="shared" si="375"/>
        <v>2019_TXDIMMIT</v>
      </c>
      <c r="F12020" s="52">
        <v>484350</v>
      </c>
      <c r="G12020" s="53">
        <f t="array" ref="G12020">SUM(IF(A12020=A$5:A12020,IF(C12020=C$5:C12020,1,0),0))</f>
        <v>64</v>
      </c>
    </row>
    <row r="12021" spans="1:7" x14ac:dyDescent="0.25">
      <c r="A12021" s="52">
        <v>2019</v>
      </c>
      <c r="B12021" s="53" t="str">
        <f t="shared" si="374"/>
        <v>2019_TX65</v>
      </c>
      <c r="C12021" s="52" t="s">
        <v>389</v>
      </c>
      <c r="D12021" s="52" t="s">
        <v>1793</v>
      </c>
      <c r="E12021" s="53" t="str">
        <f t="shared" si="375"/>
        <v>2019_TXDONLEY</v>
      </c>
      <c r="F12021" s="52">
        <v>484350</v>
      </c>
      <c r="G12021" s="53">
        <f t="array" ref="G12021">SUM(IF(A12021=A$5:A12021,IF(C12021=C$5:C12021,1,0),0))</f>
        <v>65</v>
      </c>
    </row>
    <row r="12022" spans="1:7" x14ac:dyDescent="0.25">
      <c r="A12022" s="52">
        <v>2019</v>
      </c>
      <c r="B12022" s="53" t="str">
        <f t="shared" si="374"/>
        <v>2019_TX66</v>
      </c>
      <c r="C12022" s="52" t="s">
        <v>389</v>
      </c>
      <c r="D12022" s="52" t="s">
        <v>636</v>
      </c>
      <c r="E12022" s="53" t="str">
        <f t="shared" si="375"/>
        <v>2019_TXDUVAL</v>
      </c>
      <c r="F12022" s="52">
        <v>484350</v>
      </c>
      <c r="G12022" s="53">
        <f t="array" ref="G12022">SUM(IF(A12022=A$5:A12022,IF(C12022=C$5:C12022,1,0),0))</f>
        <v>66</v>
      </c>
    </row>
    <row r="12023" spans="1:7" x14ac:dyDescent="0.25">
      <c r="A12023" s="52">
        <v>2019</v>
      </c>
      <c r="B12023" s="53" t="str">
        <f t="shared" si="374"/>
        <v>2019_TX67</v>
      </c>
      <c r="C12023" s="52" t="s">
        <v>389</v>
      </c>
      <c r="D12023" s="52" t="s">
        <v>1794</v>
      </c>
      <c r="E12023" s="53" t="str">
        <f t="shared" si="375"/>
        <v>2019_TXEASTLAND</v>
      </c>
      <c r="F12023" s="52">
        <v>484350</v>
      </c>
      <c r="G12023" s="53">
        <f t="array" ref="G12023">SUM(IF(A12023=A$5:A12023,IF(C12023=C$5:C12023,1,0),0))</f>
        <v>67</v>
      </c>
    </row>
    <row r="12024" spans="1:7" x14ac:dyDescent="0.25">
      <c r="A12024" s="52">
        <v>2019</v>
      </c>
      <c r="B12024" s="53" t="str">
        <f t="shared" si="374"/>
        <v>2019_TX68</v>
      </c>
      <c r="C12024" s="52" t="s">
        <v>389</v>
      </c>
      <c r="D12024" s="52" t="s">
        <v>1795</v>
      </c>
      <c r="E12024" s="53" t="str">
        <f t="shared" si="375"/>
        <v>2019_TXECTOR</v>
      </c>
      <c r="F12024" s="52">
        <v>484350</v>
      </c>
      <c r="G12024" s="53">
        <f t="array" ref="G12024">SUM(IF(A12024=A$5:A12024,IF(C12024=C$5:C12024,1,0),0))</f>
        <v>68</v>
      </c>
    </row>
    <row r="12025" spans="1:7" x14ac:dyDescent="0.25">
      <c r="A12025" s="52">
        <v>2019</v>
      </c>
      <c r="B12025" s="53" t="str">
        <f t="shared" si="374"/>
        <v>2019_TX69</v>
      </c>
      <c r="C12025" s="52" t="s">
        <v>389</v>
      </c>
      <c r="D12025" s="52" t="s">
        <v>818</v>
      </c>
      <c r="E12025" s="53" t="str">
        <f t="shared" si="375"/>
        <v>2019_TXEDWARDS</v>
      </c>
      <c r="F12025" s="52">
        <v>484350</v>
      </c>
      <c r="G12025" s="53">
        <f t="array" ref="G12025">SUM(IF(A12025=A$5:A12025,IF(C12025=C$5:C12025,1,0),0))</f>
        <v>69</v>
      </c>
    </row>
    <row r="12026" spans="1:7" x14ac:dyDescent="0.25">
      <c r="A12026" s="52">
        <v>2019</v>
      </c>
      <c r="B12026" s="53" t="str">
        <f t="shared" si="374"/>
        <v>2019_TX70</v>
      </c>
      <c r="C12026" s="52" t="s">
        <v>389</v>
      </c>
      <c r="D12026" s="52" t="s">
        <v>952</v>
      </c>
      <c r="E12026" s="53" t="str">
        <f t="shared" si="375"/>
        <v>2019_TXELLIS</v>
      </c>
      <c r="F12026" s="52">
        <v>484350</v>
      </c>
      <c r="G12026" s="53">
        <f t="array" ref="G12026">SUM(IF(A12026=A$5:A12026,IF(C12026=C$5:C12026,1,0),0))</f>
        <v>70</v>
      </c>
    </row>
    <row r="12027" spans="1:7" x14ac:dyDescent="0.25">
      <c r="A12027" s="52">
        <v>2019</v>
      </c>
      <c r="B12027" s="53" t="str">
        <f t="shared" si="374"/>
        <v>2019_TX71</v>
      </c>
      <c r="C12027" s="52" t="s">
        <v>389</v>
      </c>
      <c r="D12027" s="52" t="s">
        <v>595</v>
      </c>
      <c r="E12027" s="53" t="str">
        <f t="shared" si="375"/>
        <v>2019_TXEL PASO</v>
      </c>
      <c r="F12027" s="52">
        <v>484350</v>
      </c>
      <c r="G12027" s="53">
        <f t="array" ref="G12027">SUM(IF(A12027=A$5:A12027,IF(C12027=C$5:C12027,1,0),0))</f>
        <v>71</v>
      </c>
    </row>
    <row r="12028" spans="1:7" x14ac:dyDescent="0.25">
      <c r="A12028" s="52">
        <v>2019</v>
      </c>
      <c r="B12028" s="53" t="str">
        <f t="shared" si="374"/>
        <v>2019_TX72</v>
      </c>
      <c r="C12028" s="52" t="s">
        <v>389</v>
      </c>
      <c r="D12028" s="52" t="s">
        <v>1796</v>
      </c>
      <c r="E12028" s="53" t="str">
        <f t="shared" si="375"/>
        <v>2019_TXERATH</v>
      </c>
      <c r="F12028" s="52">
        <v>484350</v>
      </c>
      <c r="G12028" s="53">
        <f t="array" ref="G12028">SUM(IF(A12028=A$5:A12028,IF(C12028=C$5:C12028,1,0),0))</f>
        <v>72</v>
      </c>
    </row>
    <row r="12029" spans="1:7" x14ac:dyDescent="0.25">
      <c r="A12029" s="52">
        <v>2019</v>
      </c>
      <c r="B12029" s="53" t="str">
        <f t="shared" si="374"/>
        <v>2019_TX73</v>
      </c>
      <c r="C12029" s="52" t="s">
        <v>389</v>
      </c>
      <c r="D12029" s="52" t="s">
        <v>1797</v>
      </c>
      <c r="E12029" s="53" t="str">
        <f t="shared" si="375"/>
        <v>2019_TXFALLS</v>
      </c>
      <c r="F12029" s="52">
        <v>484350</v>
      </c>
      <c r="G12029" s="53">
        <f t="array" ref="G12029">SUM(IF(A12029=A$5:A12029,IF(C12029=C$5:C12029,1,0),0))</f>
        <v>73</v>
      </c>
    </row>
    <row r="12030" spans="1:7" x14ac:dyDescent="0.25">
      <c r="A12030" s="52">
        <v>2019</v>
      </c>
      <c r="B12030" s="53" t="str">
        <f t="shared" si="374"/>
        <v>2019_TX74</v>
      </c>
      <c r="C12030" s="52" t="s">
        <v>389</v>
      </c>
      <c r="D12030" s="52" t="s">
        <v>712</v>
      </c>
      <c r="E12030" s="53" t="str">
        <f t="shared" si="375"/>
        <v>2019_TXFANNIN</v>
      </c>
      <c r="F12030" s="52">
        <v>484350</v>
      </c>
      <c r="G12030" s="53">
        <f t="array" ref="G12030">SUM(IF(A12030=A$5:A12030,IF(C12030=C$5:C12030,1,0),0))</f>
        <v>74</v>
      </c>
    </row>
    <row r="12031" spans="1:7" x14ac:dyDescent="0.25">
      <c r="A12031" s="52">
        <v>2019</v>
      </c>
      <c r="B12031" s="53" t="str">
        <f t="shared" si="374"/>
        <v>2019_TX75</v>
      </c>
      <c r="C12031" s="52" t="s">
        <v>389</v>
      </c>
      <c r="D12031" s="52" t="s">
        <v>454</v>
      </c>
      <c r="E12031" s="53" t="str">
        <f t="shared" si="375"/>
        <v>2019_TXFAYETTE</v>
      </c>
      <c r="F12031" s="52">
        <v>484350</v>
      </c>
      <c r="G12031" s="53">
        <f t="array" ref="G12031">SUM(IF(A12031=A$5:A12031,IF(C12031=C$5:C12031,1,0),0))</f>
        <v>75</v>
      </c>
    </row>
    <row r="12032" spans="1:7" x14ac:dyDescent="0.25">
      <c r="A12032" s="52">
        <v>2019</v>
      </c>
      <c r="B12032" s="53" t="str">
        <f t="shared" si="374"/>
        <v>2019_TX76</v>
      </c>
      <c r="C12032" s="52" t="s">
        <v>389</v>
      </c>
      <c r="D12032" s="52" t="s">
        <v>1798</v>
      </c>
      <c r="E12032" s="53" t="str">
        <f t="shared" si="375"/>
        <v>2019_TXFISHER</v>
      </c>
      <c r="F12032" s="52">
        <v>484350</v>
      </c>
      <c r="G12032" s="53">
        <f t="array" ref="G12032">SUM(IF(A12032=A$5:A12032,IF(C12032=C$5:C12032,1,0),0))</f>
        <v>76</v>
      </c>
    </row>
    <row r="12033" spans="1:7" x14ac:dyDescent="0.25">
      <c r="A12033" s="52">
        <v>2019</v>
      </c>
      <c r="B12033" s="53" t="str">
        <f t="shared" si="374"/>
        <v>2019_TX77</v>
      </c>
      <c r="C12033" s="52" t="s">
        <v>389</v>
      </c>
      <c r="D12033" s="52" t="s">
        <v>713</v>
      </c>
      <c r="E12033" s="53" t="str">
        <f t="shared" si="375"/>
        <v>2019_TXFLOYD</v>
      </c>
      <c r="F12033" s="52">
        <v>484350</v>
      </c>
      <c r="G12033" s="53">
        <f t="array" ref="G12033">SUM(IF(A12033=A$5:A12033,IF(C12033=C$5:C12033,1,0),0))</f>
        <v>77</v>
      </c>
    </row>
    <row r="12034" spans="1:7" x14ac:dyDescent="0.25">
      <c r="A12034" s="52">
        <v>2019</v>
      </c>
      <c r="B12034" s="53" t="str">
        <f t="shared" si="374"/>
        <v>2019_TX78</v>
      </c>
      <c r="C12034" s="52" t="s">
        <v>389</v>
      </c>
      <c r="D12034" s="52" t="s">
        <v>1799</v>
      </c>
      <c r="E12034" s="53" t="str">
        <f t="shared" si="375"/>
        <v>2019_TXFOARD</v>
      </c>
      <c r="F12034" s="52">
        <v>484350</v>
      </c>
      <c r="G12034" s="53">
        <f t="array" ref="G12034">SUM(IF(A12034=A$5:A12034,IF(C12034=C$5:C12034,1,0),0))</f>
        <v>78</v>
      </c>
    </row>
    <row r="12035" spans="1:7" x14ac:dyDescent="0.25">
      <c r="A12035" s="52">
        <v>2019</v>
      </c>
      <c r="B12035" s="53" t="str">
        <f t="shared" si="374"/>
        <v>2019_TX79</v>
      </c>
      <c r="C12035" s="52" t="s">
        <v>389</v>
      </c>
      <c r="D12035" s="52" t="s">
        <v>1800</v>
      </c>
      <c r="E12035" s="53" t="str">
        <f t="shared" si="375"/>
        <v>2019_TXFORT BEND</v>
      </c>
      <c r="F12035" s="52">
        <v>484350</v>
      </c>
      <c r="G12035" s="53">
        <f t="array" ref="G12035">SUM(IF(A12035=A$5:A12035,IF(C12035=C$5:C12035,1,0),0))</f>
        <v>79</v>
      </c>
    </row>
    <row r="12036" spans="1:7" x14ac:dyDescent="0.25">
      <c r="A12036" s="52">
        <v>2019</v>
      </c>
      <c r="B12036" s="53" t="str">
        <f t="shared" si="374"/>
        <v>2019_TX80</v>
      </c>
      <c r="C12036" s="52" t="s">
        <v>389</v>
      </c>
      <c r="D12036" s="52" t="s">
        <v>455</v>
      </c>
      <c r="E12036" s="53" t="str">
        <f t="shared" si="375"/>
        <v>2019_TXFRANKLIN</v>
      </c>
      <c r="F12036" s="52">
        <v>484350</v>
      </c>
      <c r="G12036" s="53">
        <f t="array" ref="G12036">SUM(IF(A12036=A$5:A12036,IF(C12036=C$5:C12036,1,0),0))</f>
        <v>80</v>
      </c>
    </row>
    <row r="12037" spans="1:7" x14ac:dyDescent="0.25">
      <c r="A12037" s="52">
        <v>2019</v>
      </c>
      <c r="B12037" s="53" t="str">
        <f t="shared" si="374"/>
        <v>2019_TX81</v>
      </c>
      <c r="C12037" s="52" t="s">
        <v>389</v>
      </c>
      <c r="D12037" s="52" t="s">
        <v>1801</v>
      </c>
      <c r="E12037" s="53" t="str">
        <f t="shared" si="375"/>
        <v>2019_TXFREESTONE</v>
      </c>
      <c r="F12037" s="52">
        <v>484350</v>
      </c>
      <c r="G12037" s="53">
        <f t="array" ref="G12037">SUM(IF(A12037=A$5:A12037,IF(C12037=C$5:C12037,1,0),0))</f>
        <v>81</v>
      </c>
    </row>
    <row r="12038" spans="1:7" x14ac:dyDescent="0.25">
      <c r="A12038" s="52">
        <v>2019</v>
      </c>
      <c r="B12038" s="53" t="str">
        <f t="shared" ref="B12038:B12101" si="376">A12038&amp;"_"&amp;C12038&amp;G12038</f>
        <v>2019_TX82</v>
      </c>
      <c r="C12038" s="52" t="s">
        <v>389</v>
      </c>
      <c r="D12038" s="52" t="s">
        <v>1802</v>
      </c>
      <c r="E12038" s="53" t="str">
        <f t="shared" ref="E12038:E12101" si="377">A12038&amp;"_"&amp;C12038&amp;D12038</f>
        <v>2019_TXFRIO</v>
      </c>
      <c r="F12038" s="52">
        <v>484350</v>
      </c>
      <c r="G12038" s="53">
        <f t="array" ref="G12038">SUM(IF(A12038=A$5:A12038,IF(C12038=C$5:C12038,1,0),0))</f>
        <v>82</v>
      </c>
    </row>
    <row r="12039" spans="1:7" x14ac:dyDescent="0.25">
      <c r="A12039" s="52">
        <v>2019</v>
      </c>
      <c r="B12039" s="53" t="str">
        <f t="shared" si="376"/>
        <v>2019_TX83</v>
      </c>
      <c r="C12039" s="52" t="s">
        <v>389</v>
      </c>
      <c r="D12039" s="52" t="s">
        <v>1803</v>
      </c>
      <c r="E12039" s="53" t="str">
        <f t="shared" si="377"/>
        <v>2019_TXGAINES</v>
      </c>
      <c r="F12039" s="52">
        <v>484350</v>
      </c>
      <c r="G12039" s="53">
        <f t="array" ref="G12039">SUM(IF(A12039=A$5:A12039,IF(C12039=C$5:C12039,1,0),0))</f>
        <v>83</v>
      </c>
    </row>
    <row r="12040" spans="1:7" x14ac:dyDescent="0.25">
      <c r="A12040" s="52">
        <v>2019</v>
      </c>
      <c r="B12040" s="53" t="str">
        <f t="shared" si="376"/>
        <v>2019_TX84</v>
      </c>
      <c r="C12040" s="52" t="s">
        <v>389</v>
      </c>
      <c r="D12040" s="52" t="s">
        <v>1804</v>
      </c>
      <c r="E12040" s="53" t="str">
        <f t="shared" si="377"/>
        <v>2019_TXGALVESTON</v>
      </c>
      <c r="F12040" s="52">
        <v>484350</v>
      </c>
      <c r="G12040" s="53">
        <f t="array" ref="G12040">SUM(IF(A12040=A$5:A12040,IF(C12040=C$5:C12040,1,0),0))</f>
        <v>84</v>
      </c>
    </row>
    <row r="12041" spans="1:7" x14ac:dyDescent="0.25">
      <c r="A12041" s="52">
        <v>2019</v>
      </c>
      <c r="B12041" s="53" t="str">
        <f t="shared" si="376"/>
        <v>2019_TX85</v>
      </c>
      <c r="C12041" s="52" t="s">
        <v>389</v>
      </c>
      <c r="D12041" s="52" t="s">
        <v>1805</v>
      </c>
      <c r="E12041" s="53" t="str">
        <f t="shared" si="377"/>
        <v>2019_TXGARZA</v>
      </c>
      <c r="F12041" s="52">
        <v>484350</v>
      </c>
      <c r="G12041" s="53">
        <f t="array" ref="G12041">SUM(IF(A12041=A$5:A12041,IF(C12041=C$5:C12041,1,0),0))</f>
        <v>85</v>
      </c>
    </row>
    <row r="12042" spans="1:7" x14ac:dyDescent="0.25">
      <c r="A12042" s="52">
        <v>2019</v>
      </c>
      <c r="B12042" s="53" t="str">
        <f t="shared" si="376"/>
        <v>2019_TX86</v>
      </c>
      <c r="C12042" s="52" t="s">
        <v>389</v>
      </c>
      <c r="D12042" s="52" t="s">
        <v>1806</v>
      </c>
      <c r="E12042" s="53" t="str">
        <f t="shared" si="377"/>
        <v>2019_TXGILLESPIE</v>
      </c>
      <c r="F12042" s="52">
        <v>484350</v>
      </c>
      <c r="G12042" s="53">
        <f t="array" ref="G12042">SUM(IF(A12042=A$5:A12042,IF(C12042=C$5:C12042,1,0),0))</f>
        <v>86</v>
      </c>
    </row>
    <row r="12043" spans="1:7" x14ac:dyDescent="0.25">
      <c r="A12043" s="52">
        <v>2019</v>
      </c>
      <c r="B12043" s="53" t="str">
        <f t="shared" si="376"/>
        <v>2019_TX87</v>
      </c>
      <c r="C12043" s="52" t="s">
        <v>389</v>
      </c>
      <c r="D12043" s="52" t="s">
        <v>1807</v>
      </c>
      <c r="E12043" s="53" t="str">
        <f t="shared" si="377"/>
        <v>2019_TXGLASSCOCK</v>
      </c>
      <c r="F12043" s="52">
        <v>484350</v>
      </c>
      <c r="G12043" s="53">
        <f t="array" ref="G12043">SUM(IF(A12043=A$5:A12043,IF(C12043=C$5:C12043,1,0),0))</f>
        <v>87</v>
      </c>
    </row>
    <row r="12044" spans="1:7" x14ac:dyDescent="0.25">
      <c r="A12044" s="52">
        <v>2019</v>
      </c>
      <c r="B12044" s="53" t="str">
        <f t="shared" si="376"/>
        <v>2019_TX88</v>
      </c>
      <c r="C12044" s="52" t="s">
        <v>389</v>
      </c>
      <c r="D12044" s="52" t="s">
        <v>1808</v>
      </c>
      <c r="E12044" s="53" t="str">
        <f t="shared" si="377"/>
        <v>2019_TXGOLIAD</v>
      </c>
      <c r="F12044" s="52">
        <v>484350</v>
      </c>
      <c r="G12044" s="53">
        <f t="array" ref="G12044">SUM(IF(A12044=A$5:A12044,IF(C12044=C$5:C12044,1,0),0))</f>
        <v>88</v>
      </c>
    </row>
    <row r="12045" spans="1:7" x14ac:dyDescent="0.25">
      <c r="A12045" s="52">
        <v>2019</v>
      </c>
      <c r="B12045" s="53" t="str">
        <f t="shared" si="376"/>
        <v>2019_TX89</v>
      </c>
      <c r="C12045" s="52" t="s">
        <v>389</v>
      </c>
      <c r="D12045" s="52" t="s">
        <v>1809</v>
      </c>
      <c r="E12045" s="53" t="str">
        <f t="shared" si="377"/>
        <v>2019_TXGONZALES</v>
      </c>
      <c r="F12045" s="52">
        <v>484350</v>
      </c>
      <c r="G12045" s="53">
        <f t="array" ref="G12045">SUM(IF(A12045=A$5:A12045,IF(C12045=C$5:C12045,1,0),0))</f>
        <v>89</v>
      </c>
    </row>
    <row r="12046" spans="1:7" x14ac:dyDescent="0.25">
      <c r="A12046" s="52">
        <v>2019</v>
      </c>
      <c r="B12046" s="53" t="str">
        <f t="shared" si="376"/>
        <v>2019_TX90</v>
      </c>
      <c r="C12046" s="52" t="s">
        <v>389</v>
      </c>
      <c r="D12046" s="52" t="s">
        <v>957</v>
      </c>
      <c r="E12046" s="53" t="str">
        <f t="shared" si="377"/>
        <v>2019_TXGRAY</v>
      </c>
      <c r="F12046" s="52">
        <v>484350</v>
      </c>
      <c r="G12046" s="53">
        <f t="array" ref="G12046">SUM(IF(A12046=A$5:A12046,IF(C12046=C$5:C12046,1,0),0))</f>
        <v>90</v>
      </c>
    </row>
    <row r="12047" spans="1:7" x14ac:dyDescent="0.25">
      <c r="A12047" s="52">
        <v>2019</v>
      </c>
      <c r="B12047" s="53" t="str">
        <f t="shared" si="376"/>
        <v>2019_TX91</v>
      </c>
      <c r="C12047" s="52" t="s">
        <v>389</v>
      </c>
      <c r="D12047" s="52" t="s">
        <v>1023</v>
      </c>
      <c r="E12047" s="53" t="str">
        <f t="shared" si="377"/>
        <v>2019_TXGRAYSON</v>
      </c>
      <c r="F12047" s="52">
        <v>484350</v>
      </c>
      <c r="G12047" s="53">
        <f t="array" ref="G12047">SUM(IF(A12047=A$5:A12047,IF(C12047=C$5:C12047,1,0),0))</f>
        <v>91</v>
      </c>
    </row>
    <row r="12048" spans="1:7" x14ac:dyDescent="0.25">
      <c r="A12048" s="52">
        <v>2019</v>
      </c>
      <c r="B12048" s="53" t="str">
        <f t="shared" si="376"/>
        <v>2019_TX92</v>
      </c>
      <c r="C12048" s="52" t="s">
        <v>389</v>
      </c>
      <c r="D12048" s="52" t="s">
        <v>1810</v>
      </c>
      <c r="E12048" s="53" t="str">
        <f t="shared" si="377"/>
        <v>2019_TXGREGG</v>
      </c>
      <c r="F12048" s="52">
        <v>484350</v>
      </c>
      <c r="G12048" s="53">
        <f t="array" ref="G12048">SUM(IF(A12048=A$5:A12048,IF(C12048=C$5:C12048,1,0),0))</f>
        <v>92</v>
      </c>
    </row>
    <row r="12049" spans="1:7" x14ac:dyDescent="0.25">
      <c r="A12049" s="52">
        <v>2019</v>
      </c>
      <c r="B12049" s="53" t="str">
        <f t="shared" si="376"/>
        <v>2019_TX93</v>
      </c>
      <c r="C12049" s="52" t="s">
        <v>389</v>
      </c>
      <c r="D12049" s="52" t="s">
        <v>1811</v>
      </c>
      <c r="E12049" s="53" t="str">
        <f t="shared" si="377"/>
        <v>2019_TXGRIMES</v>
      </c>
      <c r="F12049" s="52">
        <v>484350</v>
      </c>
      <c r="G12049" s="53">
        <f t="array" ref="G12049">SUM(IF(A12049=A$5:A12049,IF(C12049=C$5:C12049,1,0),0))</f>
        <v>93</v>
      </c>
    </row>
    <row r="12050" spans="1:7" x14ac:dyDescent="0.25">
      <c r="A12050" s="52">
        <v>2019</v>
      </c>
      <c r="B12050" s="53" t="str">
        <f t="shared" si="376"/>
        <v>2019_TX94</v>
      </c>
      <c r="C12050" s="52" t="s">
        <v>389</v>
      </c>
      <c r="D12050" s="52" t="s">
        <v>1417</v>
      </c>
      <c r="E12050" s="53" t="str">
        <f t="shared" si="377"/>
        <v>2019_TXGUADALUPE</v>
      </c>
      <c r="F12050" s="52">
        <v>484350</v>
      </c>
      <c r="G12050" s="53">
        <f t="array" ref="G12050">SUM(IF(A12050=A$5:A12050,IF(C12050=C$5:C12050,1,0),0))</f>
        <v>94</v>
      </c>
    </row>
    <row r="12051" spans="1:7" x14ac:dyDescent="0.25">
      <c r="A12051" s="52">
        <v>2019</v>
      </c>
      <c r="B12051" s="53" t="str">
        <f t="shared" si="376"/>
        <v>2019_TX95</v>
      </c>
      <c r="C12051" s="52" t="s">
        <v>389</v>
      </c>
      <c r="D12051" s="52" t="s">
        <v>457</v>
      </c>
      <c r="E12051" s="53" t="str">
        <f t="shared" si="377"/>
        <v>2019_TXHALE</v>
      </c>
      <c r="F12051" s="52">
        <v>484350</v>
      </c>
      <c r="G12051" s="53">
        <f t="array" ref="G12051">SUM(IF(A12051=A$5:A12051,IF(C12051=C$5:C12051,1,0),0))</f>
        <v>95</v>
      </c>
    </row>
    <row r="12052" spans="1:7" x14ac:dyDescent="0.25">
      <c r="A12052" s="52">
        <v>2019</v>
      </c>
      <c r="B12052" s="53" t="str">
        <f t="shared" si="376"/>
        <v>2019_TX96</v>
      </c>
      <c r="C12052" s="52" t="s">
        <v>389</v>
      </c>
      <c r="D12052" s="52" t="s">
        <v>722</v>
      </c>
      <c r="E12052" s="53" t="str">
        <f t="shared" si="377"/>
        <v>2019_TXHALL</v>
      </c>
      <c r="F12052" s="52">
        <v>484350</v>
      </c>
      <c r="G12052" s="53">
        <f t="array" ref="G12052">SUM(IF(A12052=A$5:A12052,IF(C12052=C$5:C12052,1,0),0))</f>
        <v>96</v>
      </c>
    </row>
    <row r="12053" spans="1:7" x14ac:dyDescent="0.25">
      <c r="A12053" s="52">
        <v>2019</v>
      </c>
      <c r="B12053" s="53" t="str">
        <f t="shared" si="376"/>
        <v>2019_TX97</v>
      </c>
      <c r="C12053" s="52" t="s">
        <v>389</v>
      </c>
      <c r="D12053" s="52" t="s">
        <v>642</v>
      </c>
      <c r="E12053" s="53" t="str">
        <f t="shared" si="377"/>
        <v>2019_TXHAMILTON</v>
      </c>
      <c r="F12053" s="52">
        <v>484350</v>
      </c>
      <c r="G12053" s="53">
        <f t="array" ref="G12053">SUM(IF(A12053=A$5:A12053,IF(C12053=C$5:C12053,1,0),0))</f>
        <v>97</v>
      </c>
    </row>
    <row r="12054" spans="1:7" x14ac:dyDescent="0.25">
      <c r="A12054" s="52">
        <v>2019</v>
      </c>
      <c r="B12054" s="53" t="str">
        <f t="shared" si="376"/>
        <v>2019_TX98</v>
      </c>
      <c r="C12054" s="52" t="s">
        <v>389</v>
      </c>
      <c r="D12054" s="52" t="s">
        <v>1812</v>
      </c>
      <c r="E12054" s="53" t="str">
        <f t="shared" si="377"/>
        <v>2019_TXHANSFORD</v>
      </c>
      <c r="F12054" s="52">
        <v>484350</v>
      </c>
      <c r="G12054" s="53">
        <f t="array" ref="G12054">SUM(IF(A12054=A$5:A12054,IF(C12054=C$5:C12054,1,0),0))</f>
        <v>98</v>
      </c>
    </row>
    <row r="12055" spans="1:7" x14ac:dyDescent="0.25">
      <c r="A12055" s="52">
        <v>2019</v>
      </c>
      <c r="B12055" s="53" t="str">
        <f t="shared" si="376"/>
        <v>2019_TX99</v>
      </c>
      <c r="C12055" s="52" t="s">
        <v>389</v>
      </c>
      <c r="D12055" s="52" t="s">
        <v>1735</v>
      </c>
      <c r="E12055" s="53" t="str">
        <f t="shared" si="377"/>
        <v>2019_TXHARDEMAN</v>
      </c>
      <c r="F12055" s="52">
        <v>484350</v>
      </c>
      <c r="G12055" s="53">
        <f t="array" ref="G12055">SUM(IF(A12055=A$5:A12055,IF(C12055=C$5:C12055,1,0),0))</f>
        <v>99</v>
      </c>
    </row>
    <row r="12056" spans="1:7" x14ac:dyDescent="0.25">
      <c r="A12056" s="52">
        <v>2019</v>
      </c>
      <c r="B12056" s="53" t="str">
        <f t="shared" si="376"/>
        <v>2019_TX100</v>
      </c>
      <c r="C12056" s="52" t="s">
        <v>389</v>
      </c>
      <c r="D12056" s="52" t="s">
        <v>822</v>
      </c>
      <c r="E12056" s="53" t="str">
        <f t="shared" si="377"/>
        <v>2019_TXHARDIN</v>
      </c>
      <c r="F12056" s="52">
        <v>484350</v>
      </c>
      <c r="G12056" s="53">
        <f t="array" ref="G12056">SUM(IF(A12056=A$5:A12056,IF(C12056=C$5:C12056,1,0),0))</f>
        <v>100</v>
      </c>
    </row>
    <row r="12057" spans="1:7" x14ac:dyDescent="0.25">
      <c r="A12057" s="52">
        <v>2019</v>
      </c>
      <c r="B12057" s="53" t="str">
        <f t="shared" si="376"/>
        <v>2019_TX101</v>
      </c>
      <c r="C12057" s="52" t="s">
        <v>389</v>
      </c>
      <c r="D12057" s="52" t="s">
        <v>725</v>
      </c>
      <c r="E12057" s="53" t="str">
        <f t="shared" si="377"/>
        <v>2019_TXHARRIS</v>
      </c>
      <c r="F12057" s="52">
        <v>484350</v>
      </c>
      <c r="G12057" s="53">
        <f t="array" ref="G12057">SUM(IF(A12057=A$5:A12057,IF(C12057=C$5:C12057,1,0),0))</f>
        <v>101</v>
      </c>
    </row>
    <row r="12058" spans="1:7" x14ac:dyDescent="0.25">
      <c r="A12058" s="52">
        <v>2019</v>
      </c>
      <c r="B12058" s="53" t="str">
        <f t="shared" si="376"/>
        <v>2019_TX102</v>
      </c>
      <c r="C12058" s="52" t="s">
        <v>389</v>
      </c>
      <c r="D12058" s="52" t="s">
        <v>867</v>
      </c>
      <c r="E12058" s="53" t="str">
        <f t="shared" si="377"/>
        <v>2019_TXHARRISON</v>
      </c>
      <c r="F12058" s="52">
        <v>484350</v>
      </c>
      <c r="G12058" s="53">
        <f t="array" ref="G12058">SUM(IF(A12058=A$5:A12058,IF(C12058=C$5:C12058,1,0),0))</f>
        <v>102</v>
      </c>
    </row>
    <row r="12059" spans="1:7" x14ac:dyDescent="0.25">
      <c r="A12059" s="52">
        <v>2019</v>
      </c>
      <c r="B12059" s="53" t="str">
        <f t="shared" si="376"/>
        <v>2019_TX103</v>
      </c>
      <c r="C12059" s="52" t="s">
        <v>389</v>
      </c>
      <c r="D12059" s="52" t="s">
        <v>1813</v>
      </c>
      <c r="E12059" s="53" t="str">
        <f t="shared" si="377"/>
        <v>2019_TXHARTLEY</v>
      </c>
      <c r="F12059" s="52">
        <v>484350</v>
      </c>
      <c r="G12059" s="53">
        <f t="array" ref="G12059">SUM(IF(A12059=A$5:A12059,IF(C12059=C$5:C12059,1,0),0))</f>
        <v>103</v>
      </c>
    </row>
    <row r="12060" spans="1:7" x14ac:dyDescent="0.25">
      <c r="A12060" s="52">
        <v>2019</v>
      </c>
      <c r="B12060" s="53" t="str">
        <f t="shared" si="376"/>
        <v>2019_TX104</v>
      </c>
      <c r="C12060" s="52" t="s">
        <v>389</v>
      </c>
      <c r="D12060" s="52" t="s">
        <v>962</v>
      </c>
      <c r="E12060" s="53" t="str">
        <f t="shared" si="377"/>
        <v>2019_TXHASKELL</v>
      </c>
      <c r="F12060" s="52">
        <v>484350</v>
      </c>
      <c r="G12060" s="53">
        <f t="array" ref="G12060">SUM(IF(A12060=A$5:A12060,IF(C12060=C$5:C12060,1,0),0))</f>
        <v>104</v>
      </c>
    </row>
    <row r="12061" spans="1:7" x14ac:dyDescent="0.25">
      <c r="A12061" s="52">
        <v>2019</v>
      </c>
      <c r="B12061" s="53" t="str">
        <f t="shared" si="376"/>
        <v>2019_TX105</v>
      </c>
      <c r="C12061" s="52" t="s">
        <v>389</v>
      </c>
      <c r="D12061" s="52" t="s">
        <v>1814</v>
      </c>
      <c r="E12061" s="53" t="str">
        <f t="shared" si="377"/>
        <v>2019_TXHAYS</v>
      </c>
      <c r="F12061" s="52">
        <v>484350</v>
      </c>
      <c r="G12061" s="53">
        <f t="array" ref="G12061">SUM(IF(A12061=A$5:A12061,IF(C12061=C$5:C12061,1,0),0))</f>
        <v>105</v>
      </c>
    </row>
    <row r="12062" spans="1:7" x14ac:dyDescent="0.25">
      <c r="A12062" s="52">
        <v>2019</v>
      </c>
      <c r="B12062" s="53" t="str">
        <f t="shared" si="376"/>
        <v>2019_TX106</v>
      </c>
      <c r="C12062" s="52" t="s">
        <v>389</v>
      </c>
      <c r="D12062" s="52" t="s">
        <v>1815</v>
      </c>
      <c r="E12062" s="53" t="str">
        <f t="shared" si="377"/>
        <v>2019_TXHEMPHILL</v>
      </c>
      <c r="F12062" s="52">
        <v>484350</v>
      </c>
      <c r="G12062" s="53">
        <f t="array" ref="G12062">SUM(IF(A12062=A$5:A12062,IF(C12062=C$5:C12062,1,0),0))</f>
        <v>106</v>
      </c>
    </row>
    <row r="12063" spans="1:7" x14ac:dyDescent="0.25">
      <c r="A12063" s="52">
        <v>2019</v>
      </c>
      <c r="B12063" s="53" t="str">
        <f t="shared" si="376"/>
        <v>2019_TX107</v>
      </c>
      <c r="C12063" s="52" t="s">
        <v>389</v>
      </c>
      <c r="D12063" s="52" t="s">
        <v>823</v>
      </c>
      <c r="E12063" s="53" t="str">
        <f t="shared" si="377"/>
        <v>2019_TXHENDERSON</v>
      </c>
      <c r="F12063" s="52">
        <v>484350</v>
      </c>
      <c r="G12063" s="53">
        <f t="array" ref="G12063">SUM(IF(A12063=A$5:A12063,IF(C12063=C$5:C12063,1,0),0))</f>
        <v>107</v>
      </c>
    </row>
    <row r="12064" spans="1:7" x14ac:dyDescent="0.25">
      <c r="A12064" s="52">
        <v>2019</v>
      </c>
      <c r="B12064" s="53" t="str">
        <f t="shared" si="376"/>
        <v>2019_TX108</v>
      </c>
      <c r="C12064" s="52" t="s">
        <v>389</v>
      </c>
      <c r="D12064" s="52" t="s">
        <v>1419</v>
      </c>
      <c r="E12064" s="53" t="str">
        <f t="shared" si="377"/>
        <v>2019_TXHIDALGO</v>
      </c>
      <c r="F12064" s="52">
        <v>484350</v>
      </c>
      <c r="G12064" s="53">
        <f t="array" ref="G12064">SUM(IF(A12064=A$5:A12064,IF(C12064=C$5:C12064,1,0),0))</f>
        <v>108</v>
      </c>
    </row>
    <row r="12065" spans="1:7" x14ac:dyDescent="0.25">
      <c r="A12065" s="52">
        <v>2019</v>
      </c>
      <c r="B12065" s="53" t="str">
        <f t="shared" si="376"/>
        <v>2019_TX109</v>
      </c>
      <c r="C12065" s="52" t="s">
        <v>389</v>
      </c>
      <c r="D12065" s="52" t="s">
        <v>1328</v>
      </c>
      <c r="E12065" s="53" t="str">
        <f t="shared" si="377"/>
        <v>2019_TXHILL</v>
      </c>
      <c r="F12065" s="52">
        <v>484350</v>
      </c>
      <c r="G12065" s="53">
        <f t="array" ref="G12065">SUM(IF(A12065=A$5:A12065,IF(C12065=C$5:C12065,1,0),0))</f>
        <v>109</v>
      </c>
    </row>
    <row r="12066" spans="1:7" x14ac:dyDescent="0.25">
      <c r="A12066" s="52">
        <v>2019</v>
      </c>
      <c r="B12066" s="53" t="str">
        <f t="shared" si="376"/>
        <v>2019_TX110</v>
      </c>
      <c r="C12066" s="52" t="s">
        <v>389</v>
      </c>
      <c r="D12066" s="52" t="s">
        <v>1816</v>
      </c>
      <c r="E12066" s="53" t="str">
        <f t="shared" si="377"/>
        <v>2019_TXHOCKLEY</v>
      </c>
      <c r="F12066" s="52">
        <v>484350</v>
      </c>
      <c r="G12066" s="53">
        <f t="array" ref="G12066">SUM(IF(A12066=A$5:A12066,IF(C12066=C$5:C12066,1,0),0))</f>
        <v>110</v>
      </c>
    </row>
    <row r="12067" spans="1:7" x14ac:dyDescent="0.25">
      <c r="A12067" s="52">
        <v>2019</v>
      </c>
      <c r="B12067" s="53" t="str">
        <f t="shared" si="376"/>
        <v>2019_TX111</v>
      </c>
      <c r="C12067" s="52" t="s">
        <v>389</v>
      </c>
      <c r="D12067" s="52" t="s">
        <v>1817</v>
      </c>
      <c r="E12067" s="53" t="str">
        <f t="shared" si="377"/>
        <v>2019_TXHOOD</v>
      </c>
      <c r="F12067" s="52">
        <v>484350</v>
      </c>
      <c r="G12067" s="53">
        <f t="array" ref="G12067">SUM(IF(A12067=A$5:A12067,IF(C12067=C$5:C12067,1,0),0))</f>
        <v>111</v>
      </c>
    </row>
    <row r="12068" spans="1:7" x14ac:dyDescent="0.25">
      <c r="A12068" s="52">
        <v>2019</v>
      </c>
      <c r="B12068" s="53" t="str">
        <f t="shared" si="376"/>
        <v>2019_TX112</v>
      </c>
      <c r="C12068" s="52" t="s">
        <v>389</v>
      </c>
      <c r="D12068" s="52" t="s">
        <v>1027</v>
      </c>
      <c r="E12068" s="53" t="str">
        <f t="shared" si="377"/>
        <v>2019_TXHOPKINS</v>
      </c>
      <c r="F12068" s="52">
        <v>484350</v>
      </c>
      <c r="G12068" s="53">
        <f t="array" ref="G12068">SUM(IF(A12068=A$5:A12068,IF(C12068=C$5:C12068,1,0),0))</f>
        <v>112</v>
      </c>
    </row>
    <row r="12069" spans="1:7" x14ac:dyDescent="0.25">
      <c r="A12069" s="52">
        <v>2019</v>
      </c>
      <c r="B12069" s="53" t="str">
        <f t="shared" si="376"/>
        <v>2019_TX113</v>
      </c>
      <c r="C12069" s="52" t="s">
        <v>389</v>
      </c>
      <c r="D12069" s="52" t="s">
        <v>459</v>
      </c>
      <c r="E12069" s="53" t="str">
        <f t="shared" si="377"/>
        <v>2019_TXHOUSTON</v>
      </c>
      <c r="F12069" s="52">
        <v>484350</v>
      </c>
      <c r="G12069" s="53">
        <f t="array" ref="G12069">SUM(IF(A12069=A$5:A12069,IF(C12069=C$5:C12069,1,0),0))</f>
        <v>113</v>
      </c>
    </row>
    <row r="12070" spans="1:7" x14ac:dyDescent="0.25">
      <c r="A12070" s="52">
        <v>2019</v>
      </c>
      <c r="B12070" s="53" t="str">
        <f t="shared" si="376"/>
        <v>2019_TX114</v>
      </c>
      <c r="C12070" s="52" t="s">
        <v>389</v>
      </c>
      <c r="D12070" s="52" t="s">
        <v>231</v>
      </c>
      <c r="E12070" s="53" t="str">
        <f t="shared" si="377"/>
        <v>2019_TXHOWARD</v>
      </c>
      <c r="F12070" s="52">
        <v>484350</v>
      </c>
      <c r="G12070" s="53">
        <f t="array" ref="G12070">SUM(IF(A12070=A$5:A12070,IF(C12070=C$5:C12070,1,0),0))</f>
        <v>114</v>
      </c>
    </row>
    <row r="12071" spans="1:7" x14ac:dyDescent="0.25">
      <c r="A12071" s="52">
        <v>2019</v>
      </c>
      <c r="B12071" s="53" t="str">
        <f t="shared" si="376"/>
        <v>2019_TX115</v>
      </c>
      <c r="C12071" s="52" t="s">
        <v>389</v>
      </c>
      <c r="D12071" s="52" t="s">
        <v>1818</v>
      </c>
      <c r="E12071" s="53" t="str">
        <f t="shared" si="377"/>
        <v>2019_TXHUDSPETH</v>
      </c>
      <c r="F12071" s="52">
        <v>484350</v>
      </c>
      <c r="G12071" s="53">
        <f t="array" ref="G12071">SUM(IF(A12071=A$5:A12071,IF(C12071=C$5:C12071,1,0),0))</f>
        <v>115</v>
      </c>
    </row>
    <row r="12072" spans="1:7" x14ac:dyDescent="0.25">
      <c r="A12072" s="52">
        <v>2019</v>
      </c>
      <c r="B12072" s="53" t="str">
        <f t="shared" si="376"/>
        <v>2019_TX116</v>
      </c>
      <c r="C12072" s="52" t="s">
        <v>389</v>
      </c>
      <c r="D12072" s="52" t="s">
        <v>1819</v>
      </c>
      <c r="E12072" s="53" t="str">
        <f t="shared" si="377"/>
        <v>2019_TXHUNT</v>
      </c>
      <c r="F12072" s="52">
        <v>484350</v>
      </c>
      <c r="G12072" s="53">
        <f t="array" ref="G12072">SUM(IF(A12072=A$5:A12072,IF(C12072=C$5:C12072,1,0),0))</f>
        <v>116</v>
      </c>
    </row>
    <row r="12073" spans="1:7" x14ac:dyDescent="0.25">
      <c r="A12073" s="52">
        <v>2019</v>
      </c>
      <c r="B12073" s="53" t="str">
        <f t="shared" si="376"/>
        <v>2019_TX117</v>
      </c>
      <c r="C12073" s="52" t="s">
        <v>389</v>
      </c>
      <c r="D12073" s="52" t="s">
        <v>1708</v>
      </c>
      <c r="E12073" s="53" t="str">
        <f t="shared" si="377"/>
        <v>2019_TXHUTCHINSON</v>
      </c>
      <c r="F12073" s="52">
        <v>484350</v>
      </c>
      <c r="G12073" s="53">
        <f t="array" ref="G12073">SUM(IF(A12073=A$5:A12073,IF(C12073=C$5:C12073,1,0),0))</f>
        <v>117</v>
      </c>
    </row>
    <row r="12074" spans="1:7" x14ac:dyDescent="0.25">
      <c r="A12074" s="52">
        <v>2019</v>
      </c>
      <c r="B12074" s="53" t="str">
        <f t="shared" si="376"/>
        <v>2019_TX118</v>
      </c>
      <c r="C12074" s="52" t="s">
        <v>389</v>
      </c>
      <c r="D12074" s="52" t="s">
        <v>1820</v>
      </c>
      <c r="E12074" s="53" t="str">
        <f t="shared" si="377"/>
        <v>2019_TXIRION</v>
      </c>
      <c r="F12074" s="52">
        <v>484350</v>
      </c>
      <c r="G12074" s="53">
        <f t="array" ref="G12074">SUM(IF(A12074=A$5:A12074,IF(C12074=C$5:C12074,1,0),0))</f>
        <v>118</v>
      </c>
    </row>
    <row r="12075" spans="1:7" x14ac:dyDescent="0.25">
      <c r="A12075" s="52">
        <v>2019</v>
      </c>
      <c r="B12075" s="53" t="str">
        <f t="shared" si="376"/>
        <v>2019_TX119</v>
      </c>
      <c r="C12075" s="52" t="s">
        <v>389</v>
      </c>
      <c r="D12075" s="52" t="s">
        <v>1821</v>
      </c>
      <c r="E12075" s="53" t="str">
        <f t="shared" si="377"/>
        <v>2019_TXJACK</v>
      </c>
      <c r="F12075" s="52">
        <v>484350</v>
      </c>
      <c r="G12075" s="53">
        <f t="array" ref="G12075">SUM(IF(A12075=A$5:A12075,IF(C12075=C$5:C12075,1,0),0))</f>
        <v>119</v>
      </c>
    </row>
    <row r="12076" spans="1:7" x14ac:dyDescent="0.25">
      <c r="A12076" s="52">
        <v>2019</v>
      </c>
      <c r="B12076" s="53" t="str">
        <f t="shared" si="376"/>
        <v>2019_TX120</v>
      </c>
      <c r="C12076" s="52" t="s">
        <v>389</v>
      </c>
      <c r="D12076" s="52" t="s">
        <v>460</v>
      </c>
      <c r="E12076" s="53" t="str">
        <f t="shared" si="377"/>
        <v>2019_TXJACKSON</v>
      </c>
      <c r="F12076" s="52">
        <v>484350</v>
      </c>
      <c r="G12076" s="53">
        <f t="array" ref="G12076">SUM(IF(A12076=A$5:A12076,IF(C12076=C$5:C12076,1,0),0))</f>
        <v>120</v>
      </c>
    </row>
    <row r="12077" spans="1:7" x14ac:dyDescent="0.25">
      <c r="A12077" s="52">
        <v>2019</v>
      </c>
      <c r="B12077" s="53" t="str">
        <f t="shared" si="376"/>
        <v>2019_TX121</v>
      </c>
      <c r="C12077" s="52" t="s">
        <v>389</v>
      </c>
      <c r="D12077" s="52" t="s">
        <v>729</v>
      </c>
      <c r="E12077" s="53" t="str">
        <f t="shared" si="377"/>
        <v>2019_TXJASPER</v>
      </c>
      <c r="F12077" s="52">
        <v>484350</v>
      </c>
      <c r="G12077" s="53">
        <f t="array" ref="G12077">SUM(IF(A12077=A$5:A12077,IF(C12077=C$5:C12077,1,0),0))</f>
        <v>121</v>
      </c>
    </row>
    <row r="12078" spans="1:7" x14ac:dyDescent="0.25">
      <c r="A12078" s="52">
        <v>2019</v>
      </c>
      <c r="B12078" s="53" t="str">
        <f t="shared" si="376"/>
        <v>2019_TX122</v>
      </c>
      <c r="C12078" s="52" t="s">
        <v>389</v>
      </c>
      <c r="D12078" s="52" t="s">
        <v>730</v>
      </c>
      <c r="E12078" s="53" t="str">
        <f t="shared" si="377"/>
        <v>2019_TXJEFF DAVIS</v>
      </c>
      <c r="F12078" s="52">
        <v>484350</v>
      </c>
      <c r="G12078" s="53">
        <f t="array" ref="G12078">SUM(IF(A12078=A$5:A12078,IF(C12078=C$5:C12078,1,0),0))</f>
        <v>122</v>
      </c>
    </row>
    <row r="12079" spans="1:7" x14ac:dyDescent="0.25">
      <c r="A12079" s="52">
        <v>2019</v>
      </c>
      <c r="B12079" s="53" t="str">
        <f t="shared" si="376"/>
        <v>2019_TX123</v>
      </c>
      <c r="C12079" s="52" t="s">
        <v>389</v>
      </c>
      <c r="D12079" s="52" t="s">
        <v>196</v>
      </c>
      <c r="E12079" s="53" t="str">
        <f t="shared" si="377"/>
        <v>2019_TXJEFFERSON</v>
      </c>
      <c r="F12079" s="52">
        <v>484350</v>
      </c>
      <c r="G12079" s="53">
        <f t="array" ref="G12079">SUM(IF(A12079=A$5:A12079,IF(C12079=C$5:C12079,1,0),0))</f>
        <v>123</v>
      </c>
    </row>
    <row r="12080" spans="1:7" x14ac:dyDescent="0.25">
      <c r="A12080" s="52">
        <v>2019</v>
      </c>
      <c r="B12080" s="53" t="str">
        <f t="shared" si="376"/>
        <v>2019_TX124</v>
      </c>
      <c r="C12080" s="52" t="s">
        <v>389</v>
      </c>
      <c r="D12080" s="52" t="s">
        <v>1822</v>
      </c>
      <c r="E12080" s="53" t="str">
        <f t="shared" si="377"/>
        <v>2019_TXJIM HOGG</v>
      </c>
      <c r="F12080" s="52">
        <v>484350</v>
      </c>
      <c r="G12080" s="53">
        <f t="array" ref="G12080">SUM(IF(A12080=A$5:A12080,IF(C12080=C$5:C12080,1,0),0))</f>
        <v>124</v>
      </c>
    </row>
    <row r="12081" spans="1:7" x14ac:dyDescent="0.25">
      <c r="A12081" s="52">
        <v>2019</v>
      </c>
      <c r="B12081" s="53" t="str">
        <f t="shared" si="376"/>
        <v>2019_TX125</v>
      </c>
      <c r="C12081" s="52" t="s">
        <v>389</v>
      </c>
      <c r="D12081" s="52" t="s">
        <v>1823</v>
      </c>
      <c r="E12081" s="53" t="str">
        <f t="shared" si="377"/>
        <v>2019_TXJIM WELLS</v>
      </c>
      <c r="F12081" s="52">
        <v>484350</v>
      </c>
      <c r="G12081" s="53">
        <f t="array" ref="G12081">SUM(IF(A12081=A$5:A12081,IF(C12081=C$5:C12081,1,0),0))</f>
        <v>125</v>
      </c>
    </row>
    <row r="12082" spans="1:7" x14ac:dyDescent="0.25">
      <c r="A12082" s="52">
        <v>2019</v>
      </c>
      <c r="B12082" s="53" t="str">
        <f t="shared" si="376"/>
        <v>2019_TX126</v>
      </c>
      <c r="C12082" s="52" t="s">
        <v>389</v>
      </c>
      <c r="D12082" s="52" t="s">
        <v>525</v>
      </c>
      <c r="E12082" s="53" t="str">
        <f t="shared" si="377"/>
        <v>2019_TXJOHNSON</v>
      </c>
      <c r="F12082" s="52">
        <v>484350</v>
      </c>
      <c r="G12082" s="53">
        <f t="array" ref="G12082">SUM(IF(A12082=A$5:A12082,IF(C12082=C$5:C12082,1,0),0))</f>
        <v>126</v>
      </c>
    </row>
    <row r="12083" spans="1:7" x14ac:dyDescent="0.25">
      <c r="A12083" s="52">
        <v>2019</v>
      </c>
      <c r="B12083" s="53" t="str">
        <f t="shared" si="376"/>
        <v>2019_TX127</v>
      </c>
      <c r="C12083" s="52" t="s">
        <v>389</v>
      </c>
      <c r="D12083" s="52" t="s">
        <v>732</v>
      </c>
      <c r="E12083" s="53" t="str">
        <f t="shared" si="377"/>
        <v>2019_TXJONES</v>
      </c>
      <c r="F12083" s="52">
        <v>484350</v>
      </c>
      <c r="G12083" s="53">
        <f t="array" ref="G12083">SUM(IF(A12083=A$5:A12083,IF(C12083=C$5:C12083,1,0),0))</f>
        <v>127</v>
      </c>
    </row>
    <row r="12084" spans="1:7" x14ac:dyDescent="0.25">
      <c r="A12084" s="52">
        <v>2019</v>
      </c>
      <c r="B12084" s="53" t="str">
        <f t="shared" si="376"/>
        <v>2019_TX128</v>
      </c>
      <c r="C12084" s="52" t="s">
        <v>389</v>
      </c>
      <c r="D12084" s="52" t="s">
        <v>1824</v>
      </c>
      <c r="E12084" s="53" t="str">
        <f t="shared" si="377"/>
        <v>2019_TXKARNES</v>
      </c>
      <c r="F12084" s="52">
        <v>484350</v>
      </c>
      <c r="G12084" s="53">
        <f t="array" ref="G12084">SUM(IF(A12084=A$5:A12084,IF(C12084=C$5:C12084,1,0),0))</f>
        <v>128</v>
      </c>
    </row>
    <row r="12085" spans="1:7" x14ac:dyDescent="0.25">
      <c r="A12085" s="52">
        <v>2019</v>
      </c>
      <c r="B12085" s="53" t="str">
        <f t="shared" si="376"/>
        <v>2019_TX129</v>
      </c>
      <c r="C12085" s="52" t="s">
        <v>389</v>
      </c>
      <c r="D12085" s="52" t="s">
        <v>1825</v>
      </c>
      <c r="E12085" s="53" t="str">
        <f t="shared" si="377"/>
        <v>2019_TXKAUFMAN</v>
      </c>
      <c r="F12085" s="52">
        <v>484350</v>
      </c>
      <c r="G12085" s="53">
        <f t="array" ref="G12085">SUM(IF(A12085=A$5:A12085,IF(C12085=C$5:C12085,1,0),0))</f>
        <v>129</v>
      </c>
    </row>
    <row r="12086" spans="1:7" x14ac:dyDescent="0.25">
      <c r="A12086" s="52">
        <v>2019</v>
      </c>
      <c r="B12086" s="53" t="str">
        <f t="shared" si="376"/>
        <v>2019_TX130</v>
      </c>
      <c r="C12086" s="52" t="s">
        <v>389</v>
      </c>
      <c r="D12086" s="52" t="s">
        <v>829</v>
      </c>
      <c r="E12086" s="53" t="str">
        <f t="shared" si="377"/>
        <v>2019_TXKENDALL</v>
      </c>
      <c r="F12086" s="52">
        <v>484350</v>
      </c>
      <c r="G12086" s="53">
        <f t="array" ref="G12086">SUM(IF(A12086=A$5:A12086,IF(C12086=C$5:C12086,1,0),0))</f>
        <v>130</v>
      </c>
    </row>
    <row r="12087" spans="1:7" x14ac:dyDescent="0.25">
      <c r="A12087" s="52">
        <v>2019</v>
      </c>
      <c r="B12087" s="53" t="str">
        <f t="shared" si="376"/>
        <v>2019_TX131</v>
      </c>
      <c r="C12087" s="52" t="s">
        <v>389</v>
      </c>
      <c r="D12087" s="52" t="s">
        <v>1826</v>
      </c>
      <c r="E12087" s="53" t="str">
        <f t="shared" si="377"/>
        <v>2019_TXKENEDY</v>
      </c>
      <c r="F12087" s="52">
        <v>484350</v>
      </c>
      <c r="G12087" s="53">
        <f t="array" ref="G12087">SUM(IF(A12087=A$5:A12087,IF(C12087=C$5:C12087,1,0),0))</f>
        <v>131</v>
      </c>
    </row>
    <row r="12088" spans="1:7" x14ac:dyDescent="0.25">
      <c r="A12088" s="52">
        <v>2019</v>
      </c>
      <c r="B12088" s="53" t="str">
        <f t="shared" si="376"/>
        <v>2019_TX132</v>
      </c>
      <c r="C12088" s="52" t="s">
        <v>389</v>
      </c>
      <c r="D12088" s="52" t="s">
        <v>279</v>
      </c>
      <c r="E12088" s="53" t="str">
        <f t="shared" si="377"/>
        <v>2019_TXKENT</v>
      </c>
      <c r="F12088" s="52">
        <v>484350</v>
      </c>
      <c r="G12088" s="53">
        <f t="array" ref="G12088">SUM(IF(A12088=A$5:A12088,IF(C12088=C$5:C12088,1,0),0))</f>
        <v>132</v>
      </c>
    </row>
    <row r="12089" spans="1:7" x14ac:dyDescent="0.25">
      <c r="A12089" s="52">
        <v>2019</v>
      </c>
      <c r="B12089" s="53" t="str">
        <f t="shared" si="376"/>
        <v>2019_TX133</v>
      </c>
      <c r="C12089" s="52" t="s">
        <v>389</v>
      </c>
      <c r="D12089" s="52" t="s">
        <v>1827</v>
      </c>
      <c r="E12089" s="53" t="str">
        <f t="shared" si="377"/>
        <v>2019_TXKERR</v>
      </c>
      <c r="F12089" s="52">
        <v>484350</v>
      </c>
      <c r="G12089" s="53">
        <f t="array" ref="G12089">SUM(IF(A12089=A$5:A12089,IF(C12089=C$5:C12089,1,0),0))</f>
        <v>133</v>
      </c>
    </row>
    <row r="12090" spans="1:7" x14ac:dyDescent="0.25">
      <c r="A12090" s="52">
        <v>2019</v>
      </c>
      <c r="B12090" s="53" t="str">
        <f t="shared" si="376"/>
        <v>2019_TX134</v>
      </c>
      <c r="C12090" s="52" t="s">
        <v>389</v>
      </c>
      <c r="D12090" s="52" t="s">
        <v>1828</v>
      </c>
      <c r="E12090" s="53" t="str">
        <f t="shared" si="377"/>
        <v>2019_TXKIMBLE</v>
      </c>
      <c r="F12090" s="52">
        <v>484350</v>
      </c>
      <c r="G12090" s="53">
        <f t="array" ref="G12090">SUM(IF(A12090=A$5:A12090,IF(C12090=C$5:C12090,1,0),0))</f>
        <v>134</v>
      </c>
    </row>
    <row r="12091" spans="1:7" x14ac:dyDescent="0.25">
      <c r="A12091" s="52">
        <v>2019</v>
      </c>
      <c r="B12091" s="53" t="str">
        <f t="shared" si="376"/>
        <v>2019_TX135</v>
      </c>
      <c r="C12091" s="52" t="s">
        <v>389</v>
      </c>
      <c r="D12091" s="52" t="s">
        <v>357</v>
      </c>
      <c r="E12091" s="53" t="str">
        <f t="shared" si="377"/>
        <v>2019_TXKING</v>
      </c>
      <c r="F12091" s="52">
        <v>484350</v>
      </c>
      <c r="G12091" s="53">
        <f t="array" ref="G12091">SUM(IF(A12091=A$5:A12091,IF(C12091=C$5:C12091,1,0),0))</f>
        <v>135</v>
      </c>
    </row>
    <row r="12092" spans="1:7" x14ac:dyDescent="0.25">
      <c r="A12092" s="52">
        <v>2019</v>
      </c>
      <c r="B12092" s="53" t="str">
        <f t="shared" si="376"/>
        <v>2019_TX136</v>
      </c>
      <c r="C12092" s="52" t="s">
        <v>389</v>
      </c>
      <c r="D12092" s="52" t="s">
        <v>1829</v>
      </c>
      <c r="E12092" s="53" t="str">
        <f t="shared" si="377"/>
        <v>2019_TXKINNEY</v>
      </c>
      <c r="F12092" s="52">
        <v>484350</v>
      </c>
      <c r="G12092" s="53">
        <f t="array" ref="G12092">SUM(IF(A12092=A$5:A12092,IF(C12092=C$5:C12092,1,0),0))</f>
        <v>136</v>
      </c>
    </row>
    <row r="12093" spans="1:7" x14ac:dyDescent="0.25">
      <c r="A12093" s="52">
        <v>2019</v>
      </c>
      <c r="B12093" s="53" t="str">
        <f t="shared" si="376"/>
        <v>2019_TX137</v>
      </c>
      <c r="C12093" s="52" t="s">
        <v>389</v>
      </c>
      <c r="D12093" s="52" t="s">
        <v>1830</v>
      </c>
      <c r="E12093" s="53" t="str">
        <f t="shared" si="377"/>
        <v>2019_TXKLEBERG</v>
      </c>
      <c r="F12093" s="52">
        <v>484350</v>
      </c>
      <c r="G12093" s="53">
        <f t="array" ref="G12093">SUM(IF(A12093=A$5:A12093,IF(C12093=C$5:C12093,1,0),0))</f>
        <v>137</v>
      </c>
    </row>
    <row r="12094" spans="1:7" x14ac:dyDescent="0.25">
      <c r="A12094" s="52">
        <v>2019</v>
      </c>
      <c r="B12094" s="53" t="str">
        <f t="shared" si="376"/>
        <v>2019_TX138</v>
      </c>
      <c r="C12094" s="52" t="s">
        <v>389</v>
      </c>
      <c r="D12094" s="52" t="s">
        <v>830</v>
      </c>
      <c r="E12094" s="53" t="str">
        <f t="shared" si="377"/>
        <v>2019_TXKNOX</v>
      </c>
      <c r="F12094" s="52">
        <v>484350</v>
      </c>
      <c r="G12094" s="53">
        <f t="array" ref="G12094">SUM(IF(A12094=A$5:A12094,IF(C12094=C$5:C12094,1,0),0))</f>
        <v>138</v>
      </c>
    </row>
    <row r="12095" spans="1:7" x14ac:dyDescent="0.25">
      <c r="A12095" s="52">
        <v>2019</v>
      </c>
      <c r="B12095" s="53" t="str">
        <f t="shared" si="376"/>
        <v>2019_TX139</v>
      </c>
      <c r="C12095" s="52" t="s">
        <v>389</v>
      </c>
      <c r="D12095" s="52" t="s">
        <v>461</v>
      </c>
      <c r="E12095" s="53" t="str">
        <f t="shared" si="377"/>
        <v>2019_TXLAMAR</v>
      </c>
      <c r="F12095" s="52">
        <v>484350</v>
      </c>
      <c r="G12095" s="53">
        <f t="array" ref="G12095">SUM(IF(A12095=A$5:A12095,IF(C12095=C$5:C12095,1,0),0))</f>
        <v>139</v>
      </c>
    </row>
    <row r="12096" spans="1:7" x14ac:dyDescent="0.25">
      <c r="A12096" s="52">
        <v>2019</v>
      </c>
      <c r="B12096" s="53" t="str">
        <f t="shared" si="376"/>
        <v>2019_TX140</v>
      </c>
      <c r="C12096" s="52" t="s">
        <v>389</v>
      </c>
      <c r="D12096" s="52" t="s">
        <v>1831</v>
      </c>
      <c r="E12096" s="53" t="str">
        <f t="shared" si="377"/>
        <v>2019_TXLAMB</v>
      </c>
      <c r="F12096" s="52">
        <v>484350</v>
      </c>
      <c r="G12096" s="53">
        <f t="array" ref="G12096">SUM(IF(A12096=A$5:A12096,IF(C12096=C$5:C12096,1,0),0))</f>
        <v>140</v>
      </c>
    </row>
    <row r="12097" spans="1:7" x14ac:dyDescent="0.25">
      <c r="A12097" s="52">
        <v>2019</v>
      </c>
      <c r="B12097" s="53" t="str">
        <f t="shared" si="376"/>
        <v>2019_TX141</v>
      </c>
      <c r="C12097" s="52" t="s">
        <v>389</v>
      </c>
      <c r="D12097" s="52" t="s">
        <v>1832</v>
      </c>
      <c r="E12097" s="53" t="str">
        <f t="shared" si="377"/>
        <v>2019_TXLAMPASAS</v>
      </c>
      <c r="F12097" s="52">
        <v>484350</v>
      </c>
      <c r="G12097" s="53">
        <f t="array" ref="G12097">SUM(IF(A12097=A$5:A12097,IF(C12097=C$5:C12097,1,0),0))</f>
        <v>141</v>
      </c>
    </row>
    <row r="12098" spans="1:7" x14ac:dyDescent="0.25">
      <c r="A12098" s="52">
        <v>2019</v>
      </c>
      <c r="B12098" s="53" t="str">
        <f t="shared" si="376"/>
        <v>2019_TX142</v>
      </c>
      <c r="C12098" s="52" t="s">
        <v>389</v>
      </c>
      <c r="D12098" s="52" t="s">
        <v>831</v>
      </c>
      <c r="E12098" s="53" t="str">
        <f t="shared" si="377"/>
        <v>2019_TXLA SALLE</v>
      </c>
      <c r="F12098" s="52">
        <v>484350</v>
      </c>
      <c r="G12098" s="53">
        <f t="array" ref="G12098">SUM(IF(A12098=A$5:A12098,IF(C12098=C$5:C12098,1,0),0))</f>
        <v>142</v>
      </c>
    </row>
    <row r="12099" spans="1:7" x14ac:dyDescent="0.25">
      <c r="A12099" s="52">
        <v>2019</v>
      </c>
      <c r="B12099" s="53" t="str">
        <f t="shared" si="376"/>
        <v>2019_TX143</v>
      </c>
      <c r="C12099" s="52" t="s">
        <v>389</v>
      </c>
      <c r="D12099" s="52" t="s">
        <v>1833</v>
      </c>
      <c r="E12099" s="53" t="str">
        <f t="shared" si="377"/>
        <v>2019_TXLAVACA</v>
      </c>
      <c r="F12099" s="52">
        <v>484350</v>
      </c>
      <c r="G12099" s="53">
        <f t="array" ref="G12099">SUM(IF(A12099=A$5:A12099,IF(C12099=C$5:C12099,1,0),0))</f>
        <v>143</v>
      </c>
    </row>
    <row r="12100" spans="1:7" x14ac:dyDescent="0.25">
      <c r="A12100" s="52">
        <v>2019</v>
      </c>
      <c r="B12100" s="53" t="str">
        <f t="shared" si="376"/>
        <v>2019_TX144</v>
      </c>
      <c r="C12100" s="52" t="s">
        <v>389</v>
      </c>
      <c r="D12100" s="52" t="s">
        <v>464</v>
      </c>
      <c r="E12100" s="53" t="str">
        <f t="shared" si="377"/>
        <v>2019_TXLEE</v>
      </c>
      <c r="F12100" s="52">
        <v>484350</v>
      </c>
      <c r="G12100" s="53">
        <f t="array" ref="G12100">SUM(IF(A12100=A$5:A12100,IF(C12100=C$5:C12100,1,0),0))</f>
        <v>144</v>
      </c>
    </row>
    <row r="12101" spans="1:7" x14ac:dyDescent="0.25">
      <c r="A12101" s="52">
        <v>2019</v>
      </c>
      <c r="B12101" s="53" t="str">
        <f t="shared" si="376"/>
        <v>2019_TX145</v>
      </c>
      <c r="C12101" s="52" t="s">
        <v>389</v>
      </c>
      <c r="D12101" s="52" t="s">
        <v>650</v>
      </c>
      <c r="E12101" s="53" t="str">
        <f t="shared" si="377"/>
        <v>2019_TXLEON</v>
      </c>
      <c r="F12101" s="52">
        <v>484350</v>
      </c>
      <c r="G12101" s="53">
        <f t="array" ref="G12101">SUM(IF(A12101=A$5:A12101,IF(C12101=C$5:C12101,1,0),0))</f>
        <v>145</v>
      </c>
    </row>
    <row r="12102" spans="1:7" x14ac:dyDescent="0.25">
      <c r="A12102" s="52">
        <v>2019</v>
      </c>
      <c r="B12102" s="53" t="str">
        <f t="shared" ref="B12102:B12165" si="378">A12102&amp;"_"&amp;C12102&amp;G12102</f>
        <v>2019_TX146</v>
      </c>
      <c r="C12102" s="52" t="s">
        <v>389</v>
      </c>
      <c r="D12102" s="52" t="s">
        <v>652</v>
      </c>
      <c r="E12102" s="53" t="str">
        <f t="shared" ref="E12102:E12165" si="379">A12102&amp;"_"&amp;C12102&amp;D12102</f>
        <v>2019_TXLIBERTY</v>
      </c>
      <c r="F12102" s="52">
        <v>484350</v>
      </c>
      <c r="G12102" s="53">
        <f t="array" ref="G12102">SUM(IF(A12102=A$5:A12102,IF(C12102=C$5:C12102,1,0),0))</f>
        <v>146</v>
      </c>
    </row>
    <row r="12103" spans="1:7" x14ac:dyDescent="0.25">
      <c r="A12103" s="52">
        <v>2019</v>
      </c>
      <c r="B12103" s="53" t="str">
        <f t="shared" si="378"/>
        <v>2019_TX147</v>
      </c>
      <c r="C12103" s="52" t="s">
        <v>389</v>
      </c>
      <c r="D12103" s="52" t="s">
        <v>465</v>
      </c>
      <c r="E12103" s="53" t="str">
        <f t="shared" si="379"/>
        <v>2019_TXLIMESTONE</v>
      </c>
      <c r="F12103" s="52">
        <v>484350</v>
      </c>
      <c r="G12103" s="53">
        <f t="array" ref="G12103">SUM(IF(A12103=A$5:A12103,IF(C12103=C$5:C12103,1,0),0))</f>
        <v>147</v>
      </c>
    </row>
    <row r="12104" spans="1:7" x14ac:dyDescent="0.25">
      <c r="A12104" s="52">
        <v>2019</v>
      </c>
      <c r="B12104" s="53" t="str">
        <f t="shared" si="378"/>
        <v>2019_TX148</v>
      </c>
      <c r="C12104" s="52" t="s">
        <v>389</v>
      </c>
      <c r="D12104" s="52" t="s">
        <v>1834</v>
      </c>
      <c r="E12104" s="53" t="str">
        <f t="shared" si="379"/>
        <v>2019_TXLIPSCOMB</v>
      </c>
      <c r="F12104" s="52">
        <v>484350</v>
      </c>
      <c r="G12104" s="53">
        <f t="array" ref="G12104">SUM(IF(A12104=A$5:A12104,IF(C12104=C$5:C12104,1,0),0))</f>
        <v>148</v>
      </c>
    </row>
    <row r="12105" spans="1:7" x14ac:dyDescent="0.25">
      <c r="A12105" s="52">
        <v>2019</v>
      </c>
      <c r="B12105" s="53" t="str">
        <f t="shared" si="378"/>
        <v>2019_TX149</v>
      </c>
      <c r="C12105" s="52" t="s">
        <v>389</v>
      </c>
      <c r="D12105" s="52" t="s">
        <v>1835</v>
      </c>
      <c r="E12105" s="53" t="str">
        <f t="shared" si="379"/>
        <v>2019_TXLIVE OAK</v>
      </c>
      <c r="F12105" s="52">
        <v>484350</v>
      </c>
      <c r="G12105" s="53">
        <f t="array" ref="G12105">SUM(IF(A12105=A$5:A12105,IF(C12105=C$5:C12105,1,0),0))</f>
        <v>149</v>
      </c>
    </row>
    <row r="12106" spans="1:7" x14ac:dyDescent="0.25">
      <c r="A12106" s="52">
        <v>2019</v>
      </c>
      <c r="B12106" s="53" t="str">
        <f t="shared" si="378"/>
        <v>2019_TX150</v>
      </c>
      <c r="C12106" s="52" t="s">
        <v>389</v>
      </c>
      <c r="D12106" s="52" t="s">
        <v>1836</v>
      </c>
      <c r="E12106" s="53" t="str">
        <f t="shared" si="379"/>
        <v>2019_TXLLANO</v>
      </c>
      <c r="F12106" s="52">
        <v>484350</v>
      </c>
      <c r="G12106" s="53">
        <f t="array" ref="G12106">SUM(IF(A12106=A$5:A12106,IF(C12106=C$5:C12106,1,0),0))</f>
        <v>150</v>
      </c>
    </row>
    <row r="12107" spans="1:7" x14ac:dyDescent="0.25">
      <c r="A12107" s="52">
        <v>2019</v>
      </c>
      <c r="B12107" s="53" t="str">
        <f t="shared" si="378"/>
        <v>2019_TX151</v>
      </c>
      <c r="C12107" s="52" t="s">
        <v>389</v>
      </c>
      <c r="D12107" s="52" t="s">
        <v>1837</v>
      </c>
      <c r="E12107" s="53" t="str">
        <f t="shared" si="379"/>
        <v>2019_TXLOVING</v>
      </c>
      <c r="F12107" s="52">
        <v>484350</v>
      </c>
      <c r="G12107" s="53">
        <f t="array" ref="G12107">SUM(IF(A12107=A$5:A12107,IF(C12107=C$5:C12107,1,0),0))</f>
        <v>151</v>
      </c>
    </row>
    <row r="12108" spans="1:7" x14ac:dyDescent="0.25">
      <c r="A12108" s="52">
        <v>2019</v>
      </c>
      <c r="B12108" s="53" t="str">
        <f t="shared" si="378"/>
        <v>2019_TX152</v>
      </c>
      <c r="C12108" s="52" t="s">
        <v>389</v>
      </c>
      <c r="D12108" s="52" t="s">
        <v>1838</v>
      </c>
      <c r="E12108" s="53" t="str">
        <f t="shared" si="379"/>
        <v>2019_TXLUBBOCK</v>
      </c>
      <c r="F12108" s="52">
        <v>484350</v>
      </c>
      <c r="G12108" s="53">
        <f t="array" ref="G12108">SUM(IF(A12108=A$5:A12108,IF(C12108=C$5:C12108,1,0),0))</f>
        <v>152</v>
      </c>
    </row>
    <row r="12109" spans="1:7" x14ac:dyDescent="0.25">
      <c r="A12109" s="52">
        <v>2019</v>
      </c>
      <c r="B12109" s="53" t="str">
        <f t="shared" si="378"/>
        <v>2019_TX153</v>
      </c>
      <c r="C12109" s="52" t="s">
        <v>389</v>
      </c>
      <c r="D12109" s="52" t="s">
        <v>1839</v>
      </c>
      <c r="E12109" s="53" t="str">
        <f t="shared" si="379"/>
        <v>2019_TXLYNN</v>
      </c>
      <c r="F12109" s="52">
        <v>484350</v>
      </c>
      <c r="G12109" s="53">
        <f t="array" ref="G12109">SUM(IF(A12109=A$5:A12109,IF(C12109=C$5:C12109,1,0),0))</f>
        <v>153</v>
      </c>
    </row>
    <row r="12110" spans="1:7" x14ac:dyDescent="0.25">
      <c r="A12110" s="52">
        <v>2019</v>
      </c>
      <c r="B12110" s="53" t="str">
        <f t="shared" si="378"/>
        <v>2019_TX154</v>
      </c>
      <c r="C12110" s="52" t="s">
        <v>389</v>
      </c>
      <c r="D12110" s="52" t="s">
        <v>1840</v>
      </c>
      <c r="E12110" s="53" t="str">
        <f t="shared" si="379"/>
        <v>2019_TXMCCULLOCH</v>
      </c>
      <c r="F12110" s="52">
        <v>484350</v>
      </c>
      <c r="G12110" s="53">
        <f t="array" ref="G12110">SUM(IF(A12110=A$5:A12110,IF(C12110=C$5:C12110,1,0),0))</f>
        <v>154</v>
      </c>
    </row>
    <row r="12111" spans="1:7" x14ac:dyDescent="0.25">
      <c r="A12111" s="52">
        <v>2019</v>
      </c>
      <c r="B12111" s="53" t="str">
        <f t="shared" si="378"/>
        <v>2019_TX155</v>
      </c>
      <c r="C12111" s="52" t="s">
        <v>389</v>
      </c>
      <c r="D12111" s="52" t="s">
        <v>1841</v>
      </c>
      <c r="E12111" s="53" t="str">
        <f t="shared" si="379"/>
        <v>2019_TXMCLENNAN</v>
      </c>
      <c r="F12111" s="52">
        <v>484350</v>
      </c>
      <c r="G12111" s="53">
        <f t="array" ref="G12111">SUM(IF(A12111=A$5:A12111,IF(C12111=C$5:C12111,1,0),0))</f>
        <v>155</v>
      </c>
    </row>
    <row r="12112" spans="1:7" x14ac:dyDescent="0.25">
      <c r="A12112" s="52">
        <v>2019</v>
      </c>
      <c r="B12112" s="53" t="str">
        <f t="shared" si="378"/>
        <v>2019_TX156</v>
      </c>
      <c r="C12112" s="52" t="s">
        <v>389</v>
      </c>
      <c r="D12112" s="52" t="s">
        <v>1842</v>
      </c>
      <c r="E12112" s="53" t="str">
        <f t="shared" si="379"/>
        <v>2019_TXMCMULLEN</v>
      </c>
      <c r="F12112" s="52">
        <v>484350</v>
      </c>
      <c r="G12112" s="53">
        <f t="array" ref="G12112">SUM(IF(A12112=A$5:A12112,IF(C12112=C$5:C12112,1,0),0))</f>
        <v>156</v>
      </c>
    </row>
    <row r="12113" spans="1:7" x14ac:dyDescent="0.25">
      <c r="A12113" s="52">
        <v>2019</v>
      </c>
      <c r="B12113" s="53" t="str">
        <f t="shared" si="378"/>
        <v>2019_TX157</v>
      </c>
      <c r="C12113" s="52" t="s">
        <v>389</v>
      </c>
      <c r="D12113" s="52" t="s">
        <v>467</v>
      </c>
      <c r="E12113" s="53" t="str">
        <f t="shared" si="379"/>
        <v>2019_TXMADISON</v>
      </c>
      <c r="F12113" s="52">
        <v>484350</v>
      </c>
      <c r="G12113" s="53">
        <f t="array" ref="G12113">SUM(IF(A12113=A$5:A12113,IF(C12113=C$5:C12113,1,0),0))</f>
        <v>157</v>
      </c>
    </row>
    <row r="12114" spans="1:7" x14ac:dyDescent="0.25">
      <c r="A12114" s="52">
        <v>2019</v>
      </c>
      <c r="B12114" s="53" t="str">
        <f t="shared" si="378"/>
        <v>2019_TX158</v>
      </c>
      <c r="C12114" s="52" t="s">
        <v>389</v>
      </c>
      <c r="D12114" s="52" t="s">
        <v>469</v>
      </c>
      <c r="E12114" s="53" t="str">
        <f t="shared" si="379"/>
        <v>2019_TXMARION</v>
      </c>
      <c r="F12114" s="52">
        <v>484350</v>
      </c>
      <c r="G12114" s="53">
        <f t="array" ref="G12114">SUM(IF(A12114=A$5:A12114,IF(C12114=C$5:C12114,1,0),0))</f>
        <v>158</v>
      </c>
    </row>
    <row r="12115" spans="1:7" x14ac:dyDescent="0.25">
      <c r="A12115" s="52">
        <v>2019</v>
      </c>
      <c r="B12115" s="53" t="str">
        <f t="shared" si="378"/>
        <v>2019_TX159</v>
      </c>
      <c r="C12115" s="52" t="s">
        <v>389</v>
      </c>
      <c r="D12115" s="52" t="s">
        <v>654</v>
      </c>
      <c r="E12115" s="53" t="str">
        <f t="shared" si="379"/>
        <v>2019_TXMARTIN</v>
      </c>
      <c r="F12115" s="52">
        <v>484350</v>
      </c>
      <c r="G12115" s="53">
        <f t="array" ref="G12115">SUM(IF(A12115=A$5:A12115,IF(C12115=C$5:C12115,1,0),0))</f>
        <v>159</v>
      </c>
    </row>
    <row r="12116" spans="1:7" x14ac:dyDescent="0.25">
      <c r="A12116" s="52">
        <v>2019</v>
      </c>
      <c r="B12116" s="53" t="str">
        <f t="shared" si="378"/>
        <v>2019_TX160</v>
      </c>
      <c r="C12116" s="52" t="s">
        <v>389</v>
      </c>
      <c r="D12116" s="52" t="s">
        <v>837</v>
      </c>
      <c r="E12116" s="53" t="str">
        <f t="shared" si="379"/>
        <v>2019_TXMASON</v>
      </c>
      <c r="F12116" s="52">
        <v>484350</v>
      </c>
      <c r="G12116" s="53">
        <f t="array" ref="G12116">SUM(IF(A12116=A$5:A12116,IF(C12116=C$5:C12116,1,0),0))</f>
        <v>160</v>
      </c>
    </row>
    <row r="12117" spans="1:7" x14ac:dyDescent="0.25">
      <c r="A12117" s="52">
        <v>2019</v>
      </c>
      <c r="B12117" s="53" t="str">
        <f t="shared" si="378"/>
        <v>2019_TX161</v>
      </c>
      <c r="C12117" s="52" t="s">
        <v>389</v>
      </c>
      <c r="D12117" s="52" t="s">
        <v>1843</v>
      </c>
      <c r="E12117" s="53" t="str">
        <f t="shared" si="379"/>
        <v>2019_TXMATAGORDA</v>
      </c>
      <c r="F12117" s="52">
        <v>484350</v>
      </c>
      <c r="G12117" s="53">
        <f t="array" ref="G12117">SUM(IF(A12117=A$5:A12117,IF(C12117=C$5:C12117,1,0),0))</f>
        <v>161</v>
      </c>
    </row>
    <row r="12118" spans="1:7" x14ac:dyDescent="0.25">
      <c r="A12118" s="52">
        <v>2019</v>
      </c>
      <c r="B12118" s="53" t="str">
        <f t="shared" si="378"/>
        <v>2019_TX162</v>
      </c>
      <c r="C12118" s="52" t="s">
        <v>389</v>
      </c>
      <c r="D12118" s="52" t="s">
        <v>1844</v>
      </c>
      <c r="E12118" s="53" t="str">
        <f t="shared" si="379"/>
        <v>2019_TXMAVERICK</v>
      </c>
      <c r="F12118" s="52">
        <v>484350</v>
      </c>
      <c r="G12118" s="53">
        <f t="array" ref="G12118">SUM(IF(A12118=A$5:A12118,IF(C12118=C$5:C12118,1,0),0))</f>
        <v>162</v>
      </c>
    </row>
    <row r="12119" spans="1:7" x14ac:dyDescent="0.25">
      <c r="A12119" s="52">
        <v>2019</v>
      </c>
      <c r="B12119" s="53" t="str">
        <f t="shared" si="378"/>
        <v>2019_TX163</v>
      </c>
      <c r="C12119" s="52" t="s">
        <v>389</v>
      </c>
      <c r="D12119" s="52" t="s">
        <v>1562</v>
      </c>
      <c r="E12119" s="53" t="str">
        <f t="shared" si="379"/>
        <v>2019_TXMEDINA</v>
      </c>
      <c r="F12119" s="52">
        <v>484350</v>
      </c>
      <c r="G12119" s="53">
        <f t="array" ref="G12119">SUM(IF(A12119=A$5:A12119,IF(C12119=C$5:C12119,1,0),0))</f>
        <v>163</v>
      </c>
    </row>
    <row r="12120" spans="1:7" x14ac:dyDescent="0.25">
      <c r="A12120" s="52">
        <v>2019</v>
      </c>
      <c r="B12120" s="53" t="str">
        <f t="shared" si="378"/>
        <v>2019_TX164</v>
      </c>
      <c r="C12120" s="52" t="s">
        <v>389</v>
      </c>
      <c r="D12120" s="52" t="s">
        <v>839</v>
      </c>
      <c r="E12120" s="53" t="str">
        <f t="shared" si="379"/>
        <v>2019_TXMENARD</v>
      </c>
      <c r="F12120" s="52">
        <v>484350</v>
      </c>
      <c r="G12120" s="53">
        <f t="array" ref="G12120">SUM(IF(A12120=A$5:A12120,IF(C12120=C$5:C12120,1,0),0))</f>
        <v>164</v>
      </c>
    </row>
    <row r="12121" spans="1:7" x14ac:dyDescent="0.25">
      <c r="A12121" s="52">
        <v>2019</v>
      </c>
      <c r="B12121" s="53" t="str">
        <f t="shared" si="378"/>
        <v>2019_TX165</v>
      </c>
      <c r="C12121" s="52" t="s">
        <v>389</v>
      </c>
      <c r="D12121" s="52" t="s">
        <v>1160</v>
      </c>
      <c r="E12121" s="53" t="str">
        <f t="shared" si="379"/>
        <v>2019_TXMIDLAND</v>
      </c>
      <c r="F12121" s="52">
        <v>484350</v>
      </c>
      <c r="G12121" s="53">
        <f t="array" ref="G12121">SUM(IF(A12121=A$5:A12121,IF(C12121=C$5:C12121,1,0),0))</f>
        <v>165</v>
      </c>
    </row>
    <row r="12122" spans="1:7" x14ac:dyDescent="0.25">
      <c r="A12122" s="52">
        <v>2019</v>
      </c>
      <c r="B12122" s="53" t="str">
        <f t="shared" si="378"/>
        <v>2019_TX166</v>
      </c>
      <c r="C12122" s="52" t="s">
        <v>389</v>
      </c>
      <c r="D12122" s="52" t="s">
        <v>1845</v>
      </c>
      <c r="E12122" s="53" t="str">
        <f t="shared" si="379"/>
        <v>2019_TXMILAM</v>
      </c>
      <c r="F12122" s="52">
        <v>484350</v>
      </c>
      <c r="G12122" s="53">
        <f t="array" ref="G12122">SUM(IF(A12122=A$5:A12122,IF(C12122=C$5:C12122,1,0),0))</f>
        <v>166</v>
      </c>
    </row>
    <row r="12123" spans="1:7" x14ac:dyDescent="0.25">
      <c r="A12123" s="52">
        <v>2019</v>
      </c>
      <c r="B12123" s="53" t="str">
        <f t="shared" si="378"/>
        <v>2019_TX167</v>
      </c>
      <c r="C12123" s="52" t="s">
        <v>389</v>
      </c>
      <c r="D12123" s="52" t="s">
        <v>921</v>
      </c>
      <c r="E12123" s="53" t="str">
        <f t="shared" si="379"/>
        <v>2019_TXMILLS</v>
      </c>
      <c r="F12123" s="52">
        <v>484350</v>
      </c>
      <c r="G12123" s="53">
        <f t="array" ref="G12123">SUM(IF(A12123=A$5:A12123,IF(C12123=C$5:C12123,1,0),0))</f>
        <v>167</v>
      </c>
    </row>
    <row r="12124" spans="1:7" x14ac:dyDescent="0.25">
      <c r="A12124" s="52">
        <v>2019</v>
      </c>
      <c r="B12124" s="53" t="str">
        <f t="shared" si="378"/>
        <v>2019_TX168</v>
      </c>
      <c r="C12124" s="52" t="s">
        <v>389</v>
      </c>
      <c r="D12124" s="52" t="s">
        <v>740</v>
      </c>
      <c r="E12124" s="53" t="str">
        <f t="shared" si="379"/>
        <v>2019_TXMITCHELL</v>
      </c>
      <c r="F12124" s="52">
        <v>484350</v>
      </c>
      <c r="G12124" s="53">
        <f t="array" ref="G12124">SUM(IF(A12124=A$5:A12124,IF(C12124=C$5:C12124,1,0),0))</f>
        <v>168</v>
      </c>
    </row>
    <row r="12125" spans="1:7" x14ac:dyDescent="0.25">
      <c r="A12125" s="52">
        <v>2019</v>
      </c>
      <c r="B12125" s="53" t="str">
        <f t="shared" si="378"/>
        <v>2019_TX169</v>
      </c>
      <c r="C12125" s="52" t="s">
        <v>389</v>
      </c>
      <c r="D12125" s="52" t="s">
        <v>1846</v>
      </c>
      <c r="E12125" s="53" t="str">
        <f t="shared" si="379"/>
        <v>2019_TXMONTAGUE</v>
      </c>
      <c r="F12125" s="52">
        <v>484350</v>
      </c>
      <c r="G12125" s="53">
        <f t="array" ref="G12125">SUM(IF(A12125=A$5:A12125,IF(C12125=C$5:C12125,1,0),0))</f>
        <v>169</v>
      </c>
    </row>
    <row r="12126" spans="1:7" x14ac:dyDescent="0.25">
      <c r="A12126" s="52">
        <v>2019</v>
      </c>
      <c r="B12126" s="53" t="str">
        <f t="shared" si="378"/>
        <v>2019_TX170</v>
      </c>
      <c r="C12126" s="52" t="s">
        <v>389</v>
      </c>
      <c r="D12126" s="52" t="s">
        <v>232</v>
      </c>
      <c r="E12126" s="53" t="str">
        <f t="shared" si="379"/>
        <v>2019_TXMONTGOMERY</v>
      </c>
      <c r="F12126" s="52">
        <v>484350</v>
      </c>
      <c r="G12126" s="53">
        <f t="array" ref="G12126">SUM(IF(A12126=A$5:A12126,IF(C12126=C$5:C12126,1,0),0))</f>
        <v>170</v>
      </c>
    </row>
    <row r="12127" spans="1:7" x14ac:dyDescent="0.25">
      <c r="A12127" s="52">
        <v>2019</v>
      </c>
      <c r="B12127" s="53" t="str">
        <f t="shared" si="378"/>
        <v>2019_TX171</v>
      </c>
      <c r="C12127" s="52" t="s">
        <v>389</v>
      </c>
      <c r="D12127" s="52" t="s">
        <v>1491</v>
      </c>
      <c r="E12127" s="53" t="str">
        <f t="shared" si="379"/>
        <v>2019_TXMOORE</v>
      </c>
      <c r="F12127" s="52">
        <v>484350</v>
      </c>
      <c r="G12127" s="53">
        <f t="array" ref="G12127">SUM(IF(A12127=A$5:A12127,IF(C12127=C$5:C12127,1,0),0))</f>
        <v>171</v>
      </c>
    </row>
    <row r="12128" spans="1:7" x14ac:dyDescent="0.25">
      <c r="A12128" s="52">
        <v>2019</v>
      </c>
      <c r="B12128" s="53" t="str">
        <f t="shared" si="378"/>
        <v>2019_TX172</v>
      </c>
      <c r="C12128" s="52" t="s">
        <v>389</v>
      </c>
      <c r="D12128" s="52" t="s">
        <v>253</v>
      </c>
      <c r="E12128" s="53" t="str">
        <f t="shared" si="379"/>
        <v>2019_TXMORRIS</v>
      </c>
      <c r="F12128" s="52">
        <v>484350</v>
      </c>
      <c r="G12128" s="53">
        <f t="array" ref="G12128">SUM(IF(A12128=A$5:A12128,IF(C12128=C$5:C12128,1,0),0))</f>
        <v>172</v>
      </c>
    </row>
    <row r="12129" spans="1:7" x14ac:dyDescent="0.25">
      <c r="A12129" s="52">
        <v>2019</v>
      </c>
      <c r="B12129" s="53" t="str">
        <f t="shared" si="378"/>
        <v>2019_TX173</v>
      </c>
      <c r="C12129" s="52" t="s">
        <v>389</v>
      </c>
      <c r="D12129" s="52" t="s">
        <v>1847</v>
      </c>
      <c r="E12129" s="53" t="str">
        <f t="shared" si="379"/>
        <v>2019_TXMOTLEY</v>
      </c>
      <c r="F12129" s="52">
        <v>484350</v>
      </c>
      <c r="G12129" s="53">
        <f t="array" ref="G12129">SUM(IF(A12129=A$5:A12129,IF(C12129=C$5:C12129,1,0),0))</f>
        <v>173</v>
      </c>
    </row>
    <row r="12130" spans="1:7" x14ac:dyDescent="0.25">
      <c r="A12130" s="52">
        <v>2019</v>
      </c>
      <c r="B12130" s="53" t="str">
        <f t="shared" si="378"/>
        <v>2019_TX174</v>
      </c>
      <c r="C12130" s="52" t="s">
        <v>389</v>
      </c>
      <c r="D12130" s="52" t="s">
        <v>1848</v>
      </c>
      <c r="E12130" s="53" t="str">
        <f t="shared" si="379"/>
        <v>2019_TXNACOGDOCHES</v>
      </c>
      <c r="F12130" s="52">
        <v>484350</v>
      </c>
      <c r="G12130" s="53">
        <f t="array" ref="G12130">SUM(IF(A12130=A$5:A12130,IF(C12130=C$5:C12130,1,0),0))</f>
        <v>174</v>
      </c>
    </row>
    <row r="12131" spans="1:7" x14ac:dyDescent="0.25">
      <c r="A12131" s="52">
        <v>2019</v>
      </c>
      <c r="B12131" s="53" t="str">
        <f t="shared" si="378"/>
        <v>2019_TX175</v>
      </c>
      <c r="C12131" s="52" t="s">
        <v>389</v>
      </c>
      <c r="D12131" s="52" t="s">
        <v>1849</v>
      </c>
      <c r="E12131" s="53" t="str">
        <f t="shared" si="379"/>
        <v>2019_TXNAVARRO</v>
      </c>
      <c r="F12131" s="52">
        <v>484350</v>
      </c>
      <c r="G12131" s="53">
        <f t="array" ref="G12131">SUM(IF(A12131=A$5:A12131,IF(C12131=C$5:C12131,1,0),0))</f>
        <v>175</v>
      </c>
    </row>
    <row r="12132" spans="1:7" x14ac:dyDescent="0.25">
      <c r="A12132" s="52">
        <v>2019</v>
      </c>
      <c r="B12132" s="53" t="str">
        <f t="shared" si="378"/>
        <v>2019_TX176</v>
      </c>
      <c r="C12132" s="52" t="s">
        <v>389</v>
      </c>
      <c r="D12132" s="52" t="s">
        <v>531</v>
      </c>
      <c r="E12132" s="53" t="str">
        <f t="shared" si="379"/>
        <v>2019_TXNEWTON</v>
      </c>
      <c r="F12132" s="52">
        <v>484350</v>
      </c>
      <c r="G12132" s="53">
        <f t="array" ref="G12132">SUM(IF(A12132=A$5:A12132,IF(C12132=C$5:C12132,1,0),0))</f>
        <v>176</v>
      </c>
    </row>
    <row r="12133" spans="1:7" x14ac:dyDescent="0.25">
      <c r="A12133" s="52">
        <v>2019</v>
      </c>
      <c r="B12133" s="53" t="str">
        <f t="shared" si="378"/>
        <v>2019_TX177</v>
      </c>
      <c r="C12133" s="52" t="s">
        <v>389</v>
      </c>
      <c r="D12133" s="52" t="s">
        <v>1850</v>
      </c>
      <c r="E12133" s="53" t="str">
        <f t="shared" si="379"/>
        <v>2019_TXNOLAN</v>
      </c>
      <c r="F12133" s="52">
        <v>484350</v>
      </c>
      <c r="G12133" s="53">
        <f t="array" ref="G12133">SUM(IF(A12133=A$5:A12133,IF(C12133=C$5:C12133,1,0),0))</f>
        <v>177</v>
      </c>
    </row>
    <row r="12134" spans="1:7" x14ac:dyDescent="0.25">
      <c r="A12134" s="52">
        <v>2019</v>
      </c>
      <c r="B12134" s="53" t="str">
        <f t="shared" si="378"/>
        <v>2019_TX178</v>
      </c>
      <c r="C12134" s="52" t="s">
        <v>389</v>
      </c>
      <c r="D12134" s="52" t="s">
        <v>1851</v>
      </c>
      <c r="E12134" s="53" t="str">
        <f t="shared" si="379"/>
        <v>2019_TXNUECES</v>
      </c>
      <c r="F12134" s="52">
        <v>484350</v>
      </c>
      <c r="G12134" s="53">
        <f t="array" ref="G12134">SUM(IF(A12134=A$5:A12134,IF(C12134=C$5:C12134,1,0),0))</f>
        <v>178</v>
      </c>
    </row>
    <row r="12135" spans="1:7" x14ac:dyDescent="0.25">
      <c r="A12135" s="52">
        <v>2019</v>
      </c>
      <c r="B12135" s="53" t="str">
        <f t="shared" si="378"/>
        <v>2019_TX179</v>
      </c>
      <c r="C12135" s="52" t="s">
        <v>389</v>
      </c>
      <c r="D12135" s="52" t="s">
        <v>1852</v>
      </c>
      <c r="E12135" s="53" t="str">
        <f t="shared" si="379"/>
        <v>2019_TXOCHILTREE</v>
      </c>
      <c r="F12135" s="52">
        <v>484350</v>
      </c>
      <c r="G12135" s="53">
        <f t="array" ref="G12135">SUM(IF(A12135=A$5:A12135,IF(C12135=C$5:C12135,1,0),0))</f>
        <v>179</v>
      </c>
    </row>
    <row r="12136" spans="1:7" x14ac:dyDescent="0.25">
      <c r="A12136" s="52">
        <v>2019</v>
      </c>
      <c r="B12136" s="53" t="str">
        <f t="shared" si="378"/>
        <v>2019_TX180</v>
      </c>
      <c r="C12136" s="52" t="s">
        <v>389</v>
      </c>
      <c r="D12136" s="52" t="s">
        <v>1042</v>
      </c>
      <c r="E12136" s="53" t="str">
        <f t="shared" si="379"/>
        <v>2019_TXOLDHAM</v>
      </c>
      <c r="F12136" s="52">
        <v>484350</v>
      </c>
      <c r="G12136" s="53">
        <f t="array" ref="G12136">SUM(IF(A12136=A$5:A12136,IF(C12136=C$5:C12136,1,0),0))</f>
        <v>180</v>
      </c>
    </row>
    <row r="12137" spans="1:7" x14ac:dyDescent="0.25">
      <c r="A12137" s="52">
        <v>2019</v>
      </c>
      <c r="B12137" s="53" t="str">
        <f t="shared" si="378"/>
        <v>2019_TX181</v>
      </c>
      <c r="C12137" s="52" t="s">
        <v>389</v>
      </c>
      <c r="D12137" s="52" t="s">
        <v>169</v>
      </c>
      <c r="E12137" s="53" t="str">
        <f t="shared" si="379"/>
        <v>2019_TXORANGE</v>
      </c>
      <c r="F12137" s="52">
        <v>484350</v>
      </c>
      <c r="G12137" s="53">
        <f t="array" ref="G12137">SUM(IF(A12137=A$5:A12137,IF(C12137=C$5:C12137,1,0),0))</f>
        <v>181</v>
      </c>
    </row>
    <row r="12138" spans="1:7" x14ac:dyDescent="0.25">
      <c r="A12138" s="52">
        <v>2019</v>
      </c>
      <c r="B12138" s="53" t="str">
        <f t="shared" si="378"/>
        <v>2019_TX182</v>
      </c>
      <c r="C12138" s="52" t="s">
        <v>389</v>
      </c>
      <c r="D12138" s="52" t="s">
        <v>1853</v>
      </c>
      <c r="E12138" s="53" t="str">
        <f t="shared" si="379"/>
        <v>2019_TXPALO PINTO</v>
      </c>
      <c r="F12138" s="52">
        <v>484350</v>
      </c>
      <c r="G12138" s="53">
        <f t="array" ref="G12138">SUM(IF(A12138=A$5:A12138,IF(C12138=C$5:C12138,1,0),0))</f>
        <v>182</v>
      </c>
    </row>
    <row r="12139" spans="1:7" x14ac:dyDescent="0.25">
      <c r="A12139" s="52">
        <v>2019</v>
      </c>
      <c r="B12139" s="53" t="str">
        <f t="shared" si="378"/>
        <v>2019_TX183</v>
      </c>
      <c r="C12139" s="52" t="s">
        <v>389</v>
      </c>
      <c r="D12139" s="52" t="s">
        <v>1262</v>
      </c>
      <c r="E12139" s="53" t="str">
        <f t="shared" si="379"/>
        <v>2019_TXPANOLA</v>
      </c>
      <c r="F12139" s="52">
        <v>484350</v>
      </c>
      <c r="G12139" s="53">
        <f t="array" ref="G12139">SUM(IF(A12139=A$5:A12139,IF(C12139=C$5:C12139,1,0),0))</f>
        <v>183</v>
      </c>
    </row>
    <row r="12140" spans="1:7" x14ac:dyDescent="0.25">
      <c r="A12140" s="52">
        <v>2019</v>
      </c>
      <c r="B12140" s="53" t="str">
        <f t="shared" si="378"/>
        <v>2019_TX184</v>
      </c>
      <c r="C12140" s="52" t="s">
        <v>389</v>
      </c>
      <c r="D12140" s="52" t="s">
        <v>1854</v>
      </c>
      <c r="E12140" s="53" t="str">
        <f t="shared" si="379"/>
        <v>2019_TXPARKER</v>
      </c>
      <c r="F12140" s="52">
        <v>484350</v>
      </c>
      <c r="G12140" s="53">
        <f t="array" ref="G12140">SUM(IF(A12140=A$5:A12140,IF(C12140=C$5:C12140,1,0),0))</f>
        <v>184</v>
      </c>
    </row>
    <row r="12141" spans="1:7" x14ac:dyDescent="0.25">
      <c r="A12141" s="52">
        <v>2019</v>
      </c>
      <c r="B12141" s="53" t="str">
        <f t="shared" si="378"/>
        <v>2019_TX185</v>
      </c>
      <c r="C12141" s="52" t="s">
        <v>389</v>
      </c>
      <c r="D12141" s="52" t="s">
        <v>1855</v>
      </c>
      <c r="E12141" s="53" t="str">
        <f t="shared" si="379"/>
        <v>2019_TXPARMER</v>
      </c>
      <c r="F12141" s="52">
        <v>484350</v>
      </c>
      <c r="G12141" s="53">
        <f t="array" ref="G12141">SUM(IF(A12141=A$5:A12141,IF(C12141=C$5:C12141,1,0),0))</f>
        <v>185</v>
      </c>
    </row>
    <row r="12142" spans="1:7" x14ac:dyDescent="0.25">
      <c r="A12142" s="52">
        <v>2019</v>
      </c>
      <c r="B12142" s="53" t="str">
        <f t="shared" si="378"/>
        <v>2019_TX186</v>
      </c>
      <c r="C12142" s="52" t="s">
        <v>389</v>
      </c>
      <c r="D12142" s="52" t="s">
        <v>1856</v>
      </c>
      <c r="E12142" s="53" t="str">
        <f t="shared" si="379"/>
        <v>2019_TXPECOS</v>
      </c>
      <c r="F12142" s="52">
        <v>484350</v>
      </c>
      <c r="G12142" s="53">
        <f t="array" ref="G12142">SUM(IF(A12142=A$5:A12142,IF(C12142=C$5:C12142,1,0),0))</f>
        <v>186</v>
      </c>
    </row>
    <row r="12143" spans="1:7" x14ac:dyDescent="0.25">
      <c r="A12143" s="52">
        <v>2019</v>
      </c>
      <c r="B12143" s="53" t="str">
        <f t="shared" si="378"/>
        <v>2019_TX187</v>
      </c>
      <c r="C12143" s="52" t="s">
        <v>389</v>
      </c>
      <c r="D12143" s="52" t="s">
        <v>535</v>
      </c>
      <c r="E12143" s="53" t="str">
        <f t="shared" si="379"/>
        <v>2019_TXPOLK</v>
      </c>
      <c r="F12143" s="52">
        <v>484350</v>
      </c>
      <c r="G12143" s="53">
        <f t="array" ref="G12143">SUM(IF(A12143=A$5:A12143,IF(C12143=C$5:C12143,1,0),0))</f>
        <v>187</v>
      </c>
    </row>
    <row r="12144" spans="1:7" x14ac:dyDescent="0.25">
      <c r="A12144" s="52">
        <v>2019</v>
      </c>
      <c r="B12144" s="53" t="str">
        <f t="shared" si="378"/>
        <v>2019_TX188</v>
      </c>
      <c r="C12144" s="52" t="s">
        <v>389</v>
      </c>
      <c r="D12144" s="52" t="s">
        <v>1659</v>
      </c>
      <c r="E12144" s="53" t="str">
        <f t="shared" si="379"/>
        <v>2019_TXPOTTER</v>
      </c>
      <c r="F12144" s="52">
        <v>484350</v>
      </c>
      <c r="G12144" s="53">
        <f t="array" ref="G12144">SUM(IF(A12144=A$5:A12144,IF(C12144=C$5:C12144,1,0),0))</f>
        <v>188</v>
      </c>
    </row>
    <row r="12145" spans="1:7" x14ac:dyDescent="0.25">
      <c r="A12145" s="52">
        <v>2019</v>
      </c>
      <c r="B12145" s="53" t="str">
        <f t="shared" si="378"/>
        <v>2019_TX189</v>
      </c>
      <c r="C12145" s="52" t="s">
        <v>389</v>
      </c>
      <c r="D12145" s="52" t="s">
        <v>1857</v>
      </c>
      <c r="E12145" s="53" t="str">
        <f t="shared" si="379"/>
        <v>2019_TXPRESIDIO</v>
      </c>
      <c r="F12145" s="52">
        <v>484350</v>
      </c>
      <c r="G12145" s="53">
        <f t="array" ref="G12145">SUM(IF(A12145=A$5:A12145,IF(C12145=C$5:C12145,1,0),0))</f>
        <v>189</v>
      </c>
    </row>
    <row r="12146" spans="1:7" x14ac:dyDescent="0.25">
      <c r="A12146" s="52">
        <v>2019</v>
      </c>
      <c r="B12146" s="53" t="str">
        <f t="shared" si="378"/>
        <v>2019_TX190</v>
      </c>
      <c r="C12146" s="52" t="s">
        <v>389</v>
      </c>
      <c r="D12146" s="52" t="s">
        <v>1858</v>
      </c>
      <c r="E12146" s="53" t="str">
        <f t="shared" si="379"/>
        <v>2019_TXRAINS</v>
      </c>
      <c r="F12146" s="52">
        <v>484350</v>
      </c>
      <c r="G12146" s="53">
        <f t="array" ref="G12146">SUM(IF(A12146=A$5:A12146,IF(C12146=C$5:C12146,1,0),0))</f>
        <v>190</v>
      </c>
    </row>
    <row r="12147" spans="1:7" x14ac:dyDescent="0.25">
      <c r="A12147" s="52">
        <v>2019</v>
      </c>
      <c r="B12147" s="53" t="str">
        <f t="shared" si="378"/>
        <v>2019_TX191</v>
      </c>
      <c r="C12147" s="52" t="s">
        <v>389</v>
      </c>
      <c r="D12147" s="52" t="s">
        <v>1859</v>
      </c>
      <c r="E12147" s="53" t="str">
        <f t="shared" si="379"/>
        <v>2019_TXRANDALL</v>
      </c>
      <c r="F12147" s="52">
        <v>484350</v>
      </c>
      <c r="G12147" s="53">
        <f t="array" ref="G12147">SUM(IF(A12147=A$5:A12147,IF(C12147=C$5:C12147,1,0),0))</f>
        <v>191</v>
      </c>
    </row>
    <row r="12148" spans="1:7" x14ac:dyDescent="0.25">
      <c r="A12148" s="52">
        <v>2019</v>
      </c>
      <c r="B12148" s="53" t="str">
        <f t="shared" si="378"/>
        <v>2019_TX192</v>
      </c>
      <c r="C12148" s="52" t="s">
        <v>389</v>
      </c>
      <c r="D12148" s="52" t="s">
        <v>1860</v>
      </c>
      <c r="E12148" s="53" t="str">
        <f t="shared" si="379"/>
        <v>2019_TXREAGAN</v>
      </c>
      <c r="F12148" s="52">
        <v>484350</v>
      </c>
      <c r="G12148" s="53">
        <f t="array" ref="G12148">SUM(IF(A12148=A$5:A12148,IF(C12148=C$5:C12148,1,0),0))</f>
        <v>192</v>
      </c>
    </row>
    <row r="12149" spans="1:7" x14ac:dyDescent="0.25">
      <c r="A12149" s="52">
        <v>2019</v>
      </c>
      <c r="B12149" s="53" t="str">
        <f t="shared" si="378"/>
        <v>2019_TX193</v>
      </c>
      <c r="C12149" s="52" t="s">
        <v>389</v>
      </c>
      <c r="D12149" s="52" t="s">
        <v>1861</v>
      </c>
      <c r="E12149" s="53" t="str">
        <f t="shared" si="379"/>
        <v>2019_TXREAL</v>
      </c>
      <c r="F12149" s="52">
        <v>484350</v>
      </c>
      <c r="G12149" s="53">
        <f t="array" ref="G12149">SUM(IF(A12149=A$5:A12149,IF(C12149=C$5:C12149,1,0),0))</f>
        <v>193</v>
      </c>
    </row>
    <row r="12150" spans="1:7" x14ac:dyDescent="0.25">
      <c r="A12150" s="52">
        <v>2019</v>
      </c>
      <c r="B12150" s="53" t="str">
        <f t="shared" si="378"/>
        <v>2019_TX194</v>
      </c>
      <c r="C12150" s="52" t="s">
        <v>389</v>
      </c>
      <c r="D12150" s="52" t="s">
        <v>1081</v>
      </c>
      <c r="E12150" s="53" t="str">
        <f t="shared" si="379"/>
        <v>2019_TXRED RIVER</v>
      </c>
      <c r="F12150" s="52">
        <v>484350</v>
      </c>
      <c r="G12150" s="53">
        <f t="array" ref="G12150">SUM(IF(A12150=A$5:A12150,IF(C12150=C$5:C12150,1,0),0))</f>
        <v>194</v>
      </c>
    </row>
    <row r="12151" spans="1:7" x14ac:dyDescent="0.25">
      <c r="A12151" s="52">
        <v>2019</v>
      </c>
      <c r="B12151" s="53" t="str">
        <f t="shared" si="378"/>
        <v>2019_TX195</v>
      </c>
      <c r="C12151" s="52" t="s">
        <v>389</v>
      </c>
      <c r="D12151" s="52" t="s">
        <v>1862</v>
      </c>
      <c r="E12151" s="53" t="str">
        <f t="shared" si="379"/>
        <v>2019_TXREEVES</v>
      </c>
      <c r="F12151" s="52">
        <v>484350</v>
      </c>
      <c r="G12151" s="53">
        <f t="array" ref="G12151">SUM(IF(A12151=A$5:A12151,IF(C12151=C$5:C12151,1,0),0))</f>
        <v>195</v>
      </c>
    </row>
    <row r="12152" spans="1:7" x14ac:dyDescent="0.25">
      <c r="A12152" s="52">
        <v>2019</v>
      </c>
      <c r="B12152" s="53" t="str">
        <f t="shared" si="378"/>
        <v>2019_TX196</v>
      </c>
      <c r="C12152" s="52" t="s">
        <v>389</v>
      </c>
      <c r="D12152" s="52" t="s">
        <v>1863</v>
      </c>
      <c r="E12152" s="53" t="str">
        <f t="shared" si="379"/>
        <v>2019_TXREFUGIO</v>
      </c>
      <c r="F12152" s="52">
        <v>484350</v>
      </c>
      <c r="G12152" s="53">
        <f t="array" ref="G12152">SUM(IF(A12152=A$5:A12152,IF(C12152=C$5:C12152,1,0),0))</f>
        <v>196</v>
      </c>
    </row>
    <row r="12153" spans="1:7" x14ac:dyDescent="0.25">
      <c r="A12153" s="52">
        <v>2019</v>
      </c>
      <c r="B12153" s="53" t="str">
        <f t="shared" si="378"/>
        <v>2019_TX197</v>
      </c>
      <c r="C12153" s="52" t="s">
        <v>389</v>
      </c>
      <c r="D12153" s="52" t="s">
        <v>1718</v>
      </c>
      <c r="E12153" s="53" t="str">
        <f t="shared" si="379"/>
        <v>2019_TXROBERTS</v>
      </c>
      <c r="F12153" s="52">
        <v>484350</v>
      </c>
      <c r="G12153" s="53">
        <f t="array" ref="G12153">SUM(IF(A12153=A$5:A12153,IF(C12153=C$5:C12153,1,0),0))</f>
        <v>197</v>
      </c>
    </row>
    <row r="12154" spans="1:7" x14ac:dyDescent="0.25">
      <c r="A12154" s="52">
        <v>2019</v>
      </c>
      <c r="B12154" s="53" t="str">
        <f t="shared" si="378"/>
        <v>2019_TX198</v>
      </c>
      <c r="C12154" s="52" t="s">
        <v>389</v>
      </c>
      <c r="D12154" s="52" t="s">
        <v>290</v>
      </c>
      <c r="E12154" s="53" t="str">
        <f t="shared" si="379"/>
        <v>2019_TXROBERTSON</v>
      </c>
      <c r="F12154" s="52">
        <v>484350</v>
      </c>
      <c r="G12154" s="53">
        <f t="array" ref="G12154">SUM(IF(A12154=A$5:A12154,IF(C12154=C$5:C12154,1,0),0))</f>
        <v>198</v>
      </c>
    </row>
    <row r="12155" spans="1:7" x14ac:dyDescent="0.25">
      <c r="A12155" s="52">
        <v>2019</v>
      </c>
      <c r="B12155" s="53" t="str">
        <f t="shared" si="378"/>
        <v>2019_TX199</v>
      </c>
      <c r="C12155" s="52" t="s">
        <v>389</v>
      </c>
      <c r="D12155" s="52" t="s">
        <v>1864</v>
      </c>
      <c r="E12155" s="53" t="str">
        <f t="shared" si="379"/>
        <v>2019_TXROCKWALL</v>
      </c>
      <c r="F12155" s="52">
        <v>484350</v>
      </c>
      <c r="G12155" s="53">
        <f t="array" ref="G12155">SUM(IF(A12155=A$5:A12155,IF(C12155=C$5:C12155,1,0),0))</f>
        <v>199</v>
      </c>
    </row>
    <row r="12156" spans="1:7" x14ac:dyDescent="0.25">
      <c r="A12156" s="52">
        <v>2019</v>
      </c>
      <c r="B12156" s="53" t="str">
        <f t="shared" si="378"/>
        <v>2019_TX200</v>
      </c>
      <c r="C12156" s="52" t="s">
        <v>389</v>
      </c>
      <c r="D12156" s="52" t="s">
        <v>1865</v>
      </c>
      <c r="E12156" s="53" t="str">
        <f t="shared" si="379"/>
        <v>2019_TXRUNNELS</v>
      </c>
      <c r="F12156" s="52">
        <v>484350</v>
      </c>
      <c r="G12156" s="53">
        <f t="array" ref="G12156">SUM(IF(A12156=A$5:A12156,IF(C12156=C$5:C12156,1,0),0))</f>
        <v>200</v>
      </c>
    </row>
    <row r="12157" spans="1:7" x14ac:dyDescent="0.25">
      <c r="A12157" s="52">
        <v>2019</v>
      </c>
      <c r="B12157" s="53" t="str">
        <f t="shared" si="378"/>
        <v>2019_TX201</v>
      </c>
      <c r="C12157" s="52" t="s">
        <v>389</v>
      </c>
      <c r="D12157" s="52" t="s">
        <v>1866</v>
      </c>
      <c r="E12157" s="53" t="str">
        <f t="shared" si="379"/>
        <v>2019_TXRUSK</v>
      </c>
      <c r="F12157" s="52">
        <v>484350</v>
      </c>
      <c r="G12157" s="53">
        <f t="array" ref="G12157">SUM(IF(A12157=A$5:A12157,IF(C12157=C$5:C12157,1,0),0))</f>
        <v>201</v>
      </c>
    </row>
    <row r="12158" spans="1:7" x14ac:dyDescent="0.25">
      <c r="A12158" s="52">
        <v>2019</v>
      </c>
      <c r="B12158" s="53" t="str">
        <f t="shared" si="378"/>
        <v>2019_TX202</v>
      </c>
      <c r="C12158" s="52" t="s">
        <v>389</v>
      </c>
      <c r="D12158" s="52" t="s">
        <v>1082</v>
      </c>
      <c r="E12158" s="53" t="str">
        <f t="shared" si="379"/>
        <v>2019_TXSABINE</v>
      </c>
      <c r="F12158" s="52">
        <v>484350</v>
      </c>
      <c r="G12158" s="53">
        <f t="array" ref="G12158">SUM(IF(A12158=A$5:A12158,IF(C12158=C$5:C12158,1,0),0))</f>
        <v>202</v>
      </c>
    </row>
    <row r="12159" spans="1:7" x14ac:dyDescent="0.25">
      <c r="A12159" s="52">
        <v>2019</v>
      </c>
      <c r="B12159" s="53" t="str">
        <f t="shared" si="378"/>
        <v>2019_TX203</v>
      </c>
      <c r="C12159" s="52" t="s">
        <v>389</v>
      </c>
      <c r="D12159" s="52" t="s">
        <v>1867</v>
      </c>
      <c r="E12159" s="53" t="str">
        <f t="shared" si="379"/>
        <v>2019_TXSAN AUGUSTINE</v>
      </c>
      <c r="F12159" s="52">
        <v>484350</v>
      </c>
      <c r="G12159" s="53">
        <f t="array" ref="G12159">SUM(IF(A12159=A$5:A12159,IF(C12159=C$5:C12159,1,0),0))</f>
        <v>203</v>
      </c>
    </row>
    <row r="12160" spans="1:7" x14ac:dyDescent="0.25">
      <c r="A12160" s="52">
        <v>2019</v>
      </c>
      <c r="B12160" s="53" t="str">
        <f t="shared" si="378"/>
        <v>2019_TX204</v>
      </c>
      <c r="C12160" s="52" t="s">
        <v>389</v>
      </c>
      <c r="D12160" s="52" t="s">
        <v>1868</v>
      </c>
      <c r="E12160" s="53" t="str">
        <f t="shared" si="379"/>
        <v>2019_TXSAN JACINTO</v>
      </c>
      <c r="F12160" s="52">
        <v>484350</v>
      </c>
      <c r="G12160" s="53">
        <f t="array" ref="G12160">SUM(IF(A12160=A$5:A12160,IF(C12160=C$5:C12160,1,0),0))</f>
        <v>204</v>
      </c>
    </row>
    <row r="12161" spans="1:7" x14ac:dyDescent="0.25">
      <c r="A12161" s="52">
        <v>2019</v>
      </c>
      <c r="B12161" s="53" t="str">
        <f t="shared" si="378"/>
        <v>2019_TX205</v>
      </c>
      <c r="C12161" s="52" t="s">
        <v>389</v>
      </c>
      <c r="D12161" s="52" t="s">
        <v>1869</v>
      </c>
      <c r="E12161" s="53" t="str">
        <f t="shared" si="379"/>
        <v>2019_TXSAN PATRICIO</v>
      </c>
      <c r="F12161" s="52">
        <v>484350</v>
      </c>
      <c r="G12161" s="53">
        <f t="array" ref="G12161">SUM(IF(A12161=A$5:A12161,IF(C12161=C$5:C12161,1,0),0))</f>
        <v>205</v>
      </c>
    </row>
    <row r="12162" spans="1:7" x14ac:dyDescent="0.25">
      <c r="A12162" s="52">
        <v>2019</v>
      </c>
      <c r="B12162" s="53" t="str">
        <f t="shared" si="378"/>
        <v>2019_TX206</v>
      </c>
      <c r="C12162" s="52" t="s">
        <v>389</v>
      </c>
      <c r="D12162" s="52" t="s">
        <v>1870</v>
      </c>
      <c r="E12162" s="53" t="str">
        <f t="shared" si="379"/>
        <v>2019_TXSAN SABA</v>
      </c>
      <c r="F12162" s="52">
        <v>484350</v>
      </c>
      <c r="G12162" s="53">
        <f t="array" ref="G12162">SUM(IF(A12162=A$5:A12162,IF(C12162=C$5:C12162,1,0),0))</f>
        <v>206</v>
      </c>
    </row>
    <row r="12163" spans="1:7" x14ac:dyDescent="0.25">
      <c r="A12163" s="52">
        <v>2019</v>
      </c>
      <c r="B12163" s="53" t="str">
        <f t="shared" si="378"/>
        <v>2019_TX207</v>
      </c>
      <c r="C12163" s="52" t="s">
        <v>389</v>
      </c>
      <c r="D12163" s="52" t="s">
        <v>1871</v>
      </c>
      <c r="E12163" s="53" t="str">
        <f t="shared" si="379"/>
        <v>2019_TXSCHLEICHER</v>
      </c>
      <c r="F12163" s="52">
        <v>484350</v>
      </c>
      <c r="G12163" s="53">
        <f t="array" ref="G12163">SUM(IF(A12163=A$5:A12163,IF(C12163=C$5:C12163,1,0),0))</f>
        <v>207</v>
      </c>
    </row>
    <row r="12164" spans="1:7" x14ac:dyDescent="0.25">
      <c r="A12164" s="52">
        <v>2019</v>
      </c>
      <c r="B12164" s="53" t="str">
        <f t="shared" si="378"/>
        <v>2019_TX208</v>
      </c>
      <c r="C12164" s="52" t="s">
        <v>389</v>
      </c>
      <c r="D12164" s="52" t="s">
        <v>1872</v>
      </c>
      <c r="E12164" s="53" t="str">
        <f t="shared" si="379"/>
        <v>2019_TXSCURRY</v>
      </c>
      <c r="F12164" s="52">
        <v>484350</v>
      </c>
      <c r="G12164" s="53">
        <f t="array" ref="G12164">SUM(IF(A12164=A$5:A12164,IF(C12164=C$5:C12164,1,0),0))</f>
        <v>208</v>
      </c>
    </row>
    <row r="12165" spans="1:7" x14ac:dyDescent="0.25">
      <c r="A12165" s="52">
        <v>2019</v>
      </c>
      <c r="B12165" s="53" t="str">
        <f t="shared" si="378"/>
        <v>2019_TX209</v>
      </c>
      <c r="C12165" s="52" t="s">
        <v>389</v>
      </c>
      <c r="D12165" s="52" t="s">
        <v>1873</v>
      </c>
      <c r="E12165" s="53" t="str">
        <f t="shared" si="379"/>
        <v>2019_TXSHACKELFORD</v>
      </c>
      <c r="F12165" s="52">
        <v>484350</v>
      </c>
      <c r="G12165" s="53">
        <f t="array" ref="G12165">SUM(IF(A12165=A$5:A12165,IF(C12165=C$5:C12165,1,0),0))</f>
        <v>209</v>
      </c>
    </row>
    <row r="12166" spans="1:7" x14ac:dyDescent="0.25">
      <c r="A12166" s="52">
        <v>2019</v>
      </c>
      <c r="B12166" s="53" t="str">
        <f t="shared" ref="B12166:B12229" si="380">A12166&amp;"_"&amp;C12166&amp;G12166</f>
        <v>2019_TX210</v>
      </c>
      <c r="C12166" s="52" t="s">
        <v>389</v>
      </c>
      <c r="D12166" s="52" t="s">
        <v>478</v>
      </c>
      <c r="E12166" s="53" t="str">
        <f t="shared" ref="E12166:E12229" si="381">A12166&amp;"_"&amp;C12166&amp;D12166</f>
        <v>2019_TXSHELBY</v>
      </c>
      <c r="F12166" s="52">
        <v>484350</v>
      </c>
      <c r="G12166" s="53">
        <f t="array" ref="G12166">SUM(IF(A12166=A$5:A12166,IF(C12166=C$5:C12166,1,0),0))</f>
        <v>210</v>
      </c>
    </row>
    <row r="12167" spans="1:7" x14ac:dyDescent="0.25">
      <c r="A12167" s="52">
        <v>2019</v>
      </c>
      <c r="B12167" s="53" t="str">
        <f t="shared" si="380"/>
        <v>2019_TX211</v>
      </c>
      <c r="C12167" s="52" t="s">
        <v>389</v>
      </c>
      <c r="D12167" s="52" t="s">
        <v>992</v>
      </c>
      <c r="E12167" s="53" t="str">
        <f t="shared" si="381"/>
        <v>2019_TXSHERMAN</v>
      </c>
      <c r="F12167" s="52">
        <v>484350</v>
      </c>
      <c r="G12167" s="53">
        <f t="array" ref="G12167">SUM(IF(A12167=A$5:A12167,IF(C12167=C$5:C12167,1,0),0))</f>
        <v>211</v>
      </c>
    </row>
    <row r="12168" spans="1:7" x14ac:dyDescent="0.25">
      <c r="A12168" s="52">
        <v>2019</v>
      </c>
      <c r="B12168" s="53" t="str">
        <f t="shared" si="380"/>
        <v>2019_TX212</v>
      </c>
      <c r="C12168" s="52" t="s">
        <v>389</v>
      </c>
      <c r="D12168" s="52" t="s">
        <v>292</v>
      </c>
      <c r="E12168" s="53" t="str">
        <f t="shared" si="381"/>
        <v>2019_TXSMITH</v>
      </c>
      <c r="F12168" s="52">
        <v>484350</v>
      </c>
      <c r="G12168" s="53">
        <f t="array" ref="G12168">SUM(IF(A12168=A$5:A12168,IF(C12168=C$5:C12168,1,0),0))</f>
        <v>212</v>
      </c>
    </row>
    <row r="12169" spans="1:7" x14ac:dyDescent="0.25">
      <c r="A12169" s="52">
        <v>2019</v>
      </c>
      <c r="B12169" s="53" t="str">
        <f t="shared" si="380"/>
        <v>2019_TX213</v>
      </c>
      <c r="C12169" s="52" t="s">
        <v>389</v>
      </c>
      <c r="D12169" s="52" t="s">
        <v>1874</v>
      </c>
      <c r="E12169" s="53" t="str">
        <f t="shared" si="381"/>
        <v>2019_TXSOMERVELL</v>
      </c>
      <c r="F12169" s="52">
        <v>484350</v>
      </c>
      <c r="G12169" s="53">
        <f t="array" ref="G12169">SUM(IF(A12169=A$5:A12169,IF(C12169=C$5:C12169,1,0),0))</f>
        <v>213</v>
      </c>
    </row>
    <row r="12170" spans="1:7" x14ac:dyDescent="0.25">
      <c r="A12170" s="52">
        <v>2019</v>
      </c>
      <c r="B12170" s="53" t="str">
        <f t="shared" si="380"/>
        <v>2019_TX214</v>
      </c>
      <c r="C12170" s="52" t="s">
        <v>389</v>
      </c>
      <c r="D12170" s="52" t="s">
        <v>1875</v>
      </c>
      <c r="E12170" s="53" t="str">
        <f t="shared" si="381"/>
        <v>2019_TXSTARR</v>
      </c>
      <c r="F12170" s="52">
        <v>484350</v>
      </c>
      <c r="G12170" s="53">
        <f t="array" ref="G12170">SUM(IF(A12170=A$5:A12170,IF(C12170=C$5:C12170,1,0),0))</f>
        <v>214</v>
      </c>
    </row>
    <row r="12171" spans="1:7" x14ac:dyDescent="0.25">
      <c r="A12171" s="52">
        <v>2019</v>
      </c>
      <c r="B12171" s="53" t="str">
        <f t="shared" si="380"/>
        <v>2019_TX215</v>
      </c>
      <c r="C12171" s="52" t="s">
        <v>389</v>
      </c>
      <c r="D12171" s="52" t="s">
        <v>753</v>
      </c>
      <c r="E12171" s="53" t="str">
        <f t="shared" si="381"/>
        <v>2019_TXSTEPHENS</v>
      </c>
      <c r="F12171" s="52">
        <v>484350</v>
      </c>
      <c r="G12171" s="53">
        <f t="array" ref="G12171">SUM(IF(A12171=A$5:A12171,IF(C12171=C$5:C12171,1,0),0))</f>
        <v>215</v>
      </c>
    </row>
    <row r="12172" spans="1:7" x14ac:dyDescent="0.25">
      <c r="A12172" s="52">
        <v>2019</v>
      </c>
      <c r="B12172" s="53" t="str">
        <f t="shared" si="380"/>
        <v>2019_TX216</v>
      </c>
      <c r="C12172" s="52" t="s">
        <v>389</v>
      </c>
      <c r="D12172" s="52" t="s">
        <v>1876</v>
      </c>
      <c r="E12172" s="53" t="str">
        <f t="shared" si="381"/>
        <v>2019_TXSTERLING</v>
      </c>
      <c r="F12172" s="52">
        <v>484350</v>
      </c>
      <c r="G12172" s="53">
        <f t="array" ref="G12172">SUM(IF(A12172=A$5:A12172,IF(C12172=C$5:C12172,1,0),0))</f>
        <v>216</v>
      </c>
    </row>
    <row r="12173" spans="1:7" x14ac:dyDescent="0.25">
      <c r="A12173" s="52">
        <v>2019</v>
      </c>
      <c r="B12173" s="53" t="str">
        <f t="shared" si="380"/>
        <v>2019_TX217</v>
      </c>
      <c r="C12173" s="52" t="s">
        <v>389</v>
      </c>
      <c r="D12173" s="52" t="s">
        <v>1877</v>
      </c>
      <c r="E12173" s="53" t="str">
        <f t="shared" si="381"/>
        <v>2019_TXSTONEWALL</v>
      </c>
      <c r="F12173" s="52">
        <v>484350</v>
      </c>
      <c r="G12173" s="53">
        <f t="array" ref="G12173">SUM(IF(A12173=A$5:A12173,IF(C12173=C$5:C12173,1,0),0))</f>
        <v>217</v>
      </c>
    </row>
    <row r="12174" spans="1:7" x14ac:dyDescent="0.25">
      <c r="A12174" s="52">
        <v>2019</v>
      </c>
      <c r="B12174" s="53" t="str">
        <f t="shared" si="380"/>
        <v>2019_TX218</v>
      </c>
      <c r="C12174" s="52" t="s">
        <v>389</v>
      </c>
      <c r="D12174" s="52" t="s">
        <v>1878</v>
      </c>
      <c r="E12174" s="53" t="str">
        <f t="shared" si="381"/>
        <v>2019_TXSUTTON</v>
      </c>
      <c r="F12174" s="52">
        <v>484350</v>
      </c>
      <c r="G12174" s="53">
        <f t="array" ref="G12174">SUM(IF(A12174=A$5:A12174,IF(C12174=C$5:C12174,1,0),0))</f>
        <v>218</v>
      </c>
    </row>
    <row r="12175" spans="1:7" x14ac:dyDescent="0.25">
      <c r="A12175" s="52">
        <v>2019</v>
      </c>
      <c r="B12175" s="53" t="str">
        <f t="shared" si="380"/>
        <v>2019_TX219</v>
      </c>
      <c r="C12175" s="52" t="s">
        <v>389</v>
      </c>
      <c r="D12175" s="52" t="s">
        <v>1879</v>
      </c>
      <c r="E12175" s="53" t="str">
        <f t="shared" si="381"/>
        <v>2019_TXSWISHER</v>
      </c>
      <c r="F12175" s="52">
        <v>484350</v>
      </c>
      <c r="G12175" s="53">
        <f t="array" ref="G12175">SUM(IF(A12175=A$5:A12175,IF(C12175=C$5:C12175,1,0),0))</f>
        <v>219</v>
      </c>
    </row>
    <row r="12176" spans="1:7" x14ac:dyDescent="0.25">
      <c r="A12176" s="52">
        <v>2019</v>
      </c>
      <c r="B12176" s="53" t="str">
        <f t="shared" si="380"/>
        <v>2019_TX220</v>
      </c>
      <c r="C12176" s="52" t="s">
        <v>389</v>
      </c>
      <c r="D12176" s="52" t="s">
        <v>1880</v>
      </c>
      <c r="E12176" s="53" t="str">
        <f t="shared" si="381"/>
        <v>2019_TXTARRANT</v>
      </c>
      <c r="F12176" s="52">
        <v>484350</v>
      </c>
      <c r="G12176" s="53">
        <f t="array" ref="G12176">SUM(IF(A12176=A$5:A12176,IF(C12176=C$5:C12176,1,0),0))</f>
        <v>220</v>
      </c>
    </row>
    <row r="12177" spans="1:7" x14ac:dyDescent="0.25">
      <c r="A12177" s="52">
        <v>2019</v>
      </c>
      <c r="B12177" s="53" t="str">
        <f t="shared" si="380"/>
        <v>2019_TX221</v>
      </c>
      <c r="C12177" s="52" t="s">
        <v>389</v>
      </c>
      <c r="D12177" s="52" t="s">
        <v>668</v>
      </c>
      <c r="E12177" s="53" t="str">
        <f t="shared" si="381"/>
        <v>2019_TXTAYLOR</v>
      </c>
      <c r="F12177" s="52">
        <v>484350</v>
      </c>
      <c r="G12177" s="53">
        <f t="array" ref="G12177">SUM(IF(A12177=A$5:A12177,IF(C12177=C$5:C12177,1,0),0))</f>
        <v>221</v>
      </c>
    </row>
    <row r="12178" spans="1:7" x14ac:dyDescent="0.25">
      <c r="A12178" s="52">
        <v>2019</v>
      </c>
      <c r="B12178" s="53" t="str">
        <f t="shared" si="380"/>
        <v>2019_TX222</v>
      </c>
      <c r="C12178" s="52" t="s">
        <v>389</v>
      </c>
      <c r="D12178" s="52" t="s">
        <v>759</v>
      </c>
      <c r="E12178" s="53" t="str">
        <f t="shared" si="381"/>
        <v>2019_TXTERRELL</v>
      </c>
      <c r="F12178" s="52">
        <v>484350</v>
      </c>
      <c r="G12178" s="53">
        <f t="array" ref="G12178">SUM(IF(A12178=A$5:A12178,IF(C12178=C$5:C12178,1,0),0))</f>
        <v>222</v>
      </c>
    </row>
    <row r="12179" spans="1:7" x14ac:dyDescent="0.25">
      <c r="A12179" s="52">
        <v>2019</v>
      </c>
      <c r="B12179" s="53" t="str">
        <f t="shared" si="380"/>
        <v>2019_TX223</v>
      </c>
      <c r="C12179" s="52" t="s">
        <v>389</v>
      </c>
      <c r="D12179" s="52" t="s">
        <v>1881</v>
      </c>
      <c r="E12179" s="53" t="str">
        <f t="shared" si="381"/>
        <v>2019_TXTERRY</v>
      </c>
      <c r="F12179" s="52">
        <v>484350</v>
      </c>
      <c r="G12179" s="53">
        <f t="array" ref="G12179">SUM(IF(A12179=A$5:A12179,IF(C12179=C$5:C12179,1,0),0))</f>
        <v>223</v>
      </c>
    </row>
    <row r="12180" spans="1:7" x14ac:dyDescent="0.25">
      <c r="A12180" s="52">
        <v>2019</v>
      </c>
      <c r="B12180" s="53" t="str">
        <f t="shared" si="380"/>
        <v>2019_TX224</v>
      </c>
      <c r="C12180" s="52" t="s">
        <v>389</v>
      </c>
      <c r="D12180" s="52" t="s">
        <v>1882</v>
      </c>
      <c r="E12180" s="53" t="str">
        <f t="shared" si="381"/>
        <v>2019_TXTHROCKMORTON</v>
      </c>
      <c r="F12180" s="52">
        <v>484350</v>
      </c>
      <c r="G12180" s="53">
        <f t="array" ref="G12180">SUM(IF(A12180=A$5:A12180,IF(C12180=C$5:C12180,1,0),0))</f>
        <v>224</v>
      </c>
    </row>
    <row r="12181" spans="1:7" x14ac:dyDescent="0.25">
      <c r="A12181" s="52">
        <v>2019</v>
      </c>
      <c r="B12181" s="53" t="str">
        <f t="shared" si="380"/>
        <v>2019_TX225</v>
      </c>
      <c r="C12181" s="52" t="s">
        <v>389</v>
      </c>
      <c r="D12181" s="52" t="s">
        <v>1883</v>
      </c>
      <c r="E12181" s="53" t="str">
        <f t="shared" si="381"/>
        <v>2019_TXTITUS</v>
      </c>
      <c r="F12181" s="52">
        <v>484350</v>
      </c>
      <c r="G12181" s="53">
        <f t="array" ref="G12181">SUM(IF(A12181=A$5:A12181,IF(C12181=C$5:C12181,1,0),0))</f>
        <v>225</v>
      </c>
    </row>
    <row r="12182" spans="1:7" x14ac:dyDescent="0.25">
      <c r="A12182" s="52">
        <v>2019</v>
      </c>
      <c r="B12182" s="53" t="str">
        <f t="shared" si="380"/>
        <v>2019_TX226</v>
      </c>
      <c r="C12182" s="52" t="s">
        <v>389</v>
      </c>
      <c r="D12182" s="52" t="s">
        <v>1884</v>
      </c>
      <c r="E12182" s="53" t="str">
        <f t="shared" si="381"/>
        <v>2019_TXTOM GREEN</v>
      </c>
      <c r="F12182" s="52">
        <v>484350</v>
      </c>
      <c r="G12182" s="53">
        <f t="array" ref="G12182">SUM(IF(A12182=A$5:A12182,IF(C12182=C$5:C12182,1,0),0))</f>
        <v>226</v>
      </c>
    </row>
    <row r="12183" spans="1:7" x14ac:dyDescent="0.25">
      <c r="A12183" s="52">
        <v>2019</v>
      </c>
      <c r="B12183" s="53" t="str">
        <f t="shared" si="380"/>
        <v>2019_TX227</v>
      </c>
      <c r="C12183" s="52" t="s">
        <v>389</v>
      </c>
      <c r="D12183" s="52" t="s">
        <v>1885</v>
      </c>
      <c r="E12183" s="53" t="str">
        <f t="shared" si="381"/>
        <v>2019_TXTRAVIS</v>
      </c>
      <c r="F12183" s="52">
        <v>484350</v>
      </c>
      <c r="G12183" s="53">
        <f t="array" ref="G12183">SUM(IF(A12183=A$5:A12183,IF(C12183=C$5:C12183,1,0),0))</f>
        <v>227</v>
      </c>
    </row>
    <row r="12184" spans="1:7" x14ac:dyDescent="0.25">
      <c r="A12184" s="52">
        <v>2019</v>
      </c>
      <c r="B12184" s="53" t="str">
        <f t="shared" si="380"/>
        <v>2019_TX228</v>
      </c>
      <c r="C12184" s="52" t="s">
        <v>389</v>
      </c>
      <c r="D12184" s="52" t="s">
        <v>579</v>
      </c>
      <c r="E12184" s="53" t="str">
        <f t="shared" si="381"/>
        <v>2019_TXTRINITY</v>
      </c>
      <c r="F12184" s="52">
        <v>484350</v>
      </c>
      <c r="G12184" s="53">
        <f t="array" ref="G12184">SUM(IF(A12184=A$5:A12184,IF(C12184=C$5:C12184,1,0),0))</f>
        <v>228</v>
      </c>
    </row>
    <row r="12185" spans="1:7" x14ac:dyDescent="0.25">
      <c r="A12185" s="52">
        <v>2019</v>
      </c>
      <c r="B12185" s="53" t="str">
        <f t="shared" si="380"/>
        <v>2019_TX229</v>
      </c>
      <c r="C12185" s="52" t="s">
        <v>389</v>
      </c>
      <c r="D12185" s="52" t="s">
        <v>1886</v>
      </c>
      <c r="E12185" s="53" t="str">
        <f t="shared" si="381"/>
        <v>2019_TXTYLER</v>
      </c>
      <c r="F12185" s="52">
        <v>484350</v>
      </c>
      <c r="G12185" s="53">
        <f t="array" ref="G12185">SUM(IF(A12185=A$5:A12185,IF(C12185=C$5:C12185,1,0),0))</f>
        <v>229</v>
      </c>
    </row>
    <row r="12186" spans="1:7" x14ac:dyDescent="0.25">
      <c r="A12186" s="52">
        <v>2019</v>
      </c>
      <c r="B12186" s="53" t="str">
        <f t="shared" si="380"/>
        <v>2019_TX230</v>
      </c>
      <c r="C12186" s="52" t="s">
        <v>389</v>
      </c>
      <c r="D12186" s="52" t="s">
        <v>1887</v>
      </c>
      <c r="E12186" s="53" t="str">
        <f t="shared" si="381"/>
        <v>2019_TXUPSHUR</v>
      </c>
      <c r="F12186" s="52">
        <v>484350</v>
      </c>
      <c r="G12186" s="53">
        <f t="array" ref="G12186">SUM(IF(A12186=A$5:A12186,IF(C12186=C$5:C12186,1,0),0))</f>
        <v>230</v>
      </c>
    </row>
    <row r="12187" spans="1:7" x14ac:dyDescent="0.25">
      <c r="A12187" s="52">
        <v>2019</v>
      </c>
      <c r="B12187" s="53" t="str">
        <f t="shared" si="380"/>
        <v>2019_TX231</v>
      </c>
      <c r="C12187" s="52" t="s">
        <v>389</v>
      </c>
      <c r="D12187" s="52" t="s">
        <v>1888</v>
      </c>
      <c r="E12187" s="53" t="str">
        <f t="shared" si="381"/>
        <v>2019_TXUPTON</v>
      </c>
      <c r="F12187" s="52">
        <v>484350</v>
      </c>
      <c r="G12187" s="53">
        <f t="array" ref="G12187">SUM(IF(A12187=A$5:A12187,IF(C12187=C$5:C12187,1,0),0))</f>
        <v>231</v>
      </c>
    </row>
    <row r="12188" spans="1:7" x14ac:dyDescent="0.25">
      <c r="A12188" s="52">
        <v>2019</v>
      </c>
      <c r="B12188" s="53" t="str">
        <f t="shared" si="380"/>
        <v>2019_TX232</v>
      </c>
      <c r="C12188" s="52" t="s">
        <v>389</v>
      </c>
      <c r="D12188" s="52" t="s">
        <v>1889</v>
      </c>
      <c r="E12188" s="53" t="str">
        <f t="shared" si="381"/>
        <v>2019_TXUVALDE</v>
      </c>
      <c r="F12188" s="52">
        <v>484350</v>
      </c>
      <c r="G12188" s="53">
        <f t="array" ref="G12188">SUM(IF(A12188=A$5:A12188,IF(C12188=C$5:C12188,1,0),0))</f>
        <v>232</v>
      </c>
    </row>
    <row r="12189" spans="1:7" x14ac:dyDescent="0.25">
      <c r="A12189" s="52">
        <v>2019</v>
      </c>
      <c r="B12189" s="53" t="str">
        <f t="shared" si="380"/>
        <v>2019_TX233</v>
      </c>
      <c r="C12189" s="52" t="s">
        <v>389</v>
      </c>
      <c r="D12189" s="52" t="s">
        <v>1890</v>
      </c>
      <c r="E12189" s="53" t="str">
        <f t="shared" si="381"/>
        <v>2019_TXVAL VERDE</v>
      </c>
      <c r="F12189" s="52">
        <v>484350</v>
      </c>
      <c r="G12189" s="53">
        <f t="array" ref="G12189">SUM(IF(A12189=A$5:A12189,IF(C12189=C$5:C12189,1,0),0))</f>
        <v>233</v>
      </c>
    </row>
    <row r="12190" spans="1:7" x14ac:dyDescent="0.25">
      <c r="A12190" s="52">
        <v>2019</v>
      </c>
      <c r="B12190" s="53" t="str">
        <f t="shared" si="380"/>
        <v>2019_TX234</v>
      </c>
      <c r="C12190" s="52" t="s">
        <v>389</v>
      </c>
      <c r="D12190" s="52" t="s">
        <v>1891</v>
      </c>
      <c r="E12190" s="53" t="str">
        <f t="shared" si="381"/>
        <v>2019_TXVAN ZANDT</v>
      </c>
      <c r="F12190" s="52">
        <v>484350</v>
      </c>
      <c r="G12190" s="53">
        <f t="array" ref="G12190">SUM(IF(A12190=A$5:A12190,IF(C12190=C$5:C12190,1,0),0))</f>
        <v>234</v>
      </c>
    </row>
    <row r="12191" spans="1:7" x14ac:dyDescent="0.25">
      <c r="A12191" s="52">
        <v>2019</v>
      </c>
      <c r="B12191" s="53" t="str">
        <f t="shared" si="380"/>
        <v>2019_TX235</v>
      </c>
      <c r="C12191" s="52" t="s">
        <v>389</v>
      </c>
      <c r="D12191" s="52" t="s">
        <v>1892</v>
      </c>
      <c r="E12191" s="53" t="str">
        <f t="shared" si="381"/>
        <v>2019_TXVICTORIA</v>
      </c>
      <c r="F12191" s="52">
        <v>484350</v>
      </c>
      <c r="G12191" s="53">
        <f t="array" ref="G12191">SUM(IF(A12191=A$5:A12191,IF(C12191=C$5:C12191,1,0),0))</f>
        <v>235</v>
      </c>
    </row>
    <row r="12192" spans="1:7" x14ac:dyDescent="0.25">
      <c r="A12192" s="52">
        <v>2019</v>
      </c>
      <c r="B12192" s="53" t="str">
        <f t="shared" si="380"/>
        <v>2019_TX236</v>
      </c>
      <c r="C12192" s="52" t="s">
        <v>389</v>
      </c>
      <c r="D12192" s="52" t="s">
        <v>483</v>
      </c>
      <c r="E12192" s="53" t="str">
        <f t="shared" si="381"/>
        <v>2019_TXWALKER</v>
      </c>
      <c r="F12192" s="52">
        <v>484350</v>
      </c>
      <c r="G12192" s="53">
        <f t="array" ref="G12192">SUM(IF(A12192=A$5:A12192,IF(C12192=C$5:C12192,1,0),0))</f>
        <v>236</v>
      </c>
    </row>
    <row r="12193" spans="1:7" x14ac:dyDescent="0.25">
      <c r="A12193" s="52">
        <v>2019</v>
      </c>
      <c r="B12193" s="53" t="str">
        <f t="shared" si="380"/>
        <v>2019_TX237</v>
      </c>
      <c r="C12193" s="52" t="s">
        <v>389</v>
      </c>
      <c r="D12193" s="52" t="s">
        <v>1893</v>
      </c>
      <c r="E12193" s="53" t="str">
        <f t="shared" si="381"/>
        <v>2019_TXWALLER</v>
      </c>
      <c r="F12193" s="52">
        <v>484350</v>
      </c>
      <c r="G12193" s="53">
        <f t="array" ref="G12193">SUM(IF(A12193=A$5:A12193,IF(C12193=C$5:C12193,1,0),0))</f>
        <v>237</v>
      </c>
    </row>
    <row r="12194" spans="1:7" x14ac:dyDescent="0.25">
      <c r="A12194" s="52">
        <v>2019</v>
      </c>
      <c r="B12194" s="53" t="str">
        <f t="shared" si="380"/>
        <v>2019_TX238</v>
      </c>
      <c r="C12194" s="52" t="s">
        <v>389</v>
      </c>
      <c r="D12194" s="52" t="s">
        <v>1541</v>
      </c>
      <c r="E12194" s="53" t="str">
        <f t="shared" si="381"/>
        <v>2019_TXWARD</v>
      </c>
      <c r="F12194" s="52">
        <v>484350</v>
      </c>
      <c r="G12194" s="53">
        <f t="array" ref="G12194">SUM(IF(A12194=A$5:A12194,IF(C12194=C$5:C12194,1,0),0))</f>
        <v>238</v>
      </c>
    </row>
    <row r="12195" spans="1:7" x14ac:dyDescent="0.25">
      <c r="A12195" s="52">
        <v>2019</v>
      </c>
      <c r="B12195" s="53" t="str">
        <f t="shared" si="380"/>
        <v>2019_TX239</v>
      </c>
      <c r="C12195" s="52" t="s">
        <v>389</v>
      </c>
      <c r="D12195" s="52" t="s">
        <v>125</v>
      </c>
      <c r="E12195" s="53" t="str">
        <f t="shared" si="381"/>
        <v>2019_TXWASHINGTON</v>
      </c>
      <c r="F12195" s="52">
        <v>484350</v>
      </c>
      <c r="G12195" s="53">
        <f t="array" ref="G12195">SUM(IF(A12195=A$5:A12195,IF(C12195=C$5:C12195,1,0),0))</f>
        <v>239</v>
      </c>
    </row>
    <row r="12196" spans="1:7" x14ac:dyDescent="0.25">
      <c r="A12196" s="52">
        <v>2019</v>
      </c>
      <c r="B12196" s="53" t="str">
        <f t="shared" si="380"/>
        <v>2019_TX240</v>
      </c>
      <c r="C12196" s="52" t="s">
        <v>389</v>
      </c>
      <c r="D12196" s="52" t="s">
        <v>1894</v>
      </c>
      <c r="E12196" s="53" t="str">
        <f t="shared" si="381"/>
        <v>2019_TXWEBB</v>
      </c>
      <c r="F12196" s="52">
        <v>484350</v>
      </c>
      <c r="G12196" s="53">
        <f t="array" ref="G12196">SUM(IF(A12196=A$5:A12196,IF(C12196=C$5:C12196,1,0),0))</f>
        <v>240</v>
      </c>
    </row>
    <row r="12197" spans="1:7" x14ac:dyDescent="0.25">
      <c r="A12197" s="52">
        <v>2019</v>
      </c>
      <c r="B12197" s="53" t="str">
        <f t="shared" si="380"/>
        <v>2019_TX241</v>
      </c>
      <c r="C12197" s="52" t="s">
        <v>389</v>
      </c>
      <c r="D12197" s="52" t="s">
        <v>1895</v>
      </c>
      <c r="E12197" s="53" t="str">
        <f t="shared" si="381"/>
        <v>2019_TXWHARTON</v>
      </c>
      <c r="F12197" s="52">
        <v>484350</v>
      </c>
      <c r="G12197" s="53">
        <f t="array" ref="G12197">SUM(IF(A12197=A$5:A12197,IF(C12197=C$5:C12197,1,0),0))</f>
        <v>241</v>
      </c>
    </row>
    <row r="12198" spans="1:7" x14ac:dyDescent="0.25">
      <c r="A12198" s="52">
        <v>2019</v>
      </c>
      <c r="B12198" s="53" t="str">
        <f t="shared" si="380"/>
        <v>2019_TX242</v>
      </c>
      <c r="C12198" s="52" t="s">
        <v>389</v>
      </c>
      <c r="D12198" s="52" t="s">
        <v>772</v>
      </c>
      <c r="E12198" s="53" t="str">
        <f t="shared" si="381"/>
        <v>2019_TXWHEELER</v>
      </c>
      <c r="F12198" s="52">
        <v>484350</v>
      </c>
      <c r="G12198" s="53">
        <f t="array" ref="G12198">SUM(IF(A12198=A$5:A12198,IF(C12198=C$5:C12198,1,0),0))</f>
        <v>242</v>
      </c>
    </row>
    <row r="12199" spans="1:7" x14ac:dyDescent="0.25">
      <c r="A12199" s="52">
        <v>2019</v>
      </c>
      <c r="B12199" s="53" t="str">
        <f t="shared" si="380"/>
        <v>2019_TX243</v>
      </c>
      <c r="C12199" s="52" t="s">
        <v>389</v>
      </c>
      <c r="D12199" s="52" t="s">
        <v>998</v>
      </c>
      <c r="E12199" s="53" t="str">
        <f t="shared" si="381"/>
        <v>2019_TXWICHITA</v>
      </c>
      <c r="F12199" s="52">
        <v>484350</v>
      </c>
      <c r="G12199" s="53">
        <f t="array" ref="G12199">SUM(IF(A12199=A$5:A12199,IF(C12199=C$5:C12199,1,0),0))</f>
        <v>243</v>
      </c>
    </row>
    <row r="12200" spans="1:7" x14ac:dyDescent="0.25">
      <c r="A12200" s="52">
        <v>2019</v>
      </c>
      <c r="B12200" s="53" t="str">
        <f t="shared" si="380"/>
        <v>2019_TX244</v>
      </c>
      <c r="C12200" s="52" t="s">
        <v>389</v>
      </c>
      <c r="D12200" s="52" t="s">
        <v>1896</v>
      </c>
      <c r="E12200" s="53" t="str">
        <f t="shared" si="381"/>
        <v>2019_TXWILBARGER</v>
      </c>
      <c r="F12200" s="52">
        <v>484350</v>
      </c>
      <c r="G12200" s="53">
        <f t="array" ref="G12200">SUM(IF(A12200=A$5:A12200,IF(C12200=C$5:C12200,1,0),0))</f>
        <v>244</v>
      </c>
    </row>
    <row r="12201" spans="1:7" x14ac:dyDescent="0.25">
      <c r="A12201" s="52">
        <v>2019</v>
      </c>
      <c r="B12201" s="53" t="str">
        <f t="shared" si="380"/>
        <v>2019_TX245</v>
      </c>
      <c r="C12201" s="52" t="s">
        <v>389</v>
      </c>
      <c r="D12201" s="52" t="s">
        <v>1897</v>
      </c>
      <c r="E12201" s="53" t="str">
        <f t="shared" si="381"/>
        <v>2019_TXWILLACY</v>
      </c>
      <c r="F12201" s="52">
        <v>484350</v>
      </c>
      <c r="G12201" s="53">
        <f t="array" ref="G12201">SUM(IF(A12201=A$5:A12201,IF(C12201=C$5:C12201,1,0),0))</f>
        <v>245</v>
      </c>
    </row>
    <row r="12202" spans="1:7" x14ac:dyDescent="0.25">
      <c r="A12202" s="52">
        <v>2019</v>
      </c>
      <c r="B12202" s="53" t="str">
        <f t="shared" si="380"/>
        <v>2019_TX246</v>
      </c>
      <c r="C12202" s="52" t="s">
        <v>389</v>
      </c>
      <c r="D12202" s="52" t="s">
        <v>295</v>
      </c>
      <c r="E12202" s="53" t="str">
        <f t="shared" si="381"/>
        <v>2019_TXWILLIAMSON</v>
      </c>
      <c r="F12202" s="52">
        <v>484350</v>
      </c>
      <c r="G12202" s="53">
        <f t="array" ref="G12202">SUM(IF(A12202=A$5:A12202,IF(C12202=C$5:C12202,1,0),0))</f>
        <v>246</v>
      </c>
    </row>
    <row r="12203" spans="1:7" x14ac:dyDescent="0.25">
      <c r="A12203" s="52">
        <v>2019</v>
      </c>
      <c r="B12203" s="53" t="str">
        <f t="shared" si="380"/>
        <v>2019_TX247</v>
      </c>
      <c r="C12203" s="52" t="s">
        <v>389</v>
      </c>
      <c r="D12203" s="52" t="s">
        <v>296</v>
      </c>
      <c r="E12203" s="53" t="str">
        <f t="shared" si="381"/>
        <v>2019_TXWILSON</v>
      </c>
      <c r="F12203" s="52">
        <v>484350</v>
      </c>
      <c r="G12203" s="53">
        <f t="array" ref="G12203">SUM(IF(A12203=A$5:A12203,IF(C12203=C$5:C12203,1,0),0))</f>
        <v>247</v>
      </c>
    </row>
    <row r="12204" spans="1:7" x14ac:dyDescent="0.25">
      <c r="A12204" s="52">
        <v>2019</v>
      </c>
      <c r="B12204" s="53" t="str">
        <f t="shared" si="380"/>
        <v>2019_TX248</v>
      </c>
      <c r="C12204" s="52" t="s">
        <v>389</v>
      </c>
      <c r="D12204" s="52" t="s">
        <v>1898</v>
      </c>
      <c r="E12204" s="53" t="str">
        <f t="shared" si="381"/>
        <v>2019_TXWINKLER</v>
      </c>
      <c r="F12204" s="52">
        <v>484350</v>
      </c>
      <c r="G12204" s="53">
        <f t="array" ref="G12204">SUM(IF(A12204=A$5:A12204,IF(C12204=C$5:C12204,1,0),0))</f>
        <v>248</v>
      </c>
    </row>
    <row r="12205" spans="1:7" x14ac:dyDescent="0.25">
      <c r="A12205" s="52">
        <v>2019</v>
      </c>
      <c r="B12205" s="53" t="str">
        <f t="shared" si="380"/>
        <v>2019_TX249</v>
      </c>
      <c r="C12205" s="52" t="s">
        <v>389</v>
      </c>
      <c r="D12205" s="52" t="s">
        <v>1899</v>
      </c>
      <c r="E12205" s="53" t="str">
        <f t="shared" si="381"/>
        <v>2019_TXWISE</v>
      </c>
      <c r="F12205" s="52">
        <v>484350</v>
      </c>
      <c r="G12205" s="53">
        <f t="array" ref="G12205">SUM(IF(A12205=A$5:A12205,IF(C12205=C$5:C12205,1,0),0))</f>
        <v>249</v>
      </c>
    </row>
    <row r="12206" spans="1:7" x14ac:dyDescent="0.25">
      <c r="A12206" s="52">
        <v>2019</v>
      </c>
      <c r="B12206" s="53" t="str">
        <f t="shared" si="380"/>
        <v>2019_TX250</v>
      </c>
      <c r="C12206" s="52" t="s">
        <v>389</v>
      </c>
      <c r="D12206" s="52" t="s">
        <v>1576</v>
      </c>
      <c r="E12206" s="53" t="str">
        <f t="shared" si="381"/>
        <v>2019_TXWOOD</v>
      </c>
      <c r="F12206" s="52">
        <v>484350</v>
      </c>
      <c r="G12206" s="53">
        <f t="array" ref="G12206">SUM(IF(A12206=A$5:A12206,IF(C12206=C$5:C12206,1,0),0))</f>
        <v>250</v>
      </c>
    </row>
    <row r="12207" spans="1:7" x14ac:dyDescent="0.25">
      <c r="A12207" s="52">
        <v>2019</v>
      </c>
      <c r="B12207" s="53" t="str">
        <f t="shared" si="380"/>
        <v>2019_TX251</v>
      </c>
      <c r="C12207" s="52" t="s">
        <v>389</v>
      </c>
      <c r="D12207" s="52" t="s">
        <v>1900</v>
      </c>
      <c r="E12207" s="53" t="str">
        <f t="shared" si="381"/>
        <v>2019_TXYOAKUM</v>
      </c>
      <c r="F12207" s="52">
        <v>484350</v>
      </c>
      <c r="G12207" s="53">
        <f t="array" ref="G12207">SUM(IF(A12207=A$5:A12207,IF(C12207=C$5:C12207,1,0),0))</f>
        <v>251</v>
      </c>
    </row>
    <row r="12208" spans="1:7" x14ac:dyDescent="0.25">
      <c r="A12208" s="52">
        <v>2019</v>
      </c>
      <c r="B12208" s="53" t="str">
        <f t="shared" si="380"/>
        <v>2019_TX252</v>
      </c>
      <c r="C12208" s="52" t="s">
        <v>389</v>
      </c>
      <c r="D12208" s="52" t="s">
        <v>1901</v>
      </c>
      <c r="E12208" s="53" t="str">
        <f t="shared" si="381"/>
        <v>2019_TXYOUNG</v>
      </c>
      <c r="F12208" s="52">
        <v>484350</v>
      </c>
      <c r="G12208" s="53">
        <f t="array" ref="G12208">SUM(IF(A12208=A$5:A12208,IF(C12208=C$5:C12208,1,0),0))</f>
        <v>252</v>
      </c>
    </row>
    <row r="12209" spans="1:7" x14ac:dyDescent="0.25">
      <c r="A12209" s="52">
        <v>2019</v>
      </c>
      <c r="B12209" s="53" t="str">
        <f t="shared" si="380"/>
        <v>2019_TX253</v>
      </c>
      <c r="C12209" s="52" t="s">
        <v>389</v>
      </c>
      <c r="D12209" s="52" t="s">
        <v>1902</v>
      </c>
      <c r="E12209" s="53" t="str">
        <f t="shared" si="381"/>
        <v>2019_TXZAPATA</v>
      </c>
      <c r="F12209" s="52">
        <v>484350</v>
      </c>
      <c r="G12209" s="53">
        <f t="array" ref="G12209">SUM(IF(A12209=A$5:A12209,IF(C12209=C$5:C12209,1,0),0))</f>
        <v>253</v>
      </c>
    </row>
    <row r="12210" spans="1:7" x14ac:dyDescent="0.25">
      <c r="A12210" s="52">
        <v>2019</v>
      </c>
      <c r="B12210" s="53" t="str">
        <f t="shared" si="380"/>
        <v>2019_TX254</v>
      </c>
      <c r="C12210" s="52" t="s">
        <v>389</v>
      </c>
      <c r="D12210" s="52" t="s">
        <v>1903</v>
      </c>
      <c r="E12210" s="53" t="str">
        <f t="shared" si="381"/>
        <v>2019_TXZAVALA</v>
      </c>
      <c r="F12210" s="52">
        <v>484350</v>
      </c>
      <c r="G12210" s="53">
        <f t="array" ref="G12210">SUM(IF(A12210=A$5:A12210,IF(C12210=C$5:C12210,1,0),0))</f>
        <v>254</v>
      </c>
    </row>
    <row r="12211" spans="1:7" x14ac:dyDescent="0.25">
      <c r="A12211" s="52">
        <v>2019</v>
      </c>
      <c r="B12211" s="53" t="str">
        <f t="shared" si="380"/>
        <v>2019_UT1</v>
      </c>
      <c r="C12211" s="52" t="s">
        <v>297</v>
      </c>
      <c r="D12211" s="52" t="s">
        <v>1580</v>
      </c>
      <c r="E12211" s="53" t="str">
        <f t="shared" si="381"/>
        <v>2019_UTBEAVER</v>
      </c>
      <c r="F12211" s="52">
        <v>484350</v>
      </c>
      <c r="G12211" s="53">
        <f t="array" ref="G12211">SUM(IF(A12211=A$5:A12211,IF(C12211=C$5:C12211,1,0),0))</f>
        <v>1</v>
      </c>
    </row>
    <row r="12212" spans="1:7" x14ac:dyDescent="0.25">
      <c r="A12212" s="52">
        <v>2019</v>
      </c>
      <c r="B12212" s="53" t="str">
        <f t="shared" si="380"/>
        <v>2019_UT2</v>
      </c>
      <c r="C12212" s="52" t="s">
        <v>297</v>
      </c>
      <c r="D12212" s="52" t="s">
        <v>1904</v>
      </c>
      <c r="E12212" s="53" t="str">
        <f t="shared" si="381"/>
        <v>2019_UTBOX ELDER</v>
      </c>
      <c r="F12212" s="52">
        <v>484350</v>
      </c>
      <c r="G12212" s="53">
        <f t="array" ref="G12212">SUM(IF(A12212=A$5:A12212,IF(C12212=C$5:C12212,1,0),0))</f>
        <v>2</v>
      </c>
    </row>
    <row r="12213" spans="1:7" x14ac:dyDescent="0.25">
      <c r="A12213" s="52">
        <v>2019</v>
      </c>
      <c r="B12213" s="53" t="str">
        <f t="shared" si="380"/>
        <v>2019_UT3</v>
      </c>
      <c r="C12213" s="52" t="s">
        <v>297</v>
      </c>
      <c r="D12213" s="52" t="s">
        <v>1905</v>
      </c>
      <c r="E12213" s="53" t="str">
        <f t="shared" si="381"/>
        <v>2019_UTCACHE</v>
      </c>
      <c r="F12213" s="52">
        <v>484350</v>
      </c>
      <c r="G12213" s="53">
        <f t="array" ref="G12213">SUM(IF(A12213=A$5:A12213,IF(C12213=C$5:C12213,1,0),0))</f>
        <v>3</v>
      </c>
    </row>
    <row r="12214" spans="1:7" x14ac:dyDescent="0.25">
      <c r="A12214" s="52">
        <v>2019</v>
      </c>
      <c r="B12214" s="53" t="str">
        <f t="shared" si="380"/>
        <v>2019_UT4</v>
      </c>
      <c r="C12214" s="52" t="s">
        <v>297</v>
      </c>
      <c r="D12214" s="52" t="s">
        <v>1317</v>
      </c>
      <c r="E12214" s="53" t="str">
        <f t="shared" si="381"/>
        <v>2019_UTCARBON</v>
      </c>
      <c r="F12214" s="52">
        <v>484350</v>
      </c>
      <c r="G12214" s="53">
        <f t="array" ref="G12214">SUM(IF(A12214=A$5:A12214,IF(C12214=C$5:C12214,1,0),0))</f>
        <v>4</v>
      </c>
    </row>
    <row r="12215" spans="1:7" x14ac:dyDescent="0.25">
      <c r="A12215" s="52">
        <v>2019</v>
      </c>
      <c r="B12215" s="53" t="str">
        <f t="shared" si="380"/>
        <v>2019_UT5</v>
      </c>
      <c r="C12215" s="52" t="s">
        <v>297</v>
      </c>
      <c r="D12215" s="52" t="s">
        <v>1906</v>
      </c>
      <c r="E12215" s="53" t="str">
        <f t="shared" si="381"/>
        <v>2019_UTDAGGETT</v>
      </c>
      <c r="F12215" s="52">
        <v>484350</v>
      </c>
      <c r="G12215" s="53">
        <f t="array" ref="G12215">SUM(IF(A12215=A$5:A12215,IF(C12215=C$5:C12215,1,0),0))</f>
        <v>5</v>
      </c>
    </row>
    <row r="12216" spans="1:7" x14ac:dyDescent="0.25">
      <c r="A12216" s="52">
        <v>2019</v>
      </c>
      <c r="B12216" s="53" t="str">
        <f t="shared" si="380"/>
        <v>2019_UT6</v>
      </c>
      <c r="C12216" s="52" t="s">
        <v>297</v>
      </c>
      <c r="D12216" s="52" t="s">
        <v>908</v>
      </c>
      <c r="E12216" s="53" t="str">
        <f t="shared" si="381"/>
        <v>2019_UTDAVIS</v>
      </c>
      <c r="F12216" s="52">
        <v>484350</v>
      </c>
      <c r="G12216" s="53">
        <f t="array" ref="G12216">SUM(IF(A12216=A$5:A12216,IF(C12216=C$5:C12216,1,0),0))</f>
        <v>6</v>
      </c>
    </row>
    <row r="12217" spans="1:7" x14ac:dyDescent="0.25">
      <c r="A12217" s="52">
        <v>2019</v>
      </c>
      <c r="B12217" s="53" t="str">
        <f t="shared" si="380"/>
        <v>2019_UT7</v>
      </c>
      <c r="C12217" s="52" t="s">
        <v>297</v>
      </c>
      <c r="D12217" s="52" t="s">
        <v>1907</v>
      </c>
      <c r="E12217" s="53" t="str">
        <f t="shared" si="381"/>
        <v>2019_UTDUCHESNE</v>
      </c>
      <c r="F12217" s="52">
        <v>484350</v>
      </c>
      <c r="G12217" s="53">
        <f t="array" ref="G12217">SUM(IF(A12217=A$5:A12217,IF(C12217=C$5:C12217,1,0),0))</f>
        <v>7</v>
      </c>
    </row>
    <row r="12218" spans="1:7" x14ac:dyDescent="0.25">
      <c r="A12218" s="52">
        <v>2019</v>
      </c>
      <c r="B12218" s="53" t="str">
        <f t="shared" si="380"/>
        <v>2019_UT8</v>
      </c>
      <c r="C12218" s="52" t="s">
        <v>297</v>
      </c>
      <c r="D12218" s="52" t="s">
        <v>1908</v>
      </c>
      <c r="E12218" s="53" t="str">
        <f t="shared" si="381"/>
        <v>2019_UTEMERY</v>
      </c>
      <c r="F12218" s="52">
        <v>484350</v>
      </c>
      <c r="G12218" s="53">
        <f t="array" ref="G12218">SUM(IF(A12218=A$5:A12218,IF(C12218=C$5:C12218,1,0),0))</f>
        <v>8</v>
      </c>
    </row>
    <row r="12219" spans="1:7" x14ac:dyDescent="0.25">
      <c r="A12219" s="52">
        <v>2019</v>
      </c>
      <c r="B12219" s="53" t="str">
        <f t="shared" si="380"/>
        <v>2019_UT9</v>
      </c>
      <c r="C12219" s="52" t="s">
        <v>297</v>
      </c>
      <c r="D12219" s="52" t="s">
        <v>193</v>
      </c>
      <c r="E12219" s="53" t="str">
        <f t="shared" si="381"/>
        <v>2019_UTGARFIELD</v>
      </c>
      <c r="F12219" s="52">
        <v>484350</v>
      </c>
      <c r="G12219" s="53">
        <f t="array" ref="G12219">SUM(IF(A12219=A$5:A12219,IF(C12219=C$5:C12219,1,0),0))</f>
        <v>9</v>
      </c>
    </row>
    <row r="12220" spans="1:7" x14ac:dyDescent="0.25">
      <c r="A12220" s="52">
        <v>2019</v>
      </c>
      <c r="B12220" s="53" t="str">
        <f t="shared" si="380"/>
        <v>2019_UT10</v>
      </c>
      <c r="C12220" s="52" t="s">
        <v>297</v>
      </c>
      <c r="D12220" s="52" t="s">
        <v>597</v>
      </c>
      <c r="E12220" s="53" t="str">
        <f t="shared" si="381"/>
        <v>2019_UTGRAND</v>
      </c>
      <c r="F12220" s="52">
        <v>484350</v>
      </c>
      <c r="G12220" s="53">
        <f t="array" ref="G12220">SUM(IF(A12220=A$5:A12220,IF(C12220=C$5:C12220,1,0),0))</f>
        <v>10</v>
      </c>
    </row>
    <row r="12221" spans="1:7" x14ac:dyDescent="0.25">
      <c r="A12221" s="52">
        <v>2019</v>
      </c>
      <c r="B12221" s="53" t="str">
        <f t="shared" si="380"/>
        <v>2019_UT11</v>
      </c>
      <c r="C12221" s="52" t="s">
        <v>297</v>
      </c>
      <c r="D12221" s="52" t="s">
        <v>1145</v>
      </c>
      <c r="E12221" s="53" t="str">
        <f t="shared" si="381"/>
        <v>2019_UTIRON</v>
      </c>
      <c r="F12221" s="52">
        <v>484350</v>
      </c>
      <c r="G12221" s="53">
        <f t="array" ref="G12221">SUM(IF(A12221=A$5:A12221,IF(C12221=C$5:C12221,1,0),0))</f>
        <v>11</v>
      </c>
    </row>
    <row r="12222" spans="1:7" x14ac:dyDescent="0.25">
      <c r="A12222" s="52">
        <v>2019</v>
      </c>
      <c r="B12222" s="53" t="str">
        <f t="shared" si="380"/>
        <v>2019_UT12</v>
      </c>
      <c r="C12222" s="52" t="s">
        <v>297</v>
      </c>
      <c r="D12222" s="52" t="s">
        <v>1909</v>
      </c>
      <c r="E12222" s="53" t="str">
        <f t="shared" si="381"/>
        <v>2019_UTJUAB</v>
      </c>
      <c r="F12222" s="52">
        <v>484350</v>
      </c>
      <c r="G12222" s="53">
        <f t="array" ref="G12222">SUM(IF(A12222=A$5:A12222,IF(C12222=C$5:C12222,1,0),0))</f>
        <v>12</v>
      </c>
    </row>
    <row r="12223" spans="1:7" x14ac:dyDescent="0.25">
      <c r="A12223" s="52">
        <v>2019</v>
      </c>
      <c r="B12223" s="53" t="str">
        <f t="shared" si="380"/>
        <v>2019_UT13</v>
      </c>
      <c r="C12223" s="52" t="s">
        <v>297</v>
      </c>
      <c r="D12223" s="52" t="s">
        <v>827</v>
      </c>
      <c r="E12223" s="53" t="str">
        <f t="shared" si="381"/>
        <v>2019_UTKANE</v>
      </c>
      <c r="F12223" s="52">
        <v>484350</v>
      </c>
      <c r="G12223" s="53">
        <f t="array" ref="G12223">SUM(IF(A12223=A$5:A12223,IF(C12223=C$5:C12223,1,0),0))</f>
        <v>13</v>
      </c>
    </row>
    <row r="12224" spans="1:7" x14ac:dyDescent="0.25">
      <c r="A12224" s="52">
        <v>2019</v>
      </c>
      <c r="B12224" s="53" t="str">
        <f t="shared" si="380"/>
        <v>2019_UT14</v>
      </c>
      <c r="C12224" s="52" t="s">
        <v>297</v>
      </c>
      <c r="D12224" s="52" t="s">
        <v>1910</v>
      </c>
      <c r="E12224" s="53" t="str">
        <f t="shared" si="381"/>
        <v>2019_UTMILLARD</v>
      </c>
      <c r="F12224" s="52">
        <v>484350</v>
      </c>
      <c r="G12224" s="53">
        <f t="array" ref="G12224">SUM(IF(A12224=A$5:A12224,IF(C12224=C$5:C12224,1,0),0))</f>
        <v>14</v>
      </c>
    </row>
    <row r="12225" spans="1:7" x14ac:dyDescent="0.25">
      <c r="A12225" s="52">
        <v>2019</v>
      </c>
      <c r="B12225" s="53" t="str">
        <f t="shared" si="380"/>
        <v>2019_UT15</v>
      </c>
      <c r="C12225" s="52" t="s">
        <v>297</v>
      </c>
      <c r="D12225" s="52" t="s">
        <v>472</v>
      </c>
      <c r="E12225" s="53" t="str">
        <f t="shared" si="381"/>
        <v>2019_UTMORGAN</v>
      </c>
      <c r="F12225" s="52">
        <v>484350</v>
      </c>
      <c r="G12225" s="53">
        <f t="array" ref="G12225">SUM(IF(A12225=A$5:A12225,IF(C12225=C$5:C12225,1,0),0))</f>
        <v>15</v>
      </c>
    </row>
    <row r="12226" spans="1:7" x14ac:dyDescent="0.25">
      <c r="A12226" s="52">
        <v>2019</v>
      </c>
      <c r="B12226" s="53" t="str">
        <f t="shared" si="380"/>
        <v>2019_UT16</v>
      </c>
      <c r="C12226" s="52" t="s">
        <v>297</v>
      </c>
      <c r="D12226" s="52" t="s">
        <v>1911</v>
      </c>
      <c r="E12226" s="53" t="str">
        <f t="shared" si="381"/>
        <v>2019_UTPIUTE</v>
      </c>
      <c r="F12226" s="52">
        <v>484350</v>
      </c>
      <c r="G12226" s="53">
        <f t="array" ref="G12226">SUM(IF(A12226=A$5:A12226,IF(C12226=C$5:C12226,1,0),0))</f>
        <v>16</v>
      </c>
    </row>
    <row r="12227" spans="1:7" x14ac:dyDescent="0.25">
      <c r="A12227" s="52">
        <v>2019</v>
      </c>
      <c r="B12227" s="53" t="str">
        <f t="shared" si="380"/>
        <v>2019_UT17</v>
      </c>
      <c r="C12227" s="52" t="s">
        <v>297</v>
      </c>
      <c r="D12227" s="52" t="s">
        <v>1912</v>
      </c>
      <c r="E12227" s="53" t="str">
        <f t="shared" si="381"/>
        <v>2019_UTRICH</v>
      </c>
      <c r="F12227" s="52">
        <v>484350</v>
      </c>
      <c r="G12227" s="53">
        <f t="array" ref="G12227">SUM(IF(A12227=A$5:A12227,IF(C12227=C$5:C12227,1,0),0))</f>
        <v>17</v>
      </c>
    </row>
    <row r="12228" spans="1:7" x14ac:dyDescent="0.25">
      <c r="A12228" s="52">
        <v>2019</v>
      </c>
      <c r="B12228" s="53" t="str">
        <f t="shared" si="380"/>
        <v>2019_UT18</v>
      </c>
      <c r="C12228" s="52" t="s">
        <v>297</v>
      </c>
      <c r="D12228" s="52" t="s">
        <v>298</v>
      </c>
      <c r="E12228" s="53" t="str">
        <f t="shared" si="381"/>
        <v>2019_UTSALT LAKE</v>
      </c>
      <c r="F12228" s="52">
        <v>600300</v>
      </c>
      <c r="G12228" s="53">
        <f t="array" ref="G12228">SUM(IF(A12228=A$5:A12228,IF(C12228=C$5:C12228,1,0),0))</f>
        <v>18</v>
      </c>
    </row>
    <row r="12229" spans="1:7" x14ac:dyDescent="0.25">
      <c r="A12229" s="52">
        <v>2019</v>
      </c>
      <c r="B12229" s="53" t="str">
        <f t="shared" si="380"/>
        <v>2019_UT19</v>
      </c>
      <c r="C12229" s="52" t="s">
        <v>297</v>
      </c>
      <c r="D12229" s="52" t="s">
        <v>359</v>
      </c>
      <c r="E12229" s="53" t="str">
        <f t="shared" si="381"/>
        <v>2019_UTSAN JUAN</v>
      </c>
      <c r="F12229" s="52">
        <v>484350</v>
      </c>
      <c r="G12229" s="53">
        <f t="array" ref="G12229">SUM(IF(A12229=A$5:A12229,IF(C12229=C$5:C12229,1,0),0))</f>
        <v>19</v>
      </c>
    </row>
    <row r="12230" spans="1:7" x14ac:dyDescent="0.25">
      <c r="A12230" s="52">
        <v>2019</v>
      </c>
      <c r="B12230" s="53" t="str">
        <f t="shared" ref="B12230:B12293" si="382">A12230&amp;"_"&amp;C12230&amp;G12230</f>
        <v>2019_UT20</v>
      </c>
      <c r="C12230" s="52" t="s">
        <v>297</v>
      </c>
      <c r="D12230" s="52" t="s">
        <v>1913</v>
      </c>
      <c r="E12230" s="53" t="str">
        <f t="shared" ref="E12230:E12293" si="383">A12230&amp;"_"&amp;C12230&amp;D12230</f>
        <v>2019_UTSANPETE</v>
      </c>
      <c r="F12230" s="52">
        <v>484350</v>
      </c>
      <c r="G12230" s="53">
        <f t="array" ref="G12230">SUM(IF(A12230=A$5:A12230,IF(C12230=C$5:C12230,1,0),0))</f>
        <v>20</v>
      </c>
    </row>
    <row r="12231" spans="1:7" x14ac:dyDescent="0.25">
      <c r="A12231" s="52">
        <v>2019</v>
      </c>
      <c r="B12231" s="53" t="str">
        <f t="shared" si="382"/>
        <v>2019_UT21</v>
      </c>
      <c r="C12231" s="52" t="s">
        <v>297</v>
      </c>
      <c r="D12231" s="52" t="s">
        <v>544</v>
      </c>
      <c r="E12231" s="53" t="str">
        <f t="shared" si="383"/>
        <v>2019_UTSEVIER</v>
      </c>
      <c r="F12231" s="52">
        <v>484350</v>
      </c>
      <c r="G12231" s="53">
        <f t="array" ref="G12231">SUM(IF(A12231=A$5:A12231,IF(C12231=C$5:C12231,1,0),0))</f>
        <v>21</v>
      </c>
    </row>
    <row r="12232" spans="1:7" x14ac:dyDescent="0.25">
      <c r="A12232" s="52">
        <v>2019</v>
      </c>
      <c r="B12232" s="53" t="str">
        <f t="shared" si="382"/>
        <v>2019_UT22</v>
      </c>
      <c r="C12232" s="52" t="s">
        <v>297</v>
      </c>
      <c r="D12232" s="52" t="s">
        <v>203</v>
      </c>
      <c r="E12232" s="53" t="str">
        <f t="shared" si="383"/>
        <v>2019_UTSUMMIT</v>
      </c>
      <c r="F12232" s="52">
        <v>726525</v>
      </c>
      <c r="G12232" s="53">
        <f t="array" ref="G12232">SUM(IF(A12232=A$5:A12232,IF(C12232=C$5:C12232,1,0),0))</f>
        <v>22</v>
      </c>
    </row>
    <row r="12233" spans="1:7" x14ac:dyDescent="0.25">
      <c r="A12233" s="52">
        <v>2019</v>
      </c>
      <c r="B12233" s="53" t="str">
        <f t="shared" si="382"/>
        <v>2019_UT23</v>
      </c>
      <c r="C12233" s="52" t="s">
        <v>297</v>
      </c>
      <c r="D12233" s="52" t="s">
        <v>299</v>
      </c>
      <c r="E12233" s="53" t="str">
        <f t="shared" si="383"/>
        <v>2019_UTTOOELE</v>
      </c>
      <c r="F12233" s="52">
        <v>600300</v>
      </c>
      <c r="G12233" s="53">
        <f t="array" ref="G12233">SUM(IF(A12233=A$5:A12233,IF(C12233=C$5:C12233,1,0),0))</f>
        <v>23</v>
      </c>
    </row>
    <row r="12234" spans="1:7" x14ac:dyDescent="0.25">
      <c r="A12234" s="52">
        <v>2019</v>
      </c>
      <c r="B12234" s="53" t="str">
        <f t="shared" si="382"/>
        <v>2019_UT24</v>
      </c>
      <c r="C12234" s="52" t="s">
        <v>297</v>
      </c>
      <c r="D12234" s="52" t="s">
        <v>1914</v>
      </c>
      <c r="E12234" s="53" t="str">
        <f t="shared" si="383"/>
        <v>2019_UTUINTAH</v>
      </c>
      <c r="F12234" s="52">
        <v>484350</v>
      </c>
      <c r="G12234" s="53">
        <f t="array" ref="G12234">SUM(IF(A12234=A$5:A12234,IF(C12234=C$5:C12234,1,0),0))</f>
        <v>24</v>
      </c>
    </row>
    <row r="12235" spans="1:7" x14ac:dyDescent="0.25">
      <c r="A12235" s="52">
        <v>2019</v>
      </c>
      <c r="B12235" s="53" t="str">
        <f t="shared" si="382"/>
        <v>2019_UT25</v>
      </c>
      <c r="C12235" s="52" t="s">
        <v>297</v>
      </c>
      <c r="D12235" s="52" t="s">
        <v>122</v>
      </c>
      <c r="E12235" s="53" t="str">
        <f t="shared" si="383"/>
        <v>2019_UTUTAH</v>
      </c>
      <c r="F12235" s="52">
        <v>484350</v>
      </c>
      <c r="G12235" s="53">
        <f t="array" ref="G12235">SUM(IF(A12235=A$5:A12235,IF(C12235=C$5:C12235,1,0),0))</f>
        <v>25</v>
      </c>
    </row>
    <row r="12236" spans="1:7" x14ac:dyDescent="0.25">
      <c r="A12236" s="52">
        <v>2019</v>
      </c>
      <c r="B12236" s="53" t="str">
        <f t="shared" si="382"/>
        <v>2019_UT26</v>
      </c>
      <c r="C12236" s="52" t="s">
        <v>297</v>
      </c>
      <c r="D12236" s="52" t="s">
        <v>1915</v>
      </c>
      <c r="E12236" s="53" t="str">
        <f t="shared" si="383"/>
        <v>2019_UTWASATCH</v>
      </c>
      <c r="F12236" s="52">
        <v>484350</v>
      </c>
      <c r="G12236" s="53">
        <f t="array" ref="G12236">SUM(IF(A12236=A$5:A12236,IF(C12236=C$5:C12236,1,0),0))</f>
        <v>26</v>
      </c>
    </row>
    <row r="12237" spans="1:7" x14ac:dyDescent="0.25">
      <c r="A12237" s="52">
        <v>2019</v>
      </c>
      <c r="B12237" s="53" t="str">
        <f t="shared" si="382"/>
        <v>2019_UT27</v>
      </c>
      <c r="C12237" s="52" t="s">
        <v>297</v>
      </c>
      <c r="D12237" s="52" t="s">
        <v>125</v>
      </c>
      <c r="E12237" s="53" t="str">
        <f t="shared" si="383"/>
        <v>2019_UTWASHINGTON</v>
      </c>
      <c r="F12237" s="52">
        <v>484350</v>
      </c>
      <c r="G12237" s="53">
        <f t="array" ref="G12237">SUM(IF(A12237=A$5:A12237,IF(C12237=C$5:C12237,1,0),0))</f>
        <v>27</v>
      </c>
    </row>
    <row r="12238" spans="1:7" x14ac:dyDescent="0.25">
      <c r="A12238" s="52">
        <v>2019</v>
      </c>
      <c r="B12238" s="53" t="str">
        <f t="shared" si="382"/>
        <v>2019_UT28</v>
      </c>
      <c r="C12238" s="52" t="s">
        <v>297</v>
      </c>
      <c r="D12238" s="52" t="s">
        <v>770</v>
      </c>
      <c r="E12238" s="53" t="str">
        <f t="shared" si="383"/>
        <v>2019_UTWAYNE</v>
      </c>
      <c r="F12238" s="52">
        <v>484350</v>
      </c>
      <c r="G12238" s="53">
        <f t="array" ref="G12238">SUM(IF(A12238=A$5:A12238,IF(C12238=C$5:C12238,1,0),0))</f>
        <v>28</v>
      </c>
    </row>
    <row r="12239" spans="1:7" x14ac:dyDescent="0.25">
      <c r="A12239" s="52">
        <v>2019</v>
      </c>
      <c r="B12239" s="53" t="str">
        <f t="shared" si="382"/>
        <v>2019_UT29</v>
      </c>
      <c r="C12239" s="52" t="s">
        <v>297</v>
      </c>
      <c r="D12239" s="52" t="s">
        <v>1916</v>
      </c>
      <c r="E12239" s="53" t="str">
        <f t="shared" si="383"/>
        <v>2019_UTWEBER</v>
      </c>
      <c r="F12239" s="52">
        <v>484350</v>
      </c>
      <c r="G12239" s="53">
        <f t="array" ref="G12239">SUM(IF(A12239=A$5:A12239,IF(C12239=C$5:C12239,1,0),0))</f>
        <v>29</v>
      </c>
    </row>
    <row r="12240" spans="1:7" x14ac:dyDescent="0.25">
      <c r="A12240" s="52">
        <v>2019</v>
      </c>
      <c r="B12240" s="53" t="str">
        <f t="shared" si="382"/>
        <v>2019_VT1</v>
      </c>
      <c r="C12240" s="52" t="s">
        <v>390</v>
      </c>
      <c r="D12240" s="52" t="s">
        <v>1917</v>
      </c>
      <c r="E12240" s="53" t="str">
        <f t="shared" si="383"/>
        <v>2019_VTADDISON</v>
      </c>
      <c r="F12240" s="52">
        <v>484350</v>
      </c>
      <c r="G12240" s="53">
        <f t="array" ref="G12240">SUM(IF(A12240=A$5:A12240,IF(C12240=C$5:C12240,1,0),0))</f>
        <v>1</v>
      </c>
    </row>
    <row r="12241" spans="1:7" x14ac:dyDescent="0.25">
      <c r="A12241" s="52">
        <v>2019</v>
      </c>
      <c r="B12241" s="53" t="str">
        <f t="shared" si="382"/>
        <v>2019_VT2</v>
      </c>
      <c r="C12241" s="52" t="s">
        <v>390</v>
      </c>
      <c r="D12241" s="52" t="s">
        <v>1918</v>
      </c>
      <c r="E12241" s="53" t="str">
        <f t="shared" si="383"/>
        <v>2019_VTBENNINGTON</v>
      </c>
      <c r="F12241" s="52">
        <v>484350</v>
      </c>
      <c r="G12241" s="53">
        <f t="array" ref="G12241">SUM(IF(A12241=A$5:A12241,IF(C12241=C$5:C12241,1,0),0))</f>
        <v>2</v>
      </c>
    </row>
    <row r="12242" spans="1:7" x14ac:dyDescent="0.25">
      <c r="A12242" s="52">
        <v>2019</v>
      </c>
      <c r="B12242" s="53" t="str">
        <f t="shared" si="382"/>
        <v>2019_VT3</v>
      </c>
      <c r="C12242" s="52" t="s">
        <v>390</v>
      </c>
      <c r="D12242" s="52" t="s">
        <v>1919</v>
      </c>
      <c r="E12242" s="53" t="str">
        <f t="shared" si="383"/>
        <v>2019_VTCALEDONIA</v>
      </c>
      <c r="F12242" s="52">
        <v>484350</v>
      </c>
      <c r="G12242" s="53">
        <f t="array" ref="G12242">SUM(IF(A12242=A$5:A12242,IF(C12242=C$5:C12242,1,0),0))</f>
        <v>3</v>
      </c>
    </row>
    <row r="12243" spans="1:7" x14ac:dyDescent="0.25">
      <c r="A12243" s="52">
        <v>2019</v>
      </c>
      <c r="B12243" s="53" t="str">
        <f t="shared" si="382"/>
        <v>2019_VT4</v>
      </c>
      <c r="C12243" s="52" t="s">
        <v>390</v>
      </c>
      <c r="D12243" s="52" t="s">
        <v>1920</v>
      </c>
      <c r="E12243" s="53" t="str">
        <f t="shared" si="383"/>
        <v>2019_VTCHITTENDEN</v>
      </c>
      <c r="F12243" s="52">
        <v>484350</v>
      </c>
      <c r="G12243" s="53">
        <f t="array" ref="G12243">SUM(IF(A12243=A$5:A12243,IF(C12243=C$5:C12243,1,0),0))</f>
        <v>4</v>
      </c>
    </row>
    <row r="12244" spans="1:7" x14ac:dyDescent="0.25">
      <c r="A12244" s="52">
        <v>2019</v>
      </c>
      <c r="B12244" s="53" t="str">
        <f t="shared" si="382"/>
        <v>2019_VT5</v>
      </c>
      <c r="C12244" s="52" t="s">
        <v>390</v>
      </c>
      <c r="D12244" s="52" t="s">
        <v>239</v>
      </c>
      <c r="E12244" s="53" t="str">
        <f t="shared" si="383"/>
        <v>2019_VTESSEX</v>
      </c>
      <c r="F12244" s="52">
        <v>484350</v>
      </c>
      <c r="G12244" s="53">
        <f t="array" ref="G12244">SUM(IF(A12244=A$5:A12244,IF(C12244=C$5:C12244,1,0),0))</f>
        <v>5</v>
      </c>
    </row>
    <row r="12245" spans="1:7" x14ac:dyDescent="0.25">
      <c r="A12245" s="52">
        <v>2019</v>
      </c>
      <c r="B12245" s="53" t="str">
        <f t="shared" si="382"/>
        <v>2019_VT6</v>
      </c>
      <c r="C12245" s="52" t="s">
        <v>390</v>
      </c>
      <c r="D12245" s="52" t="s">
        <v>455</v>
      </c>
      <c r="E12245" s="53" t="str">
        <f t="shared" si="383"/>
        <v>2019_VTFRANKLIN</v>
      </c>
      <c r="F12245" s="52">
        <v>484350</v>
      </c>
      <c r="G12245" s="53">
        <f t="array" ref="G12245">SUM(IF(A12245=A$5:A12245,IF(C12245=C$5:C12245,1,0),0))</f>
        <v>6</v>
      </c>
    </row>
    <row r="12246" spans="1:7" x14ac:dyDescent="0.25">
      <c r="A12246" s="52">
        <v>2019</v>
      </c>
      <c r="B12246" s="53" t="str">
        <f t="shared" si="382"/>
        <v>2019_VT7</v>
      </c>
      <c r="C12246" s="52" t="s">
        <v>390</v>
      </c>
      <c r="D12246" s="52" t="s">
        <v>1921</v>
      </c>
      <c r="E12246" s="53" t="str">
        <f t="shared" si="383"/>
        <v>2019_VTGRAND ISLE</v>
      </c>
      <c r="F12246" s="52">
        <v>484350</v>
      </c>
      <c r="G12246" s="53">
        <f t="array" ref="G12246">SUM(IF(A12246=A$5:A12246,IF(C12246=C$5:C12246,1,0),0))</f>
        <v>7</v>
      </c>
    </row>
    <row r="12247" spans="1:7" x14ac:dyDescent="0.25">
      <c r="A12247" s="52">
        <v>2019</v>
      </c>
      <c r="B12247" s="53" t="str">
        <f t="shared" si="382"/>
        <v>2019_VT8</v>
      </c>
      <c r="C12247" s="52" t="s">
        <v>390</v>
      </c>
      <c r="D12247" s="52" t="s">
        <v>1922</v>
      </c>
      <c r="E12247" s="53" t="str">
        <f t="shared" si="383"/>
        <v>2019_VTLAMOILLE</v>
      </c>
      <c r="F12247" s="52">
        <v>484350</v>
      </c>
      <c r="G12247" s="53">
        <f t="array" ref="G12247">SUM(IF(A12247=A$5:A12247,IF(C12247=C$5:C12247,1,0),0))</f>
        <v>8</v>
      </c>
    </row>
    <row r="12248" spans="1:7" x14ac:dyDescent="0.25">
      <c r="A12248" s="52">
        <v>2019</v>
      </c>
      <c r="B12248" s="53" t="str">
        <f t="shared" si="382"/>
        <v>2019_VT9</v>
      </c>
      <c r="C12248" s="52" t="s">
        <v>390</v>
      </c>
      <c r="D12248" s="52" t="s">
        <v>169</v>
      </c>
      <c r="E12248" s="53" t="str">
        <f t="shared" si="383"/>
        <v>2019_VTORANGE</v>
      </c>
      <c r="F12248" s="52">
        <v>484350</v>
      </c>
      <c r="G12248" s="53">
        <f t="array" ref="G12248">SUM(IF(A12248=A$5:A12248,IF(C12248=C$5:C12248,1,0),0))</f>
        <v>9</v>
      </c>
    </row>
    <row r="12249" spans="1:7" x14ac:dyDescent="0.25">
      <c r="A12249" s="52">
        <v>2019</v>
      </c>
      <c r="B12249" s="53" t="str">
        <f t="shared" si="382"/>
        <v>2019_VT10</v>
      </c>
      <c r="C12249" s="52" t="s">
        <v>390</v>
      </c>
      <c r="D12249" s="52" t="s">
        <v>1077</v>
      </c>
      <c r="E12249" s="53" t="str">
        <f t="shared" si="383"/>
        <v>2019_VTORLEANS</v>
      </c>
      <c r="F12249" s="52">
        <v>484350</v>
      </c>
      <c r="G12249" s="53">
        <f t="array" ref="G12249">SUM(IF(A12249=A$5:A12249,IF(C12249=C$5:C12249,1,0),0))</f>
        <v>10</v>
      </c>
    </row>
    <row r="12250" spans="1:7" x14ac:dyDescent="0.25">
      <c r="A12250" s="52">
        <v>2019</v>
      </c>
      <c r="B12250" s="53" t="str">
        <f t="shared" si="382"/>
        <v>2019_VT11</v>
      </c>
      <c r="C12250" s="52" t="s">
        <v>390</v>
      </c>
      <c r="D12250" s="52" t="s">
        <v>1923</v>
      </c>
      <c r="E12250" s="53" t="str">
        <f t="shared" si="383"/>
        <v>2019_VTRUTLAND</v>
      </c>
      <c r="F12250" s="52">
        <v>484350</v>
      </c>
      <c r="G12250" s="53">
        <f t="array" ref="G12250">SUM(IF(A12250=A$5:A12250,IF(C12250=C$5:C12250,1,0),0))</f>
        <v>11</v>
      </c>
    </row>
    <row r="12251" spans="1:7" x14ac:dyDescent="0.25">
      <c r="A12251" s="52">
        <v>2019</v>
      </c>
      <c r="B12251" s="53" t="str">
        <f t="shared" si="382"/>
        <v>2019_VT12</v>
      </c>
      <c r="C12251" s="52" t="s">
        <v>390</v>
      </c>
      <c r="D12251" s="52" t="s">
        <v>125</v>
      </c>
      <c r="E12251" s="53" t="str">
        <f t="shared" si="383"/>
        <v>2019_VTWASHINGTON</v>
      </c>
      <c r="F12251" s="52">
        <v>484350</v>
      </c>
      <c r="G12251" s="53">
        <f t="array" ref="G12251">SUM(IF(A12251=A$5:A12251,IF(C12251=C$5:C12251,1,0),0))</f>
        <v>12</v>
      </c>
    </row>
    <row r="12252" spans="1:7" x14ac:dyDescent="0.25">
      <c r="A12252" s="52">
        <v>2019</v>
      </c>
      <c r="B12252" s="53" t="str">
        <f t="shared" si="382"/>
        <v>2019_VT13</v>
      </c>
      <c r="C12252" s="52" t="s">
        <v>390</v>
      </c>
      <c r="D12252" s="52" t="s">
        <v>624</v>
      </c>
      <c r="E12252" s="53" t="str">
        <f t="shared" si="383"/>
        <v>2019_VTWINDHAM</v>
      </c>
      <c r="F12252" s="52">
        <v>484350</v>
      </c>
      <c r="G12252" s="53">
        <f t="array" ref="G12252">SUM(IF(A12252=A$5:A12252,IF(C12252=C$5:C12252,1,0),0))</f>
        <v>13</v>
      </c>
    </row>
    <row r="12253" spans="1:7" x14ac:dyDescent="0.25">
      <c r="A12253" s="52">
        <v>2019</v>
      </c>
      <c r="B12253" s="53" t="str">
        <f t="shared" si="382"/>
        <v>2019_VT14</v>
      </c>
      <c r="C12253" s="52" t="s">
        <v>390</v>
      </c>
      <c r="D12253" s="52" t="s">
        <v>1924</v>
      </c>
      <c r="E12253" s="53" t="str">
        <f t="shared" si="383"/>
        <v>2019_VTWINDSOR</v>
      </c>
      <c r="F12253" s="52">
        <v>484350</v>
      </c>
      <c r="G12253" s="53">
        <f t="array" ref="G12253">SUM(IF(A12253=A$5:A12253,IF(C12253=C$5:C12253,1,0),0))</f>
        <v>14</v>
      </c>
    </row>
    <row r="12254" spans="1:7" x14ac:dyDescent="0.25">
      <c r="A12254" s="52">
        <v>2019</v>
      </c>
      <c r="B12254" s="53" t="str">
        <f t="shared" si="382"/>
        <v>2019_VA1</v>
      </c>
      <c r="C12254" s="52" t="s">
        <v>300</v>
      </c>
      <c r="D12254" s="52" t="s">
        <v>1925</v>
      </c>
      <c r="E12254" s="53" t="str">
        <f t="shared" si="383"/>
        <v>2019_VAACCOMACK</v>
      </c>
      <c r="F12254" s="52">
        <v>484350</v>
      </c>
      <c r="G12254" s="53">
        <f t="array" ref="G12254">SUM(IF(A12254=A$5:A12254,IF(C12254=C$5:C12254,1,0),0))</f>
        <v>1</v>
      </c>
    </row>
    <row r="12255" spans="1:7" x14ac:dyDescent="0.25">
      <c r="A12255" s="52">
        <v>2019</v>
      </c>
      <c r="B12255" s="53" t="str">
        <f t="shared" si="382"/>
        <v>2019_VA2</v>
      </c>
      <c r="C12255" s="52" t="s">
        <v>300</v>
      </c>
      <c r="D12255" s="52" t="s">
        <v>301</v>
      </c>
      <c r="E12255" s="53" t="str">
        <f t="shared" si="383"/>
        <v>2019_VAALBEMARLE</v>
      </c>
      <c r="F12255" s="52">
        <v>484350</v>
      </c>
      <c r="G12255" s="53">
        <f t="array" ref="G12255">SUM(IF(A12255=A$5:A12255,IF(C12255=C$5:C12255,1,0),0))</f>
        <v>2</v>
      </c>
    </row>
    <row r="12256" spans="1:7" x14ac:dyDescent="0.25">
      <c r="A12256" s="52">
        <v>2019</v>
      </c>
      <c r="B12256" s="53" t="str">
        <f t="shared" si="382"/>
        <v>2019_VA3</v>
      </c>
      <c r="C12256" s="52" t="s">
        <v>300</v>
      </c>
      <c r="D12256" s="52" t="s">
        <v>1457</v>
      </c>
      <c r="E12256" s="53" t="str">
        <f t="shared" si="383"/>
        <v>2019_VAALLEGHANY</v>
      </c>
      <c r="F12256" s="52">
        <v>484350</v>
      </c>
      <c r="G12256" s="53">
        <f t="array" ref="G12256">SUM(IF(A12256=A$5:A12256,IF(C12256=C$5:C12256,1,0),0))</f>
        <v>3</v>
      </c>
    </row>
    <row r="12257" spans="1:7" x14ac:dyDescent="0.25">
      <c r="A12257" s="52">
        <v>2019</v>
      </c>
      <c r="B12257" s="53" t="str">
        <f t="shared" si="382"/>
        <v>2019_VA4</v>
      </c>
      <c r="C12257" s="52" t="s">
        <v>300</v>
      </c>
      <c r="D12257" s="52" t="s">
        <v>302</v>
      </c>
      <c r="E12257" s="53" t="str">
        <f t="shared" si="383"/>
        <v>2019_VAAMELIA</v>
      </c>
      <c r="F12257" s="52">
        <v>535900</v>
      </c>
      <c r="G12257" s="53">
        <f t="array" ref="G12257">SUM(IF(A12257=A$5:A12257,IF(C12257=C$5:C12257,1,0),0))</f>
        <v>4</v>
      </c>
    </row>
    <row r="12258" spans="1:7" x14ac:dyDescent="0.25">
      <c r="A12258" s="52">
        <v>2019</v>
      </c>
      <c r="B12258" s="53" t="str">
        <f t="shared" si="382"/>
        <v>2019_VA5</v>
      </c>
      <c r="C12258" s="52" t="s">
        <v>300</v>
      </c>
      <c r="D12258" s="52" t="s">
        <v>1926</v>
      </c>
      <c r="E12258" s="53" t="str">
        <f t="shared" si="383"/>
        <v>2019_VAAMHERST</v>
      </c>
      <c r="F12258" s="52">
        <v>484350</v>
      </c>
      <c r="G12258" s="53">
        <f t="array" ref="G12258">SUM(IF(A12258=A$5:A12258,IF(C12258=C$5:C12258,1,0),0))</f>
        <v>5</v>
      </c>
    </row>
    <row r="12259" spans="1:7" x14ac:dyDescent="0.25">
      <c r="A12259" s="52">
        <v>2019</v>
      </c>
      <c r="B12259" s="53" t="str">
        <f t="shared" si="382"/>
        <v>2019_VA6</v>
      </c>
      <c r="C12259" s="52" t="s">
        <v>300</v>
      </c>
      <c r="D12259" s="52" t="s">
        <v>1927</v>
      </c>
      <c r="E12259" s="53" t="str">
        <f t="shared" si="383"/>
        <v>2019_VAAPPOMATTOX</v>
      </c>
      <c r="F12259" s="52">
        <v>484350</v>
      </c>
      <c r="G12259" s="53">
        <f t="array" ref="G12259">SUM(IF(A12259=A$5:A12259,IF(C12259=C$5:C12259,1,0),0))</f>
        <v>6</v>
      </c>
    </row>
    <row r="12260" spans="1:7" x14ac:dyDescent="0.25">
      <c r="A12260" s="52">
        <v>2019</v>
      </c>
      <c r="B12260" s="53" t="str">
        <f t="shared" si="382"/>
        <v>2019_VA7</v>
      </c>
      <c r="C12260" s="52" t="s">
        <v>300</v>
      </c>
      <c r="D12260" s="52" t="s">
        <v>303</v>
      </c>
      <c r="E12260" s="53" t="str">
        <f t="shared" si="383"/>
        <v>2019_VAARLINGTON</v>
      </c>
      <c r="F12260" s="52">
        <v>726525</v>
      </c>
      <c r="G12260" s="53">
        <f t="array" ref="G12260">SUM(IF(A12260=A$5:A12260,IF(C12260=C$5:C12260,1,0),0))</f>
        <v>7</v>
      </c>
    </row>
    <row r="12261" spans="1:7" x14ac:dyDescent="0.25">
      <c r="A12261" s="52">
        <v>2019</v>
      </c>
      <c r="B12261" s="53" t="str">
        <f t="shared" si="382"/>
        <v>2019_VA8</v>
      </c>
      <c r="C12261" s="52" t="s">
        <v>300</v>
      </c>
      <c r="D12261" s="52" t="s">
        <v>1928</v>
      </c>
      <c r="E12261" s="53" t="str">
        <f t="shared" si="383"/>
        <v>2019_VAAUGUSTA</v>
      </c>
      <c r="F12261" s="52">
        <v>484350</v>
      </c>
      <c r="G12261" s="53">
        <f t="array" ref="G12261">SUM(IF(A12261=A$5:A12261,IF(C12261=C$5:C12261,1,0),0))</f>
        <v>8</v>
      </c>
    </row>
    <row r="12262" spans="1:7" x14ac:dyDescent="0.25">
      <c r="A12262" s="52">
        <v>2019</v>
      </c>
      <c r="B12262" s="53" t="str">
        <f t="shared" si="382"/>
        <v>2019_VA9</v>
      </c>
      <c r="C12262" s="52" t="s">
        <v>300</v>
      </c>
      <c r="D12262" s="52" t="s">
        <v>1003</v>
      </c>
      <c r="E12262" s="53" t="str">
        <f t="shared" si="383"/>
        <v>2019_VABATH</v>
      </c>
      <c r="F12262" s="52">
        <v>484350</v>
      </c>
      <c r="G12262" s="53">
        <f t="array" ref="G12262">SUM(IF(A12262=A$5:A12262,IF(C12262=C$5:C12262,1,0),0))</f>
        <v>9</v>
      </c>
    </row>
    <row r="12263" spans="1:7" x14ac:dyDescent="0.25">
      <c r="A12263" s="52">
        <v>2019</v>
      </c>
      <c r="B12263" s="53" t="str">
        <f t="shared" si="382"/>
        <v>2019_VA10</v>
      </c>
      <c r="C12263" s="52" t="s">
        <v>300</v>
      </c>
      <c r="D12263" s="52" t="s">
        <v>1636</v>
      </c>
      <c r="E12263" s="53" t="str">
        <f t="shared" si="383"/>
        <v>2019_VABEDFORD</v>
      </c>
      <c r="F12263" s="52">
        <v>484350</v>
      </c>
      <c r="G12263" s="53">
        <f t="array" ref="G12263">SUM(IF(A12263=A$5:A12263,IF(C12263=C$5:C12263,1,0),0))</f>
        <v>10</v>
      </c>
    </row>
    <row r="12264" spans="1:7" x14ac:dyDescent="0.25">
      <c r="A12264" s="52">
        <v>2019</v>
      </c>
      <c r="B12264" s="53" t="str">
        <f t="shared" si="382"/>
        <v>2019_VA11</v>
      </c>
      <c r="C12264" s="52" t="s">
        <v>300</v>
      </c>
      <c r="D12264" s="52" t="s">
        <v>1929</v>
      </c>
      <c r="E12264" s="53" t="str">
        <f t="shared" si="383"/>
        <v>2019_VABLAND</v>
      </c>
      <c r="F12264" s="52">
        <v>484350</v>
      </c>
      <c r="G12264" s="53">
        <f t="array" ref="G12264">SUM(IF(A12264=A$5:A12264,IF(C12264=C$5:C12264,1,0),0))</f>
        <v>11</v>
      </c>
    </row>
    <row r="12265" spans="1:7" x14ac:dyDescent="0.25">
      <c r="A12265" s="52">
        <v>2019</v>
      </c>
      <c r="B12265" s="53" t="str">
        <f t="shared" si="382"/>
        <v>2019_VA12</v>
      </c>
      <c r="C12265" s="52" t="s">
        <v>300</v>
      </c>
      <c r="D12265" s="52" t="s">
        <v>1930</v>
      </c>
      <c r="E12265" s="53" t="str">
        <f t="shared" si="383"/>
        <v>2019_VABOTETOURT</v>
      </c>
      <c r="F12265" s="52">
        <v>484350</v>
      </c>
      <c r="G12265" s="53">
        <f t="array" ref="G12265">SUM(IF(A12265=A$5:A12265,IF(C12265=C$5:C12265,1,0),0))</f>
        <v>12</v>
      </c>
    </row>
    <row r="12266" spans="1:7" x14ac:dyDescent="0.25">
      <c r="A12266" s="52">
        <v>2019</v>
      </c>
      <c r="B12266" s="53" t="str">
        <f t="shared" si="382"/>
        <v>2019_VA13</v>
      </c>
      <c r="C12266" s="52" t="s">
        <v>300</v>
      </c>
      <c r="D12266" s="52" t="s">
        <v>1464</v>
      </c>
      <c r="E12266" s="53" t="str">
        <f t="shared" si="383"/>
        <v>2019_VABRUNSWICK</v>
      </c>
      <c r="F12266" s="52">
        <v>484350</v>
      </c>
      <c r="G12266" s="53">
        <f t="array" ref="G12266">SUM(IF(A12266=A$5:A12266,IF(C12266=C$5:C12266,1,0),0))</f>
        <v>13</v>
      </c>
    </row>
    <row r="12267" spans="1:7" x14ac:dyDescent="0.25">
      <c r="A12267" s="52">
        <v>2019</v>
      </c>
      <c r="B12267" s="53" t="str">
        <f t="shared" si="382"/>
        <v>2019_VA14</v>
      </c>
      <c r="C12267" s="52" t="s">
        <v>300</v>
      </c>
      <c r="D12267" s="52" t="s">
        <v>903</v>
      </c>
      <c r="E12267" s="53" t="str">
        <f t="shared" si="383"/>
        <v>2019_VABUCHANAN</v>
      </c>
      <c r="F12267" s="52">
        <v>484350</v>
      </c>
      <c r="G12267" s="53">
        <f t="array" ref="G12267">SUM(IF(A12267=A$5:A12267,IF(C12267=C$5:C12267,1,0),0))</f>
        <v>14</v>
      </c>
    </row>
    <row r="12268" spans="1:7" x14ac:dyDescent="0.25">
      <c r="A12268" s="52">
        <v>2019</v>
      </c>
      <c r="B12268" s="53" t="str">
        <f t="shared" si="382"/>
        <v>2019_VA15</v>
      </c>
      <c r="C12268" s="52" t="s">
        <v>300</v>
      </c>
      <c r="D12268" s="52" t="s">
        <v>304</v>
      </c>
      <c r="E12268" s="53" t="str">
        <f t="shared" si="383"/>
        <v>2019_VABUCKINGHAM</v>
      </c>
      <c r="F12268" s="52">
        <v>484350</v>
      </c>
      <c r="G12268" s="53">
        <f t="array" ref="G12268">SUM(IF(A12268=A$5:A12268,IF(C12268=C$5:C12268,1,0),0))</f>
        <v>15</v>
      </c>
    </row>
    <row r="12269" spans="1:7" x14ac:dyDescent="0.25">
      <c r="A12269" s="52">
        <v>2019</v>
      </c>
      <c r="B12269" s="53" t="str">
        <f t="shared" si="382"/>
        <v>2019_VA16</v>
      </c>
      <c r="C12269" s="52" t="s">
        <v>300</v>
      </c>
      <c r="D12269" s="52" t="s">
        <v>1013</v>
      </c>
      <c r="E12269" s="53" t="str">
        <f t="shared" si="383"/>
        <v>2019_VACAMPBELL</v>
      </c>
      <c r="F12269" s="52">
        <v>484350</v>
      </c>
      <c r="G12269" s="53">
        <f t="array" ref="G12269">SUM(IF(A12269=A$5:A12269,IF(C12269=C$5:C12269,1,0),0))</f>
        <v>16</v>
      </c>
    </row>
    <row r="12270" spans="1:7" x14ac:dyDescent="0.25">
      <c r="A12270" s="52">
        <v>2019</v>
      </c>
      <c r="B12270" s="53" t="str">
        <f t="shared" si="382"/>
        <v>2019_VA17</v>
      </c>
      <c r="C12270" s="52" t="s">
        <v>300</v>
      </c>
      <c r="D12270" s="52" t="s">
        <v>305</v>
      </c>
      <c r="E12270" s="53" t="str">
        <f t="shared" si="383"/>
        <v>2019_VACAROLINE</v>
      </c>
      <c r="F12270" s="52">
        <v>535900</v>
      </c>
      <c r="G12270" s="53">
        <f t="array" ref="G12270">SUM(IF(A12270=A$5:A12270,IF(C12270=C$5:C12270,1,0),0))</f>
        <v>17</v>
      </c>
    </row>
    <row r="12271" spans="1:7" x14ac:dyDescent="0.25">
      <c r="A12271" s="52">
        <v>2019</v>
      </c>
      <c r="B12271" s="53" t="str">
        <f t="shared" si="382"/>
        <v>2019_VA18</v>
      </c>
      <c r="C12271" s="52" t="s">
        <v>300</v>
      </c>
      <c r="D12271" s="52" t="s">
        <v>227</v>
      </c>
      <c r="E12271" s="53" t="str">
        <f t="shared" si="383"/>
        <v>2019_VACARROLL</v>
      </c>
      <c r="F12271" s="52">
        <v>484350</v>
      </c>
      <c r="G12271" s="53">
        <f t="array" ref="G12271">SUM(IF(A12271=A$5:A12271,IF(C12271=C$5:C12271,1,0),0))</f>
        <v>18</v>
      </c>
    </row>
    <row r="12272" spans="1:7" x14ac:dyDescent="0.25">
      <c r="A12272" s="52">
        <v>2019</v>
      </c>
      <c r="B12272" s="53" t="str">
        <f t="shared" si="382"/>
        <v>2019_VA19</v>
      </c>
      <c r="C12272" s="52" t="s">
        <v>300</v>
      </c>
      <c r="D12272" s="52" t="s">
        <v>306</v>
      </c>
      <c r="E12272" s="53" t="str">
        <f t="shared" si="383"/>
        <v>2019_VACHARLES CITY</v>
      </c>
      <c r="F12272" s="52">
        <v>535900</v>
      </c>
      <c r="G12272" s="53">
        <f t="array" ref="G12272">SUM(IF(A12272=A$5:A12272,IF(C12272=C$5:C12272,1,0),0))</f>
        <v>19</v>
      </c>
    </row>
    <row r="12273" spans="1:7" x14ac:dyDescent="0.25">
      <c r="A12273" s="52">
        <v>2019</v>
      </c>
      <c r="B12273" s="53" t="str">
        <f t="shared" si="382"/>
        <v>2019_VA20</v>
      </c>
      <c r="C12273" s="52" t="s">
        <v>300</v>
      </c>
      <c r="D12273" s="52" t="s">
        <v>632</v>
      </c>
      <c r="E12273" s="53" t="str">
        <f t="shared" si="383"/>
        <v>2019_VACHARLOTTE</v>
      </c>
      <c r="F12273" s="52">
        <v>484350</v>
      </c>
      <c r="G12273" s="53">
        <f t="array" ref="G12273">SUM(IF(A12273=A$5:A12273,IF(C12273=C$5:C12273,1,0),0))</f>
        <v>20</v>
      </c>
    </row>
    <row r="12274" spans="1:7" x14ac:dyDescent="0.25">
      <c r="A12274" s="52">
        <v>2019</v>
      </c>
      <c r="B12274" s="53" t="str">
        <f t="shared" si="382"/>
        <v>2019_VA21</v>
      </c>
      <c r="C12274" s="52" t="s">
        <v>300</v>
      </c>
      <c r="D12274" s="52" t="s">
        <v>307</v>
      </c>
      <c r="E12274" s="53" t="str">
        <f t="shared" si="383"/>
        <v>2019_VACHESTERFIELD</v>
      </c>
      <c r="F12274" s="52">
        <v>535900</v>
      </c>
      <c r="G12274" s="53">
        <f t="array" ref="G12274">SUM(IF(A12274=A$5:A12274,IF(C12274=C$5:C12274,1,0),0))</f>
        <v>21</v>
      </c>
    </row>
    <row r="12275" spans="1:7" x14ac:dyDescent="0.25">
      <c r="A12275" s="52">
        <v>2019</v>
      </c>
      <c r="B12275" s="53" t="str">
        <f t="shared" si="382"/>
        <v>2019_VA22</v>
      </c>
      <c r="C12275" s="52" t="s">
        <v>300</v>
      </c>
      <c r="D12275" s="52" t="s">
        <v>308</v>
      </c>
      <c r="E12275" s="53" t="str">
        <f t="shared" si="383"/>
        <v>2019_VACLARKE</v>
      </c>
      <c r="F12275" s="52">
        <v>726525</v>
      </c>
      <c r="G12275" s="53">
        <f t="array" ref="G12275">SUM(IF(A12275=A$5:A12275,IF(C12275=C$5:C12275,1,0),0))</f>
        <v>22</v>
      </c>
    </row>
    <row r="12276" spans="1:7" x14ac:dyDescent="0.25">
      <c r="A12276" s="52">
        <v>2019</v>
      </c>
      <c r="B12276" s="53" t="str">
        <f t="shared" si="382"/>
        <v>2019_VA23</v>
      </c>
      <c r="C12276" s="52" t="s">
        <v>300</v>
      </c>
      <c r="D12276" s="52" t="s">
        <v>1586</v>
      </c>
      <c r="E12276" s="53" t="str">
        <f t="shared" si="383"/>
        <v>2019_VACRAIG</v>
      </c>
      <c r="F12276" s="52">
        <v>484350</v>
      </c>
      <c r="G12276" s="53">
        <f t="array" ref="G12276">SUM(IF(A12276=A$5:A12276,IF(C12276=C$5:C12276,1,0),0))</f>
        <v>23</v>
      </c>
    </row>
    <row r="12277" spans="1:7" x14ac:dyDescent="0.25">
      <c r="A12277" s="52">
        <v>2019</v>
      </c>
      <c r="B12277" s="53" t="str">
        <f t="shared" si="382"/>
        <v>2019_VA24</v>
      </c>
      <c r="C12277" s="52" t="s">
        <v>300</v>
      </c>
      <c r="D12277" s="52" t="s">
        <v>309</v>
      </c>
      <c r="E12277" s="53" t="str">
        <f t="shared" si="383"/>
        <v>2019_VACULPEPER</v>
      </c>
      <c r="F12277" s="52">
        <v>726525</v>
      </c>
      <c r="G12277" s="53">
        <f t="array" ref="G12277">SUM(IF(A12277=A$5:A12277,IF(C12277=C$5:C12277,1,0),0))</f>
        <v>24</v>
      </c>
    </row>
    <row r="12278" spans="1:7" x14ac:dyDescent="0.25">
      <c r="A12278" s="52">
        <v>2019</v>
      </c>
      <c r="B12278" s="53" t="str">
        <f t="shared" si="382"/>
        <v>2019_VA25</v>
      </c>
      <c r="C12278" s="52" t="s">
        <v>300</v>
      </c>
      <c r="D12278" s="52" t="s">
        <v>310</v>
      </c>
      <c r="E12278" s="53" t="str">
        <f t="shared" si="383"/>
        <v>2019_VACUMBERLAND</v>
      </c>
      <c r="F12278" s="52">
        <v>535900</v>
      </c>
      <c r="G12278" s="53">
        <f t="array" ref="G12278">SUM(IF(A12278=A$5:A12278,IF(C12278=C$5:C12278,1,0),0))</f>
        <v>25</v>
      </c>
    </row>
    <row r="12279" spans="1:7" x14ac:dyDescent="0.25">
      <c r="A12279" s="52">
        <v>2019</v>
      </c>
      <c r="B12279" s="53" t="str">
        <f t="shared" si="382"/>
        <v>2019_VA26</v>
      </c>
      <c r="C12279" s="52" t="s">
        <v>300</v>
      </c>
      <c r="D12279" s="52" t="s">
        <v>1931</v>
      </c>
      <c r="E12279" s="53" t="str">
        <f t="shared" si="383"/>
        <v>2019_VADICKENSON</v>
      </c>
      <c r="F12279" s="52">
        <v>484350</v>
      </c>
      <c r="G12279" s="53">
        <f t="array" ref="G12279">SUM(IF(A12279=A$5:A12279,IF(C12279=C$5:C12279,1,0),0))</f>
        <v>26</v>
      </c>
    </row>
    <row r="12280" spans="1:7" x14ac:dyDescent="0.25">
      <c r="A12280" s="52">
        <v>2019</v>
      </c>
      <c r="B12280" s="53" t="str">
        <f t="shared" si="382"/>
        <v>2019_VA27</v>
      </c>
      <c r="C12280" s="52" t="s">
        <v>300</v>
      </c>
      <c r="D12280" s="52" t="s">
        <v>311</v>
      </c>
      <c r="E12280" s="53" t="str">
        <f t="shared" si="383"/>
        <v>2019_VADINWIDDIE</v>
      </c>
      <c r="F12280" s="52">
        <v>535900</v>
      </c>
      <c r="G12280" s="53">
        <f t="array" ref="G12280">SUM(IF(A12280=A$5:A12280,IF(C12280=C$5:C12280,1,0),0))</f>
        <v>27</v>
      </c>
    </row>
    <row r="12281" spans="1:7" x14ac:dyDescent="0.25">
      <c r="A12281" s="52">
        <v>2019</v>
      </c>
      <c r="B12281" s="53" t="str">
        <f t="shared" si="382"/>
        <v>2019_VA28</v>
      </c>
      <c r="C12281" s="52" t="s">
        <v>300</v>
      </c>
      <c r="D12281" s="52" t="s">
        <v>239</v>
      </c>
      <c r="E12281" s="53" t="str">
        <f t="shared" si="383"/>
        <v>2019_VAESSEX</v>
      </c>
      <c r="F12281" s="52">
        <v>484350</v>
      </c>
      <c r="G12281" s="53">
        <f t="array" ref="G12281">SUM(IF(A12281=A$5:A12281,IF(C12281=C$5:C12281,1,0),0))</f>
        <v>28</v>
      </c>
    </row>
    <row r="12282" spans="1:7" x14ac:dyDescent="0.25">
      <c r="A12282" s="52">
        <v>2019</v>
      </c>
      <c r="B12282" s="53" t="str">
        <f t="shared" si="382"/>
        <v>2019_VA29</v>
      </c>
      <c r="C12282" s="52" t="s">
        <v>300</v>
      </c>
      <c r="D12282" s="52" t="s">
        <v>312</v>
      </c>
      <c r="E12282" s="53" t="str">
        <f t="shared" si="383"/>
        <v>2019_VAFAIRFAX</v>
      </c>
      <c r="F12282" s="52">
        <v>726525</v>
      </c>
      <c r="G12282" s="53">
        <f t="array" ref="G12282">SUM(IF(A12282=A$5:A12282,IF(C12282=C$5:C12282,1,0),0))</f>
        <v>29</v>
      </c>
    </row>
    <row r="12283" spans="1:7" x14ac:dyDescent="0.25">
      <c r="A12283" s="52">
        <v>2019</v>
      </c>
      <c r="B12283" s="53" t="str">
        <f t="shared" si="382"/>
        <v>2019_VA30</v>
      </c>
      <c r="C12283" s="52" t="s">
        <v>300</v>
      </c>
      <c r="D12283" s="52" t="s">
        <v>313</v>
      </c>
      <c r="E12283" s="53" t="str">
        <f t="shared" si="383"/>
        <v>2019_VAFAUQUIER</v>
      </c>
      <c r="F12283" s="52">
        <v>726525</v>
      </c>
      <c r="G12283" s="53">
        <f t="array" ref="G12283">SUM(IF(A12283=A$5:A12283,IF(C12283=C$5:C12283,1,0),0))</f>
        <v>30</v>
      </c>
    </row>
    <row r="12284" spans="1:7" x14ac:dyDescent="0.25">
      <c r="A12284" s="52">
        <v>2019</v>
      </c>
      <c r="B12284" s="53" t="str">
        <f t="shared" si="382"/>
        <v>2019_VA31</v>
      </c>
      <c r="C12284" s="52" t="s">
        <v>300</v>
      </c>
      <c r="D12284" s="52" t="s">
        <v>713</v>
      </c>
      <c r="E12284" s="53" t="str">
        <f t="shared" si="383"/>
        <v>2019_VAFLOYD</v>
      </c>
      <c r="F12284" s="52">
        <v>484350</v>
      </c>
      <c r="G12284" s="53">
        <f t="array" ref="G12284">SUM(IF(A12284=A$5:A12284,IF(C12284=C$5:C12284,1,0),0))</f>
        <v>31</v>
      </c>
    </row>
    <row r="12285" spans="1:7" x14ac:dyDescent="0.25">
      <c r="A12285" s="52">
        <v>2019</v>
      </c>
      <c r="B12285" s="53" t="str">
        <f t="shared" si="382"/>
        <v>2019_VA32</v>
      </c>
      <c r="C12285" s="52" t="s">
        <v>300</v>
      </c>
      <c r="D12285" s="52" t="s">
        <v>314</v>
      </c>
      <c r="E12285" s="53" t="str">
        <f t="shared" si="383"/>
        <v>2019_VAFLUVANNA</v>
      </c>
      <c r="F12285" s="52">
        <v>484350</v>
      </c>
      <c r="G12285" s="53">
        <f t="array" ref="G12285">SUM(IF(A12285=A$5:A12285,IF(C12285=C$5:C12285,1,0),0))</f>
        <v>32</v>
      </c>
    </row>
    <row r="12286" spans="1:7" x14ac:dyDescent="0.25">
      <c r="A12286" s="52">
        <v>2019</v>
      </c>
      <c r="B12286" s="53" t="str">
        <f t="shared" si="382"/>
        <v>2019_VA33</v>
      </c>
      <c r="C12286" s="52" t="s">
        <v>300</v>
      </c>
      <c r="D12286" s="52" t="s">
        <v>455</v>
      </c>
      <c r="E12286" s="53" t="str">
        <f t="shared" si="383"/>
        <v>2019_VAFRANKLIN</v>
      </c>
      <c r="F12286" s="52">
        <v>484350</v>
      </c>
      <c r="G12286" s="53">
        <f t="array" ref="G12286">SUM(IF(A12286=A$5:A12286,IF(C12286=C$5:C12286,1,0),0))</f>
        <v>33</v>
      </c>
    </row>
    <row r="12287" spans="1:7" x14ac:dyDescent="0.25">
      <c r="A12287" s="52">
        <v>2019</v>
      </c>
      <c r="B12287" s="53" t="str">
        <f t="shared" si="382"/>
        <v>2019_VA34</v>
      </c>
      <c r="C12287" s="52" t="s">
        <v>300</v>
      </c>
      <c r="D12287" s="52" t="s">
        <v>229</v>
      </c>
      <c r="E12287" s="53" t="str">
        <f t="shared" si="383"/>
        <v>2019_VAFREDERICK</v>
      </c>
      <c r="F12287" s="52">
        <v>484350</v>
      </c>
      <c r="G12287" s="53">
        <f t="array" ref="G12287">SUM(IF(A12287=A$5:A12287,IF(C12287=C$5:C12287,1,0),0))</f>
        <v>34</v>
      </c>
    </row>
    <row r="12288" spans="1:7" x14ac:dyDescent="0.25">
      <c r="A12288" s="52">
        <v>2019</v>
      </c>
      <c r="B12288" s="53" t="str">
        <f t="shared" si="382"/>
        <v>2019_VA35</v>
      </c>
      <c r="C12288" s="52" t="s">
        <v>300</v>
      </c>
      <c r="D12288" s="52" t="s">
        <v>1732</v>
      </c>
      <c r="E12288" s="53" t="str">
        <f t="shared" si="383"/>
        <v>2019_VAGILES</v>
      </c>
      <c r="F12288" s="52">
        <v>484350</v>
      </c>
      <c r="G12288" s="53">
        <f t="array" ref="G12288">SUM(IF(A12288=A$5:A12288,IF(C12288=C$5:C12288,1,0),0))</f>
        <v>35</v>
      </c>
    </row>
    <row r="12289" spans="1:7" x14ac:dyDescent="0.25">
      <c r="A12289" s="52">
        <v>2019</v>
      </c>
      <c r="B12289" s="53" t="str">
        <f t="shared" si="382"/>
        <v>2019_VA36</v>
      </c>
      <c r="C12289" s="52" t="s">
        <v>300</v>
      </c>
      <c r="D12289" s="52" t="s">
        <v>315</v>
      </c>
      <c r="E12289" s="53" t="str">
        <f t="shared" si="383"/>
        <v>2019_VAGLOUCESTER</v>
      </c>
      <c r="F12289" s="52">
        <v>484350</v>
      </c>
      <c r="G12289" s="53">
        <f t="array" ref="G12289">SUM(IF(A12289=A$5:A12289,IF(C12289=C$5:C12289,1,0),0))</f>
        <v>36</v>
      </c>
    </row>
    <row r="12290" spans="1:7" x14ac:dyDescent="0.25">
      <c r="A12290" s="52">
        <v>2019</v>
      </c>
      <c r="B12290" s="53" t="str">
        <f t="shared" si="382"/>
        <v>2019_VA37</v>
      </c>
      <c r="C12290" s="52" t="s">
        <v>300</v>
      </c>
      <c r="D12290" s="52" t="s">
        <v>316</v>
      </c>
      <c r="E12290" s="53" t="str">
        <f t="shared" si="383"/>
        <v>2019_VAGOOCHLAND</v>
      </c>
      <c r="F12290" s="52">
        <v>535900</v>
      </c>
      <c r="G12290" s="53">
        <f t="array" ref="G12290">SUM(IF(A12290=A$5:A12290,IF(C12290=C$5:C12290,1,0),0))</f>
        <v>37</v>
      </c>
    </row>
    <row r="12291" spans="1:7" x14ac:dyDescent="0.25">
      <c r="A12291" s="52">
        <v>2019</v>
      </c>
      <c r="B12291" s="53" t="str">
        <f t="shared" si="382"/>
        <v>2019_VA38</v>
      </c>
      <c r="C12291" s="52" t="s">
        <v>300</v>
      </c>
      <c r="D12291" s="52" t="s">
        <v>1023</v>
      </c>
      <c r="E12291" s="53" t="str">
        <f t="shared" si="383"/>
        <v>2019_VAGRAYSON</v>
      </c>
      <c r="F12291" s="52">
        <v>484350</v>
      </c>
      <c r="G12291" s="53">
        <f t="array" ref="G12291">SUM(IF(A12291=A$5:A12291,IF(C12291=C$5:C12291,1,0),0))</f>
        <v>38</v>
      </c>
    </row>
    <row r="12292" spans="1:7" x14ac:dyDescent="0.25">
      <c r="A12292" s="52">
        <v>2019</v>
      </c>
      <c r="B12292" s="53" t="str">
        <f t="shared" si="382"/>
        <v>2019_VA39</v>
      </c>
      <c r="C12292" s="52" t="s">
        <v>300</v>
      </c>
      <c r="D12292" s="52" t="s">
        <v>212</v>
      </c>
      <c r="E12292" s="53" t="str">
        <f t="shared" si="383"/>
        <v>2019_VAGREENE</v>
      </c>
      <c r="F12292" s="52">
        <v>484350</v>
      </c>
      <c r="G12292" s="53">
        <f t="array" ref="G12292">SUM(IF(A12292=A$5:A12292,IF(C12292=C$5:C12292,1,0),0))</f>
        <v>39</v>
      </c>
    </row>
    <row r="12293" spans="1:7" x14ac:dyDescent="0.25">
      <c r="A12293" s="52">
        <v>2019</v>
      </c>
      <c r="B12293" s="53" t="str">
        <f t="shared" si="382"/>
        <v>2019_VA40</v>
      </c>
      <c r="C12293" s="52" t="s">
        <v>300</v>
      </c>
      <c r="D12293" s="52" t="s">
        <v>1932</v>
      </c>
      <c r="E12293" s="53" t="str">
        <f t="shared" si="383"/>
        <v>2019_VAGREENSVILLE</v>
      </c>
      <c r="F12293" s="52">
        <v>484350</v>
      </c>
      <c r="G12293" s="53">
        <f t="array" ref="G12293">SUM(IF(A12293=A$5:A12293,IF(C12293=C$5:C12293,1,0),0))</f>
        <v>40</v>
      </c>
    </row>
    <row r="12294" spans="1:7" x14ac:dyDescent="0.25">
      <c r="A12294" s="52">
        <v>2019</v>
      </c>
      <c r="B12294" s="53" t="str">
        <f t="shared" ref="B12294:B12357" si="384">A12294&amp;"_"&amp;C12294&amp;G12294</f>
        <v>2019_VA41</v>
      </c>
      <c r="C12294" s="52" t="s">
        <v>300</v>
      </c>
      <c r="D12294" s="52" t="s">
        <v>1481</v>
      </c>
      <c r="E12294" s="53" t="str">
        <f t="shared" ref="E12294:E12357" si="385">A12294&amp;"_"&amp;C12294&amp;D12294</f>
        <v>2019_VAHALIFAX</v>
      </c>
      <c r="F12294" s="52">
        <v>484350</v>
      </c>
      <c r="G12294" s="53">
        <f t="array" ref="G12294">SUM(IF(A12294=A$5:A12294,IF(C12294=C$5:C12294,1,0),0))</f>
        <v>41</v>
      </c>
    </row>
    <row r="12295" spans="1:7" x14ac:dyDescent="0.25">
      <c r="A12295" s="52">
        <v>2019</v>
      </c>
      <c r="B12295" s="53" t="str">
        <f t="shared" si="384"/>
        <v>2019_VA42</v>
      </c>
      <c r="C12295" s="52" t="s">
        <v>300</v>
      </c>
      <c r="D12295" s="52" t="s">
        <v>317</v>
      </c>
      <c r="E12295" s="53" t="str">
        <f t="shared" si="385"/>
        <v>2019_VAHANOVER</v>
      </c>
      <c r="F12295" s="52">
        <v>535900</v>
      </c>
      <c r="G12295" s="53">
        <f t="array" ref="G12295">SUM(IF(A12295=A$5:A12295,IF(C12295=C$5:C12295,1,0),0))</f>
        <v>42</v>
      </c>
    </row>
    <row r="12296" spans="1:7" x14ac:dyDescent="0.25">
      <c r="A12296" s="52">
        <v>2019</v>
      </c>
      <c r="B12296" s="53" t="str">
        <f t="shared" si="384"/>
        <v>2019_VA43</v>
      </c>
      <c r="C12296" s="52" t="s">
        <v>300</v>
      </c>
      <c r="D12296" s="52" t="s">
        <v>318</v>
      </c>
      <c r="E12296" s="53" t="str">
        <f t="shared" si="385"/>
        <v>2019_VAHENRICO</v>
      </c>
      <c r="F12296" s="52">
        <v>535900</v>
      </c>
      <c r="G12296" s="53">
        <f t="array" ref="G12296">SUM(IF(A12296=A$5:A12296,IF(C12296=C$5:C12296,1,0),0))</f>
        <v>43</v>
      </c>
    </row>
    <row r="12297" spans="1:7" x14ac:dyDescent="0.25">
      <c r="A12297" s="52">
        <v>2019</v>
      </c>
      <c r="B12297" s="53" t="str">
        <f t="shared" si="384"/>
        <v>2019_VA44</v>
      </c>
      <c r="C12297" s="52" t="s">
        <v>300</v>
      </c>
      <c r="D12297" s="52" t="s">
        <v>458</v>
      </c>
      <c r="E12297" s="53" t="str">
        <f t="shared" si="385"/>
        <v>2019_VAHENRY</v>
      </c>
      <c r="F12297" s="52">
        <v>484350</v>
      </c>
      <c r="G12297" s="53">
        <f t="array" ref="G12297">SUM(IF(A12297=A$5:A12297,IF(C12297=C$5:C12297,1,0),0))</f>
        <v>44</v>
      </c>
    </row>
    <row r="12298" spans="1:7" x14ac:dyDescent="0.25">
      <c r="A12298" s="52">
        <v>2019</v>
      </c>
      <c r="B12298" s="53" t="str">
        <f t="shared" si="384"/>
        <v>2019_VA45</v>
      </c>
      <c r="C12298" s="52" t="s">
        <v>300</v>
      </c>
      <c r="D12298" s="52" t="s">
        <v>1557</v>
      </c>
      <c r="E12298" s="53" t="str">
        <f t="shared" si="385"/>
        <v>2019_VAHIGHLAND</v>
      </c>
      <c r="F12298" s="52">
        <v>484350</v>
      </c>
      <c r="G12298" s="53">
        <f t="array" ref="G12298">SUM(IF(A12298=A$5:A12298,IF(C12298=C$5:C12298,1,0),0))</f>
        <v>45</v>
      </c>
    </row>
    <row r="12299" spans="1:7" x14ac:dyDescent="0.25">
      <c r="A12299" s="52">
        <v>2019</v>
      </c>
      <c r="B12299" s="53" t="str">
        <f t="shared" si="384"/>
        <v>2019_VA46</v>
      </c>
      <c r="C12299" s="52" t="s">
        <v>300</v>
      </c>
      <c r="D12299" s="52" t="s">
        <v>319</v>
      </c>
      <c r="E12299" s="53" t="str">
        <f t="shared" si="385"/>
        <v>2019_VAISLE OF WIGHT</v>
      </c>
      <c r="F12299" s="52">
        <v>484350</v>
      </c>
      <c r="G12299" s="53">
        <f t="array" ref="G12299">SUM(IF(A12299=A$5:A12299,IF(C12299=C$5:C12299,1,0),0))</f>
        <v>46</v>
      </c>
    </row>
    <row r="12300" spans="1:7" x14ac:dyDescent="0.25">
      <c r="A12300" s="52">
        <v>2019</v>
      </c>
      <c r="B12300" s="53" t="str">
        <f t="shared" si="384"/>
        <v>2019_VA47</v>
      </c>
      <c r="C12300" s="52" t="s">
        <v>300</v>
      </c>
      <c r="D12300" s="52" t="s">
        <v>320</v>
      </c>
      <c r="E12300" s="53" t="str">
        <f t="shared" si="385"/>
        <v>2019_VAJAMES CITY</v>
      </c>
      <c r="F12300" s="52">
        <v>484350</v>
      </c>
      <c r="G12300" s="53">
        <f t="array" ref="G12300">SUM(IF(A12300=A$5:A12300,IF(C12300=C$5:C12300,1,0),0))</f>
        <v>47</v>
      </c>
    </row>
    <row r="12301" spans="1:7" x14ac:dyDescent="0.25">
      <c r="A12301" s="52">
        <v>2019</v>
      </c>
      <c r="B12301" s="53" t="str">
        <f t="shared" si="384"/>
        <v>2019_VA48</v>
      </c>
      <c r="C12301" s="52" t="s">
        <v>300</v>
      </c>
      <c r="D12301" s="52" t="s">
        <v>321</v>
      </c>
      <c r="E12301" s="53" t="str">
        <f t="shared" si="385"/>
        <v>2019_VAKING AND QUEEN</v>
      </c>
      <c r="F12301" s="52">
        <v>535900</v>
      </c>
      <c r="G12301" s="53">
        <f t="array" ref="G12301">SUM(IF(A12301=A$5:A12301,IF(C12301=C$5:C12301,1,0),0))</f>
        <v>48</v>
      </c>
    </row>
    <row r="12302" spans="1:7" x14ac:dyDescent="0.25">
      <c r="A12302" s="52">
        <v>2019</v>
      </c>
      <c r="B12302" s="53" t="str">
        <f t="shared" si="384"/>
        <v>2019_VA49</v>
      </c>
      <c r="C12302" s="52" t="s">
        <v>300</v>
      </c>
      <c r="D12302" s="52" t="s">
        <v>1933</v>
      </c>
      <c r="E12302" s="53" t="str">
        <f t="shared" si="385"/>
        <v>2019_VAKING GEORGE</v>
      </c>
      <c r="F12302" s="52">
        <v>484350</v>
      </c>
      <c r="G12302" s="53">
        <f t="array" ref="G12302">SUM(IF(A12302=A$5:A12302,IF(C12302=C$5:C12302,1,0),0))</f>
        <v>49</v>
      </c>
    </row>
    <row r="12303" spans="1:7" x14ac:dyDescent="0.25">
      <c r="A12303" s="52">
        <v>2019</v>
      </c>
      <c r="B12303" s="53" t="str">
        <f t="shared" si="384"/>
        <v>2019_VA50</v>
      </c>
      <c r="C12303" s="52" t="s">
        <v>300</v>
      </c>
      <c r="D12303" s="52" t="s">
        <v>322</v>
      </c>
      <c r="E12303" s="53" t="str">
        <f t="shared" si="385"/>
        <v>2019_VAKING WILLIAM</v>
      </c>
      <c r="F12303" s="52">
        <v>535900</v>
      </c>
      <c r="G12303" s="53">
        <f t="array" ref="G12303">SUM(IF(A12303=A$5:A12303,IF(C12303=C$5:C12303,1,0),0))</f>
        <v>50</v>
      </c>
    </row>
    <row r="12304" spans="1:7" x14ac:dyDescent="0.25">
      <c r="A12304" s="52">
        <v>2019</v>
      </c>
      <c r="B12304" s="53" t="str">
        <f t="shared" si="384"/>
        <v>2019_VA51</v>
      </c>
      <c r="C12304" s="52" t="s">
        <v>300</v>
      </c>
      <c r="D12304" s="52" t="s">
        <v>323</v>
      </c>
      <c r="E12304" s="53" t="str">
        <f t="shared" si="385"/>
        <v>2019_VALANCASTER</v>
      </c>
      <c r="F12304" s="52">
        <v>484350</v>
      </c>
      <c r="G12304" s="53">
        <f t="array" ref="G12304">SUM(IF(A12304=A$5:A12304,IF(C12304=C$5:C12304,1,0),0))</f>
        <v>51</v>
      </c>
    </row>
    <row r="12305" spans="1:7" x14ac:dyDescent="0.25">
      <c r="A12305" s="52">
        <v>2019</v>
      </c>
      <c r="B12305" s="53" t="str">
        <f t="shared" si="384"/>
        <v>2019_VA52</v>
      </c>
      <c r="C12305" s="52" t="s">
        <v>300</v>
      </c>
      <c r="D12305" s="52" t="s">
        <v>464</v>
      </c>
      <c r="E12305" s="53" t="str">
        <f t="shared" si="385"/>
        <v>2019_VALEE</v>
      </c>
      <c r="F12305" s="52">
        <v>484350</v>
      </c>
      <c r="G12305" s="53">
        <f t="array" ref="G12305">SUM(IF(A12305=A$5:A12305,IF(C12305=C$5:C12305,1,0),0))</f>
        <v>52</v>
      </c>
    </row>
    <row r="12306" spans="1:7" x14ac:dyDescent="0.25">
      <c r="A12306" s="52">
        <v>2019</v>
      </c>
      <c r="B12306" s="53" t="str">
        <f t="shared" si="384"/>
        <v>2019_VA53</v>
      </c>
      <c r="C12306" s="52" t="s">
        <v>300</v>
      </c>
      <c r="D12306" s="52" t="s">
        <v>324</v>
      </c>
      <c r="E12306" s="53" t="str">
        <f t="shared" si="385"/>
        <v>2019_VALOUDOUN</v>
      </c>
      <c r="F12306" s="52">
        <v>726525</v>
      </c>
      <c r="G12306" s="53">
        <f t="array" ref="G12306">SUM(IF(A12306=A$5:A12306,IF(C12306=C$5:C12306,1,0),0))</f>
        <v>53</v>
      </c>
    </row>
    <row r="12307" spans="1:7" x14ac:dyDescent="0.25">
      <c r="A12307" s="52">
        <v>2019</v>
      </c>
      <c r="B12307" s="53" t="str">
        <f t="shared" si="384"/>
        <v>2019_VA54</v>
      </c>
      <c r="C12307" s="52" t="s">
        <v>300</v>
      </c>
      <c r="D12307" s="52" t="s">
        <v>325</v>
      </c>
      <c r="E12307" s="53" t="str">
        <f t="shared" si="385"/>
        <v>2019_VALOUISA</v>
      </c>
      <c r="F12307" s="52">
        <v>535900</v>
      </c>
      <c r="G12307" s="53">
        <f t="array" ref="G12307">SUM(IF(A12307=A$5:A12307,IF(C12307=C$5:C12307,1,0),0))</f>
        <v>54</v>
      </c>
    </row>
    <row r="12308" spans="1:7" x14ac:dyDescent="0.25">
      <c r="A12308" s="52">
        <v>2019</v>
      </c>
      <c r="B12308" s="53" t="str">
        <f t="shared" si="384"/>
        <v>2019_VA55</v>
      </c>
      <c r="C12308" s="52" t="s">
        <v>300</v>
      </c>
      <c r="D12308" s="52" t="s">
        <v>1934</v>
      </c>
      <c r="E12308" s="53" t="str">
        <f t="shared" si="385"/>
        <v>2019_VALUNENBURG</v>
      </c>
      <c r="F12308" s="52">
        <v>484350</v>
      </c>
      <c r="G12308" s="53">
        <f t="array" ref="G12308">SUM(IF(A12308=A$5:A12308,IF(C12308=C$5:C12308,1,0),0))</f>
        <v>55</v>
      </c>
    </row>
    <row r="12309" spans="1:7" x14ac:dyDescent="0.25">
      <c r="A12309" s="52">
        <v>2019</v>
      </c>
      <c r="B12309" s="53" t="str">
        <f t="shared" si="384"/>
        <v>2019_VA56</v>
      </c>
      <c r="C12309" s="52" t="s">
        <v>300</v>
      </c>
      <c r="D12309" s="52" t="s">
        <v>467</v>
      </c>
      <c r="E12309" s="53" t="str">
        <f t="shared" si="385"/>
        <v>2019_VAMADISON</v>
      </c>
      <c r="F12309" s="52">
        <v>484350</v>
      </c>
      <c r="G12309" s="53">
        <f t="array" ref="G12309">SUM(IF(A12309=A$5:A12309,IF(C12309=C$5:C12309,1,0),0))</f>
        <v>56</v>
      </c>
    </row>
    <row r="12310" spans="1:7" x14ac:dyDescent="0.25">
      <c r="A12310" s="52">
        <v>2019</v>
      </c>
      <c r="B12310" s="53" t="str">
        <f t="shared" si="384"/>
        <v>2019_VA57</v>
      </c>
      <c r="C12310" s="52" t="s">
        <v>300</v>
      </c>
      <c r="D12310" s="52" t="s">
        <v>326</v>
      </c>
      <c r="E12310" s="53" t="str">
        <f t="shared" si="385"/>
        <v>2019_VAMATHEWS</v>
      </c>
      <c r="F12310" s="52">
        <v>484350</v>
      </c>
      <c r="G12310" s="53">
        <f t="array" ref="G12310">SUM(IF(A12310=A$5:A12310,IF(C12310=C$5:C12310,1,0),0))</f>
        <v>57</v>
      </c>
    </row>
    <row r="12311" spans="1:7" x14ac:dyDescent="0.25">
      <c r="A12311" s="52">
        <v>2019</v>
      </c>
      <c r="B12311" s="53" t="str">
        <f t="shared" si="384"/>
        <v>2019_VA58</v>
      </c>
      <c r="C12311" s="52" t="s">
        <v>300</v>
      </c>
      <c r="D12311" s="52" t="s">
        <v>1490</v>
      </c>
      <c r="E12311" s="53" t="str">
        <f t="shared" si="385"/>
        <v>2019_VAMECKLENBURG</v>
      </c>
      <c r="F12311" s="52">
        <v>484350</v>
      </c>
      <c r="G12311" s="53">
        <f t="array" ref="G12311">SUM(IF(A12311=A$5:A12311,IF(C12311=C$5:C12311,1,0),0))</f>
        <v>58</v>
      </c>
    </row>
    <row r="12312" spans="1:7" x14ac:dyDescent="0.25">
      <c r="A12312" s="52">
        <v>2019</v>
      </c>
      <c r="B12312" s="53" t="str">
        <f t="shared" si="384"/>
        <v>2019_VA59</v>
      </c>
      <c r="C12312" s="52" t="s">
        <v>300</v>
      </c>
      <c r="D12312" s="52" t="s">
        <v>240</v>
      </c>
      <c r="E12312" s="53" t="str">
        <f t="shared" si="385"/>
        <v>2019_VAMIDDLESEX</v>
      </c>
      <c r="F12312" s="52">
        <v>484350</v>
      </c>
      <c r="G12312" s="53">
        <f t="array" ref="G12312">SUM(IF(A12312=A$5:A12312,IF(C12312=C$5:C12312,1,0),0))</f>
        <v>59</v>
      </c>
    </row>
    <row r="12313" spans="1:7" x14ac:dyDescent="0.25">
      <c r="A12313" s="52">
        <v>2019</v>
      </c>
      <c r="B12313" s="53" t="str">
        <f t="shared" si="384"/>
        <v>2019_VA60</v>
      </c>
      <c r="C12313" s="52" t="s">
        <v>300</v>
      </c>
      <c r="D12313" s="52" t="s">
        <v>232</v>
      </c>
      <c r="E12313" s="53" t="str">
        <f t="shared" si="385"/>
        <v>2019_VAMONTGOMERY</v>
      </c>
      <c r="F12313" s="52">
        <v>484350</v>
      </c>
      <c r="G12313" s="53">
        <f t="array" ref="G12313">SUM(IF(A12313=A$5:A12313,IF(C12313=C$5:C12313,1,0),0))</f>
        <v>60</v>
      </c>
    </row>
    <row r="12314" spans="1:7" x14ac:dyDescent="0.25">
      <c r="A12314" s="52">
        <v>2019</v>
      </c>
      <c r="B12314" s="53" t="str">
        <f t="shared" si="384"/>
        <v>2019_VA61</v>
      </c>
      <c r="C12314" s="52" t="s">
        <v>300</v>
      </c>
      <c r="D12314" s="52" t="s">
        <v>327</v>
      </c>
      <c r="E12314" s="53" t="str">
        <f t="shared" si="385"/>
        <v>2019_VANELSON</v>
      </c>
      <c r="F12314" s="52">
        <v>484350</v>
      </c>
      <c r="G12314" s="53">
        <f t="array" ref="G12314">SUM(IF(A12314=A$5:A12314,IF(C12314=C$5:C12314,1,0),0))</f>
        <v>61</v>
      </c>
    </row>
    <row r="12315" spans="1:7" x14ac:dyDescent="0.25">
      <c r="A12315" s="52">
        <v>2019</v>
      </c>
      <c r="B12315" s="53" t="str">
        <f t="shared" si="384"/>
        <v>2019_VA62</v>
      </c>
      <c r="C12315" s="52" t="s">
        <v>300</v>
      </c>
      <c r="D12315" s="52" t="s">
        <v>328</v>
      </c>
      <c r="E12315" s="53" t="str">
        <f t="shared" si="385"/>
        <v>2019_VANEW KENT</v>
      </c>
      <c r="F12315" s="52">
        <v>535900</v>
      </c>
      <c r="G12315" s="53">
        <f t="array" ref="G12315">SUM(IF(A12315=A$5:A12315,IF(C12315=C$5:C12315,1,0),0))</f>
        <v>62</v>
      </c>
    </row>
    <row r="12316" spans="1:7" x14ac:dyDescent="0.25">
      <c r="A12316" s="52">
        <v>2019</v>
      </c>
      <c r="B12316" s="53" t="str">
        <f t="shared" si="384"/>
        <v>2019_VA63</v>
      </c>
      <c r="C12316" s="52" t="s">
        <v>300</v>
      </c>
      <c r="D12316" s="52" t="s">
        <v>1494</v>
      </c>
      <c r="E12316" s="53" t="str">
        <f t="shared" si="385"/>
        <v>2019_VANORTHAMPTON</v>
      </c>
      <c r="F12316" s="52">
        <v>484350</v>
      </c>
      <c r="G12316" s="53">
        <f t="array" ref="G12316">SUM(IF(A12316=A$5:A12316,IF(C12316=C$5:C12316,1,0),0))</f>
        <v>63</v>
      </c>
    </row>
    <row r="12317" spans="1:7" x14ac:dyDescent="0.25">
      <c r="A12317" s="52">
        <v>2019</v>
      </c>
      <c r="B12317" s="53" t="str">
        <f t="shared" si="384"/>
        <v>2019_VA64</v>
      </c>
      <c r="C12317" s="52" t="s">
        <v>300</v>
      </c>
      <c r="D12317" s="52" t="s">
        <v>1657</v>
      </c>
      <c r="E12317" s="53" t="str">
        <f t="shared" si="385"/>
        <v>2019_VANORTHUMBERLAND</v>
      </c>
      <c r="F12317" s="52">
        <v>484350</v>
      </c>
      <c r="G12317" s="53">
        <f t="array" ref="G12317">SUM(IF(A12317=A$5:A12317,IF(C12317=C$5:C12317,1,0),0))</f>
        <v>64</v>
      </c>
    </row>
    <row r="12318" spans="1:7" x14ac:dyDescent="0.25">
      <c r="A12318" s="52">
        <v>2019</v>
      </c>
      <c r="B12318" s="53" t="str">
        <f t="shared" si="384"/>
        <v>2019_VA65</v>
      </c>
      <c r="C12318" s="52" t="s">
        <v>300</v>
      </c>
      <c r="D12318" s="52" t="s">
        <v>1935</v>
      </c>
      <c r="E12318" s="53" t="str">
        <f t="shared" si="385"/>
        <v>2019_VANOTTOWAY</v>
      </c>
      <c r="F12318" s="52">
        <v>484350</v>
      </c>
      <c r="G12318" s="53">
        <f t="array" ref="G12318">SUM(IF(A12318=A$5:A12318,IF(C12318=C$5:C12318,1,0),0))</f>
        <v>65</v>
      </c>
    </row>
    <row r="12319" spans="1:7" x14ac:dyDescent="0.25">
      <c r="A12319" s="52">
        <v>2019</v>
      </c>
      <c r="B12319" s="53" t="str">
        <f t="shared" si="384"/>
        <v>2019_VA66</v>
      </c>
      <c r="C12319" s="52" t="s">
        <v>300</v>
      </c>
      <c r="D12319" s="52" t="s">
        <v>169</v>
      </c>
      <c r="E12319" s="53" t="str">
        <f t="shared" si="385"/>
        <v>2019_VAORANGE</v>
      </c>
      <c r="F12319" s="52">
        <v>484350</v>
      </c>
      <c r="G12319" s="53">
        <f t="array" ref="G12319">SUM(IF(A12319=A$5:A12319,IF(C12319=C$5:C12319,1,0),0))</f>
        <v>66</v>
      </c>
    </row>
    <row r="12320" spans="1:7" x14ac:dyDescent="0.25">
      <c r="A12320" s="52">
        <v>2019</v>
      </c>
      <c r="B12320" s="53" t="str">
        <f t="shared" si="384"/>
        <v>2019_VA67</v>
      </c>
      <c r="C12320" s="52" t="s">
        <v>300</v>
      </c>
      <c r="D12320" s="52" t="s">
        <v>925</v>
      </c>
      <c r="E12320" s="53" t="str">
        <f t="shared" si="385"/>
        <v>2019_VAPAGE</v>
      </c>
      <c r="F12320" s="52">
        <v>484350</v>
      </c>
      <c r="G12320" s="53">
        <f t="array" ref="G12320">SUM(IF(A12320=A$5:A12320,IF(C12320=C$5:C12320,1,0),0))</f>
        <v>67</v>
      </c>
    </row>
    <row r="12321" spans="1:7" x14ac:dyDescent="0.25">
      <c r="A12321" s="52">
        <v>2019</v>
      </c>
      <c r="B12321" s="53" t="str">
        <f t="shared" si="384"/>
        <v>2019_VA68</v>
      </c>
      <c r="C12321" s="52" t="s">
        <v>300</v>
      </c>
      <c r="D12321" s="52" t="s">
        <v>1936</v>
      </c>
      <c r="E12321" s="53" t="str">
        <f t="shared" si="385"/>
        <v>2019_VAPATRICK</v>
      </c>
      <c r="F12321" s="52">
        <v>484350</v>
      </c>
      <c r="G12321" s="53">
        <f t="array" ref="G12321">SUM(IF(A12321=A$5:A12321,IF(C12321=C$5:C12321,1,0),0))</f>
        <v>68</v>
      </c>
    </row>
    <row r="12322" spans="1:7" x14ac:dyDescent="0.25">
      <c r="A12322" s="52">
        <v>2019</v>
      </c>
      <c r="B12322" s="53" t="str">
        <f t="shared" si="384"/>
        <v>2019_VA69</v>
      </c>
      <c r="C12322" s="52" t="s">
        <v>300</v>
      </c>
      <c r="D12322" s="52" t="s">
        <v>1937</v>
      </c>
      <c r="E12322" s="53" t="str">
        <f t="shared" si="385"/>
        <v>2019_VAPITTSYLVANIA</v>
      </c>
      <c r="F12322" s="52">
        <v>484350</v>
      </c>
      <c r="G12322" s="53">
        <f t="array" ref="G12322">SUM(IF(A12322=A$5:A12322,IF(C12322=C$5:C12322,1,0),0))</f>
        <v>69</v>
      </c>
    </row>
    <row r="12323" spans="1:7" x14ac:dyDescent="0.25">
      <c r="A12323" s="52">
        <v>2019</v>
      </c>
      <c r="B12323" s="53" t="str">
        <f t="shared" si="384"/>
        <v>2019_VA70</v>
      </c>
      <c r="C12323" s="52" t="s">
        <v>300</v>
      </c>
      <c r="D12323" s="52" t="s">
        <v>329</v>
      </c>
      <c r="E12323" s="53" t="str">
        <f t="shared" si="385"/>
        <v>2019_VAPOWHATAN</v>
      </c>
      <c r="F12323" s="52">
        <v>535900</v>
      </c>
      <c r="G12323" s="53">
        <f t="array" ref="G12323">SUM(IF(A12323=A$5:A12323,IF(C12323=C$5:C12323,1,0),0))</f>
        <v>70</v>
      </c>
    </row>
    <row r="12324" spans="1:7" x14ac:dyDescent="0.25">
      <c r="A12324" s="52">
        <v>2019</v>
      </c>
      <c r="B12324" s="53" t="str">
        <f t="shared" si="384"/>
        <v>2019_VA71</v>
      </c>
      <c r="C12324" s="52" t="s">
        <v>300</v>
      </c>
      <c r="D12324" s="52" t="s">
        <v>1938</v>
      </c>
      <c r="E12324" s="53" t="str">
        <f t="shared" si="385"/>
        <v>2019_VAPRINCE EDWARD</v>
      </c>
      <c r="F12324" s="52">
        <v>484350</v>
      </c>
      <c r="G12324" s="53">
        <f t="array" ref="G12324">SUM(IF(A12324=A$5:A12324,IF(C12324=C$5:C12324,1,0),0))</f>
        <v>71</v>
      </c>
    </row>
    <row r="12325" spans="1:7" x14ac:dyDescent="0.25">
      <c r="A12325" s="52">
        <v>2019</v>
      </c>
      <c r="B12325" s="53" t="str">
        <f t="shared" si="384"/>
        <v>2019_VA72</v>
      </c>
      <c r="C12325" s="52" t="s">
        <v>300</v>
      </c>
      <c r="D12325" s="52" t="s">
        <v>330</v>
      </c>
      <c r="E12325" s="53" t="str">
        <f t="shared" si="385"/>
        <v>2019_VAPRINCE GEORGE</v>
      </c>
      <c r="F12325" s="52">
        <v>535900</v>
      </c>
      <c r="G12325" s="53">
        <f t="array" ref="G12325">SUM(IF(A12325=A$5:A12325,IF(C12325=C$5:C12325,1,0),0))</f>
        <v>72</v>
      </c>
    </row>
    <row r="12326" spans="1:7" x14ac:dyDescent="0.25">
      <c r="A12326" s="52">
        <v>2019</v>
      </c>
      <c r="B12326" s="53" t="str">
        <f t="shared" si="384"/>
        <v>2019_VA73</v>
      </c>
      <c r="C12326" s="52" t="s">
        <v>300</v>
      </c>
      <c r="D12326" s="52" t="s">
        <v>331</v>
      </c>
      <c r="E12326" s="53" t="str">
        <f t="shared" si="385"/>
        <v>2019_VAPRINCE WILLIAM</v>
      </c>
      <c r="F12326" s="52">
        <v>726525</v>
      </c>
      <c r="G12326" s="53">
        <f t="array" ref="G12326">SUM(IF(A12326=A$5:A12326,IF(C12326=C$5:C12326,1,0),0))</f>
        <v>73</v>
      </c>
    </row>
    <row r="12327" spans="1:7" x14ac:dyDescent="0.25">
      <c r="A12327" s="52">
        <v>2019</v>
      </c>
      <c r="B12327" s="53" t="str">
        <f t="shared" si="384"/>
        <v>2019_VA74</v>
      </c>
      <c r="C12327" s="52" t="s">
        <v>300</v>
      </c>
      <c r="D12327" s="52" t="s">
        <v>538</v>
      </c>
      <c r="E12327" s="53" t="str">
        <f t="shared" si="385"/>
        <v>2019_VAPULASKI</v>
      </c>
      <c r="F12327" s="52">
        <v>484350</v>
      </c>
      <c r="G12327" s="53">
        <f t="array" ref="G12327">SUM(IF(A12327=A$5:A12327,IF(C12327=C$5:C12327,1,0),0))</f>
        <v>74</v>
      </c>
    </row>
    <row r="12328" spans="1:7" x14ac:dyDescent="0.25">
      <c r="A12328" s="52">
        <v>2019</v>
      </c>
      <c r="B12328" s="53" t="str">
        <f t="shared" si="384"/>
        <v>2019_VA75</v>
      </c>
      <c r="C12328" s="52" t="s">
        <v>300</v>
      </c>
      <c r="D12328" s="52" t="s">
        <v>332</v>
      </c>
      <c r="E12328" s="53" t="str">
        <f t="shared" si="385"/>
        <v>2019_VARAPPAHANNOCK</v>
      </c>
      <c r="F12328" s="52">
        <v>726525</v>
      </c>
      <c r="G12328" s="53">
        <f t="array" ref="G12328">SUM(IF(A12328=A$5:A12328,IF(C12328=C$5:C12328,1,0),0))</f>
        <v>75</v>
      </c>
    </row>
    <row r="12329" spans="1:7" x14ac:dyDescent="0.25">
      <c r="A12329" s="52">
        <v>2019</v>
      </c>
      <c r="B12329" s="53" t="str">
        <f t="shared" si="384"/>
        <v>2019_VA76</v>
      </c>
      <c r="C12329" s="52" t="s">
        <v>300</v>
      </c>
      <c r="D12329" s="52" t="s">
        <v>266</v>
      </c>
      <c r="E12329" s="53" t="str">
        <f t="shared" si="385"/>
        <v>2019_VARICHMOND</v>
      </c>
      <c r="F12329" s="52">
        <v>484350</v>
      </c>
      <c r="G12329" s="53">
        <f t="array" ref="G12329">SUM(IF(A12329=A$5:A12329,IF(C12329=C$5:C12329,1,0),0))</f>
        <v>76</v>
      </c>
    </row>
    <row r="12330" spans="1:7" x14ac:dyDescent="0.25">
      <c r="A12330" s="52">
        <v>2019</v>
      </c>
      <c r="B12330" s="53" t="str">
        <f t="shared" si="384"/>
        <v>2019_VA77</v>
      </c>
      <c r="C12330" s="52" t="s">
        <v>300</v>
      </c>
      <c r="D12330" s="52" t="s">
        <v>1939</v>
      </c>
      <c r="E12330" s="53" t="str">
        <f t="shared" si="385"/>
        <v>2019_VAROANOKE</v>
      </c>
      <c r="F12330" s="52">
        <v>484350</v>
      </c>
      <c r="G12330" s="53">
        <f t="array" ref="G12330">SUM(IF(A12330=A$5:A12330,IF(C12330=C$5:C12330,1,0),0))</f>
        <v>77</v>
      </c>
    </row>
    <row r="12331" spans="1:7" x14ac:dyDescent="0.25">
      <c r="A12331" s="52">
        <v>2019</v>
      </c>
      <c r="B12331" s="53" t="str">
        <f t="shared" si="384"/>
        <v>2019_VA78</v>
      </c>
      <c r="C12331" s="52" t="s">
        <v>300</v>
      </c>
      <c r="D12331" s="52" t="s">
        <v>1940</v>
      </c>
      <c r="E12331" s="53" t="str">
        <f t="shared" si="385"/>
        <v>2019_VAROCKBRIDGE</v>
      </c>
      <c r="F12331" s="52">
        <v>484350</v>
      </c>
      <c r="G12331" s="53">
        <f t="array" ref="G12331">SUM(IF(A12331=A$5:A12331,IF(C12331=C$5:C12331,1,0),0))</f>
        <v>78</v>
      </c>
    </row>
    <row r="12332" spans="1:7" x14ac:dyDescent="0.25">
      <c r="A12332" s="52">
        <v>2019</v>
      </c>
      <c r="B12332" s="53" t="str">
        <f t="shared" si="384"/>
        <v>2019_VA79</v>
      </c>
      <c r="C12332" s="52" t="s">
        <v>300</v>
      </c>
      <c r="D12332" s="52" t="s">
        <v>246</v>
      </c>
      <c r="E12332" s="53" t="str">
        <f t="shared" si="385"/>
        <v>2019_VAROCKINGHAM</v>
      </c>
      <c r="F12332" s="52">
        <v>484350</v>
      </c>
      <c r="G12332" s="53">
        <f t="array" ref="G12332">SUM(IF(A12332=A$5:A12332,IF(C12332=C$5:C12332,1,0),0))</f>
        <v>79</v>
      </c>
    </row>
    <row r="12333" spans="1:7" x14ac:dyDescent="0.25">
      <c r="A12333" s="52">
        <v>2019</v>
      </c>
      <c r="B12333" s="53" t="str">
        <f t="shared" si="384"/>
        <v>2019_VA80</v>
      </c>
      <c r="C12333" s="52" t="s">
        <v>300</v>
      </c>
      <c r="D12333" s="52" t="s">
        <v>476</v>
      </c>
      <c r="E12333" s="53" t="str">
        <f t="shared" si="385"/>
        <v>2019_VARUSSELL</v>
      </c>
      <c r="F12333" s="52">
        <v>484350</v>
      </c>
      <c r="G12333" s="53">
        <f t="array" ref="G12333">SUM(IF(A12333=A$5:A12333,IF(C12333=C$5:C12333,1,0),0))</f>
        <v>80</v>
      </c>
    </row>
    <row r="12334" spans="1:7" x14ac:dyDescent="0.25">
      <c r="A12334" s="52">
        <v>2019</v>
      </c>
      <c r="B12334" s="53" t="str">
        <f t="shared" si="384"/>
        <v>2019_VA81</v>
      </c>
      <c r="C12334" s="52" t="s">
        <v>300</v>
      </c>
      <c r="D12334" s="52" t="s">
        <v>541</v>
      </c>
      <c r="E12334" s="53" t="str">
        <f t="shared" si="385"/>
        <v>2019_VASCOTT</v>
      </c>
      <c r="F12334" s="52">
        <v>484350</v>
      </c>
      <c r="G12334" s="53">
        <f t="array" ref="G12334">SUM(IF(A12334=A$5:A12334,IF(C12334=C$5:C12334,1,0),0))</f>
        <v>81</v>
      </c>
    </row>
    <row r="12335" spans="1:7" x14ac:dyDescent="0.25">
      <c r="A12335" s="52">
        <v>2019</v>
      </c>
      <c r="B12335" s="53" t="str">
        <f t="shared" si="384"/>
        <v>2019_VA82</v>
      </c>
      <c r="C12335" s="52" t="s">
        <v>300</v>
      </c>
      <c r="D12335" s="52" t="s">
        <v>1941</v>
      </c>
      <c r="E12335" s="53" t="str">
        <f t="shared" si="385"/>
        <v>2019_VASHENANDOAH</v>
      </c>
      <c r="F12335" s="52">
        <v>484350</v>
      </c>
      <c r="G12335" s="53">
        <f t="array" ref="G12335">SUM(IF(A12335=A$5:A12335,IF(C12335=C$5:C12335,1,0),0))</f>
        <v>82</v>
      </c>
    </row>
    <row r="12336" spans="1:7" x14ac:dyDescent="0.25">
      <c r="A12336" s="52">
        <v>2019</v>
      </c>
      <c r="B12336" s="53" t="str">
        <f t="shared" si="384"/>
        <v>2019_VA83</v>
      </c>
      <c r="C12336" s="52" t="s">
        <v>300</v>
      </c>
      <c r="D12336" s="52" t="s">
        <v>1942</v>
      </c>
      <c r="E12336" s="53" t="str">
        <f t="shared" si="385"/>
        <v>2019_VASMYTH</v>
      </c>
      <c r="F12336" s="52">
        <v>484350</v>
      </c>
      <c r="G12336" s="53">
        <f t="array" ref="G12336">SUM(IF(A12336=A$5:A12336,IF(C12336=C$5:C12336,1,0),0))</f>
        <v>83</v>
      </c>
    </row>
    <row r="12337" spans="1:7" x14ac:dyDescent="0.25">
      <c r="A12337" s="52">
        <v>2019</v>
      </c>
      <c r="B12337" s="53" t="str">
        <f t="shared" si="384"/>
        <v>2019_VA84</v>
      </c>
      <c r="C12337" s="52" t="s">
        <v>300</v>
      </c>
      <c r="D12337" s="52" t="s">
        <v>1943</v>
      </c>
      <c r="E12337" s="53" t="str">
        <f t="shared" si="385"/>
        <v>2019_VASOUTHAMPTON</v>
      </c>
      <c r="F12337" s="52">
        <v>484350</v>
      </c>
      <c r="G12337" s="53">
        <f t="array" ref="G12337">SUM(IF(A12337=A$5:A12337,IF(C12337=C$5:C12337,1,0),0))</f>
        <v>84</v>
      </c>
    </row>
    <row r="12338" spans="1:7" x14ac:dyDescent="0.25">
      <c r="A12338" s="52">
        <v>2019</v>
      </c>
      <c r="B12338" s="53" t="str">
        <f t="shared" si="384"/>
        <v>2019_VA85</v>
      </c>
      <c r="C12338" s="52" t="s">
        <v>300</v>
      </c>
      <c r="D12338" s="52" t="s">
        <v>333</v>
      </c>
      <c r="E12338" s="53" t="str">
        <f t="shared" si="385"/>
        <v>2019_VASPOTSYLVANIA</v>
      </c>
      <c r="F12338" s="52">
        <v>726525</v>
      </c>
      <c r="G12338" s="53">
        <f t="array" ref="G12338">SUM(IF(A12338=A$5:A12338,IF(C12338=C$5:C12338,1,0),0))</f>
        <v>85</v>
      </c>
    </row>
    <row r="12339" spans="1:7" x14ac:dyDescent="0.25">
      <c r="A12339" s="52">
        <v>2019</v>
      </c>
      <c r="B12339" s="53" t="str">
        <f t="shared" si="384"/>
        <v>2019_VA86</v>
      </c>
      <c r="C12339" s="52" t="s">
        <v>300</v>
      </c>
      <c r="D12339" s="52" t="s">
        <v>334</v>
      </c>
      <c r="E12339" s="53" t="str">
        <f t="shared" si="385"/>
        <v>2019_VASTAFFORD</v>
      </c>
      <c r="F12339" s="52">
        <v>726525</v>
      </c>
      <c r="G12339" s="53">
        <f t="array" ref="G12339">SUM(IF(A12339=A$5:A12339,IF(C12339=C$5:C12339,1,0),0))</f>
        <v>86</v>
      </c>
    </row>
    <row r="12340" spans="1:7" x14ac:dyDescent="0.25">
      <c r="A12340" s="52">
        <v>2019</v>
      </c>
      <c r="B12340" s="53" t="str">
        <f t="shared" si="384"/>
        <v>2019_VA87</v>
      </c>
      <c r="C12340" s="52" t="s">
        <v>300</v>
      </c>
      <c r="D12340" s="52" t="s">
        <v>335</v>
      </c>
      <c r="E12340" s="53" t="str">
        <f t="shared" si="385"/>
        <v>2019_VASURRY</v>
      </c>
      <c r="F12340" s="52">
        <v>484350</v>
      </c>
      <c r="G12340" s="53">
        <f t="array" ref="G12340">SUM(IF(A12340=A$5:A12340,IF(C12340=C$5:C12340,1,0),0))</f>
        <v>87</v>
      </c>
    </row>
    <row r="12341" spans="1:7" x14ac:dyDescent="0.25">
      <c r="A12341" s="52">
        <v>2019</v>
      </c>
      <c r="B12341" s="53" t="str">
        <f t="shared" si="384"/>
        <v>2019_VA88</v>
      </c>
      <c r="C12341" s="52" t="s">
        <v>300</v>
      </c>
      <c r="D12341" s="52" t="s">
        <v>257</v>
      </c>
      <c r="E12341" s="53" t="str">
        <f t="shared" si="385"/>
        <v>2019_VASUSSEX</v>
      </c>
      <c r="F12341" s="52">
        <v>535900</v>
      </c>
      <c r="G12341" s="53">
        <f t="array" ref="G12341">SUM(IF(A12341=A$5:A12341,IF(C12341=C$5:C12341,1,0),0))</f>
        <v>88</v>
      </c>
    </row>
    <row r="12342" spans="1:7" x14ac:dyDescent="0.25">
      <c r="A12342" s="52">
        <v>2019</v>
      </c>
      <c r="B12342" s="53" t="str">
        <f t="shared" si="384"/>
        <v>2019_VA89</v>
      </c>
      <c r="C12342" s="52" t="s">
        <v>300</v>
      </c>
      <c r="D12342" s="52" t="s">
        <v>851</v>
      </c>
      <c r="E12342" s="53" t="str">
        <f t="shared" si="385"/>
        <v>2019_VATAZEWELL</v>
      </c>
      <c r="F12342" s="52">
        <v>484350</v>
      </c>
      <c r="G12342" s="53">
        <f t="array" ref="G12342">SUM(IF(A12342=A$5:A12342,IF(C12342=C$5:C12342,1,0),0))</f>
        <v>89</v>
      </c>
    </row>
    <row r="12343" spans="1:7" x14ac:dyDescent="0.25">
      <c r="A12343" s="52">
        <v>2019</v>
      </c>
      <c r="B12343" s="53" t="str">
        <f t="shared" si="384"/>
        <v>2019_VA90</v>
      </c>
      <c r="C12343" s="52" t="s">
        <v>300</v>
      </c>
      <c r="D12343" s="52" t="s">
        <v>336</v>
      </c>
      <c r="E12343" s="53" t="str">
        <f t="shared" si="385"/>
        <v>2019_VAWARREN</v>
      </c>
      <c r="F12343" s="52">
        <v>726525</v>
      </c>
      <c r="G12343" s="53">
        <f t="array" ref="G12343">SUM(IF(A12343=A$5:A12343,IF(C12343=C$5:C12343,1,0),0))</f>
        <v>90</v>
      </c>
    </row>
    <row r="12344" spans="1:7" x14ac:dyDescent="0.25">
      <c r="A12344" s="52">
        <v>2019</v>
      </c>
      <c r="B12344" s="53" t="str">
        <f t="shared" si="384"/>
        <v>2019_VA91</v>
      </c>
      <c r="C12344" s="52" t="s">
        <v>300</v>
      </c>
      <c r="D12344" s="52" t="s">
        <v>125</v>
      </c>
      <c r="E12344" s="53" t="str">
        <f t="shared" si="385"/>
        <v>2019_VAWASHINGTON</v>
      </c>
      <c r="F12344" s="52">
        <v>484350</v>
      </c>
      <c r="G12344" s="53">
        <f t="array" ref="G12344">SUM(IF(A12344=A$5:A12344,IF(C12344=C$5:C12344,1,0),0))</f>
        <v>91</v>
      </c>
    </row>
    <row r="12345" spans="1:7" x14ac:dyDescent="0.25">
      <c r="A12345" s="52">
        <v>2019</v>
      </c>
      <c r="B12345" s="53" t="str">
        <f t="shared" si="384"/>
        <v>2019_VA92</v>
      </c>
      <c r="C12345" s="52" t="s">
        <v>300</v>
      </c>
      <c r="D12345" s="52" t="s">
        <v>1664</v>
      </c>
      <c r="E12345" s="53" t="str">
        <f t="shared" si="385"/>
        <v>2019_VAWESTMORELAND</v>
      </c>
      <c r="F12345" s="52">
        <v>484350</v>
      </c>
      <c r="G12345" s="53">
        <f t="array" ref="G12345">SUM(IF(A12345=A$5:A12345,IF(C12345=C$5:C12345,1,0),0))</f>
        <v>92</v>
      </c>
    </row>
    <row r="12346" spans="1:7" x14ac:dyDescent="0.25">
      <c r="A12346" s="52">
        <v>2019</v>
      </c>
      <c r="B12346" s="53" t="str">
        <f t="shared" si="384"/>
        <v>2019_VA93</v>
      </c>
      <c r="C12346" s="52" t="s">
        <v>300</v>
      </c>
      <c r="D12346" s="52" t="s">
        <v>1899</v>
      </c>
      <c r="E12346" s="53" t="str">
        <f t="shared" si="385"/>
        <v>2019_VAWISE</v>
      </c>
      <c r="F12346" s="52">
        <v>484350</v>
      </c>
      <c r="G12346" s="53">
        <f t="array" ref="G12346">SUM(IF(A12346=A$5:A12346,IF(C12346=C$5:C12346,1,0),0))</f>
        <v>93</v>
      </c>
    </row>
    <row r="12347" spans="1:7" x14ac:dyDescent="0.25">
      <c r="A12347" s="52">
        <v>2019</v>
      </c>
      <c r="B12347" s="53" t="str">
        <f t="shared" si="384"/>
        <v>2019_VA94</v>
      </c>
      <c r="C12347" s="52" t="s">
        <v>300</v>
      </c>
      <c r="D12347" s="52" t="s">
        <v>1944</v>
      </c>
      <c r="E12347" s="53" t="str">
        <f t="shared" si="385"/>
        <v>2019_VAWYTHE</v>
      </c>
      <c r="F12347" s="52">
        <v>484350</v>
      </c>
      <c r="G12347" s="53">
        <f t="array" ref="G12347">SUM(IF(A12347=A$5:A12347,IF(C12347=C$5:C12347,1,0),0))</f>
        <v>94</v>
      </c>
    </row>
    <row r="12348" spans="1:7" x14ac:dyDescent="0.25">
      <c r="A12348" s="52">
        <v>2019</v>
      </c>
      <c r="B12348" s="53" t="str">
        <f t="shared" si="384"/>
        <v>2019_VA95</v>
      </c>
      <c r="C12348" s="52" t="s">
        <v>300</v>
      </c>
      <c r="D12348" s="52" t="s">
        <v>337</v>
      </c>
      <c r="E12348" s="53" t="str">
        <f t="shared" si="385"/>
        <v>2019_VAYORK</v>
      </c>
      <c r="F12348" s="52">
        <v>484350</v>
      </c>
      <c r="G12348" s="53">
        <f t="array" ref="G12348">SUM(IF(A12348=A$5:A12348,IF(C12348=C$5:C12348,1,0),0))</f>
        <v>95</v>
      </c>
    </row>
    <row r="12349" spans="1:7" x14ac:dyDescent="0.25">
      <c r="A12349" s="52">
        <v>2019</v>
      </c>
      <c r="B12349" s="53" t="str">
        <f t="shared" si="384"/>
        <v>2019_VA96</v>
      </c>
      <c r="C12349" s="52" t="s">
        <v>300</v>
      </c>
      <c r="D12349" s="52" t="s">
        <v>338</v>
      </c>
      <c r="E12349" s="53" t="str">
        <f t="shared" si="385"/>
        <v>2019_VAALEXANDRIA</v>
      </c>
      <c r="F12349" s="52">
        <v>726525</v>
      </c>
      <c r="G12349" s="53">
        <f t="array" ref="G12349">SUM(IF(A12349=A$5:A12349,IF(C12349=C$5:C12349,1,0),0))</f>
        <v>96</v>
      </c>
    </row>
    <row r="12350" spans="1:7" x14ac:dyDescent="0.25">
      <c r="A12350" s="52">
        <v>2019</v>
      </c>
      <c r="B12350" s="53" t="str">
        <f t="shared" si="384"/>
        <v>2019_VA97</v>
      </c>
      <c r="C12350" s="52" t="s">
        <v>300</v>
      </c>
      <c r="D12350" s="52" t="s">
        <v>1945</v>
      </c>
      <c r="E12350" s="53" t="str">
        <f t="shared" si="385"/>
        <v>2019_VABEDFORD IND</v>
      </c>
      <c r="F12350" s="52">
        <v>484350</v>
      </c>
      <c r="G12350" s="53">
        <f t="array" ref="G12350">SUM(IF(A12350=A$5:A12350,IF(C12350=C$5:C12350,1,0),0))</f>
        <v>97</v>
      </c>
    </row>
    <row r="12351" spans="1:7" x14ac:dyDescent="0.25">
      <c r="A12351" s="52">
        <v>2019</v>
      </c>
      <c r="B12351" s="53" t="str">
        <f t="shared" si="384"/>
        <v>2019_VA98</v>
      </c>
      <c r="C12351" s="52" t="s">
        <v>300</v>
      </c>
      <c r="D12351" s="52" t="s">
        <v>237</v>
      </c>
      <c r="E12351" s="53" t="str">
        <f t="shared" si="385"/>
        <v>2019_VABRISTOL</v>
      </c>
      <c r="F12351" s="52">
        <v>484350</v>
      </c>
      <c r="G12351" s="53">
        <f t="array" ref="G12351">SUM(IF(A12351=A$5:A12351,IF(C12351=C$5:C12351,1,0),0))</f>
        <v>98</v>
      </c>
    </row>
    <row r="12352" spans="1:7" x14ac:dyDescent="0.25">
      <c r="A12352" s="52">
        <v>2019</v>
      </c>
      <c r="B12352" s="53" t="str">
        <f t="shared" si="384"/>
        <v>2019_VA99</v>
      </c>
      <c r="C12352" s="52" t="s">
        <v>300</v>
      </c>
      <c r="D12352" s="52" t="s">
        <v>904</v>
      </c>
      <c r="E12352" s="53" t="str">
        <f t="shared" si="385"/>
        <v>2019_VABUENA VISTA</v>
      </c>
      <c r="F12352" s="52">
        <v>484350</v>
      </c>
      <c r="G12352" s="53">
        <f t="array" ref="G12352">SUM(IF(A12352=A$5:A12352,IF(C12352=C$5:C12352,1,0),0))</f>
        <v>99</v>
      </c>
    </row>
    <row r="12353" spans="1:7" x14ac:dyDescent="0.25">
      <c r="A12353" s="52">
        <v>2019</v>
      </c>
      <c r="B12353" s="53" t="str">
        <f t="shared" si="384"/>
        <v>2019_VA100</v>
      </c>
      <c r="C12353" s="52" t="s">
        <v>300</v>
      </c>
      <c r="D12353" s="52" t="s">
        <v>339</v>
      </c>
      <c r="E12353" s="53" t="str">
        <f t="shared" si="385"/>
        <v>2019_VACHARLOTTESVILLE</v>
      </c>
      <c r="F12353" s="52">
        <v>484350</v>
      </c>
      <c r="G12353" s="53">
        <f t="array" ref="G12353">SUM(IF(A12353=A$5:A12353,IF(C12353=C$5:C12353,1,0),0))</f>
        <v>100</v>
      </c>
    </row>
    <row r="12354" spans="1:7" x14ac:dyDescent="0.25">
      <c r="A12354" s="52">
        <v>2019</v>
      </c>
      <c r="B12354" s="53" t="str">
        <f t="shared" si="384"/>
        <v>2019_VA101</v>
      </c>
      <c r="C12354" s="52" t="s">
        <v>300</v>
      </c>
      <c r="D12354" s="52" t="s">
        <v>340</v>
      </c>
      <c r="E12354" s="53" t="str">
        <f t="shared" si="385"/>
        <v>2019_VACHESAPEAKE</v>
      </c>
      <c r="F12354" s="52">
        <v>484350</v>
      </c>
      <c r="G12354" s="53">
        <f t="array" ref="G12354">SUM(IF(A12354=A$5:A12354,IF(C12354=C$5:C12354,1,0),0))</f>
        <v>101</v>
      </c>
    </row>
    <row r="12355" spans="1:7" x14ac:dyDescent="0.25">
      <c r="A12355" s="52">
        <v>2019</v>
      </c>
      <c r="B12355" s="53" t="str">
        <f t="shared" si="384"/>
        <v>2019_VA102</v>
      </c>
      <c r="C12355" s="52" t="s">
        <v>300</v>
      </c>
      <c r="D12355" s="52" t="s">
        <v>341</v>
      </c>
      <c r="E12355" s="53" t="str">
        <f t="shared" si="385"/>
        <v>2019_VACOLONIAL HEIGHT</v>
      </c>
      <c r="F12355" s="52">
        <v>535900</v>
      </c>
      <c r="G12355" s="53">
        <f t="array" ref="G12355">SUM(IF(A12355=A$5:A12355,IF(C12355=C$5:C12355,1,0),0))</f>
        <v>102</v>
      </c>
    </row>
    <row r="12356" spans="1:7" x14ac:dyDescent="0.25">
      <c r="A12356" s="52">
        <v>2019</v>
      </c>
      <c r="B12356" s="53" t="str">
        <f t="shared" si="384"/>
        <v>2019_VA103</v>
      </c>
      <c r="C12356" s="52" t="s">
        <v>300</v>
      </c>
      <c r="D12356" s="52" t="s">
        <v>445</v>
      </c>
      <c r="E12356" s="53" t="str">
        <f t="shared" si="385"/>
        <v>2019_VACOVINGTON</v>
      </c>
      <c r="F12356" s="52">
        <v>484350</v>
      </c>
      <c r="G12356" s="53">
        <f t="array" ref="G12356">SUM(IF(A12356=A$5:A12356,IF(C12356=C$5:C12356,1,0),0))</f>
        <v>103</v>
      </c>
    </row>
    <row r="12357" spans="1:7" x14ac:dyDescent="0.25">
      <c r="A12357" s="52">
        <v>2019</v>
      </c>
      <c r="B12357" s="53" t="str">
        <f t="shared" si="384"/>
        <v>2019_VA104</v>
      </c>
      <c r="C12357" s="52" t="s">
        <v>300</v>
      </c>
      <c r="D12357" s="52" t="s">
        <v>1946</v>
      </c>
      <c r="E12357" s="53" t="str">
        <f t="shared" si="385"/>
        <v>2019_VADANVILLE</v>
      </c>
      <c r="F12357" s="52">
        <v>484350</v>
      </c>
      <c r="G12357" s="53">
        <f t="array" ref="G12357">SUM(IF(A12357=A$5:A12357,IF(C12357=C$5:C12357,1,0),0))</f>
        <v>104</v>
      </c>
    </row>
    <row r="12358" spans="1:7" x14ac:dyDescent="0.25">
      <c r="A12358" s="52">
        <v>2019</v>
      </c>
      <c r="B12358" s="53" t="str">
        <f t="shared" ref="B12358:B12421" si="386">A12358&amp;"_"&amp;C12358&amp;G12358</f>
        <v>2019_VA105</v>
      </c>
      <c r="C12358" s="52" t="s">
        <v>300</v>
      </c>
      <c r="D12358" s="52" t="s">
        <v>1947</v>
      </c>
      <c r="E12358" s="53" t="str">
        <f t="shared" ref="E12358:E12421" si="387">A12358&amp;"_"&amp;C12358&amp;D12358</f>
        <v>2019_VAEMPORIA</v>
      </c>
      <c r="F12358" s="52">
        <v>484350</v>
      </c>
      <c r="G12358" s="53">
        <f t="array" ref="G12358">SUM(IF(A12358=A$5:A12358,IF(C12358=C$5:C12358,1,0),0))</f>
        <v>105</v>
      </c>
    </row>
    <row r="12359" spans="1:7" x14ac:dyDescent="0.25">
      <c r="A12359" s="52">
        <v>2019</v>
      </c>
      <c r="B12359" s="53" t="str">
        <f t="shared" si="386"/>
        <v>2019_VA106</v>
      </c>
      <c r="C12359" s="52" t="s">
        <v>300</v>
      </c>
      <c r="D12359" s="52" t="s">
        <v>342</v>
      </c>
      <c r="E12359" s="53" t="str">
        <f t="shared" si="387"/>
        <v>2019_VAFAIRFAX IND</v>
      </c>
      <c r="F12359" s="52">
        <v>726525</v>
      </c>
      <c r="G12359" s="53">
        <f t="array" ref="G12359">SUM(IF(A12359=A$5:A12359,IF(C12359=C$5:C12359,1,0),0))</f>
        <v>106</v>
      </c>
    </row>
    <row r="12360" spans="1:7" x14ac:dyDescent="0.25">
      <c r="A12360" s="52">
        <v>2019</v>
      </c>
      <c r="B12360" s="53" t="str">
        <f t="shared" si="386"/>
        <v>2019_VA107</v>
      </c>
      <c r="C12360" s="52" t="s">
        <v>300</v>
      </c>
      <c r="D12360" s="52" t="s">
        <v>343</v>
      </c>
      <c r="E12360" s="53" t="str">
        <f t="shared" si="387"/>
        <v>2019_VAFALLS CHURCH</v>
      </c>
      <c r="F12360" s="52">
        <v>726525</v>
      </c>
      <c r="G12360" s="53">
        <f t="array" ref="G12360">SUM(IF(A12360=A$5:A12360,IF(C12360=C$5:C12360,1,0),0))</f>
        <v>107</v>
      </c>
    </row>
    <row r="12361" spans="1:7" x14ac:dyDescent="0.25">
      <c r="A12361" s="52">
        <v>2019</v>
      </c>
      <c r="B12361" s="53" t="str">
        <f t="shared" si="386"/>
        <v>2019_VA108</v>
      </c>
      <c r="C12361" s="52" t="s">
        <v>300</v>
      </c>
      <c r="D12361" s="52" t="s">
        <v>1948</v>
      </c>
      <c r="E12361" s="53" t="str">
        <f t="shared" si="387"/>
        <v>2019_VAFRANKLIN IND</v>
      </c>
      <c r="F12361" s="52">
        <v>484350</v>
      </c>
      <c r="G12361" s="53">
        <f t="array" ref="G12361">SUM(IF(A12361=A$5:A12361,IF(C12361=C$5:C12361,1,0),0))</f>
        <v>108</v>
      </c>
    </row>
    <row r="12362" spans="1:7" x14ac:dyDescent="0.25">
      <c r="A12362" s="52">
        <v>2019</v>
      </c>
      <c r="B12362" s="53" t="str">
        <f t="shared" si="386"/>
        <v>2019_VA109</v>
      </c>
      <c r="C12362" s="52" t="s">
        <v>300</v>
      </c>
      <c r="D12362" s="52" t="s">
        <v>344</v>
      </c>
      <c r="E12362" s="53" t="str">
        <f t="shared" si="387"/>
        <v>2019_VAFREDERICKSBURG</v>
      </c>
      <c r="F12362" s="52">
        <v>726525</v>
      </c>
      <c r="G12362" s="53">
        <f t="array" ref="G12362">SUM(IF(A12362=A$5:A12362,IF(C12362=C$5:C12362,1,0),0))</f>
        <v>109</v>
      </c>
    </row>
    <row r="12363" spans="1:7" x14ac:dyDescent="0.25">
      <c r="A12363" s="52">
        <v>2019</v>
      </c>
      <c r="B12363" s="53" t="str">
        <f t="shared" si="386"/>
        <v>2019_VA110</v>
      </c>
      <c r="C12363" s="52" t="s">
        <v>300</v>
      </c>
      <c r="D12363" s="52" t="s">
        <v>1949</v>
      </c>
      <c r="E12363" s="53" t="str">
        <f t="shared" si="387"/>
        <v>2019_VAGALAX</v>
      </c>
      <c r="F12363" s="52">
        <v>484350</v>
      </c>
      <c r="G12363" s="53">
        <f t="array" ref="G12363">SUM(IF(A12363=A$5:A12363,IF(C12363=C$5:C12363,1,0),0))</f>
        <v>110</v>
      </c>
    </row>
    <row r="12364" spans="1:7" x14ac:dyDescent="0.25">
      <c r="A12364" s="52">
        <v>2019</v>
      </c>
      <c r="B12364" s="53" t="str">
        <f t="shared" si="386"/>
        <v>2019_VA111</v>
      </c>
      <c r="C12364" s="52" t="s">
        <v>300</v>
      </c>
      <c r="D12364" s="52" t="s">
        <v>345</v>
      </c>
      <c r="E12364" s="53" t="str">
        <f t="shared" si="387"/>
        <v>2019_VAHAMPTON</v>
      </c>
      <c r="F12364" s="52">
        <v>484350</v>
      </c>
      <c r="G12364" s="53">
        <f t="array" ref="G12364">SUM(IF(A12364=A$5:A12364,IF(C12364=C$5:C12364,1,0),0))</f>
        <v>111</v>
      </c>
    </row>
    <row r="12365" spans="1:7" x14ac:dyDescent="0.25">
      <c r="A12365" s="52">
        <v>2019</v>
      </c>
      <c r="B12365" s="53" t="str">
        <f t="shared" si="386"/>
        <v>2019_VA112</v>
      </c>
      <c r="C12365" s="52" t="s">
        <v>300</v>
      </c>
      <c r="D12365" s="52" t="s">
        <v>1950</v>
      </c>
      <c r="E12365" s="53" t="str">
        <f t="shared" si="387"/>
        <v>2019_VAHARRISONBURG</v>
      </c>
      <c r="F12365" s="52">
        <v>484350</v>
      </c>
      <c r="G12365" s="53">
        <f t="array" ref="G12365">SUM(IF(A12365=A$5:A12365,IF(C12365=C$5:C12365,1,0),0))</f>
        <v>112</v>
      </c>
    </row>
    <row r="12366" spans="1:7" x14ac:dyDescent="0.25">
      <c r="A12366" s="52">
        <v>2019</v>
      </c>
      <c r="B12366" s="53" t="str">
        <f t="shared" si="386"/>
        <v>2019_VA113</v>
      </c>
      <c r="C12366" s="52" t="s">
        <v>300</v>
      </c>
      <c r="D12366" s="52" t="s">
        <v>346</v>
      </c>
      <c r="E12366" s="53" t="str">
        <f t="shared" si="387"/>
        <v>2019_VAHOPEWELL</v>
      </c>
      <c r="F12366" s="52">
        <v>535900</v>
      </c>
      <c r="G12366" s="53">
        <f t="array" ref="G12366">SUM(IF(A12366=A$5:A12366,IF(C12366=C$5:C12366,1,0),0))</f>
        <v>113</v>
      </c>
    </row>
    <row r="12367" spans="1:7" x14ac:dyDescent="0.25">
      <c r="A12367" s="52">
        <v>2019</v>
      </c>
      <c r="B12367" s="53" t="str">
        <f t="shared" si="386"/>
        <v>2019_VA114</v>
      </c>
      <c r="C12367" s="52" t="s">
        <v>300</v>
      </c>
      <c r="D12367" s="52" t="s">
        <v>1682</v>
      </c>
      <c r="E12367" s="53" t="str">
        <f t="shared" si="387"/>
        <v>2019_VALEXINGTON</v>
      </c>
      <c r="F12367" s="52">
        <v>484350</v>
      </c>
      <c r="G12367" s="53">
        <f t="array" ref="G12367">SUM(IF(A12367=A$5:A12367,IF(C12367=C$5:C12367,1,0),0))</f>
        <v>114</v>
      </c>
    </row>
    <row r="12368" spans="1:7" x14ac:dyDescent="0.25">
      <c r="A12368" s="52">
        <v>2019</v>
      </c>
      <c r="B12368" s="53" t="str">
        <f t="shared" si="386"/>
        <v>2019_VA115</v>
      </c>
      <c r="C12368" s="52" t="s">
        <v>300</v>
      </c>
      <c r="D12368" s="52" t="s">
        <v>1951</v>
      </c>
      <c r="E12368" s="53" t="str">
        <f t="shared" si="387"/>
        <v>2019_VALYNCHBURG</v>
      </c>
      <c r="F12368" s="52">
        <v>484350</v>
      </c>
      <c r="G12368" s="53">
        <f t="array" ref="G12368">SUM(IF(A12368=A$5:A12368,IF(C12368=C$5:C12368,1,0),0))</f>
        <v>115</v>
      </c>
    </row>
    <row r="12369" spans="1:7" x14ac:dyDescent="0.25">
      <c r="A12369" s="52">
        <v>2019</v>
      </c>
      <c r="B12369" s="53" t="str">
        <f t="shared" si="386"/>
        <v>2019_VA116</v>
      </c>
      <c r="C12369" s="52" t="s">
        <v>300</v>
      </c>
      <c r="D12369" s="52" t="s">
        <v>347</v>
      </c>
      <c r="E12369" s="53" t="str">
        <f t="shared" si="387"/>
        <v>2019_VAMANASSAS</v>
      </c>
      <c r="F12369" s="52">
        <v>726525</v>
      </c>
      <c r="G12369" s="53">
        <f t="array" ref="G12369">SUM(IF(A12369=A$5:A12369,IF(C12369=C$5:C12369,1,0),0))</f>
        <v>116</v>
      </c>
    </row>
    <row r="12370" spans="1:7" x14ac:dyDescent="0.25">
      <c r="A12370" s="52">
        <v>2019</v>
      </c>
      <c r="B12370" s="53" t="str">
        <f t="shared" si="386"/>
        <v>2019_VA117</v>
      </c>
      <c r="C12370" s="52" t="s">
        <v>300</v>
      </c>
      <c r="D12370" s="52" t="s">
        <v>348</v>
      </c>
      <c r="E12370" s="53" t="str">
        <f t="shared" si="387"/>
        <v>2019_VAMANASSAS PARK</v>
      </c>
      <c r="F12370" s="52">
        <v>726525</v>
      </c>
      <c r="G12370" s="53">
        <f t="array" ref="G12370">SUM(IF(A12370=A$5:A12370,IF(C12370=C$5:C12370,1,0),0))</f>
        <v>117</v>
      </c>
    </row>
    <row r="12371" spans="1:7" x14ac:dyDescent="0.25">
      <c r="A12371" s="52">
        <v>2019</v>
      </c>
      <c r="B12371" s="53" t="str">
        <f t="shared" si="386"/>
        <v>2019_VA118</v>
      </c>
      <c r="C12371" s="52" t="s">
        <v>300</v>
      </c>
      <c r="D12371" s="52" t="s">
        <v>1952</v>
      </c>
      <c r="E12371" s="53" t="str">
        <f t="shared" si="387"/>
        <v>2019_VAMARTINSVILLE</v>
      </c>
      <c r="F12371" s="52">
        <v>484350</v>
      </c>
      <c r="G12371" s="53">
        <f t="array" ref="G12371">SUM(IF(A12371=A$5:A12371,IF(C12371=C$5:C12371,1,0),0))</f>
        <v>118</v>
      </c>
    </row>
    <row r="12372" spans="1:7" x14ac:dyDescent="0.25">
      <c r="A12372" s="52">
        <v>2019</v>
      </c>
      <c r="B12372" s="53" t="str">
        <f t="shared" si="386"/>
        <v>2019_VA119</v>
      </c>
      <c r="C12372" s="52" t="s">
        <v>300</v>
      </c>
      <c r="D12372" s="52" t="s">
        <v>349</v>
      </c>
      <c r="E12372" s="53" t="str">
        <f t="shared" si="387"/>
        <v>2019_VANEWPORT NEWS</v>
      </c>
      <c r="F12372" s="52">
        <v>484350</v>
      </c>
      <c r="G12372" s="53">
        <f t="array" ref="G12372">SUM(IF(A12372=A$5:A12372,IF(C12372=C$5:C12372,1,0),0))</f>
        <v>119</v>
      </c>
    </row>
    <row r="12373" spans="1:7" x14ac:dyDescent="0.25">
      <c r="A12373" s="52">
        <v>2019</v>
      </c>
      <c r="B12373" s="53" t="str">
        <f t="shared" si="386"/>
        <v>2019_VA120</v>
      </c>
      <c r="C12373" s="52" t="s">
        <v>300</v>
      </c>
      <c r="D12373" s="52" t="s">
        <v>242</v>
      </c>
      <c r="E12373" s="53" t="str">
        <f t="shared" si="387"/>
        <v>2019_VANORFOLK</v>
      </c>
      <c r="F12373" s="52">
        <v>484350</v>
      </c>
      <c r="G12373" s="53">
        <f t="array" ref="G12373">SUM(IF(A12373=A$5:A12373,IF(C12373=C$5:C12373,1,0),0))</f>
        <v>120</v>
      </c>
    </row>
    <row r="12374" spans="1:7" x14ac:dyDescent="0.25">
      <c r="A12374" s="52">
        <v>2019</v>
      </c>
      <c r="B12374" s="53" t="str">
        <f t="shared" si="386"/>
        <v>2019_VA121</v>
      </c>
      <c r="C12374" s="52" t="s">
        <v>300</v>
      </c>
      <c r="D12374" s="52" t="s">
        <v>976</v>
      </c>
      <c r="E12374" s="53" t="str">
        <f t="shared" si="387"/>
        <v>2019_VANORTON</v>
      </c>
      <c r="F12374" s="52">
        <v>484350</v>
      </c>
      <c r="G12374" s="53">
        <f t="array" ref="G12374">SUM(IF(A12374=A$5:A12374,IF(C12374=C$5:C12374,1,0),0))</f>
        <v>121</v>
      </c>
    </row>
    <row r="12375" spans="1:7" x14ac:dyDescent="0.25">
      <c r="A12375" s="52">
        <v>2019</v>
      </c>
      <c r="B12375" s="53" t="str">
        <f t="shared" si="386"/>
        <v>2019_VA122</v>
      </c>
      <c r="C12375" s="52" t="s">
        <v>300</v>
      </c>
      <c r="D12375" s="52" t="s">
        <v>350</v>
      </c>
      <c r="E12375" s="53" t="str">
        <f t="shared" si="387"/>
        <v>2019_VAPETERSBURG</v>
      </c>
      <c r="F12375" s="52">
        <v>535900</v>
      </c>
      <c r="G12375" s="53">
        <f t="array" ref="G12375">SUM(IF(A12375=A$5:A12375,IF(C12375=C$5:C12375,1,0),0))</f>
        <v>122</v>
      </c>
    </row>
    <row r="12376" spans="1:7" x14ac:dyDescent="0.25">
      <c r="A12376" s="52">
        <v>2019</v>
      </c>
      <c r="B12376" s="53" t="str">
        <f t="shared" si="386"/>
        <v>2019_VA123</v>
      </c>
      <c r="C12376" s="52" t="s">
        <v>300</v>
      </c>
      <c r="D12376" s="52" t="s">
        <v>351</v>
      </c>
      <c r="E12376" s="53" t="str">
        <f t="shared" si="387"/>
        <v>2019_VAPOQUOSON</v>
      </c>
      <c r="F12376" s="52">
        <v>484350</v>
      </c>
      <c r="G12376" s="53">
        <f t="array" ref="G12376">SUM(IF(A12376=A$5:A12376,IF(C12376=C$5:C12376,1,0),0))</f>
        <v>123</v>
      </c>
    </row>
    <row r="12377" spans="1:7" x14ac:dyDescent="0.25">
      <c r="A12377" s="52">
        <v>2019</v>
      </c>
      <c r="B12377" s="53" t="str">
        <f t="shared" si="386"/>
        <v>2019_VA124</v>
      </c>
      <c r="C12377" s="52" t="s">
        <v>300</v>
      </c>
      <c r="D12377" s="52" t="s">
        <v>352</v>
      </c>
      <c r="E12377" s="53" t="str">
        <f t="shared" si="387"/>
        <v>2019_VAPORTSMOUTH</v>
      </c>
      <c r="F12377" s="52">
        <v>484350</v>
      </c>
      <c r="G12377" s="53">
        <f t="array" ref="G12377">SUM(IF(A12377=A$5:A12377,IF(C12377=C$5:C12377,1,0),0))</f>
        <v>124</v>
      </c>
    </row>
    <row r="12378" spans="1:7" x14ac:dyDescent="0.25">
      <c r="A12378" s="52">
        <v>2019</v>
      </c>
      <c r="B12378" s="53" t="str">
        <f t="shared" si="386"/>
        <v>2019_VA125</v>
      </c>
      <c r="C12378" s="52" t="s">
        <v>300</v>
      </c>
      <c r="D12378" s="52" t="s">
        <v>1953</v>
      </c>
      <c r="E12378" s="53" t="str">
        <f t="shared" si="387"/>
        <v>2019_VARADFORD</v>
      </c>
      <c r="F12378" s="52">
        <v>484350</v>
      </c>
      <c r="G12378" s="53">
        <f t="array" ref="G12378">SUM(IF(A12378=A$5:A12378,IF(C12378=C$5:C12378,1,0),0))</f>
        <v>125</v>
      </c>
    </row>
    <row r="12379" spans="1:7" x14ac:dyDescent="0.25">
      <c r="A12379" s="52">
        <v>2019</v>
      </c>
      <c r="B12379" s="53" t="str">
        <f t="shared" si="386"/>
        <v>2019_VA126</v>
      </c>
      <c r="C12379" s="52" t="s">
        <v>300</v>
      </c>
      <c r="D12379" s="52" t="s">
        <v>353</v>
      </c>
      <c r="E12379" s="53" t="str">
        <f t="shared" si="387"/>
        <v>2019_VARICHMOND IND</v>
      </c>
      <c r="F12379" s="52">
        <v>535900</v>
      </c>
      <c r="G12379" s="53">
        <f t="array" ref="G12379">SUM(IF(A12379=A$5:A12379,IF(C12379=C$5:C12379,1,0),0))</f>
        <v>126</v>
      </c>
    </row>
    <row r="12380" spans="1:7" x14ac:dyDescent="0.25">
      <c r="A12380" s="52">
        <v>2019</v>
      </c>
      <c r="B12380" s="53" t="str">
        <f t="shared" si="386"/>
        <v>2019_VA127</v>
      </c>
      <c r="C12380" s="52" t="s">
        <v>300</v>
      </c>
      <c r="D12380" s="52" t="s">
        <v>1954</v>
      </c>
      <c r="E12380" s="53" t="str">
        <f t="shared" si="387"/>
        <v>2019_VAROANOKE IND</v>
      </c>
      <c r="F12380" s="52">
        <v>484350</v>
      </c>
      <c r="G12380" s="53">
        <f t="array" ref="G12380">SUM(IF(A12380=A$5:A12380,IF(C12380=C$5:C12380,1,0),0))</f>
        <v>127</v>
      </c>
    </row>
    <row r="12381" spans="1:7" x14ac:dyDescent="0.25">
      <c r="A12381" s="52">
        <v>2019</v>
      </c>
      <c r="B12381" s="53" t="str">
        <f t="shared" si="386"/>
        <v>2019_VA128</v>
      </c>
      <c r="C12381" s="52" t="s">
        <v>300</v>
      </c>
      <c r="D12381" s="52" t="s">
        <v>1408</v>
      </c>
      <c r="E12381" s="53" t="str">
        <f t="shared" si="387"/>
        <v>2019_VASALEM</v>
      </c>
      <c r="F12381" s="52">
        <v>484350</v>
      </c>
      <c r="G12381" s="53">
        <f t="array" ref="G12381">SUM(IF(A12381=A$5:A12381,IF(C12381=C$5:C12381,1,0),0))</f>
        <v>128</v>
      </c>
    </row>
    <row r="12382" spans="1:7" x14ac:dyDescent="0.25">
      <c r="A12382" s="52">
        <v>2019</v>
      </c>
      <c r="B12382" s="53" t="str">
        <f t="shared" si="386"/>
        <v>2019_VA129</v>
      </c>
      <c r="C12382" s="52" t="s">
        <v>300</v>
      </c>
      <c r="D12382" s="52" t="s">
        <v>1955</v>
      </c>
      <c r="E12382" s="53" t="str">
        <f t="shared" si="387"/>
        <v>2019_VASTAUNTON</v>
      </c>
      <c r="F12382" s="52">
        <v>484350</v>
      </c>
      <c r="G12382" s="53">
        <f t="array" ref="G12382">SUM(IF(A12382=A$5:A12382,IF(C12382=C$5:C12382,1,0),0))</f>
        <v>129</v>
      </c>
    </row>
    <row r="12383" spans="1:7" x14ac:dyDescent="0.25">
      <c r="A12383" s="52">
        <v>2019</v>
      </c>
      <c r="B12383" s="53" t="str">
        <f t="shared" si="386"/>
        <v>2019_VA130</v>
      </c>
      <c r="C12383" s="52" t="s">
        <v>300</v>
      </c>
      <c r="D12383" s="52" t="s">
        <v>244</v>
      </c>
      <c r="E12383" s="53" t="str">
        <f t="shared" si="387"/>
        <v>2019_VASUFFOLK</v>
      </c>
      <c r="F12383" s="52">
        <v>484350</v>
      </c>
      <c r="G12383" s="53">
        <f t="array" ref="G12383">SUM(IF(A12383=A$5:A12383,IF(C12383=C$5:C12383,1,0),0))</f>
        <v>130</v>
      </c>
    </row>
    <row r="12384" spans="1:7" x14ac:dyDescent="0.25">
      <c r="A12384" s="52">
        <v>2019</v>
      </c>
      <c r="B12384" s="53" t="str">
        <f t="shared" si="386"/>
        <v>2019_VA131</v>
      </c>
      <c r="C12384" s="52" t="s">
        <v>300</v>
      </c>
      <c r="D12384" s="52" t="s">
        <v>354</v>
      </c>
      <c r="E12384" s="53" t="str">
        <f t="shared" si="387"/>
        <v>2019_VAVIRGINIA BEACH</v>
      </c>
      <c r="F12384" s="52">
        <v>484350</v>
      </c>
      <c r="G12384" s="53">
        <f t="array" ref="G12384">SUM(IF(A12384=A$5:A12384,IF(C12384=C$5:C12384,1,0),0))</f>
        <v>131</v>
      </c>
    </row>
    <row r="12385" spans="1:7" x14ac:dyDescent="0.25">
      <c r="A12385" s="52">
        <v>2019</v>
      </c>
      <c r="B12385" s="53" t="str">
        <f t="shared" si="386"/>
        <v>2019_VA132</v>
      </c>
      <c r="C12385" s="52" t="s">
        <v>300</v>
      </c>
      <c r="D12385" s="52" t="s">
        <v>1956</v>
      </c>
      <c r="E12385" s="53" t="str">
        <f t="shared" si="387"/>
        <v>2019_VAWAYNESBORO</v>
      </c>
      <c r="F12385" s="52">
        <v>484350</v>
      </c>
      <c r="G12385" s="53">
        <f t="array" ref="G12385">SUM(IF(A12385=A$5:A12385,IF(C12385=C$5:C12385,1,0),0))</f>
        <v>132</v>
      </c>
    </row>
    <row r="12386" spans="1:7" x14ac:dyDescent="0.25">
      <c r="A12386" s="52">
        <v>2019</v>
      </c>
      <c r="B12386" s="53" t="str">
        <f t="shared" si="386"/>
        <v>2019_VA133</v>
      </c>
      <c r="C12386" s="52" t="s">
        <v>300</v>
      </c>
      <c r="D12386" s="52" t="s">
        <v>355</v>
      </c>
      <c r="E12386" s="53" t="str">
        <f t="shared" si="387"/>
        <v>2019_VAWILLIAMSBURG</v>
      </c>
      <c r="F12386" s="52">
        <v>484350</v>
      </c>
      <c r="G12386" s="53">
        <f t="array" ref="G12386">SUM(IF(A12386=A$5:A12386,IF(C12386=C$5:C12386,1,0),0))</f>
        <v>133</v>
      </c>
    </row>
    <row r="12387" spans="1:7" x14ac:dyDescent="0.25">
      <c r="A12387" s="52">
        <v>2019</v>
      </c>
      <c r="B12387" s="53" t="str">
        <f t="shared" si="386"/>
        <v>2019_VA134</v>
      </c>
      <c r="C12387" s="52" t="s">
        <v>300</v>
      </c>
      <c r="D12387" s="52" t="s">
        <v>1957</v>
      </c>
      <c r="E12387" s="53" t="str">
        <f t="shared" si="387"/>
        <v>2019_VAWINCHESTER</v>
      </c>
      <c r="F12387" s="52">
        <v>484350</v>
      </c>
      <c r="G12387" s="53">
        <f t="array" ref="G12387">SUM(IF(A12387=A$5:A12387,IF(C12387=C$5:C12387,1,0),0))</f>
        <v>134</v>
      </c>
    </row>
    <row r="12388" spans="1:7" x14ac:dyDescent="0.25">
      <c r="A12388" s="52">
        <v>2019</v>
      </c>
      <c r="B12388" s="53" t="str">
        <f t="shared" si="386"/>
        <v>2019_WA1</v>
      </c>
      <c r="C12388" s="52" t="s">
        <v>356</v>
      </c>
      <c r="D12388" s="52" t="s">
        <v>184</v>
      </c>
      <c r="E12388" s="53" t="str">
        <f t="shared" si="387"/>
        <v>2019_WAADAMS</v>
      </c>
      <c r="F12388" s="52">
        <v>484350</v>
      </c>
      <c r="G12388" s="53">
        <f t="array" ref="G12388">SUM(IF(A12388=A$5:A12388,IF(C12388=C$5:C12388,1,0),0))</f>
        <v>1</v>
      </c>
    </row>
    <row r="12389" spans="1:7" x14ac:dyDescent="0.25">
      <c r="A12389" s="52">
        <v>2019</v>
      </c>
      <c r="B12389" s="53" t="str">
        <f t="shared" si="386"/>
        <v>2019_WA2</v>
      </c>
      <c r="C12389" s="52" t="s">
        <v>356</v>
      </c>
      <c r="D12389" s="52" t="s">
        <v>1958</v>
      </c>
      <c r="E12389" s="53" t="str">
        <f t="shared" si="387"/>
        <v>2019_WAASOTIN</v>
      </c>
      <c r="F12389" s="52">
        <v>484350</v>
      </c>
      <c r="G12389" s="53">
        <f t="array" ref="G12389">SUM(IF(A12389=A$5:A12389,IF(C12389=C$5:C12389,1,0),0))</f>
        <v>2</v>
      </c>
    </row>
    <row r="12390" spans="1:7" x14ac:dyDescent="0.25">
      <c r="A12390" s="52">
        <v>2019</v>
      </c>
      <c r="B12390" s="53" t="str">
        <f t="shared" si="386"/>
        <v>2019_WA3</v>
      </c>
      <c r="C12390" s="52" t="s">
        <v>356</v>
      </c>
      <c r="D12390" s="52" t="s">
        <v>503</v>
      </c>
      <c r="E12390" s="53" t="str">
        <f t="shared" si="387"/>
        <v>2019_WABENTON</v>
      </c>
      <c r="F12390" s="52">
        <v>484350</v>
      </c>
      <c r="G12390" s="53">
        <f t="array" ref="G12390">SUM(IF(A12390=A$5:A12390,IF(C12390=C$5:C12390,1,0),0))</f>
        <v>3</v>
      </c>
    </row>
    <row r="12391" spans="1:7" x14ac:dyDescent="0.25">
      <c r="A12391" s="52">
        <v>2019</v>
      </c>
      <c r="B12391" s="53" t="str">
        <f t="shared" si="386"/>
        <v>2019_WA4</v>
      </c>
      <c r="C12391" s="52" t="s">
        <v>356</v>
      </c>
      <c r="D12391" s="52" t="s">
        <v>1959</v>
      </c>
      <c r="E12391" s="53" t="str">
        <f t="shared" si="387"/>
        <v>2019_WACHELAN</v>
      </c>
      <c r="F12391" s="52">
        <v>484350</v>
      </c>
      <c r="G12391" s="53">
        <f t="array" ref="G12391">SUM(IF(A12391=A$5:A12391,IF(C12391=C$5:C12391,1,0),0))</f>
        <v>4</v>
      </c>
    </row>
    <row r="12392" spans="1:7" x14ac:dyDescent="0.25">
      <c r="A12392" s="52">
        <v>2019</v>
      </c>
      <c r="B12392" s="53" t="str">
        <f t="shared" si="386"/>
        <v>2019_WA5</v>
      </c>
      <c r="C12392" s="52" t="s">
        <v>356</v>
      </c>
      <c r="D12392" s="52" t="s">
        <v>1960</v>
      </c>
      <c r="E12392" s="53" t="str">
        <f t="shared" si="387"/>
        <v>2019_WACLALLAM</v>
      </c>
      <c r="F12392" s="52">
        <v>484350</v>
      </c>
      <c r="G12392" s="53">
        <f t="array" ref="G12392">SUM(IF(A12392=A$5:A12392,IF(C12392=C$5:C12392,1,0),0))</f>
        <v>5</v>
      </c>
    </row>
    <row r="12393" spans="1:7" x14ac:dyDescent="0.25">
      <c r="A12393" s="52">
        <v>2019</v>
      </c>
      <c r="B12393" s="53" t="str">
        <f t="shared" si="386"/>
        <v>2019_WA6</v>
      </c>
      <c r="C12393" s="52" t="s">
        <v>356</v>
      </c>
      <c r="D12393" s="52" t="s">
        <v>507</v>
      </c>
      <c r="E12393" s="53" t="str">
        <f t="shared" si="387"/>
        <v>2019_WACLARK</v>
      </c>
      <c r="F12393" s="52">
        <v>484350</v>
      </c>
      <c r="G12393" s="53">
        <f t="array" ref="G12393">SUM(IF(A12393=A$5:A12393,IF(C12393=C$5:C12393,1,0),0))</f>
        <v>6</v>
      </c>
    </row>
    <row r="12394" spans="1:7" x14ac:dyDescent="0.25">
      <c r="A12394" s="52">
        <v>2019</v>
      </c>
      <c r="B12394" s="53" t="str">
        <f t="shared" si="386"/>
        <v>2019_WA7</v>
      </c>
      <c r="C12394" s="52" t="s">
        <v>356</v>
      </c>
      <c r="D12394" s="52" t="s">
        <v>509</v>
      </c>
      <c r="E12394" s="53" t="str">
        <f t="shared" si="387"/>
        <v>2019_WACOLUMBIA</v>
      </c>
      <c r="F12394" s="52">
        <v>484350</v>
      </c>
      <c r="G12394" s="53">
        <f t="array" ref="G12394">SUM(IF(A12394=A$5:A12394,IF(C12394=C$5:C12394,1,0),0))</f>
        <v>7</v>
      </c>
    </row>
    <row r="12395" spans="1:7" x14ac:dyDescent="0.25">
      <c r="A12395" s="52">
        <v>2019</v>
      </c>
      <c r="B12395" s="53" t="str">
        <f t="shared" si="386"/>
        <v>2019_WA8</v>
      </c>
      <c r="C12395" s="52" t="s">
        <v>356</v>
      </c>
      <c r="D12395" s="52" t="s">
        <v>1961</v>
      </c>
      <c r="E12395" s="53" t="str">
        <f t="shared" si="387"/>
        <v>2019_WACOWLITZ</v>
      </c>
      <c r="F12395" s="52">
        <v>484350</v>
      </c>
      <c r="G12395" s="53">
        <f t="array" ref="G12395">SUM(IF(A12395=A$5:A12395,IF(C12395=C$5:C12395,1,0),0))</f>
        <v>8</v>
      </c>
    </row>
    <row r="12396" spans="1:7" x14ac:dyDescent="0.25">
      <c r="A12396" s="52">
        <v>2019</v>
      </c>
      <c r="B12396" s="53" t="str">
        <f t="shared" si="386"/>
        <v>2019_WA9</v>
      </c>
      <c r="C12396" s="52" t="s">
        <v>356</v>
      </c>
      <c r="D12396" s="52" t="s">
        <v>190</v>
      </c>
      <c r="E12396" s="53" t="str">
        <f t="shared" si="387"/>
        <v>2019_WADOUGLAS</v>
      </c>
      <c r="F12396" s="52">
        <v>484350</v>
      </c>
      <c r="G12396" s="53">
        <f t="array" ref="G12396">SUM(IF(A12396=A$5:A12396,IF(C12396=C$5:C12396,1,0),0))</f>
        <v>9</v>
      </c>
    </row>
    <row r="12397" spans="1:7" x14ac:dyDescent="0.25">
      <c r="A12397" s="52">
        <v>2019</v>
      </c>
      <c r="B12397" s="53" t="str">
        <f t="shared" si="386"/>
        <v>2019_WA10</v>
      </c>
      <c r="C12397" s="52" t="s">
        <v>356</v>
      </c>
      <c r="D12397" s="52" t="s">
        <v>1962</v>
      </c>
      <c r="E12397" s="53" t="str">
        <f t="shared" si="387"/>
        <v>2019_WAFERRY</v>
      </c>
      <c r="F12397" s="52">
        <v>484350</v>
      </c>
      <c r="G12397" s="53">
        <f t="array" ref="G12397">SUM(IF(A12397=A$5:A12397,IF(C12397=C$5:C12397,1,0),0))</f>
        <v>10</v>
      </c>
    </row>
    <row r="12398" spans="1:7" x14ac:dyDescent="0.25">
      <c r="A12398" s="52">
        <v>2019</v>
      </c>
      <c r="B12398" s="53" t="str">
        <f t="shared" si="386"/>
        <v>2019_WA11</v>
      </c>
      <c r="C12398" s="52" t="s">
        <v>356</v>
      </c>
      <c r="D12398" s="52" t="s">
        <v>455</v>
      </c>
      <c r="E12398" s="53" t="str">
        <f t="shared" si="387"/>
        <v>2019_WAFRANKLIN</v>
      </c>
      <c r="F12398" s="52">
        <v>484350</v>
      </c>
      <c r="G12398" s="53">
        <f t="array" ref="G12398">SUM(IF(A12398=A$5:A12398,IF(C12398=C$5:C12398,1,0),0))</f>
        <v>11</v>
      </c>
    </row>
    <row r="12399" spans="1:7" x14ac:dyDescent="0.25">
      <c r="A12399" s="52">
        <v>2019</v>
      </c>
      <c r="B12399" s="53" t="str">
        <f t="shared" si="386"/>
        <v>2019_WA12</v>
      </c>
      <c r="C12399" s="52" t="s">
        <v>356</v>
      </c>
      <c r="D12399" s="52" t="s">
        <v>193</v>
      </c>
      <c r="E12399" s="53" t="str">
        <f t="shared" si="387"/>
        <v>2019_WAGARFIELD</v>
      </c>
      <c r="F12399" s="52">
        <v>484350</v>
      </c>
      <c r="G12399" s="53">
        <f t="array" ref="G12399">SUM(IF(A12399=A$5:A12399,IF(C12399=C$5:C12399,1,0),0))</f>
        <v>12</v>
      </c>
    </row>
    <row r="12400" spans="1:7" x14ac:dyDescent="0.25">
      <c r="A12400" s="52">
        <v>2019</v>
      </c>
      <c r="B12400" s="53" t="str">
        <f t="shared" si="386"/>
        <v>2019_WA13</v>
      </c>
      <c r="C12400" s="52" t="s">
        <v>356</v>
      </c>
      <c r="D12400" s="52" t="s">
        <v>520</v>
      </c>
      <c r="E12400" s="53" t="str">
        <f t="shared" si="387"/>
        <v>2019_WAGRANT</v>
      </c>
      <c r="F12400" s="52">
        <v>484350</v>
      </c>
      <c r="G12400" s="53">
        <f t="array" ref="G12400">SUM(IF(A12400=A$5:A12400,IF(C12400=C$5:C12400,1,0),0))</f>
        <v>13</v>
      </c>
    </row>
    <row r="12401" spans="1:7" x14ac:dyDescent="0.25">
      <c r="A12401" s="52">
        <v>2019</v>
      </c>
      <c r="B12401" s="53" t="str">
        <f t="shared" si="386"/>
        <v>2019_WA14</v>
      </c>
      <c r="C12401" s="52" t="s">
        <v>356</v>
      </c>
      <c r="D12401" s="52" t="s">
        <v>1963</v>
      </c>
      <c r="E12401" s="53" t="str">
        <f t="shared" si="387"/>
        <v>2019_WAGRAYS HARBOR</v>
      </c>
      <c r="F12401" s="52">
        <v>484350</v>
      </c>
      <c r="G12401" s="53">
        <f t="array" ref="G12401">SUM(IF(A12401=A$5:A12401,IF(C12401=C$5:C12401,1,0),0))</f>
        <v>14</v>
      </c>
    </row>
    <row r="12402" spans="1:7" x14ac:dyDescent="0.25">
      <c r="A12402" s="52">
        <v>2019</v>
      </c>
      <c r="B12402" s="53" t="str">
        <f t="shared" si="386"/>
        <v>2019_WA15</v>
      </c>
      <c r="C12402" s="52" t="s">
        <v>356</v>
      </c>
      <c r="D12402" s="52" t="s">
        <v>1964</v>
      </c>
      <c r="E12402" s="53" t="str">
        <f t="shared" si="387"/>
        <v>2019_WAISLAND</v>
      </c>
      <c r="F12402" s="52">
        <v>484350</v>
      </c>
      <c r="G12402" s="53">
        <f t="array" ref="G12402">SUM(IF(A12402=A$5:A12402,IF(C12402=C$5:C12402,1,0),0))</f>
        <v>15</v>
      </c>
    </row>
    <row r="12403" spans="1:7" x14ac:dyDescent="0.25">
      <c r="A12403" s="52">
        <v>2019</v>
      </c>
      <c r="B12403" s="53" t="str">
        <f t="shared" si="386"/>
        <v>2019_WA16</v>
      </c>
      <c r="C12403" s="52" t="s">
        <v>356</v>
      </c>
      <c r="D12403" s="52" t="s">
        <v>196</v>
      </c>
      <c r="E12403" s="53" t="str">
        <f t="shared" si="387"/>
        <v>2019_WAJEFFERSON</v>
      </c>
      <c r="F12403" s="52">
        <v>484350</v>
      </c>
      <c r="G12403" s="53">
        <f t="array" ref="G12403">SUM(IF(A12403=A$5:A12403,IF(C12403=C$5:C12403,1,0),0))</f>
        <v>16</v>
      </c>
    </row>
    <row r="12404" spans="1:7" x14ac:dyDescent="0.25">
      <c r="A12404" s="52">
        <v>2019</v>
      </c>
      <c r="B12404" s="53" t="str">
        <f t="shared" si="386"/>
        <v>2019_WA17</v>
      </c>
      <c r="C12404" s="52" t="s">
        <v>356</v>
      </c>
      <c r="D12404" s="52" t="s">
        <v>357</v>
      </c>
      <c r="E12404" s="53" t="str">
        <f t="shared" si="387"/>
        <v>2019_WAKING</v>
      </c>
      <c r="F12404" s="52">
        <v>726525</v>
      </c>
      <c r="G12404" s="53">
        <f t="array" ref="G12404">SUM(IF(A12404=A$5:A12404,IF(C12404=C$5:C12404,1,0),0))</f>
        <v>17</v>
      </c>
    </row>
    <row r="12405" spans="1:7" x14ac:dyDescent="0.25">
      <c r="A12405" s="52">
        <v>2019</v>
      </c>
      <c r="B12405" s="53" t="str">
        <f t="shared" si="386"/>
        <v>2019_WA18</v>
      </c>
      <c r="C12405" s="52" t="s">
        <v>356</v>
      </c>
      <c r="D12405" s="52" t="s">
        <v>1965</v>
      </c>
      <c r="E12405" s="53" t="str">
        <f t="shared" si="387"/>
        <v>2019_WAKITSAP</v>
      </c>
      <c r="F12405" s="52">
        <v>484350</v>
      </c>
      <c r="G12405" s="53">
        <f t="array" ref="G12405">SUM(IF(A12405=A$5:A12405,IF(C12405=C$5:C12405,1,0),0))</f>
        <v>18</v>
      </c>
    </row>
    <row r="12406" spans="1:7" x14ac:dyDescent="0.25">
      <c r="A12406" s="52">
        <v>2019</v>
      </c>
      <c r="B12406" s="53" t="str">
        <f t="shared" si="386"/>
        <v>2019_WA19</v>
      </c>
      <c r="C12406" s="52" t="s">
        <v>356</v>
      </c>
      <c r="D12406" s="52" t="s">
        <v>1966</v>
      </c>
      <c r="E12406" s="53" t="str">
        <f t="shared" si="387"/>
        <v>2019_WAKITTITAS</v>
      </c>
      <c r="F12406" s="52">
        <v>484350</v>
      </c>
      <c r="G12406" s="53">
        <f t="array" ref="G12406">SUM(IF(A12406=A$5:A12406,IF(C12406=C$5:C12406,1,0),0))</f>
        <v>19</v>
      </c>
    </row>
    <row r="12407" spans="1:7" x14ac:dyDescent="0.25">
      <c r="A12407" s="52">
        <v>2019</v>
      </c>
      <c r="B12407" s="53" t="str">
        <f t="shared" si="386"/>
        <v>2019_WA20</v>
      </c>
      <c r="C12407" s="52" t="s">
        <v>356</v>
      </c>
      <c r="D12407" s="52" t="s">
        <v>1967</v>
      </c>
      <c r="E12407" s="53" t="str">
        <f t="shared" si="387"/>
        <v>2019_WAKLICKITAT</v>
      </c>
      <c r="F12407" s="52">
        <v>484350</v>
      </c>
      <c r="G12407" s="53">
        <f t="array" ref="G12407">SUM(IF(A12407=A$5:A12407,IF(C12407=C$5:C12407,1,0),0))</f>
        <v>20</v>
      </c>
    </row>
    <row r="12408" spans="1:7" x14ac:dyDescent="0.25">
      <c r="A12408" s="52">
        <v>2019</v>
      </c>
      <c r="B12408" s="53" t="str">
        <f t="shared" si="386"/>
        <v>2019_WA21</v>
      </c>
      <c r="C12408" s="52" t="s">
        <v>356</v>
      </c>
      <c r="D12408" s="52" t="s">
        <v>796</v>
      </c>
      <c r="E12408" s="53" t="str">
        <f t="shared" si="387"/>
        <v>2019_WALEWIS</v>
      </c>
      <c r="F12408" s="52">
        <v>484350</v>
      </c>
      <c r="G12408" s="53">
        <f t="array" ref="G12408">SUM(IF(A12408=A$5:A12408,IF(C12408=C$5:C12408,1,0),0))</f>
        <v>21</v>
      </c>
    </row>
    <row r="12409" spans="1:7" x14ac:dyDescent="0.25">
      <c r="A12409" s="52">
        <v>2019</v>
      </c>
      <c r="B12409" s="53" t="str">
        <f t="shared" si="386"/>
        <v>2019_WA22</v>
      </c>
      <c r="C12409" s="52" t="s">
        <v>356</v>
      </c>
      <c r="D12409" s="52" t="s">
        <v>221</v>
      </c>
      <c r="E12409" s="53" t="str">
        <f t="shared" si="387"/>
        <v>2019_WALINCOLN</v>
      </c>
      <c r="F12409" s="52">
        <v>484350</v>
      </c>
      <c r="G12409" s="53">
        <f t="array" ref="G12409">SUM(IF(A12409=A$5:A12409,IF(C12409=C$5:C12409,1,0),0))</f>
        <v>22</v>
      </c>
    </row>
    <row r="12410" spans="1:7" x14ac:dyDescent="0.25">
      <c r="A12410" s="52">
        <v>2019</v>
      </c>
      <c r="B12410" s="53" t="str">
        <f t="shared" si="386"/>
        <v>2019_WA23</v>
      </c>
      <c r="C12410" s="52" t="s">
        <v>356</v>
      </c>
      <c r="D12410" s="52" t="s">
        <v>837</v>
      </c>
      <c r="E12410" s="53" t="str">
        <f t="shared" si="387"/>
        <v>2019_WAMASON</v>
      </c>
      <c r="F12410" s="52">
        <v>484350</v>
      </c>
      <c r="G12410" s="53">
        <f t="array" ref="G12410">SUM(IF(A12410=A$5:A12410,IF(C12410=C$5:C12410,1,0),0))</f>
        <v>23</v>
      </c>
    </row>
    <row r="12411" spans="1:7" x14ac:dyDescent="0.25">
      <c r="A12411" s="52">
        <v>2019</v>
      </c>
      <c r="B12411" s="53" t="str">
        <f t="shared" si="386"/>
        <v>2019_WA24</v>
      </c>
      <c r="C12411" s="52" t="s">
        <v>356</v>
      </c>
      <c r="D12411" s="52" t="s">
        <v>1968</v>
      </c>
      <c r="E12411" s="53" t="str">
        <f t="shared" si="387"/>
        <v>2019_WAOKANOGAN</v>
      </c>
      <c r="F12411" s="52">
        <v>484350</v>
      </c>
      <c r="G12411" s="53">
        <f t="array" ref="G12411">SUM(IF(A12411=A$5:A12411,IF(C12411=C$5:C12411,1,0),0))</f>
        <v>24</v>
      </c>
    </row>
    <row r="12412" spans="1:7" x14ac:dyDescent="0.25">
      <c r="A12412" s="52">
        <v>2019</v>
      </c>
      <c r="B12412" s="53" t="str">
        <f t="shared" si="386"/>
        <v>2019_WA25</v>
      </c>
      <c r="C12412" s="52" t="s">
        <v>356</v>
      </c>
      <c r="D12412" s="52" t="s">
        <v>1969</v>
      </c>
      <c r="E12412" s="53" t="str">
        <f t="shared" si="387"/>
        <v>2019_WAPACIFIC</v>
      </c>
      <c r="F12412" s="52">
        <v>484350</v>
      </c>
      <c r="G12412" s="53">
        <f t="array" ref="G12412">SUM(IF(A12412=A$5:A12412,IF(C12412=C$5:C12412,1,0),0))</f>
        <v>25</v>
      </c>
    </row>
    <row r="12413" spans="1:7" x14ac:dyDescent="0.25">
      <c r="A12413" s="52">
        <v>2019</v>
      </c>
      <c r="B12413" s="53" t="str">
        <f t="shared" si="386"/>
        <v>2019_WA26</v>
      </c>
      <c r="C12413" s="52" t="s">
        <v>356</v>
      </c>
      <c r="D12413" s="52" t="s">
        <v>1970</v>
      </c>
      <c r="E12413" s="53" t="str">
        <f t="shared" si="387"/>
        <v>2019_WAPEND OREILLE</v>
      </c>
      <c r="F12413" s="52">
        <v>484350</v>
      </c>
      <c r="G12413" s="53">
        <f t="array" ref="G12413">SUM(IF(A12413=A$5:A12413,IF(C12413=C$5:C12413,1,0),0))</f>
        <v>26</v>
      </c>
    </row>
    <row r="12414" spans="1:7" x14ac:dyDescent="0.25">
      <c r="A12414" s="52">
        <v>2019</v>
      </c>
      <c r="B12414" s="53" t="str">
        <f t="shared" si="386"/>
        <v>2019_WA27</v>
      </c>
      <c r="C12414" s="52" t="s">
        <v>356</v>
      </c>
      <c r="D12414" s="52" t="s">
        <v>358</v>
      </c>
      <c r="E12414" s="53" t="str">
        <f t="shared" si="387"/>
        <v>2019_WAPIERCE</v>
      </c>
      <c r="F12414" s="52">
        <v>726525</v>
      </c>
      <c r="G12414" s="53">
        <f t="array" ref="G12414">SUM(IF(A12414=A$5:A12414,IF(C12414=C$5:C12414,1,0),0))</f>
        <v>27</v>
      </c>
    </row>
    <row r="12415" spans="1:7" x14ac:dyDescent="0.25">
      <c r="A12415" s="52">
        <v>2019</v>
      </c>
      <c r="B12415" s="53" t="str">
        <f t="shared" si="386"/>
        <v>2019_WA28</v>
      </c>
      <c r="C12415" s="52" t="s">
        <v>356</v>
      </c>
      <c r="D12415" s="52" t="s">
        <v>359</v>
      </c>
      <c r="E12415" s="53" t="str">
        <f t="shared" si="387"/>
        <v>2019_WASAN JUAN</v>
      </c>
      <c r="F12415" s="52">
        <v>484350</v>
      </c>
      <c r="G12415" s="53">
        <f t="array" ref="G12415">SUM(IF(A12415=A$5:A12415,IF(C12415=C$5:C12415,1,0),0))</f>
        <v>28</v>
      </c>
    </row>
    <row r="12416" spans="1:7" x14ac:dyDescent="0.25">
      <c r="A12416" s="52">
        <v>2019</v>
      </c>
      <c r="B12416" s="53" t="str">
        <f t="shared" si="386"/>
        <v>2019_WA29</v>
      </c>
      <c r="C12416" s="52" t="s">
        <v>356</v>
      </c>
      <c r="D12416" s="52" t="s">
        <v>1971</v>
      </c>
      <c r="E12416" s="53" t="str">
        <f t="shared" si="387"/>
        <v>2019_WASKAGIT</v>
      </c>
      <c r="F12416" s="52">
        <v>484350</v>
      </c>
      <c r="G12416" s="53">
        <f t="array" ref="G12416">SUM(IF(A12416=A$5:A12416,IF(C12416=C$5:C12416,1,0),0))</f>
        <v>29</v>
      </c>
    </row>
    <row r="12417" spans="1:7" x14ac:dyDescent="0.25">
      <c r="A12417" s="52">
        <v>2019</v>
      </c>
      <c r="B12417" s="53" t="str">
        <f t="shared" si="386"/>
        <v>2019_WA30</v>
      </c>
      <c r="C12417" s="52" t="s">
        <v>356</v>
      </c>
      <c r="D12417" s="52" t="s">
        <v>1972</v>
      </c>
      <c r="E12417" s="53" t="str">
        <f t="shared" si="387"/>
        <v>2019_WASKAMANIA</v>
      </c>
      <c r="F12417" s="52">
        <v>484350</v>
      </c>
      <c r="G12417" s="53">
        <f t="array" ref="G12417">SUM(IF(A12417=A$5:A12417,IF(C12417=C$5:C12417,1,0),0))</f>
        <v>30</v>
      </c>
    </row>
    <row r="12418" spans="1:7" x14ac:dyDescent="0.25">
      <c r="A12418" s="52">
        <v>2019</v>
      </c>
      <c r="B12418" s="53" t="str">
        <f t="shared" si="386"/>
        <v>2019_WA31</v>
      </c>
      <c r="C12418" s="52" t="s">
        <v>356</v>
      </c>
      <c r="D12418" s="52" t="s">
        <v>360</v>
      </c>
      <c r="E12418" s="53" t="str">
        <f t="shared" si="387"/>
        <v>2019_WASNOHOMISH</v>
      </c>
      <c r="F12418" s="52">
        <v>726525</v>
      </c>
      <c r="G12418" s="53">
        <f t="array" ref="G12418">SUM(IF(A12418=A$5:A12418,IF(C12418=C$5:C12418,1,0),0))</f>
        <v>31</v>
      </c>
    </row>
    <row r="12419" spans="1:7" x14ac:dyDescent="0.25">
      <c r="A12419" s="52">
        <v>2019</v>
      </c>
      <c r="B12419" s="53" t="str">
        <f t="shared" si="386"/>
        <v>2019_WA32</v>
      </c>
      <c r="C12419" s="52" t="s">
        <v>356</v>
      </c>
      <c r="D12419" s="52" t="s">
        <v>1973</v>
      </c>
      <c r="E12419" s="53" t="str">
        <f t="shared" si="387"/>
        <v>2019_WASPOKANE</v>
      </c>
      <c r="F12419" s="52">
        <v>484350</v>
      </c>
      <c r="G12419" s="53">
        <f t="array" ref="G12419">SUM(IF(A12419=A$5:A12419,IF(C12419=C$5:C12419,1,0),0))</f>
        <v>32</v>
      </c>
    </row>
    <row r="12420" spans="1:7" x14ac:dyDescent="0.25">
      <c r="A12420" s="52">
        <v>2019</v>
      </c>
      <c r="B12420" s="53" t="str">
        <f t="shared" si="386"/>
        <v>2019_WA33</v>
      </c>
      <c r="C12420" s="52" t="s">
        <v>356</v>
      </c>
      <c r="D12420" s="52" t="s">
        <v>994</v>
      </c>
      <c r="E12420" s="53" t="str">
        <f t="shared" si="387"/>
        <v>2019_WASTEVENS</v>
      </c>
      <c r="F12420" s="52">
        <v>484350</v>
      </c>
      <c r="G12420" s="53">
        <f t="array" ref="G12420">SUM(IF(A12420=A$5:A12420,IF(C12420=C$5:C12420,1,0),0))</f>
        <v>33</v>
      </c>
    </row>
    <row r="12421" spans="1:7" x14ac:dyDescent="0.25">
      <c r="A12421" s="52">
        <v>2019</v>
      </c>
      <c r="B12421" s="53" t="str">
        <f t="shared" si="386"/>
        <v>2019_WA34</v>
      </c>
      <c r="C12421" s="52" t="s">
        <v>356</v>
      </c>
      <c r="D12421" s="52" t="s">
        <v>1388</v>
      </c>
      <c r="E12421" s="53" t="str">
        <f t="shared" si="387"/>
        <v>2019_WATHURSTON</v>
      </c>
      <c r="F12421" s="52">
        <v>484350</v>
      </c>
      <c r="G12421" s="53">
        <f t="array" ref="G12421">SUM(IF(A12421=A$5:A12421,IF(C12421=C$5:C12421,1,0),0))</f>
        <v>34</v>
      </c>
    </row>
    <row r="12422" spans="1:7" x14ac:dyDescent="0.25">
      <c r="A12422" s="52">
        <v>2019</v>
      </c>
      <c r="B12422" s="53" t="str">
        <f t="shared" ref="B12422:B12485" si="388">A12422&amp;"_"&amp;C12422&amp;G12422</f>
        <v>2019_WA35</v>
      </c>
      <c r="C12422" s="52" t="s">
        <v>356</v>
      </c>
      <c r="D12422" s="52" t="s">
        <v>1974</v>
      </c>
      <c r="E12422" s="53" t="str">
        <f t="shared" ref="E12422:E12485" si="389">A12422&amp;"_"&amp;C12422&amp;D12422</f>
        <v>2019_WAWAHKIAKUM</v>
      </c>
      <c r="F12422" s="52">
        <v>484350</v>
      </c>
      <c r="G12422" s="53">
        <f t="array" ref="G12422">SUM(IF(A12422=A$5:A12422,IF(C12422=C$5:C12422,1,0),0))</f>
        <v>35</v>
      </c>
    </row>
    <row r="12423" spans="1:7" x14ac:dyDescent="0.25">
      <c r="A12423" s="52">
        <v>2019</v>
      </c>
      <c r="B12423" s="53" t="str">
        <f t="shared" si="388"/>
        <v>2019_WA36</v>
      </c>
      <c r="C12423" s="52" t="s">
        <v>356</v>
      </c>
      <c r="D12423" s="52" t="s">
        <v>1975</v>
      </c>
      <c r="E12423" s="53" t="str">
        <f t="shared" si="389"/>
        <v>2019_WAWALLA WALLA</v>
      </c>
      <c r="F12423" s="52">
        <v>484350</v>
      </c>
      <c r="G12423" s="53">
        <f t="array" ref="G12423">SUM(IF(A12423=A$5:A12423,IF(C12423=C$5:C12423,1,0),0))</f>
        <v>36</v>
      </c>
    </row>
    <row r="12424" spans="1:7" x14ac:dyDescent="0.25">
      <c r="A12424" s="52">
        <v>2019</v>
      </c>
      <c r="B12424" s="53" t="str">
        <f t="shared" si="388"/>
        <v>2019_WA37</v>
      </c>
      <c r="C12424" s="52" t="s">
        <v>356</v>
      </c>
      <c r="D12424" s="52" t="s">
        <v>1976</v>
      </c>
      <c r="E12424" s="53" t="str">
        <f t="shared" si="389"/>
        <v>2019_WAWHATCOM</v>
      </c>
      <c r="F12424" s="52">
        <v>484350</v>
      </c>
      <c r="G12424" s="53">
        <f t="array" ref="G12424">SUM(IF(A12424=A$5:A12424,IF(C12424=C$5:C12424,1,0),0))</f>
        <v>37</v>
      </c>
    </row>
    <row r="12425" spans="1:7" x14ac:dyDescent="0.25">
      <c r="A12425" s="52">
        <v>2019</v>
      </c>
      <c r="B12425" s="53" t="str">
        <f t="shared" si="388"/>
        <v>2019_WA38</v>
      </c>
      <c r="C12425" s="52" t="s">
        <v>356</v>
      </c>
      <c r="D12425" s="52" t="s">
        <v>1977</v>
      </c>
      <c r="E12425" s="53" t="str">
        <f t="shared" si="389"/>
        <v>2019_WAWHITMAN</v>
      </c>
      <c r="F12425" s="52">
        <v>484350</v>
      </c>
      <c r="G12425" s="53">
        <f t="array" ref="G12425">SUM(IF(A12425=A$5:A12425,IF(C12425=C$5:C12425,1,0),0))</f>
        <v>38</v>
      </c>
    </row>
    <row r="12426" spans="1:7" x14ac:dyDescent="0.25">
      <c r="A12426" s="52">
        <v>2019</v>
      </c>
      <c r="B12426" s="53" t="str">
        <f t="shared" si="388"/>
        <v>2019_WA39</v>
      </c>
      <c r="C12426" s="52" t="s">
        <v>356</v>
      </c>
      <c r="D12426" s="52" t="s">
        <v>1978</v>
      </c>
      <c r="E12426" s="53" t="str">
        <f t="shared" si="389"/>
        <v>2019_WAYAKIMA</v>
      </c>
      <c r="F12426" s="52">
        <v>484350</v>
      </c>
      <c r="G12426" s="53">
        <f t="array" ref="G12426">SUM(IF(A12426=A$5:A12426,IF(C12426=C$5:C12426,1,0),0))</f>
        <v>39</v>
      </c>
    </row>
    <row r="12427" spans="1:7" x14ac:dyDescent="0.25">
      <c r="A12427" s="52">
        <v>2019</v>
      </c>
      <c r="B12427" s="53" t="str">
        <f t="shared" si="388"/>
        <v>2019_WV1</v>
      </c>
      <c r="C12427" s="52" t="s">
        <v>361</v>
      </c>
      <c r="D12427" s="52" t="s">
        <v>429</v>
      </c>
      <c r="E12427" s="53" t="str">
        <f t="shared" si="389"/>
        <v>2019_WVBARBOUR</v>
      </c>
      <c r="F12427" s="52">
        <v>484350</v>
      </c>
      <c r="G12427" s="53">
        <f t="array" ref="G12427">SUM(IF(A12427=A$5:A12427,IF(C12427=C$5:C12427,1,0),0))</f>
        <v>1</v>
      </c>
    </row>
    <row r="12428" spans="1:7" x14ac:dyDescent="0.25">
      <c r="A12428" s="52">
        <v>2019</v>
      </c>
      <c r="B12428" s="53" t="str">
        <f t="shared" si="388"/>
        <v>2019_WV2</v>
      </c>
      <c r="C12428" s="52" t="s">
        <v>361</v>
      </c>
      <c r="D12428" s="52" t="s">
        <v>1670</v>
      </c>
      <c r="E12428" s="53" t="str">
        <f t="shared" si="389"/>
        <v>2019_WVBERKELEY</v>
      </c>
      <c r="F12428" s="52">
        <v>484350</v>
      </c>
      <c r="G12428" s="53">
        <f t="array" ref="G12428">SUM(IF(A12428=A$5:A12428,IF(C12428=C$5:C12428,1,0),0))</f>
        <v>2</v>
      </c>
    </row>
    <row r="12429" spans="1:7" x14ac:dyDescent="0.25">
      <c r="A12429" s="52">
        <v>2019</v>
      </c>
      <c r="B12429" s="53" t="str">
        <f t="shared" si="388"/>
        <v>2019_WV3</v>
      </c>
      <c r="C12429" s="52" t="s">
        <v>361</v>
      </c>
      <c r="D12429" s="52" t="s">
        <v>504</v>
      </c>
      <c r="E12429" s="53" t="str">
        <f t="shared" si="389"/>
        <v>2019_WVBOONE</v>
      </c>
      <c r="F12429" s="52">
        <v>484350</v>
      </c>
      <c r="G12429" s="53">
        <f t="array" ref="G12429">SUM(IF(A12429=A$5:A12429,IF(C12429=C$5:C12429,1,0),0))</f>
        <v>3</v>
      </c>
    </row>
    <row r="12430" spans="1:7" x14ac:dyDescent="0.25">
      <c r="A12430" s="52">
        <v>2019</v>
      </c>
      <c r="B12430" s="53" t="str">
        <f t="shared" si="388"/>
        <v>2019_WV4</v>
      </c>
      <c r="C12430" s="52" t="s">
        <v>361</v>
      </c>
      <c r="D12430" s="52" t="s">
        <v>1979</v>
      </c>
      <c r="E12430" s="53" t="str">
        <f t="shared" si="389"/>
        <v>2019_WVBRAXTON</v>
      </c>
      <c r="F12430" s="52">
        <v>484350</v>
      </c>
      <c r="G12430" s="53">
        <f t="array" ref="G12430">SUM(IF(A12430=A$5:A12430,IF(C12430=C$5:C12430,1,0),0))</f>
        <v>4</v>
      </c>
    </row>
    <row r="12431" spans="1:7" x14ac:dyDescent="0.25">
      <c r="A12431" s="52">
        <v>2019</v>
      </c>
      <c r="B12431" s="53" t="str">
        <f t="shared" si="388"/>
        <v>2019_WV5</v>
      </c>
      <c r="C12431" s="52" t="s">
        <v>361</v>
      </c>
      <c r="D12431" s="52" t="s">
        <v>1980</v>
      </c>
      <c r="E12431" s="53" t="str">
        <f t="shared" si="389"/>
        <v>2019_WVBROOKE</v>
      </c>
      <c r="F12431" s="52">
        <v>484350</v>
      </c>
      <c r="G12431" s="53">
        <f t="array" ref="G12431">SUM(IF(A12431=A$5:A12431,IF(C12431=C$5:C12431,1,0),0))</f>
        <v>5</v>
      </c>
    </row>
    <row r="12432" spans="1:7" x14ac:dyDescent="0.25">
      <c r="A12432" s="52">
        <v>2019</v>
      </c>
      <c r="B12432" s="53" t="str">
        <f t="shared" si="388"/>
        <v>2019_WV6</v>
      </c>
      <c r="C12432" s="52" t="s">
        <v>361</v>
      </c>
      <c r="D12432" s="52" t="s">
        <v>1981</v>
      </c>
      <c r="E12432" s="53" t="str">
        <f t="shared" si="389"/>
        <v>2019_WVCABELL</v>
      </c>
      <c r="F12432" s="52">
        <v>484350</v>
      </c>
      <c r="G12432" s="53">
        <f t="array" ref="G12432">SUM(IF(A12432=A$5:A12432,IF(C12432=C$5:C12432,1,0),0))</f>
        <v>6</v>
      </c>
    </row>
    <row r="12433" spans="1:7" x14ac:dyDescent="0.25">
      <c r="A12433" s="52">
        <v>2019</v>
      </c>
      <c r="B12433" s="53" t="str">
        <f t="shared" si="388"/>
        <v>2019_WV7</v>
      </c>
      <c r="C12433" s="52" t="s">
        <v>361</v>
      </c>
      <c r="D12433" s="52" t="s">
        <v>434</v>
      </c>
      <c r="E12433" s="53" t="str">
        <f t="shared" si="389"/>
        <v>2019_WVCALHOUN</v>
      </c>
      <c r="F12433" s="52">
        <v>484350</v>
      </c>
      <c r="G12433" s="53">
        <f t="array" ref="G12433">SUM(IF(A12433=A$5:A12433,IF(C12433=C$5:C12433,1,0),0))</f>
        <v>7</v>
      </c>
    </row>
    <row r="12434" spans="1:7" x14ac:dyDescent="0.25">
      <c r="A12434" s="52">
        <v>2019</v>
      </c>
      <c r="B12434" s="53" t="str">
        <f t="shared" si="388"/>
        <v>2019_WV8</v>
      </c>
      <c r="C12434" s="52" t="s">
        <v>361</v>
      </c>
      <c r="D12434" s="52" t="s">
        <v>439</v>
      </c>
      <c r="E12434" s="53" t="str">
        <f t="shared" si="389"/>
        <v>2019_WVCLAY</v>
      </c>
      <c r="F12434" s="52">
        <v>484350</v>
      </c>
      <c r="G12434" s="53">
        <f t="array" ref="G12434">SUM(IF(A12434=A$5:A12434,IF(C12434=C$5:C12434,1,0),0))</f>
        <v>8</v>
      </c>
    </row>
    <row r="12435" spans="1:7" x14ac:dyDescent="0.25">
      <c r="A12435" s="52">
        <v>2019</v>
      </c>
      <c r="B12435" s="53" t="str">
        <f t="shared" si="388"/>
        <v>2019_WV9</v>
      </c>
      <c r="C12435" s="52" t="s">
        <v>361</v>
      </c>
      <c r="D12435" s="52" t="s">
        <v>1982</v>
      </c>
      <c r="E12435" s="53" t="str">
        <f t="shared" si="389"/>
        <v>2019_WVDODDRIDGE</v>
      </c>
      <c r="F12435" s="52">
        <v>484350</v>
      </c>
      <c r="G12435" s="53">
        <f t="array" ref="G12435">SUM(IF(A12435=A$5:A12435,IF(C12435=C$5:C12435,1,0),0))</f>
        <v>9</v>
      </c>
    </row>
    <row r="12436" spans="1:7" x14ac:dyDescent="0.25">
      <c r="A12436" s="52">
        <v>2019</v>
      </c>
      <c r="B12436" s="53" t="str">
        <f t="shared" si="388"/>
        <v>2019_WV10</v>
      </c>
      <c r="C12436" s="52" t="s">
        <v>361</v>
      </c>
      <c r="D12436" s="52" t="s">
        <v>454</v>
      </c>
      <c r="E12436" s="53" t="str">
        <f t="shared" si="389"/>
        <v>2019_WVFAYETTE</v>
      </c>
      <c r="F12436" s="52">
        <v>484350</v>
      </c>
      <c r="G12436" s="53">
        <f t="array" ref="G12436">SUM(IF(A12436=A$5:A12436,IF(C12436=C$5:C12436,1,0),0))</f>
        <v>10</v>
      </c>
    </row>
    <row r="12437" spans="1:7" x14ac:dyDescent="0.25">
      <c r="A12437" s="52">
        <v>2019</v>
      </c>
      <c r="B12437" s="53" t="str">
        <f t="shared" si="388"/>
        <v>2019_WV11</v>
      </c>
      <c r="C12437" s="52" t="s">
        <v>361</v>
      </c>
      <c r="D12437" s="52" t="s">
        <v>715</v>
      </c>
      <c r="E12437" s="53" t="str">
        <f t="shared" si="389"/>
        <v>2019_WVGILMER</v>
      </c>
      <c r="F12437" s="52">
        <v>484350</v>
      </c>
      <c r="G12437" s="53">
        <f t="array" ref="G12437">SUM(IF(A12437=A$5:A12437,IF(C12437=C$5:C12437,1,0),0))</f>
        <v>11</v>
      </c>
    </row>
    <row r="12438" spans="1:7" x14ac:dyDescent="0.25">
      <c r="A12438" s="52">
        <v>2019</v>
      </c>
      <c r="B12438" s="53" t="str">
        <f t="shared" si="388"/>
        <v>2019_WV12</v>
      </c>
      <c r="C12438" s="52" t="s">
        <v>361</v>
      </c>
      <c r="D12438" s="52" t="s">
        <v>520</v>
      </c>
      <c r="E12438" s="53" t="str">
        <f t="shared" si="389"/>
        <v>2019_WVGRANT</v>
      </c>
      <c r="F12438" s="52">
        <v>484350</v>
      </c>
      <c r="G12438" s="53">
        <f t="array" ref="G12438">SUM(IF(A12438=A$5:A12438,IF(C12438=C$5:C12438,1,0),0))</f>
        <v>12</v>
      </c>
    </row>
    <row r="12439" spans="1:7" x14ac:dyDescent="0.25">
      <c r="A12439" s="52">
        <v>2019</v>
      </c>
      <c r="B12439" s="53" t="str">
        <f t="shared" si="388"/>
        <v>2019_WV13</v>
      </c>
      <c r="C12439" s="52" t="s">
        <v>361</v>
      </c>
      <c r="D12439" s="52" t="s">
        <v>1983</v>
      </c>
      <c r="E12439" s="53" t="str">
        <f t="shared" si="389"/>
        <v>2019_WVGREENBRIER</v>
      </c>
      <c r="F12439" s="52">
        <v>484350</v>
      </c>
      <c r="G12439" s="53">
        <f t="array" ref="G12439">SUM(IF(A12439=A$5:A12439,IF(C12439=C$5:C12439,1,0),0))</f>
        <v>13</v>
      </c>
    </row>
    <row r="12440" spans="1:7" x14ac:dyDescent="0.25">
      <c r="A12440" s="52">
        <v>2019</v>
      </c>
      <c r="B12440" s="53" t="str">
        <f t="shared" si="388"/>
        <v>2019_WV14</v>
      </c>
      <c r="C12440" s="52" t="s">
        <v>361</v>
      </c>
      <c r="D12440" s="52" t="s">
        <v>1118</v>
      </c>
      <c r="E12440" s="53" t="str">
        <f t="shared" si="389"/>
        <v>2019_WVHAMPSHIRE</v>
      </c>
      <c r="F12440" s="52">
        <v>484350</v>
      </c>
      <c r="G12440" s="53">
        <f t="array" ref="G12440">SUM(IF(A12440=A$5:A12440,IF(C12440=C$5:C12440,1,0),0))</f>
        <v>14</v>
      </c>
    </row>
    <row r="12441" spans="1:7" x14ac:dyDescent="0.25">
      <c r="A12441" s="52">
        <v>2019</v>
      </c>
      <c r="B12441" s="53" t="str">
        <f t="shared" si="388"/>
        <v>2019_WV15</v>
      </c>
      <c r="C12441" s="52" t="s">
        <v>361</v>
      </c>
      <c r="D12441" s="52" t="s">
        <v>723</v>
      </c>
      <c r="E12441" s="53" t="str">
        <f t="shared" si="389"/>
        <v>2019_WVHANCOCK</v>
      </c>
      <c r="F12441" s="52">
        <v>484350</v>
      </c>
      <c r="G12441" s="53">
        <f t="array" ref="G12441">SUM(IF(A12441=A$5:A12441,IF(C12441=C$5:C12441,1,0),0))</f>
        <v>15</v>
      </c>
    </row>
    <row r="12442" spans="1:7" x14ac:dyDescent="0.25">
      <c r="A12442" s="52">
        <v>2019</v>
      </c>
      <c r="B12442" s="53" t="str">
        <f t="shared" si="388"/>
        <v>2019_WV16</v>
      </c>
      <c r="C12442" s="52" t="s">
        <v>361</v>
      </c>
      <c r="D12442" s="52" t="s">
        <v>1984</v>
      </c>
      <c r="E12442" s="53" t="str">
        <f t="shared" si="389"/>
        <v>2019_WVHARDY</v>
      </c>
      <c r="F12442" s="52">
        <v>484350</v>
      </c>
      <c r="G12442" s="53">
        <f t="array" ref="G12442">SUM(IF(A12442=A$5:A12442,IF(C12442=C$5:C12442,1,0),0))</f>
        <v>16</v>
      </c>
    </row>
    <row r="12443" spans="1:7" x14ac:dyDescent="0.25">
      <c r="A12443" s="52">
        <v>2019</v>
      </c>
      <c r="B12443" s="53" t="str">
        <f t="shared" si="388"/>
        <v>2019_WV17</v>
      </c>
      <c r="C12443" s="52" t="s">
        <v>361</v>
      </c>
      <c r="D12443" s="52" t="s">
        <v>867</v>
      </c>
      <c r="E12443" s="53" t="str">
        <f t="shared" si="389"/>
        <v>2019_WVHARRISON</v>
      </c>
      <c r="F12443" s="52">
        <v>484350</v>
      </c>
      <c r="G12443" s="53">
        <f t="array" ref="G12443">SUM(IF(A12443=A$5:A12443,IF(C12443=C$5:C12443,1,0),0))</f>
        <v>17</v>
      </c>
    </row>
    <row r="12444" spans="1:7" x14ac:dyDescent="0.25">
      <c r="A12444" s="52">
        <v>2019</v>
      </c>
      <c r="B12444" s="53" t="str">
        <f t="shared" si="388"/>
        <v>2019_WV18</v>
      </c>
      <c r="C12444" s="52" t="s">
        <v>361</v>
      </c>
      <c r="D12444" s="52" t="s">
        <v>460</v>
      </c>
      <c r="E12444" s="53" t="str">
        <f t="shared" si="389"/>
        <v>2019_WVJACKSON</v>
      </c>
      <c r="F12444" s="52">
        <v>484350</v>
      </c>
      <c r="G12444" s="53">
        <f t="array" ref="G12444">SUM(IF(A12444=A$5:A12444,IF(C12444=C$5:C12444,1,0),0))</f>
        <v>18</v>
      </c>
    </row>
    <row r="12445" spans="1:7" x14ac:dyDescent="0.25">
      <c r="A12445" s="52">
        <v>2019</v>
      </c>
      <c r="B12445" s="53" t="str">
        <f t="shared" si="388"/>
        <v>2019_WV19</v>
      </c>
      <c r="C12445" s="52" t="s">
        <v>361</v>
      </c>
      <c r="D12445" s="52" t="s">
        <v>196</v>
      </c>
      <c r="E12445" s="53" t="str">
        <f t="shared" si="389"/>
        <v>2019_WVJEFFERSON</v>
      </c>
      <c r="F12445" s="52">
        <v>726525</v>
      </c>
      <c r="G12445" s="53">
        <f t="array" ref="G12445">SUM(IF(A12445=A$5:A12445,IF(C12445=C$5:C12445,1,0),0))</f>
        <v>19</v>
      </c>
    </row>
    <row r="12446" spans="1:7" x14ac:dyDescent="0.25">
      <c r="A12446" s="52">
        <v>2019</v>
      </c>
      <c r="B12446" s="53" t="str">
        <f t="shared" si="388"/>
        <v>2019_WV20</v>
      </c>
      <c r="C12446" s="52" t="s">
        <v>361</v>
      </c>
      <c r="D12446" s="52" t="s">
        <v>1985</v>
      </c>
      <c r="E12446" s="53" t="str">
        <f t="shared" si="389"/>
        <v>2019_WVKANAWHA</v>
      </c>
      <c r="F12446" s="52">
        <v>484350</v>
      </c>
      <c r="G12446" s="53">
        <f t="array" ref="G12446">SUM(IF(A12446=A$5:A12446,IF(C12446=C$5:C12446,1,0),0))</f>
        <v>20</v>
      </c>
    </row>
    <row r="12447" spans="1:7" x14ac:dyDescent="0.25">
      <c r="A12447" s="52">
        <v>2019</v>
      </c>
      <c r="B12447" s="53" t="str">
        <f t="shared" si="388"/>
        <v>2019_WV21</v>
      </c>
      <c r="C12447" s="52" t="s">
        <v>361</v>
      </c>
      <c r="D12447" s="52" t="s">
        <v>796</v>
      </c>
      <c r="E12447" s="53" t="str">
        <f t="shared" si="389"/>
        <v>2019_WVLEWIS</v>
      </c>
      <c r="F12447" s="52">
        <v>484350</v>
      </c>
      <c r="G12447" s="53">
        <f t="array" ref="G12447">SUM(IF(A12447=A$5:A12447,IF(C12447=C$5:C12447,1,0),0))</f>
        <v>21</v>
      </c>
    </row>
    <row r="12448" spans="1:7" x14ac:dyDescent="0.25">
      <c r="A12448" s="52">
        <v>2019</v>
      </c>
      <c r="B12448" s="53" t="str">
        <f t="shared" si="388"/>
        <v>2019_WV22</v>
      </c>
      <c r="C12448" s="52" t="s">
        <v>361</v>
      </c>
      <c r="D12448" s="52" t="s">
        <v>221</v>
      </c>
      <c r="E12448" s="53" t="str">
        <f t="shared" si="389"/>
        <v>2019_WVLINCOLN</v>
      </c>
      <c r="F12448" s="52">
        <v>484350</v>
      </c>
      <c r="G12448" s="53">
        <f t="array" ref="G12448">SUM(IF(A12448=A$5:A12448,IF(C12448=C$5:C12448,1,0),0))</f>
        <v>22</v>
      </c>
    </row>
    <row r="12449" spans="1:7" x14ac:dyDescent="0.25">
      <c r="A12449" s="52">
        <v>2019</v>
      </c>
      <c r="B12449" s="53" t="str">
        <f t="shared" si="388"/>
        <v>2019_WV23</v>
      </c>
      <c r="C12449" s="52" t="s">
        <v>361</v>
      </c>
      <c r="D12449" s="52" t="s">
        <v>528</v>
      </c>
      <c r="E12449" s="53" t="str">
        <f t="shared" si="389"/>
        <v>2019_WVLOGAN</v>
      </c>
      <c r="F12449" s="52">
        <v>484350</v>
      </c>
      <c r="G12449" s="53">
        <f t="array" ref="G12449">SUM(IF(A12449=A$5:A12449,IF(C12449=C$5:C12449,1,0),0))</f>
        <v>23</v>
      </c>
    </row>
    <row r="12450" spans="1:7" x14ac:dyDescent="0.25">
      <c r="A12450" s="52">
        <v>2019</v>
      </c>
      <c r="B12450" s="53" t="str">
        <f t="shared" si="388"/>
        <v>2019_WV24</v>
      </c>
      <c r="C12450" s="52" t="s">
        <v>361</v>
      </c>
      <c r="D12450" s="52" t="s">
        <v>1489</v>
      </c>
      <c r="E12450" s="53" t="str">
        <f t="shared" si="389"/>
        <v>2019_WVMCDOWELL</v>
      </c>
      <c r="F12450" s="52">
        <v>484350</v>
      </c>
      <c r="G12450" s="53">
        <f t="array" ref="G12450">SUM(IF(A12450=A$5:A12450,IF(C12450=C$5:C12450,1,0),0))</f>
        <v>24</v>
      </c>
    </row>
    <row r="12451" spans="1:7" x14ac:dyDescent="0.25">
      <c r="A12451" s="52">
        <v>2019</v>
      </c>
      <c r="B12451" s="53" t="str">
        <f t="shared" si="388"/>
        <v>2019_WV25</v>
      </c>
      <c r="C12451" s="52" t="s">
        <v>361</v>
      </c>
      <c r="D12451" s="52" t="s">
        <v>469</v>
      </c>
      <c r="E12451" s="53" t="str">
        <f t="shared" si="389"/>
        <v>2019_WVMARION</v>
      </c>
      <c r="F12451" s="52">
        <v>484350</v>
      </c>
      <c r="G12451" s="53">
        <f t="array" ref="G12451">SUM(IF(A12451=A$5:A12451,IF(C12451=C$5:C12451,1,0),0))</f>
        <v>25</v>
      </c>
    </row>
    <row r="12452" spans="1:7" x14ac:dyDescent="0.25">
      <c r="A12452" s="52">
        <v>2019</v>
      </c>
      <c r="B12452" s="53" t="str">
        <f t="shared" si="388"/>
        <v>2019_WV26</v>
      </c>
      <c r="C12452" s="52" t="s">
        <v>361</v>
      </c>
      <c r="D12452" s="52" t="s">
        <v>470</v>
      </c>
      <c r="E12452" s="53" t="str">
        <f t="shared" si="389"/>
        <v>2019_WVMARSHALL</v>
      </c>
      <c r="F12452" s="52">
        <v>484350</v>
      </c>
      <c r="G12452" s="53">
        <f t="array" ref="G12452">SUM(IF(A12452=A$5:A12452,IF(C12452=C$5:C12452,1,0),0))</f>
        <v>26</v>
      </c>
    </row>
    <row r="12453" spans="1:7" x14ac:dyDescent="0.25">
      <c r="A12453" s="52">
        <v>2019</v>
      </c>
      <c r="B12453" s="53" t="str">
        <f t="shared" si="388"/>
        <v>2019_WV27</v>
      </c>
      <c r="C12453" s="52" t="s">
        <v>361</v>
      </c>
      <c r="D12453" s="52" t="s">
        <v>837</v>
      </c>
      <c r="E12453" s="53" t="str">
        <f t="shared" si="389"/>
        <v>2019_WVMASON</v>
      </c>
      <c r="F12453" s="52">
        <v>484350</v>
      </c>
      <c r="G12453" s="53">
        <f t="array" ref="G12453">SUM(IF(A12453=A$5:A12453,IF(C12453=C$5:C12453,1,0),0))</f>
        <v>27</v>
      </c>
    </row>
    <row r="12454" spans="1:7" x14ac:dyDescent="0.25">
      <c r="A12454" s="52">
        <v>2019</v>
      </c>
      <c r="B12454" s="53" t="str">
        <f t="shared" si="388"/>
        <v>2019_WV28</v>
      </c>
      <c r="C12454" s="52" t="s">
        <v>361</v>
      </c>
      <c r="D12454" s="52" t="s">
        <v>840</v>
      </c>
      <c r="E12454" s="53" t="str">
        <f t="shared" si="389"/>
        <v>2019_WVMERCER</v>
      </c>
      <c r="F12454" s="52">
        <v>484350</v>
      </c>
      <c r="G12454" s="53">
        <f t="array" ref="G12454">SUM(IF(A12454=A$5:A12454,IF(C12454=C$5:C12454,1,0),0))</f>
        <v>28</v>
      </c>
    </row>
    <row r="12455" spans="1:7" x14ac:dyDescent="0.25">
      <c r="A12455" s="52">
        <v>2019</v>
      </c>
      <c r="B12455" s="53" t="str">
        <f t="shared" si="388"/>
        <v>2019_WV29</v>
      </c>
      <c r="C12455" s="52" t="s">
        <v>361</v>
      </c>
      <c r="D12455" s="52" t="s">
        <v>606</v>
      </c>
      <c r="E12455" s="53" t="str">
        <f t="shared" si="389"/>
        <v>2019_WVMINERAL</v>
      </c>
      <c r="F12455" s="52">
        <v>484350</v>
      </c>
      <c r="G12455" s="53">
        <f t="array" ref="G12455">SUM(IF(A12455=A$5:A12455,IF(C12455=C$5:C12455,1,0),0))</f>
        <v>29</v>
      </c>
    </row>
    <row r="12456" spans="1:7" x14ac:dyDescent="0.25">
      <c r="A12456" s="52">
        <v>2019</v>
      </c>
      <c r="B12456" s="53" t="str">
        <f t="shared" si="388"/>
        <v>2019_WV30</v>
      </c>
      <c r="C12456" s="52" t="s">
        <v>361</v>
      </c>
      <c r="D12456" s="52" t="s">
        <v>1986</v>
      </c>
      <c r="E12456" s="53" t="str">
        <f t="shared" si="389"/>
        <v>2019_WVMINGO</v>
      </c>
      <c r="F12456" s="52">
        <v>484350</v>
      </c>
      <c r="G12456" s="53">
        <f t="array" ref="G12456">SUM(IF(A12456=A$5:A12456,IF(C12456=C$5:C12456,1,0),0))</f>
        <v>30</v>
      </c>
    </row>
    <row r="12457" spans="1:7" x14ac:dyDescent="0.25">
      <c r="A12457" s="52">
        <v>2019</v>
      </c>
      <c r="B12457" s="53" t="str">
        <f t="shared" si="388"/>
        <v>2019_WV31</v>
      </c>
      <c r="C12457" s="52" t="s">
        <v>361</v>
      </c>
      <c r="D12457" s="52" t="s">
        <v>1987</v>
      </c>
      <c r="E12457" s="53" t="str">
        <f t="shared" si="389"/>
        <v>2019_WVMONONGALIA</v>
      </c>
      <c r="F12457" s="52">
        <v>484350</v>
      </c>
      <c r="G12457" s="53">
        <f t="array" ref="G12457">SUM(IF(A12457=A$5:A12457,IF(C12457=C$5:C12457,1,0),0))</f>
        <v>31</v>
      </c>
    </row>
    <row r="12458" spans="1:7" x14ac:dyDescent="0.25">
      <c r="A12458" s="52">
        <v>2019</v>
      </c>
      <c r="B12458" s="53" t="str">
        <f t="shared" si="388"/>
        <v>2019_WV32</v>
      </c>
      <c r="C12458" s="52" t="s">
        <v>361</v>
      </c>
      <c r="D12458" s="52" t="s">
        <v>210</v>
      </c>
      <c r="E12458" s="53" t="str">
        <f t="shared" si="389"/>
        <v>2019_WVMONROE</v>
      </c>
      <c r="F12458" s="52">
        <v>484350</v>
      </c>
      <c r="G12458" s="53">
        <f t="array" ref="G12458">SUM(IF(A12458=A$5:A12458,IF(C12458=C$5:C12458,1,0),0))</f>
        <v>32</v>
      </c>
    </row>
    <row r="12459" spans="1:7" x14ac:dyDescent="0.25">
      <c r="A12459" s="52">
        <v>2019</v>
      </c>
      <c r="B12459" s="53" t="str">
        <f t="shared" si="388"/>
        <v>2019_WV33</v>
      </c>
      <c r="C12459" s="52" t="s">
        <v>361</v>
      </c>
      <c r="D12459" s="52" t="s">
        <v>472</v>
      </c>
      <c r="E12459" s="53" t="str">
        <f t="shared" si="389"/>
        <v>2019_WVMORGAN</v>
      </c>
      <c r="F12459" s="52">
        <v>484350</v>
      </c>
      <c r="G12459" s="53">
        <f t="array" ref="G12459">SUM(IF(A12459=A$5:A12459,IF(C12459=C$5:C12459,1,0),0))</f>
        <v>33</v>
      </c>
    </row>
    <row r="12460" spans="1:7" x14ac:dyDescent="0.25">
      <c r="A12460" s="52">
        <v>2019</v>
      </c>
      <c r="B12460" s="53" t="str">
        <f t="shared" si="388"/>
        <v>2019_WV34</v>
      </c>
      <c r="C12460" s="52" t="s">
        <v>361</v>
      </c>
      <c r="D12460" s="52" t="s">
        <v>1041</v>
      </c>
      <c r="E12460" s="53" t="str">
        <f t="shared" si="389"/>
        <v>2019_WVNICHOLAS</v>
      </c>
      <c r="F12460" s="52">
        <v>484350</v>
      </c>
      <c r="G12460" s="53">
        <f t="array" ref="G12460">SUM(IF(A12460=A$5:A12460,IF(C12460=C$5:C12460,1,0),0))</f>
        <v>34</v>
      </c>
    </row>
    <row r="12461" spans="1:7" x14ac:dyDescent="0.25">
      <c r="A12461" s="52">
        <v>2019</v>
      </c>
      <c r="B12461" s="53" t="str">
        <f t="shared" si="388"/>
        <v>2019_WV35</v>
      </c>
      <c r="C12461" s="52" t="s">
        <v>361</v>
      </c>
      <c r="D12461" s="52" t="s">
        <v>113</v>
      </c>
      <c r="E12461" s="53" t="str">
        <f t="shared" si="389"/>
        <v>2019_WVOHIO</v>
      </c>
      <c r="F12461" s="52">
        <v>484350</v>
      </c>
      <c r="G12461" s="53">
        <f t="array" ref="G12461">SUM(IF(A12461=A$5:A12461,IF(C12461=C$5:C12461,1,0),0))</f>
        <v>35</v>
      </c>
    </row>
    <row r="12462" spans="1:7" x14ac:dyDescent="0.25">
      <c r="A12462" s="52">
        <v>2019</v>
      </c>
      <c r="B12462" s="53" t="str">
        <f t="shared" si="388"/>
        <v>2019_WV36</v>
      </c>
      <c r="C12462" s="52" t="s">
        <v>361</v>
      </c>
      <c r="D12462" s="52" t="s">
        <v>1044</v>
      </c>
      <c r="E12462" s="53" t="str">
        <f t="shared" si="389"/>
        <v>2019_WVPENDLETON</v>
      </c>
      <c r="F12462" s="52">
        <v>484350</v>
      </c>
      <c r="G12462" s="53">
        <f t="array" ref="G12462">SUM(IF(A12462=A$5:A12462,IF(C12462=C$5:C12462,1,0),0))</f>
        <v>36</v>
      </c>
    </row>
    <row r="12463" spans="1:7" x14ac:dyDescent="0.25">
      <c r="A12463" s="52">
        <v>2019</v>
      </c>
      <c r="B12463" s="53" t="str">
        <f t="shared" si="388"/>
        <v>2019_WV37</v>
      </c>
      <c r="C12463" s="52" t="s">
        <v>361</v>
      </c>
      <c r="D12463" s="52" t="s">
        <v>1988</v>
      </c>
      <c r="E12463" s="53" t="str">
        <f t="shared" si="389"/>
        <v>2019_WVPLEASANTS</v>
      </c>
      <c r="F12463" s="52">
        <v>484350</v>
      </c>
      <c r="G12463" s="53">
        <f t="array" ref="G12463">SUM(IF(A12463=A$5:A12463,IF(C12463=C$5:C12463,1,0),0))</f>
        <v>37</v>
      </c>
    </row>
    <row r="12464" spans="1:7" x14ac:dyDescent="0.25">
      <c r="A12464" s="52">
        <v>2019</v>
      </c>
      <c r="B12464" s="53" t="str">
        <f t="shared" si="388"/>
        <v>2019_WV38</v>
      </c>
      <c r="C12464" s="52" t="s">
        <v>361</v>
      </c>
      <c r="D12464" s="52" t="s">
        <v>927</v>
      </c>
      <c r="E12464" s="53" t="str">
        <f t="shared" si="389"/>
        <v>2019_WVPOCAHONTAS</v>
      </c>
      <c r="F12464" s="52">
        <v>484350</v>
      </c>
      <c r="G12464" s="53">
        <f t="array" ref="G12464">SUM(IF(A12464=A$5:A12464,IF(C12464=C$5:C12464,1,0),0))</f>
        <v>38</v>
      </c>
    </row>
    <row r="12465" spans="1:7" x14ac:dyDescent="0.25">
      <c r="A12465" s="52">
        <v>2019</v>
      </c>
      <c r="B12465" s="53" t="str">
        <f t="shared" si="388"/>
        <v>2019_WV39</v>
      </c>
      <c r="C12465" s="52" t="s">
        <v>361</v>
      </c>
      <c r="D12465" s="52" t="s">
        <v>1989</v>
      </c>
      <c r="E12465" s="53" t="str">
        <f t="shared" si="389"/>
        <v>2019_WVPRESTON</v>
      </c>
      <c r="F12465" s="52">
        <v>484350</v>
      </c>
      <c r="G12465" s="53">
        <f t="array" ref="G12465">SUM(IF(A12465=A$5:A12465,IF(C12465=C$5:C12465,1,0),0))</f>
        <v>39</v>
      </c>
    </row>
    <row r="12466" spans="1:7" x14ac:dyDescent="0.25">
      <c r="A12466" s="52">
        <v>2019</v>
      </c>
      <c r="B12466" s="53" t="str">
        <f t="shared" si="388"/>
        <v>2019_WV40</v>
      </c>
      <c r="C12466" s="52" t="s">
        <v>361</v>
      </c>
      <c r="D12466" s="52" t="s">
        <v>264</v>
      </c>
      <c r="E12466" s="53" t="str">
        <f t="shared" si="389"/>
        <v>2019_WVPUTNAM</v>
      </c>
      <c r="F12466" s="52">
        <v>484350</v>
      </c>
      <c r="G12466" s="53">
        <f t="array" ref="G12466">SUM(IF(A12466=A$5:A12466,IF(C12466=C$5:C12466,1,0),0))</f>
        <v>40</v>
      </c>
    </row>
    <row r="12467" spans="1:7" x14ac:dyDescent="0.25">
      <c r="A12467" s="52">
        <v>2019</v>
      </c>
      <c r="B12467" s="53" t="str">
        <f t="shared" si="388"/>
        <v>2019_WV41</v>
      </c>
      <c r="C12467" s="52" t="s">
        <v>361</v>
      </c>
      <c r="D12467" s="52" t="s">
        <v>1990</v>
      </c>
      <c r="E12467" s="53" t="str">
        <f t="shared" si="389"/>
        <v>2019_WVRALEIGH</v>
      </c>
      <c r="F12467" s="52">
        <v>484350</v>
      </c>
      <c r="G12467" s="53">
        <f t="array" ref="G12467">SUM(IF(A12467=A$5:A12467,IF(C12467=C$5:C12467,1,0),0))</f>
        <v>41</v>
      </c>
    </row>
    <row r="12468" spans="1:7" x14ac:dyDescent="0.25">
      <c r="A12468" s="52">
        <v>2019</v>
      </c>
      <c r="B12468" s="53" t="str">
        <f t="shared" si="388"/>
        <v>2019_WV42</v>
      </c>
      <c r="C12468" s="52" t="s">
        <v>361</v>
      </c>
      <c r="D12468" s="52" t="s">
        <v>475</v>
      </c>
      <c r="E12468" s="53" t="str">
        <f t="shared" si="389"/>
        <v>2019_WVRANDOLPH</v>
      </c>
      <c r="F12468" s="52">
        <v>484350</v>
      </c>
      <c r="G12468" s="53">
        <f t="array" ref="G12468">SUM(IF(A12468=A$5:A12468,IF(C12468=C$5:C12468,1,0),0))</f>
        <v>42</v>
      </c>
    </row>
    <row r="12469" spans="1:7" x14ac:dyDescent="0.25">
      <c r="A12469" s="52">
        <v>2019</v>
      </c>
      <c r="B12469" s="53" t="str">
        <f t="shared" si="388"/>
        <v>2019_WV43</v>
      </c>
      <c r="C12469" s="52" t="s">
        <v>361</v>
      </c>
      <c r="D12469" s="52" t="s">
        <v>1991</v>
      </c>
      <c r="E12469" s="53" t="str">
        <f t="shared" si="389"/>
        <v>2019_WVRITCHIE</v>
      </c>
      <c r="F12469" s="52">
        <v>484350</v>
      </c>
      <c r="G12469" s="53">
        <f t="array" ref="G12469">SUM(IF(A12469=A$5:A12469,IF(C12469=C$5:C12469,1,0),0))</f>
        <v>43</v>
      </c>
    </row>
    <row r="12470" spans="1:7" x14ac:dyDescent="0.25">
      <c r="A12470" s="52">
        <v>2019</v>
      </c>
      <c r="B12470" s="53" t="str">
        <f t="shared" si="388"/>
        <v>2019_WV44</v>
      </c>
      <c r="C12470" s="52" t="s">
        <v>361</v>
      </c>
      <c r="D12470" s="52" t="s">
        <v>1744</v>
      </c>
      <c r="E12470" s="53" t="str">
        <f t="shared" si="389"/>
        <v>2019_WVROANE</v>
      </c>
      <c r="F12470" s="52">
        <v>484350</v>
      </c>
      <c r="G12470" s="53">
        <f t="array" ref="G12470">SUM(IF(A12470=A$5:A12470,IF(C12470=C$5:C12470,1,0),0))</f>
        <v>44</v>
      </c>
    </row>
    <row r="12471" spans="1:7" x14ac:dyDescent="0.25">
      <c r="A12471" s="52">
        <v>2019</v>
      </c>
      <c r="B12471" s="53" t="str">
        <f t="shared" si="388"/>
        <v>2019_WV45</v>
      </c>
      <c r="C12471" s="52" t="s">
        <v>361</v>
      </c>
      <c r="D12471" s="52" t="s">
        <v>1992</v>
      </c>
      <c r="E12471" s="53" t="str">
        <f t="shared" si="389"/>
        <v>2019_WVSUMMERS</v>
      </c>
      <c r="F12471" s="52">
        <v>484350</v>
      </c>
      <c r="G12471" s="53">
        <f t="array" ref="G12471">SUM(IF(A12471=A$5:A12471,IF(C12471=C$5:C12471,1,0),0))</f>
        <v>45</v>
      </c>
    </row>
    <row r="12472" spans="1:7" x14ac:dyDescent="0.25">
      <c r="A12472" s="52">
        <v>2019</v>
      </c>
      <c r="B12472" s="53" t="str">
        <f t="shared" si="388"/>
        <v>2019_WV46</v>
      </c>
      <c r="C12472" s="52" t="s">
        <v>361</v>
      </c>
      <c r="D12472" s="52" t="s">
        <v>668</v>
      </c>
      <c r="E12472" s="53" t="str">
        <f t="shared" si="389"/>
        <v>2019_WVTAYLOR</v>
      </c>
      <c r="F12472" s="52">
        <v>484350</v>
      </c>
      <c r="G12472" s="53">
        <f t="array" ref="G12472">SUM(IF(A12472=A$5:A12472,IF(C12472=C$5:C12472,1,0),0))</f>
        <v>46</v>
      </c>
    </row>
    <row r="12473" spans="1:7" x14ac:dyDescent="0.25">
      <c r="A12473" s="52">
        <v>2019</v>
      </c>
      <c r="B12473" s="53" t="str">
        <f t="shared" si="388"/>
        <v>2019_WV47</v>
      </c>
      <c r="C12473" s="52" t="s">
        <v>361</v>
      </c>
      <c r="D12473" s="52" t="s">
        <v>1993</v>
      </c>
      <c r="E12473" s="53" t="str">
        <f t="shared" si="389"/>
        <v>2019_WVTUCKER</v>
      </c>
      <c r="F12473" s="52">
        <v>484350</v>
      </c>
      <c r="G12473" s="53">
        <f t="array" ref="G12473">SUM(IF(A12473=A$5:A12473,IF(C12473=C$5:C12473,1,0),0))</f>
        <v>47</v>
      </c>
    </row>
    <row r="12474" spans="1:7" x14ac:dyDescent="0.25">
      <c r="A12474" s="52">
        <v>2019</v>
      </c>
      <c r="B12474" s="53" t="str">
        <f t="shared" si="388"/>
        <v>2019_WV48</v>
      </c>
      <c r="C12474" s="52" t="s">
        <v>361</v>
      </c>
      <c r="D12474" s="52" t="s">
        <v>1886</v>
      </c>
      <c r="E12474" s="53" t="str">
        <f t="shared" si="389"/>
        <v>2019_WVTYLER</v>
      </c>
      <c r="F12474" s="52">
        <v>484350</v>
      </c>
      <c r="G12474" s="53">
        <f t="array" ref="G12474">SUM(IF(A12474=A$5:A12474,IF(C12474=C$5:C12474,1,0),0))</f>
        <v>48</v>
      </c>
    </row>
    <row r="12475" spans="1:7" x14ac:dyDescent="0.25">
      <c r="A12475" s="52">
        <v>2019</v>
      </c>
      <c r="B12475" s="53" t="str">
        <f t="shared" si="388"/>
        <v>2019_WV49</v>
      </c>
      <c r="C12475" s="52" t="s">
        <v>361</v>
      </c>
      <c r="D12475" s="52" t="s">
        <v>1887</v>
      </c>
      <c r="E12475" s="53" t="str">
        <f t="shared" si="389"/>
        <v>2019_WVUPSHUR</v>
      </c>
      <c r="F12475" s="52">
        <v>484350</v>
      </c>
      <c r="G12475" s="53">
        <f t="array" ref="G12475">SUM(IF(A12475=A$5:A12475,IF(C12475=C$5:C12475,1,0),0))</f>
        <v>49</v>
      </c>
    </row>
    <row r="12476" spans="1:7" x14ac:dyDescent="0.25">
      <c r="A12476" s="52">
        <v>2019</v>
      </c>
      <c r="B12476" s="53" t="str">
        <f t="shared" si="388"/>
        <v>2019_WV50</v>
      </c>
      <c r="C12476" s="52" t="s">
        <v>361</v>
      </c>
      <c r="D12476" s="52" t="s">
        <v>770</v>
      </c>
      <c r="E12476" s="53" t="str">
        <f t="shared" si="389"/>
        <v>2019_WVWAYNE</v>
      </c>
      <c r="F12476" s="52">
        <v>484350</v>
      </c>
      <c r="G12476" s="53">
        <f t="array" ref="G12476">SUM(IF(A12476=A$5:A12476,IF(C12476=C$5:C12476,1,0),0))</f>
        <v>50</v>
      </c>
    </row>
    <row r="12477" spans="1:7" x14ac:dyDescent="0.25">
      <c r="A12477" s="52">
        <v>2019</v>
      </c>
      <c r="B12477" s="53" t="str">
        <f t="shared" si="388"/>
        <v>2019_WV51</v>
      </c>
      <c r="C12477" s="52" t="s">
        <v>361</v>
      </c>
      <c r="D12477" s="52" t="s">
        <v>771</v>
      </c>
      <c r="E12477" s="53" t="str">
        <f t="shared" si="389"/>
        <v>2019_WVWEBSTER</v>
      </c>
      <c r="F12477" s="52">
        <v>484350</v>
      </c>
      <c r="G12477" s="53">
        <f t="array" ref="G12477">SUM(IF(A12477=A$5:A12477,IF(C12477=C$5:C12477,1,0),0))</f>
        <v>51</v>
      </c>
    </row>
    <row r="12478" spans="1:7" x14ac:dyDescent="0.25">
      <c r="A12478" s="52">
        <v>2019</v>
      </c>
      <c r="B12478" s="53" t="str">
        <f t="shared" si="388"/>
        <v>2019_WV52</v>
      </c>
      <c r="C12478" s="52" t="s">
        <v>361</v>
      </c>
      <c r="D12478" s="52" t="s">
        <v>1994</v>
      </c>
      <c r="E12478" s="53" t="str">
        <f t="shared" si="389"/>
        <v>2019_WVWETZEL</v>
      </c>
      <c r="F12478" s="52">
        <v>484350</v>
      </c>
      <c r="G12478" s="53">
        <f t="array" ref="G12478">SUM(IF(A12478=A$5:A12478,IF(C12478=C$5:C12478,1,0),0))</f>
        <v>52</v>
      </c>
    </row>
    <row r="12479" spans="1:7" x14ac:dyDescent="0.25">
      <c r="A12479" s="52">
        <v>2019</v>
      </c>
      <c r="B12479" s="53" t="str">
        <f t="shared" si="388"/>
        <v>2019_WV53</v>
      </c>
      <c r="C12479" s="52" t="s">
        <v>361</v>
      </c>
      <c r="D12479" s="52" t="s">
        <v>1995</v>
      </c>
      <c r="E12479" s="53" t="str">
        <f t="shared" si="389"/>
        <v>2019_WVWIRT</v>
      </c>
      <c r="F12479" s="52">
        <v>484350</v>
      </c>
      <c r="G12479" s="53">
        <f t="array" ref="G12479">SUM(IF(A12479=A$5:A12479,IF(C12479=C$5:C12479,1,0),0))</f>
        <v>53</v>
      </c>
    </row>
    <row r="12480" spans="1:7" x14ac:dyDescent="0.25">
      <c r="A12480" s="52">
        <v>2019</v>
      </c>
      <c r="B12480" s="53" t="str">
        <f t="shared" si="388"/>
        <v>2019_WV54</v>
      </c>
      <c r="C12480" s="52" t="s">
        <v>361</v>
      </c>
      <c r="D12480" s="52" t="s">
        <v>1576</v>
      </c>
      <c r="E12480" s="53" t="str">
        <f t="shared" si="389"/>
        <v>2019_WVWOOD</v>
      </c>
      <c r="F12480" s="52">
        <v>484350</v>
      </c>
      <c r="G12480" s="53">
        <f t="array" ref="G12480">SUM(IF(A12480=A$5:A12480,IF(C12480=C$5:C12480,1,0),0))</f>
        <v>54</v>
      </c>
    </row>
    <row r="12481" spans="1:7" x14ac:dyDescent="0.25">
      <c r="A12481" s="52">
        <v>2019</v>
      </c>
      <c r="B12481" s="53" t="str">
        <f t="shared" si="388"/>
        <v>2019_WV55</v>
      </c>
      <c r="C12481" s="52" t="s">
        <v>361</v>
      </c>
      <c r="D12481" s="52" t="s">
        <v>128</v>
      </c>
      <c r="E12481" s="53" t="str">
        <f t="shared" si="389"/>
        <v>2019_WVWYOMING</v>
      </c>
      <c r="F12481" s="52">
        <v>484350</v>
      </c>
      <c r="G12481" s="53">
        <f t="array" ref="G12481">SUM(IF(A12481=A$5:A12481,IF(C12481=C$5:C12481,1,0),0))</f>
        <v>55</v>
      </c>
    </row>
    <row r="12482" spans="1:7" x14ac:dyDescent="0.25">
      <c r="A12482" s="52">
        <v>2019</v>
      </c>
      <c r="B12482" s="53" t="str">
        <f t="shared" si="388"/>
        <v>2019_WI1</v>
      </c>
      <c r="C12482" s="52" t="s">
        <v>391</v>
      </c>
      <c r="D12482" s="52" t="s">
        <v>184</v>
      </c>
      <c r="E12482" s="53" t="str">
        <f t="shared" si="389"/>
        <v>2019_WIADAMS</v>
      </c>
      <c r="F12482" s="52">
        <v>484350</v>
      </c>
      <c r="G12482" s="53">
        <f t="array" ref="G12482">SUM(IF(A12482=A$5:A12482,IF(C12482=C$5:C12482,1,0),0))</f>
        <v>1</v>
      </c>
    </row>
    <row r="12483" spans="1:7" x14ac:dyDescent="0.25">
      <c r="A12483" s="52">
        <v>2019</v>
      </c>
      <c r="B12483" s="53" t="str">
        <f t="shared" si="388"/>
        <v>2019_WI2</v>
      </c>
      <c r="C12483" s="52" t="s">
        <v>391</v>
      </c>
      <c r="D12483" s="52" t="s">
        <v>1543</v>
      </c>
      <c r="E12483" s="53" t="str">
        <f t="shared" si="389"/>
        <v>2019_WIASHLAND</v>
      </c>
      <c r="F12483" s="52">
        <v>484350</v>
      </c>
      <c r="G12483" s="53">
        <f t="array" ref="G12483">SUM(IF(A12483=A$5:A12483,IF(C12483=C$5:C12483,1,0),0))</f>
        <v>2</v>
      </c>
    </row>
    <row r="12484" spans="1:7" x14ac:dyDescent="0.25">
      <c r="A12484" s="52">
        <v>2019</v>
      </c>
      <c r="B12484" s="53" t="str">
        <f t="shared" si="388"/>
        <v>2019_WI3</v>
      </c>
      <c r="C12484" s="52" t="s">
        <v>391</v>
      </c>
      <c r="D12484" s="52" t="s">
        <v>1996</v>
      </c>
      <c r="E12484" s="53" t="str">
        <f t="shared" si="389"/>
        <v>2019_WIBARRON</v>
      </c>
      <c r="F12484" s="52">
        <v>484350</v>
      </c>
      <c r="G12484" s="53">
        <f t="array" ref="G12484">SUM(IF(A12484=A$5:A12484,IF(C12484=C$5:C12484,1,0),0))</f>
        <v>3</v>
      </c>
    </row>
    <row r="12485" spans="1:7" x14ac:dyDescent="0.25">
      <c r="A12485" s="52">
        <v>2019</v>
      </c>
      <c r="B12485" s="53" t="str">
        <f t="shared" si="388"/>
        <v>2019_WI4</v>
      </c>
      <c r="C12485" s="52" t="s">
        <v>391</v>
      </c>
      <c r="D12485" s="52" t="s">
        <v>1997</v>
      </c>
      <c r="E12485" s="53" t="str">
        <f t="shared" si="389"/>
        <v>2019_WIBAYFIELD</v>
      </c>
      <c r="F12485" s="52">
        <v>484350</v>
      </c>
      <c r="G12485" s="53">
        <f t="array" ref="G12485">SUM(IF(A12485=A$5:A12485,IF(C12485=C$5:C12485,1,0),0))</f>
        <v>4</v>
      </c>
    </row>
    <row r="12486" spans="1:7" x14ac:dyDescent="0.25">
      <c r="A12486" s="52">
        <v>2019</v>
      </c>
      <c r="B12486" s="53" t="str">
        <f t="shared" ref="B12486:B12549" si="390">A12486&amp;"_"&amp;C12486&amp;G12486</f>
        <v>2019_WI5</v>
      </c>
      <c r="C12486" s="52" t="s">
        <v>391</v>
      </c>
      <c r="D12486" s="52" t="s">
        <v>808</v>
      </c>
      <c r="E12486" s="53" t="str">
        <f t="shared" ref="E12486:E12549" si="391">A12486&amp;"_"&amp;C12486&amp;D12486</f>
        <v>2019_WIBROWN</v>
      </c>
      <c r="F12486" s="52">
        <v>484350</v>
      </c>
      <c r="G12486" s="53">
        <f t="array" ref="G12486">SUM(IF(A12486=A$5:A12486,IF(C12486=C$5:C12486,1,0),0))</f>
        <v>5</v>
      </c>
    </row>
    <row r="12487" spans="1:7" x14ac:dyDescent="0.25">
      <c r="A12487" s="52">
        <v>2019</v>
      </c>
      <c r="B12487" s="53" t="str">
        <f t="shared" si="390"/>
        <v>2019_WI6</v>
      </c>
      <c r="C12487" s="52" t="s">
        <v>391</v>
      </c>
      <c r="D12487" s="52" t="s">
        <v>1354</v>
      </c>
      <c r="E12487" s="53" t="str">
        <f t="shared" si="391"/>
        <v>2019_WIBUFFALO</v>
      </c>
      <c r="F12487" s="52">
        <v>484350</v>
      </c>
      <c r="G12487" s="53">
        <f t="array" ref="G12487">SUM(IF(A12487=A$5:A12487,IF(C12487=C$5:C12487,1,0),0))</f>
        <v>6</v>
      </c>
    </row>
    <row r="12488" spans="1:7" x14ac:dyDescent="0.25">
      <c r="A12488" s="52">
        <v>2019</v>
      </c>
      <c r="B12488" s="53" t="str">
        <f t="shared" si="390"/>
        <v>2019_WI7</v>
      </c>
      <c r="C12488" s="52" t="s">
        <v>391</v>
      </c>
      <c r="D12488" s="52" t="s">
        <v>1998</v>
      </c>
      <c r="E12488" s="53" t="str">
        <f t="shared" si="391"/>
        <v>2019_WIBURNETT</v>
      </c>
      <c r="F12488" s="52">
        <v>484350</v>
      </c>
      <c r="G12488" s="53">
        <f t="array" ref="G12488">SUM(IF(A12488=A$5:A12488,IF(C12488=C$5:C12488,1,0),0))</f>
        <v>7</v>
      </c>
    </row>
    <row r="12489" spans="1:7" x14ac:dyDescent="0.25">
      <c r="A12489" s="52">
        <v>2019</v>
      </c>
      <c r="B12489" s="53" t="str">
        <f t="shared" si="390"/>
        <v>2019_WI8</v>
      </c>
      <c r="C12489" s="52" t="s">
        <v>391</v>
      </c>
      <c r="D12489" s="52" t="s">
        <v>1999</v>
      </c>
      <c r="E12489" s="53" t="str">
        <f t="shared" si="391"/>
        <v>2019_WICALUMET</v>
      </c>
      <c r="F12489" s="52">
        <v>484350</v>
      </c>
      <c r="G12489" s="53">
        <f t="array" ref="G12489">SUM(IF(A12489=A$5:A12489,IF(C12489=C$5:C12489,1,0),0))</f>
        <v>8</v>
      </c>
    </row>
    <row r="12490" spans="1:7" x14ac:dyDescent="0.25">
      <c r="A12490" s="52">
        <v>2019</v>
      </c>
      <c r="B12490" s="53" t="str">
        <f t="shared" si="390"/>
        <v>2019_WI9</v>
      </c>
      <c r="C12490" s="52" t="s">
        <v>391</v>
      </c>
      <c r="D12490" s="52" t="s">
        <v>1131</v>
      </c>
      <c r="E12490" s="53" t="str">
        <f t="shared" si="391"/>
        <v>2019_WICHIPPEWA</v>
      </c>
      <c r="F12490" s="52">
        <v>484350</v>
      </c>
      <c r="G12490" s="53">
        <f t="array" ref="G12490">SUM(IF(A12490=A$5:A12490,IF(C12490=C$5:C12490,1,0),0))</f>
        <v>9</v>
      </c>
    </row>
    <row r="12491" spans="1:7" x14ac:dyDescent="0.25">
      <c r="A12491" s="52">
        <v>2019</v>
      </c>
      <c r="B12491" s="53" t="str">
        <f t="shared" si="390"/>
        <v>2019_WI10</v>
      </c>
      <c r="C12491" s="52" t="s">
        <v>391</v>
      </c>
      <c r="D12491" s="52" t="s">
        <v>507</v>
      </c>
      <c r="E12491" s="53" t="str">
        <f t="shared" si="391"/>
        <v>2019_WICLARK</v>
      </c>
      <c r="F12491" s="52">
        <v>484350</v>
      </c>
      <c r="G12491" s="53">
        <f t="array" ref="G12491">SUM(IF(A12491=A$5:A12491,IF(C12491=C$5:C12491,1,0),0))</f>
        <v>10</v>
      </c>
    </row>
    <row r="12492" spans="1:7" x14ac:dyDescent="0.25">
      <c r="A12492" s="52">
        <v>2019</v>
      </c>
      <c r="B12492" s="53" t="str">
        <f t="shared" si="390"/>
        <v>2019_WI11</v>
      </c>
      <c r="C12492" s="52" t="s">
        <v>391</v>
      </c>
      <c r="D12492" s="52" t="s">
        <v>509</v>
      </c>
      <c r="E12492" s="53" t="str">
        <f t="shared" si="391"/>
        <v>2019_WICOLUMBIA</v>
      </c>
      <c r="F12492" s="52">
        <v>484350</v>
      </c>
      <c r="G12492" s="53">
        <f t="array" ref="G12492">SUM(IF(A12492=A$5:A12492,IF(C12492=C$5:C12492,1,0),0))</f>
        <v>11</v>
      </c>
    </row>
    <row r="12493" spans="1:7" x14ac:dyDescent="0.25">
      <c r="A12493" s="52">
        <v>2019</v>
      </c>
      <c r="B12493" s="53" t="str">
        <f t="shared" si="390"/>
        <v>2019_WI12</v>
      </c>
      <c r="C12493" s="52" t="s">
        <v>391</v>
      </c>
      <c r="D12493" s="52" t="s">
        <v>512</v>
      </c>
      <c r="E12493" s="53" t="str">
        <f t="shared" si="391"/>
        <v>2019_WICRAWFORD</v>
      </c>
      <c r="F12493" s="52">
        <v>484350</v>
      </c>
      <c r="G12493" s="53">
        <f t="array" ref="G12493">SUM(IF(A12493=A$5:A12493,IF(C12493=C$5:C12493,1,0),0))</f>
        <v>12</v>
      </c>
    </row>
    <row r="12494" spans="1:7" x14ac:dyDescent="0.25">
      <c r="A12494" s="52">
        <v>2019</v>
      </c>
      <c r="B12494" s="53" t="str">
        <f t="shared" si="390"/>
        <v>2019_WI13</v>
      </c>
      <c r="C12494" s="52" t="s">
        <v>391</v>
      </c>
      <c r="D12494" s="52" t="s">
        <v>2000</v>
      </c>
      <c r="E12494" s="53" t="str">
        <f t="shared" si="391"/>
        <v>2019_WIDANE</v>
      </c>
      <c r="F12494" s="52">
        <v>484350</v>
      </c>
      <c r="G12494" s="53">
        <f t="array" ref="G12494">SUM(IF(A12494=A$5:A12494,IF(C12494=C$5:C12494,1,0),0))</f>
        <v>13</v>
      </c>
    </row>
    <row r="12495" spans="1:7" x14ac:dyDescent="0.25">
      <c r="A12495" s="52">
        <v>2019</v>
      </c>
      <c r="B12495" s="53" t="str">
        <f t="shared" si="390"/>
        <v>2019_WI14</v>
      </c>
      <c r="C12495" s="52" t="s">
        <v>391</v>
      </c>
      <c r="D12495" s="52" t="s">
        <v>704</v>
      </c>
      <c r="E12495" s="53" t="str">
        <f t="shared" si="391"/>
        <v>2019_WIDODGE</v>
      </c>
      <c r="F12495" s="52">
        <v>484350</v>
      </c>
      <c r="G12495" s="53">
        <f t="array" ref="G12495">SUM(IF(A12495=A$5:A12495,IF(C12495=C$5:C12495,1,0),0))</f>
        <v>14</v>
      </c>
    </row>
    <row r="12496" spans="1:7" x14ac:dyDescent="0.25">
      <c r="A12496" s="52">
        <v>2019</v>
      </c>
      <c r="B12496" s="53" t="str">
        <f t="shared" si="390"/>
        <v>2019_WI15</v>
      </c>
      <c r="C12496" s="52" t="s">
        <v>391</v>
      </c>
      <c r="D12496" s="52" t="s">
        <v>2001</v>
      </c>
      <c r="E12496" s="53" t="str">
        <f t="shared" si="391"/>
        <v>2019_WIDOOR</v>
      </c>
      <c r="F12496" s="52">
        <v>484350</v>
      </c>
      <c r="G12496" s="53">
        <f t="array" ref="G12496">SUM(IF(A12496=A$5:A12496,IF(C12496=C$5:C12496,1,0),0))</f>
        <v>15</v>
      </c>
    </row>
    <row r="12497" spans="1:7" x14ac:dyDescent="0.25">
      <c r="A12497" s="52">
        <v>2019</v>
      </c>
      <c r="B12497" s="53" t="str">
        <f t="shared" si="390"/>
        <v>2019_WI16</v>
      </c>
      <c r="C12497" s="52" t="s">
        <v>391</v>
      </c>
      <c r="D12497" s="52" t="s">
        <v>190</v>
      </c>
      <c r="E12497" s="53" t="str">
        <f t="shared" si="391"/>
        <v>2019_WIDOUGLAS</v>
      </c>
      <c r="F12497" s="52">
        <v>484350</v>
      </c>
      <c r="G12497" s="53">
        <f t="array" ref="G12497">SUM(IF(A12497=A$5:A12497,IF(C12497=C$5:C12497,1,0),0))</f>
        <v>16</v>
      </c>
    </row>
    <row r="12498" spans="1:7" x14ac:dyDescent="0.25">
      <c r="A12498" s="52">
        <v>2019</v>
      </c>
      <c r="B12498" s="53" t="str">
        <f t="shared" si="390"/>
        <v>2019_WI17</v>
      </c>
      <c r="C12498" s="52" t="s">
        <v>391</v>
      </c>
      <c r="D12498" s="52" t="s">
        <v>1521</v>
      </c>
      <c r="E12498" s="53" t="str">
        <f t="shared" si="391"/>
        <v>2019_WIDUNN</v>
      </c>
      <c r="F12498" s="52">
        <v>484350</v>
      </c>
      <c r="G12498" s="53">
        <f t="array" ref="G12498">SUM(IF(A12498=A$5:A12498,IF(C12498=C$5:C12498,1,0),0))</f>
        <v>17</v>
      </c>
    </row>
    <row r="12499" spans="1:7" x14ac:dyDescent="0.25">
      <c r="A12499" s="52">
        <v>2019</v>
      </c>
      <c r="B12499" s="53" t="str">
        <f t="shared" si="390"/>
        <v>2019_WI18</v>
      </c>
      <c r="C12499" s="52" t="s">
        <v>391</v>
      </c>
      <c r="D12499" s="52" t="s">
        <v>2002</v>
      </c>
      <c r="E12499" s="53" t="str">
        <f t="shared" si="391"/>
        <v>2019_WIEAU CLAIRE</v>
      </c>
      <c r="F12499" s="52">
        <v>484350</v>
      </c>
      <c r="G12499" s="53">
        <f t="array" ref="G12499">SUM(IF(A12499=A$5:A12499,IF(C12499=C$5:C12499,1,0),0))</f>
        <v>18</v>
      </c>
    </row>
    <row r="12500" spans="1:7" x14ac:dyDescent="0.25">
      <c r="A12500" s="52">
        <v>2019</v>
      </c>
      <c r="B12500" s="53" t="str">
        <f t="shared" si="390"/>
        <v>2019_WI19</v>
      </c>
      <c r="C12500" s="52" t="s">
        <v>391</v>
      </c>
      <c r="D12500" s="52" t="s">
        <v>1677</v>
      </c>
      <c r="E12500" s="53" t="str">
        <f t="shared" si="391"/>
        <v>2019_WIFLORENCE</v>
      </c>
      <c r="F12500" s="52">
        <v>484350</v>
      </c>
      <c r="G12500" s="53">
        <f t="array" ref="G12500">SUM(IF(A12500=A$5:A12500,IF(C12500=C$5:C12500,1,0),0))</f>
        <v>19</v>
      </c>
    </row>
    <row r="12501" spans="1:7" x14ac:dyDescent="0.25">
      <c r="A12501" s="52">
        <v>2019</v>
      </c>
      <c r="B12501" s="53" t="str">
        <f t="shared" si="390"/>
        <v>2019_WI20</v>
      </c>
      <c r="C12501" s="52" t="s">
        <v>391</v>
      </c>
      <c r="D12501" s="52" t="s">
        <v>2003</v>
      </c>
      <c r="E12501" s="53" t="str">
        <f t="shared" si="391"/>
        <v>2019_WIFOND DU LAC</v>
      </c>
      <c r="F12501" s="52">
        <v>484350</v>
      </c>
      <c r="G12501" s="53">
        <f t="array" ref="G12501">SUM(IF(A12501=A$5:A12501,IF(C12501=C$5:C12501,1,0),0))</f>
        <v>20</v>
      </c>
    </row>
    <row r="12502" spans="1:7" x14ac:dyDescent="0.25">
      <c r="A12502" s="52">
        <v>2019</v>
      </c>
      <c r="B12502" s="53" t="str">
        <f t="shared" si="390"/>
        <v>2019_WI21</v>
      </c>
      <c r="C12502" s="52" t="s">
        <v>391</v>
      </c>
      <c r="D12502" s="52" t="s">
        <v>1646</v>
      </c>
      <c r="E12502" s="53" t="str">
        <f t="shared" si="391"/>
        <v>2019_WIFOREST</v>
      </c>
      <c r="F12502" s="52">
        <v>484350</v>
      </c>
      <c r="G12502" s="53">
        <f t="array" ref="G12502">SUM(IF(A12502=A$5:A12502,IF(C12502=C$5:C12502,1,0),0))</f>
        <v>21</v>
      </c>
    </row>
    <row r="12503" spans="1:7" x14ac:dyDescent="0.25">
      <c r="A12503" s="52">
        <v>2019</v>
      </c>
      <c r="B12503" s="53" t="str">
        <f t="shared" si="390"/>
        <v>2019_WI22</v>
      </c>
      <c r="C12503" s="52" t="s">
        <v>391</v>
      </c>
      <c r="D12503" s="52" t="s">
        <v>520</v>
      </c>
      <c r="E12503" s="53" t="str">
        <f t="shared" si="391"/>
        <v>2019_WIGRANT</v>
      </c>
      <c r="F12503" s="52">
        <v>484350</v>
      </c>
      <c r="G12503" s="53">
        <f t="array" ref="G12503">SUM(IF(A12503=A$5:A12503,IF(C12503=C$5:C12503,1,0),0))</f>
        <v>22</v>
      </c>
    </row>
    <row r="12504" spans="1:7" x14ac:dyDescent="0.25">
      <c r="A12504" s="52">
        <v>2019</v>
      </c>
      <c r="B12504" s="53" t="str">
        <f t="shared" si="390"/>
        <v>2019_WI23</v>
      </c>
      <c r="C12504" s="52" t="s">
        <v>391</v>
      </c>
      <c r="D12504" s="52" t="s">
        <v>1024</v>
      </c>
      <c r="E12504" s="53" t="str">
        <f t="shared" si="391"/>
        <v>2019_WIGREEN</v>
      </c>
      <c r="F12504" s="52">
        <v>484350</v>
      </c>
      <c r="G12504" s="53">
        <f t="array" ref="G12504">SUM(IF(A12504=A$5:A12504,IF(C12504=C$5:C12504,1,0),0))</f>
        <v>23</v>
      </c>
    </row>
    <row r="12505" spans="1:7" x14ac:dyDescent="0.25">
      <c r="A12505" s="52">
        <v>2019</v>
      </c>
      <c r="B12505" s="53" t="str">
        <f t="shared" si="390"/>
        <v>2019_WI24</v>
      </c>
      <c r="C12505" s="52" t="s">
        <v>391</v>
      </c>
      <c r="D12505" s="52" t="s">
        <v>2004</v>
      </c>
      <c r="E12505" s="53" t="str">
        <f t="shared" si="391"/>
        <v>2019_WIGREEN LAKE</v>
      </c>
      <c r="F12505" s="52">
        <v>484350</v>
      </c>
      <c r="G12505" s="53">
        <f t="array" ref="G12505">SUM(IF(A12505=A$5:A12505,IF(C12505=C$5:C12505,1,0),0))</f>
        <v>24</v>
      </c>
    </row>
    <row r="12506" spans="1:7" x14ac:dyDescent="0.25">
      <c r="A12506" s="52">
        <v>2019</v>
      </c>
      <c r="B12506" s="53" t="str">
        <f t="shared" si="390"/>
        <v>2019_WI25</v>
      </c>
      <c r="C12506" s="52" t="s">
        <v>391</v>
      </c>
      <c r="D12506" s="52" t="s">
        <v>93</v>
      </c>
      <c r="E12506" s="53" t="str">
        <f t="shared" si="391"/>
        <v>2019_WIIOWA</v>
      </c>
      <c r="F12506" s="52">
        <v>484350</v>
      </c>
      <c r="G12506" s="53">
        <f t="array" ref="G12506">SUM(IF(A12506=A$5:A12506,IF(C12506=C$5:C12506,1,0),0))</f>
        <v>25</v>
      </c>
    </row>
    <row r="12507" spans="1:7" x14ac:dyDescent="0.25">
      <c r="A12507" s="52">
        <v>2019</v>
      </c>
      <c r="B12507" s="53" t="str">
        <f t="shared" si="390"/>
        <v>2019_WI26</v>
      </c>
      <c r="C12507" s="52" t="s">
        <v>391</v>
      </c>
      <c r="D12507" s="52" t="s">
        <v>1145</v>
      </c>
      <c r="E12507" s="53" t="str">
        <f t="shared" si="391"/>
        <v>2019_WIIRON</v>
      </c>
      <c r="F12507" s="52">
        <v>484350</v>
      </c>
      <c r="G12507" s="53">
        <f t="array" ref="G12507">SUM(IF(A12507=A$5:A12507,IF(C12507=C$5:C12507,1,0),0))</f>
        <v>26</v>
      </c>
    </row>
    <row r="12508" spans="1:7" x14ac:dyDescent="0.25">
      <c r="A12508" s="52">
        <v>2019</v>
      </c>
      <c r="B12508" s="53" t="str">
        <f t="shared" si="390"/>
        <v>2019_WI27</v>
      </c>
      <c r="C12508" s="52" t="s">
        <v>391</v>
      </c>
      <c r="D12508" s="52" t="s">
        <v>460</v>
      </c>
      <c r="E12508" s="53" t="str">
        <f t="shared" si="391"/>
        <v>2019_WIJACKSON</v>
      </c>
      <c r="F12508" s="52">
        <v>484350</v>
      </c>
      <c r="G12508" s="53">
        <f t="array" ref="G12508">SUM(IF(A12508=A$5:A12508,IF(C12508=C$5:C12508,1,0),0))</f>
        <v>27</v>
      </c>
    </row>
    <row r="12509" spans="1:7" x14ac:dyDescent="0.25">
      <c r="A12509" s="52">
        <v>2019</v>
      </c>
      <c r="B12509" s="53" t="str">
        <f t="shared" si="390"/>
        <v>2019_WI28</v>
      </c>
      <c r="C12509" s="52" t="s">
        <v>391</v>
      </c>
      <c r="D12509" s="52" t="s">
        <v>196</v>
      </c>
      <c r="E12509" s="53" t="str">
        <f t="shared" si="391"/>
        <v>2019_WIJEFFERSON</v>
      </c>
      <c r="F12509" s="52">
        <v>484350</v>
      </c>
      <c r="G12509" s="53">
        <f t="array" ref="G12509">SUM(IF(A12509=A$5:A12509,IF(C12509=C$5:C12509,1,0),0))</f>
        <v>28</v>
      </c>
    </row>
    <row r="12510" spans="1:7" x14ac:dyDescent="0.25">
      <c r="A12510" s="52">
        <v>2019</v>
      </c>
      <c r="B12510" s="53" t="str">
        <f t="shared" si="390"/>
        <v>2019_WI29</v>
      </c>
      <c r="C12510" s="52" t="s">
        <v>391</v>
      </c>
      <c r="D12510" s="52" t="s">
        <v>141</v>
      </c>
      <c r="E12510" s="53" t="str">
        <f t="shared" si="391"/>
        <v>2019_WIJUNEAU</v>
      </c>
      <c r="F12510" s="52">
        <v>484350</v>
      </c>
      <c r="G12510" s="53">
        <f t="array" ref="G12510">SUM(IF(A12510=A$5:A12510,IF(C12510=C$5:C12510,1,0),0))</f>
        <v>29</v>
      </c>
    </row>
    <row r="12511" spans="1:7" x14ac:dyDescent="0.25">
      <c r="A12511" s="52">
        <v>2019</v>
      </c>
      <c r="B12511" s="53" t="str">
        <f t="shared" si="390"/>
        <v>2019_WI30</v>
      </c>
      <c r="C12511" s="52" t="s">
        <v>391</v>
      </c>
      <c r="D12511" s="52" t="s">
        <v>2005</v>
      </c>
      <c r="E12511" s="53" t="str">
        <f t="shared" si="391"/>
        <v>2019_WIKENOSHA</v>
      </c>
      <c r="F12511" s="52">
        <v>484350</v>
      </c>
      <c r="G12511" s="53">
        <f t="array" ref="G12511">SUM(IF(A12511=A$5:A12511,IF(C12511=C$5:C12511,1,0),0))</f>
        <v>30</v>
      </c>
    </row>
    <row r="12512" spans="1:7" x14ac:dyDescent="0.25">
      <c r="A12512" s="52">
        <v>2019</v>
      </c>
      <c r="B12512" s="53" t="str">
        <f t="shared" si="390"/>
        <v>2019_WI31</v>
      </c>
      <c r="C12512" s="52" t="s">
        <v>391</v>
      </c>
      <c r="D12512" s="52" t="s">
        <v>2006</v>
      </c>
      <c r="E12512" s="53" t="str">
        <f t="shared" si="391"/>
        <v>2019_WIKEWAUNEE</v>
      </c>
      <c r="F12512" s="52">
        <v>484350</v>
      </c>
      <c r="G12512" s="53">
        <f t="array" ref="G12512">SUM(IF(A12512=A$5:A12512,IF(C12512=C$5:C12512,1,0),0))</f>
        <v>31</v>
      </c>
    </row>
    <row r="12513" spans="1:7" x14ac:dyDescent="0.25">
      <c r="A12513" s="52">
        <v>2019</v>
      </c>
      <c r="B12513" s="53" t="str">
        <f t="shared" si="390"/>
        <v>2019_WI32</v>
      </c>
      <c r="C12513" s="52" t="s">
        <v>391</v>
      </c>
      <c r="D12513" s="52" t="s">
        <v>2007</v>
      </c>
      <c r="E12513" s="53" t="str">
        <f t="shared" si="391"/>
        <v>2019_WILA CROSSE</v>
      </c>
      <c r="F12513" s="52">
        <v>484350</v>
      </c>
      <c r="G12513" s="53">
        <f t="array" ref="G12513">SUM(IF(A12513=A$5:A12513,IF(C12513=C$5:C12513,1,0),0))</f>
        <v>32</v>
      </c>
    </row>
    <row r="12514" spans="1:7" x14ac:dyDescent="0.25">
      <c r="A12514" s="52">
        <v>2019</v>
      </c>
      <c r="B12514" s="53" t="str">
        <f t="shared" si="390"/>
        <v>2019_WI33</v>
      </c>
      <c r="C12514" s="52" t="s">
        <v>391</v>
      </c>
      <c r="D12514" s="52" t="s">
        <v>526</v>
      </c>
      <c r="E12514" s="53" t="str">
        <f t="shared" si="391"/>
        <v>2019_WILAFAYETTE</v>
      </c>
      <c r="F12514" s="52">
        <v>484350</v>
      </c>
      <c r="G12514" s="53">
        <f t="array" ref="G12514">SUM(IF(A12514=A$5:A12514,IF(C12514=C$5:C12514,1,0),0))</f>
        <v>33</v>
      </c>
    </row>
    <row r="12515" spans="1:7" x14ac:dyDescent="0.25">
      <c r="A12515" s="52">
        <v>2019</v>
      </c>
      <c r="B12515" s="53" t="str">
        <f t="shared" si="390"/>
        <v>2019_WI34</v>
      </c>
      <c r="C12515" s="52" t="s">
        <v>391</v>
      </c>
      <c r="D12515" s="52" t="s">
        <v>2008</v>
      </c>
      <c r="E12515" s="53" t="str">
        <f t="shared" si="391"/>
        <v>2019_WILANGLADE</v>
      </c>
      <c r="F12515" s="52">
        <v>484350</v>
      </c>
      <c r="G12515" s="53">
        <f t="array" ref="G12515">SUM(IF(A12515=A$5:A12515,IF(C12515=C$5:C12515,1,0),0))</f>
        <v>34</v>
      </c>
    </row>
    <row r="12516" spans="1:7" x14ac:dyDescent="0.25">
      <c r="A12516" s="52">
        <v>2019</v>
      </c>
      <c r="B12516" s="53" t="str">
        <f t="shared" si="390"/>
        <v>2019_WI35</v>
      </c>
      <c r="C12516" s="52" t="s">
        <v>391</v>
      </c>
      <c r="D12516" s="52" t="s">
        <v>221</v>
      </c>
      <c r="E12516" s="53" t="str">
        <f t="shared" si="391"/>
        <v>2019_WILINCOLN</v>
      </c>
      <c r="F12516" s="52">
        <v>484350</v>
      </c>
      <c r="G12516" s="53">
        <f t="array" ref="G12516">SUM(IF(A12516=A$5:A12516,IF(C12516=C$5:C12516,1,0),0))</f>
        <v>35</v>
      </c>
    </row>
    <row r="12517" spans="1:7" x14ac:dyDescent="0.25">
      <c r="A12517" s="52">
        <v>2019</v>
      </c>
      <c r="B12517" s="53" t="str">
        <f t="shared" si="390"/>
        <v>2019_WI36</v>
      </c>
      <c r="C12517" s="52" t="s">
        <v>391</v>
      </c>
      <c r="D12517" s="52" t="s">
        <v>2009</v>
      </c>
      <c r="E12517" s="53" t="str">
        <f t="shared" si="391"/>
        <v>2019_WIMANITOWOC</v>
      </c>
      <c r="F12517" s="52">
        <v>484350</v>
      </c>
      <c r="G12517" s="53">
        <f t="array" ref="G12517">SUM(IF(A12517=A$5:A12517,IF(C12517=C$5:C12517,1,0),0))</f>
        <v>36</v>
      </c>
    </row>
    <row r="12518" spans="1:7" x14ac:dyDescent="0.25">
      <c r="A12518" s="52">
        <v>2019</v>
      </c>
      <c r="B12518" s="53" t="str">
        <f t="shared" si="390"/>
        <v>2019_WI37</v>
      </c>
      <c r="C12518" s="52" t="s">
        <v>391</v>
      </c>
      <c r="D12518" s="52" t="s">
        <v>2010</v>
      </c>
      <c r="E12518" s="53" t="str">
        <f t="shared" si="391"/>
        <v>2019_WIMARATHON</v>
      </c>
      <c r="F12518" s="52">
        <v>484350</v>
      </c>
      <c r="G12518" s="53">
        <f t="array" ref="G12518">SUM(IF(A12518=A$5:A12518,IF(C12518=C$5:C12518,1,0),0))</f>
        <v>37</v>
      </c>
    </row>
    <row r="12519" spans="1:7" x14ac:dyDescent="0.25">
      <c r="A12519" s="52">
        <v>2019</v>
      </c>
      <c r="B12519" s="53" t="str">
        <f t="shared" si="390"/>
        <v>2019_WI38</v>
      </c>
      <c r="C12519" s="52" t="s">
        <v>391</v>
      </c>
      <c r="D12519" s="52" t="s">
        <v>2011</v>
      </c>
      <c r="E12519" s="53" t="str">
        <f t="shared" si="391"/>
        <v>2019_WIMARINETTE</v>
      </c>
      <c r="F12519" s="52">
        <v>484350</v>
      </c>
      <c r="G12519" s="53">
        <f t="array" ref="G12519">SUM(IF(A12519=A$5:A12519,IF(C12519=C$5:C12519,1,0),0))</f>
        <v>38</v>
      </c>
    </row>
    <row r="12520" spans="1:7" x14ac:dyDescent="0.25">
      <c r="A12520" s="52">
        <v>2019</v>
      </c>
      <c r="B12520" s="53" t="str">
        <f t="shared" si="390"/>
        <v>2019_WI39</v>
      </c>
      <c r="C12520" s="52" t="s">
        <v>391</v>
      </c>
      <c r="D12520" s="52" t="s">
        <v>1157</v>
      </c>
      <c r="E12520" s="53" t="str">
        <f t="shared" si="391"/>
        <v>2019_WIMARQUETTE</v>
      </c>
      <c r="F12520" s="52">
        <v>484350</v>
      </c>
      <c r="G12520" s="53">
        <f t="array" ref="G12520">SUM(IF(A12520=A$5:A12520,IF(C12520=C$5:C12520,1,0),0))</f>
        <v>39</v>
      </c>
    </row>
    <row r="12521" spans="1:7" x14ac:dyDescent="0.25">
      <c r="A12521" s="52">
        <v>2019</v>
      </c>
      <c r="B12521" s="53" t="str">
        <f t="shared" si="390"/>
        <v>2019_WI40</v>
      </c>
      <c r="C12521" s="52" t="s">
        <v>391</v>
      </c>
      <c r="D12521" s="52" t="s">
        <v>1159</v>
      </c>
      <c r="E12521" s="53" t="str">
        <f t="shared" si="391"/>
        <v>2019_WIMENOMINEE</v>
      </c>
      <c r="F12521" s="52">
        <v>484350</v>
      </c>
      <c r="G12521" s="53">
        <f t="array" ref="G12521">SUM(IF(A12521=A$5:A12521,IF(C12521=C$5:C12521,1,0),0))</f>
        <v>40</v>
      </c>
    </row>
    <row r="12522" spans="1:7" x14ac:dyDescent="0.25">
      <c r="A12522" s="52">
        <v>2019</v>
      </c>
      <c r="B12522" s="53" t="str">
        <f t="shared" si="390"/>
        <v>2019_WI41</v>
      </c>
      <c r="C12522" s="52" t="s">
        <v>391</v>
      </c>
      <c r="D12522" s="52" t="s">
        <v>2012</v>
      </c>
      <c r="E12522" s="53" t="str">
        <f t="shared" si="391"/>
        <v>2019_WIMILWAUKEE</v>
      </c>
      <c r="F12522" s="52">
        <v>484350</v>
      </c>
      <c r="G12522" s="53">
        <f t="array" ref="G12522">SUM(IF(A12522=A$5:A12522,IF(C12522=C$5:C12522,1,0),0))</f>
        <v>41</v>
      </c>
    </row>
    <row r="12523" spans="1:7" x14ac:dyDescent="0.25">
      <c r="A12523" s="52">
        <v>2019</v>
      </c>
      <c r="B12523" s="53" t="str">
        <f t="shared" si="390"/>
        <v>2019_WI42</v>
      </c>
      <c r="C12523" s="52" t="s">
        <v>391</v>
      </c>
      <c r="D12523" s="52" t="s">
        <v>210</v>
      </c>
      <c r="E12523" s="53" t="str">
        <f t="shared" si="391"/>
        <v>2019_WIMONROE</v>
      </c>
      <c r="F12523" s="52">
        <v>484350</v>
      </c>
      <c r="G12523" s="53">
        <f t="array" ref="G12523">SUM(IF(A12523=A$5:A12523,IF(C12523=C$5:C12523,1,0),0))</f>
        <v>42</v>
      </c>
    </row>
    <row r="12524" spans="1:7" x14ac:dyDescent="0.25">
      <c r="A12524" s="52">
        <v>2019</v>
      </c>
      <c r="B12524" s="53" t="str">
        <f t="shared" si="390"/>
        <v>2019_WI43</v>
      </c>
      <c r="C12524" s="52" t="s">
        <v>391</v>
      </c>
      <c r="D12524" s="52" t="s">
        <v>2013</v>
      </c>
      <c r="E12524" s="53" t="str">
        <f t="shared" si="391"/>
        <v>2019_WIOCONTO</v>
      </c>
      <c r="F12524" s="52">
        <v>484350</v>
      </c>
      <c r="G12524" s="53">
        <f t="array" ref="G12524">SUM(IF(A12524=A$5:A12524,IF(C12524=C$5:C12524,1,0),0))</f>
        <v>43</v>
      </c>
    </row>
    <row r="12525" spans="1:7" x14ac:dyDescent="0.25">
      <c r="A12525" s="52">
        <v>2019</v>
      </c>
      <c r="B12525" s="53" t="str">
        <f t="shared" si="390"/>
        <v>2019_WI44</v>
      </c>
      <c r="C12525" s="52" t="s">
        <v>391</v>
      </c>
      <c r="D12525" s="52" t="s">
        <v>799</v>
      </c>
      <c r="E12525" s="53" t="str">
        <f t="shared" si="391"/>
        <v>2019_WIONEIDA</v>
      </c>
      <c r="F12525" s="52">
        <v>484350</v>
      </c>
      <c r="G12525" s="53">
        <f t="array" ref="G12525">SUM(IF(A12525=A$5:A12525,IF(C12525=C$5:C12525,1,0),0))</f>
        <v>44</v>
      </c>
    </row>
    <row r="12526" spans="1:7" x14ac:dyDescent="0.25">
      <c r="A12526" s="52">
        <v>2019</v>
      </c>
      <c r="B12526" s="53" t="str">
        <f t="shared" si="390"/>
        <v>2019_WI45</v>
      </c>
      <c r="C12526" s="52" t="s">
        <v>391</v>
      </c>
      <c r="D12526" s="52" t="s">
        <v>2014</v>
      </c>
      <c r="E12526" s="53" t="str">
        <f t="shared" si="391"/>
        <v>2019_WIOUTAGAMIE</v>
      </c>
      <c r="F12526" s="52">
        <v>484350</v>
      </c>
      <c r="G12526" s="53">
        <f t="array" ref="G12526">SUM(IF(A12526=A$5:A12526,IF(C12526=C$5:C12526,1,0),0))</f>
        <v>45</v>
      </c>
    </row>
    <row r="12527" spans="1:7" x14ac:dyDescent="0.25">
      <c r="A12527" s="52">
        <v>2019</v>
      </c>
      <c r="B12527" s="53" t="str">
        <f t="shared" si="390"/>
        <v>2019_WI46</v>
      </c>
      <c r="C12527" s="52" t="s">
        <v>391</v>
      </c>
      <c r="D12527" s="52" t="s">
        <v>2015</v>
      </c>
      <c r="E12527" s="53" t="str">
        <f t="shared" si="391"/>
        <v>2019_WIOZAUKEE</v>
      </c>
      <c r="F12527" s="52">
        <v>484350</v>
      </c>
      <c r="G12527" s="53">
        <f t="array" ref="G12527">SUM(IF(A12527=A$5:A12527,IF(C12527=C$5:C12527,1,0),0))</f>
        <v>46</v>
      </c>
    </row>
    <row r="12528" spans="1:7" x14ac:dyDescent="0.25">
      <c r="A12528" s="52">
        <v>2019</v>
      </c>
      <c r="B12528" s="53" t="str">
        <f t="shared" si="390"/>
        <v>2019_WI47</v>
      </c>
      <c r="C12528" s="52" t="s">
        <v>391</v>
      </c>
      <c r="D12528" s="52" t="s">
        <v>2016</v>
      </c>
      <c r="E12528" s="53" t="str">
        <f t="shared" si="391"/>
        <v>2019_WIPEPIN</v>
      </c>
      <c r="F12528" s="52">
        <v>484350</v>
      </c>
      <c r="G12528" s="53">
        <f t="array" ref="G12528">SUM(IF(A12528=A$5:A12528,IF(C12528=C$5:C12528,1,0),0))</f>
        <v>47</v>
      </c>
    </row>
    <row r="12529" spans="1:7" x14ac:dyDescent="0.25">
      <c r="A12529" s="52">
        <v>2019</v>
      </c>
      <c r="B12529" s="53" t="str">
        <f t="shared" si="390"/>
        <v>2019_WI48</v>
      </c>
      <c r="C12529" s="52" t="s">
        <v>391</v>
      </c>
      <c r="D12529" s="52" t="s">
        <v>358</v>
      </c>
      <c r="E12529" s="53" t="str">
        <f t="shared" si="391"/>
        <v>2019_WIPIERCE</v>
      </c>
      <c r="F12529" s="52">
        <v>484350</v>
      </c>
      <c r="G12529" s="53">
        <f t="array" ref="G12529">SUM(IF(A12529=A$5:A12529,IF(C12529=C$5:C12529,1,0),0))</f>
        <v>48</v>
      </c>
    </row>
    <row r="12530" spans="1:7" x14ac:dyDescent="0.25">
      <c r="A12530" s="52">
        <v>2019</v>
      </c>
      <c r="B12530" s="53" t="str">
        <f t="shared" si="390"/>
        <v>2019_WI49</v>
      </c>
      <c r="C12530" s="52" t="s">
        <v>391</v>
      </c>
      <c r="D12530" s="52" t="s">
        <v>535</v>
      </c>
      <c r="E12530" s="53" t="str">
        <f t="shared" si="391"/>
        <v>2019_WIPOLK</v>
      </c>
      <c r="F12530" s="52">
        <v>484350</v>
      </c>
      <c r="G12530" s="53">
        <f t="array" ref="G12530">SUM(IF(A12530=A$5:A12530,IF(C12530=C$5:C12530,1,0),0))</f>
        <v>49</v>
      </c>
    </row>
    <row r="12531" spans="1:7" x14ac:dyDescent="0.25">
      <c r="A12531" s="52">
        <v>2019</v>
      </c>
      <c r="B12531" s="53" t="str">
        <f t="shared" si="390"/>
        <v>2019_WI50</v>
      </c>
      <c r="C12531" s="52" t="s">
        <v>391</v>
      </c>
      <c r="D12531" s="52" t="s">
        <v>1567</v>
      </c>
      <c r="E12531" s="53" t="str">
        <f t="shared" si="391"/>
        <v>2019_WIPORTAGE</v>
      </c>
      <c r="F12531" s="52">
        <v>484350</v>
      </c>
      <c r="G12531" s="53">
        <f t="array" ref="G12531">SUM(IF(A12531=A$5:A12531,IF(C12531=C$5:C12531,1,0),0))</f>
        <v>50</v>
      </c>
    </row>
    <row r="12532" spans="1:7" x14ac:dyDescent="0.25">
      <c r="A12532" s="52">
        <v>2019</v>
      </c>
      <c r="B12532" s="53" t="str">
        <f t="shared" si="390"/>
        <v>2019_WI51</v>
      </c>
      <c r="C12532" s="52" t="s">
        <v>391</v>
      </c>
      <c r="D12532" s="52" t="s">
        <v>2017</v>
      </c>
      <c r="E12532" s="53" t="str">
        <f t="shared" si="391"/>
        <v>2019_WIPRICE</v>
      </c>
      <c r="F12532" s="52">
        <v>484350</v>
      </c>
      <c r="G12532" s="53">
        <f t="array" ref="G12532">SUM(IF(A12532=A$5:A12532,IF(C12532=C$5:C12532,1,0),0))</f>
        <v>51</v>
      </c>
    </row>
    <row r="12533" spans="1:7" x14ac:dyDescent="0.25">
      <c r="A12533" s="52">
        <v>2019</v>
      </c>
      <c r="B12533" s="53" t="str">
        <f t="shared" si="390"/>
        <v>2019_WI52</v>
      </c>
      <c r="C12533" s="52" t="s">
        <v>391</v>
      </c>
      <c r="D12533" s="52" t="s">
        <v>2018</v>
      </c>
      <c r="E12533" s="53" t="str">
        <f t="shared" si="391"/>
        <v>2019_WIRACINE</v>
      </c>
      <c r="F12533" s="52">
        <v>484350</v>
      </c>
      <c r="G12533" s="53">
        <f t="array" ref="G12533">SUM(IF(A12533=A$5:A12533,IF(C12533=C$5:C12533,1,0),0))</f>
        <v>52</v>
      </c>
    </row>
    <row r="12534" spans="1:7" x14ac:dyDescent="0.25">
      <c r="A12534" s="52">
        <v>2019</v>
      </c>
      <c r="B12534" s="53" t="str">
        <f t="shared" si="390"/>
        <v>2019_WI53</v>
      </c>
      <c r="C12534" s="52" t="s">
        <v>391</v>
      </c>
      <c r="D12534" s="52" t="s">
        <v>845</v>
      </c>
      <c r="E12534" s="53" t="str">
        <f t="shared" si="391"/>
        <v>2019_WIRICHLAND</v>
      </c>
      <c r="F12534" s="52">
        <v>484350</v>
      </c>
      <c r="G12534" s="53">
        <f t="array" ref="G12534">SUM(IF(A12534=A$5:A12534,IF(C12534=C$5:C12534,1,0),0))</f>
        <v>53</v>
      </c>
    </row>
    <row r="12535" spans="1:7" x14ac:dyDescent="0.25">
      <c r="A12535" s="52">
        <v>2019</v>
      </c>
      <c r="B12535" s="53" t="str">
        <f t="shared" si="390"/>
        <v>2019_WI54</v>
      </c>
      <c r="C12535" s="52" t="s">
        <v>391</v>
      </c>
      <c r="D12535" s="52" t="s">
        <v>1226</v>
      </c>
      <c r="E12535" s="53" t="str">
        <f t="shared" si="391"/>
        <v>2019_WIROCK</v>
      </c>
      <c r="F12535" s="52">
        <v>484350</v>
      </c>
      <c r="G12535" s="53">
        <f t="array" ref="G12535">SUM(IF(A12535=A$5:A12535,IF(C12535=C$5:C12535,1,0),0))</f>
        <v>54</v>
      </c>
    </row>
    <row r="12536" spans="1:7" x14ac:dyDescent="0.25">
      <c r="A12536" s="52">
        <v>2019</v>
      </c>
      <c r="B12536" s="53" t="str">
        <f t="shared" si="390"/>
        <v>2019_WI55</v>
      </c>
      <c r="C12536" s="52" t="s">
        <v>391</v>
      </c>
      <c r="D12536" s="52" t="s">
        <v>1866</v>
      </c>
      <c r="E12536" s="53" t="str">
        <f t="shared" si="391"/>
        <v>2019_WIRUSK</v>
      </c>
      <c r="F12536" s="52">
        <v>484350</v>
      </c>
      <c r="G12536" s="53">
        <f t="array" ref="G12536">SUM(IF(A12536=A$5:A12536,IF(C12536=C$5:C12536,1,0),0))</f>
        <v>55</v>
      </c>
    </row>
    <row r="12537" spans="1:7" x14ac:dyDescent="0.25">
      <c r="A12537" s="52">
        <v>2019</v>
      </c>
      <c r="B12537" s="53" t="str">
        <f t="shared" si="390"/>
        <v>2019_WI56</v>
      </c>
      <c r="C12537" s="52" t="s">
        <v>391</v>
      </c>
      <c r="D12537" s="52" t="s">
        <v>2019</v>
      </c>
      <c r="E12537" s="53" t="str">
        <f t="shared" si="391"/>
        <v>2019_WIST. CROIX</v>
      </c>
      <c r="F12537" s="52">
        <v>484350</v>
      </c>
      <c r="G12537" s="53">
        <f t="array" ref="G12537">SUM(IF(A12537=A$5:A12537,IF(C12537=C$5:C12537,1,0),0))</f>
        <v>56</v>
      </c>
    </row>
    <row r="12538" spans="1:7" x14ac:dyDescent="0.25">
      <c r="A12538" s="52">
        <v>2019</v>
      </c>
      <c r="B12538" s="53" t="str">
        <f t="shared" si="390"/>
        <v>2019_WI57</v>
      </c>
      <c r="C12538" s="52" t="s">
        <v>391</v>
      </c>
      <c r="D12538" s="52" t="s">
        <v>2020</v>
      </c>
      <c r="E12538" s="53" t="str">
        <f t="shared" si="391"/>
        <v>2019_WISAUK</v>
      </c>
      <c r="F12538" s="52">
        <v>484350</v>
      </c>
      <c r="G12538" s="53">
        <f t="array" ref="G12538">SUM(IF(A12538=A$5:A12538,IF(C12538=C$5:C12538,1,0),0))</f>
        <v>57</v>
      </c>
    </row>
    <row r="12539" spans="1:7" x14ac:dyDescent="0.25">
      <c r="A12539" s="52">
        <v>2019</v>
      </c>
      <c r="B12539" s="53" t="str">
        <f t="shared" si="390"/>
        <v>2019_WI58</v>
      </c>
      <c r="C12539" s="52" t="s">
        <v>391</v>
      </c>
      <c r="D12539" s="52" t="s">
        <v>2021</v>
      </c>
      <c r="E12539" s="53" t="str">
        <f t="shared" si="391"/>
        <v>2019_WISAWYER</v>
      </c>
      <c r="F12539" s="52">
        <v>484350</v>
      </c>
      <c r="G12539" s="53">
        <f t="array" ref="G12539">SUM(IF(A12539=A$5:A12539,IF(C12539=C$5:C12539,1,0),0))</f>
        <v>58</v>
      </c>
    </row>
    <row r="12540" spans="1:7" x14ac:dyDescent="0.25">
      <c r="A12540" s="52">
        <v>2019</v>
      </c>
      <c r="B12540" s="53" t="str">
        <f t="shared" si="390"/>
        <v>2019_WI59</v>
      </c>
      <c r="C12540" s="52" t="s">
        <v>391</v>
      </c>
      <c r="D12540" s="52" t="s">
        <v>2022</v>
      </c>
      <c r="E12540" s="53" t="str">
        <f t="shared" si="391"/>
        <v>2019_WISHAWANO</v>
      </c>
      <c r="F12540" s="52">
        <v>484350</v>
      </c>
      <c r="G12540" s="53">
        <f t="array" ref="G12540">SUM(IF(A12540=A$5:A12540,IF(C12540=C$5:C12540,1,0),0))</f>
        <v>59</v>
      </c>
    </row>
    <row r="12541" spans="1:7" x14ac:dyDescent="0.25">
      <c r="A12541" s="52">
        <v>2019</v>
      </c>
      <c r="B12541" s="53" t="str">
        <f t="shared" si="390"/>
        <v>2019_WI60</v>
      </c>
      <c r="C12541" s="52" t="s">
        <v>391</v>
      </c>
      <c r="D12541" s="52" t="s">
        <v>2023</v>
      </c>
      <c r="E12541" s="53" t="str">
        <f t="shared" si="391"/>
        <v>2019_WISHEBOYGAN</v>
      </c>
      <c r="F12541" s="52">
        <v>484350</v>
      </c>
      <c r="G12541" s="53">
        <f t="array" ref="G12541">SUM(IF(A12541=A$5:A12541,IF(C12541=C$5:C12541,1,0),0))</f>
        <v>60</v>
      </c>
    </row>
    <row r="12542" spans="1:7" x14ac:dyDescent="0.25">
      <c r="A12542" s="52">
        <v>2019</v>
      </c>
      <c r="B12542" s="53" t="str">
        <f t="shared" si="390"/>
        <v>2019_WI61</v>
      </c>
      <c r="C12542" s="52" t="s">
        <v>391</v>
      </c>
      <c r="D12542" s="52" t="s">
        <v>668</v>
      </c>
      <c r="E12542" s="53" t="str">
        <f t="shared" si="391"/>
        <v>2019_WITAYLOR</v>
      </c>
      <c r="F12542" s="52">
        <v>484350</v>
      </c>
      <c r="G12542" s="53">
        <f t="array" ref="G12542">SUM(IF(A12542=A$5:A12542,IF(C12542=C$5:C12542,1,0),0))</f>
        <v>61</v>
      </c>
    </row>
    <row r="12543" spans="1:7" x14ac:dyDescent="0.25">
      <c r="A12543" s="52">
        <v>2019</v>
      </c>
      <c r="B12543" s="53" t="str">
        <f t="shared" si="390"/>
        <v>2019_WI62</v>
      </c>
      <c r="C12543" s="52" t="s">
        <v>391</v>
      </c>
      <c r="D12543" s="52" t="s">
        <v>2024</v>
      </c>
      <c r="E12543" s="53" t="str">
        <f t="shared" si="391"/>
        <v>2019_WITREMPEALEAU</v>
      </c>
      <c r="F12543" s="52">
        <v>484350</v>
      </c>
      <c r="G12543" s="53">
        <f t="array" ref="G12543">SUM(IF(A12543=A$5:A12543,IF(C12543=C$5:C12543,1,0),0))</f>
        <v>62</v>
      </c>
    </row>
    <row r="12544" spans="1:7" x14ac:dyDescent="0.25">
      <c r="A12544" s="52">
        <v>2019</v>
      </c>
      <c r="B12544" s="53" t="str">
        <f t="shared" si="390"/>
        <v>2019_WI63</v>
      </c>
      <c r="C12544" s="52" t="s">
        <v>391</v>
      </c>
      <c r="D12544" s="52" t="s">
        <v>1095</v>
      </c>
      <c r="E12544" s="53" t="str">
        <f t="shared" si="391"/>
        <v>2019_WIVERNON</v>
      </c>
      <c r="F12544" s="52">
        <v>484350</v>
      </c>
      <c r="G12544" s="53">
        <f t="array" ref="G12544">SUM(IF(A12544=A$5:A12544,IF(C12544=C$5:C12544,1,0),0))</f>
        <v>63</v>
      </c>
    </row>
    <row r="12545" spans="1:7" x14ac:dyDescent="0.25">
      <c r="A12545" s="52">
        <v>2019</v>
      </c>
      <c r="B12545" s="53" t="str">
        <f t="shared" si="390"/>
        <v>2019_WI64</v>
      </c>
      <c r="C12545" s="52" t="s">
        <v>391</v>
      </c>
      <c r="D12545" s="52" t="s">
        <v>2025</v>
      </c>
      <c r="E12545" s="53" t="str">
        <f t="shared" si="391"/>
        <v>2019_WIVILAS</v>
      </c>
      <c r="F12545" s="52">
        <v>484350</v>
      </c>
      <c r="G12545" s="53">
        <f t="array" ref="G12545">SUM(IF(A12545=A$5:A12545,IF(C12545=C$5:C12545,1,0),0))</f>
        <v>64</v>
      </c>
    </row>
    <row r="12546" spans="1:7" x14ac:dyDescent="0.25">
      <c r="A12546" s="52">
        <v>2019</v>
      </c>
      <c r="B12546" s="53" t="str">
        <f t="shared" si="390"/>
        <v>2019_WI65</v>
      </c>
      <c r="C12546" s="52" t="s">
        <v>391</v>
      </c>
      <c r="D12546" s="52" t="s">
        <v>1724</v>
      </c>
      <c r="E12546" s="53" t="str">
        <f t="shared" si="391"/>
        <v>2019_WIWALWORTH</v>
      </c>
      <c r="F12546" s="52">
        <v>484350</v>
      </c>
      <c r="G12546" s="53">
        <f t="array" ref="G12546">SUM(IF(A12546=A$5:A12546,IF(C12546=C$5:C12546,1,0),0))</f>
        <v>65</v>
      </c>
    </row>
    <row r="12547" spans="1:7" x14ac:dyDescent="0.25">
      <c r="A12547" s="52">
        <v>2019</v>
      </c>
      <c r="B12547" s="53" t="str">
        <f t="shared" si="390"/>
        <v>2019_WI66</v>
      </c>
      <c r="C12547" s="52" t="s">
        <v>391</v>
      </c>
      <c r="D12547" s="52" t="s">
        <v>2026</v>
      </c>
      <c r="E12547" s="53" t="str">
        <f t="shared" si="391"/>
        <v>2019_WIWASHBURN</v>
      </c>
      <c r="F12547" s="52">
        <v>484350</v>
      </c>
      <c r="G12547" s="53">
        <f t="array" ref="G12547">SUM(IF(A12547=A$5:A12547,IF(C12547=C$5:C12547,1,0),0))</f>
        <v>66</v>
      </c>
    </row>
    <row r="12548" spans="1:7" x14ac:dyDescent="0.25">
      <c r="A12548" s="52">
        <v>2019</v>
      </c>
      <c r="B12548" s="53" t="str">
        <f t="shared" si="390"/>
        <v>2019_WI67</v>
      </c>
      <c r="C12548" s="52" t="s">
        <v>391</v>
      </c>
      <c r="D12548" s="52" t="s">
        <v>125</v>
      </c>
      <c r="E12548" s="53" t="str">
        <f t="shared" si="391"/>
        <v>2019_WIWASHINGTON</v>
      </c>
      <c r="F12548" s="52">
        <v>484350</v>
      </c>
      <c r="G12548" s="53">
        <f t="array" ref="G12548">SUM(IF(A12548=A$5:A12548,IF(C12548=C$5:C12548,1,0),0))</f>
        <v>67</v>
      </c>
    </row>
    <row r="12549" spans="1:7" x14ac:dyDescent="0.25">
      <c r="A12549" s="52">
        <v>2019</v>
      </c>
      <c r="B12549" s="53" t="str">
        <f t="shared" si="390"/>
        <v>2019_WI68</v>
      </c>
      <c r="C12549" s="52" t="s">
        <v>391</v>
      </c>
      <c r="D12549" s="52" t="s">
        <v>2027</v>
      </c>
      <c r="E12549" s="53" t="str">
        <f t="shared" si="391"/>
        <v>2019_WIWAUKESHA</v>
      </c>
      <c r="F12549" s="52">
        <v>484350</v>
      </c>
      <c r="G12549" s="53">
        <f t="array" ref="G12549">SUM(IF(A12549=A$5:A12549,IF(C12549=C$5:C12549,1,0),0))</f>
        <v>68</v>
      </c>
    </row>
    <row r="12550" spans="1:7" x14ac:dyDescent="0.25">
      <c r="A12550" s="52">
        <v>2019</v>
      </c>
      <c r="B12550" s="53" t="str">
        <f t="shared" ref="B12550:B12577" si="392">A12550&amp;"_"&amp;C12550&amp;G12550</f>
        <v>2019_WI69</v>
      </c>
      <c r="C12550" s="52" t="s">
        <v>391</v>
      </c>
      <c r="D12550" s="52" t="s">
        <v>2028</v>
      </c>
      <c r="E12550" s="53" t="str">
        <f t="shared" ref="E12550:E12613" si="393">A12550&amp;"_"&amp;C12550&amp;D12550</f>
        <v>2019_WIWAUPACA</v>
      </c>
      <c r="F12550" s="52">
        <v>484350</v>
      </c>
      <c r="G12550" s="53">
        <f t="array" ref="G12550">SUM(IF(A12550=A$5:A12550,IF(C12550=C$5:C12550,1,0),0))</f>
        <v>69</v>
      </c>
    </row>
    <row r="12551" spans="1:7" x14ac:dyDescent="0.25">
      <c r="A12551" s="52">
        <v>2019</v>
      </c>
      <c r="B12551" s="53" t="str">
        <f t="shared" si="392"/>
        <v>2019_WI70</v>
      </c>
      <c r="C12551" s="52" t="s">
        <v>391</v>
      </c>
      <c r="D12551" s="52" t="s">
        <v>2029</v>
      </c>
      <c r="E12551" s="53" t="str">
        <f t="shared" si="393"/>
        <v>2019_WIWAUSHARA</v>
      </c>
      <c r="F12551" s="52">
        <v>484350</v>
      </c>
      <c r="G12551" s="53">
        <f t="array" ref="G12551">SUM(IF(A12551=A$5:A12551,IF(C12551=C$5:C12551,1,0),0))</f>
        <v>70</v>
      </c>
    </row>
    <row r="12552" spans="1:7" x14ac:dyDescent="0.25">
      <c r="A12552" s="52">
        <v>2019</v>
      </c>
      <c r="B12552" s="53" t="str">
        <f t="shared" si="392"/>
        <v>2019_WI71</v>
      </c>
      <c r="C12552" s="52" t="s">
        <v>391</v>
      </c>
      <c r="D12552" s="52" t="s">
        <v>856</v>
      </c>
      <c r="E12552" s="53" t="str">
        <f t="shared" si="393"/>
        <v>2019_WIWINNEBAGO</v>
      </c>
      <c r="F12552" s="52">
        <v>484350</v>
      </c>
      <c r="G12552" s="53">
        <f t="array" ref="G12552">SUM(IF(A12552=A$5:A12552,IF(C12552=C$5:C12552,1,0),0))</f>
        <v>71</v>
      </c>
    </row>
    <row r="12553" spans="1:7" x14ac:dyDescent="0.25">
      <c r="A12553" s="52">
        <v>2019</v>
      </c>
      <c r="B12553" s="53" t="str">
        <f t="shared" si="392"/>
        <v>2019_WI72</v>
      </c>
      <c r="C12553" s="52" t="s">
        <v>391</v>
      </c>
      <c r="D12553" s="52" t="s">
        <v>1576</v>
      </c>
      <c r="E12553" s="53" t="str">
        <f t="shared" si="393"/>
        <v>2019_WIWOOD</v>
      </c>
      <c r="F12553" s="52">
        <v>484350</v>
      </c>
      <c r="G12553" s="53">
        <f t="array" ref="G12553">SUM(IF(A12553=A$5:A12553,IF(C12553=C$5:C12553,1,0),0))</f>
        <v>72</v>
      </c>
    </row>
    <row r="12554" spans="1:7" x14ac:dyDescent="0.25">
      <c r="A12554" s="52">
        <v>2019</v>
      </c>
      <c r="B12554" s="53" t="str">
        <f t="shared" si="392"/>
        <v>2019_WY1</v>
      </c>
      <c r="C12554" s="52" t="s">
        <v>362</v>
      </c>
      <c r="D12554" s="52" t="s">
        <v>1433</v>
      </c>
      <c r="E12554" s="53" t="str">
        <f t="shared" si="393"/>
        <v>2019_WYALBANY</v>
      </c>
      <c r="F12554" s="52">
        <v>484350</v>
      </c>
      <c r="G12554" s="53">
        <f t="array" ref="G12554">SUM(IF(A12554=A$5:A12554,IF(C12554=C$5:C12554,1,0),0))</f>
        <v>1</v>
      </c>
    </row>
    <row r="12555" spans="1:7" x14ac:dyDescent="0.25">
      <c r="A12555" s="52">
        <v>2019</v>
      </c>
      <c r="B12555" s="53" t="str">
        <f t="shared" si="392"/>
        <v>2019_WY2</v>
      </c>
      <c r="C12555" s="52" t="s">
        <v>362</v>
      </c>
      <c r="D12555" s="52" t="s">
        <v>1315</v>
      </c>
      <c r="E12555" s="53" t="str">
        <f t="shared" si="393"/>
        <v>2019_WYBIG HORN</v>
      </c>
      <c r="F12555" s="52">
        <v>484350</v>
      </c>
      <c r="G12555" s="53">
        <f t="array" ref="G12555">SUM(IF(A12555=A$5:A12555,IF(C12555=C$5:C12555,1,0),0))</f>
        <v>2</v>
      </c>
    </row>
    <row r="12556" spans="1:7" x14ac:dyDescent="0.25">
      <c r="A12556" s="52">
        <v>2019</v>
      </c>
      <c r="B12556" s="53" t="str">
        <f t="shared" si="392"/>
        <v>2019_WY3</v>
      </c>
      <c r="C12556" s="52" t="s">
        <v>362</v>
      </c>
      <c r="D12556" s="52" t="s">
        <v>1013</v>
      </c>
      <c r="E12556" s="53" t="str">
        <f t="shared" si="393"/>
        <v>2019_WYCAMPBELL</v>
      </c>
      <c r="F12556" s="52">
        <v>484350</v>
      </c>
      <c r="G12556" s="53">
        <f t="array" ref="G12556">SUM(IF(A12556=A$5:A12556,IF(C12556=C$5:C12556,1,0),0))</f>
        <v>3</v>
      </c>
    </row>
    <row r="12557" spans="1:7" x14ac:dyDescent="0.25">
      <c r="A12557" s="52">
        <v>2019</v>
      </c>
      <c r="B12557" s="53" t="str">
        <f t="shared" si="392"/>
        <v>2019_WY4</v>
      </c>
      <c r="C12557" s="52" t="s">
        <v>362</v>
      </c>
      <c r="D12557" s="52" t="s">
        <v>1317</v>
      </c>
      <c r="E12557" s="53" t="str">
        <f t="shared" si="393"/>
        <v>2019_WYCARBON</v>
      </c>
      <c r="F12557" s="52">
        <v>484350</v>
      </c>
      <c r="G12557" s="53">
        <f t="array" ref="G12557">SUM(IF(A12557=A$5:A12557,IF(C12557=C$5:C12557,1,0),0))</f>
        <v>4</v>
      </c>
    </row>
    <row r="12558" spans="1:7" x14ac:dyDescent="0.25">
      <c r="A12558" s="52">
        <v>2019</v>
      </c>
      <c r="B12558" s="53" t="str">
        <f t="shared" si="392"/>
        <v>2019_WY5</v>
      </c>
      <c r="C12558" s="52" t="s">
        <v>362</v>
      </c>
      <c r="D12558" s="52" t="s">
        <v>2030</v>
      </c>
      <c r="E12558" s="53" t="str">
        <f t="shared" si="393"/>
        <v>2019_WYCONVERSE</v>
      </c>
      <c r="F12558" s="52">
        <v>484350</v>
      </c>
      <c r="G12558" s="53">
        <f t="array" ref="G12558">SUM(IF(A12558=A$5:A12558,IF(C12558=C$5:C12558,1,0),0))</f>
        <v>5</v>
      </c>
    </row>
    <row r="12559" spans="1:7" x14ac:dyDescent="0.25">
      <c r="A12559" s="52">
        <v>2019</v>
      </c>
      <c r="B12559" s="53" t="str">
        <f t="shared" si="392"/>
        <v>2019_WY6</v>
      </c>
      <c r="C12559" s="52" t="s">
        <v>362</v>
      </c>
      <c r="D12559" s="52" t="s">
        <v>1620</v>
      </c>
      <c r="E12559" s="53" t="str">
        <f t="shared" si="393"/>
        <v>2019_WYCROOK</v>
      </c>
      <c r="F12559" s="52">
        <v>484350</v>
      </c>
      <c r="G12559" s="53">
        <f t="array" ref="G12559">SUM(IF(A12559=A$5:A12559,IF(C12559=C$5:C12559,1,0),0))</f>
        <v>6</v>
      </c>
    </row>
    <row r="12560" spans="1:7" x14ac:dyDescent="0.25">
      <c r="A12560" s="52">
        <v>2019</v>
      </c>
      <c r="B12560" s="53" t="str">
        <f t="shared" si="392"/>
        <v>2019_WY7</v>
      </c>
      <c r="C12560" s="52" t="s">
        <v>362</v>
      </c>
      <c r="D12560" s="52" t="s">
        <v>596</v>
      </c>
      <c r="E12560" s="53" t="str">
        <f t="shared" si="393"/>
        <v>2019_WYFREMONT</v>
      </c>
      <c r="F12560" s="52">
        <v>484350</v>
      </c>
      <c r="G12560" s="53">
        <f t="array" ref="G12560">SUM(IF(A12560=A$5:A12560,IF(C12560=C$5:C12560,1,0),0))</f>
        <v>7</v>
      </c>
    </row>
    <row r="12561" spans="1:7" x14ac:dyDescent="0.25">
      <c r="A12561" s="52">
        <v>2019</v>
      </c>
      <c r="B12561" s="53" t="str">
        <f t="shared" si="392"/>
        <v>2019_WY8</v>
      </c>
      <c r="C12561" s="52" t="s">
        <v>362</v>
      </c>
      <c r="D12561" s="52" t="s">
        <v>2031</v>
      </c>
      <c r="E12561" s="53" t="str">
        <f t="shared" si="393"/>
        <v>2019_WYGOSHEN</v>
      </c>
      <c r="F12561" s="52">
        <v>484350</v>
      </c>
      <c r="G12561" s="53">
        <f t="array" ref="G12561">SUM(IF(A12561=A$5:A12561,IF(C12561=C$5:C12561,1,0),0))</f>
        <v>8</v>
      </c>
    </row>
    <row r="12562" spans="1:7" x14ac:dyDescent="0.25">
      <c r="A12562" s="52">
        <v>2019</v>
      </c>
      <c r="B12562" s="53" t="str">
        <f t="shared" si="392"/>
        <v>2019_WY9</v>
      </c>
      <c r="C12562" s="52" t="s">
        <v>362</v>
      </c>
      <c r="D12562" s="52" t="s">
        <v>2032</v>
      </c>
      <c r="E12562" s="53" t="str">
        <f t="shared" si="393"/>
        <v>2019_WYHOT SPRINGS</v>
      </c>
      <c r="F12562" s="52">
        <v>484350</v>
      </c>
      <c r="G12562" s="53">
        <f t="array" ref="G12562">SUM(IF(A12562=A$5:A12562,IF(C12562=C$5:C12562,1,0),0))</f>
        <v>9</v>
      </c>
    </row>
    <row r="12563" spans="1:7" x14ac:dyDescent="0.25">
      <c r="A12563" s="52">
        <v>2019</v>
      </c>
      <c r="B12563" s="53" t="str">
        <f t="shared" si="392"/>
        <v>2019_WY10</v>
      </c>
      <c r="C12563" s="52" t="s">
        <v>362</v>
      </c>
      <c r="D12563" s="52" t="s">
        <v>525</v>
      </c>
      <c r="E12563" s="53" t="str">
        <f t="shared" si="393"/>
        <v>2019_WYJOHNSON</v>
      </c>
      <c r="F12563" s="52">
        <v>484350</v>
      </c>
      <c r="G12563" s="53">
        <f t="array" ref="G12563">SUM(IF(A12563=A$5:A12563,IF(C12563=C$5:C12563,1,0),0))</f>
        <v>10</v>
      </c>
    </row>
    <row r="12564" spans="1:7" x14ac:dyDescent="0.25">
      <c r="A12564" s="52">
        <v>2019</v>
      </c>
      <c r="B12564" s="53" t="str">
        <f t="shared" si="392"/>
        <v>2019_WY11</v>
      </c>
      <c r="C12564" s="52" t="s">
        <v>362</v>
      </c>
      <c r="D12564" s="52" t="s">
        <v>2033</v>
      </c>
      <c r="E12564" s="53" t="str">
        <f t="shared" si="393"/>
        <v>2019_WYLARAMIE</v>
      </c>
      <c r="F12564" s="52">
        <v>484350</v>
      </c>
      <c r="G12564" s="53">
        <f t="array" ref="G12564">SUM(IF(A12564=A$5:A12564,IF(C12564=C$5:C12564,1,0),0))</f>
        <v>11</v>
      </c>
    </row>
    <row r="12565" spans="1:7" x14ac:dyDescent="0.25">
      <c r="A12565" s="52">
        <v>2019</v>
      </c>
      <c r="B12565" s="53" t="str">
        <f t="shared" si="392"/>
        <v>2019_WY12</v>
      </c>
      <c r="C12565" s="52" t="s">
        <v>362</v>
      </c>
      <c r="D12565" s="52" t="s">
        <v>221</v>
      </c>
      <c r="E12565" s="53" t="str">
        <f t="shared" si="393"/>
        <v>2019_WYLINCOLN</v>
      </c>
      <c r="F12565" s="52">
        <v>484350</v>
      </c>
      <c r="G12565" s="53">
        <f t="array" ref="G12565">SUM(IF(A12565=A$5:A12565,IF(C12565=C$5:C12565,1,0),0))</f>
        <v>12</v>
      </c>
    </row>
    <row r="12566" spans="1:7" x14ac:dyDescent="0.25">
      <c r="A12566" s="52">
        <v>2019</v>
      </c>
      <c r="B12566" s="53" t="str">
        <f t="shared" si="392"/>
        <v>2019_WY13</v>
      </c>
      <c r="C12566" s="52" t="s">
        <v>362</v>
      </c>
      <c r="D12566" s="52" t="s">
        <v>2034</v>
      </c>
      <c r="E12566" s="53" t="str">
        <f t="shared" si="393"/>
        <v>2019_WYNATRONA</v>
      </c>
      <c r="F12566" s="52">
        <v>484350</v>
      </c>
      <c r="G12566" s="53">
        <f t="array" ref="G12566">SUM(IF(A12566=A$5:A12566,IF(C12566=C$5:C12566,1,0),0))</f>
        <v>13</v>
      </c>
    </row>
    <row r="12567" spans="1:7" x14ac:dyDescent="0.25">
      <c r="A12567" s="52">
        <v>2019</v>
      </c>
      <c r="B12567" s="53" t="str">
        <f t="shared" si="392"/>
        <v>2019_WY14</v>
      </c>
      <c r="C12567" s="52" t="s">
        <v>362</v>
      </c>
      <c r="D12567" s="52" t="s">
        <v>2035</v>
      </c>
      <c r="E12567" s="53" t="str">
        <f t="shared" si="393"/>
        <v>2019_WYNIOBRARA</v>
      </c>
      <c r="F12567" s="52">
        <v>484350</v>
      </c>
      <c r="G12567" s="53">
        <f t="array" ref="G12567">SUM(IF(A12567=A$5:A12567,IF(C12567=C$5:C12567,1,0),0))</f>
        <v>14</v>
      </c>
    </row>
    <row r="12568" spans="1:7" x14ac:dyDescent="0.25">
      <c r="A12568" s="52">
        <v>2019</v>
      </c>
      <c r="B12568" s="53" t="str">
        <f t="shared" si="392"/>
        <v>2019_WY15</v>
      </c>
      <c r="C12568" s="52" t="s">
        <v>362</v>
      </c>
      <c r="D12568" s="52" t="s">
        <v>199</v>
      </c>
      <c r="E12568" s="53" t="str">
        <f t="shared" si="393"/>
        <v>2019_WYPARK</v>
      </c>
      <c r="F12568" s="52">
        <v>484350</v>
      </c>
      <c r="G12568" s="53">
        <f t="array" ref="G12568">SUM(IF(A12568=A$5:A12568,IF(C12568=C$5:C12568,1,0),0))</f>
        <v>15</v>
      </c>
    </row>
    <row r="12569" spans="1:7" x14ac:dyDescent="0.25">
      <c r="A12569" s="52">
        <v>2019</v>
      </c>
      <c r="B12569" s="53" t="str">
        <f t="shared" si="392"/>
        <v>2019_WY16</v>
      </c>
      <c r="C12569" s="52" t="s">
        <v>362</v>
      </c>
      <c r="D12569" s="52" t="s">
        <v>1303</v>
      </c>
      <c r="E12569" s="53" t="str">
        <f t="shared" si="393"/>
        <v>2019_WYPLATTE</v>
      </c>
      <c r="F12569" s="52">
        <v>484350</v>
      </c>
      <c r="G12569" s="53">
        <f t="array" ref="G12569">SUM(IF(A12569=A$5:A12569,IF(C12569=C$5:C12569,1,0),0))</f>
        <v>16</v>
      </c>
    </row>
    <row r="12570" spans="1:7" x14ac:dyDescent="0.25">
      <c r="A12570" s="52">
        <v>2019</v>
      </c>
      <c r="B12570" s="53" t="str">
        <f t="shared" si="392"/>
        <v>2019_WY17</v>
      </c>
      <c r="C12570" s="52" t="s">
        <v>362</v>
      </c>
      <c r="D12570" s="52" t="s">
        <v>991</v>
      </c>
      <c r="E12570" s="53" t="str">
        <f t="shared" si="393"/>
        <v>2019_WYSHERIDAN</v>
      </c>
      <c r="F12570" s="52">
        <v>484350</v>
      </c>
      <c r="G12570" s="53">
        <f t="array" ref="G12570">SUM(IF(A12570=A$5:A12570,IF(C12570=C$5:C12570,1,0),0))</f>
        <v>17</v>
      </c>
    </row>
    <row r="12571" spans="1:7" x14ac:dyDescent="0.25">
      <c r="A12571" s="52">
        <v>2019</v>
      </c>
      <c r="B12571" s="53" t="str">
        <f t="shared" si="392"/>
        <v>2019_WY18</v>
      </c>
      <c r="C12571" s="52" t="s">
        <v>362</v>
      </c>
      <c r="D12571" s="52" t="s">
        <v>2036</v>
      </c>
      <c r="E12571" s="53" t="str">
        <f t="shared" si="393"/>
        <v>2019_WYSUBLETTE</v>
      </c>
      <c r="F12571" s="52">
        <v>484350</v>
      </c>
      <c r="G12571" s="53">
        <f t="array" ref="G12571">SUM(IF(A12571=A$5:A12571,IF(C12571=C$5:C12571,1,0),0))</f>
        <v>18</v>
      </c>
    </row>
    <row r="12572" spans="1:7" x14ac:dyDescent="0.25">
      <c r="A12572" s="52">
        <v>2019</v>
      </c>
      <c r="B12572" s="53" t="str">
        <f t="shared" si="392"/>
        <v>2019_WY19</v>
      </c>
      <c r="C12572" s="52" t="s">
        <v>362</v>
      </c>
      <c r="D12572" s="52" t="s">
        <v>2037</v>
      </c>
      <c r="E12572" s="53" t="str">
        <f t="shared" si="393"/>
        <v>2019_WYSWEETWATER</v>
      </c>
      <c r="F12572" s="52">
        <v>484350</v>
      </c>
      <c r="G12572" s="53">
        <f t="array" ref="G12572">SUM(IF(A12572=A$5:A12572,IF(C12572=C$5:C12572,1,0),0))</f>
        <v>19</v>
      </c>
    </row>
    <row r="12573" spans="1:7" x14ac:dyDescent="0.25">
      <c r="A12573" s="52">
        <v>2019</v>
      </c>
      <c r="B12573" s="53" t="str">
        <f t="shared" si="392"/>
        <v>2019_WY20</v>
      </c>
      <c r="C12573" s="52" t="s">
        <v>362</v>
      </c>
      <c r="D12573" s="52" t="s">
        <v>222</v>
      </c>
      <c r="E12573" s="53" t="str">
        <f t="shared" si="393"/>
        <v>2019_WYTETON</v>
      </c>
      <c r="F12573" s="52">
        <v>726525</v>
      </c>
      <c r="G12573" s="53">
        <f t="array" ref="G12573">SUM(IF(A12573=A$5:A12573,IF(C12573=C$5:C12573,1,0),0))</f>
        <v>20</v>
      </c>
    </row>
    <row r="12574" spans="1:7" x14ac:dyDescent="0.25">
      <c r="A12574" s="52">
        <v>2019</v>
      </c>
      <c r="B12574" s="53" t="str">
        <f t="shared" si="392"/>
        <v>2019_WY21</v>
      </c>
      <c r="C12574" s="52" t="s">
        <v>362</v>
      </c>
      <c r="D12574" s="52" t="s">
        <v>2038</v>
      </c>
      <c r="E12574" s="53" t="str">
        <f t="shared" si="393"/>
        <v>2019_WYUINTA</v>
      </c>
      <c r="F12574" s="52">
        <v>484350</v>
      </c>
      <c r="G12574" s="53">
        <f t="array" ref="G12574">SUM(IF(A12574=A$5:A12574,IF(C12574=C$5:C12574,1,0),0))</f>
        <v>21</v>
      </c>
    </row>
    <row r="12575" spans="1:7" x14ac:dyDescent="0.25">
      <c r="A12575" s="52">
        <v>2019</v>
      </c>
      <c r="B12575" s="53" t="str">
        <f t="shared" si="392"/>
        <v>2019_WY22</v>
      </c>
      <c r="C12575" s="52" t="s">
        <v>362</v>
      </c>
      <c r="D12575" s="52" t="s">
        <v>2039</v>
      </c>
      <c r="E12575" s="53" t="str">
        <f t="shared" si="393"/>
        <v>2019_WYWASHAKIE</v>
      </c>
      <c r="F12575" s="52">
        <v>484350</v>
      </c>
      <c r="G12575" s="53">
        <f t="array" ref="G12575">SUM(IF(A12575=A$5:A12575,IF(C12575=C$5:C12575,1,0),0))</f>
        <v>22</v>
      </c>
    </row>
    <row r="12576" spans="1:7" x14ac:dyDescent="0.25">
      <c r="A12576" s="52">
        <v>2019</v>
      </c>
      <c r="B12576" s="53" t="str">
        <f t="shared" si="392"/>
        <v>2019_WY23</v>
      </c>
      <c r="C12576" s="52" t="s">
        <v>362</v>
      </c>
      <c r="D12576" s="52" t="s">
        <v>2040</v>
      </c>
      <c r="E12576" s="53" t="str">
        <f t="shared" si="393"/>
        <v>2019_WYWESTON</v>
      </c>
      <c r="F12576" s="52">
        <v>484350</v>
      </c>
      <c r="G12576" s="53">
        <f t="array" ref="G12576">SUM(IF(A12576=A$5:A12576,IF(C12576=C$5:C12576,1,0),0))</f>
        <v>23</v>
      </c>
    </row>
    <row r="12577" spans="1:7" x14ac:dyDescent="0.25">
      <c r="A12577">
        <v>2020</v>
      </c>
      <c r="B12577" s="53" t="str">
        <f t="shared" si="392"/>
        <v>2020_AL1</v>
      </c>
      <c r="C12577" t="s">
        <v>364</v>
      </c>
      <c r="D12577" t="s">
        <v>427</v>
      </c>
      <c r="E12577" s="53" t="str">
        <f t="shared" si="393"/>
        <v>2020_ALAUTAUGA</v>
      </c>
      <c r="F12577">
        <v>510400</v>
      </c>
      <c r="G12577" s="53">
        <f t="array" ref="G12577">SUM(IF(A12577=A$5:A12577,IF(C12577=C$5:C12577,1,0),0))</f>
        <v>1</v>
      </c>
    </row>
    <row r="12578" spans="1:7" x14ac:dyDescent="0.25">
      <c r="A12578" s="52">
        <v>2020</v>
      </c>
      <c r="B12578" s="53" t="str">
        <f t="shared" ref="B12578:B12641" si="394">A12578&amp;"_"&amp;C12578&amp;G12578</f>
        <v>2020_AL2</v>
      </c>
      <c r="C12578" t="s">
        <v>364</v>
      </c>
      <c r="D12578" t="s">
        <v>428</v>
      </c>
      <c r="E12578" s="53" t="str">
        <f t="shared" si="393"/>
        <v>2020_ALBALDWIN</v>
      </c>
      <c r="F12578">
        <v>510400</v>
      </c>
      <c r="G12578" s="53">
        <f t="array" ref="G12578">SUM(IF(A12578=A$5:A12578,IF(C12578=C$5:C12578,1,0),0))</f>
        <v>2</v>
      </c>
    </row>
    <row r="12579" spans="1:7" x14ac:dyDescent="0.25">
      <c r="A12579" s="52">
        <v>2020</v>
      </c>
      <c r="B12579" s="53" t="str">
        <f t="shared" si="394"/>
        <v>2020_AL3</v>
      </c>
      <c r="C12579" t="s">
        <v>364</v>
      </c>
      <c r="D12579" t="s">
        <v>429</v>
      </c>
      <c r="E12579" s="53" t="str">
        <f t="shared" si="393"/>
        <v>2020_ALBARBOUR</v>
      </c>
      <c r="F12579">
        <v>510400</v>
      </c>
      <c r="G12579" s="53">
        <f t="array" ref="G12579">SUM(IF(A12579=A$5:A12579,IF(C12579=C$5:C12579,1,0),0))</f>
        <v>3</v>
      </c>
    </row>
    <row r="12580" spans="1:7" x14ac:dyDescent="0.25">
      <c r="A12580" s="52">
        <v>2020</v>
      </c>
      <c r="B12580" s="53" t="str">
        <f t="shared" si="394"/>
        <v>2020_AL4</v>
      </c>
      <c r="C12580" t="s">
        <v>364</v>
      </c>
      <c r="D12580" t="s">
        <v>430</v>
      </c>
      <c r="E12580" s="53" t="str">
        <f t="shared" si="393"/>
        <v>2020_ALBIBB</v>
      </c>
      <c r="F12580">
        <v>510400</v>
      </c>
      <c r="G12580" s="53">
        <f t="array" ref="G12580">SUM(IF(A12580=A$5:A12580,IF(C12580=C$5:C12580,1,0),0))</f>
        <v>4</v>
      </c>
    </row>
    <row r="12581" spans="1:7" x14ac:dyDescent="0.25">
      <c r="A12581" s="52">
        <v>2020</v>
      </c>
      <c r="B12581" s="53" t="str">
        <f t="shared" si="394"/>
        <v>2020_AL5</v>
      </c>
      <c r="C12581" t="s">
        <v>364</v>
      </c>
      <c r="D12581" t="s">
        <v>431</v>
      </c>
      <c r="E12581" s="53" t="str">
        <f t="shared" si="393"/>
        <v>2020_ALBLOUNT</v>
      </c>
      <c r="F12581">
        <v>510400</v>
      </c>
      <c r="G12581" s="53">
        <f t="array" ref="G12581">SUM(IF(A12581=A$5:A12581,IF(C12581=C$5:C12581,1,0),0))</f>
        <v>5</v>
      </c>
    </row>
    <row r="12582" spans="1:7" x14ac:dyDescent="0.25">
      <c r="A12582" s="52">
        <v>2020</v>
      </c>
      <c r="B12582" s="53" t="str">
        <f t="shared" si="394"/>
        <v>2020_AL6</v>
      </c>
      <c r="C12582" t="s">
        <v>364</v>
      </c>
      <c r="D12582" t="s">
        <v>432</v>
      </c>
      <c r="E12582" s="53" t="str">
        <f t="shared" si="393"/>
        <v>2020_ALBULLOCK</v>
      </c>
      <c r="F12582">
        <v>510400</v>
      </c>
      <c r="G12582" s="53">
        <f t="array" ref="G12582">SUM(IF(A12582=A$5:A12582,IF(C12582=C$5:C12582,1,0),0))</f>
        <v>6</v>
      </c>
    </row>
    <row r="12583" spans="1:7" x14ac:dyDescent="0.25">
      <c r="A12583" s="52">
        <v>2020</v>
      </c>
      <c r="B12583" s="53" t="str">
        <f t="shared" si="394"/>
        <v>2020_AL7</v>
      </c>
      <c r="C12583" t="s">
        <v>364</v>
      </c>
      <c r="D12583" t="s">
        <v>433</v>
      </c>
      <c r="E12583" s="53" t="str">
        <f t="shared" si="393"/>
        <v>2020_ALBUTLER</v>
      </c>
      <c r="F12583">
        <v>510400</v>
      </c>
      <c r="G12583" s="53">
        <f t="array" ref="G12583">SUM(IF(A12583=A$5:A12583,IF(C12583=C$5:C12583,1,0),0))</f>
        <v>7</v>
      </c>
    </row>
    <row r="12584" spans="1:7" x14ac:dyDescent="0.25">
      <c r="A12584" s="52">
        <v>2020</v>
      </c>
      <c r="B12584" s="53" t="str">
        <f t="shared" si="394"/>
        <v>2020_AL8</v>
      </c>
      <c r="C12584" t="s">
        <v>364</v>
      </c>
      <c r="D12584" t="s">
        <v>434</v>
      </c>
      <c r="E12584" s="53" t="str">
        <f t="shared" si="393"/>
        <v>2020_ALCALHOUN</v>
      </c>
      <c r="F12584">
        <v>510400</v>
      </c>
      <c r="G12584" s="53">
        <f t="array" ref="G12584">SUM(IF(A12584=A$5:A12584,IF(C12584=C$5:C12584,1,0),0))</f>
        <v>8</v>
      </c>
    </row>
    <row r="12585" spans="1:7" x14ac:dyDescent="0.25">
      <c r="A12585" s="52">
        <v>2020</v>
      </c>
      <c r="B12585" s="53" t="str">
        <f t="shared" si="394"/>
        <v>2020_AL9</v>
      </c>
      <c r="C12585" t="s">
        <v>364</v>
      </c>
      <c r="D12585" t="s">
        <v>435</v>
      </c>
      <c r="E12585" s="53" t="str">
        <f t="shared" si="393"/>
        <v>2020_ALCHAMBERS</v>
      </c>
      <c r="F12585">
        <v>510400</v>
      </c>
      <c r="G12585" s="53">
        <f t="array" ref="G12585">SUM(IF(A12585=A$5:A12585,IF(C12585=C$5:C12585,1,0),0))</f>
        <v>9</v>
      </c>
    </row>
    <row r="12586" spans="1:7" x14ac:dyDescent="0.25">
      <c r="A12586" s="52">
        <v>2020</v>
      </c>
      <c r="B12586" s="53" t="str">
        <f t="shared" si="394"/>
        <v>2020_AL10</v>
      </c>
      <c r="C12586" t="s">
        <v>364</v>
      </c>
      <c r="D12586" t="s">
        <v>436</v>
      </c>
      <c r="E12586" s="53" t="str">
        <f t="shared" si="393"/>
        <v>2020_ALCHEROKEE</v>
      </c>
      <c r="F12586">
        <v>510400</v>
      </c>
      <c r="G12586" s="53">
        <f t="array" ref="G12586">SUM(IF(A12586=A$5:A12586,IF(C12586=C$5:C12586,1,0),0))</f>
        <v>10</v>
      </c>
    </row>
    <row r="12587" spans="1:7" x14ac:dyDescent="0.25">
      <c r="A12587" s="52">
        <v>2020</v>
      </c>
      <c r="B12587" s="53" t="str">
        <f t="shared" si="394"/>
        <v>2020_AL11</v>
      </c>
      <c r="C12587" t="s">
        <v>364</v>
      </c>
      <c r="D12587" t="s">
        <v>437</v>
      </c>
      <c r="E12587" s="53" t="str">
        <f t="shared" si="393"/>
        <v>2020_ALCHILTON</v>
      </c>
      <c r="F12587">
        <v>510400</v>
      </c>
      <c r="G12587" s="53">
        <f t="array" ref="G12587">SUM(IF(A12587=A$5:A12587,IF(C12587=C$5:C12587,1,0),0))</f>
        <v>11</v>
      </c>
    </row>
    <row r="12588" spans="1:7" x14ac:dyDescent="0.25">
      <c r="A12588" s="52">
        <v>2020</v>
      </c>
      <c r="B12588" s="53" t="str">
        <f t="shared" si="394"/>
        <v>2020_AL12</v>
      </c>
      <c r="C12588" t="s">
        <v>364</v>
      </c>
      <c r="D12588" t="s">
        <v>438</v>
      </c>
      <c r="E12588" s="53" t="str">
        <f t="shared" si="393"/>
        <v>2020_ALCHOCTAW</v>
      </c>
      <c r="F12588">
        <v>510400</v>
      </c>
      <c r="G12588" s="53">
        <f t="array" ref="G12588">SUM(IF(A12588=A$5:A12588,IF(C12588=C$5:C12588,1,0),0))</f>
        <v>12</v>
      </c>
    </row>
    <row r="12589" spans="1:7" x14ac:dyDescent="0.25">
      <c r="A12589" s="52">
        <v>2020</v>
      </c>
      <c r="B12589" s="53" t="str">
        <f t="shared" si="394"/>
        <v>2020_AL13</v>
      </c>
      <c r="C12589" t="s">
        <v>364</v>
      </c>
      <c r="D12589" t="s">
        <v>308</v>
      </c>
      <c r="E12589" s="53" t="str">
        <f t="shared" si="393"/>
        <v>2020_ALCLARKE</v>
      </c>
      <c r="F12589">
        <v>510400</v>
      </c>
      <c r="G12589" s="53">
        <f t="array" ref="G12589">SUM(IF(A12589=A$5:A12589,IF(C12589=C$5:C12589,1,0),0))</f>
        <v>13</v>
      </c>
    </row>
    <row r="12590" spans="1:7" x14ac:dyDescent="0.25">
      <c r="A12590" s="52">
        <v>2020</v>
      </c>
      <c r="B12590" s="53" t="str">
        <f t="shared" si="394"/>
        <v>2020_AL14</v>
      </c>
      <c r="C12590" t="s">
        <v>364</v>
      </c>
      <c r="D12590" t="s">
        <v>439</v>
      </c>
      <c r="E12590" s="53" t="str">
        <f t="shared" si="393"/>
        <v>2020_ALCLAY</v>
      </c>
      <c r="F12590">
        <v>510400</v>
      </c>
      <c r="G12590" s="53">
        <f t="array" ref="G12590">SUM(IF(A12590=A$5:A12590,IF(C12590=C$5:C12590,1,0),0))</f>
        <v>14</v>
      </c>
    </row>
    <row r="12591" spans="1:7" x14ac:dyDescent="0.25">
      <c r="A12591" s="52">
        <v>2020</v>
      </c>
      <c r="B12591" s="53" t="str">
        <f t="shared" si="394"/>
        <v>2020_AL15</v>
      </c>
      <c r="C12591" t="s">
        <v>364</v>
      </c>
      <c r="D12591" t="s">
        <v>440</v>
      </c>
      <c r="E12591" s="53" t="str">
        <f t="shared" si="393"/>
        <v>2020_ALCLEBURNE</v>
      </c>
      <c r="F12591">
        <v>510400</v>
      </c>
      <c r="G12591" s="53">
        <f t="array" ref="G12591">SUM(IF(A12591=A$5:A12591,IF(C12591=C$5:C12591,1,0),0))</f>
        <v>15</v>
      </c>
    </row>
    <row r="12592" spans="1:7" x14ac:dyDescent="0.25">
      <c r="A12592" s="52">
        <v>2020</v>
      </c>
      <c r="B12592" s="53" t="str">
        <f t="shared" si="394"/>
        <v>2020_AL16</v>
      </c>
      <c r="C12592" t="s">
        <v>364</v>
      </c>
      <c r="D12592" t="s">
        <v>441</v>
      </c>
      <c r="E12592" s="53" t="str">
        <f t="shared" si="393"/>
        <v>2020_ALCOFFEE</v>
      </c>
      <c r="F12592">
        <v>510400</v>
      </c>
      <c r="G12592" s="53">
        <f t="array" ref="G12592">SUM(IF(A12592=A$5:A12592,IF(C12592=C$5:C12592,1,0),0))</f>
        <v>16</v>
      </c>
    </row>
    <row r="12593" spans="1:7" x14ac:dyDescent="0.25">
      <c r="A12593" s="52">
        <v>2020</v>
      </c>
      <c r="B12593" s="53" t="str">
        <f t="shared" si="394"/>
        <v>2020_AL17</v>
      </c>
      <c r="C12593" t="s">
        <v>364</v>
      </c>
      <c r="D12593" t="s">
        <v>442</v>
      </c>
      <c r="E12593" s="53" t="str">
        <f t="shared" si="393"/>
        <v>2020_ALCOLBERT</v>
      </c>
      <c r="F12593">
        <v>510400</v>
      </c>
      <c r="G12593" s="53">
        <f t="array" ref="G12593">SUM(IF(A12593=A$5:A12593,IF(C12593=C$5:C12593,1,0),0))</f>
        <v>17</v>
      </c>
    </row>
    <row r="12594" spans="1:7" x14ac:dyDescent="0.25">
      <c r="A12594" s="52">
        <v>2020</v>
      </c>
      <c r="B12594" s="53" t="str">
        <f t="shared" si="394"/>
        <v>2020_AL18</v>
      </c>
      <c r="C12594" t="s">
        <v>364</v>
      </c>
      <c r="D12594" t="s">
        <v>443</v>
      </c>
      <c r="E12594" s="53" t="str">
        <f t="shared" si="393"/>
        <v>2020_ALCONECUH</v>
      </c>
      <c r="F12594">
        <v>510400</v>
      </c>
      <c r="G12594" s="53">
        <f t="array" ref="G12594">SUM(IF(A12594=A$5:A12594,IF(C12594=C$5:C12594,1,0),0))</f>
        <v>18</v>
      </c>
    </row>
    <row r="12595" spans="1:7" x14ac:dyDescent="0.25">
      <c r="A12595" s="52">
        <v>2020</v>
      </c>
      <c r="B12595" s="53" t="str">
        <f t="shared" si="394"/>
        <v>2020_AL19</v>
      </c>
      <c r="C12595" t="s">
        <v>364</v>
      </c>
      <c r="D12595" t="s">
        <v>444</v>
      </c>
      <c r="E12595" s="53" t="str">
        <f t="shared" si="393"/>
        <v>2020_ALCOOSA</v>
      </c>
      <c r="F12595">
        <v>510400</v>
      </c>
      <c r="G12595" s="53">
        <f t="array" ref="G12595">SUM(IF(A12595=A$5:A12595,IF(C12595=C$5:C12595,1,0),0))</f>
        <v>19</v>
      </c>
    </row>
    <row r="12596" spans="1:7" x14ac:dyDescent="0.25">
      <c r="A12596" s="52">
        <v>2020</v>
      </c>
      <c r="B12596" s="53" t="str">
        <f t="shared" si="394"/>
        <v>2020_AL20</v>
      </c>
      <c r="C12596" t="s">
        <v>364</v>
      </c>
      <c r="D12596" t="s">
        <v>445</v>
      </c>
      <c r="E12596" s="53" t="str">
        <f t="shared" si="393"/>
        <v>2020_ALCOVINGTON</v>
      </c>
      <c r="F12596">
        <v>510400</v>
      </c>
      <c r="G12596" s="53">
        <f t="array" ref="G12596">SUM(IF(A12596=A$5:A12596,IF(C12596=C$5:C12596,1,0),0))</f>
        <v>20</v>
      </c>
    </row>
    <row r="12597" spans="1:7" x14ac:dyDescent="0.25">
      <c r="A12597" s="52">
        <v>2020</v>
      </c>
      <c r="B12597" s="53" t="str">
        <f t="shared" si="394"/>
        <v>2020_AL21</v>
      </c>
      <c r="C12597" t="s">
        <v>364</v>
      </c>
      <c r="D12597" t="s">
        <v>446</v>
      </c>
      <c r="E12597" s="53" t="str">
        <f t="shared" si="393"/>
        <v>2020_ALCRENSHAW</v>
      </c>
      <c r="F12597">
        <v>510400</v>
      </c>
      <c r="G12597" s="53">
        <f t="array" ref="G12597">SUM(IF(A12597=A$5:A12597,IF(C12597=C$5:C12597,1,0),0))</f>
        <v>21</v>
      </c>
    </row>
    <row r="12598" spans="1:7" x14ac:dyDescent="0.25">
      <c r="A12598" s="52">
        <v>2020</v>
      </c>
      <c r="B12598" s="53" t="str">
        <f t="shared" si="394"/>
        <v>2020_AL22</v>
      </c>
      <c r="C12598" t="s">
        <v>364</v>
      </c>
      <c r="D12598" t="s">
        <v>447</v>
      </c>
      <c r="E12598" s="53" t="str">
        <f t="shared" si="393"/>
        <v>2020_ALCULLMAN</v>
      </c>
      <c r="F12598">
        <v>510400</v>
      </c>
      <c r="G12598" s="53">
        <f t="array" ref="G12598">SUM(IF(A12598=A$5:A12598,IF(C12598=C$5:C12598,1,0),0))</f>
        <v>22</v>
      </c>
    </row>
    <row r="12599" spans="1:7" x14ac:dyDescent="0.25">
      <c r="A12599" s="52">
        <v>2020</v>
      </c>
      <c r="B12599" s="53" t="str">
        <f t="shared" si="394"/>
        <v>2020_AL23</v>
      </c>
      <c r="C12599" t="s">
        <v>364</v>
      </c>
      <c r="D12599" t="s">
        <v>448</v>
      </c>
      <c r="E12599" s="53" t="str">
        <f t="shared" si="393"/>
        <v>2020_ALDALE</v>
      </c>
      <c r="F12599">
        <v>510400</v>
      </c>
      <c r="G12599" s="53">
        <f t="array" ref="G12599">SUM(IF(A12599=A$5:A12599,IF(C12599=C$5:C12599,1,0),0))</f>
        <v>23</v>
      </c>
    </row>
    <row r="12600" spans="1:7" x14ac:dyDescent="0.25">
      <c r="A12600" s="52">
        <v>2020</v>
      </c>
      <c r="B12600" s="53" t="str">
        <f t="shared" si="394"/>
        <v>2020_AL24</v>
      </c>
      <c r="C12600" t="s">
        <v>364</v>
      </c>
      <c r="D12600" t="s">
        <v>449</v>
      </c>
      <c r="E12600" s="53" t="str">
        <f t="shared" si="393"/>
        <v>2020_ALDALLAS</v>
      </c>
      <c r="F12600">
        <v>510400</v>
      </c>
      <c r="G12600" s="53">
        <f t="array" ref="G12600">SUM(IF(A12600=A$5:A12600,IF(C12600=C$5:C12600,1,0),0))</f>
        <v>24</v>
      </c>
    </row>
    <row r="12601" spans="1:7" x14ac:dyDescent="0.25">
      <c r="A12601" s="52">
        <v>2020</v>
      </c>
      <c r="B12601" s="53" t="str">
        <f t="shared" si="394"/>
        <v>2020_AL25</v>
      </c>
      <c r="C12601" t="s">
        <v>364</v>
      </c>
      <c r="D12601" t="s">
        <v>703</v>
      </c>
      <c r="E12601" s="53" t="str">
        <f t="shared" si="393"/>
        <v>2020_ALDEKALB</v>
      </c>
      <c r="F12601">
        <v>510400</v>
      </c>
      <c r="G12601" s="53">
        <f t="array" ref="G12601">SUM(IF(A12601=A$5:A12601,IF(C12601=C$5:C12601,1,0),0))</f>
        <v>25</v>
      </c>
    </row>
    <row r="12602" spans="1:7" x14ac:dyDescent="0.25">
      <c r="A12602" s="52">
        <v>2020</v>
      </c>
      <c r="B12602" s="53" t="str">
        <f t="shared" si="394"/>
        <v>2020_AL26</v>
      </c>
      <c r="C12602" t="s">
        <v>364</v>
      </c>
      <c r="D12602" t="s">
        <v>451</v>
      </c>
      <c r="E12602" s="53" t="str">
        <f t="shared" si="393"/>
        <v>2020_ALELMORE</v>
      </c>
      <c r="F12602">
        <v>510400</v>
      </c>
      <c r="G12602" s="53">
        <f t="array" ref="G12602">SUM(IF(A12602=A$5:A12602,IF(C12602=C$5:C12602,1,0),0))</f>
        <v>26</v>
      </c>
    </row>
    <row r="12603" spans="1:7" x14ac:dyDescent="0.25">
      <c r="A12603" s="52">
        <v>2020</v>
      </c>
      <c r="B12603" s="53" t="str">
        <f t="shared" si="394"/>
        <v>2020_AL27</v>
      </c>
      <c r="C12603" t="s">
        <v>364</v>
      </c>
      <c r="D12603" t="s">
        <v>452</v>
      </c>
      <c r="E12603" s="53" t="str">
        <f t="shared" si="393"/>
        <v>2020_ALESCAMBIA</v>
      </c>
      <c r="F12603">
        <v>510400</v>
      </c>
      <c r="G12603" s="53">
        <f t="array" ref="G12603">SUM(IF(A12603=A$5:A12603,IF(C12603=C$5:C12603,1,0),0))</f>
        <v>27</v>
      </c>
    </row>
    <row r="12604" spans="1:7" x14ac:dyDescent="0.25">
      <c r="A12604" s="52">
        <v>2020</v>
      </c>
      <c r="B12604" s="53" t="str">
        <f t="shared" si="394"/>
        <v>2020_AL28</v>
      </c>
      <c r="C12604" t="s">
        <v>364</v>
      </c>
      <c r="D12604" t="s">
        <v>453</v>
      </c>
      <c r="E12604" s="53" t="str">
        <f t="shared" si="393"/>
        <v>2020_ALETOWAH</v>
      </c>
      <c r="F12604">
        <v>510400</v>
      </c>
      <c r="G12604" s="53">
        <f t="array" ref="G12604">SUM(IF(A12604=A$5:A12604,IF(C12604=C$5:C12604,1,0),0))</f>
        <v>28</v>
      </c>
    </row>
    <row r="12605" spans="1:7" x14ac:dyDescent="0.25">
      <c r="A12605" s="52">
        <v>2020</v>
      </c>
      <c r="B12605" s="53" t="str">
        <f t="shared" si="394"/>
        <v>2020_AL29</v>
      </c>
      <c r="C12605" t="s">
        <v>364</v>
      </c>
      <c r="D12605" t="s">
        <v>454</v>
      </c>
      <c r="E12605" s="53" t="str">
        <f t="shared" si="393"/>
        <v>2020_ALFAYETTE</v>
      </c>
      <c r="F12605">
        <v>510400</v>
      </c>
      <c r="G12605" s="53">
        <f t="array" ref="G12605">SUM(IF(A12605=A$5:A12605,IF(C12605=C$5:C12605,1,0),0))</f>
        <v>29</v>
      </c>
    </row>
    <row r="12606" spans="1:7" x14ac:dyDescent="0.25">
      <c r="A12606" s="52">
        <v>2020</v>
      </c>
      <c r="B12606" s="53" t="str">
        <f t="shared" si="394"/>
        <v>2020_AL30</v>
      </c>
      <c r="C12606" t="s">
        <v>364</v>
      </c>
      <c r="D12606" t="s">
        <v>455</v>
      </c>
      <c r="E12606" s="53" t="str">
        <f t="shared" si="393"/>
        <v>2020_ALFRANKLIN</v>
      </c>
      <c r="F12606">
        <v>510400</v>
      </c>
      <c r="G12606" s="53">
        <f t="array" ref="G12606">SUM(IF(A12606=A$5:A12606,IF(C12606=C$5:C12606,1,0),0))</f>
        <v>30</v>
      </c>
    </row>
    <row r="12607" spans="1:7" x14ac:dyDescent="0.25">
      <c r="A12607" s="52">
        <v>2020</v>
      </c>
      <c r="B12607" s="53" t="str">
        <f t="shared" si="394"/>
        <v>2020_AL31</v>
      </c>
      <c r="C12607" t="s">
        <v>364</v>
      </c>
      <c r="D12607" t="s">
        <v>456</v>
      </c>
      <c r="E12607" s="53" t="str">
        <f t="shared" si="393"/>
        <v>2020_ALGENEVA</v>
      </c>
      <c r="F12607">
        <v>510400</v>
      </c>
      <c r="G12607" s="53">
        <f t="array" ref="G12607">SUM(IF(A12607=A$5:A12607,IF(C12607=C$5:C12607,1,0),0))</f>
        <v>31</v>
      </c>
    </row>
    <row r="12608" spans="1:7" x14ac:dyDescent="0.25">
      <c r="A12608" s="52">
        <v>2020</v>
      </c>
      <c r="B12608" s="53" t="str">
        <f t="shared" si="394"/>
        <v>2020_AL32</v>
      </c>
      <c r="C12608" t="s">
        <v>364</v>
      </c>
      <c r="D12608" t="s">
        <v>212</v>
      </c>
      <c r="E12608" s="53" t="str">
        <f t="shared" si="393"/>
        <v>2020_ALGREENE</v>
      </c>
      <c r="F12608">
        <v>510400</v>
      </c>
      <c r="G12608" s="53">
        <f t="array" ref="G12608">SUM(IF(A12608=A$5:A12608,IF(C12608=C$5:C12608,1,0),0))</f>
        <v>32</v>
      </c>
    </row>
    <row r="12609" spans="1:7" x14ac:dyDescent="0.25">
      <c r="A12609" s="52">
        <v>2020</v>
      </c>
      <c r="B12609" s="53" t="str">
        <f t="shared" si="394"/>
        <v>2020_AL33</v>
      </c>
      <c r="C12609" t="s">
        <v>364</v>
      </c>
      <c r="D12609" t="s">
        <v>457</v>
      </c>
      <c r="E12609" s="53" t="str">
        <f t="shared" si="393"/>
        <v>2020_ALHALE</v>
      </c>
      <c r="F12609">
        <v>510400</v>
      </c>
      <c r="G12609" s="53">
        <f t="array" ref="G12609">SUM(IF(A12609=A$5:A12609,IF(C12609=C$5:C12609,1,0),0))</f>
        <v>33</v>
      </c>
    </row>
    <row r="12610" spans="1:7" x14ac:dyDescent="0.25">
      <c r="A12610" s="52">
        <v>2020</v>
      </c>
      <c r="B12610" s="53" t="str">
        <f t="shared" si="394"/>
        <v>2020_AL34</v>
      </c>
      <c r="C12610" t="s">
        <v>364</v>
      </c>
      <c r="D12610" t="s">
        <v>458</v>
      </c>
      <c r="E12610" s="53" t="str">
        <f t="shared" si="393"/>
        <v>2020_ALHENRY</v>
      </c>
      <c r="F12610">
        <v>510400</v>
      </c>
      <c r="G12610" s="53">
        <f t="array" ref="G12610">SUM(IF(A12610=A$5:A12610,IF(C12610=C$5:C12610,1,0),0))</f>
        <v>34</v>
      </c>
    </row>
    <row r="12611" spans="1:7" x14ac:dyDescent="0.25">
      <c r="A12611" s="52">
        <v>2020</v>
      </c>
      <c r="B12611" s="53" t="str">
        <f t="shared" si="394"/>
        <v>2020_AL35</v>
      </c>
      <c r="C12611" t="s">
        <v>364</v>
      </c>
      <c r="D12611" t="s">
        <v>459</v>
      </c>
      <c r="E12611" s="53" t="str">
        <f t="shared" si="393"/>
        <v>2020_ALHOUSTON</v>
      </c>
      <c r="F12611">
        <v>510400</v>
      </c>
      <c r="G12611" s="53">
        <f t="array" ref="G12611">SUM(IF(A12611=A$5:A12611,IF(C12611=C$5:C12611,1,0),0))</f>
        <v>35</v>
      </c>
    </row>
    <row r="12612" spans="1:7" x14ac:dyDescent="0.25">
      <c r="A12612" s="52">
        <v>2020</v>
      </c>
      <c r="B12612" s="53" t="str">
        <f t="shared" si="394"/>
        <v>2020_AL36</v>
      </c>
      <c r="C12612" t="s">
        <v>364</v>
      </c>
      <c r="D12612" t="s">
        <v>460</v>
      </c>
      <c r="E12612" s="53" t="str">
        <f t="shared" si="393"/>
        <v>2020_ALJACKSON</v>
      </c>
      <c r="F12612">
        <v>510400</v>
      </c>
      <c r="G12612" s="53">
        <f t="array" ref="G12612">SUM(IF(A12612=A$5:A12612,IF(C12612=C$5:C12612,1,0),0))</f>
        <v>36</v>
      </c>
    </row>
    <row r="12613" spans="1:7" x14ac:dyDescent="0.25">
      <c r="A12613" s="52">
        <v>2020</v>
      </c>
      <c r="B12613" s="53" t="str">
        <f t="shared" si="394"/>
        <v>2020_AL37</v>
      </c>
      <c r="C12613" t="s">
        <v>364</v>
      </c>
      <c r="D12613" t="s">
        <v>196</v>
      </c>
      <c r="E12613" s="53" t="str">
        <f t="shared" si="393"/>
        <v>2020_ALJEFFERSON</v>
      </c>
      <c r="F12613">
        <v>510400</v>
      </c>
      <c r="G12613" s="53">
        <f t="array" ref="G12613">SUM(IF(A12613=A$5:A12613,IF(C12613=C$5:C12613,1,0),0))</f>
        <v>37</v>
      </c>
    </row>
    <row r="12614" spans="1:7" x14ac:dyDescent="0.25">
      <c r="A12614" s="52">
        <v>2020</v>
      </c>
      <c r="B12614" s="53" t="str">
        <f t="shared" si="394"/>
        <v>2020_AL38</v>
      </c>
      <c r="C12614" t="s">
        <v>364</v>
      </c>
      <c r="D12614" t="s">
        <v>461</v>
      </c>
      <c r="E12614" s="53" t="str">
        <f t="shared" ref="E12614:E12677" si="395">A12614&amp;"_"&amp;C12614&amp;D12614</f>
        <v>2020_ALLAMAR</v>
      </c>
      <c r="F12614">
        <v>510400</v>
      </c>
      <c r="G12614" s="53">
        <f t="array" ref="G12614">SUM(IF(A12614=A$5:A12614,IF(C12614=C$5:C12614,1,0),0))</f>
        <v>38</v>
      </c>
    </row>
    <row r="12615" spans="1:7" x14ac:dyDescent="0.25">
      <c r="A12615" s="52">
        <v>2020</v>
      </c>
      <c r="B12615" s="53" t="str">
        <f t="shared" si="394"/>
        <v>2020_AL39</v>
      </c>
      <c r="C12615" t="s">
        <v>364</v>
      </c>
      <c r="D12615" t="s">
        <v>462</v>
      </c>
      <c r="E12615" s="53" t="str">
        <f t="shared" si="395"/>
        <v>2020_ALLAUDERDALE</v>
      </c>
      <c r="F12615">
        <v>510400</v>
      </c>
      <c r="G12615" s="53">
        <f t="array" ref="G12615">SUM(IF(A12615=A$5:A12615,IF(C12615=C$5:C12615,1,0),0))</f>
        <v>39</v>
      </c>
    </row>
    <row r="12616" spans="1:7" x14ac:dyDescent="0.25">
      <c r="A12616" s="52">
        <v>2020</v>
      </c>
      <c r="B12616" s="53" t="str">
        <f t="shared" si="394"/>
        <v>2020_AL40</v>
      </c>
      <c r="C12616" t="s">
        <v>364</v>
      </c>
      <c r="D12616" t="s">
        <v>463</v>
      </c>
      <c r="E12616" s="53" t="str">
        <f t="shared" si="395"/>
        <v>2020_ALLAWRENCE</v>
      </c>
      <c r="F12616">
        <v>510400</v>
      </c>
      <c r="G12616" s="53">
        <f t="array" ref="G12616">SUM(IF(A12616=A$5:A12616,IF(C12616=C$5:C12616,1,0),0))</f>
        <v>40</v>
      </c>
    </row>
    <row r="12617" spans="1:7" x14ac:dyDescent="0.25">
      <c r="A12617" s="52">
        <v>2020</v>
      </c>
      <c r="B12617" s="53" t="str">
        <f t="shared" si="394"/>
        <v>2020_AL41</v>
      </c>
      <c r="C12617" t="s">
        <v>364</v>
      </c>
      <c r="D12617" t="s">
        <v>464</v>
      </c>
      <c r="E12617" s="53" t="str">
        <f t="shared" si="395"/>
        <v>2020_ALLEE</v>
      </c>
      <c r="F12617">
        <v>510400</v>
      </c>
      <c r="G12617" s="53">
        <f t="array" ref="G12617">SUM(IF(A12617=A$5:A12617,IF(C12617=C$5:C12617,1,0),0))</f>
        <v>41</v>
      </c>
    </row>
    <row r="12618" spans="1:7" x14ac:dyDescent="0.25">
      <c r="A12618" s="52">
        <v>2020</v>
      </c>
      <c r="B12618" s="53" t="str">
        <f t="shared" si="394"/>
        <v>2020_AL42</v>
      </c>
      <c r="C12618" t="s">
        <v>364</v>
      </c>
      <c r="D12618" t="s">
        <v>465</v>
      </c>
      <c r="E12618" s="53" t="str">
        <f t="shared" si="395"/>
        <v>2020_ALLIMESTONE</v>
      </c>
      <c r="F12618">
        <v>510400</v>
      </c>
      <c r="G12618" s="53">
        <f t="array" ref="G12618">SUM(IF(A12618=A$5:A12618,IF(C12618=C$5:C12618,1,0),0))</f>
        <v>42</v>
      </c>
    </row>
    <row r="12619" spans="1:7" x14ac:dyDescent="0.25">
      <c r="A12619" s="52">
        <v>2020</v>
      </c>
      <c r="B12619" s="53" t="str">
        <f t="shared" si="394"/>
        <v>2020_AL43</v>
      </c>
      <c r="C12619" t="s">
        <v>364</v>
      </c>
      <c r="D12619" t="s">
        <v>466</v>
      </c>
      <c r="E12619" s="53" t="str">
        <f t="shared" si="395"/>
        <v>2020_ALLOWNDES</v>
      </c>
      <c r="F12619">
        <v>510400</v>
      </c>
      <c r="G12619" s="53">
        <f t="array" ref="G12619">SUM(IF(A12619=A$5:A12619,IF(C12619=C$5:C12619,1,0),0))</f>
        <v>43</v>
      </c>
    </row>
    <row r="12620" spans="1:7" x14ac:dyDescent="0.25">
      <c r="A12620" s="52">
        <v>2020</v>
      </c>
      <c r="B12620" s="53" t="str">
        <f t="shared" si="394"/>
        <v>2020_AL44</v>
      </c>
      <c r="C12620" t="s">
        <v>364</v>
      </c>
      <c r="D12620" t="s">
        <v>288</v>
      </c>
      <c r="E12620" s="53" t="str">
        <f t="shared" si="395"/>
        <v>2020_ALMACON</v>
      </c>
      <c r="F12620">
        <v>510400</v>
      </c>
      <c r="G12620" s="53">
        <f t="array" ref="G12620">SUM(IF(A12620=A$5:A12620,IF(C12620=C$5:C12620,1,0),0))</f>
        <v>44</v>
      </c>
    </row>
    <row r="12621" spans="1:7" x14ac:dyDescent="0.25">
      <c r="A12621" s="52">
        <v>2020</v>
      </c>
      <c r="B12621" s="53" t="str">
        <f t="shared" si="394"/>
        <v>2020_AL45</v>
      </c>
      <c r="C12621" t="s">
        <v>364</v>
      </c>
      <c r="D12621" t="s">
        <v>467</v>
      </c>
      <c r="E12621" s="53" t="str">
        <f t="shared" si="395"/>
        <v>2020_ALMADISON</v>
      </c>
      <c r="F12621">
        <v>510400</v>
      </c>
      <c r="G12621" s="53">
        <f t="array" ref="G12621">SUM(IF(A12621=A$5:A12621,IF(C12621=C$5:C12621,1,0),0))</f>
        <v>45</v>
      </c>
    </row>
    <row r="12622" spans="1:7" x14ac:dyDescent="0.25">
      <c r="A12622" s="52">
        <v>2020</v>
      </c>
      <c r="B12622" s="53" t="str">
        <f t="shared" si="394"/>
        <v>2020_AL46</v>
      </c>
      <c r="C12622" t="s">
        <v>364</v>
      </c>
      <c r="D12622" t="s">
        <v>468</v>
      </c>
      <c r="E12622" s="53" t="str">
        <f t="shared" si="395"/>
        <v>2020_ALMARENGO</v>
      </c>
      <c r="F12622">
        <v>510400</v>
      </c>
      <c r="G12622" s="53">
        <f t="array" ref="G12622">SUM(IF(A12622=A$5:A12622,IF(C12622=C$5:C12622,1,0),0))</f>
        <v>46</v>
      </c>
    </row>
    <row r="12623" spans="1:7" x14ac:dyDescent="0.25">
      <c r="A12623" s="52">
        <v>2020</v>
      </c>
      <c r="B12623" s="53" t="str">
        <f t="shared" si="394"/>
        <v>2020_AL47</v>
      </c>
      <c r="C12623" t="s">
        <v>364</v>
      </c>
      <c r="D12623" t="s">
        <v>469</v>
      </c>
      <c r="E12623" s="53" t="str">
        <f t="shared" si="395"/>
        <v>2020_ALMARION</v>
      </c>
      <c r="F12623">
        <v>510400</v>
      </c>
      <c r="G12623" s="53">
        <f t="array" ref="G12623">SUM(IF(A12623=A$5:A12623,IF(C12623=C$5:C12623,1,0),0))</f>
        <v>47</v>
      </c>
    </row>
    <row r="12624" spans="1:7" x14ac:dyDescent="0.25">
      <c r="A12624" s="52">
        <v>2020</v>
      </c>
      <c r="B12624" s="53" t="str">
        <f t="shared" si="394"/>
        <v>2020_AL48</v>
      </c>
      <c r="C12624" t="s">
        <v>364</v>
      </c>
      <c r="D12624" t="s">
        <v>470</v>
      </c>
      <c r="E12624" s="53" t="str">
        <f t="shared" si="395"/>
        <v>2020_ALMARSHALL</v>
      </c>
      <c r="F12624">
        <v>510400</v>
      </c>
      <c r="G12624" s="53">
        <f t="array" ref="G12624">SUM(IF(A12624=A$5:A12624,IF(C12624=C$5:C12624,1,0),0))</f>
        <v>48</v>
      </c>
    </row>
    <row r="12625" spans="1:7" x14ac:dyDescent="0.25">
      <c r="A12625" s="52">
        <v>2020</v>
      </c>
      <c r="B12625" s="53" t="str">
        <f t="shared" si="394"/>
        <v>2020_AL49</v>
      </c>
      <c r="C12625" t="s">
        <v>364</v>
      </c>
      <c r="D12625" t="s">
        <v>471</v>
      </c>
      <c r="E12625" s="53" t="str">
        <f t="shared" si="395"/>
        <v>2020_ALMOBILE</v>
      </c>
      <c r="F12625">
        <v>510400</v>
      </c>
      <c r="G12625" s="53">
        <f t="array" ref="G12625">SUM(IF(A12625=A$5:A12625,IF(C12625=C$5:C12625,1,0),0))</f>
        <v>49</v>
      </c>
    </row>
    <row r="12626" spans="1:7" x14ac:dyDescent="0.25">
      <c r="A12626" s="52">
        <v>2020</v>
      </c>
      <c r="B12626" s="53" t="str">
        <f t="shared" si="394"/>
        <v>2020_AL50</v>
      </c>
      <c r="C12626" t="s">
        <v>364</v>
      </c>
      <c r="D12626" t="s">
        <v>210</v>
      </c>
      <c r="E12626" s="53" t="str">
        <f t="shared" si="395"/>
        <v>2020_ALMONROE</v>
      </c>
      <c r="F12626">
        <v>510400</v>
      </c>
      <c r="G12626" s="53">
        <f t="array" ref="G12626">SUM(IF(A12626=A$5:A12626,IF(C12626=C$5:C12626,1,0),0))</f>
        <v>50</v>
      </c>
    </row>
    <row r="12627" spans="1:7" x14ac:dyDescent="0.25">
      <c r="A12627" s="52">
        <v>2020</v>
      </c>
      <c r="B12627" s="53" t="str">
        <f t="shared" si="394"/>
        <v>2020_AL51</v>
      </c>
      <c r="C12627" t="s">
        <v>364</v>
      </c>
      <c r="D12627" t="s">
        <v>232</v>
      </c>
      <c r="E12627" s="53" t="str">
        <f t="shared" si="395"/>
        <v>2020_ALMONTGOMERY</v>
      </c>
      <c r="F12627">
        <v>510400</v>
      </c>
      <c r="G12627" s="53">
        <f t="array" ref="G12627">SUM(IF(A12627=A$5:A12627,IF(C12627=C$5:C12627,1,0),0))</f>
        <v>51</v>
      </c>
    </row>
    <row r="12628" spans="1:7" x14ac:dyDescent="0.25">
      <c r="A12628" s="52">
        <v>2020</v>
      </c>
      <c r="B12628" s="53" t="str">
        <f t="shared" si="394"/>
        <v>2020_AL52</v>
      </c>
      <c r="C12628" t="s">
        <v>364</v>
      </c>
      <c r="D12628" t="s">
        <v>472</v>
      </c>
      <c r="E12628" s="53" t="str">
        <f t="shared" si="395"/>
        <v>2020_ALMORGAN</v>
      </c>
      <c r="F12628">
        <v>510400</v>
      </c>
      <c r="G12628" s="53">
        <f t="array" ref="G12628">SUM(IF(A12628=A$5:A12628,IF(C12628=C$5:C12628,1,0),0))</f>
        <v>52</v>
      </c>
    </row>
    <row r="12629" spans="1:7" x14ac:dyDescent="0.25">
      <c r="A12629" s="52">
        <v>2020</v>
      </c>
      <c r="B12629" s="53" t="str">
        <f t="shared" si="394"/>
        <v>2020_AL53</v>
      </c>
      <c r="C12629" t="s">
        <v>364</v>
      </c>
      <c r="D12629" t="s">
        <v>473</v>
      </c>
      <c r="E12629" s="53" t="str">
        <f t="shared" si="395"/>
        <v>2020_ALPERRY</v>
      </c>
      <c r="F12629">
        <v>510400</v>
      </c>
      <c r="G12629" s="53">
        <f t="array" ref="G12629">SUM(IF(A12629=A$5:A12629,IF(C12629=C$5:C12629,1,0),0))</f>
        <v>53</v>
      </c>
    </row>
    <row r="12630" spans="1:7" x14ac:dyDescent="0.25">
      <c r="A12630" s="52">
        <v>2020</v>
      </c>
      <c r="B12630" s="53" t="str">
        <f t="shared" si="394"/>
        <v>2020_AL54</v>
      </c>
      <c r="C12630" t="s">
        <v>364</v>
      </c>
      <c r="D12630" t="s">
        <v>474</v>
      </c>
      <c r="E12630" s="53" t="str">
        <f t="shared" si="395"/>
        <v>2020_ALPICKENS</v>
      </c>
      <c r="F12630">
        <v>510400</v>
      </c>
      <c r="G12630" s="53">
        <f t="array" ref="G12630">SUM(IF(A12630=A$5:A12630,IF(C12630=C$5:C12630,1,0),0))</f>
        <v>54</v>
      </c>
    </row>
    <row r="12631" spans="1:7" x14ac:dyDescent="0.25">
      <c r="A12631" s="52">
        <v>2020</v>
      </c>
      <c r="B12631" s="53" t="str">
        <f t="shared" si="394"/>
        <v>2020_AL55</v>
      </c>
      <c r="C12631" t="s">
        <v>364</v>
      </c>
      <c r="D12631" t="s">
        <v>277</v>
      </c>
      <c r="E12631" s="53" t="str">
        <f t="shared" si="395"/>
        <v>2020_ALPIKE</v>
      </c>
      <c r="F12631">
        <v>510400</v>
      </c>
      <c r="G12631" s="53">
        <f t="array" ref="G12631">SUM(IF(A12631=A$5:A12631,IF(C12631=C$5:C12631,1,0),0))</f>
        <v>55</v>
      </c>
    </row>
    <row r="12632" spans="1:7" x14ac:dyDescent="0.25">
      <c r="A12632" s="52">
        <v>2020</v>
      </c>
      <c r="B12632" s="53" t="str">
        <f t="shared" si="394"/>
        <v>2020_AL56</v>
      </c>
      <c r="C12632" t="s">
        <v>364</v>
      </c>
      <c r="D12632" t="s">
        <v>475</v>
      </c>
      <c r="E12632" s="53" t="str">
        <f t="shared" si="395"/>
        <v>2020_ALRANDOLPH</v>
      </c>
      <c r="F12632">
        <v>510400</v>
      </c>
      <c r="G12632" s="53">
        <f t="array" ref="G12632">SUM(IF(A12632=A$5:A12632,IF(C12632=C$5:C12632,1,0),0))</f>
        <v>56</v>
      </c>
    </row>
    <row r="12633" spans="1:7" x14ac:dyDescent="0.25">
      <c r="A12633" s="52">
        <v>2020</v>
      </c>
      <c r="B12633" s="53" t="str">
        <f t="shared" si="394"/>
        <v>2020_AL57</v>
      </c>
      <c r="C12633" t="s">
        <v>364</v>
      </c>
      <c r="D12633" t="s">
        <v>476</v>
      </c>
      <c r="E12633" s="53" t="str">
        <f t="shared" si="395"/>
        <v>2020_ALRUSSELL</v>
      </c>
      <c r="F12633">
        <v>510400</v>
      </c>
      <c r="G12633" s="53">
        <f t="array" ref="G12633">SUM(IF(A12633=A$5:A12633,IF(C12633=C$5:C12633,1,0),0))</f>
        <v>57</v>
      </c>
    </row>
    <row r="12634" spans="1:7" x14ac:dyDescent="0.25">
      <c r="A12634" s="52">
        <v>2020</v>
      </c>
      <c r="B12634" s="53" t="str">
        <f t="shared" si="394"/>
        <v>2020_AL58</v>
      </c>
      <c r="C12634" t="s">
        <v>364</v>
      </c>
      <c r="D12634" t="s">
        <v>477</v>
      </c>
      <c r="E12634" s="53" t="str">
        <f t="shared" si="395"/>
        <v>2020_ALST. CLAIR</v>
      </c>
      <c r="F12634">
        <v>510400</v>
      </c>
      <c r="G12634" s="53">
        <f t="array" ref="G12634">SUM(IF(A12634=A$5:A12634,IF(C12634=C$5:C12634,1,0),0))</f>
        <v>58</v>
      </c>
    </row>
    <row r="12635" spans="1:7" x14ac:dyDescent="0.25">
      <c r="A12635" s="52">
        <v>2020</v>
      </c>
      <c r="B12635" s="53" t="str">
        <f t="shared" si="394"/>
        <v>2020_AL59</v>
      </c>
      <c r="C12635" t="s">
        <v>364</v>
      </c>
      <c r="D12635" t="s">
        <v>478</v>
      </c>
      <c r="E12635" s="53" t="str">
        <f t="shared" si="395"/>
        <v>2020_ALSHELBY</v>
      </c>
      <c r="F12635">
        <v>510400</v>
      </c>
      <c r="G12635" s="53">
        <f t="array" ref="G12635">SUM(IF(A12635=A$5:A12635,IF(C12635=C$5:C12635,1,0),0))</f>
        <v>59</v>
      </c>
    </row>
    <row r="12636" spans="1:7" x14ac:dyDescent="0.25">
      <c r="A12636" s="52">
        <v>2020</v>
      </c>
      <c r="B12636" s="53" t="str">
        <f t="shared" si="394"/>
        <v>2020_AL60</v>
      </c>
      <c r="C12636" t="s">
        <v>364</v>
      </c>
      <c r="D12636" t="s">
        <v>479</v>
      </c>
      <c r="E12636" s="53" t="str">
        <f t="shared" si="395"/>
        <v>2020_ALSUMTER</v>
      </c>
      <c r="F12636">
        <v>510400</v>
      </c>
      <c r="G12636" s="53">
        <f t="array" ref="G12636">SUM(IF(A12636=A$5:A12636,IF(C12636=C$5:C12636,1,0),0))</f>
        <v>60</v>
      </c>
    </row>
    <row r="12637" spans="1:7" x14ac:dyDescent="0.25">
      <c r="A12637" s="52">
        <v>2020</v>
      </c>
      <c r="B12637" s="53" t="str">
        <f t="shared" si="394"/>
        <v>2020_AL61</v>
      </c>
      <c r="C12637" t="s">
        <v>364</v>
      </c>
      <c r="D12637" t="s">
        <v>480</v>
      </c>
      <c r="E12637" s="53" t="str">
        <f t="shared" si="395"/>
        <v>2020_ALTALLADEGA</v>
      </c>
      <c r="F12637">
        <v>510400</v>
      </c>
      <c r="G12637" s="53">
        <f t="array" ref="G12637">SUM(IF(A12637=A$5:A12637,IF(C12637=C$5:C12637,1,0),0))</f>
        <v>61</v>
      </c>
    </row>
    <row r="12638" spans="1:7" x14ac:dyDescent="0.25">
      <c r="A12638" s="52">
        <v>2020</v>
      </c>
      <c r="B12638" s="53" t="str">
        <f t="shared" si="394"/>
        <v>2020_AL62</v>
      </c>
      <c r="C12638" t="s">
        <v>364</v>
      </c>
      <c r="D12638" t="s">
        <v>481</v>
      </c>
      <c r="E12638" s="53" t="str">
        <f t="shared" si="395"/>
        <v>2020_ALTALLAPOOSA</v>
      </c>
      <c r="F12638">
        <v>510400</v>
      </c>
      <c r="G12638" s="53">
        <f t="array" ref="G12638">SUM(IF(A12638=A$5:A12638,IF(C12638=C$5:C12638,1,0),0))</f>
        <v>62</v>
      </c>
    </row>
    <row r="12639" spans="1:7" x14ac:dyDescent="0.25">
      <c r="A12639" s="52">
        <v>2020</v>
      </c>
      <c r="B12639" s="53" t="str">
        <f t="shared" si="394"/>
        <v>2020_AL63</v>
      </c>
      <c r="C12639" t="s">
        <v>364</v>
      </c>
      <c r="D12639" t="s">
        <v>482</v>
      </c>
      <c r="E12639" s="53" t="str">
        <f t="shared" si="395"/>
        <v>2020_ALTUSCALOOSA</v>
      </c>
      <c r="F12639">
        <v>510400</v>
      </c>
      <c r="G12639" s="53">
        <f t="array" ref="G12639">SUM(IF(A12639=A$5:A12639,IF(C12639=C$5:C12639,1,0),0))</f>
        <v>63</v>
      </c>
    </row>
    <row r="12640" spans="1:7" x14ac:dyDescent="0.25">
      <c r="A12640" s="52">
        <v>2020</v>
      </c>
      <c r="B12640" s="53" t="str">
        <f t="shared" si="394"/>
        <v>2020_AL64</v>
      </c>
      <c r="C12640" t="s">
        <v>364</v>
      </c>
      <c r="D12640" t="s">
        <v>483</v>
      </c>
      <c r="E12640" s="53" t="str">
        <f t="shared" si="395"/>
        <v>2020_ALWALKER</v>
      </c>
      <c r="F12640">
        <v>510400</v>
      </c>
      <c r="G12640" s="53">
        <f t="array" ref="G12640">SUM(IF(A12640=A$5:A12640,IF(C12640=C$5:C12640,1,0),0))</f>
        <v>64</v>
      </c>
    </row>
    <row r="12641" spans="1:7" x14ac:dyDescent="0.25">
      <c r="A12641" s="52">
        <v>2020</v>
      </c>
      <c r="B12641" s="53" t="str">
        <f t="shared" si="394"/>
        <v>2020_AL65</v>
      </c>
      <c r="C12641" t="s">
        <v>364</v>
      </c>
      <c r="D12641" t="s">
        <v>125</v>
      </c>
      <c r="E12641" s="53" t="str">
        <f t="shared" si="395"/>
        <v>2020_ALWASHINGTON</v>
      </c>
      <c r="F12641">
        <v>510400</v>
      </c>
      <c r="G12641" s="53">
        <f t="array" ref="G12641">SUM(IF(A12641=A$5:A12641,IF(C12641=C$5:C12641,1,0),0))</f>
        <v>65</v>
      </c>
    </row>
    <row r="12642" spans="1:7" x14ac:dyDescent="0.25">
      <c r="A12642" s="52">
        <v>2020</v>
      </c>
      <c r="B12642" s="53" t="str">
        <f t="shared" ref="B12642:B12705" si="396">A12642&amp;"_"&amp;C12642&amp;G12642</f>
        <v>2020_AL66</v>
      </c>
      <c r="C12642" t="s">
        <v>364</v>
      </c>
      <c r="D12642" t="s">
        <v>484</v>
      </c>
      <c r="E12642" s="53" t="str">
        <f t="shared" si="395"/>
        <v>2020_ALWILCOX</v>
      </c>
      <c r="F12642">
        <v>510400</v>
      </c>
      <c r="G12642" s="53">
        <f t="array" ref="G12642">SUM(IF(A12642=A$5:A12642,IF(C12642=C$5:C12642,1,0),0))</f>
        <v>66</v>
      </c>
    </row>
    <row r="12643" spans="1:7" x14ac:dyDescent="0.25">
      <c r="A12643" s="52">
        <v>2020</v>
      </c>
      <c r="B12643" s="53" t="str">
        <f t="shared" si="396"/>
        <v>2020_AL67</v>
      </c>
      <c r="C12643" t="s">
        <v>364</v>
      </c>
      <c r="D12643" t="s">
        <v>485</v>
      </c>
      <c r="E12643" s="53" t="str">
        <f t="shared" si="395"/>
        <v>2020_ALWINSTON</v>
      </c>
      <c r="F12643">
        <v>510400</v>
      </c>
      <c r="G12643" s="53">
        <f t="array" ref="G12643">SUM(IF(A12643=A$5:A12643,IF(C12643=C$5:C12643,1,0),0))</f>
        <v>67</v>
      </c>
    </row>
    <row r="12644" spans="1:7" x14ac:dyDescent="0.25">
      <c r="A12644" s="52">
        <v>2020</v>
      </c>
      <c r="B12644" s="53" t="str">
        <f t="shared" si="396"/>
        <v>2020_AK1</v>
      </c>
      <c r="C12644" t="s">
        <v>130</v>
      </c>
      <c r="D12644" t="s">
        <v>2068</v>
      </c>
      <c r="E12644" s="53" t="str">
        <f t="shared" si="395"/>
        <v>2020_AKALEUTIANS EAST BOROUGH</v>
      </c>
      <c r="F12644">
        <v>765600</v>
      </c>
      <c r="G12644" s="53">
        <f t="array" ref="G12644">SUM(IF(A12644=A$5:A12644,IF(C12644=C$5:C12644,1,0),0))</f>
        <v>1</v>
      </c>
    </row>
    <row r="12645" spans="1:7" x14ac:dyDescent="0.25">
      <c r="A12645" s="52">
        <v>2020</v>
      </c>
      <c r="B12645" s="53" t="str">
        <f t="shared" si="396"/>
        <v>2020_AK2</v>
      </c>
      <c r="C12645" t="s">
        <v>130</v>
      </c>
      <c r="D12645" t="s">
        <v>2069</v>
      </c>
      <c r="E12645" s="53" t="str">
        <f t="shared" si="395"/>
        <v>2020_AKALEUTIANS WEST CENSUS AREA</v>
      </c>
      <c r="F12645">
        <v>765600</v>
      </c>
      <c r="G12645" s="53">
        <f t="array" ref="G12645">SUM(IF(A12645=A$5:A12645,IF(C12645=C$5:C12645,1,0),0))</f>
        <v>2</v>
      </c>
    </row>
    <row r="12646" spans="1:7" x14ac:dyDescent="0.25">
      <c r="A12646" s="52">
        <v>2020</v>
      </c>
      <c r="B12646" s="53" t="str">
        <f t="shared" si="396"/>
        <v>2020_AK3</v>
      </c>
      <c r="C12646" t="s">
        <v>130</v>
      </c>
      <c r="D12646" t="s">
        <v>2070</v>
      </c>
      <c r="E12646" s="53" t="str">
        <f t="shared" si="395"/>
        <v>2020_AKANCHORAGE MUNICIPALITY</v>
      </c>
      <c r="F12646">
        <v>765600</v>
      </c>
      <c r="G12646" s="53">
        <f t="array" ref="G12646">SUM(IF(A12646=A$5:A12646,IF(C12646=C$5:C12646,1,0),0))</f>
        <v>3</v>
      </c>
    </row>
    <row r="12647" spans="1:7" x14ac:dyDescent="0.25">
      <c r="A12647" s="52">
        <v>2020</v>
      </c>
      <c r="B12647" s="53" t="str">
        <f t="shared" si="396"/>
        <v>2020_AK4</v>
      </c>
      <c r="C12647" t="s">
        <v>130</v>
      </c>
      <c r="D12647" t="s">
        <v>2071</v>
      </c>
      <c r="E12647" s="53" t="str">
        <f t="shared" si="395"/>
        <v>2020_AKBETHEL CENSUS AREA</v>
      </c>
      <c r="F12647">
        <v>765600</v>
      </c>
      <c r="G12647" s="53">
        <f t="array" ref="G12647">SUM(IF(A12647=A$5:A12647,IF(C12647=C$5:C12647,1,0),0))</f>
        <v>4</v>
      </c>
    </row>
    <row r="12648" spans="1:7" x14ac:dyDescent="0.25">
      <c r="A12648" s="52">
        <v>2020</v>
      </c>
      <c r="B12648" s="53" t="str">
        <f t="shared" si="396"/>
        <v>2020_AK5</v>
      </c>
      <c r="C12648" t="s">
        <v>130</v>
      </c>
      <c r="D12648" t="s">
        <v>2072</v>
      </c>
      <c r="E12648" s="53" t="str">
        <f t="shared" si="395"/>
        <v>2020_AKBRISTOL BAY BOROUGH</v>
      </c>
      <c r="F12648">
        <v>765600</v>
      </c>
      <c r="G12648" s="53">
        <f t="array" ref="G12648">SUM(IF(A12648=A$5:A12648,IF(C12648=C$5:C12648,1,0),0))</f>
        <v>5</v>
      </c>
    </row>
    <row r="12649" spans="1:7" x14ac:dyDescent="0.25">
      <c r="A12649" s="52">
        <v>2020</v>
      </c>
      <c r="B12649" s="53" t="str">
        <f t="shared" si="396"/>
        <v>2020_AK6</v>
      </c>
      <c r="C12649" t="s">
        <v>130</v>
      </c>
      <c r="D12649" t="s">
        <v>2073</v>
      </c>
      <c r="E12649" s="53" t="str">
        <f t="shared" si="395"/>
        <v>2020_AKDENALI BOROUGH</v>
      </c>
      <c r="F12649">
        <v>765600</v>
      </c>
      <c r="G12649" s="53">
        <f t="array" ref="G12649">SUM(IF(A12649=A$5:A12649,IF(C12649=C$5:C12649,1,0),0))</f>
        <v>6</v>
      </c>
    </row>
    <row r="12650" spans="1:7" x14ac:dyDescent="0.25">
      <c r="A12650" s="52">
        <v>2020</v>
      </c>
      <c r="B12650" s="53" t="str">
        <f t="shared" si="396"/>
        <v>2020_AK7</v>
      </c>
      <c r="C12650" t="s">
        <v>130</v>
      </c>
      <c r="D12650" t="s">
        <v>2074</v>
      </c>
      <c r="E12650" s="53" t="str">
        <f t="shared" si="395"/>
        <v>2020_AKDILLINGHAM CENSUS AREA</v>
      </c>
      <c r="F12650">
        <v>765600</v>
      </c>
      <c r="G12650" s="53">
        <f t="array" ref="G12650">SUM(IF(A12650=A$5:A12650,IF(C12650=C$5:C12650,1,0),0))</f>
        <v>7</v>
      </c>
    </row>
    <row r="12651" spans="1:7" x14ac:dyDescent="0.25">
      <c r="A12651" s="52">
        <v>2020</v>
      </c>
      <c r="B12651" s="53" t="str">
        <f t="shared" si="396"/>
        <v>2020_AK8</v>
      </c>
      <c r="C12651" t="s">
        <v>130</v>
      </c>
      <c r="D12651" t="s">
        <v>2075</v>
      </c>
      <c r="E12651" s="53" t="str">
        <f t="shared" si="395"/>
        <v>2020_AKFAIRBANKS NORTH STAR BOROUGH</v>
      </c>
      <c r="F12651">
        <v>765600</v>
      </c>
      <c r="G12651" s="53">
        <f t="array" ref="G12651">SUM(IF(A12651=A$5:A12651,IF(C12651=C$5:C12651,1,0),0))</f>
        <v>8</v>
      </c>
    </row>
    <row r="12652" spans="1:7" x14ac:dyDescent="0.25">
      <c r="A12652" s="52">
        <v>2020</v>
      </c>
      <c r="B12652" s="53" t="str">
        <f t="shared" si="396"/>
        <v>2020_AK9</v>
      </c>
      <c r="C12652" t="s">
        <v>130</v>
      </c>
      <c r="D12652" t="s">
        <v>2076</v>
      </c>
      <c r="E12652" s="53" t="str">
        <f t="shared" si="395"/>
        <v>2020_AKHAINES BOROUGH</v>
      </c>
      <c r="F12652">
        <v>765600</v>
      </c>
      <c r="G12652" s="53">
        <f t="array" ref="G12652">SUM(IF(A12652=A$5:A12652,IF(C12652=C$5:C12652,1,0),0))</f>
        <v>9</v>
      </c>
    </row>
    <row r="12653" spans="1:7" x14ac:dyDescent="0.25">
      <c r="A12653" s="52">
        <v>2020</v>
      </c>
      <c r="B12653" s="53" t="str">
        <f t="shared" si="396"/>
        <v>2020_AK10</v>
      </c>
      <c r="C12653" t="s">
        <v>130</v>
      </c>
      <c r="D12653" t="s">
        <v>2077</v>
      </c>
      <c r="E12653" s="53" t="str">
        <f t="shared" si="395"/>
        <v>2020_AKHOONAH-ANGOON CENSUS AREA</v>
      </c>
      <c r="F12653">
        <v>765600</v>
      </c>
      <c r="G12653" s="53">
        <f t="array" ref="G12653">SUM(IF(A12653=A$5:A12653,IF(C12653=C$5:C12653,1,0),0))</f>
        <v>10</v>
      </c>
    </row>
    <row r="12654" spans="1:7" x14ac:dyDescent="0.25">
      <c r="A12654" s="52">
        <v>2020</v>
      </c>
      <c r="B12654" s="53" t="str">
        <f t="shared" si="396"/>
        <v>2020_AK11</v>
      </c>
      <c r="C12654" t="s">
        <v>130</v>
      </c>
      <c r="D12654" t="s">
        <v>2078</v>
      </c>
      <c r="E12654" s="53" t="str">
        <f t="shared" si="395"/>
        <v>2020_AKJUNEAU CITY AND BOROUGH</v>
      </c>
      <c r="F12654">
        <v>765600</v>
      </c>
      <c r="G12654" s="53">
        <f t="array" ref="G12654">SUM(IF(A12654=A$5:A12654,IF(C12654=C$5:C12654,1,0),0))</f>
        <v>11</v>
      </c>
    </row>
    <row r="12655" spans="1:7" x14ac:dyDescent="0.25">
      <c r="A12655" s="52">
        <v>2020</v>
      </c>
      <c r="B12655" s="53" t="str">
        <f t="shared" si="396"/>
        <v>2020_AK12</v>
      </c>
      <c r="C12655" t="s">
        <v>130</v>
      </c>
      <c r="D12655" t="s">
        <v>2079</v>
      </c>
      <c r="E12655" s="53" t="str">
        <f t="shared" si="395"/>
        <v>2020_AKKENAI PENINSULA BOROUGH</v>
      </c>
      <c r="F12655">
        <v>765600</v>
      </c>
      <c r="G12655" s="53">
        <f t="array" ref="G12655">SUM(IF(A12655=A$5:A12655,IF(C12655=C$5:C12655,1,0),0))</f>
        <v>12</v>
      </c>
    </row>
    <row r="12656" spans="1:7" x14ac:dyDescent="0.25">
      <c r="A12656" s="52">
        <v>2020</v>
      </c>
      <c r="B12656" s="53" t="str">
        <f t="shared" si="396"/>
        <v>2020_AK13</v>
      </c>
      <c r="C12656" t="s">
        <v>130</v>
      </c>
      <c r="D12656" t="s">
        <v>2080</v>
      </c>
      <c r="E12656" s="53" t="str">
        <f t="shared" si="395"/>
        <v>2020_AKKETCHIKAN GATEWAY BOROUGH</v>
      </c>
      <c r="F12656">
        <v>765600</v>
      </c>
      <c r="G12656" s="53">
        <f t="array" ref="G12656">SUM(IF(A12656=A$5:A12656,IF(C12656=C$5:C12656,1,0),0))</f>
        <v>13</v>
      </c>
    </row>
    <row r="12657" spans="1:7" x14ac:dyDescent="0.25">
      <c r="A12657" s="52">
        <v>2020</v>
      </c>
      <c r="B12657" s="53" t="str">
        <f t="shared" si="396"/>
        <v>2020_AK14</v>
      </c>
      <c r="C12657" t="s">
        <v>130</v>
      </c>
      <c r="D12657" t="s">
        <v>2081</v>
      </c>
      <c r="E12657" s="53" t="str">
        <f t="shared" si="395"/>
        <v>2020_AKKODIAK ISLAND BOROUGH</v>
      </c>
      <c r="F12657">
        <v>765600</v>
      </c>
      <c r="G12657" s="53">
        <f t="array" ref="G12657">SUM(IF(A12657=A$5:A12657,IF(C12657=C$5:C12657,1,0),0))</f>
        <v>14</v>
      </c>
    </row>
    <row r="12658" spans="1:7" x14ac:dyDescent="0.25">
      <c r="A12658" s="52">
        <v>2020</v>
      </c>
      <c r="B12658" s="53" t="str">
        <f t="shared" si="396"/>
        <v>2020_AK15</v>
      </c>
      <c r="C12658" t="s">
        <v>130</v>
      </c>
      <c r="D12658" t="s">
        <v>486</v>
      </c>
      <c r="E12658" s="53" t="str">
        <f t="shared" si="395"/>
        <v>2020_AKKUSILVAK CENSUS AREA</v>
      </c>
      <c r="F12658">
        <v>765600</v>
      </c>
      <c r="G12658" s="53">
        <f t="array" ref="G12658">SUM(IF(A12658=A$5:A12658,IF(C12658=C$5:C12658,1,0),0))</f>
        <v>15</v>
      </c>
    </row>
    <row r="12659" spans="1:7" x14ac:dyDescent="0.25">
      <c r="A12659" s="52">
        <v>2020</v>
      </c>
      <c r="B12659" s="53" t="str">
        <f t="shared" si="396"/>
        <v>2020_AK16</v>
      </c>
      <c r="C12659" t="s">
        <v>130</v>
      </c>
      <c r="D12659" t="s">
        <v>2082</v>
      </c>
      <c r="E12659" s="53" t="str">
        <f t="shared" si="395"/>
        <v>2020_AKLAKE AND PENINSULA BOROUGH</v>
      </c>
      <c r="F12659">
        <v>765600</v>
      </c>
      <c r="G12659" s="53">
        <f t="array" ref="G12659">SUM(IF(A12659=A$5:A12659,IF(C12659=C$5:C12659,1,0),0))</f>
        <v>16</v>
      </c>
    </row>
    <row r="12660" spans="1:7" x14ac:dyDescent="0.25">
      <c r="A12660" s="52">
        <v>2020</v>
      </c>
      <c r="B12660" s="53" t="str">
        <f t="shared" si="396"/>
        <v>2020_AK17</v>
      </c>
      <c r="C12660" t="s">
        <v>130</v>
      </c>
      <c r="D12660" t="s">
        <v>2083</v>
      </c>
      <c r="E12660" s="53" t="str">
        <f t="shared" si="395"/>
        <v>2020_AKMATANUSKA-SUSITNA BOROUGH</v>
      </c>
      <c r="F12660">
        <v>765600</v>
      </c>
      <c r="G12660" s="53">
        <f t="array" ref="G12660">SUM(IF(A12660=A$5:A12660,IF(C12660=C$5:C12660,1,0),0))</f>
        <v>17</v>
      </c>
    </row>
    <row r="12661" spans="1:7" x14ac:dyDescent="0.25">
      <c r="A12661" s="52">
        <v>2020</v>
      </c>
      <c r="B12661" s="53" t="str">
        <f t="shared" si="396"/>
        <v>2020_AK18</v>
      </c>
      <c r="C12661" t="s">
        <v>130</v>
      </c>
      <c r="D12661" t="s">
        <v>2084</v>
      </c>
      <c r="E12661" s="53" t="str">
        <f t="shared" si="395"/>
        <v>2020_AKNOME CENSUS AREA</v>
      </c>
      <c r="F12661">
        <v>765600</v>
      </c>
      <c r="G12661" s="53">
        <f t="array" ref="G12661">SUM(IF(A12661=A$5:A12661,IF(C12661=C$5:C12661,1,0),0))</f>
        <v>18</v>
      </c>
    </row>
    <row r="12662" spans="1:7" x14ac:dyDescent="0.25">
      <c r="A12662" s="52">
        <v>2020</v>
      </c>
      <c r="B12662" s="53" t="str">
        <f t="shared" si="396"/>
        <v>2020_AK19</v>
      </c>
      <c r="C12662" t="s">
        <v>130</v>
      </c>
      <c r="D12662" t="s">
        <v>2085</v>
      </c>
      <c r="E12662" s="53" t="str">
        <f t="shared" si="395"/>
        <v>2020_AKNORTH SLOPE BOROUGH</v>
      </c>
      <c r="F12662">
        <v>765600</v>
      </c>
      <c r="G12662" s="53">
        <f t="array" ref="G12662">SUM(IF(A12662=A$5:A12662,IF(C12662=C$5:C12662,1,0),0))</f>
        <v>19</v>
      </c>
    </row>
    <row r="12663" spans="1:7" x14ac:dyDescent="0.25">
      <c r="A12663" s="52">
        <v>2020</v>
      </c>
      <c r="B12663" s="53" t="str">
        <f t="shared" si="396"/>
        <v>2020_AK20</v>
      </c>
      <c r="C12663" t="s">
        <v>130</v>
      </c>
      <c r="D12663" t="s">
        <v>2086</v>
      </c>
      <c r="E12663" s="53" t="str">
        <f t="shared" si="395"/>
        <v>2020_AKNORTHWEST ARCTIC BOROUGH</v>
      </c>
      <c r="F12663">
        <v>765600</v>
      </c>
      <c r="G12663" s="53">
        <f t="array" ref="G12663">SUM(IF(A12663=A$5:A12663,IF(C12663=C$5:C12663,1,0),0))</f>
        <v>20</v>
      </c>
    </row>
    <row r="12664" spans="1:7" x14ac:dyDescent="0.25">
      <c r="A12664" s="52">
        <v>2020</v>
      </c>
      <c r="B12664" s="53" t="str">
        <f t="shared" si="396"/>
        <v>2020_AK21</v>
      </c>
      <c r="C12664" t="s">
        <v>130</v>
      </c>
      <c r="D12664" t="s">
        <v>2087</v>
      </c>
      <c r="E12664" s="53" t="str">
        <f t="shared" si="395"/>
        <v>2020_AKPETERSBURG CENSUS AREA</v>
      </c>
      <c r="F12664">
        <v>765600</v>
      </c>
      <c r="G12664" s="53">
        <f t="array" ref="G12664">SUM(IF(A12664=A$5:A12664,IF(C12664=C$5:C12664,1,0),0))</f>
        <v>21</v>
      </c>
    </row>
    <row r="12665" spans="1:7" x14ac:dyDescent="0.25">
      <c r="A12665" s="52">
        <v>2020</v>
      </c>
      <c r="B12665" s="53" t="str">
        <f t="shared" si="396"/>
        <v>2020_AK22</v>
      </c>
      <c r="C12665" t="s">
        <v>130</v>
      </c>
      <c r="D12665" t="s">
        <v>2088</v>
      </c>
      <c r="E12665" s="53" t="str">
        <f t="shared" si="395"/>
        <v>2020_AKPRINCE OF WALES-HYDER CENSUS AREA</v>
      </c>
      <c r="F12665">
        <v>765600</v>
      </c>
      <c r="G12665" s="53">
        <f t="array" ref="G12665">SUM(IF(A12665=A$5:A12665,IF(C12665=C$5:C12665,1,0),0))</f>
        <v>22</v>
      </c>
    </row>
    <row r="12666" spans="1:7" x14ac:dyDescent="0.25">
      <c r="A12666" s="52">
        <v>2020</v>
      </c>
      <c r="B12666" s="53" t="str">
        <f t="shared" si="396"/>
        <v>2020_AK23</v>
      </c>
      <c r="C12666" t="s">
        <v>130</v>
      </c>
      <c r="D12666" t="s">
        <v>2089</v>
      </c>
      <c r="E12666" s="53" t="str">
        <f t="shared" si="395"/>
        <v>2020_AKSITKA CITY AND BOROUGH</v>
      </c>
      <c r="F12666">
        <v>765600</v>
      </c>
      <c r="G12666" s="53">
        <f t="array" ref="G12666">SUM(IF(A12666=A$5:A12666,IF(C12666=C$5:C12666,1,0),0))</f>
        <v>23</v>
      </c>
    </row>
    <row r="12667" spans="1:7" x14ac:dyDescent="0.25">
      <c r="A12667" s="52">
        <v>2020</v>
      </c>
      <c r="B12667" s="53" t="str">
        <f t="shared" si="396"/>
        <v>2020_AK24</v>
      </c>
      <c r="C12667" t="s">
        <v>130</v>
      </c>
      <c r="D12667" t="s">
        <v>2090</v>
      </c>
      <c r="E12667" s="53" t="str">
        <f t="shared" si="395"/>
        <v>2020_AKSKAGWAY MUNICIPALITY</v>
      </c>
      <c r="F12667">
        <v>765600</v>
      </c>
      <c r="G12667" s="53">
        <f t="array" ref="G12667">SUM(IF(A12667=A$5:A12667,IF(C12667=C$5:C12667,1,0),0))</f>
        <v>24</v>
      </c>
    </row>
    <row r="12668" spans="1:7" x14ac:dyDescent="0.25">
      <c r="A12668" s="52">
        <v>2020</v>
      </c>
      <c r="B12668" s="53" t="str">
        <f t="shared" si="396"/>
        <v>2020_AK25</v>
      </c>
      <c r="C12668" t="s">
        <v>130</v>
      </c>
      <c r="D12668" t="s">
        <v>2091</v>
      </c>
      <c r="E12668" s="53" t="str">
        <f t="shared" si="395"/>
        <v>2020_AKSOUTHEAST FAIRBANKS CENSUS AREA</v>
      </c>
      <c r="F12668">
        <v>765600</v>
      </c>
      <c r="G12668" s="53">
        <f t="array" ref="G12668">SUM(IF(A12668=A$5:A12668,IF(C12668=C$5:C12668,1,0),0))</f>
        <v>25</v>
      </c>
    </row>
    <row r="12669" spans="1:7" x14ac:dyDescent="0.25">
      <c r="A12669" s="52">
        <v>2020</v>
      </c>
      <c r="B12669" s="53" t="str">
        <f t="shared" si="396"/>
        <v>2020_AK26</v>
      </c>
      <c r="C12669" t="s">
        <v>130</v>
      </c>
      <c r="D12669" t="s">
        <v>2092</v>
      </c>
      <c r="E12669" s="53" t="str">
        <f t="shared" si="395"/>
        <v>2020_AKVALDEZ-CORDOVA CENSUS AREA</v>
      </c>
      <c r="F12669">
        <v>765600</v>
      </c>
      <c r="G12669" s="53">
        <f t="array" ref="G12669">SUM(IF(A12669=A$5:A12669,IF(C12669=C$5:C12669,1,0),0))</f>
        <v>26</v>
      </c>
    </row>
    <row r="12670" spans="1:7" x14ac:dyDescent="0.25">
      <c r="A12670" s="52">
        <v>2020</v>
      </c>
      <c r="B12670" s="53" t="str">
        <f t="shared" si="396"/>
        <v>2020_AK27</v>
      </c>
      <c r="C12670" t="s">
        <v>130</v>
      </c>
      <c r="D12670" t="s">
        <v>2093</v>
      </c>
      <c r="E12670" s="53" t="str">
        <f t="shared" si="395"/>
        <v>2020_AKWRANGELL CITY AND BOROUGH</v>
      </c>
      <c r="F12670">
        <v>765600</v>
      </c>
      <c r="G12670" s="53">
        <f t="array" ref="G12670">SUM(IF(A12670=A$5:A12670,IF(C12670=C$5:C12670,1,0),0))</f>
        <v>27</v>
      </c>
    </row>
    <row r="12671" spans="1:7" x14ac:dyDescent="0.25">
      <c r="A12671" s="52">
        <v>2020</v>
      </c>
      <c r="B12671" s="53" t="str">
        <f t="shared" si="396"/>
        <v>2020_AK28</v>
      </c>
      <c r="C12671" t="s">
        <v>130</v>
      </c>
      <c r="D12671" t="s">
        <v>2094</v>
      </c>
      <c r="E12671" s="53" t="str">
        <f t="shared" si="395"/>
        <v>2020_AKYAKUTAT CITY AND BOROUGH</v>
      </c>
      <c r="F12671">
        <v>765600</v>
      </c>
      <c r="G12671" s="53">
        <f t="array" ref="G12671">SUM(IF(A12671=A$5:A12671,IF(C12671=C$5:C12671,1,0),0))</f>
        <v>28</v>
      </c>
    </row>
    <row r="12672" spans="1:7" x14ac:dyDescent="0.25">
      <c r="A12672" s="52">
        <v>2020</v>
      </c>
      <c r="B12672" s="53" t="str">
        <f t="shared" si="396"/>
        <v>2020_AK29</v>
      </c>
      <c r="C12672" t="s">
        <v>130</v>
      </c>
      <c r="D12672" t="s">
        <v>2095</v>
      </c>
      <c r="E12672" s="53" t="str">
        <f t="shared" si="395"/>
        <v>2020_AKYUKON-KOYUKUK CENSUS AREA</v>
      </c>
      <c r="F12672">
        <v>765600</v>
      </c>
      <c r="G12672" s="53">
        <f t="array" ref="G12672">SUM(IF(A12672=A$5:A12672,IF(C12672=C$5:C12672,1,0),0))</f>
        <v>29</v>
      </c>
    </row>
    <row r="12673" spans="1:7" x14ac:dyDescent="0.25">
      <c r="A12673" s="52">
        <v>2020</v>
      </c>
      <c r="B12673" s="53" t="str">
        <f t="shared" si="396"/>
        <v>2020_AZ1</v>
      </c>
      <c r="C12673" t="s">
        <v>365</v>
      </c>
      <c r="D12673" t="s">
        <v>487</v>
      </c>
      <c r="E12673" s="53" t="str">
        <f t="shared" si="395"/>
        <v>2020_AZAPACHE</v>
      </c>
      <c r="F12673">
        <v>510400</v>
      </c>
      <c r="G12673" s="53">
        <f t="array" ref="G12673">SUM(IF(A12673=A$5:A12673,IF(C12673=C$5:C12673,1,0),0))</f>
        <v>1</v>
      </c>
    </row>
    <row r="12674" spans="1:7" x14ac:dyDescent="0.25">
      <c r="A12674" s="52">
        <v>2020</v>
      </c>
      <c r="B12674" s="53" t="str">
        <f t="shared" si="396"/>
        <v>2020_AZ2</v>
      </c>
      <c r="C12674" t="s">
        <v>365</v>
      </c>
      <c r="D12674" t="s">
        <v>488</v>
      </c>
      <c r="E12674" s="53" t="str">
        <f t="shared" si="395"/>
        <v>2020_AZCOCHISE</v>
      </c>
      <c r="F12674">
        <v>510400</v>
      </c>
      <c r="G12674" s="53">
        <f t="array" ref="G12674">SUM(IF(A12674=A$5:A12674,IF(C12674=C$5:C12674,1,0),0))</f>
        <v>2</v>
      </c>
    </row>
    <row r="12675" spans="1:7" x14ac:dyDescent="0.25">
      <c r="A12675" s="52">
        <v>2020</v>
      </c>
      <c r="B12675" s="53" t="str">
        <f t="shared" si="396"/>
        <v>2020_AZ3</v>
      </c>
      <c r="C12675" t="s">
        <v>365</v>
      </c>
      <c r="D12675" t="s">
        <v>489</v>
      </c>
      <c r="E12675" s="53" t="str">
        <f t="shared" si="395"/>
        <v>2020_AZCOCONINO</v>
      </c>
      <c r="F12675">
        <v>510400</v>
      </c>
      <c r="G12675" s="53">
        <f t="array" ref="G12675">SUM(IF(A12675=A$5:A12675,IF(C12675=C$5:C12675,1,0),0))</f>
        <v>3</v>
      </c>
    </row>
    <row r="12676" spans="1:7" x14ac:dyDescent="0.25">
      <c r="A12676" s="52">
        <v>2020</v>
      </c>
      <c r="B12676" s="53" t="str">
        <f t="shared" si="396"/>
        <v>2020_AZ4</v>
      </c>
      <c r="C12676" t="s">
        <v>365</v>
      </c>
      <c r="D12676" t="s">
        <v>490</v>
      </c>
      <c r="E12676" s="53" t="str">
        <f t="shared" si="395"/>
        <v>2020_AZGILA</v>
      </c>
      <c r="F12676">
        <v>510400</v>
      </c>
      <c r="G12676" s="53">
        <f t="array" ref="G12676">SUM(IF(A12676=A$5:A12676,IF(C12676=C$5:C12676,1,0),0))</f>
        <v>4</v>
      </c>
    </row>
    <row r="12677" spans="1:7" x14ac:dyDescent="0.25">
      <c r="A12677" s="52">
        <v>2020</v>
      </c>
      <c r="B12677" s="53" t="str">
        <f t="shared" si="396"/>
        <v>2020_AZ5</v>
      </c>
      <c r="C12677" t="s">
        <v>365</v>
      </c>
      <c r="D12677" t="s">
        <v>491</v>
      </c>
      <c r="E12677" s="53" t="str">
        <f t="shared" si="395"/>
        <v>2020_AZGRAHAM</v>
      </c>
      <c r="F12677">
        <v>510400</v>
      </c>
      <c r="G12677" s="53">
        <f t="array" ref="G12677">SUM(IF(A12677=A$5:A12677,IF(C12677=C$5:C12677,1,0),0))</f>
        <v>5</v>
      </c>
    </row>
    <row r="12678" spans="1:7" x14ac:dyDescent="0.25">
      <c r="A12678" s="52">
        <v>2020</v>
      </c>
      <c r="B12678" s="53" t="str">
        <f t="shared" si="396"/>
        <v>2020_AZ6</v>
      </c>
      <c r="C12678" t="s">
        <v>365</v>
      </c>
      <c r="D12678" t="s">
        <v>492</v>
      </c>
      <c r="E12678" s="53" t="str">
        <f t="shared" ref="E12678:E12741" si="397">A12678&amp;"_"&amp;C12678&amp;D12678</f>
        <v>2020_AZGREENLEE</v>
      </c>
      <c r="F12678">
        <v>510400</v>
      </c>
      <c r="G12678" s="53">
        <f t="array" ref="G12678">SUM(IF(A12678=A$5:A12678,IF(C12678=C$5:C12678,1,0),0))</f>
        <v>6</v>
      </c>
    </row>
    <row r="12679" spans="1:7" x14ac:dyDescent="0.25">
      <c r="A12679" s="52">
        <v>2020</v>
      </c>
      <c r="B12679" s="53" t="str">
        <f t="shared" si="396"/>
        <v>2020_AZ7</v>
      </c>
      <c r="C12679" t="s">
        <v>365</v>
      </c>
      <c r="D12679" t="s">
        <v>493</v>
      </c>
      <c r="E12679" s="53" t="str">
        <f t="shared" si="397"/>
        <v>2020_AZLA PAZ</v>
      </c>
      <c r="F12679">
        <v>510400</v>
      </c>
      <c r="G12679" s="53">
        <f t="array" ref="G12679">SUM(IF(A12679=A$5:A12679,IF(C12679=C$5:C12679,1,0),0))</f>
        <v>7</v>
      </c>
    </row>
    <row r="12680" spans="1:7" x14ac:dyDescent="0.25">
      <c r="A12680" s="52">
        <v>2020</v>
      </c>
      <c r="B12680" s="53" t="str">
        <f t="shared" si="396"/>
        <v>2020_AZ8</v>
      </c>
      <c r="C12680" t="s">
        <v>365</v>
      </c>
      <c r="D12680" t="s">
        <v>494</v>
      </c>
      <c r="E12680" s="53" t="str">
        <f t="shared" si="397"/>
        <v>2020_AZMARICOPA</v>
      </c>
      <c r="F12680">
        <v>510400</v>
      </c>
      <c r="G12680" s="53">
        <f t="array" ref="G12680">SUM(IF(A12680=A$5:A12680,IF(C12680=C$5:C12680,1,0),0))</f>
        <v>8</v>
      </c>
    </row>
    <row r="12681" spans="1:7" x14ac:dyDescent="0.25">
      <c r="A12681" s="52">
        <v>2020</v>
      </c>
      <c r="B12681" s="53" t="str">
        <f t="shared" si="396"/>
        <v>2020_AZ9</v>
      </c>
      <c r="C12681" t="s">
        <v>365</v>
      </c>
      <c r="D12681" t="s">
        <v>495</v>
      </c>
      <c r="E12681" s="53" t="str">
        <f t="shared" si="397"/>
        <v>2020_AZMOHAVE</v>
      </c>
      <c r="F12681">
        <v>510400</v>
      </c>
      <c r="G12681" s="53">
        <f t="array" ref="G12681">SUM(IF(A12681=A$5:A12681,IF(C12681=C$5:C12681,1,0),0))</f>
        <v>9</v>
      </c>
    </row>
    <row r="12682" spans="1:7" x14ac:dyDescent="0.25">
      <c r="A12682" s="52">
        <v>2020</v>
      </c>
      <c r="B12682" s="53" t="str">
        <f t="shared" si="396"/>
        <v>2020_AZ10</v>
      </c>
      <c r="C12682" t="s">
        <v>365</v>
      </c>
      <c r="D12682" t="s">
        <v>496</v>
      </c>
      <c r="E12682" s="53" t="str">
        <f t="shared" si="397"/>
        <v>2020_AZNAVAJO</v>
      </c>
      <c r="F12682">
        <v>510400</v>
      </c>
      <c r="G12682" s="53">
        <f t="array" ref="G12682">SUM(IF(A12682=A$5:A12682,IF(C12682=C$5:C12682,1,0),0))</f>
        <v>10</v>
      </c>
    </row>
    <row r="12683" spans="1:7" x14ac:dyDescent="0.25">
      <c r="A12683" s="52">
        <v>2020</v>
      </c>
      <c r="B12683" s="53" t="str">
        <f t="shared" si="396"/>
        <v>2020_AZ11</v>
      </c>
      <c r="C12683" t="s">
        <v>365</v>
      </c>
      <c r="D12683" t="s">
        <v>497</v>
      </c>
      <c r="E12683" s="53" t="str">
        <f t="shared" si="397"/>
        <v>2020_AZPIMA</v>
      </c>
      <c r="F12683">
        <v>510400</v>
      </c>
      <c r="G12683" s="53">
        <f t="array" ref="G12683">SUM(IF(A12683=A$5:A12683,IF(C12683=C$5:C12683,1,0),0))</f>
        <v>11</v>
      </c>
    </row>
    <row r="12684" spans="1:7" x14ac:dyDescent="0.25">
      <c r="A12684" s="52">
        <v>2020</v>
      </c>
      <c r="B12684" s="53" t="str">
        <f t="shared" si="396"/>
        <v>2020_AZ12</v>
      </c>
      <c r="C12684" t="s">
        <v>365</v>
      </c>
      <c r="D12684" t="s">
        <v>498</v>
      </c>
      <c r="E12684" s="53" t="str">
        <f t="shared" si="397"/>
        <v>2020_AZPINAL</v>
      </c>
      <c r="F12684">
        <v>510400</v>
      </c>
      <c r="G12684" s="53">
        <f t="array" ref="G12684">SUM(IF(A12684=A$5:A12684,IF(C12684=C$5:C12684,1,0),0))</f>
        <v>12</v>
      </c>
    </row>
    <row r="12685" spans="1:7" x14ac:dyDescent="0.25">
      <c r="A12685" s="52">
        <v>2020</v>
      </c>
      <c r="B12685" s="53" t="str">
        <f t="shared" si="396"/>
        <v>2020_AZ13</v>
      </c>
      <c r="C12685" t="s">
        <v>365</v>
      </c>
      <c r="D12685" t="s">
        <v>179</v>
      </c>
      <c r="E12685" s="53" t="str">
        <f t="shared" si="397"/>
        <v>2020_AZSANTA CRUZ</v>
      </c>
      <c r="F12685">
        <v>510400</v>
      </c>
      <c r="G12685" s="53">
        <f t="array" ref="G12685">SUM(IF(A12685=A$5:A12685,IF(C12685=C$5:C12685,1,0),0))</f>
        <v>13</v>
      </c>
    </row>
    <row r="12686" spans="1:7" x14ac:dyDescent="0.25">
      <c r="A12686" s="52">
        <v>2020</v>
      </c>
      <c r="B12686" s="53" t="str">
        <f t="shared" si="396"/>
        <v>2020_AZ14</v>
      </c>
      <c r="C12686" t="s">
        <v>365</v>
      </c>
      <c r="D12686" t="s">
        <v>499</v>
      </c>
      <c r="E12686" s="53" t="str">
        <f t="shared" si="397"/>
        <v>2020_AZYAVAPAI</v>
      </c>
      <c r="F12686">
        <v>510400</v>
      </c>
      <c r="G12686" s="53">
        <f t="array" ref="G12686">SUM(IF(A12686=A$5:A12686,IF(C12686=C$5:C12686,1,0),0))</f>
        <v>14</v>
      </c>
    </row>
    <row r="12687" spans="1:7" x14ac:dyDescent="0.25">
      <c r="A12687" s="52">
        <v>2020</v>
      </c>
      <c r="B12687" s="53" t="str">
        <f t="shared" si="396"/>
        <v>2020_AZ15</v>
      </c>
      <c r="C12687" t="s">
        <v>365</v>
      </c>
      <c r="D12687" t="s">
        <v>500</v>
      </c>
      <c r="E12687" s="53" t="str">
        <f t="shared" si="397"/>
        <v>2020_AZYUMA</v>
      </c>
      <c r="F12687">
        <v>510400</v>
      </c>
      <c r="G12687" s="53">
        <f t="array" ref="G12687">SUM(IF(A12687=A$5:A12687,IF(C12687=C$5:C12687,1,0),0))</f>
        <v>15</v>
      </c>
    </row>
    <row r="12688" spans="1:7" x14ac:dyDescent="0.25">
      <c r="A12688" s="52">
        <v>2020</v>
      </c>
      <c r="B12688" s="53" t="str">
        <f t="shared" si="396"/>
        <v>2020_AR1</v>
      </c>
      <c r="C12688" t="s">
        <v>366</v>
      </c>
      <c r="D12688" t="s">
        <v>81</v>
      </c>
      <c r="E12688" s="53" t="str">
        <f t="shared" si="397"/>
        <v>2020_ARARKANSAS</v>
      </c>
      <c r="F12688">
        <v>510400</v>
      </c>
      <c r="G12688" s="53">
        <f t="array" ref="G12688">SUM(IF(A12688=A$5:A12688,IF(C12688=C$5:C12688,1,0),0))</f>
        <v>1</v>
      </c>
    </row>
    <row r="12689" spans="1:7" x14ac:dyDescent="0.25">
      <c r="A12689" s="52">
        <v>2020</v>
      </c>
      <c r="B12689" s="53" t="str">
        <f t="shared" si="396"/>
        <v>2020_AR2</v>
      </c>
      <c r="C12689" t="s">
        <v>366</v>
      </c>
      <c r="D12689" t="s">
        <v>501</v>
      </c>
      <c r="E12689" s="53" t="str">
        <f t="shared" si="397"/>
        <v>2020_ARASHLEY</v>
      </c>
      <c r="F12689">
        <v>510400</v>
      </c>
      <c r="G12689" s="53">
        <f t="array" ref="G12689">SUM(IF(A12689=A$5:A12689,IF(C12689=C$5:C12689,1,0),0))</f>
        <v>2</v>
      </c>
    </row>
    <row r="12690" spans="1:7" x14ac:dyDescent="0.25">
      <c r="A12690" s="52">
        <v>2020</v>
      </c>
      <c r="B12690" s="53" t="str">
        <f t="shared" si="396"/>
        <v>2020_AR3</v>
      </c>
      <c r="C12690" t="s">
        <v>366</v>
      </c>
      <c r="D12690" t="s">
        <v>502</v>
      </c>
      <c r="E12690" s="53" t="str">
        <f t="shared" si="397"/>
        <v>2020_ARBAXTER</v>
      </c>
      <c r="F12690">
        <v>510400</v>
      </c>
      <c r="G12690" s="53">
        <f t="array" ref="G12690">SUM(IF(A12690=A$5:A12690,IF(C12690=C$5:C12690,1,0),0))</f>
        <v>3</v>
      </c>
    </row>
    <row r="12691" spans="1:7" x14ac:dyDescent="0.25">
      <c r="A12691" s="52">
        <v>2020</v>
      </c>
      <c r="B12691" s="53" t="str">
        <f t="shared" si="396"/>
        <v>2020_AR4</v>
      </c>
      <c r="C12691" t="s">
        <v>366</v>
      </c>
      <c r="D12691" t="s">
        <v>503</v>
      </c>
      <c r="E12691" s="53" t="str">
        <f t="shared" si="397"/>
        <v>2020_ARBENTON</v>
      </c>
      <c r="F12691">
        <v>510400</v>
      </c>
      <c r="G12691" s="53">
        <f t="array" ref="G12691">SUM(IF(A12691=A$5:A12691,IF(C12691=C$5:C12691,1,0),0))</f>
        <v>4</v>
      </c>
    </row>
    <row r="12692" spans="1:7" x14ac:dyDescent="0.25">
      <c r="A12692" s="52">
        <v>2020</v>
      </c>
      <c r="B12692" s="53" t="str">
        <f t="shared" si="396"/>
        <v>2020_AR5</v>
      </c>
      <c r="C12692" t="s">
        <v>366</v>
      </c>
      <c r="D12692" t="s">
        <v>504</v>
      </c>
      <c r="E12692" s="53" t="str">
        <f t="shared" si="397"/>
        <v>2020_ARBOONE</v>
      </c>
      <c r="F12692">
        <v>510400</v>
      </c>
      <c r="G12692" s="53">
        <f t="array" ref="G12692">SUM(IF(A12692=A$5:A12692,IF(C12692=C$5:C12692,1,0),0))</f>
        <v>5</v>
      </c>
    </row>
    <row r="12693" spans="1:7" x14ac:dyDescent="0.25">
      <c r="A12693" s="52">
        <v>2020</v>
      </c>
      <c r="B12693" s="53" t="str">
        <f t="shared" si="396"/>
        <v>2020_AR6</v>
      </c>
      <c r="C12693" t="s">
        <v>366</v>
      </c>
      <c r="D12693" t="s">
        <v>505</v>
      </c>
      <c r="E12693" s="53" t="str">
        <f t="shared" si="397"/>
        <v>2020_ARBRADLEY</v>
      </c>
      <c r="F12693">
        <v>510400</v>
      </c>
      <c r="G12693" s="53">
        <f t="array" ref="G12693">SUM(IF(A12693=A$5:A12693,IF(C12693=C$5:C12693,1,0),0))</f>
        <v>6</v>
      </c>
    </row>
    <row r="12694" spans="1:7" x14ac:dyDescent="0.25">
      <c r="A12694" s="52">
        <v>2020</v>
      </c>
      <c r="B12694" s="53" t="str">
        <f t="shared" si="396"/>
        <v>2020_AR7</v>
      </c>
      <c r="C12694" t="s">
        <v>366</v>
      </c>
      <c r="D12694" t="s">
        <v>434</v>
      </c>
      <c r="E12694" s="53" t="str">
        <f t="shared" si="397"/>
        <v>2020_ARCALHOUN</v>
      </c>
      <c r="F12694">
        <v>510400</v>
      </c>
      <c r="G12694" s="53">
        <f t="array" ref="G12694">SUM(IF(A12694=A$5:A12694,IF(C12694=C$5:C12694,1,0),0))</f>
        <v>7</v>
      </c>
    </row>
    <row r="12695" spans="1:7" x14ac:dyDescent="0.25">
      <c r="A12695" s="52">
        <v>2020</v>
      </c>
      <c r="B12695" s="53" t="str">
        <f t="shared" si="396"/>
        <v>2020_AR8</v>
      </c>
      <c r="C12695" t="s">
        <v>366</v>
      </c>
      <c r="D12695" t="s">
        <v>227</v>
      </c>
      <c r="E12695" s="53" t="str">
        <f t="shared" si="397"/>
        <v>2020_ARCARROLL</v>
      </c>
      <c r="F12695">
        <v>510400</v>
      </c>
      <c r="G12695" s="53">
        <f t="array" ref="G12695">SUM(IF(A12695=A$5:A12695,IF(C12695=C$5:C12695,1,0),0))</f>
        <v>8</v>
      </c>
    </row>
    <row r="12696" spans="1:7" x14ac:dyDescent="0.25">
      <c r="A12696" s="52">
        <v>2020</v>
      </c>
      <c r="B12696" s="53" t="str">
        <f t="shared" si="396"/>
        <v>2020_AR9</v>
      </c>
      <c r="C12696" t="s">
        <v>366</v>
      </c>
      <c r="D12696" t="s">
        <v>506</v>
      </c>
      <c r="E12696" s="53" t="str">
        <f t="shared" si="397"/>
        <v>2020_ARCHICOT</v>
      </c>
      <c r="F12696">
        <v>510400</v>
      </c>
      <c r="G12696" s="53">
        <f t="array" ref="G12696">SUM(IF(A12696=A$5:A12696,IF(C12696=C$5:C12696,1,0),0))</f>
        <v>9</v>
      </c>
    </row>
    <row r="12697" spans="1:7" x14ac:dyDescent="0.25">
      <c r="A12697" s="52">
        <v>2020</v>
      </c>
      <c r="B12697" s="53" t="str">
        <f t="shared" si="396"/>
        <v>2020_AR10</v>
      </c>
      <c r="C12697" t="s">
        <v>366</v>
      </c>
      <c r="D12697" t="s">
        <v>507</v>
      </c>
      <c r="E12697" s="53" t="str">
        <f t="shared" si="397"/>
        <v>2020_ARCLARK</v>
      </c>
      <c r="F12697">
        <v>510400</v>
      </c>
      <c r="G12697" s="53">
        <f t="array" ref="G12697">SUM(IF(A12697=A$5:A12697,IF(C12697=C$5:C12697,1,0),0))</f>
        <v>10</v>
      </c>
    </row>
    <row r="12698" spans="1:7" x14ac:dyDescent="0.25">
      <c r="A12698" s="52">
        <v>2020</v>
      </c>
      <c r="B12698" s="53" t="str">
        <f t="shared" si="396"/>
        <v>2020_AR11</v>
      </c>
      <c r="C12698" t="s">
        <v>366</v>
      </c>
      <c r="D12698" t="s">
        <v>439</v>
      </c>
      <c r="E12698" s="53" t="str">
        <f t="shared" si="397"/>
        <v>2020_ARCLAY</v>
      </c>
      <c r="F12698">
        <v>510400</v>
      </c>
      <c r="G12698" s="53">
        <f t="array" ref="G12698">SUM(IF(A12698=A$5:A12698,IF(C12698=C$5:C12698,1,0),0))</f>
        <v>11</v>
      </c>
    </row>
    <row r="12699" spans="1:7" x14ac:dyDescent="0.25">
      <c r="A12699" s="52">
        <v>2020</v>
      </c>
      <c r="B12699" s="53" t="str">
        <f t="shared" si="396"/>
        <v>2020_AR12</v>
      </c>
      <c r="C12699" t="s">
        <v>366</v>
      </c>
      <c r="D12699" t="s">
        <v>440</v>
      </c>
      <c r="E12699" s="53" t="str">
        <f t="shared" si="397"/>
        <v>2020_ARCLEBURNE</v>
      </c>
      <c r="F12699">
        <v>510400</v>
      </c>
      <c r="G12699" s="53">
        <f t="array" ref="G12699">SUM(IF(A12699=A$5:A12699,IF(C12699=C$5:C12699,1,0),0))</f>
        <v>12</v>
      </c>
    </row>
    <row r="12700" spans="1:7" x14ac:dyDescent="0.25">
      <c r="A12700" s="52">
        <v>2020</v>
      </c>
      <c r="B12700" s="53" t="str">
        <f t="shared" si="396"/>
        <v>2020_AR13</v>
      </c>
      <c r="C12700" t="s">
        <v>366</v>
      </c>
      <c r="D12700" t="s">
        <v>508</v>
      </c>
      <c r="E12700" s="53" t="str">
        <f t="shared" si="397"/>
        <v>2020_ARCLEVELAND</v>
      </c>
      <c r="F12700">
        <v>510400</v>
      </c>
      <c r="G12700" s="53">
        <f t="array" ref="G12700">SUM(IF(A12700=A$5:A12700,IF(C12700=C$5:C12700,1,0),0))</f>
        <v>13</v>
      </c>
    </row>
    <row r="12701" spans="1:7" x14ac:dyDescent="0.25">
      <c r="A12701" s="52">
        <v>2020</v>
      </c>
      <c r="B12701" s="53" t="str">
        <f t="shared" si="396"/>
        <v>2020_AR14</v>
      </c>
      <c r="C12701" t="s">
        <v>366</v>
      </c>
      <c r="D12701" t="s">
        <v>509</v>
      </c>
      <c r="E12701" s="53" t="str">
        <f t="shared" si="397"/>
        <v>2020_ARCOLUMBIA</v>
      </c>
      <c r="F12701">
        <v>510400</v>
      </c>
      <c r="G12701" s="53">
        <f t="array" ref="G12701">SUM(IF(A12701=A$5:A12701,IF(C12701=C$5:C12701,1,0),0))</f>
        <v>14</v>
      </c>
    </row>
    <row r="12702" spans="1:7" x14ac:dyDescent="0.25">
      <c r="A12702" s="52">
        <v>2020</v>
      </c>
      <c r="B12702" s="53" t="str">
        <f t="shared" si="396"/>
        <v>2020_AR15</v>
      </c>
      <c r="C12702" t="s">
        <v>366</v>
      </c>
      <c r="D12702" t="s">
        <v>510</v>
      </c>
      <c r="E12702" s="53" t="str">
        <f t="shared" si="397"/>
        <v>2020_ARCONWAY</v>
      </c>
      <c r="F12702">
        <v>510400</v>
      </c>
      <c r="G12702" s="53">
        <f t="array" ref="G12702">SUM(IF(A12702=A$5:A12702,IF(C12702=C$5:C12702,1,0),0))</f>
        <v>15</v>
      </c>
    </row>
    <row r="12703" spans="1:7" x14ac:dyDescent="0.25">
      <c r="A12703" s="52">
        <v>2020</v>
      </c>
      <c r="B12703" s="53" t="str">
        <f t="shared" si="396"/>
        <v>2020_AR16</v>
      </c>
      <c r="C12703" t="s">
        <v>366</v>
      </c>
      <c r="D12703" t="s">
        <v>511</v>
      </c>
      <c r="E12703" s="53" t="str">
        <f t="shared" si="397"/>
        <v>2020_ARCRAIGHEAD</v>
      </c>
      <c r="F12703">
        <v>510400</v>
      </c>
      <c r="G12703" s="53">
        <f t="array" ref="G12703">SUM(IF(A12703=A$5:A12703,IF(C12703=C$5:C12703,1,0),0))</f>
        <v>16</v>
      </c>
    </row>
    <row r="12704" spans="1:7" x14ac:dyDescent="0.25">
      <c r="A12704" s="52">
        <v>2020</v>
      </c>
      <c r="B12704" s="53" t="str">
        <f t="shared" si="396"/>
        <v>2020_AR17</v>
      </c>
      <c r="C12704" t="s">
        <v>366</v>
      </c>
      <c r="D12704" t="s">
        <v>512</v>
      </c>
      <c r="E12704" s="53" t="str">
        <f t="shared" si="397"/>
        <v>2020_ARCRAWFORD</v>
      </c>
      <c r="F12704">
        <v>510400</v>
      </c>
      <c r="G12704" s="53">
        <f t="array" ref="G12704">SUM(IF(A12704=A$5:A12704,IF(C12704=C$5:C12704,1,0),0))</f>
        <v>17</v>
      </c>
    </row>
    <row r="12705" spans="1:7" x14ac:dyDescent="0.25">
      <c r="A12705" s="52">
        <v>2020</v>
      </c>
      <c r="B12705" s="53" t="str">
        <f t="shared" si="396"/>
        <v>2020_AR18</v>
      </c>
      <c r="C12705" t="s">
        <v>366</v>
      </c>
      <c r="D12705" t="s">
        <v>513</v>
      </c>
      <c r="E12705" s="53" t="str">
        <f t="shared" si="397"/>
        <v>2020_ARCRITTENDEN</v>
      </c>
      <c r="F12705">
        <v>510400</v>
      </c>
      <c r="G12705" s="53">
        <f t="array" ref="G12705">SUM(IF(A12705=A$5:A12705,IF(C12705=C$5:C12705,1,0),0))</f>
        <v>18</v>
      </c>
    </row>
    <row r="12706" spans="1:7" x14ac:dyDescent="0.25">
      <c r="A12706" s="52">
        <v>2020</v>
      </c>
      <c r="B12706" s="53" t="str">
        <f t="shared" ref="B12706:B12769" si="398">A12706&amp;"_"&amp;C12706&amp;G12706</f>
        <v>2020_AR19</v>
      </c>
      <c r="C12706" t="s">
        <v>366</v>
      </c>
      <c r="D12706" t="s">
        <v>514</v>
      </c>
      <c r="E12706" s="53" t="str">
        <f t="shared" si="397"/>
        <v>2020_ARCROSS</v>
      </c>
      <c r="F12706">
        <v>510400</v>
      </c>
      <c r="G12706" s="53">
        <f t="array" ref="G12706">SUM(IF(A12706=A$5:A12706,IF(C12706=C$5:C12706,1,0),0))</f>
        <v>19</v>
      </c>
    </row>
    <row r="12707" spans="1:7" x14ac:dyDescent="0.25">
      <c r="A12707" s="52">
        <v>2020</v>
      </c>
      <c r="B12707" s="53" t="str">
        <f t="shared" si="398"/>
        <v>2020_AR20</v>
      </c>
      <c r="C12707" t="s">
        <v>366</v>
      </c>
      <c r="D12707" t="s">
        <v>449</v>
      </c>
      <c r="E12707" s="53" t="str">
        <f t="shared" si="397"/>
        <v>2020_ARDALLAS</v>
      </c>
      <c r="F12707">
        <v>510400</v>
      </c>
      <c r="G12707" s="53">
        <f t="array" ref="G12707">SUM(IF(A12707=A$5:A12707,IF(C12707=C$5:C12707,1,0),0))</f>
        <v>20</v>
      </c>
    </row>
    <row r="12708" spans="1:7" x14ac:dyDescent="0.25">
      <c r="A12708" s="52">
        <v>2020</v>
      </c>
      <c r="B12708" s="53" t="str">
        <f t="shared" si="398"/>
        <v>2020_AR21</v>
      </c>
      <c r="C12708" t="s">
        <v>366</v>
      </c>
      <c r="D12708" t="s">
        <v>515</v>
      </c>
      <c r="E12708" s="53" t="str">
        <f t="shared" si="397"/>
        <v>2020_ARDESHA</v>
      </c>
      <c r="F12708">
        <v>510400</v>
      </c>
      <c r="G12708" s="53">
        <f t="array" ref="G12708">SUM(IF(A12708=A$5:A12708,IF(C12708=C$5:C12708,1,0),0))</f>
        <v>21</v>
      </c>
    </row>
    <row r="12709" spans="1:7" x14ac:dyDescent="0.25">
      <c r="A12709" s="52">
        <v>2020</v>
      </c>
      <c r="B12709" s="53" t="str">
        <f t="shared" si="398"/>
        <v>2020_AR22</v>
      </c>
      <c r="C12709" t="s">
        <v>366</v>
      </c>
      <c r="D12709" t="s">
        <v>516</v>
      </c>
      <c r="E12709" s="53" t="str">
        <f t="shared" si="397"/>
        <v>2020_ARDREW</v>
      </c>
      <c r="F12709">
        <v>510400</v>
      </c>
      <c r="G12709" s="53">
        <f t="array" ref="G12709">SUM(IF(A12709=A$5:A12709,IF(C12709=C$5:C12709,1,0),0))</f>
        <v>22</v>
      </c>
    </row>
    <row r="12710" spans="1:7" x14ac:dyDescent="0.25">
      <c r="A12710" s="52">
        <v>2020</v>
      </c>
      <c r="B12710" s="53" t="str">
        <f t="shared" si="398"/>
        <v>2020_AR23</v>
      </c>
      <c r="C12710" t="s">
        <v>366</v>
      </c>
      <c r="D12710" t="s">
        <v>517</v>
      </c>
      <c r="E12710" s="53" t="str">
        <f t="shared" si="397"/>
        <v>2020_ARFAULKNER</v>
      </c>
      <c r="F12710">
        <v>510400</v>
      </c>
      <c r="G12710" s="53">
        <f t="array" ref="G12710">SUM(IF(A12710=A$5:A12710,IF(C12710=C$5:C12710,1,0),0))</f>
        <v>23</v>
      </c>
    </row>
    <row r="12711" spans="1:7" x14ac:dyDescent="0.25">
      <c r="A12711" s="52">
        <v>2020</v>
      </c>
      <c r="B12711" s="53" t="str">
        <f t="shared" si="398"/>
        <v>2020_AR24</v>
      </c>
      <c r="C12711" t="s">
        <v>366</v>
      </c>
      <c r="D12711" t="s">
        <v>455</v>
      </c>
      <c r="E12711" s="53" t="str">
        <f t="shared" si="397"/>
        <v>2020_ARFRANKLIN</v>
      </c>
      <c r="F12711">
        <v>510400</v>
      </c>
      <c r="G12711" s="53">
        <f t="array" ref="G12711">SUM(IF(A12711=A$5:A12711,IF(C12711=C$5:C12711,1,0),0))</f>
        <v>24</v>
      </c>
    </row>
    <row r="12712" spans="1:7" x14ac:dyDescent="0.25">
      <c r="A12712" s="52">
        <v>2020</v>
      </c>
      <c r="B12712" s="53" t="str">
        <f t="shared" si="398"/>
        <v>2020_AR25</v>
      </c>
      <c r="C12712" t="s">
        <v>366</v>
      </c>
      <c r="D12712" t="s">
        <v>518</v>
      </c>
      <c r="E12712" s="53" t="str">
        <f t="shared" si="397"/>
        <v>2020_ARFULTON</v>
      </c>
      <c r="F12712">
        <v>510400</v>
      </c>
      <c r="G12712" s="53">
        <f t="array" ref="G12712">SUM(IF(A12712=A$5:A12712,IF(C12712=C$5:C12712,1,0),0))</f>
        <v>25</v>
      </c>
    </row>
    <row r="12713" spans="1:7" x14ac:dyDescent="0.25">
      <c r="A12713" s="52">
        <v>2020</v>
      </c>
      <c r="B12713" s="53" t="str">
        <f t="shared" si="398"/>
        <v>2020_AR26</v>
      </c>
      <c r="C12713" t="s">
        <v>366</v>
      </c>
      <c r="D12713" t="s">
        <v>519</v>
      </c>
      <c r="E12713" s="53" t="str">
        <f t="shared" si="397"/>
        <v>2020_ARGARLAND</v>
      </c>
      <c r="F12713">
        <v>510400</v>
      </c>
      <c r="G12713" s="53">
        <f t="array" ref="G12713">SUM(IF(A12713=A$5:A12713,IF(C12713=C$5:C12713,1,0),0))</f>
        <v>26</v>
      </c>
    </row>
    <row r="12714" spans="1:7" x14ac:dyDescent="0.25">
      <c r="A12714" s="52">
        <v>2020</v>
      </c>
      <c r="B12714" s="53" t="str">
        <f t="shared" si="398"/>
        <v>2020_AR27</v>
      </c>
      <c r="C12714" t="s">
        <v>366</v>
      </c>
      <c r="D12714" t="s">
        <v>520</v>
      </c>
      <c r="E12714" s="53" t="str">
        <f t="shared" si="397"/>
        <v>2020_ARGRANT</v>
      </c>
      <c r="F12714">
        <v>510400</v>
      </c>
      <c r="G12714" s="53">
        <f t="array" ref="G12714">SUM(IF(A12714=A$5:A12714,IF(C12714=C$5:C12714,1,0),0))</f>
        <v>27</v>
      </c>
    </row>
    <row r="12715" spans="1:7" x14ac:dyDescent="0.25">
      <c r="A12715" s="52">
        <v>2020</v>
      </c>
      <c r="B12715" s="53" t="str">
        <f t="shared" si="398"/>
        <v>2020_AR28</v>
      </c>
      <c r="C12715" t="s">
        <v>366</v>
      </c>
      <c r="D12715" t="s">
        <v>212</v>
      </c>
      <c r="E12715" s="53" t="str">
        <f t="shared" si="397"/>
        <v>2020_ARGREENE</v>
      </c>
      <c r="F12715">
        <v>510400</v>
      </c>
      <c r="G12715" s="53">
        <f t="array" ref="G12715">SUM(IF(A12715=A$5:A12715,IF(C12715=C$5:C12715,1,0),0))</f>
        <v>28</v>
      </c>
    </row>
    <row r="12716" spans="1:7" x14ac:dyDescent="0.25">
      <c r="A12716" s="52">
        <v>2020</v>
      </c>
      <c r="B12716" s="53" t="str">
        <f t="shared" si="398"/>
        <v>2020_AR29</v>
      </c>
      <c r="C12716" t="s">
        <v>366</v>
      </c>
      <c r="D12716" t="s">
        <v>521</v>
      </c>
      <c r="E12716" s="53" t="str">
        <f t="shared" si="397"/>
        <v>2020_ARHEMPSTEAD</v>
      </c>
      <c r="F12716">
        <v>510400</v>
      </c>
      <c r="G12716" s="53">
        <f t="array" ref="G12716">SUM(IF(A12716=A$5:A12716,IF(C12716=C$5:C12716,1,0),0))</f>
        <v>29</v>
      </c>
    </row>
    <row r="12717" spans="1:7" x14ac:dyDescent="0.25">
      <c r="A12717" s="52">
        <v>2020</v>
      </c>
      <c r="B12717" s="53" t="str">
        <f t="shared" si="398"/>
        <v>2020_AR30</v>
      </c>
      <c r="C12717" t="s">
        <v>366</v>
      </c>
      <c r="D12717" t="s">
        <v>522</v>
      </c>
      <c r="E12717" s="53" t="str">
        <f t="shared" si="397"/>
        <v>2020_ARHOT SPRING</v>
      </c>
      <c r="F12717">
        <v>510400</v>
      </c>
      <c r="G12717" s="53">
        <f t="array" ref="G12717">SUM(IF(A12717=A$5:A12717,IF(C12717=C$5:C12717,1,0),0))</f>
        <v>30</v>
      </c>
    </row>
    <row r="12718" spans="1:7" x14ac:dyDescent="0.25">
      <c r="A12718" s="52">
        <v>2020</v>
      </c>
      <c r="B12718" s="53" t="str">
        <f t="shared" si="398"/>
        <v>2020_AR31</v>
      </c>
      <c r="C12718" t="s">
        <v>366</v>
      </c>
      <c r="D12718" t="s">
        <v>231</v>
      </c>
      <c r="E12718" s="53" t="str">
        <f t="shared" si="397"/>
        <v>2020_ARHOWARD</v>
      </c>
      <c r="F12718">
        <v>510400</v>
      </c>
      <c r="G12718" s="53">
        <f t="array" ref="G12718">SUM(IF(A12718=A$5:A12718,IF(C12718=C$5:C12718,1,0),0))</f>
        <v>31</v>
      </c>
    </row>
    <row r="12719" spans="1:7" x14ac:dyDescent="0.25">
      <c r="A12719" s="52">
        <v>2020</v>
      </c>
      <c r="B12719" s="53" t="str">
        <f t="shared" si="398"/>
        <v>2020_AR32</v>
      </c>
      <c r="C12719" t="s">
        <v>366</v>
      </c>
      <c r="D12719" t="s">
        <v>523</v>
      </c>
      <c r="E12719" s="53" t="str">
        <f t="shared" si="397"/>
        <v>2020_ARINDEPENDENCE</v>
      </c>
      <c r="F12719">
        <v>510400</v>
      </c>
      <c r="G12719" s="53">
        <f t="array" ref="G12719">SUM(IF(A12719=A$5:A12719,IF(C12719=C$5:C12719,1,0),0))</f>
        <v>32</v>
      </c>
    </row>
    <row r="12720" spans="1:7" x14ac:dyDescent="0.25">
      <c r="A12720" s="52">
        <v>2020</v>
      </c>
      <c r="B12720" s="53" t="str">
        <f t="shared" si="398"/>
        <v>2020_AR33</v>
      </c>
      <c r="C12720" t="s">
        <v>366</v>
      </c>
      <c r="D12720" t="s">
        <v>524</v>
      </c>
      <c r="E12720" s="53" t="str">
        <f t="shared" si="397"/>
        <v>2020_ARIZARD</v>
      </c>
      <c r="F12720">
        <v>510400</v>
      </c>
      <c r="G12720" s="53">
        <f t="array" ref="G12720">SUM(IF(A12720=A$5:A12720,IF(C12720=C$5:C12720,1,0),0))</f>
        <v>33</v>
      </c>
    </row>
    <row r="12721" spans="1:7" x14ac:dyDescent="0.25">
      <c r="A12721" s="52">
        <v>2020</v>
      </c>
      <c r="B12721" s="53" t="str">
        <f t="shared" si="398"/>
        <v>2020_AR34</v>
      </c>
      <c r="C12721" t="s">
        <v>366</v>
      </c>
      <c r="D12721" t="s">
        <v>460</v>
      </c>
      <c r="E12721" s="53" t="str">
        <f t="shared" si="397"/>
        <v>2020_ARJACKSON</v>
      </c>
      <c r="F12721">
        <v>510400</v>
      </c>
      <c r="G12721" s="53">
        <f t="array" ref="G12721">SUM(IF(A12721=A$5:A12721,IF(C12721=C$5:C12721,1,0),0))</f>
        <v>34</v>
      </c>
    </row>
    <row r="12722" spans="1:7" x14ac:dyDescent="0.25">
      <c r="A12722" s="52">
        <v>2020</v>
      </c>
      <c r="B12722" s="53" t="str">
        <f t="shared" si="398"/>
        <v>2020_AR35</v>
      </c>
      <c r="C12722" t="s">
        <v>366</v>
      </c>
      <c r="D12722" t="s">
        <v>196</v>
      </c>
      <c r="E12722" s="53" t="str">
        <f t="shared" si="397"/>
        <v>2020_ARJEFFERSON</v>
      </c>
      <c r="F12722">
        <v>510400</v>
      </c>
      <c r="G12722" s="53">
        <f t="array" ref="G12722">SUM(IF(A12722=A$5:A12722,IF(C12722=C$5:C12722,1,0),0))</f>
        <v>35</v>
      </c>
    </row>
    <row r="12723" spans="1:7" x14ac:dyDescent="0.25">
      <c r="A12723" s="52">
        <v>2020</v>
      </c>
      <c r="B12723" s="53" t="str">
        <f t="shared" si="398"/>
        <v>2020_AR36</v>
      </c>
      <c r="C12723" t="s">
        <v>366</v>
      </c>
      <c r="D12723" t="s">
        <v>525</v>
      </c>
      <c r="E12723" s="53" t="str">
        <f t="shared" si="397"/>
        <v>2020_ARJOHNSON</v>
      </c>
      <c r="F12723">
        <v>510400</v>
      </c>
      <c r="G12723" s="53">
        <f t="array" ref="G12723">SUM(IF(A12723=A$5:A12723,IF(C12723=C$5:C12723,1,0),0))</f>
        <v>36</v>
      </c>
    </row>
    <row r="12724" spans="1:7" x14ac:dyDescent="0.25">
      <c r="A12724" s="52">
        <v>2020</v>
      </c>
      <c r="B12724" s="53" t="str">
        <f t="shared" si="398"/>
        <v>2020_AR37</v>
      </c>
      <c r="C12724" t="s">
        <v>366</v>
      </c>
      <c r="D12724" t="s">
        <v>526</v>
      </c>
      <c r="E12724" s="53" t="str">
        <f t="shared" si="397"/>
        <v>2020_ARLAFAYETTE</v>
      </c>
      <c r="F12724">
        <v>510400</v>
      </c>
      <c r="G12724" s="53">
        <f t="array" ref="G12724">SUM(IF(A12724=A$5:A12724,IF(C12724=C$5:C12724,1,0),0))</f>
        <v>37</v>
      </c>
    </row>
    <row r="12725" spans="1:7" x14ac:dyDescent="0.25">
      <c r="A12725" s="52">
        <v>2020</v>
      </c>
      <c r="B12725" s="53" t="str">
        <f t="shared" si="398"/>
        <v>2020_AR38</v>
      </c>
      <c r="C12725" t="s">
        <v>366</v>
      </c>
      <c r="D12725" t="s">
        <v>463</v>
      </c>
      <c r="E12725" s="53" t="str">
        <f t="shared" si="397"/>
        <v>2020_ARLAWRENCE</v>
      </c>
      <c r="F12725">
        <v>510400</v>
      </c>
      <c r="G12725" s="53">
        <f t="array" ref="G12725">SUM(IF(A12725=A$5:A12725,IF(C12725=C$5:C12725,1,0),0))</f>
        <v>38</v>
      </c>
    </row>
    <row r="12726" spans="1:7" x14ac:dyDescent="0.25">
      <c r="A12726" s="52">
        <v>2020</v>
      </c>
      <c r="B12726" s="53" t="str">
        <f t="shared" si="398"/>
        <v>2020_AR39</v>
      </c>
      <c r="C12726" t="s">
        <v>366</v>
      </c>
      <c r="D12726" t="s">
        <v>464</v>
      </c>
      <c r="E12726" s="53" t="str">
        <f t="shared" si="397"/>
        <v>2020_ARLEE</v>
      </c>
      <c r="F12726">
        <v>510400</v>
      </c>
      <c r="G12726" s="53">
        <f t="array" ref="G12726">SUM(IF(A12726=A$5:A12726,IF(C12726=C$5:C12726,1,0),0))</f>
        <v>39</v>
      </c>
    </row>
    <row r="12727" spans="1:7" x14ac:dyDescent="0.25">
      <c r="A12727" s="52">
        <v>2020</v>
      </c>
      <c r="B12727" s="53" t="str">
        <f t="shared" si="398"/>
        <v>2020_AR40</v>
      </c>
      <c r="C12727" t="s">
        <v>366</v>
      </c>
      <c r="D12727" t="s">
        <v>221</v>
      </c>
      <c r="E12727" s="53" t="str">
        <f t="shared" si="397"/>
        <v>2020_ARLINCOLN</v>
      </c>
      <c r="F12727">
        <v>510400</v>
      </c>
      <c r="G12727" s="53">
        <f t="array" ref="G12727">SUM(IF(A12727=A$5:A12727,IF(C12727=C$5:C12727,1,0),0))</f>
        <v>40</v>
      </c>
    </row>
    <row r="12728" spans="1:7" x14ac:dyDescent="0.25">
      <c r="A12728" s="52">
        <v>2020</v>
      </c>
      <c r="B12728" s="53" t="str">
        <f t="shared" si="398"/>
        <v>2020_AR41</v>
      </c>
      <c r="C12728" t="s">
        <v>366</v>
      </c>
      <c r="D12728" t="s">
        <v>527</v>
      </c>
      <c r="E12728" s="53" t="str">
        <f t="shared" si="397"/>
        <v>2020_ARLITTLE RIVER</v>
      </c>
      <c r="F12728">
        <v>510400</v>
      </c>
      <c r="G12728" s="53">
        <f t="array" ref="G12728">SUM(IF(A12728=A$5:A12728,IF(C12728=C$5:C12728,1,0),0))</f>
        <v>41</v>
      </c>
    </row>
    <row r="12729" spans="1:7" x14ac:dyDescent="0.25">
      <c r="A12729" s="52">
        <v>2020</v>
      </c>
      <c r="B12729" s="53" t="str">
        <f t="shared" si="398"/>
        <v>2020_AR42</v>
      </c>
      <c r="C12729" t="s">
        <v>366</v>
      </c>
      <c r="D12729" t="s">
        <v>528</v>
      </c>
      <c r="E12729" s="53" t="str">
        <f t="shared" si="397"/>
        <v>2020_ARLOGAN</v>
      </c>
      <c r="F12729">
        <v>510400</v>
      </c>
      <c r="G12729" s="53">
        <f t="array" ref="G12729">SUM(IF(A12729=A$5:A12729,IF(C12729=C$5:C12729,1,0),0))</f>
        <v>42</v>
      </c>
    </row>
    <row r="12730" spans="1:7" x14ac:dyDescent="0.25">
      <c r="A12730" s="52">
        <v>2020</v>
      </c>
      <c r="B12730" s="53" t="str">
        <f t="shared" si="398"/>
        <v>2020_AR43</v>
      </c>
      <c r="C12730" t="s">
        <v>366</v>
      </c>
      <c r="D12730" t="s">
        <v>529</v>
      </c>
      <c r="E12730" s="53" t="str">
        <f t="shared" si="397"/>
        <v>2020_ARLONOKE</v>
      </c>
      <c r="F12730">
        <v>510400</v>
      </c>
      <c r="G12730" s="53">
        <f t="array" ref="G12730">SUM(IF(A12730=A$5:A12730,IF(C12730=C$5:C12730,1,0),0))</f>
        <v>43</v>
      </c>
    </row>
    <row r="12731" spans="1:7" x14ac:dyDescent="0.25">
      <c r="A12731" s="52">
        <v>2020</v>
      </c>
      <c r="B12731" s="53" t="str">
        <f t="shared" si="398"/>
        <v>2020_AR44</v>
      </c>
      <c r="C12731" t="s">
        <v>366</v>
      </c>
      <c r="D12731" t="s">
        <v>467</v>
      </c>
      <c r="E12731" s="53" t="str">
        <f t="shared" si="397"/>
        <v>2020_ARMADISON</v>
      </c>
      <c r="F12731">
        <v>510400</v>
      </c>
      <c r="G12731" s="53">
        <f t="array" ref="G12731">SUM(IF(A12731=A$5:A12731,IF(C12731=C$5:C12731,1,0),0))</f>
        <v>44</v>
      </c>
    </row>
    <row r="12732" spans="1:7" x14ac:dyDescent="0.25">
      <c r="A12732" s="52">
        <v>2020</v>
      </c>
      <c r="B12732" s="53" t="str">
        <f t="shared" si="398"/>
        <v>2020_AR45</v>
      </c>
      <c r="C12732" t="s">
        <v>366</v>
      </c>
      <c r="D12732" t="s">
        <v>469</v>
      </c>
      <c r="E12732" s="53" t="str">
        <f t="shared" si="397"/>
        <v>2020_ARMARION</v>
      </c>
      <c r="F12732">
        <v>510400</v>
      </c>
      <c r="G12732" s="53">
        <f t="array" ref="G12732">SUM(IF(A12732=A$5:A12732,IF(C12732=C$5:C12732,1,0),0))</f>
        <v>45</v>
      </c>
    </row>
    <row r="12733" spans="1:7" x14ac:dyDescent="0.25">
      <c r="A12733" s="52">
        <v>2020</v>
      </c>
      <c r="B12733" s="53" t="str">
        <f t="shared" si="398"/>
        <v>2020_AR46</v>
      </c>
      <c r="C12733" t="s">
        <v>366</v>
      </c>
      <c r="D12733" t="s">
        <v>530</v>
      </c>
      <c r="E12733" s="53" t="str">
        <f t="shared" si="397"/>
        <v>2020_ARMILLER</v>
      </c>
      <c r="F12733">
        <v>510400</v>
      </c>
      <c r="G12733" s="53">
        <f t="array" ref="G12733">SUM(IF(A12733=A$5:A12733,IF(C12733=C$5:C12733,1,0),0))</f>
        <v>46</v>
      </c>
    </row>
    <row r="12734" spans="1:7" x14ac:dyDescent="0.25">
      <c r="A12734" s="52">
        <v>2020</v>
      </c>
      <c r="B12734" s="53" t="str">
        <f t="shared" si="398"/>
        <v>2020_AR47</v>
      </c>
      <c r="C12734" t="s">
        <v>366</v>
      </c>
      <c r="D12734" t="s">
        <v>102</v>
      </c>
      <c r="E12734" s="53" t="str">
        <f t="shared" si="397"/>
        <v>2020_ARMISSISSIPPI</v>
      </c>
      <c r="F12734">
        <v>510400</v>
      </c>
      <c r="G12734" s="53">
        <f t="array" ref="G12734">SUM(IF(A12734=A$5:A12734,IF(C12734=C$5:C12734,1,0),0))</f>
        <v>47</v>
      </c>
    </row>
    <row r="12735" spans="1:7" x14ac:dyDescent="0.25">
      <c r="A12735" s="52">
        <v>2020</v>
      </c>
      <c r="B12735" s="53" t="str">
        <f t="shared" si="398"/>
        <v>2020_AR48</v>
      </c>
      <c r="C12735" t="s">
        <v>366</v>
      </c>
      <c r="D12735" t="s">
        <v>210</v>
      </c>
      <c r="E12735" s="53" t="str">
        <f t="shared" si="397"/>
        <v>2020_ARMONROE</v>
      </c>
      <c r="F12735">
        <v>510400</v>
      </c>
      <c r="G12735" s="53">
        <f t="array" ref="G12735">SUM(IF(A12735=A$5:A12735,IF(C12735=C$5:C12735,1,0),0))</f>
        <v>48</v>
      </c>
    </row>
    <row r="12736" spans="1:7" x14ac:dyDescent="0.25">
      <c r="A12736" s="52">
        <v>2020</v>
      </c>
      <c r="B12736" s="53" t="str">
        <f t="shared" si="398"/>
        <v>2020_AR49</v>
      </c>
      <c r="C12736" t="s">
        <v>366</v>
      </c>
      <c r="D12736" t="s">
        <v>232</v>
      </c>
      <c r="E12736" s="53" t="str">
        <f t="shared" si="397"/>
        <v>2020_ARMONTGOMERY</v>
      </c>
      <c r="F12736">
        <v>510400</v>
      </c>
      <c r="G12736" s="53">
        <f t="array" ref="G12736">SUM(IF(A12736=A$5:A12736,IF(C12736=C$5:C12736,1,0),0))</f>
        <v>49</v>
      </c>
    </row>
    <row r="12737" spans="1:7" x14ac:dyDescent="0.25">
      <c r="A12737" s="52">
        <v>2020</v>
      </c>
      <c r="B12737" s="53" t="str">
        <f t="shared" si="398"/>
        <v>2020_AR50</v>
      </c>
      <c r="C12737" t="s">
        <v>366</v>
      </c>
      <c r="D12737" t="s">
        <v>106</v>
      </c>
      <c r="E12737" s="53" t="str">
        <f t="shared" si="397"/>
        <v>2020_ARNEVADA</v>
      </c>
      <c r="F12737">
        <v>510400</v>
      </c>
      <c r="G12737" s="53">
        <f t="array" ref="G12737">SUM(IF(A12737=A$5:A12737,IF(C12737=C$5:C12737,1,0),0))</f>
        <v>50</v>
      </c>
    </row>
    <row r="12738" spans="1:7" x14ac:dyDescent="0.25">
      <c r="A12738" s="52">
        <v>2020</v>
      </c>
      <c r="B12738" s="53" t="str">
        <f t="shared" si="398"/>
        <v>2020_AR51</v>
      </c>
      <c r="C12738" t="s">
        <v>366</v>
      </c>
      <c r="D12738" t="s">
        <v>531</v>
      </c>
      <c r="E12738" s="53" t="str">
        <f t="shared" si="397"/>
        <v>2020_ARNEWTON</v>
      </c>
      <c r="F12738">
        <v>510400</v>
      </c>
      <c r="G12738" s="53">
        <f t="array" ref="G12738">SUM(IF(A12738=A$5:A12738,IF(C12738=C$5:C12738,1,0),0))</f>
        <v>51</v>
      </c>
    </row>
    <row r="12739" spans="1:7" x14ac:dyDescent="0.25">
      <c r="A12739" s="52">
        <v>2020</v>
      </c>
      <c r="B12739" s="53" t="str">
        <f t="shared" si="398"/>
        <v>2020_AR52</v>
      </c>
      <c r="C12739" t="s">
        <v>366</v>
      </c>
      <c r="D12739" t="s">
        <v>532</v>
      </c>
      <c r="E12739" s="53" t="str">
        <f t="shared" si="397"/>
        <v>2020_AROUACHITA</v>
      </c>
      <c r="F12739">
        <v>510400</v>
      </c>
      <c r="G12739" s="53">
        <f t="array" ref="G12739">SUM(IF(A12739=A$5:A12739,IF(C12739=C$5:C12739,1,0),0))</f>
        <v>52</v>
      </c>
    </row>
    <row r="12740" spans="1:7" x14ac:dyDescent="0.25">
      <c r="A12740" s="52">
        <v>2020</v>
      </c>
      <c r="B12740" s="53" t="str">
        <f t="shared" si="398"/>
        <v>2020_AR53</v>
      </c>
      <c r="C12740" t="s">
        <v>366</v>
      </c>
      <c r="D12740" t="s">
        <v>473</v>
      </c>
      <c r="E12740" s="53" t="str">
        <f t="shared" si="397"/>
        <v>2020_ARPERRY</v>
      </c>
      <c r="F12740">
        <v>510400</v>
      </c>
      <c r="G12740" s="53">
        <f t="array" ref="G12740">SUM(IF(A12740=A$5:A12740,IF(C12740=C$5:C12740,1,0),0))</f>
        <v>53</v>
      </c>
    </row>
    <row r="12741" spans="1:7" x14ac:dyDescent="0.25">
      <c r="A12741" s="52">
        <v>2020</v>
      </c>
      <c r="B12741" s="53" t="str">
        <f t="shared" si="398"/>
        <v>2020_AR54</v>
      </c>
      <c r="C12741" t="s">
        <v>366</v>
      </c>
      <c r="D12741" t="s">
        <v>533</v>
      </c>
      <c r="E12741" s="53" t="str">
        <f t="shared" si="397"/>
        <v>2020_ARPHILLIPS</v>
      </c>
      <c r="F12741">
        <v>510400</v>
      </c>
      <c r="G12741" s="53">
        <f t="array" ref="G12741">SUM(IF(A12741=A$5:A12741,IF(C12741=C$5:C12741,1,0),0))</f>
        <v>54</v>
      </c>
    </row>
    <row r="12742" spans="1:7" x14ac:dyDescent="0.25">
      <c r="A12742" s="52">
        <v>2020</v>
      </c>
      <c r="B12742" s="53" t="str">
        <f t="shared" si="398"/>
        <v>2020_AR55</v>
      </c>
      <c r="C12742" t="s">
        <v>366</v>
      </c>
      <c r="D12742" t="s">
        <v>277</v>
      </c>
      <c r="E12742" s="53" t="str">
        <f t="shared" ref="E12742:E12805" si="399">A12742&amp;"_"&amp;C12742&amp;D12742</f>
        <v>2020_ARPIKE</v>
      </c>
      <c r="F12742">
        <v>510400</v>
      </c>
      <c r="G12742" s="53">
        <f t="array" ref="G12742">SUM(IF(A12742=A$5:A12742,IF(C12742=C$5:C12742,1,0),0))</f>
        <v>55</v>
      </c>
    </row>
    <row r="12743" spans="1:7" x14ac:dyDescent="0.25">
      <c r="A12743" s="52">
        <v>2020</v>
      </c>
      <c r="B12743" s="53" t="str">
        <f t="shared" si="398"/>
        <v>2020_AR56</v>
      </c>
      <c r="C12743" t="s">
        <v>366</v>
      </c>
      <c r="D12743" t="s">
        <v>534</v>
      </c>
      <c r="E12743" s="53" t="str">
        <f t="shared" si="399"/>
        <v>2020_ARPOINSETT</v>
      </c>
      <c r="F12743">
        <v>510400</v>
      </c>
      <c r="G12743" s="53">
        <f t="array" ref="G12743">SUM(IF(A12743=A$5:A12743,IF(C12743=C$5:C12743,1,0),0))</f>
        <v>56</v>
      </c>
    </row>
    <row r="12744" spans="1:7" x14ac:dyDescent="0.25">
      <c r="A12744" s="52">
        <v>2020</v>
      </c>
      <c r="B12744" s="53" t="str">
        <f t="shared" si="398"/>
        <v>2020_AR57</v>
      </c>
      <c r="C12744" t="s">
        <v>366</v>
      </c>
      <c r="D12744" t="s">
        <v>535</v>
      </c>
      <c r="E12744" s="53" t="str">
        <f t="shared" si="399"/>
        <v>2020_ARPOLK</v>
      </c>
      <c r="F12744">
        <v>510400</v>
      </c>
      <c r="G12744" s="53">
        <f t="array" ref="G12744">SUM(IF(A12744=A$5:A12744,IF(C12744=C$5:C12744,1,0),0))</f>
        <v>57</v>
      </c>
    </row>
    <row r="12745" spans="1:7" x14ac:dyDescent="0.25">
      <c r="A12745" s="52">
        <v>2020</v>
      </c>
      <c r="B12745" s="53" t="str">
        <f t="shared" si="398"/>
        <v>2020_AR58</v>
      </c>
      <c r="C12745" t="s">
        <v>366</v>
      </c>
      <c r="D12745" t="s">
        <v>536</v>
      </c>
      <c r="E12745" s="53" t="str">
        <f t="shared" si="399"/>
        <v>2020_ARPOPE</v>
      </c>
      <c r="F12745">
        <v>510400</v>
      </c>
      <c r="G12745" s="53">
        <f t="array" ref="G12745">SUM(IF(A12745=A$5:A12745,IF(C12745=C$5:C12745,1,0),0))</f>
        <v>58</v>
      </c>
    </row>
    <row r="12746" spans="1:7" x14ac:dyDescent="0.25">
      <c r="A12746" s="52">
        <v>2020</v>
      </c>
      <c r="B12746" s="53" t="str">
        <f t="shared" si="398"/>
        <v>2020_AR59</v>
      </c>
      <c r="C12746" t="s">
        <v>366</v>
      </c>
      <c r="D12746" t="s">
        <v>537</v>
      </c>
      <c r="E12746" s="53" t="str">
        <f t="shared" si="399"/>
        <v>2020_ARPRAIRIE</v>
      </c>
      <c r="F12746">
        <v>510400</v>
      </c>
      <c r="G12746" s="53">
        <f t="array" ref="G12746">SUM(IF(A12746=A$5:A12746,IF(C12746=C$5:C12746,1,0),0))</f>
        <v>59</v>
      </c>
    </row>
    <row r="12747" spans="1:7" x14ac:dyDescent="0.25">
      <c r="A12747" s="52">
        <v>2020</v>
      </c>
      <c r="B12747" s="53" t="str">
        <f t="shared" si="398"/>
        <v>2020_AR60</v>
      </c>
      <c r="C12747" t="s">
        <v>366</v>
      </c>
      <c r="D12747" t="s">
        <v>538</v>
      </c>
      <c r="E12747" s="53" t="str">
        <f t="shared" si="399"/>
        <v>2020_ARPULASKI</v>
      </c>
      <c r="F12747">
        <v>510400</v>
      </c>
      <c r="G12747" s="53">
        <f t="array" ref="G12747">SUM(IF(A12747=A$5:A12747,IF(C12747=C$5:C12747,1,0),0))</f>
        <v>60</v>
      </c>
    </row>
    <row r="12748" spans="1:7" x14ac:dyDescent="0.25">
      <c r="A12748" s="52">
        <v>2020</v>
      </c>
      <c r="B12748" s="53" t="str">
        <f t="shared" si="398"/>
        <v>2020_AR61</v>
      </c>
      <c r="C12748" t="s">
        <v>366</v>
      </c>
      <c r="D12748" t="s">
        <v>475</v>
      </c>
      <c r="E12748" s="53" t="str">
        <f t="shared" si="399"/>
        <v>2020_ARRANDOLPH</v>
      </c>
      <c r="F12748">
        <v>510400</v>
      </c>
      <c r="G12748" s="53">
        <f t="array" ref="G12748">SUM(IF(A12748=A$5:A12748,IF(C12748=C$5:C12748,1,0),0))</f>
        <v>61</v>
      </c>
    </row>
    <row r="12749" spans="1:7" x14ac:dyDescent="0.25">
      <c r="A12749" s="52">
        <v>2020</v>
      </c>
      <c r="B12749" s="53" t="str">
        <f t="shared" si="398"/>
        <v>2020_AR62</v>
      </c>
      <c r="C12749" t="s">
        <v>366</v>
      </c>
      <c r="D12749" t="s">
        <v>539</v>
      </c>
      <c r="E12749" s="53" t="str">
        <f t="shared" si="399"/>
        <v>2020_ARST. FRANCIS</v>
      </c>
      <c r="F12749">
        <v>510400</v>
      </c>
      <c r="G12749" s="53">
        <f t="array" ref="G12749">SUM(IF(A12749=A$5:A12749,IF(C12749=C$5:C12749,1,0),0))</f>
        <v>62</v>
      </c>
    </row>
    <row r="12750" spans="1:7" x14ac:dyDescent="0.25">
      <c r="A12750" s="52">
        <v>2020</v>
      </c>
      <c r="B12750" s="53" t="str">
        <f t="shared" si="398"/>
        <v>2020_AR63</v>
      </c>
      <c r="C12750" t="s">
        <v>366</v>
      </c>
      <c r="D12750" t="s">
        <v>540</v>
      </c>
      <c r="E12750" s="53" t="str">
        <f t="shared" si="399"/>
        <v>2020_ARSALINE</v>
      </c>
      <c r="F12750">
        <v>510400</v>
      </c>
      <c r="G12750" s="53">
        <f t="array" ref="G12750">SUM(IF(A12750=A$5:A12750,IF(C12750=C$5:C12750,1,0),0))</f>
        <v>63</v>
      </c>
    </row>
    <row r="12751" spans="1:7" x14ac:dyDescent="0.25">
      <c r="A12751" s="52">
        <v>2020</v>
      </c>
      <c r="B12751" s="53" t="str">
        <f t="shared" si="398"/>
        <v>2020_AR64</v>
      </c>
      <c r="C12751" t="s">
        <v>366</v>
      </c>
      <c r="D12751" t="s">
        <v>541</v>
      </c>
      <c r="E12751" s="53" t="str">
        <f t="shared" si="399"/>
        <v>2020_ARSCOTT</v>
      </c>
      <c r="F12751">
        <v>510400</v>
      </c>
      <c r="G12751" s="53">
        <f t="array" ref="G12751">SUM(IF(A12751=A$5:A12751,IF(C12751=C$5:C12751,1,0),0))</f>
        <v>64</v>
      </c>
    </row>
    <row r="12752" spans="1:7" x14ac:dyDescent="0.25">
      <c r="A12752" s="52">
        <v>2020</v>
      </c>
      <c r="B12752" s="53" t="str">
        <f t="shared" si="398"/>
        <v>2020_AR65</v>
      </c>
      <c r="C12752" t="s">
        <v>366</v>
      </c>
      <c r="D12752" t="s">
        <v>542</v>
      </c>
      <c r="E12752" s="53" t="str">
        <f t="shared" si="399"/>
        <v>2020_ARSEARCY</v>
      </c>
      <c r="F12752">
        <v>510400</v>
      </c>
      <c r="G12752" s="53">
        <f t="array" ref="G12752">SUM(IF(A12752=A$5:A12752,IF(C12752=C$5:C12752,1,0),0))</f>
        <v>65</v>
      </c>
    </row>
    <row r="12753" spans="1:7" x14ac:dyDescent="0.25">
      <c r="A12753" s="52">
        <v>2020</v>
      </c>
      <c r="B12753" s="53" t="str">
        <f t="shared" si="398"/>
        <v>2020_AR66</v>
      </c>
      <c r="C12753" t="s">
        <v>366</v>
      </c>
      <c r="D12753" t="s">
        <v>543</v>
      </c>
      <c r="E12753" s="53" t="str">
        <f t="shared" si="399"/>
        <v>2020_ARSEBASTIAN</v>
      </c>
      <c r="F12753">
        <v>510400</v>
      </c>
      <c r="G12753" s="53">
        <f t="array" ref="G12753">SUM(IF(A12753=A$5:A12753,IF(C12753=C$5:C12753,1,0),0))</f>
        <v>66</v>
      </c>
    </row>
    <row r="12754" spans="1:7" x14ac:dyDescent="0.25">
      <c r="A12754" s="52">
        <v>2020</v>
      </c>
      <c r="B12754" s="53" t="str">
        <f t="shared" si="398"/>
        <v>2020_AR67</v>
      </c>
      <c r="C12754" t="s">
        <v>366</v>
      </c>
      <c r="D12754" t="s">
        <v>544</v>
      </c>
      <c r="E12754" s="53" t="str">
        <f t="shared" si="399"/>
        <v>2020_ARSEVIER</v>
      </c>
      <c r="F12754">
        <v>510400</v>
      </c>
      <c r="G12754" s="53">
        <f t="array" ref="G12754">SUM(IF(A12754=A$5:A12754,IF(C12754=C$5:C12754,1,0),0))</f>
        <v>67</v>
      </c>
    </row>
    <row r="12755" spans="1:7" x14ac:dyDescent="0.25">
      <c r="A12755" s="52">
        <v>2020</v>
      </c>
      <c r="B12755" s="53" t="str">
        <f t="shared" si="398"/>
        <v>2020_AR68</v>
      </c>
      <c r="C12755" t="s">
        <v>366</v>
      </c>
      <c r="D12755" t="s">
        <v>545</v>
      </c>
      <c r="E12755" s="53" t="str">
        <f t="shared" si="399"/>
        <v>2020_ARSHARP</v>
      </c>
      <c r="F12755">
        <v>510400</v>
      </c>
      <c r="G12755" s="53">
        <f t="array" ref="G12755">SUM(IF(A12755=A$5:A12755,IF(C12755=C$5:C12755,1,0),0))</f>
        <v>68</v>
      </c>
    </row>
    <row r="12756" spans="1:7" x14ac:dyDescent="0.25">
      <c r="A12756" s="52">
        <v>2020</v>
      </c>
      <c r="B12756" s="53" t="str">
        <f t="shared" si="398"/>
        <v>2020_AR69</v>
      </c>
      <c r="C12756" t="s">
        <v>366</v>
      </c>
      <c r="D12756" t="s">
        <v>546</v>
      </c>
      <c r="E12756" s="53" t="str">
        <f t="shared" si="399"/>
        <v>2020_ARSTONE</v>
      </c>
      <c r="F12756">
        <v>510400</v>
      </c>
      <c r="G12756" s="53">
        <f t="array" ref="G12756">SUM(IF(A12756=A$5:A12756,IF(C12756=C$5:C12756,1,0),0))</f>
        <v>69</v>
      </c>
    </row>
    <row r="12757" spans="1:7" x14ac:dyDescent="0.25">
      <c r="A12757" s="52">
        <v>2020</v>
      </c>
      <c r="B12757" s="53" t="str">
        <f t="shared" si="398"/>
        <v>2020_AR70</v>
      </c>
      <c r="C12757" t="s">
        <v>366</v>
      </c>
      <c r="D12757" t="s">
        <v>258</v>
      </c>
      <c r="E12757" s="53" t="str">
        <f t="shared" si="399"/>
        <v>2020_ARUNION</v>
      </c>
      <c r="F12757">
        <v>510400</v>
      </c>
      <c r="G12757" s="53">
        <f t="array" ref="G12757">SUM(IF(A12757=A$5:A12757,IF(C12757=C$5:C12757,1,0),0))</f>
        <v>70</v>
      </c>
    </row>
    <row r="12758" spans="1:7" x14ac:dyDescent="0.25">
      <c r="A12758" s="52">
        <v>2020</v>
      </c>
      <c r="B12758" s="53" t="str">
        <f t="shared" si="398"/>
        <v>2020_AR71</v>
      </c>
      <c r="C12758" t="s">
        <v>366</v>
      </c>
      <c r="D12758" t="s">
        <v>547</v>
      </c>
      <c r="E12758" s="53" t="str">
        <f t="shared" si="399"/>
        <v>2020_ARVAN BUREN</v>
      </c>
      <c r="F12758">
        <v>510400</v>
      </c>
      <c r="G12758" s="53">
        <f t="array" ref="G12758">SUM(IF(A12758=A$5:A12758,IF(C12758=C$5:C12758,1,0),0))</f>
        <v>71</v>
      </c>
    </row>
    <row r="12759" spans="1:7" x14ac:dyDescent="0.25">
      <c r="A12759" s="52">
        <v>2020</v>
      </c>
      <c r="B12759" s="53" t="str">
        <f t="shared" si="398"/>
        <v>2020_AR72</v>
      </c>
      <c r="C12759" t="s">
        <v>366</v>
      </c>
      <c r="D12759" t="s">
        <v>125</v>
      </c>
      <c r="E12759" s="53" t="str">
        <f t="shared" si="399"/>
        <v>2020_ARWASHINGTON</v>
      </c>
      <c r="F12759">
        <v>510400</v>
      </c>
      <c r="G12759" s="53">
        <f t="array" ref="G12759">SUM(IF(A12759=A$5:A12759,IF(C12759=C$5:C12759,1,0),0))</f>
        <v>72</v>
      </c>
    </row>
    <row r="12760" spans="1:7" x14ac:dyDescent="0.25">
      <c r="A12760" s="52">
        <v>2020</v>
      </c>
      <c r="B12760" s="53" t="str">
        <f t="shared" si="398"/>
        <v>2020_AR73</v>
      </c>
      <c r="C12760" t="s">
        <v>366</v>
      </c>
      <c r="D12760" t="s">
        <v>548</v>
      </c>
      <c r="E12760" s="53" t="str">
        <f t="shared" si="399"/>
        <v>2020_ARWHITE</v>
      </c>
      <c r="F12760">
        <v>510400</v>
      </c>
      <c r="G12760" s="53">
        <f t="array" ref="G12760">SUM(IF(A12760=A$5:A12760,IF(C12760=C$5:C12760,1,0),0))</f>
        <v>73</v>
      </c>
    </row>
    <row r="12761" spans="1:7" x14ac:dyDescent="0.25">
      <c r="A12761" s="52">
        <v>2020</v>
      </c>
      <c r="B12761" s="53" t="str">
        <f t="shared" si="398"/>
        <v>2020_AR74</v>
      </c>
      <c r="C12761" t="s">
        <v>366</v>
      </c>
      <c r="D12761" t="s">
        <v>549</v>
      </c>
      <c r="E12761" s="53" t="str">
        <f t="shared" si="399"/>
        <v>2020_ARWOODRUFF</v>
      </c>
      <c r="F12761">
        <v>510400</v>
      </c>
      <c r="G12761" s="53">
        <f t="array" ref="G12761">SUM(IF(A12761=A$5:A12761,IF(C12761=C$5:C12761,1,0),0))</f>
        <v>74</v>
      </c>
    </row>
    <row r="12762" spans="1:7" x14ac:dyDescent="0.25">
      <c r="A12762" s="52">
        <v>2020</v>
      </c>
      <c r="B12762" s="53" t="str">
        <f t="shared" si="398"/>
        <v>2020_AR75</v>
      </c>
      <c r="C12762" t="s">
        <v>366</v>
      </c>
      <c r="D12762" t="s">
        <v>550</v>
      </c>
      <c r="E12762" s="53" t="str">
        <f t="shared" si="399"/>
        <v>2020_ARYELL</v>
      </c>
      <c r="F12762">
        <v>510400</v>
      </c>
      <c r="G12762" s="53">
        <f t="array" ref="G12762">SUM(IF(A12762=A$5:A12762,IF(C12762=C$5:C12762,1,0),0))</f>
        <v>75</v>
      </c>
    </row>
    <row r="12763" spans="1:7" x14ac:dyDescent="0.25">
      <c r="A12763" s="52">
        <v>2020</v>
      </c>
      <c r="B12763" s="53" t="str">
        <f t="shared" si="398"/>
        <v>2020_CA1</v>
      </c>
      <c r="C12763" t="s">
        <v>159</v>
      </c>
      <c r="D12763" t="s">
        <v>160</v>
      </c>
      <c r="E12763" s="53" t="str">
        <f t="shared" si="399"/>
        <v>2020_CAALAMEDA</v>
      </c>
      <c r="F12763">
        <v>765600</v>
      </c>
      <c r="G12763" s="53">
        <f t="array" ref="G12763">SUM(IF(A12763=A$5:A12763,IF(C12763=C$5:C12763,1,0),0))</f>
        <v>1</v>
      </c>
    </row>
    <row r="12764" spans="1:7" x14ac:dyDescent="0.25">
      <c r="A12764" s="52">
        <v>2020</v>
      </c>
      <c r="B12764" s="53" t="str">
        <f t="shared" si="398"/>
        <v>2020_CA2</v>
      </c>
      <c r="C12764" t="s">
        <v>159</v>
      </c>
      <c r="D12764" t="s">
        <v>161</v>
      </c>
      <c r="E12764" s="53" t="str">
        <f t="shared" si="399"/>
        <v>2020_CAALPINE</v>
      </c>
      <c r="F12764">
        <v>510400</v>
      </c>
      <c r="G12764" s="53">
        <f t="array" ref="G12764">SUM(IF(A12764=A$5:A12764,IF(C12764=C$5:C12764,1,0),0))</f>
        <v>2</v>
      </c>
    </row>
    <row r="12765" spans="1:7" x14ac:dyDescent="0.25">
      <c r="A12765" s="52">
        <v>2020</v>
      </c>
      <c r="B12765" s="53" t="str">
        <f t="shared" si="398"/>
        <v>2020_CA3</v>
      </c>
      <c r="C12765" t="s">
        <v>159</v>
      </c>
      <c r="D12765" t="s">
        <v>551</v>
      </c>
      <c r="E12765" s="53" t="str">
        <f t="shared" si="399"/>
        <v>2020_CAAMADOR</v>
      </c>
      <c r="F12765">
        <v>510400</v>
      </c>
      <c r="G12765" s="53">
        <f t="array" ref="G12765">SUM(IF(A12765=A$5:A12765,IF(C12765=C$5:C12765,1,0),0))</f>
        <v>3</v>
      </c>
    </row>
    <row r="12766" spans="1:7" x14ac:dyDescent="0.25">
      <c r="A12766" s="52">
        <v>2020</v>
      </c>
      <c r="B12766" s="53" t="str">
        <f t="shared" si="398"/>
        <v>2020_CA4</v>
      </c>
      <c r="C12766" t="s">
        <v>159</v>
      </c>
      <c r="D12766" t="s">
        <v>552</v>
      </c>
      <c r="E12766" s="53" t="str">
        <f t="shared" si="399"/>
        <v>2020_CABUTTE</v>
      </c>
      <c r="F12766">
        <v>510400</v>
      </c>
      <c r="G12766" s="53">
        <f t="array" ref="G12766">SUM(IF(A12766=A$5:A12766,IF(C12766=C$5:C12766,1,0),0))</f>
        <v>4</v>
      </c>
    </row>
    <row r="12767" spans="1:7" x14ac:dyDescent="0.25">
      <c r="A12767" s="52">
        <v>2020</v>
      </c>
      <c r="B12767" s="53" t="str">
        <f t="shared" si="398"/>
        <v>2020_CA5</v>
      </c>
      <c r="C12767" t="s">
        <v>159</v>
      </c>
      <c r="D12767" t="s">
        <v>553</v>
      </c>
      <c r="E12767" s="53" t="str">
        <f t="shared" si="399"/>
        <v>2020_CACALAVERAS</v>
      </c>
      <c r="F12767">
        <v>510400</v>
      </c>
      <c r="G12767" s="53">
        <f t="array" ref="G12767">SUM(IF(A12767=A$5:A12767,IF(C12767=C$5:C12767,1,0),0))</f>
        <v>5</v>
      </c>
    </row>
    <row r="12768" spans="1:7" x14ac:dyDescent="0.25">
      <c r="A12768" s="52">
        <v>2020</v>
      </c>
      <c r="B12768" s="53" t="str">
        <f t="shared" si="398"/>
        <v>2020_CA6</v>
      </c>
      <c r="C12768" t="s">
        <v>159</v>
      </c>
      <c r="D12768" t="s">
        <v>554</v>
      </c>
      <c r="E12768" s="53" t="str">
        <f t="shared" si="399"/>
        <v>2020_CACOLUSA</v>
      </c>
      <c r="F12768">
        <v>510400</v>
      </c>
      <c r="G12768" s="53">
        <f t="array" ref="G12768">SUM(IF(A12768=A$5:A12768,IF(C12768=C$5:C12768,1,0),0))</f>
        <v>6</v>
      </c>
    </row>
    <row r="12769" spans="1:7" x14ac:dyDescent="0.25">
      <c r="A12769" s="52">
        <v>2020</v>
      </c>
      <c r="B12769" s="53" t="str">
        <f t="shared" si="398"/>
        <v>2020_CA7</v>
      </c>
      <c r="C12769" t="s">
        <v>159</v>
      </c>
      <c r="D12769" t="s">
        <v>162</v>
      </c>
      <c r="E12769" s="53" t="str">
        <f t="shared" si="399"/>
        <v>2020_CACONTRA COSTA</v>
      </c>
      <c r="F12769">
        <v>765600</v>
      </c>
      <c r="G12769" s="53">
        <f t="array" ref="G12769">SUM(IF(A12769=A$5:A12769,IF(C12769=C$5:C12769,1,0),0))</f>
        <v>7</v>
      </c>
    </row>
    <row r="12770" spans="1:7" x14ac:dyDescent="0.25">
      <c r="A12770" s="52">
        <v>2020</v>
      </c>
      <c r="B12770" s="53" t="str">
        <f t="shared" ref="B12770:B12833" si="400">A12770&amp;"_"&amp;C12770&amp;G12770</f>
        <v>2020_CA8</v>
      </c>
      <c r="C12770" t="s">
        <v>159</v>
      </c>
      <c r="D12770" t="s">
        <v>555</v>
      </c>
      <c r="E12770" s="53" t="str">
        <f t="shared" si="399"/>
        <v>2020_CADEL NORTE</v>
      </c>
      <c r="F12770">
        <v>510400</v>
      </c>
      <c r="G12770" s="53">
        <f t="array" ref="G12770">SUM(IF(A12770=A$5:A12770,IF(C12770=C$5:C12770,1,0),0))</f>
        <v>8</v>
      </c>
    </row>
    <row r="12771" spans="1:7" x14ac:dyDescent="0.25">
      <c r="A12771" s="52">
        <v>2020</v>
      </c>
      <c r="B12771" s="53" t="str">
        <f t="shared" si="400"/>
        <v>2020_CA9</v>
      </c>
      <c r="C12771" t="s">
        <v>159</v>
      </c>
      <c r="D12771" t="s">
        <v>163</v>
      </c>
      <c r="E12771" s="53" t="str">
        <f t="shared" si="399"/>
        <v>2020_CAEL DORADO</v>
      </c>
      <c r="F12771">
        <v>569250</v>
      </c>
      <c r="G12771" s="53">
        <f t="array" ref="G12771">SUM(IF(A12771=A$5:A12771,IF(C12771=C$5:C12771,1,0),0))</f>
        <v>9</v>
      </c>
    </row>
    <row r="12772" spans="1:7" x14ac:dyDescent="0.25">
      <c r="A12772" s="52">
        <v>2020</v>
      </c>
      <c r="B12772" s="53" t="str">
        <f t="shared" si="400"/>
        <v>2020_CA10</v>
      </c>
      <c r="C12772" t="s">
        <v>159</v>
      </c>
      <c r="D12772" t="s">
        <v>556</v>
      </c>
      <c r="E12772" s="53" t="str">
        <f t="shared" si="399"/>
        <v>2020_CAFRESNO</v>
      </c>
      <c r="F12772">
        <v>510400</v>
      </c>
      <c r="G12772" s="53">
        <f t="array" ref="G12772">SUM(IF(A12772=A$5:A12772,IF(C12772=C$5:C12772,1,0),0))</f>
        <v>10</v>
      </c>
    </row>
    <row r="12773" spans="1:7" x14ac:dyDescent="0.25">
      <c r="A12773" s="52">
        <v>2020</v>
      </c>
      <c r="B12773" s="53" t="str">
        <f t="shared" si="400"/>
        <v>2020_CA11</v>
      </c>
      <c r="C12773" t="s">
        <v>159</v>
      </c>
      <c r="D12773" t="s">
        <v>557</v>
      </c>
      <c r="E12773" s="53" t="str">
        <f t="shared" si="399"/>
        <v>2020_CAGLENN</v>
      </c>
      <c r="F12773">
        <v>510400</v>
      </c>
      <c r="G12773" s="53">
        <f t="array" ref="G12773">SUM(IF(A12773=A$5:A12773,IF(C12773=C$5:C12773,1,0),0))</f>
        <v>11</v>
      </c>
    </row>
    <row r="12774" spans="1:7" x14ac:dyDescent="0.25">
      <c r="A12774" s="52">
        <v>2020</v>
      </c>
      <c r="B12774" s="53" t="str">
        <f t="shared" si="400"/>
        <v>2020_CA12</v>
      </c>
      <c r="C12774" t="s">
        <v>159</v>
      </c>
      <c r="D12774" t="s">
        <v>558</v>
      </c>
      <c r="E12774" s="53" t="str">
        <f t="shared" si="399"/>
        <v>2020_CAHUMBOLDT</v>
      </c>
      <c r="F12774">
        <v>510400</v>
      </c>
      <c r="G12774" s="53">
        <f t="array" ref="G12774">SUM(IF(A12774=A$5:A12774,IF(C12774=C$5:C12774,1,0),0))</f>
        <v>12</v>
      </c>
    </row>
    <row r="12775" spans="1:7" x14ac:dyDescent="0.25">
      <c r="A12775" s="52">
        <v>2020</v>
      </c>
      <c r="B12775" s="53" t="str">
        <f t="shared" si="400"/>
        <v>2020_CA13</v>
      </c>
      <c r="C12775" t="s">
        <v>159</v>
      </c>
      <c r="D12775" t="s">
        <v>559</v>
      </c>
      <c r="E12775" s="53" t="str">
        <f t="shared" si="399"/>
        <v>2020_CAIMPERIAL</v>
      </c>
      <c r="F12775">
        <v>510400</v>
      </c>
      <c r="G12775" s="53">
        <f t="array" ref="G12775">SUM(IF(A12775=A$5:A12775,IF(C12775=C$5:C12775,1,0),0))</f>
        <v>13</v>
      </c>
    </row>
    <row r="12776" spans="1:7" x14ac:dyDescent="0.25">
      <c r="A12776" s="52">
        <v>2020</v>
      </c>
      <c r="B12776" s="53" t="str">
        <f t="shared" si="400"/>
        <v>2020_CA14</v>
      </c>
      <c r="C12776" t="s">
        <v>159</v>
      </c>
      <c r="D12776" t="s">
        <v>560</v>
      </c>
      <c r="E12776" s="53" t="str">
        <f t="shared" si="399"/>
        <v>2020_CAINYO</v>
      </c>
      <c r="F12776">
        <v>510400</v>
      </c>
      <c r="G12776" s="53">
        <f t="array" ref="G12776">SUM(IF(A12776=A$5:A12776,IF(C12776=C$5:C12776,1,0),0))</f>
        <v>14</v>
      </c>
    </row>
    <row r="12777" spans="1:7" x14ac:dyDescent="0.25">
      <c r="A12777" s="52">
        <v>2020</v>
      </c>
      <c r="B12777" s="53" t="str">
        <f t="shared" si="400"/>
        <v>2020_CA15</v>
      </c>
      <c r="C12777" t="s">
        <v>159</v>
      </c>
      <c r="D12777" t="s">
        <v>561</v>
      </c>
      <c r="E12777" s="53" t="str">
        <f t="shared" si="399"/>
        <v>2020_CAKERN</v>
      </c>
      <c r="F12777">
        <v>510400</v>
      </c>
      <c r="G12777" s="53">
        <f t="array" ref="G12777">SUM(IF(A12777=A$5:A12777,IF(C12777=C$5:C12777,1,0),0))</f>
        <v>15</v>
      </c>
    </row>
    <row r="12778" spans="1:7" x14ac:dyDescent="0.25">
      <c r="A12778" s="52">
        <v>2020</v>
      </c>
      <c r="B12778" s="53" t="str">
        <f t="shared" si="400"/>
        <v>2020_CA16</v>
      </c>
      <c r="C12778" t="s">
        <v>159</v>
      </c>
      <c r="D12778" t="s">
        <v>262</v>
      </c>
      <c r="E12778" s="53" t="str">
        <f t="shared" si="399"/>
        <v>2020_CAKINGS</v>
      </c>
      <c r="F12778">
        <v>510400</v>
      </c>
      <c r="G12778" s="53">
        <f t="array" ref="G12778">SUM(IF(A12778=A$5:A12778,IF(C12778=C$5:C12778,1,0),0))</f>
        <v>16</v>
      </c>
    </row>
    <row r="12779" spans="1:7" x14ac:dyDescent="0.25">
      <c r="A12779" s="52">
        <v>2020</v>
      </c>
      <c r="B12779" s="53" t="str">
        <f t="shared" si="400"/>
        <v>2020_CA17</v>
      </c>
      <c r="C12779" t="s">
        <v>159</v>
      </c>
      <c r="D12779" t="s">
        <v>197</v>
      </c>
      <c r="E12779" s="53" t="str">
        <f t="shared" si="399"/>
        <v>2020_CALAKE</v>
      </c>
      <c r="F12779">
        <v>510400</v>
      </c>
      <c r="G12779" s="53">
        <f t="array" ref="G12779">SUM(IF(A12779=A$5:A12779,IF(C12779=C$5:C12779,1,0),0))</f>
        <v>17</v>
      </c>
    </row>
    <row r="12780" spans="1:7" x14ac:dyDescent="0.25">
      <c r="A12780" s="52">
        <v>2020</v>
      </c>
      <c r="B12780" s="53" t="str">
        <f t="shared" si="400"/>
        <v>2020_CA18</v>
      </c>
      <c r="C12780" t="s">
        <v>159</v>
      </c>
      <c r="D12780" t="s">
        <v>562</v>
      </c>
      <c r="E12780" s="53" t="str">
        <f t="shared" si="399"/>
        <v>2020_CALASSEN</v>
      </c>
      <c r="F12780">
        <v>510400</v>
      </c>
      <c r="G12780" s="53">
        <f t="array" ref="G12780">SUM(IF(A12780=A$5:A12780,IF(C12780=C$5:C12780,1,0),0))</f>
        <v>18</v>
      </c>
    </row>
    <row r="12781" spans="1:7" x14ac:dyDescent="0.25">
      <c r="A12781" s="52">
        <v>2020</v>
      </c>
      <c r="B12781" s="53" t="str">
        <f t="shared" si="400"/>
        <v>2020_CA19</v>
      </c>
      <c r="C12781" t="s">
        <v>159</v>
      </c>
      <c r="D12781" t="s">
        <v>164</v>
      </c>
      <c r="E12781" s="53" t="str">
        <f t="shared" si="399"/>
        <v>2020_CALOS ANGELES</v>
      </c>
      <c r="F12781">
        <v>765600</v>
      </c>
      <c r="G12781" s="53">
        <f t="array" ref="G12781">SUM(IF(A12781=A$5:A12781,IF(C12781=C$5:C12781,1,0),0))</f>
        <v>19</v>
      </c>
    </row>
    <row r="12782" spans="1:7" x14ac:dyDescent="0.25">
      <c r="A12782" s="52">
        <v>2020</v>
      </c>
      <c r="B12782" s="53" t="str">
        <f t="shared" si="400"/>
        <v>2020_CA20</v>
      </c>
      <c r="C12782" t="s">
        <v>159</v>
      </c>
      <c r="D12782" t="s">
        <v>563</v>
      </c>
      <c r="E12782" s="53" t="str">
        <f t="shared" si="399"/>
        <v>2020_CAMADERA</v>
      </c>
      <c r="F12782">
        <v>510400</v>
      </c>
      <c r="G12782" s="53">
        <f t="array" ref="G12782">SUM(IF(A12782=A$5:A12782,IF(C12782=C$5:C12782,1,0),0))</f>
        <v>20</v>
      </c>
    </row>
    <row r="12783" spans="1:7" x14ac:dyDescent="0.25">
      <c r="A12783" s="52">
        <v>2020</v>
      </c>
      <c r="B12783" s="53" t="str">
        <f t="shared" si="400"/>
        <v>2020_CA21</v>
      </c>
      <c r="C12783" t="s">
        <v>159</v>
      </c>
      <c r="D12783" t="s">
        <v>165</v>
      </c>
      <c r="E12783" s="53" t="str">
        <f t="shared" si="399"/>
        <v>2020_CAMARIN</v>
      </c>
      <c r="F12783">
        <v>765600</v>
      </c>
      <c r="G12783" s="53">
        <f t="array" ref="G12783">SUM(IF(A12783=A$5:A12783,IF(C12783=C$5:C12783,1,0),0))</f>
        <v>21</v>
      </c>
    </row>
    <row r="12784" spans="1:7" x14ac:dyDescent="0.25">
      <c r="A12784" s="52">
        <v>2020</v>
      </c>
      <c r="B12784" s="53" t="str">
        <f t="shared" si="400"/>
        <v>2020_CA22</v>
      </c>
      <c r="C12784" t="s">
        <v>159</v>
      </c>
      <c r="D12784" t="s">
        <v>564</v>
      </c>
      <c r="E12784" s="53" t="str">
        <f t="shared" si="399"/>
        <v>2020_CAMARIPOSA</v>
      </c>
      <c r="F12784">
        <v>510400</v>
      </c>
      <c r="G12784" s="53">
        <f t="array" ref="G12784">SUM(IF(A12784=A$5:A12784,IF(C12784=C$5:C12784,1,0),0))</f>
        <v>22</v>
      </c>
    </row>
    <row r="12785" spans="1:7" x14ac:dyDescent="0.25">
      <c r="A12785" s="52">
        <v>2020</v>
      </c>
      <c r="B12785" s="53" t="str">
        <f t="shared" si="400"/>
        <v>2020_CA23</v>
      </c>
      <c r="C12785" t="s">
        <v>159</v>
      </c>
      <c r="D12785" t="s">
        <v>565</v>
      </c>
      <c r="E12785" s="53" t="str">
        <f t="shared" si="399"/>
        <v>2020_CAMENDOCINO</v>
      </c>
      <c r="F12785">
        <v>510400</v>
      </c>
      <c r="G12785" s="53">
        <f t="array" ref="G12785">SUM(IF(A12785=A$5:A12785,IF(C12785=C$5:C12785,1,0),0))</f>
        <v>23</v>
      </c>
    </row>
    <row r="12786" spans="1:7" x14ac:dyDescent="0.25">
      <c r="A12786" s="52">
        <v>2020</v>
      </c>
      <c r="B12786" s="53" t="str">
        <f t="shared" si="400"/>
        <v>2020_CA24</v>
      </c>
      <c r="C12786" t="s">
        <v>159</v>
      </c>
      <c r="D12786" t="s">
        <v>566</v>
      </c>
      <c r="E12786" s="53" t="str">
        <f t="shared" si="399"/>
        <v>2020_CAMERCED</v>
      </c>
      <c r="F12786">
        <v>510400</v>
      </c>
      <c r="G12786" s="53">
        <f t="array" ref="G12786">SUM(IF(A12786=A$5:A12786,IF(C12786=C$5:C12786,1,0),0))</f>
        <v>24</v>
      </c>
    </row>
    <row r="12787" spans="1:7" x14ac:dyDescent="0.25">
      <c r="A12787" s="52">
        <v>2020</v>
      </c>
      <c r="B12787" s="53" t="str">
        <f t="shared" si="400"/>
        <v>2020_CA25</v>
      </c>
      <c r="C12787" t="s">
        <v>159</v>
      </c>
      <c r="D12787" t="s">
        <v>567</v>
      </c>
      <c r="E12787" s="53" t="str">
        <f t="shared" si="399"/>
        <v>2020_CAMODOC</v>
      </c>
      <c r="F12787">
        <v>510400</v>
      </c>
      <c r="G12787" s="53">
        <f t="array" ref="G12787">SUM(IF(A12787=A$5:A12787,IF(C12787=C$5:C12787,1,0),0))</f>
        <v>25</v>
      </c>
    </row>
    <row r="12788" spans="1:7" x14ac:dyDescent="0.25">
      <c r="A12788" s="52">
        <v>2020</v>
      </c>
      <c r="B12788" s="53" t="str">
        <f t="shared" si="400"/>
        <v>2020_CA26</v>
      </c>
      <c r="C12788" t="s">
        <v>159</v>
      </c>
      <c r="D12788" t="s">
        <v>166</v>
      </c>
      <c r="E12788" s="53" t="str">
        <f t="shared" si="399"/>
        <v>2020_CAMONO</v>
      </c>
      <c r="F12788">
        <v>529000</v>
      </c>
      <c r="G12788" s="53">
        <f t="array" ref="G12788">SUM(IF(A12788=A$5:A12788,IF(C12788=C$5:C12788,1,0),0))</f>
        <v>26</v>
      </c>
    </row>
    <row r="12789" spans="1:7" x14ac:dyDescent="0.25">
      <c r="A12789" s="52">
        <v>2020</v>
      </c>
      <c r="B12789" s="53" t="str">
        <f t="shared" si="400"/>
        <v>2020_CA27</v>
      </c>
      <c r="C12789" t="s">
        <v>159</v>
      </c>
      <c r="D12789" t="s">
        <v>167</v>
      </c>
      <c r="E12789" s="53" t="str">
        <f t="shared" si="399"/>
        <v>2020_CAMONTEREY</v>
      </c>
      <c r="F12789">
        <v>672750</v>
      </c>
      <c r="G12789" s="53">
        <f t="array" ref="G12789">SUM(IF(A12789=A$5:A12789,IF(C12789=C$5:C12789,1,0),0))</f>
        <v>27</v>
      </c>
    </row>
    <row r="12790" spans="1:7" x14ac:dyDescent="0.25">
      <c r="A12790" s="52">
        <v>2020</v>
      </c>
      <c r="B12790" s="53" t="str">
        <f t="shared" si="400"/>
        <v>2020_CA28</v>
      </c>
      <c r="C12790" t="s">
        <v>159</v>
      </c>
      <c r="D12790" t="s">
        <v>168</v>
      </c>
      <c r="E12790" s="53" t="str">
        <f t="shared" si="399"/>
        <v>2020_CANAPA</v>
      </c>
      <c r="F12790">
        <v>764750</v>
      </c>
      <c r="G12790" s="53">
        <f t="array" ref="G12790">SUM(IF(A12790=A$5:A12790,IF(C12790=C$5:C12790,1,0),0))</f>
        <v>28</v>
      </c>
    </row>
    <row r="12791" spans="1:7" x14ac:dyDescent="0.25">
      <c r="A12791" s="52">
        <v>2020</v>
      </c>
      <c r="B12791" s="53" t="str">
        <f t="shared" si="400"/>
        <v>2020_CA29</v>
      </c>
      <c r="C12791" t="s">
        <v>159</v>
      </c>
      <c r="D12791" t="s">
        <v>106</v>
      </c>
      <c r="E12791" s="53" t="str">
        <f t="shared" si="399"/>
        <v>2020_CANEVADA</v>
      </c>
      <c r="F12791">
        <v>510400</v>
      </c>
      <c r="G12791" s="53">
        <f t="array" ref="G12791">SUM(IF(A12791=A$5:A12791,IF(C12791=C$5:C12791,1,0),0))</f>
        <v>29</v>
      </c>
    </row>
    <row r="12792" spans="1:7" x14ac:dyDescent="0.25">
      <c r="A12792" s="52">
        <v>2020</v>
      </c>
      <c r="B12792" s="53" t="str">
        <f t="shared" si="400"/>
        <v>2020_CA30</v>
      </c>
      <c r="C12792" t="s">
        <v>159</v>
      </c>
      <c r="D12792" t="s">
        <v>169</v>
      </c>
      <c r="E12792" s="53" t="str">
        <f t="shared" si="399"/>
        <v>2020_CAORANGE</v>
      </c>
      <c r="F12792">
        <v>765600</v>
      </c>
      <c r="G12792" s="53">
        <f t="array" ref="G12792">SUM(IF(A12792=A$5:A12792,IF(C12792=C$5:C12792,1,0),0))</f>
        <v>30</v>
      </c>
    </row>
    <row r="12793" spans="1:7" x14ac:dyDescent="0.25">
      <c r="A12793" s="52">
        <v>2020</v>
      </c>
      <c r="B12793" s="53" t="str">
        <f t="shared" si="400"/>
        <v>2020_CA31</v>
      </c>
      <c r="C12793" t="s">
        <v>159</v>
      </c>
      <c r="D12793" t="s">
        <v>170</v>
      </c>
      <c r="E12793" s="53" t="str">
        <f t="shared" si="399"/>
        <v>2020_CAPLACER</v>
      </c>
      <c r="F12793">
        <v>569250</v>
      </c>
      <c r="G12793" s="53">
        <f t="array" ref="G12793">SUM(IF(A12793=A$5:A12793,IF(C12793=C$5:C12793,1,0),0))</f>
        <v>31</v>
      </c>
    </row>
    <row r="12794" spans="1:7" x14ac:dyDescent="0.25">
      <c r="A12794" s="52">
        <v>2020</v>
      </c>
      <c r="B12794" s="53" t="str">
        <f t="shared" si="400"/>
        <v>2020_CA32</v>
      </c>
      <c r="C12794" t="s">
        <v>159</v>
      </c>
      <c r="D12794" t="s">
        <v>568</v>
      </c>
      <c r="E12794" s="53" t="str">
        <f t="shared" si="399"/>
        <v>2020_CAPLUMAS</v>
      </c>
      <c r="F12794">
        <v>510400</v>
      </c>
      <c r="G12794" s="53">
        <f t="array" ref="G12794">SUM(IF(A12794=A$5:A12794,IF(C12794=C$5:C12794,1,0),0))</f>
        <v>32</v>
      </c>
    </row>
    <row r="12795" spans="1:7" x14ac:dyDescent="0.25">
      <c r="A12795" s="52">
        <v>2020</v>
      </c>
      <c r="B12795" s="53" t="str">
        <f t="shared" si="400"/>
        <v>2020_CA33</v>
      </c>
      <c r="C12795" t="s">
        <v>159</v>
      </c>
      <c r="D12795" t="s">
        <v>569</v>
      </c>
      <c r="E12795" s="53" t="str">
        <f t="shared" si="399"/>
        <v>2020_CARIVERSIDE</v>
      </c>
      <c r="F12795">
        <v>510400</v>
      </c>
      <c r="G12795" s="53">
        <f t="array" ref="G12795">SUM(IF(A12795=A$5:A12795,IF(C12795=C$5:C12795,1,0),0))</f>
        <v>33</v>
      </c>
    </row>
    <row r="12796" spans="1:7" x14ac:dyDescent="0.25">
      <c r="A12796" s="52">
        <v>2020</v>
      </c>
      <c r="B12796" s="53" t="str">
        <f t="shared" si="400"/>
        <v>2020_CA34</v>
      </c>
      <c r="C12796" t="s">
        <v>159</v>
      </c>
      <c r="D12796" t="s">
        <v>171</v>
      </c>
      <c r="E12796" s="53" t="str">
        <f t="shared" si="399"/>
        <v>2020_CASACRAMENTO</v>
      </c>
      <c r="F12796">
        <v>569250</v>
      </c>
      <c r="G12796" s="53">
        <f t="array" ref="G12796">SUM(IF(A12796=A$5:A12796,IF(C12796=C$5:C12796,1,0),0))</f>
        <v>34</v>
      </c>
    </row>
    <row r="12797" spans="1:7" x14ac:dyDescent="0.25">
      <c r="A12797" s="52">
        <v>2020</v>
      </c>
      <c r="B12797" s="53" t="str">
        <f t="shared" si="400"/>
        <v>2020_CA35</v>
      </c>
      <c r="C12797" t="s">
        <v>159</v>
      </c>
      <c r="D12797" t="s">
        <v>172</v>
      </c>
      <c r="E12797" s="53" t="str">
        <f t="shared" si="399"/>
        <v>2020_CASAN BENITO</v>
      </c>
      <c r="F12797">
        <v>765600</v>
      </c>
      <c r="G12797" s="53">
        <f t="array" ref="G12797">SUM(IF(A12797=A$5:A12797,IF(C12797=C$5:C12797,1,0),0))</f>
        <v>35</v>
      </c>
    </row>
    <row r="12798" spans="1:7" x14ac:dyDescent="0.25">
      <c r="A12798" s="52">
        <v>2020</v>
      </c>
      <c r="B12798" s="53" t="str">
        <f t="shared" si="400"/>
        <v>2020_CA36</v>
      </c>
      <c r="C12798" t="s">
        <v>159</v>
      </c>
      <c r="D12798" t="s">
        <v>570</v>
      </c>
      <c r="E12798" s="53" t="str">
        <f t="shared" si="399"/>
        <v>2020_CASAN BERNARDINO</v>
      </c>
      <c r="F12798">
        <v>510400</v>
      </c>
      <c r="G12798" s="53">
        <f t="array" ref="G12798">SUM(IF(A12798=A$5:A12798,IF(C12798=C$5:C12798,1,0),0))</f>
        <v>36</v>
      </c>
    </row>
    <row r="12799" spans="1:7" x14ac:dyDescent="0.25">
      <c r="A12799" s="52">
        <v>2020</v>
      </c>
      <c r="B12799" s="53" t="str">
        <f t="shared" si="400"/>
        <v>2020_CA37</v>
      </c>
      <c r="C12799" t="s">
        <v>159</v>
      </c>
      <c r="D12799" t="s">
        <v>173</v>
      </c>
      <c r="E12799" s="53" t="str">
        <f t="shared" si="399"/>
        <v>2020_CASAN DIEGO</v>
      </c>
      <c r="F12799">
        <v>701500</v>
      </c>
      <c r="G12799" s="53">
        <f t="array" ref="G12799">SUM(IF(A12799=A$5:A12799,IF(C12799=C$5:C12799,1,0),0))</f>
        <v>37</v>
      </c>
    </row>
    <row r="12800" spans="1:7" x14ac:dyDescent="0.25">
      <c r="A12800" s="52">
        <v>2020</v>
      </c>
      <c r="B12800" s="53" t="str">
        <f t="shared" si="400"/>
        <v>2020_CA38</v>
      </c>
      <c r="C12800" t="s">
        <v>159</v>
      </c>
      <c r="D12800" t="s">
        <v>174</v>
      </c>
      <c r="E12800" s="53" t="str">
        <f t="shared" si="399"/>
        <v>2020_CASAN FRANCISCO</v>
      </c>
      <c r="F12800">
        <v>765600</v>
      </c>
      <c r="G12800" s="53">
        <f t="array" ref="G12800">SUM(IF(A12800=A$5:A12800,IF(C12800=C$5:C12800,1,0),0))</f>
        <v>38</v>
      </c>
    </row>
    <row r="12801" spans="1:7" x14ac:dyDescent="0.25">
      <c r="A12801" s="52">
        <v>2020</v>
      </c>
      <c r="B12801" s="53" t="str">
        <f t="shared" si="400"/>
        <v>2020_CA39</v>
      </c>
      <c r="C12801" t="s">
        <v>159</v>
      </c>
      <c r="D12801" t="s">
        <v>571</v>
      </c>
      <c r="E12801" s="53" t="str">
        <f t="shared" si="399"/>
        <v>2020_CASAN JOAQUIN</v>
      </c>
      <c r="F12801">
        <v>510400</v>
      </c>
      <c r="G12801" s="53">
        <f t="array" ref="G12801">SUM(IF(A12801=A$5:A12801,IF(C12801=C$5:C12801,1,0),0))</f>
        <v>39</v>
      </c>
    </row>
    <row r="12802" spans="1:7" x14ac:dyDescent="0.25">
      <c r="A12802" s="52">
        <v>2020</v>
      </c>
      <c r="B12802" s="53" t="str">
        <f t="shared" si="400"/>
        <v>2020_CA40</v>
      </c>
      <c r="C12802" t="s">
        <v>159</v>
      </c>
      <c r="D12802" t="s">
        <v>175</v>
      </c>
      <c r="E12802" s="53" t="str">
        <f t="shared" si="399"/>
        <v>2020_CASAN LUIS OBISPO</v>
      </c>
      <c r="F12802">
        <v>690000</v>
      </c>
      <c r="G12802" s="53">
        <f t="array" ref="G12802">SUM(IF(A12802=A$5:A12802,IF(C12802=C$5:C12802,1,0),0))</f>
        <v>40</v>
      </c>
    </row>
    <row r="12803" spans="1:7" x14ac:dyDescent="0.25">
      <c r="A12803" s="52">
        <v>2020</v>
      </c>
      <c r="B12803" s="53" t="str">
        <f t="shared" si="400"/>
        <v>2020_CA41</v>
      </c>
      <c r="C12803" t="s">
        <v>159</v>
      </c>
      <c r="D12803" t="s">
        <v>176</v>
      </c>
      <c r="E12803" s="53" t="str">
        <f t="shared" si="399"/>
        <v>2020_CASAN MATEO</v>
      </c>
      <c r="F12803">
        <v>765600</v>
      </c>
      <c r="G12803" s="53">
        <f t="array" ref="G12803">SUM(IF(A12803=A$5:A12803,IF(C12803=C$5:C12803,1,0),0))</f>
        <v>41</v>
      </c>
    </row>
    <row r="12804" spans="1:7" x14ac:dyDescent="0.25">
      <c r="A12804" s="52">
        <v>2020</v>
      </c>
      <c r="B12804" s="53" t="str">
        <f t="shared" si="400"/>
        <v>2020_CA42</v>
      </c>
      <c r="C12804" t="s">
        <v>159</v>
      </c>
      <c r="D12804" t="s">
        <v>177</v>
      </c>
      <c r="E12804" s="53" t="str">
        <f t="shared" si="399"/>
        <v>2020_CASANTA BARBARA</v>
      </c>
      <c r="F12804">
        <v>625500</v>
      </c>
      <c r="G12804" s="53">
        <f t="array" ref="G12804">SUM(IF(A12804=A$5:A12804,IF(C12804=C$5:C12804,1,0),0))</f>
        <v>42</v>
      </c>
    </row>
    <row r="12805" spans="1:7" x14ac:dyDescent="0.25">
      <c r="A12805" s="52">
        <v>2020</v>
      </c>
      <c r="B12805" s="53" t="str">
        <f t="shared" si="400"/>
        <v>2020_CA43</v>
      </c>
      <c r="C12805" t="s">
        <v>159</v>
      </c>
      <c r="D12805" t="s">
        <v>178</v>
      </c>
      <c r="E12805" s="53" t="str">
        <f t="shared" si="399"/>
        <v>2020_CASANTA CLARA</v>
      </c>
      <c r="F12805">
        <v>765600</v>
      </c>
      <c r="G12805" s="53">
        <f t="array" ref="G12805">SUM(IF(A12805=A$5:A12805,IF(C12805=C$5:C12805,1,0),0))</f>
        <v>43</v>
      </c>
    </row>
    <row r="12806" spans="1:7" x14ac:dyDescent="0.25">
      <c r="A12806" s="52">
        <v>2020</v>
      </c>
      <c r="B12806" s="53" t="str">
        <f t="shared" si="400"/>
        <v>2020_CA44</v>
      </c>
      <c r="C12806" t="s">
        <v>159</v>
      </c>
      <c r="D12806" t="s">
        <v>179</v>
      </c>
      <c r="E12806" s="53" t="str">
        <f t="shared" ref="E12806:E12869" si="401">A12806&amp;"_"&amp;C12806&amp;D12806</f>
        <v>2020_CASANTA CRUZ</v>
      </c>
      <c r="F12806">
        <v>765600</v>
      </c>
      <c r="G12806" s="53">
        <f t="array" ref="G12806">SUM(IF(A12806=A$5:A12806,IF(C12806=C$5:C12806,1,0),0))</f>
        <v>44</v>
      </c>
    </row>
    <row r="12807" spans="1:7" x14ac:dyDescent="0.25">
      <c r="A12807" s="52">
        <v>2020</v>
      </c>
      <c r="B12807" s="53" t="str">
        <f t="shared" si="400"/>
        <v>2020_CA45</v>
      </c>
      <c r="C12807" t="s">
        <v>159</v>
      </c>
      <c r="D12807" t="s">
        <v>572</v>
      </c>
      <c r="E12807" s="53" t="str">
        <f t="shared" si="401"/>
        <v>2020_CASHASTA</v>
      </c>
      <c r="F12807">
        <v>510400</v>
      </c>
      <c r="G12807" s="53">
        <f t="array" ref="G12807">SUM(IF(A12807=A$5:A12807,IF(C12807=C$5:C12807,1,0),0))</f>
        <v>45</v>
      </c>
    </row>
    <row r="12808" spans="1:7" x14ac:dyDescent="0.25">
      <c r="A12808" s="52">
        <v>2020</v>
      </c>
      <c r="B12808" s="53" t="str">
        <f t="shared" si="400"/>
        <v>2020_CA46</v>
      </c>
      <c r="C12808" t="s">
        <v>159</v>
      </c>
      <c r="D12808" t="s">
        <v>573</v>
      </c>
      <c r="E12808" s="53" t="str">
        <f t="shared" si="401"/>
        <v>2020_CASIERRA</v>
      </c>
      <c r="F12808">
        <v>510400</v>
      </c>
      <c r="G12808" s="53">
        <f t="array" ref="G12808">SUM(IF(A12808=A$5:A12808,IF(C12808=C$5:C12808,1,0),0))</f>
        <v>46</v>
      </c>
    </row>
    <row r="12809" spans="1:7" x14ac:dyDescent="0.25">
      <c r="A12809" s="52">
        <v>2020</v>
      </c>
      <c r="B12809" s="53" t="str">
        <f t="shared" si="400"/>
        <v>2020_CA47</v>
      </c>
      <c r="C12809" t="s">
        <v>159</v>
      </c>
      <c r="D12809" t="s">
        <v>574</v>
      </c>
      <c r="E12809" s="53" t="str">
        <f t="shared" si="401"/>
        <v>2020_CASISKIYOU</v>
      </c>
      <c r="F12809">
        <v>510400</v>
      </c>
      <c r="G12809" s="53">
        <f t="array" ref="G12809">SUM(IF(A12809=A$5:A12809,IF(C12809=C$5:C12809,1,0),0))</f>
        <v>47</v>
      </c>
    </row>
    <row r="12810" spans="1:7" x14ac:dyDescent="0.25">
      <c r="A12810" s="52">
        <v>2020</v>
      </c>
      <c r="B12810" s="53" t="str">
        <f t="shared" si="400"/>
        <v>2020_CA48</v>
      </c>
      <c r="C12810" t="s">
        <v>159</v>
      </c>
      <c r="D12810" t="s">
        <v>575</v>
      </c>
      <c r="E12810" s="53" t="str">
        <f t="shared" si="401"/>
        <v>2020_CASOLANO</v>
      </c>
      <c r="F12810">
        <v>510400</v>
      </c>
      <c r="G12810" s="53">
        <f t="array" ref="G12810">SUM(IF(A12810=A$5:A12810,IF(C12810=C$5:C12810,1,0),0))</f>
        <v>48</v>
      </c>
    </row>
    <row r="12811" spans="1:7" x14ac:dyDescent="0.25">
      <c r="A12811" s="52">
        <v>2020</v>
      </c>
      <c r="B12811" s="53" t="str">
        <f t="shared" si="400"/>
        <v>2020_CA49</v>
      </c>
      <c r="C12811" t="s">
        <v>159</v>
      </c>
      <c r="D12811" t="s">
        <v>180</v>
      </c>
      <c r="E12811" s="53" t="str">
        <f t="shared" si="401"/>
        <v>2020_CASONOMA</v>
      </c>
      <c r="F12811">
        <v>704950</v>
      </c>
      <c r="G12811" s="53">
        <f t="array" ref="G12811">SUM(IF(A12811=A$5:A12811,IF(C12811=C$5:C12811,1,0),0))</f>
        <v>49</v>
      </c>
    </row>
    <row r="12812" spans="1:7" x14ac:dyDescent="0.25">
      <c r="A12812" s="52">
        <v>2020</v>
      </c>
      <c r="B12812" s="53" t="str">
        <f t="shared" si="400"/>
        <v>2020_CA50</v>
      </c>
      <c r="C12812" t="s">
        <v>159</v>
      </c>
      <c r="D12812" t="s">
        <v>576</v>
      </c>
      <c r="E12812" s="53" t="str">
        <f t="shared" si="401"/>
        <v>2020_CASTANISLAUS</v>
      </c>
      <c r="F12812">
        <v>510400</v>
      </c>
      <c r="G12812" s="53">
        <f t="array" ref="G12812">SUM(IF(A12812=A$5:A12812,IF(C12812=C$5:C12812,1,0),0))</f>
        <v>50</v>
      </c>
    </row>
    <row r="12813" spans="1:7" x14ac:dyDescent="0.25">
      <c r="A12813" s="52">
        <v>2020</v>
      </c>
      <c r="B12813" s="53" t="str">
        <f t="shared" si="400"/>
        <v>2020_CA51</v>
      </c>
      <c r="C12813" t="s">
        <v>159</v>
      </c>
      <c r="D12813" t="s">
        <v>577</v>
      </c>
      <c r="E12813" s="53" t="str">
        <f t="shared" si="401"/>
        <v>2020_CASUTTER</v>
      </c>
      <c r="F12813">
        <v>510400</v>
      </c>
      <c r="G12813" s="53">
        <f t="array" ref="G12813">SUM(IF(A12813=A$5:A12813,IF(C12813=C$5:C12813,1,0),0))</f>
        <v>51</v>
      </c>
    </row>
    <row r="12814" spans="1:7" x14ac:dyDescent="0.25">
      <c r="A12814" s="52">
        <v>2020</v>
      </c>
      <c r="B12814" s="53" t="str">
        <f t="shared" si="400"/>
        <v>2020_CA52</v>
      </c>
      <c r="C12814" t="s">
        <v>159</v>
      </c>
      <c r="D12814" t="s">
        <v>578</v>
      </c>
      <c r="E12814" s="53" t="str">
        <f t="shared" si="401"/>
        <v>2020_CATEHAMA</v>
      </c>
      <c r="F12814">
        <v>510400</v>
      </c>
      <c r="G12814" s="53">
        <f t="array" ref="G12814">SUM(IF(A12814=A$5:A12814,IF(C12814=C$5:C12814,1,0),0))</f>
        <v>52</v>
      </c>
    </row>
    <row r="12815" spans="1:7" x14ac:dyDescent="0.25">
      <c r="A12815" s="52">
        <v>2020</v>
      </c>
      <c r="B12815" s="53" t="str">
        <f t="shared" si="400"/>
        <v>2020_CA53</v>
      </c>
      <c r="C12815" t="s">
        <v>159</v>
      </c>
      <c r="D12815" t="s">
        <v>579</v>
      </c>
      <c r="E12815" s="53" t="str">
        <f t="shared" si="401"/>
        <v>2020_CATRINITY</v>
      </c>
      <c r="F12815">
        <v>510400</v>
      </c>
      <c r="G12815" s="53">
        <f t="array" ref="G12815">SUM(IF(A12815=A$5:A12815,IF(C12815=C$5:C12815,1,0),0))</f>
        <v>53</v>
      </c>
    </row>
    <row r="12816" spans="1:7" x14ac:dyDescent="0.25">
      <c r="A12816" s="52">
        <v>2020</v>
      </c>
      <c r="B12816" s="53" t="str">
        <f t="shared" si="400"/>
        <v>2020_CA54</v>
      </c>
      <c r="C12816" t="s">
        <v>159</v>
      </c>
      <c r="D12816" t="s">
        <v>580</v>
      </c>
      <c r="E12816" s="53" t="str">
        <f t="shared" si="401"/>
        <v>2020_CATULARE</v>
      </c>
      <c r="F12816">
        <v>510400</v>
      </c>
      <c r="G12816" s="53">
        <f t="array" ref="G12816">SUM(IF(A12816=A$5:A12816,IF(C12816=C$5:C12816,1,0),0))</f>
        <v>54</v>
      </c>
    </row>
    <row r="12817" spans="1:7" x14ac:dyDescent="0.25">
      <c r="A12817" s="52">
        <v>2020</v>
      </c>
      <c r="B12817" s="53" t="str">
        <f t="shared" si="400"/>
        <v>2020_CA55</v>
      </c>
      <c r="C12817" t="s">
        <v>159</v>
      </c>
      <c r="D12817" t="s">
        <v>581</v>
      </c>
      <c r="E12817" s="53" t="str">
        <f t="shared" si="401"/>
        <v>2020_CATUOLUMNE</v>
      </c>
      <c r="F12817">
        <v>510400</v>
      </c>
      <c r="G12817" s="53">
        <f t="array" ref="G12817">SUM(IF(A12817=A$5:A12817,IF(C12817=C$5:C12817,1,0),0))</f>
        <v>55</v>
      </c>
    </row>
    <row r="12818" spans="1:7" x14ac:dyDescent="0.25">
      <c r="A12818" s="52">
        <v>2020</v>
      </c>
      <c r="B12818" s="53" t="str">
        <f t="shared" si="400"/>
        <v>2020_CA56</v>
      </c>
      <c r="C12818" t="s">
        <v>159</v>
      </c>
      <c r="D12818" t="s">
        <v>181</v>
      </c>
      <c r="E12818" s="53" t="str">
        <f t="shared" si="401"/>
        <v>2020_CAVENTURA</v>
      </c>
      <c r="F12818">
        <v>713000</v>
      </c>
      <c r="G12818" s="53">
        <f t="array" ref="G12818">SUM(IF(A12818=A$5:A12818,IF(C12818=C$5:C12818,1,0),0))</f>
        <v>56</v>
      </c>
    </row>
    <row r="12819" spans="1:7" x14ac:dyDescent="0.25">
      <c r="A12819" s="52">
        <v>2020</v>
      </c>
      <c r="B12819" s="53" t="str">
        <f t="shared" si="400"/>
        <v>2020_CA57</v>
      </c>
      <c r="C12819" t="s">
        <v>159</v>
      </c>
      <c r="D12819" t="s">
        <v>182</v>
      </c>
      <c r="E12819" s="53" t="str">
        <f t="shared" si="401"/>
        <v>2020_CAYOLO</v>
      </c>
      <c r="F12819">
        <v>569250</v>
      </c>
      <c r="G12819" s="53">
        <f t="array" ref="G12819">SUM(IF(A12819=A$5:A12819,IF(C12819=C$5:C12819,1,0),0))</f>
        <v>57</v>
      </c>
    </row>
    <row r="12820" spans="1:7" x14ac:dyDescent="0.25">
      <c r="A12820" s="52">
        <v>2020</v>
      </c>
      <c r="B12820" s="53" t="str">
        <f t="shared" si="400"/>
        <v>2020_CA58</v>
      </c>
      <c r="C12820" t="s">
        <v>159</v>
      </c>
      <c r="D12820" t="s">
        <v>582</v>
      </c>
      <c r="E12820" s="53" t="str">
        <f t="shared" si="401"/>
        <v>2020_CAYUBA</v>
      </c>
      <c r="F12820">
        <v>510400</v>
      </c>
      <c r="G12820" s="53">
        <f t="array" ref="G12820">SUM(IF(A12820=A$5:A12820,IF(C12820=C$5:C12820,1,0),0))</f>
        <v>58</v>
      </c>
    </row>
    <row r="12821" spans="1:7" x14ac:dyDescent="0.25">
      <c r="A12821" s="52">
        <v>2020</v>
      </c>
      <c r="B12821" s="53" t="str">
        <f t="shared" si="400"/>
        <v>2020_CO1</v>
      </c>
      <c r="C12821" t="s">
        <v>183</v>
      </c>
      <c r="D12821" t="s">
        <v>184</v>
      </c>
      <c r="E12821" s="53" t="str">
        <f t="shared" si="401"/>
        <v>2020_COADAMS</v>
      </c>
      <c r="F12821">
        <v>575000</v>
      </c>
      <c r="G12821" s="53">
        <f t="array" ref="G12821">SUM(IF(A12821=A$5:A12821,IF(C12821=C$5:C12821,1,0),0))</f>
        <v>1</v>
      </c>
    </row>
    <row r="12822" spans="1:7" x14ac:dyDescent="0.25">
      <c r="A12822" s="52">
        <v>2020</v>
      </c>
      <c r="B12822" s="53" t="str">
        <f t="shared" si="400"/>
        <v>2020_CO2</v>
      </c>
      <c r="C12822" t="s">
        <v>183</v>
      </c>
      <c r="D12822" t="s">
        <v>583</v>
      </c>
      <c r="E12822" s="53" t="str">
        <f t="shared" si="401"/>
        <v>2020_COALAMOSA</v>
      </c>
      <c r="F12822">
        <v>510400</v>
      </c>
      <c r="G12822" s="53">
        <f t="array" ref="G12822">SUM(IF(A12822=A$5:A12822,IF(C12822=C$5:C12822,1,0),0))</f>
        <v>2</v>
      </c>
    </row>
    <row r="12823" spans="1:7" x14ac:dyDescent="0.25">
      <c r="A12823" s="52">
        <v>2020</v>
      </c>
      <c r="B12823" s="53" t="str">
        <f t="shared" si="400"/>
        <v>2020_CO3</v>
      </c>
      <c r="C12823" t="s">
        <v>183</v>
      </c>
      <c r="D12823" t="s">
        <v>185</v>
      </c>
      <c r="E12823" s="53" t="str">
        <f t="shared" si="401"/>
        <v>2020_COARAPAHOE</v>
      </c>
      <c r="F12823">
        <v>575000</v>
      </c>
      <c r="G12823" s="53">
        <f t="array" ref="G12823">SUM(IF(A12823=A$5:A12823,IF(C12823=C$5:C12823,1,0),0))</f>
        <v>3</v>
      </c>
    </row>
    <row r="12824" spans="1:7" x14ac:dyDescent="0.25">
      <c r="A12824" s="52">
        <v>2020</v>
      </c>
      <c r="B12824" s="53" t="str">
        <f t="shared" si="400"/>
        <v>2020_CO4</v>
      </c>
      <c r="C12824" t="s">
        <v>183</v>
      </c>
      <c r="D12824" t="s">
        <v>584</v>
      </c>
      <c r="E12824" s="53" t="str">
        <f t="shared" si="401"/>
        <v>2020_COARCHULETA</v>
      </c>
      <c r="F12824">
        <v>510400</v>
      </c>
      <c r="G12824" s="53">
        <f t="array" ref="G12824">SUM(IF(A12824=A$5:A12824,IF(C12824=C$5:C12824,1,0),0))</f>
        <v>4</v>
      </c>
    </row>
    <row r="12825" spans="1:7" x14ac:dyDescent="0.25">
      <c r="A12825" s="52">
        <v>2020</v>
      </c>
      <c r="B12825" s="53" t="str">
        <f t="shared" si="400"/>
        <v>2020_CO5</v>
      </c>
      <c r="C12825" t="s">
        <v>183</v>
      </c>
      <c r="D12825" t="s">
        <v>585</v>
      </c>
      <c r="E12825" s="53" t="str">
        <f t="shared" si="401"/>
        <v>2020_COBACA</v>
      </c>
      <c r="F12825">
        <v>510400</v>
      </c>
      <c r="G12825" s="53">
        <f t="array" ref="G12825">SUM(IF(A12825=A$5:A12825,IF(C12825=C$5:C12825,1,0),0))</f>
        <v>5</v>
      </c>
    </row>
    <row r="12826" spans="1:7" x14ac:dyDescent="0.25">
      <c r="A12826" s="52">
        <v>2020</v>
      </c>
      <c r="B12826" s="53" t="str">
        <f t="shared" si="400"/>
        <v>2020_CO6</v>
      </c>
      <c r="C12826" t="s">
        <v>183</v>
      </c>
      <c r="D12826" t="s">
        <v>586</v>
      </c>
      <c r="E12826" s="53" t="str">
        <f t="shared" si="401"/>
        <v>2020_COBENT</v>
      </c>
      <c r="F12826">
        <v>510400</v>
      </c>
      <c r="G12826" s="53">
        <f t="array" ref="G12826">SUM(IF(A12826=A$5:A12826,IF(C12826=C$5:C12826,1,0),0))</f>
        <v>6</v>
      </c>
    </row>
    <row r="12827" spans="1:7" x14ac:dyDescent="0.25">
      <c r="A12827" s="52">
        <v>2020</v>
      </c>
      <c r="B12827" s="53" t="str">
        <f t="shared" si="400"/>
        <v>2020_CO7</v>
      </c>
      <c r="C12827" t="s">
        <v>183</v>
      </c>
      <c r="D12827" t="s">
        <v>186</v>
      </c>
      <c r="E12827" s="53" t="str">
        <f t="shared" si="401"/>
        <v>2020_COBOULDER</v>
      </c>
      <c r="F12827">
        <v>644000</v>
      </c>
      <c r="G12827" s="53">
        <f t="array" ref="G12827">SUM(IF(A12827=A$5:A12827,IF(C12827=C$5:C12827,1,0),0))</f>
        <v>7</v>
      </c>
    </row>
    <row r="12828" spans="1:7" x14ac:dyDescent="0.25">
      <c r="A12828" s="52">
        <v>2020</v>
      </c>
      <c r="B12828" s="53" t="str">
        <f t="shared" si="400"/>
        <v>2020_CO8</v>
      </c>
      <c r="C12828" t="s">
        <v>183</v>
      </c>
      <c r="D12828" t="s">
        <v>187</v>
      </c>
      <c r="E12828" s="53" t="str">
        <f t="shared" si="401"/>
        <v>2020_COBROOMFIELD</v>
      </c>
      <c r="F12828">
        <v>575000</v>
      </c>
      <c r="G12828" s="53">
        <f t="array" ref="G12828">SUM(IF(A12828=A$5:A12828,IF(C12828=C$5:C12828,1,0),0))</f>
        <v>8</v>
      </c>
    </row>
    <row r="12829" spans="1:7" x14ac:dyDescent="0.25">
      <c r="A12829" s="52">
        <v>2020</v>
      </c>
      <c r="B12829" s="53" t="str">
        <f t="shared" si="400"/>
        <v>2020_CO9</v>
      </c>
      <c r="C12829" t="s">
        <v>183</v>
      </c>
      <c r="D12829" t="s">
        <v>587</v>
      </c>
      <c r="E12829" s="53" t="str">
        <f t="shared" si="401"/>
        <v>2020_COCHAFFEE</v>
      </c>
      <c r="F12829">
        <v>510400</v>
      </c>
      <c r="G12829" s="53">
        <f t="array" ref="G12829">SUM(IF(A12829=A$5:A12829,IF(C12829=C$5:C12829,1,0),0))</f>
        <v>9</v>
      </c>
    </row>
    <row r="12830" spans="1:7" x14ac:dyDescent="0.25">
      <c r="A12830" s="52">
        <v>2020</v>
      </c>
      <c r="B12830" s="53" t="str">
        <f t="shared" si="400"/>
        <v>2020_CO10</v>
      </c>
      <c r="C12830" t="s">
        <v>183</v>
      </c>
      <c r="D12830" t="s">
        <v>588</v>
      </c>
      <c r="E12830" s="53" t="str">
        <f t="shared" si="401"/>
        <v>2020_COCHEYENNE</v>
      </c>
      <c r="F12830">
        <v>510400</v>
      </c>
      <c r="G12830" s="53">
        <f t="array" ref="G12830">SUM(IF(A12830=A$5:A12830,IF(C12830=C$5:C12830,1,0),0))</f>
        <v>10</v>
      </c>
    </row>
    <row r="12831" spans="1:7" x14ac:dyDescent="0.25">
      <c r="A12831" s="52">
        <v>2020</v>
      </c>
      <c r="B12831" s="53" t="str">
        <f t="shared" si="400"/>
        <v>2020_CO11</v>
      </c>
      <c r="C12831" t="s">
        <v>183</v>
      </c>
      <c r="D12831" t="s">
        <v>188</v>
      </c>
      <c r="E12831" s="53" t="str">
        <f t="shared" si="401"/>
        <v>2020_COCLEAR CREEK</v>
      </c>
      <c r="F12831">
        <v>575000</v>
      </c>
      <c r="G12831" s="53">
        <f t="array" ref="G12831">SUM(IF(A12831=A$5:A12831,IF(C12831=C$5:C12831,1,0),0))</f>
        <v>11</v>
      </c>
    </row>
    <row r="12832" spans="1:7" x14ac:dyDescent="0.25">
      <c r="A12832" s="52">
        <v>2020</v>
      </c>
      <c r="B12832" s="53" t="str">
        <f t="shared" si="400"/>
        <v>2020_CO12</v>
      </c>
      <c r="C12832" t="s">
        <v>183</v>
      </c>
      <c r="D12832" t="s">
        <v>589</v>
      </c>
      <c r="E12832" s="53" t="str">
        <f t="shared" si="401"/>
        <v>2020_COCONEJOS</v>
      </c>
      <c r="F12832">
        <v>510400</v>
      </c>
      <c r="G12832" s="53">
        <f t="array" ref="G12832">SUM(IF(A12832=A$5:A12832,IF(C12832=C$5:C12832,1,0),0))</f>
        <v>12</v>
      </c>
    </row>
    <row r="12833" spans="1:7" x14ac:dyDescent="0.25">
      <c r="A12833" s="52">
        <v>2020</v>
      </c>
      <c r="B12833" s="53" t="str">
        <f t="shared" si="400"/>
        <v>2020_CO13</v>
      </c>
      <c r="C12833" t="s">
        <v>183</v>
      </c>
      <c r="D12833" t="s">
        <v>590</v>
      </c>
      <c r="E12833" s="53" t="str">
        <f t="shared" si="401"/>
        <v>2020_COCOSTILLA</v>
      </c>
      <c r="F12833">
        <v>510400</v>
      </c>
      <c r="G12833" s="53">
        <f t="array" ref="G12833">SUM(IF(A12833=A$5:A12833,IF(C12833=C$5:C12833,1,0),0))</f>
        <v>13</v>
      </c>
    </row>
    <row r="12834" spans="1:7" x14ac:dyDescent="0.25">
      <c r="A12834" s="52">
        <v>2020</v>
      </c>
      <c r="B12834" s="53" t="str">
        <f t="shared" ref="B12834:B12897" si="402">A12834&amp;"_"&amp;C12834&amp;G12834</f>
        <v>2020_CO14</v>
      </c>
      <c r="C12834" t="s">
        <v>183</v>
      </c>
      <c r="D12834" t="s">
        <v>591</v>
      </c>
      <c r="E12834" s="53" t="str">
        <f t="shared" si="401"/>
        <v>2020_COCROWLEY</v>
      </c>
      <c r="F12834">
        <v>510400</v>
      </c>
      <c r="G12834" s="53">
        <f t="array" ref="G12834">SUM(IF(A12834=A$5:A12834,IF(C12834=C$5:C12834,1,0),0))</f>
        <v>14</v>
      </c>
    </row>
    <row r="12835" spans="1:7" x14ac:dyDescent="0.25">
      <c r="A12835" s="52">
        <v>2020</v>
      </c>
      <c r="B12835" s="53" t="str">
        <f t="shared" si="402"/>
        <v>2020_CO15</v>
      </c>
      <c r="C12835" t="s">
        <v>183</v>
      </c>
      <c r="D12835" t="s">
        <v>592</v>
      </c>
      <c r="E12835" s="53" t="str">
        <f t="shared" si="401"/>
        <v>2020_COCUSTER</v>
      </c>
      <c r="F12835">
        <v>510400</v>
      </c>
      <c r="G12835" s="53">
        <f t="array" ref="G12835">SUM(IF(A12835=A$5:A12835,IF(C12835=C$5:C12835,1,0),0))</f>
        <v>15</v>
      </c>
    </row>
    <row r="12836" spans="1:7" x14ac:dyDescent="0.25">
      <c r="A12836" s="52">
        <v>2020</v>
      </c>
      <c r="B12836" s="53" t="str">
        <f t="shared" si="402"/>
        <v>2020_CO16</v>
      </c>
      <c r="C12836" t="s">
        <v>183</v>
      </c>
      <c r="D12836" t="s">
        <v>593</v>
      </c>
      <c r="E12836" s="53" t="str">
        <f t="shared" si="401"/>
        <v>2020_CODELTA</v>
      </c>
      <c r="F12836">
        <v>510400</v>
      </c>
      <c r="G12836" s="53">
        <f t="array" ref="G12836">SUM(IF(A12836=A$5:A12836,IF(C12836=C$5:C12836,1,0),0))</f>
        <v>16</v>
      </c>
    </row>
    <row r="12837" spans="1:7" x14ac:dyDescent="0.25">
      <c r="A12837" s="52">
        <v>2020</v>
      </c>
      <c r="B12837" s="53" t="str">
        <f t="shared" si="402"/>
        <v>2020_CO17</v>
      </c>
      <c r="C12837" t="s">
        <v>183</v>
      </c>
      <c r="D12837" t="s">
        <v>189</v>
      </c>
      <c r="E12837" s="53" t="str">
        <f t="shared" si="401"/>
        <v>2020_CODENVER</v>
      </c>
      <c r="F12837">
        <v>575000</v>
      </c>
      <c r="G12837" s="53">
        <f t="array" ref="G12837">SUM(IF(A12837=A$5:A12837,IF(C12837=C$5:C12837,1,0),0))</f>
        <v>17</v>
      </c>
    </row>
    <row r="12838" spans="1:7" x14ac:dyDescent="0.25">
      <c r="A12838" s="52">
        <v>2020</v>
      </c>
      <c r="B12838" s="53" t="str">
        <f t="shared" si="402"/>
        <v>2020_CO18</v>
      </c>
      <c r="C12838" t="s">
        <v>183</v>
      </c>
      <c r="D12838" t="s">
        <v>594</v>
      </c>
      <c r="E12838" s="53" t="str">
        <f t="shared" si="401"/>
        <v>2020_CODOLORES</v>
      </c>
      <c r="F12838">
        <v>510400</v>
      </c>
      <c r="G12838" s="53">
        <f t="array" ref="G12838">SUM(IF(A12838=A$5:A12838,IF(C12838=C$5:C12838,1,0),0))</f>
        <v>18</v>
      </c>
    </row>
    <row r="12839" spans="1:7" x14ac:dyDescent="0.25">
      <c r="A12839" s="52">
        <v>2020</v>
      </c>
      <c r="B12839" s="53" t="str">
        <f t="shared" si="402"/>
        <v>2020_CO19</v>
      </c>
      <c r="C12839" t="s">
        <v>183</v>
      </c>
      <c r="D12839" t="s">
        <v>190</v>
      </c>
      <c r="E12839" s="53" t="str">
        <f t="shared" si="401"/>
        <v>2020_CODOUGLAS</v>
      </c>
      <c r="F12839">
        <v>575000</v>
      </c>
      <c r="G12839" s="53">
        <f t="array" ref="G12839">SUM(IF(A12839=A$5:A12839,IF(C12839=C$5:C12839,1,0),0))</f>
        <v>19</v>
      </c>
    </row>
    <row r="12840" spans="1:7" x14ac:dyDescent="0.25">
      <c r="A12840" s="52">
        <v>2020</v>
      </c>
      <c r="B12840" s="53" t="str">
        <f t="shared" si="402"/>
        <v>2020_CO20</v>
      </c>
      <c r="C12840" t="s">
        <v>183</v>
      </c>
      <c r="D12840" t="s">
        <v>191</v>
      </c>
      <c r="E12840" s="53" t="str">
        <f t="shared" si="401"/>
        <v>2020_COEAGLE</v>
      </c>
      <c r="F12840">
        <v>750950</v>
      </c>
      <c r="G12840" s="53">
        <f t="array" ref="G12840">SUM(IF(A12840=A$5:A12840,IF(C12840=C$5:C12840,1,0),0))</f>
        <v>20</v>
      </c>
    </row>
    <row r="12841" spans="1:7" x14ac:dyDescent="0.25">
      <c r="A12841" s="52">
        <v>2020</v>
      </c>
      <c r="B12841" s="53" t="str">
        <f t="shared" si="402"/>
        <v>2020_CO21</v>
      </c>
      <c r="C12841" t="s">
        <v>183</v>
      </c>
      <c r="D12841" t="s">
        <v>192</v>
      </c>
      <c r="E12841" s="53" t="str">
        <f t="shared" si="401"/>
        <v>2020_COELBERT</v>
      </c>
      <c r="F12841">
        <v>575000</v>
      </c>
      <c r="G12841" s="53">
        <f t="array" ref="G12841">SUM(IF(A12841=A$5:A12841,IF(C12841=C$5:C12841,1,0),0))</f>
        <v>21</v>
      </c>
    </row>
    <row r="12842" spans="1:7" x14ac:dyDescent="0.25">
      <c r="A12842" s="52">
        <v>2020</v>
      </c>
      <c r="B12842" s="53" t="str">
        <f t="shared" si="402"/>
        <v>2020_CO22</v>
      </c>
      <c r="C12842" t="s">
        <v>183</v>
      </c>
      <c r="D12842" t="s">
        <v>595</v>
      </c>
      <c r="E12842" s="53" t="str">
        <f t="shared" si="401"/>
        <v>2020_COEL PASO</v>
      </c>
      <c r="F12842">
        <v>510400</v>
      </c>
      <c r="G12842" s="53">
        <f t="array" ref="G12842">SUM(IF(A12842=A$5:A12842,IF(C12842=C$5:C12842,1,0),0))</f>
        <v>22</v>
      </c>
    </row>
    <row r="12843" spans="1:7" x14ac:dyDescent="0.25">
      <c r="A12843" s="52">
        <v>2020</v>
      </c>
      <c r="B12843" s="53" t="str">
        <f t="shared" si="402"/>
        <v>2020_CO23</v>
      </c>
      <c r="C12843" t="s">
        <v>183</v>
      </c>
      <c r="D12843" t="s">
        <v>596</v>
      </c>
      <c r="E12843" s="53" t="str">
        <f t="shared" si="401"/>
        <v>2020_COFREMONT</v>
      </c>
      <c r="F12843">
        <v>510400</v>
      </c>
      <c r="G12843" s="53">
        <f t="array" ref="G12843">SUM(IF(A12843=A$5:A12843,IF(C12843=C$5:C12843,1,0),0))</f>
        <v>23</v>
      </c>
    </row>
    <row r="12844" spans="1:7" x14ac:dyDescent="0.25">
      <c r="A12844" s="52">
        <v>2020</v>
      </c>
      <c r="B12844" s="53" t="str">
        <f t="shared" si="402"/>
        <v>2020_CO24</v>
      </c>
      <c r="C12844" t="s">
        <v>183</v>
      </c>
      <c r="D12844" t="s">
        <v>193</v>
      </c>
      <c r="E12844" s="53" t="str">
        <f t="shared" si="401"/>
        <v>2020_COGARFIELD</v>
      </c>
      <c r="F12844">
        <v>765600</v>
      </c>
      <c r="G12844" s="53">
        <f t="array" ref="G12844">SUM(IF(A12844=A$5:A12844,IF(C12844=C$5:C12844,1,0),0))</f>
        <v>24</v>
      </c>
    </row>
    <row r="12845" spans="1:7" x14ac:dyDescent="0.25">
      <c r="A12845" s="52">
        <v>2020</v>
      </c>
      <c r="B12845" s="53" t="str">
        <f t="shared" si="402"/>
        <v>2020_CO25</v>
      </c>
      <c r="C12845" t="s">
        <v>183</v>
      </c>
      <c r="D12845" t="s">
        <v>194</v>
      </c>
      <c r="E12845" s="53" t="str">
        <f t="shared" si="401"/>
        <v>2020_COGILPIN</v>
      </c>
      <c r="F12845">
        <v>575000</v>
      </c>
      <c r="G12845" s="53">
        <f t="array" ref="G12845">SUM(IF(A12845=A$5:A12845,IF(C12845=C$5:C12845,1,0),0))</f>
        <v>25</v>
      </c>
    </row>
    <row r="12846" spans="1:7" x14ac:dyDescent="0.25">
      <c r="A12846" s="52">
        <v>2020</v>
      </c>
      <c r="B12846" s="53" t="str">
        <f t="shared" si="402"/>
        <v>2020_CO26</v>
      </c>
      <c r="C12846" t="s">
        <v>183</v>
      </c>
      <c r="D12846" t="s">
        <v>597</v>
      </c>
      <c r="E12846" s="53" t="str">
        <f t="shared" si="401"/>
        <v>2020_COGRAND</v>
      </c>
      <c r="F12846">
        <v>510400</v>
      </c>
      <c r="G12846" s="53">
        <f t="array" ref="G12846">SUM(IF(A12846=A$5:A12846,IF(C12846=C$5:C12846,1,0),0))</f>
        <v>26</v>
      </c>
    </row>
    <row r="12847" spans="1:7" x14ac:dyDescent="0.25">
      <c r="A12847" s="52">
        <v>2020</v>
      </c>
      <c r="B12847" s="53" t="str">
        <f t="shared" si="402"/>
        <v>2020_CO27</v>
      </c>
      <c r="C12847" t="s">
        <v>183</v>
      </c>
      <c r="D12847" t="s">
        <v>598</v>
      </c>
      <c r="E12847" s="53" t="str">
        <f t="shared" si="401"/>
        <v>2020_COGUNNISON</v>
      </c>
      <c r="F12847">
        <v>510400</v>
      </c>
      <c r="G12847" s="53">
        <f t="array" ref="G12847">SUM(IF(A12847=A$5:A12847,IF(C12847=C$5:C12847,1,0),0))</f>
        <v>27</v>
      </c>
    </row>
    <row r="12848" spans="1:7" x14ac:dyDescent="0.25">
      <c r="A12848" s="52">
        <v>2020</v>
      </c>
      <c r="B12848" s="53" t="str">
        <f t="shared" si="402"/>
        <v>2020_CO28</v>
      </c>
      <c r="C12848" t="s">
        <v>183</v>
      </c>
      <c r="D12848" t="s">
        <v>195</v>
      </c>
      <c r="E12848" s="53" t="str">
        <f t="shared" si="401"/>
        <v>2020_COHINSDALE</v>
      </c>
      <c r="F12848">
        <v>510400</v>
      </c>
      <c r="G12848" s="53">
        <f t="array" ref="G12848">SUM(IF(A12848=A$5:A12848,IF(C12848=C$5:C12848,1,0),0))</f>
        <v>28</v>
      </c>
    </row>
    <row r="12849" spans="1:7" x14ac:dyDescent="0.25">
      <c r="A12849" s="52">
        <v>2020</v>
      </c>
      <c r="B12849" s="53" t="str">
        <f t="shared" si="402"/>
        <v>2020_CO29</v>
      </c>
      <c r="C12849" t="s">
        <v>183</v>
      </c>
      <c r="D12849" t="s">
        <v>599</v>
      </c>
      <c r="E12849" s="53" t="str">
        <f t="shared" si="401"/>
        <v>2020_COHUERFANO</v>
      </c>
      <c r="F12849">
        <v>510400</v>
      </c>
      <c r="G12849" s="53">
        <f t="array" ref="G12849">SUM(IF(A12849=A$5:A12849,IF(C12849=C$5:C12849,1,0),0))</f>
        <v>29</v>
      </c>
    </row>
    <row r="12850" spans="1:7" x14ac:dyDescent="0.25">
      <c r="A12850" s="52">
        <v>2020</v>
      </c>
      <c r="B12850" s="53" t="str">
        <f t="shared" si="402"/>
        <v>2020_CO30</v>
      </c>
      <c r="C12850" t="s">
        <v>183</v>
      </c>
      <c r="D12850" t="s">
        <v>460</v>
      </c>
      <c r="E12850" s="53" t="str">
        <f t="shared" si="401"/>
        <v>2020_COJACKSON</v>
      </c>
      <c r="F12850">
        <v>510400</v>
      </c>
      <c r="G12850" s="53">
        <f t="array" ref="G12850">SUM(IF(A12850=A$5:A12850,IF(C12850=C$5:C12850,1,0),0))</f>
        <v>30</v>
      </c>
    </row>
    <row r="12851" spans="1:7" x14ac:dyDescent="0.25">
      <c r="A12851" s="52">
        <v>2020</v>
      </c>
      <c r="B12851" s="53" t="str">
        <f t="shared" si="402"/>
        <v>2020_CO31</v>
      </c>
      <c r="C12851" t="s">
        <v>183</v>
      </c>
      <c r="D12851" t="s">
        <v>196</v>
      </c>
      <c r="E12851" s="53" t="str">
        <f t="shared" si="401"/>
        <v>2020_COJEFFERSON</v>
      </c>
      <c r="F12851">
        <v>575000</v>
      </c>
      <c r="G12851" s="53">
        <f t="array" ref="G12851">SUM(IF(A12851=A$5:A12851,IF(C12851=C$5:C12851,1,0),0))</f>
        <v>31</v>
      </c>
    </row>
    <row r="12852" spans="1:7" x14ac:dyDescent="0.25">
      <c r="A12852" s="52">
        <v>2020</v>
      </c>
      <c r="B12852" s="53" t="str">
        <f t="shared" si="402"/>
        <v>2020_CO32</v>
      </c>
      <c r="C12852" t="s">
        <v>183</v>
      </c>
      <c r="D12852" t="s">
        <v>600</v>
      </c>
      <c r="E12852" s="53" t="str">
        <f t="shared" si="401"/>
        <v>2020_COKIOWA</v>
      </c>
      <c r="F12852">
        <v>510400</v>
      </c>
      <c r="G12852" s="53">
        <f t="array" ref="G12852">SUM(IF(A12852=A$5:A12852,IF(C12852=C$5:C12852,1,0),0))</f>
        <v>32</v>
      </c>
    </row>
    <row r="12853" spans="1:7" x14ac:dyDescent="0.25">
      <c r="A12853" s="52">
        <v>2020</v>
      </c>
      <c r="B12853" s="53" t="str">
        <f t="shared" si="402"/>
        <v>2020_CO33</v>
      </c>
      <c r="C12853" t="s">
        <v>183</v>
      </c>
      <c r="D12853" t="s">
        <v>601</v>
      </c>
      <c r="E12853" s="53" t="str">
        <f t="shared" si="401"/>
        <v>2020_COKIT CARSON</v>
      </c>
      <c r="F12853">
        <v>510400</v>
      </c>
      <c r="G12853" s="53">
        <f t="array" ref="G12853">SUM(IF(A12853=A$5:A12853,IF(C12853=C$5:C12853,1,0),0))</f>
        <v>33</v>
      </c>
    </row>
    <row r="12854" spans="1:7" x14ac:dyDescent="0.25">
      <c r="A12854" s="52">
        <v>2020</v>
      </c>
      <c r="B12854" s="53" t="str">
        <f t="shared" si="402"/>
        <v>2020_CO34</v>
      </c>
      <c r="C12854" t="s">
        <v>183</v>
      </c>
      <c r="D12854" t="s">
        <v>197</v>
      </c>
      <c r="E12854" s="53" t="str">
        <f t="shared" si="401"/>
        <v>2020_COLAKE</v>
      </c>
      <c r="F12854">
        <v>625500</v>
      </c>
      <c r="G12854" s="53">
        <f t="array" ref="G12854">SUM(IF(A12854=A$5:A12854,IF(C12854=C$5:C12854,1,0),0))</f>
        <v>34</v>
      </c>
    </row>
    <row r="12855" spans="1:7" x14ac:dyDescent="0.25">
      <c r="A12855" s="52">
        <v>2020</v>
      </c>
      <c r="B12855" s="53" t="str">
        <f t="shared" si="402"/>
        <v>2020_CO35</v>
      </c>
      <c r="C12855" t="s">
        <v>183</v>
      </c>
      <c r="D12855" t="s">
        <v>602</v>
      </c>
      <c r="E12855" s="53" t="str">
        <f t="shared" si="401"/>
        <v>2020_COLA PLATA</v>
      </c>
      <c r="F12855">
        <v>510400</v>
      </c>
      <c r="G12855" s="53">
        <f t="array" ref="G12855">SUM(IF(A12855=A$5:A12855,IF(C12855=C$5:C12855,1,0),0))</f>
        <v>35</v>
      </c>
    </row>
    <row r="12856" spans="1:7" x14ac:dyDescent="0.25">
      <c r="A12856" s="52">
        <v>2020</v>
      </c>
      <c r="B12856" s="53" t="str">
        <f t="shared" si="402"/>
        <v>2020_CO36</v>
      </c>
      <c r="C12856" t="s">
        <v>183</v>
      </c>
      <c r="D12856" t="s">
        <v>603</v>
      </c>
      <c r="E12856" s="53" t="str">
        <f t="shared" si="401"/>
        <v>2020_COLARIMER</v>
      </c>
      <c r="F12856">
        <v>510400</v>
      </c>
      <c r="G12856" s="53">
        <f t="array" ref="G12856">SUM(IF(A12856=A$5:A12856,IF(C12856=C$5:C12856,1,0),0))</f>
        <v>36</v>
      </c>
    </row>
    <row r="12857" spans="1:7" x14ac:dyDescent="0.25">
      <c r="A12857" s="52">
        <v>2020</v>
      </c>
      <c r="B12857" s="53" t="str">
        <f t="shared" si="402"/>
        <v>2020_CO37</v>
      </c>
      <c r="C12857" t="s">
        <v>183</v>
      </c>
      <c r="D12857" t="s">
        <v>604</v>
      </c>
      <c r="E12857" s="53" t="str">
        <f t="shared" si="401"/>
        <v>2020_COLAS ANIMAS</v>
      </c>
      <c r="F12857">
        <v>510400</v>
      </c>
      <c r="G12857" s="53">
        <f t="array" ref="G12857">SUM(IF(A12857=A$5:A12857,IF(C12857=C$5:C12857,1,0),0))</f>
        <v>37</v>
      </c>
    </row>
    <row r="12858" spans="1:7" x14ac:dyDescent="0.25">
      <c r="A12858" s="52">
        <v>2020</v>
      </c>
      <c r="B12858" s="53" t="str">
        <f t="shared" si="402"/>
        <v>2020_CO38</v>
      </c>
      <c r="C12858" t="s">
        <v>183</v>
      </c>
      <c r="D12858" t="s">
        <v>221</v>
      </c>
      <c r="E12858" s="53" t="str">
        <f t="shared" si="401"/>
        <v>2020_COLINCOLN</v>
      </c>
      <c r="F12858">
        <v>510400</v>
      </c>
      <c r="G12858" s="53">
        <f t="array" ref="G12858">SUM(IF(A12858=A$5:A12858,IF(C12858=C$5:C12858,1,0),0))</f>
        <v>38</v>
      </c>
    </row>
    <row r="12859" spans="1:7" x14ac:dyDescent="0.25">
      <c r="A12859" s="52">
        <v>2020</v>
      </c>
      <c r="B12859" s="53" t="str">
        <f t="shared" si="402"/>
        <v>2020_CO39</v>
      </c>
      <c r="C12859" t="s">
        <v>183</v>
      </c>
      <c r="D12859" t="s">
        <v>528</v>
      </c>
      <c r="E12859" s="53" t="str">
        <f t="shared" si="401"/>
        <v>2020_COLOGAN</v>
      </c>
      <c r="F12859">
        <v>510400</v>
      </c>
      <c r="G12859" s="53">
        <f t="array" ref="G12859">SUM(IF(A12859=A$5:A12859,IF(C12859=C$5:C12859,1,0),0))</f>
        <v>39</v>
      </c>
    </row>
    <row r="12860" spans="1:7" x14ac:dyDescent="0.25">
      <c r="A12860" s="52">
        <v>2020</v>
      </c>
      <c r="B12860" s="53" t="str">
        <f t="shared" si="402"/>
        <v>2020_CO40</v>
      </c>
      <c r="C12860" t="s">
        <v>183</v>
      </c>
      <c r="D12860" t="s">
        <v>605</v>
      </c>
      <c r="E12860" s="53" t="str">
        <f t="shared" si="401"/>
        <v>2020_COMESA</v>
      </c>
      <c r="F12860">
        <v>510400</v>
      </c>
      <c r="G12860" s="53">
        <f t="array" ref="G12860">SUM(IF(A12860=A$5:A12860,IF(C12860=C$5:C12860,1,0),0))</f>
        <v>40</v>
      </c>
    </row>
    <row r="12861" spans="1:7" x14ac:dyDescent="0.25">
      <c r="A12861" s="52">
        <v>2020</v>
      </c>
      <c r="B12861" s="53" t="str">
        <f t="shared" si="402"/>
        <v>2020_CO41</v>
      </c>
      <c r="C12861" t="s">
        <v>183</v>
      </c>
      <c r="D12861" t="s">
        <v>606</v>
      </c>
      <c r="E12861" s="53" t="str">
        <f t="shared" si="401"/>
        <v>2020_COMINERAL</v>
      </c>
      <c r="F12861">
        <v>510400</v>
      </c>
      <c r="G12861" s="53">
        <f t="array" ref="G12861">SUM(IF(A12861=A$5:A12861,IF(C12861=C$5:C12861,1,0),0))</f>
        <v>41</v>
      </c>
    </row>
    <row r="12862" spans="1:7" x14ac:dyDescent="0.25">
      <c r="A12862" s="52">
        <v>2020</v>
      </c>
      <c r="B12862" s="53" t="str">
        <f t="shared" si="402"/>
        <v>2020_CO42</v>
      </c>
      <c r="C12862" t="s">
        <v>183</v>
      </c>
      <c r="D12862" t="s">
        <v>607</v>
      </c>
      <c r="E12862" s="53" t="str">
        <f t="shared" si="401"/>
        <v>2020_COMOFFAT</v>
      </c>
      <c r="F12862">
        <v>510400</v>
      </c>
      <c r="G12862" s="53">
        <f t="array" ref="G12862">SUM(IF(A12862=A$5:A12862,IF(C12862=C$5:C12862,1,0),0))</f>
        <v>42</v>
      </c>
    </row>
    <row r="12863" spans="1:7" x14ac:dyDescent="0.25">
      <c r="A12863" s="52">
        <v>2020</v>
      </c>
      <c r="B12863" s="53" t="str">
        <f t="shared" si="402"/>
        <v>2020_CO43</v>
      </c>
      <c r="C12863" t="s">
        <v>183</v>
      </c>
      <c r="D12863" t="s">
        <v>608</v>
      </c>
      <c r="E12863" s="53" t="str">
        <f t="shared" si="401"/>
        <v>2020_COMONTEZUMA</v>
      </c>
      <c r="F12863">
        <v>510400</v>
      </c>
      <c r="G12863" s="53">
        <f t="array" ref="G12863">SUM(IF(A12863=A$5:A12863,IF(C12863=C$5:C12863,1,0),0))</f>
        <v>43</v>
      </c>
    </row>
    <row r="12864" spans="1:7" x14ac:dyDescent="0.25">
      <c r="A12864" s="52">
        <v>2020</v>
      </c>
      <c r="B12864" s="53" t="str">
        <f t="shared" si="402"/>
        <v>2020_CO44</v>
      </c>
      <c r="C12864" t="s">
        <v>183</v>
      </c>
      <c r="D12864" t="s">
        <v>609</v>
      </c>
      <c r="E12864" s="53" t="str">
        <f t="shared" si="401"/>
        <v>2020_COMONTROSE</v>
      </c>
      <c r="F12864">
        <v>510400</v>
      </c>
      <c r="G12864" s="53">
        <f t="array" ref="G12864">SUM(IF(A12864=A$5:A12864,IF(C12864=C$5:C12864,1,0),0))</f>
        <v>44</v>
      </c>
    </row>
    <row r="12865" spans="1:7" x14ac:dyDescent="0.25">
      <c r="A12865" s="52">
        <v>2020</v>
      </c>
      <c r="B12865" s="53" t="str">
        <f t="shared" si="402"/>
        <v>2020_CO45</v>
      </c>
      <c r="C12865" t="s">
        <v>183</v>
      </c>
      <c r="D12865" t="s">
        <v>472</v>
      </c>
      <c r="E12865" s="53" t="str">
        <f t="shared" si="401"/>
        <v>2020_COMORGAN</v>
      </c>
      <c r="F12865">
        <v>510400</v>
      </c>
      <c r="G12865" s="53">
        <f t="array" ref="G12865">SUM(IF(A12865=A$5:A12865,IF(C12865=C$5:C12865,1,0),0))</f>
        <v>45</v>
      </c>
    </row>
    <row r="12866" spans="1:7" x14ac:dyDescent="0.25">
      <c r="A12866" s="52">
        <v>2020</v>
      </c>
      <c r="B12866" s="53" t="str">
        <f t="shared" si="402"/>
        <v>2020_CO46</v>
      </c>
      <c r="C12866" t="s">
        <v>183</v>
      </c>
      <c r="D12866" t="s">
        <v>610</v>
      </c>
      <c r="E12866" s="53" t="str">
        <f t="shared" si="401"/>
        <v>2020_COOTERO</v>
      </c>
      <c r="F12866">
        <v>510400</v>
      </c>
      <c r="G12866" s="53">
        <f t="array" ref="G12866">SUM(IF(A12866=A$5:A12866,IF(C12866=C$5:C12866,1,0),0))</f>
        <v>46</v>
      </c>
    </row>
    <row r="12867" spans="1:7" x14ac:dyDescent="0.25">
      <c r="A12867" s="52">
        <v>2020</v>
      </c>
      <c r="B12867" s="53" t="str">
        <f t="shared" si="402"/>
        <v>2020_CO47</v>
      </c>
      <c r="C12867" t="s">
        <v>183</v>
      </c>
      <c r="D12867" t="s">
        <v>198</v>
      </c>
      <c r="E12867" s="53" t="str">
        <f t="shared" si="401"/>
        <v>2020_COOURAY</v>
      </c>
      <c r="F12867">
        <v>510400</v>
      </c>
      <c r="G12867" s="53">
        <f t="array" ref="G12867">SUM(IF(A12867=A$5:A12867,IF(C12867=C$5:C12867,1,0),0))</f>
        <v>47</v>
      </c>
    </row>
    <row r="12868" spans="1:7" x14ac:dyDescent="0.25">
      <c r="A12868" s="52">
        <v>2020</v>
      </c>
      <c r="B12868" s="53" t="str">
        <f t="shared" si="402"/>
        <v>2020_CO48</v>
      </c>
      <c r="C12868" t="s">
        <v>183</v>
      </c>
      <c r="D12868" t="s">
        <v>199</v>
      </c>
      <c r="E12868" s="53" t="str">
        <f t="shared" si="401"/>
        <v>2020_COPARK</v>
      </c>
      <c r="F12868">
        <v>575000</v>
      </c>
      <c r="G12868" s="53">
        <f t="array" ref="G12868">SUM(IF(A12868=A$5:A12868,IF(C12868=C$5:C12868,1,0),0))</f>
        <v>48</v>
      </c>
    </row>
    <row r="12869" spans="1:7" x14ac:dyDescent="0.25">
      <c r="A12869" s="52">
        <v>2020</v>
      </c>
      <c r="B12869" s="53" t="str">
        <f t="shared" si="402"/>
        <v>2020_CO49</v>
      </c>
      <c r="C12869" t="s">
        <v>183</v>
      </c>
      <c r="D12869" t="s">
        <v>533</v>
      </c>
      <c r="E12869" s="53" t="str">
        <f t="shared" si="401"/>
        <v>2020_COPHILLIPS</v>
      </c>
      <c r="F12869">
        <v>510400</v>
      </c>
      <c r="G12869" s="53">
        <f t="array" ref="G12869">SUM(IF(A12869=A$5:A12869,IF(C12869=C$5:C12869,1,0),0))</f>
        <v>49</v>
      </c>
    </row>
    <row r="12870" spans="1:7" x14ac:dyDescent="0.25">
      <c r="A12870" s="52">
        <v>2020</v>
      </c>
      <c r="B12870" s="53" t="str">
        <f t="shared" si="402"/>
        <v>2020_CO50</v>
      </c>
      <c r="C12870" t="s">
        <v>183</v>
      </c>
      <c r="D12870" t="s">
        <v>200</v>
      </c>
      <c r="E12870" s="53" t="str">
        <f t="shared" ref="E12870:E12933" si="403">A12870&amp;"_"&amp;C12870&amp;D12870</f>
        <v>2020_COPITKIN</v>
      </c>
      <c r="F12870">
        <v>765600</v>
      </c>
      <c r="G12870" s="53">
        <f t="array" ref="G12870">SUM(IF(A12870=A$5:A12870,IF(C12870=C$5:C12870,1,0),0))</f>
        <v>50</v>
      </c>
    </row>
    <row r="12871" spans="1:7" x14ac:dyDescent="0.25">
      <c r="A12871" s="52">
        <v>2020</v>
      </c>
      <c r="B12871" s="53" t="str">
        <f t="shared" si="402"/>
        <v>2020_CO51</v>
      </c>
      <c r="C12871" t="s">
        <v>183</v>
      </c>
      <c r="D12871" t="s">
        <v>611</v>
      </c>
      <c r="E12871" s="53" t="str">
        <f t="shared" si="403"/>
        <v>2020_COPROWERS</v>
      </c>
      <c r="F12871">
        <v>510400</v>
      </c>
      <c r="G12871" s="53">
        <f t="array" ref="G12871">SUM(IF(A12871=A$5:A12871,IF(C12871=C$5:C12871,1,0),0))</f>
        <v>51</v>
      </c>
    </row>
    <row r="12872" spans="1:7" x14ac:dyDescent="0.25">
      <c r="A12872" s="52">
        <v>2020</v>
      </c>
      <c r="B12872" s="53" t="str">
        <f t="shared" si="402"/>
        <v>2020_CO52</v>
      </c>
      <c r="C12872" t="s">
        <v>183</v>
      </c>
      <c r="D12872" t="s">
        <v>612</v>
      </c>
      <c r="E12872" s="53" t="str">
        <f t="shared" si="403"/>
        <v>2020_COPUEBLO</v>
      </c>
      <c r="F12872">
        <v>510400</v>
      </c>
      <c r="G12872" s="53">
        <f t="array" ref="G12872">SUM(IF(A12872=A$5:A12872,IF(C12872=C$5:C12872,1,0),0))</f>
        <v>52</v>
      </c>
    </row>
    <row r="12873" spans="1:7" x14ac:dyDescent="0.25">
      <c r="A12873" s="52">
        <v>2020</v>
      </c>
      <c r="B12873" s="53" t="str">
        <f t="shared" si="402"/>
        <v>2020_CO53</v>
      </c>
      <c r="C12873" t="s">
        <v>183</v>
      </c>
      <c r="D12873" t="s">
        <v>613</v>
      </c>
      <c r="E12873" s="53" t="str">
        <f t="shared" si="403"/>
        <v>2020_CORIO BLANCO</v>
      </c>
      <c r="F12873">
        <v>510400</v>
      </c>
      <c r="G12873" s="53">
        <f t="array" ref="G12873">SUM(IF(A12873=A$5:A12873,IF(C12873=C$5:C12873,1,0),0))</f>
        <v>53</v>
      </c>
    </row>
    <row r="12874" spans="1:7" x14ac:dyDescent="0.25">
      <c r="A12874" s="52">
        <v>2020</v>
      </c>
      <c r="B12874" s="53" t="str">
        <f t="shared" si="402"/>
        <v>2020_CO54</v>
      </c>
      <c r="C12874" t="s">
        <v>183</v>
      </c>
      <c r="D12874" t="s">
        <v>614</v>
      </c>
      <c r="E12874" s="53" t="str">
        <f t="shared" si="403"/>
        <v>2020_CORIO GRANDE</v>
      </c>
      <c r="F12874">
        <v>510400</v>
      </c>
      <c r="G12874" s="53">
        <f t="array" ref="G12874">SUM(IF(A12874=A$5:A12874,IF(C12874=C$5:C12874,1,0),0))</f>
        <v>54</v>
      </c>
    </row>
    <row r="12875" spans="1:7" x14ac:dyDescent="0.25">
      <c r="A12875" s="52">
        <v>2020</v>
      </c>
      <c r="B12875" s="53" t="str">
        <f t="shared" si="402"/>
        <v>2020_CO55</v>
      </c>
      <c r="C12875" t="s">
        <v>183</v>
      </c>
      <c r="D12875" t="s">
        <v>201</v>
      </c>
      <c r="E12875" s="53" t="str">
        <f t="shared" si="403"/>
        <v>2020_COROUTT</v>
      </c>
      <c r="F12875">
        <v>638250</v>
      </c>
      <c r="G12875" s="53">
        <f t="array" ref="G12875">SUM(IF(A12875=A$5:A12875,IF(C12875=C$5:C12875,1,0),0))</f>
        <v>55</v>
      </c>
    </row>
    <row r="12876" spans="1:7" x14ac:dyDescent="0.25">
      <c r="A12876" s="52">
        <v>2020</v>
      </c>
      <c r="B12876" s="53" t="str">
        <f t="shared" si="402"/>
        <v>2020_CO56</v>
      </c>
      <c r="C12876" t="s">
        <v>183</v>
      </c>
      <c r="D12876" t="s">
        <v>615</v>
      </c>
      <c r="E12876" s="53" t="str">
        <f t="shared" si="403"/>
        <v>2020_COSAGUACHE</v>
      </c>
      <c r="F12876">
        <v>510400</v>
      </c>
      <c r="G12876" s="53">
        <f t="array" ref="G12876">SUM(IF(A12876=A$5:A12876,IF(C12876=C$5:C12876,1,0),0))</f>
        <v>56</v>
      </c>
    </row>
    <row r="12877" spans="1:7" x14ac:dyDescent="0.25">
      <c r="A12877" s="52">
        <v>2020</v>
      </c>
      <c r="B12877" s="53" t="str">
        <f t="shared" si="402"/>
        <v>2020_CO57</v>
      </c>
      <c r="C12877" t="s">
        <v>183</v>
      </c>
      <c r="D12877" t="s">
        <v>359</v>
      </c>
      <c r="E12877" s="53" t="str">
        <f t="shared" si="403"/>
        <v>2020_COSAN JUAN</v>
      </c>
      <c r="F12877">
        <v>510400</v>
      </c>
      <c r="G12877" s="53">
        <f t="array" ref="G12877">SUM(IF(A12877=A$5:A12877,IF(C12877=C$5:C12877,1,0),0))</f>
        <v>57</v>
      </c>
    </row>
    <row r="12878" spans="1:7" x14ac:dyDescent="0.25">
      <c r="A12878" s="52">
        <v>2020</v>
      </c>
      <c r="B12878" s="53" t="str">
        <f t="shared" si="402"/>
        <v>2020_CO58</v>
      </c>
      <c r="C12878" t="s">
        <v>183</v>
      </c>
      <c r="D12878" t="s">
        <v>202</v>
      </c>
      <c r="E12878" s="53" t="str">
        <f t="shared" si="403"/>
        <v>2020_COSAN MIGUEL</v>
      </c>
      <c r="F12878">
        <v>625500</v>
      </c>
      <c r="G12878" s="53">
        <f t="array" ref="G12878">SUM(IF(A12878=A$5:A12878,IF(C12878=C$5:C12878,1,0),0))</f>
        <v>58</v>
      </c>
    </row>
    <row r="12879" spans="1:7" x14ac:dyDescent="0.25">
      <c r="A12879" s="52">
        <v>2020</v>
      </c>
      <c r="B12879" s="53" t="str">
        <f t="shared" si="402"/>
        <v>2020_CO59</v>
      </c>
      <c r="C12879" t="s">
        <v>183</v>
      </c>
      <c r="D12879" t="s">
        <v>616</v>
      </c>
      <c r="E12879" s="53" t="str">
        <f t="shared" si="403"/>
        <v>2020_COSEDGWICK</v>
      </c>
      <c r="F12879">
        <v>510400</v>
      </c>
      <c r="G12879" s="53">
        <f t="array" ref="G12879">SUM(IF(A12879=A$5:A12879,IF(C12879=C$5:C12879,1,0),0))</f>
        <v>59</v>
      </c>
    </row>
    <row r="12880" spans="1:7" x14ac:dyDescent="0.25">
      <c r="A12880" s="52">
        <v>2020</v>
      </c>
      <c r="B12880" s="53" t="str">
        <f t="shared" si="402"/>
        <v>2020_CO60</v>
      </c>
      <c r="C12880" t="s">
        <v>183</v>
      </c>
      <c r="D12880" t="s">
        <v>203</v>
      </c>
      <c r="E12880" s="53" t="str">
        <f t="shared" si="403"/>
        <v>2020_COSUMMIT</v>
      </c>
      <c r="F12880">
        <v>625500</v>
      </c>
      <c r="G12880" s="53">
        <f t="array" ref="G12880">SUM(IF(A12880=A$5:A12880,IF(C12880=C$5:C12880,1,0),0))</f>
        <v>60</v>
      </c>
    </row>
    <row r="12881" spans="1:7" x14ac:dyDescent="0.25">
      <c r="A12881" s="52">
        <v>2020</v>
      </c>
      <c r="B12881" s="53" t="str">
        <f t="shared" si="402"/>
        <v>2020_CO61</v>
      </c>
      <c r="C12881" t="s">
        <v>183</v>
      </c>
      <c r="D12881" t="s">
        <v>617</v>
      </c>
      <c r="E12881" s="53" t="str">
        <f t="shared" si="403"/>
        <v>2020_COTELLER</v>
      </c>
      <c r="F12881">
        <v>510400</v>
      </c>
      <c r="G12881" s="53">
        <f t="array" ref="G12881">SUM(IF(A12881=A$5:A12881,IF(C12881=C$5:C12881,1,0),0))</f>
        <v>61</v>
      </c>
    </row>
    <row r="12882" spans="1:7" x14ac:dyDescent="0.25">
      <c r="A12882" s="52">
        <v>2020</v>
      </c>
      <c r="B12882" s="53" t="str">
        <f t="shared" si="402"/>
        <v>2020_CO62</v>
      </c>
      <c r="C12882" t="s">
        <v>183</v>
      </c>
      <c r="D12882" t="s">
        <v>125</v>
      </c>
      <c r="E12882" s="53" t="str">
        <f t="shared" si="403"/>
        <v>2020_COWASHINGTON</v>
      </c>
      <c r="F12882">
        <v>510400</v>
      </c>
      <c r="G12882" s="53">
        <f t="array" ref="G12882">SUM(IF(A12882=A$5:A12882,IF(C12882=C$5:C12882,1,0),0))</f>
        <v>62</v>
      </c>
    </row>
    <row r="12883" spans="1:7" x14ac:dyDescent="0.25">
      <c r="A12883" s="52">
        <v>2020</v>
      </c>
      <c r="B12883" s="53" t="str">
        <f t="shared" si="402"/>
        <v>2020_CO63</v>
      </c>
      <c r="C12883" t="s">
        <v>183</v>
      </c>
      <c r="D12883" t="s">
        <v>618</v>
      </c>
      <c r="E12883" s="53" t="str">
        <f t="shared" si="403"/>
        <v>2020_COWELD</v>
      </c>
      <c r="F12883">
        <v>510400</v>
      </c>
      <c r="G12883" s="53">
        <f t="array" ref="G12883">SUM(IF(A12883=A$5:A12883,IF(C12883=C$5:C12883,1,0),0))</f>
        <v>63</v>
      </c>
    </row>
    <row r="12884" spans="1:7" x14ac:dyDescent="0.25">
      <c r="A12884" s="52">
        <v>2020</v>
      </c>
      <c r="B12884" s="53" t="str">
        <f t="shared" si="402"/>
        <v>2020_CO64</v>
      </c>
      <c r="C12884" t="s">
        <v>183</v>
      </c>
      <c r="D12884" t="s">
        <v>500</v>
      </c>
      <c r="E12884" s="53" t="str">
        <f t="shared" si="403"/>
        <v>2020_COYUMA</v>
      </c>
      <c r="F12884">
        <v>510400</v>
      </c>
      <c r="G12884" s="53">
        <f t="array" ref="G12884">SUM(IF(A12884=A$5:A12884,IF(C12884=C$5:C12884,1,0),0))</f>
        <v>64</v>
      </c>
    </row>
    <row r="12885" spans="1:7" x14ac:dyDescent="0.25">
      <c r="A12885" s="52">
        <v>2020</v>
      </c>
      <c r="B12885" s="53" t="str">
        <f t="shared" si="402"/>
        <v>2020_CT1</v>
      </c>
      <c r="C12885" t="s">
        <v>204</v>
      </c>
      <c r="D12885" t="s">
        <v>205</v>
      </c>
      <c r="E12885" s="53" t="str">
        <f t="shared" si="403"/>
        <v>2020_CTFAIRFIELD</v>
      </c>
      <c r="F12885">
        <v>601450</v>
      </c>
      <c r="G12885" s="53">
        <f t="array" ref="G12885">SUM(IF(A12885=A$5:A12885,IF(C12885=C$5:C12885,1,0),0))</f>
        <v>1</v>
      </c>
    </row>
    <row r="12886" spans="1:7" x14ac:dyDescent="0.25">
      <c r="A12886" s="52">
        <v>2020</v>
      </c>
      <c r="B12886" s="53" t="str">
        <f t="shared" si="402"/>
        <v>2020_CT2</v>
      </c>
      <c r="C12886" t="s">
        <v>204</v>
      </c>
      <c r="D12886" t="s">
        <v>619</v>
      </c>
      <c r="E12886" s="53" t="str">
        <f t="shared" si="403"/>
        <v>2020_CTHARTFORD</v>
      </c>
      <c r="F12886">
        <v>510400</v>
      </c>
      <c r="G12886" s="53">
        <f t="array" ref="G12886">SUM(IF(A12886=A$5:A12886,IF(C12886=C$5:C12886,1,0),0))</f>
        <v>2</v>
      </c>
    </row>
    <row r="12887" spans="1:7" x14ac:dyDescent="0.25">
      <c r="A12887" s="52">
        <v>2020</v>
      </c>
      <c r="B12887" s="53" t="str">
        <f t="shared" si="402"/>
        <v>2020_CT3</v>
      </c>
      <c r="C12887" t="s">
        <v>204</v>
      </c>
      <c r="D12887" t="s">
        <v>620</v>
      </c>
      <c r="E12887" s="53" t="str">
        <f t="shared" si="403"/>
        <v>2020_CTLITCHFIELD</v>
      </c>
      <c r="F12887">
        <v>510400</v>
      </c>
      <c r="G12887" s="53">
        <f t="array" ref="G12887">SUM(IF(A12887=A$5:A12887,IF(C12887=C$5:C12887,1,0),0))</f>
        <v>3</v>
      </c>
    </row>
    <row r="12888" spans="1:7" x14ac:dyDescent="0.25">
      <c r="A12888" s="52">
        <v>2020</v>
      </c>
      <c r="B12888" s="53" t="str">
        <f t="shared" si="402"/>
        <v>2020_CT4</v>
      </c>
      <c r="C12888" t="s">
        <v>204</v>
      </c>
      <c r="D12888" t="s">
        <v>240</v>
      </c>
      <c r="E12888" s="53" t="str">
        <f t="shared" si="403"/>
        <v>2020_CTMIDDLESEX</v>
      </c>
      <c r="F12888">
        <v>510400</v>
      </c>
      <c r="G12888" s="53">
        <f t="array" ref="G12888">SUM(IF(A12888=A$5:A12888,IF(C12888=C$5:C12888,1,0),0))</f>
        <v>4</v>
      </c>
    </row>
    <row r="12889" spans="1:7" x14ac:dyDescent="0.25">
      <c r="A12889" s="52">
        <v>2020</v>
      </c>
      <c r="B12889" s="53" t="str">
        <f t="shared" si="402"/>
        <v>2020_CT5</v>
      </c>
      <c r="C12889" t="s">
        <v>204</v>
      </c>
      <c r="D12889" t="s">
        <v>621</v>
      </c>
      <c r="E12889" s="53" t="str">
        <f t="shared" si="403"/>
        <v>2020_CTNEW HAVEN</v>
      </c>
      <c r="F12889">
        <v>510400</v>
      </c>
      <c r="G12889" s="53">
        <f t="array" ref="G12889">SUM(IF(A12889=A$5:A12889,IF(C12889=C$5:C12889,1,0),0))</f>
        <v>5</v>
      </c>
    </row>
    <row r="12890" spans="1:7" x14ac:dyDescent="0.25">
      <c r="A12890" s="52">
        <v>2020</v>
      </c>
      <c r="B12890" s="53" t="str">
        <f t="shared" si="402"/>
        <v>2020_CT6</v>
      </c>
      <c r="C12890" t="s">
        <v>204</v>
      </c>
      <c r="D12890" t="s">
        <v>622</v>
      </c>
      <c r="E12890" s="53" t="str">
        <f t="shared" si="403"/>
        <v>2020_CTNEW LONDON</v>
      </c>
      <c r="F12890">
        <v>510400</v>
      </c>
      <c r="G12890" s="53">
        <f t="array" ref="G12890">SUM(IF(A12890=A$5:A12890,IF(C12890=C$5:C12890,1,0),0))</f>
        <v>6</v>
      </c>
    </row>
    <row r="12891" spans="1:7" x14ac:dyDescent="0.25">
      <c r="A12891" s="52">
        <v>2020</v>
      </c>
      <c r="B12891" s="53" t="str">
        <f t="shared" si="402"/>
        <v>2020_CT7</v>
      </c>
      <c r="C12891" t="s">
        <v>204</v>
      </c>
      <c r="D12891" t="s">
        <v>623</v>
      </c>
      <c r="E12891" s="53" t="str">
        <f t="shared" si="403"/>
        <v>2020_CTTOLLAND</v>
      </c>
      <c r="F12891">
        <v>510400</v>
      </c>
      <c r="G12891" s="53">
        <f t="array" ref="G12891">SUM(IF(A12891=A$5:A12891,IF(C12891=C$5:C12891,1,0),0))</f>
        <v>7</v>
      </c>
    </row>
    <row r="12892" spans="1:7" x14ac:dyDescent="0.25">
      <c r="A12892" s="52">
        <v>2020</v>
      </c>
      <c r="B12892" s="53" t="str">
        <f t="shared" si="402"/>
        <v>2020_CT8</v>
      </c>
      <c r="C12892" t="s">
        <v>204</v>
      </c>
      <c r="D12892" t="s">
        <v>624</v>
      </c>
      <c r="E12892" s="53" t="str">
        <f t="shared" si="403"/>
        <v>2020_CTWINDHAM</v>
      </c>
      <c r="F12892">
        <v>510400</v>
      </c>
      <c r="G12892" s="53">
        <f t="array" ref="G12892">SUM(IF(A12892=A$5:A12892,IF(C12892=C$5:C12892,1,0),0))</f>
        <v>8</v>
      </c>
    </row>
    <row r="12893" spans="1:7" x14ac:dyDescent="0.25">
      <c r="A12893" s="52">
        <v>2020</v>
      </c>
      <c r="B12893" s="53" t="str">
        <f t="shared" si="402"/>
        <v>2020_DE1</v>
      </c>
      <c r="C12893" t="s">
        <v>367</v>
      </c>
      <c r="D12893" t="s">
        <v>279</v>
      </c>
      <c r="E12893" s="53" t="str">
        <f t="shared" si="403"/>
        <v>2020_DEKENT</v>
      </c>
      <c r="F12893">
        <v>510400</v>
      </c>
      <c r="G12893" s="53">
        <f t="array" ref="G12893">SUM(IF(A12893=A$5:A12893,IF(C12893=C$5:C12893,1,0),0))</f>
        <v>1</v>
      </c>
    </row>
    <row r="12894" spans="1:7" x14ac:dyDescent="0.25">
      <c r="A12894" s="52">
        <v>2020</v>
      </c>
      <c r="B12894" s="53" t="str">
        <f t="shared" si="402"/>
        <v>2020_DE2</v>
      </c>
      <c r="C12894" t="s">
        <v>367</v>
      </c>
      <c r="D12894" t="s">
        <v>625</v>
      </c>
      <c r="E12894" s="53" t="str">
        <f t="shared" si="403"/>
        <v>2020_DENEW CASTLE</v>
      </c>
      <c r="F12894">
        <v>510400</v>
      </c>
      <c r="G12894" s="53">
        <f t="array" ref="G12894">SUM(IF(A12894=A$5:A12894,IF(C12894=C$5:C12894,1,0),0))</f>
        <v>2</v>
      </c>
    </row>
    <row r="12895" spans="1:7" x14ac:dyDescent="0.25">
      <c r="A12895" s="52">
        <v>2020</v>
      </c>
      <c r="B12895" s="53" t="str">
        <f t="shared" si="402"/>
        <v>2020_DE3</v>
      </c>
      <c r="C12895" t="s">
        <v>367</v>
      </c>
      <c r="D12895" t="s">
        <v>257</v>
      </c>
      <c r="E12895" s="53" t="str">
        <f t="shared" si="403"/>
        <v>2020_DESUSSEX</v>
      </c>
      <c r="F12895">
        <v>510400</v>
      </c>
      <c r="G12895" s="53">
        <f t="array" ref="G12895">SUM(IF(A12895=A$5:A12895,IF(C12895=C$5:C12895,1,0),0))</f>
        <v>3</v>
      </c>
    </row>
    <row r="12896" spans="1:7" x14ac:dyDescent="0.25">
      <c r="A12896" s="52">
        <v>2020</v>
      </c>
      <c r="B12896" s="53" t="str">
        <f t="shared" si="402"/>
        <v>2020_DC1</v>
      </c>
      <c r="C12896" t="s">
        <v>206</v>
      </c>
      <c r="D12896" t="s">
        <v>86</v>
      </c>
      <c r="E12896" s="53" t="str">
        <f t="shared" si="403"/>
        <v>2020_DCDISTRICT OF COLUMBIA</v>
      </c>
      <c r="F12896">
        <v>765600</v>
      </c>
      <c r="G12896" s="53">
        <f t="array" ref="G12896">SUM(IF(A12896=A$5:A12896,IF(C12896=C$5:C12896,1,0),0))</f>
        <v>1</v>
      </c>
    </row>
    <row r="12897" spans="1:7" x14ac:dyDescent="0.25">
      <c r="A12897" s="52">
        <v>2020</v>
      </c>
      <c r="B12897" s="53" t="str">
        <f t="shared" si="402"/>
        <v>2020_FL1</v>
      </c>
      <c r="C12897" t="s">
        <v>208</v>
      </c>
      <c r="D12897" t="s">
        <v>626</v>
      </c>
      <c r="E12897" s="53" t="str">
        <f t="shared" si="403"/>
        <v>2020_FLALACHUA</v>
      </c>
      <c r="F12897">
        <v>510400</v>
      </c>
      <c r="G12897" s="53">
        <f t="array" ref="G12897">SUM(IF(A12897=A$5:A12897,IF(C12897=C$5:C12897,1,0),0))</f>
        <v>1</v>
      </c>
    </row>
    <row r="12898" spans="1:7" x14ac:dyDescent="0.25">
      <c r="A12898" s="52">
        <v>2020</v>
      </c>
      <c r="B12898" s="53" t="str">
        <f t="shared" ref="B12898:B12961" si="404">A12898&amp;"_"&amp;C12898&amp;G12898</f>
        <v>2020_FL2</v>
      </c>
      <c r="C12898" t="s">
        <v>208</v>
      </c>
      <c r="D12898" t="s">
        <v>627</v>
      </c>
      <c r="E12898" s="53" t="str">
        <f t="shared" si="403"/>
        <v>2020_FLBAKER</v>
      </c>
      <c r="F12898">
        <v>510400</v>
      </c>
      <c r="G12898" s="53">
        <f t="array" ref="G12898">SUM(IF(A12898=A$5:A12898,IF(C12898=C$5:C12898,1,0),0))</f>
        <v>2</v>
      </c>
    </row>
    <row r="12899" spans="1:7" x14ac:dyDescent="0.25">
      <c r="A12899" s="52">
        <v>2020</v>
      </c>
      <c r="B12899" s="53" t="str">
        <f t="shared" si="404"/>
        <v>2020_FL3</v>
      </c>
      <c r="C12899" t="s">
        <v>208</v>
      </c>
      <c r="D12899" t="s">
        <v>628</v>
      </c>
      <c r="E12899" s="53" t="str">
        <f t="shared" si="403"/>
        <v>2020_FLBAY</v>
      </c>
      <c r="F12899">
        <v>510400</v>
      </c>
      <c r="G12899" s="53">
        <f t="array" ref="G12899">SUM(IF(A12899=A$5:A12899,IF(C12899=C$5:C12899,1,0),0))</f>
        <v>3</v>
      </c>
    </row>
    <row r="12900" spans="1:7" x14ac:dyDescent="0.25">
      <c r="A12900" s="52">
        <v>2020</v>
      </c>
      <c r="B12900" s="53" t="str">
        <f t="shared" si="404"/>
        <v>2020_FL4</v>
      </c>
      <c r="C12900" t="s">
        <v>208</v>
      </c>
      <c r="D12900" t="s">
        <v>629</v>
      </c>
      <c r="E12900" s="53" t="str">
        <f t="shared" si="403"/>
        <v>2020_FLBRADFORD</v>
      </c>
      <c r="F12900">
        <v>510400</v>
      </c>
      <c r="G12900" s="53">
        <f t="array" ref="G12900">SUM(IF(A12900=A$5:A12900,IF(C12900=C$5:C12900,1,0),0))</f>
        <v>4</v>
      </c>
    </row>
    <row r="12901" spans="1:7" x14ac:dyDescent="0.25">
      <c r="A12901" s="52">
        <v>2020</v>
      </c>
      <c r="B12901" s="53" t="str">
        <f t="shared" si="404"/>
        <v>2020_FL5</v>
      </c>
      <c r="C12901" t="s">
        <v>208</v>
      </c>
      <c r="D12901" t="s">
        <v>630</v>
      </c>
      <c r="E12901" s="53" t="str">
        <f t="shared" si="403"/>
        <v>2020_FLBREVARD</v>
      </c>
      <c r="F12901">
        <v>510400</v>
      </c>
      <c r="G12901" s="53">
        <f t="array" ref="G12901">SUM(IF(A12901=A$5:A12901,IF(C12901=C$5:C12901,1,0),0))</f>
        <v>5</v>
      </c>
    </row>
    <row r="12902" spans="1:7" x14ac:dyDescent="0.25">
      <c r="A12902" s="52">
        <v>2020</v>
      </c>
      <c r="B12902" s="53" t="str">
        <f t="shared" si="404"/>
        <v>2020_FL6</v>
      </c>
      <c r="C12902" t="s">
        <v>208</v>
      </c>
      <c r="D12902" t="s">
        <v>631</v>
      </c>
      <c r="E12902" s="53" t="str">
        <f t="shared" si="403"/>
        <v>2020_FLBROWARD</v>
      </c>
      <c r="F12902">
        <v>510400</v>
      </c>
      <c r="G12902" s="53">
        <f t="array" ref="G12902">SUM(IF(A12902=A$5:A12902,IF(C12902=C$5:C12902,1,0),0))</f>
        <v>6</v>
      </c>
    </row>
    <row r="12903" spans="1:7" x14ac:dyDescent="0.25">
      <c r="A12903" s="52">
        <v>2020</v>
      </c>
      <c r="B12903" s="53" t="str">
        <f t="shared" si="404"/>
        <v>2020_FL7</v>
      </c>
      <c r="C12903" t="s">
        <v>208</v>
      </c>
      <c r="D12903" t="s">
        <v>434</v>
      </c>
      <c r="E12903" s="53" t="str">
        <f t="shared" si="403"/>
        <v>2020_FLCALHOUN</v>
      </c>
      <c r="F12903">
        <v>510400</v>
      </c>
      <c r="G12903" s="53">
        <f t="array" ref="G12903">SUM(IF(A12903=A$5:A12903,IF(C12903=C$5:C12903,1,0),0))</f>
        <v>7</v>
      </c>
    </row>
    <row r="12904" spans="1:7" x14ac:dyDescent="0.25">
      <c r="A12904" s="52">
        <v>2020</v>
      </c>
      <c r="B12904" s="53" t="str">
        <f t="shared" si="404"/>
        <v>2020_FL8</v>
      </c>
      <c r="C12904" t="s">
        <v>208</v>
      </c>
      <c r="D12904" t="s">
        <v>632</v>
      </c>
      <c r="E12904" s="53" t="str">
        <f t="shared" si="403"/>
        <v>2020_FLCHARLOTTE</v>
      </c>
      <c r="F12904">
        <v>510400</v>
      </c>
      <c r="G12904" s="53">
        <f t="array" ref="G12904">SUM(IF(A12904=A$5:A12904,IF(C12904=C$5:C12904,1,0),0))</f>
        <v>8</v>
      </c>
    </row>
    <row r="12905" spans="1:7" x14ac:dyDescent="0.25">
      <c r="A12905" s="52">
        <v>2020</v>
      </c>
      <c r="B12905" s="53" t="str">
        <f t="shared" si="404"/>
        <v>2020_FL9</v>
      </c>
      <c r="C12905" t="s">
        <v>208</v>
      </c>
      <c r="D12905" t="s">
        <v>633</v>
      </c>
      <c r="E12905" s="53" t="str">
        <f t="shared" si="403"/>
        <v>2020_FLCITRUS</v>
      </c>
      <c r="F12905">
        <v>510400</v>
      </c>
      <c r="G12905" s="53">
        <f t="array" ref="G12905">SUM(IF(A12905=A$5:A12905,IF(C12905=C$5:C12905,1,0),0))</f>
        <v>9</v>
      </c>
    </row>
    <row r="12906" spans="1:7" x14ac:dyDescent="0.25">
      <c r="A12906" s="52">
        <v>2020</v>
      </c>
      <c r="B12906" s="53" t="str">
        <f t="shared" si="404"/>
        <v>2020_FL10</v>
      </c>
      <c r="C12906" t="s">
        <v>208</v>
      </c>
      <c r="D12906" t="s">
        <v>439</v>
      </c>
      <c r="E12906" s="53" t="str">
        <f t="shared" si="403"/>
        <v>2020_FLCLAY</v>
      </c>
      <c r="F12906">
        <v>510400</v>
      </c>
      <c r="G12906" s="53">
        <f t="array" ref="G12906">SUM(IF(A12906=A$5:A12906,IF(C12906=C$5:C12906,1,0),0))</f>
        <v>10</v>
      </c>
    </row>
    <row r="12907" spans="1:7" x14ac:dyDescent="0.25">
      <c r="A12907" s="52">
        <v>2020</v>
      </c>
      <c r="B12907" s="53" t="str">
        <f t="shared" si="404"/>
        <v>2020_FL11</v>
      </c>
      <c r="C12907" t="s">
        <v>208</v>
      </c>
      <c r="D12907" t="s">
        <v>209</v>
      </c>
      <c r="E12907" s="53" t="str">
        <f t="shared" si="403"/>
        <v>2020_FLCOLLIER</v>
      </c>
      <c r="F12907">
        <v>510400</v>
      </c>
      <c r="G12907" s="53">
        <f t="array" ref="G12907">SUM(IF(A12907=A$5:A12907,IF(C12907=C$5:C12907,1,0),0))</f>
        <v>11</v>
      </c>
    </row>
    <row r="12908" spans="1:7" x14ac:dyDescent="0.25">
      <c r="A12908" s="52">
        <v>2020</v>
      </c>
      <c r="B12908" s="53" t="str">
        <f t="shared" si="404"/>
        <v>2020_FL12</v>
      </c>
      <c r="C12908" t="s">
        <v>208</v>
      </c>
      <c r="D12908" t="s">
        <v>509</v>
      </c>
      <c r="E12908" s="53" t="str">
        <f t="shared" si="403"/>
        <v>2020_FLCOLUMBIA</v>
      </c>
      <c r="F12908">
        <v>510400</v>
      </c>
      <c r="G12908" s="53">
        <f t="array" ref="G12908">SUM(IF(A12908=A$5:A12908,IF(C12908=C$5:C12908,1,0),0))</f>
        <v>12</v>
      </c>
    </row>
    <row r="12909" spans="1:7" x14ac:dyDescent="0.25">
      <c r="A12909" s="52">
        <v>2020</v>
      </c>
      <c r="B12909" s="53" t="str">
        <f t="shared" si="404"/>
        <v>2020_FL13</v>
      </c>
      <c r="C12909" t="s">
        <v>208</v>
      </c>
      <c r="D12909" t="s">
        <v>1248</v>
      </c>
      <c r="E12909" s="53" t="str">
        <f t="shared" si="403"/>
        <v>2020_FLDESOTO</v>
      </c>
      <c r="F12909">
        <v>510400</v>
      </c>
      <c r="G12909" s="53">
        <f t="array" ref="G12909">SUM(IF(A12909=A$5:A12909,IF(C12909=C$5:C12909,1,0),0))</f>
        <v>13</v>
      </c>
    </row>
    <row r="12910" spans="1:7" x14ac:dyDescent="0.25">
      <c r="A12910" s="52">
        <v>2020</v>
      </c>
      <c r="B12910" s="53" t="str">
        <f t="shared" si="404"/>
        <v>2020_FL14</v>
      </c>
      <c r="C12910" t="s">
        <v>208</v>
      </c>
      <c r="D12910" t="s">
        <v>635</v>
      </c>
      <c r="E12910" s="53" t="str">
        <f t="shared" si="403"/>
        <v>2020_FLDIXIE</v>
      </c>
      <c r="F12910">
        <v>510400</v>
      </c>
      <c r="G12910" s="53">
        <f t="array" ref="G12910">SUM(IF(A12910=A$5:A12910,IF(C12910=C$5:C12910,1,0),0))</f>
        <v>14</v>
      </c>
    </row>
    <row r="12911" spans="1:7" x14ac:dyDescent="0.25">
      <c r="A12911" s="52">
        <v>2020</v>
      </c>
      <c r="B12911" s="53" t="str">
        <f t="shared" si="404"/>
        <v>2020_FL15</v>
      </c>
      <c r="C12911" t="s">
        <v>208</v>
      </c>
      <c r="D12911" t="s">
        <v>636</v>
      </c>
      <c r="E12911" s="53" t="str">
        <f t="shared" si="403"/>
        <v>2020_FLDUVAL</v>
      </c>
      <c r="F12911">
        <v>510400</v>
      </c>
      <c r="G12911" s="53">
        <f t="array" ref="G12911">SUM(IF(A12911=A$5:A12911,IF(C12911=C$5:C12911,1,0),0))</f>
        <v>15</v>
      </c>
    </row>
    <row r="12912" spans="1:7" x14ac:dyDescent="0.25">
      <c r="A12912" s="52">
        <v>2020</v>
      </c>
      <c r="B12912" s="53" t="str">
        <f t="shared" si="404"/>
        <v>2020_FL16</v>
      </c>
      <c r="C12912" t="s">
        <v>208</v>
      </c>
      <c r="D12912" t="s">
        <v>452</v>
      </c>
      <c r="E12912" s="53" t="str">
        <f t="shared" si="403"/>
        <v>2020_FLESCAMBIA</v>
      </c>
      <c r="F12912">
        <v>510400</v>
      </c>
      <c r="G12912" s="53">
        <f t="array" ref="G12912">SUM(IF(A12912=A$5:A12912,IF(C12912=C$5:C12912,1,0),0))</f>
        <v>16</v>
      </c>
    </row>
    <row r="12913" spans="1:7" x14ac:dyDescent="0.25">
      <c r="A12913" s="52">
        <v>2020</v>
      </c>
      <c r="B12913" s="53" t="str">
        <f t="shared" si="404"/>
        <v>2020_FL17</v>
      </c>
      <c r="C12913" t="s">
        <v>208</v>
      </c>
      <c r="D12913" t="s">
        <v>637</v>
      </c>
      <c r="E12913" s="53" t="str">
        <f t="shared" si="403"/>
        <v>2020_FLFLAGLER</v>
      </c>
      <c r="F12913">
        <v>510400</v>
      </c>
      <c r="G12913" s="53">
        <f t="array" ref="G12913">SUM(IF(A12913=A$5:A12913,IF(C12913=C$5:C12913,1,0),0))</f>
        <v>17</v>
      </c>
    </row>
    <row r="12914" spans="1:7" x14ac:dyDescent="0.25">
      <c r="A12914" s="52">
        <v>2020</v>
      </c>
      <c r="B12914" s="53" t="str">
        <f t="shared" si="404"/>
        <v>2020_FL18</v>
      </c>
      <c r="C12914" t="s">
        <v>208</v>
      </c>
      <c r="D12914" t="s">
        <v>455</v>
      </c>
      <c r="E12914" s="53" t="str">
        <f t="shared" si="403"/>
        <v>2020_FLFRANKLIN</v>
      </c>
      <c r="F12914">
        <v>510400</v>
      </c>
      <c r="G12914" s="53">
        <f t="array" ref="G12914">SUM(IF(A12914=A$5:A12914,IF(C12914=C$5:C12914,1,0),0))</f>
        <v>18</v>
      </c>
    </row>
    <row r="12915" spans="1:7" x14ac:dyDescent="0.25">
      <c r="A12915" s="52">
        <v>2020</v>
      </c>
      <c r="B12915" s="53" t="str">
        <f t="shared" si="404"/>
        <v>2020_FL19</v>
      </c>
      <c r="C12915" t="s">
        <v>208</v>
      </c>
      <c r="D12915" t="s">
        <v>638</v>
      </c>
      <c r="E12915" s="53" t="str">
        <f t="shared" si="403"/>
        <v>2020_FLGADSDEN</v>
      </c>
      <c r="F12915">
        <v>510400</v>
      </c>
      <c r="G12915" s="53">
        <f t="array" ref="G12915">SUM(IF(A12915=A$5:A12915,IF(C12915=C$5:C12915,1,0),0))</f>
        <v>19</v>
      </c>
    </row>
    <row r="12916" spans="1:7" x14ac:dyDescent="0.25">
      <c r="A12916" s="52">
        <v>2020</v>
      </c>
      <c r="B12916" s="53" t="str">
        <f t="shared" si="404"/>
        <v>2020_FL20</v>
      </c>
      <c r="C12916" t="s">
        <v>208</v>
      </c>
      <c r="D12916" t="s">
        <v>639</v>
      </c>
      <c r="E12916" s="53" t="str">
        <f t="shared" si="403"/>
        <v>2020_FLGILCHRIST</v>
      </c>
      <c r="F12916">
        <v>510400</v>
      </c>
      <c r="G12916" s="53">
        <f t="array" ref="G12916">SUM(IF(A12916=A$5:A12916,IF(C12916=C$5:C12916,1,0),0))</f>
        <v>20</v>
      </c>
    </row>
    <row r="12917" spans="1:7" x14ac:dyDescent="0.25">
      <c r="A12917" s="52">
        <v>2020</v>
      </c>
      <c r="B12917" s="53" t="str">
        <f t="shared" si="404"/>
        <v>2020_FL21</v>
      </c>
      <c r="C12917" t="s">
        <v>208</v>
      </c>
      <c r="D12917" t="s">
        <v>640</v>
      </c>
      <c r="E12917" s="53" t="str">
        <f t="shared" si="403"/>
        <v>2020_FLGLADES</v>
      </c>
      <c r="F12917">
        <v>510400</v>
      </c>
      <c r="G12917" s="53">
        <f t="array" ref="G12917">SUM(IF(A12917=A$5:A12917,IF(C12917=C$5:C12917,1,0),0))</f>
        <v>21</v>
      </c>
    </row>
    <row r="12918" spans="1:7" x14ac:dyDescent="0.25">
      <c r="A12918" s="52">
        <v>2020</v>
      </c>
      <c r="B12918" s="53" t="str">
        <f t="shared" si="404"/>
        <v>2020_FL22</v>
      </c>
      <c r="C12918" t="s">
        <v>208</v>
      </c>
      <c r="D12918" t="s">
        <v>641</v>
      </c>
      <c r="E12918" s="53" t="str">
        <f t="shared" si="403"/>
        <v>2020_FLGULF</v>
      </c>
      <c r="F12918">
        <v>510400</v>
      </c>
      <c r="G12918" s="53">
        <f t="array" ref="G12918">SUM(IF(A12918=A$5:A12918,IF(C12918=C$5:C12918,1,0),0))</f>
        <v>22</v>
      </c>
    </row>
    <row r="12919" spans="1:7" x14ac:dyDescent="0.25">
      <c r="A12919" s="52">
        <v>2020</v>
      </c>
      <c r="B12919" s="53" t="str">
        <f t="shared" si="404"/>
        <v>2020_FL23</v>
      </c>
      <c r="C12919" t="s">
        <v>208</v>
      </c>
      <c r="D12919" t="s">
        <v>642</v>
      </c>
      <c r="E12919" s="53" t="str">
        <f t="shared" si="403"/>
        <v>2020_FLHAMILTON</v>
      </c>
      <c r="F12919">
        <v>510400</v>
      </c>
      <c r="G12919" s="53">
        <f t="array" ref="G12919">SUM(IF(A12919=A$5:A12919,IF(C12919=C$5:C12919,1,0),0))</f>
        <v>23</v>
      </c>
    </row>
    <row r="12920" spans="1:7" x14ac:dyDescent="0.25">
      <c r="A12920" s="52">
        <v>2020</v>
      </c>
      <c r="B12920" s="53" t="str">
        <f t="shared" si="404"/>
        <v>2020_FL24</v>
      </c>
      <c r="C12920" t="s">
        <v>208</v>
      </c>
      <c r="D12920" t="s">
        <v>643</v>
      </c>
      <c r="E12920" s="53" t="str">
        <f t="shared" si="403"/>
        <v>2020_FLHARDEE</v>
      </c>
      <c r="F12920">
        <v>510400</v>
      </c>
      <c r="G12920" s="53">
        <f t="array" ref="G12920">SUM(IF(A12920=A$5:A12920,IF(C12920=C$5:C12920,1,0),0))</f>
        <v>24</v>
      </c>
    </row>
    <row r="12921" spans="1:7" x14ac:dyDescent="0.25">
      <c r="A12921" s="52">
        <v>2020</v>
      </c>
      <c r="B12921" s="53" t="str">
        <f t="shared" si="404"/>
        <v>2020_FL25</v>
      </c>
      <c r="C12921" t="s">
        <v>208</v>
      </c>
      <c r="D12921" t="s">
        <v>644</v>
      </c>
      <c r="E12921" s="53" t="str">
        <f t="shared" si="403"/>
        <v>2020_FLHENDRY</v>
      </c>
      <c r="F12921">
        <v>510400</v>
      </c>
      <c r="G12921" s="53">
        <f t="array" ref="G12921">SUM(IF(A12921=A$5:A12921,IF(C12921=C$5:C12921,1,0),0))</f>
        <v>25</v>
      </c>
    </row>
    <row r="12922" spans="1:7" x14ac:dyDescent="0.25">
      <c r="A12922" s="52">
        <v>2020</v>
      </c>
      <c r="B12922" s="53" t="str">
        <f t="shared" si="404"/>
        <v>2020_FL26</v>
      </c>
      <c r="C12922" t="s">
        <v>208</v>
      </c>
      <c r="D12922" t="s">
        <v>645</v>
      </c>
      <c r="E12922" s="53" t="str">
        <f t="shared" si="403"/>
        <v>2020_FLHERNANDO</v>
      </c>
      <c r="F12922">
        <v>510400</v>
      </c>
      <c r="G12922" s="53">
        <f t="array" ref="G12922">SUM(IF(A12922=A$5:A12922,IF(C12922=C$5:C12922,1,0),0))</f>
        <v>26</v>
      </c>
    </row>
    <row r="12923" spans="1:7" x14ac:dyDescent="0.25">
      <c r="A12923" s="52">
        <v>2020</v>
      </c>
      <c r="B12923" s="53" t="str">
        <f t="shared" si="404"/>
        <v>2020_FL27</v>
      </c>
      <c r="C12923" t="s">
        <v>208</v>
      </c>
      <c r="D12923" t="s">
        <v>646</v>
      </c>
      <c r="E12923" s="53" t="str">
        <f t="shared" si="403"/>
        <v>2020_FLHIGHLANDS</v>
      </c>
      <c r="F12923">
        <v>510400</v>
      </c>
      <c r="G12923" s="53">
        <f t="array" ref="G12923">SUM(IF(A12923=A$5:A12923,IF(C12923=C$5:C12923,1,0),0))</f>
        <v>27</v>
      </c>
    </row>
    <row r="12924" spans="1:7" x14ac:dyDescent="0.25">
      <c r="A12924" s="52">
        <v>2020</v>
      </c>
      <c r="B12924" s="53" t="str">
        <f t="shared" si="404"/>
        <v>2020_FL28</v>
      </c>
      <c r="C12924" t="s">
        <v>208</v>
      </c>
      <c r="D12924" t="s">
        <v>647</v>
      </c>
      <c r="E12924" s="53" t="str">
        <f t="shared" si="403"/>
        <v>2020_FLHILLSBOROUGH</v>
      </c>
      <c r="F12924">
        <v>510400</v>
      </c>
      <c r="G12924" s="53">
        <f t="array" ref="G12924">SUM(IF(A12924=A$5:A12924,IF(C12924=C$5:C12924,1,0),0))</f>
        <v>28</v>
      </c>
    </row>
    <row r="12925" spans="1:7" x14ac:dyDescent="0.25">
      <c r="A12925" s="52">
        <v>2020</v>
      </c>
      <c r="B12925" s="53" t="str">
        <f t="shared" si="404"/>
        <v>2020_FL29</v>
      </c>
      <c r="C12925" t="s">
        <v>208</v>
      </c>
      <c r="D12925" t="s">
        <v>648</v>
      </c>
      <c r="E12925" s="53" t="str">
        <f t="shared" si="403"/>
        <v>2020_FLHOLMES</v>
      </c>
      <c r="F12925">
        <v>510400</v>
      </c>
      <c r="G12925" s="53">
        <f t="array" ref="G12925">SUM(IF(A12925=A$5:A12925,IF(C12925=C$5:C12925,1,0),0))</f>
        <v>29</v>
      </c>
    </row>
    <row r="12926" spans="1:7" x14ac:dyDescent="0.25">
      <c r="A12926" s="52">
        <v>2020</v>
      </c>
      <c r="B12926" s="53" t="str">
        <f t="shared" si="404"/>
        <v>2020_FL30</v>
      </c>
      <c r="C12926" t="s">
        <v>208</v>
      </c>
      <c r="D12926" t="s">
        <v>649</v>
      </c>
      <c r="E12926" s="53" t="str">
        <f t="shared" si="403"/>
        <v>2020_FLINDIAN RIVER</v>
      </c>
      <c r="F12926">
        <v>510400</v>
      </c>
      <c r="G12926" s="53">
        <f t="array" ref="G12926">SUM(IF(A12926=A$5:A12926,IF(C12926=C$5:C12926,1,0),0))</f>
        <v>30</v>
      </c>
    </row>
    <row r="12927" spans="1:7" x14ac:dyDescent="0.25">
      <c r="A12927" s="52">
        <v>2020</v>
      </c>
      <c r="B12927" s="53" t="str">
        <f t="shared" si="404"/>
        <v>2020_FL31</v>
      </c>
      <c r="C12927" t="s">
        <v>208</v>
      </c>
      <c r="D12927" t="s">
        <v>460</v>
      </c>
      <c r="E12927" s="53" t="str">
        <f t="shared" si="403"/>
        <v>2020_FLJACKSON</v>
      </c>
      <c r="F12927">
        <v>510400</v>
      </c>
      <c r="G12927" s="53">
        <f t="array" ref="G12927">SUM(IF(A12927=A$5:A12927,IF(C12927=C$5:C12927,1,0),0))</f>
        <v>31</v>
      </c>
    </row>
    <row r="12928" spans="1:7" x14ac:dyDescent="0.25">
      <c r="A12928" s="52">
        <v>2020</v>
      </c>
      <c r="B12928" s="53" t="str">
        <f t="shared" si="404"/>
        <v>2020_FL32</v>
      </c>
      <c r="C12928" t="s">
        <v>208</v>
      </c>
      <c r="D12928" t="s">
        <v>196</v>
      </c>
      <c r="E12928" s="53" t="str">
        <f t="shared" si="403"/>
        <v>2020_FLJEFFERSON</v>
      </c>
      <c r="F12928">
        <v>510400</v>
      </c>
      <c r="G12928" s="53">
        <f t="array" ref="G12928">SUM(IF(A12928=A$5:A12928,IF(C12928=C$5:C12928,1,0),0))</f>
        <v>32</v>
      </c>
    </row>
    <row r="12929" spans="1:7" x14ac:dyDescent="0.25">
      <c r="A12929" s="52">
        <v>2020</v>
      </c>
      <c r="B12929" s="53" t="str">
        <f t="shared" si="404"/>
        <v>2020_FL33</v>
      </c>
      <c r="C12929" t="s">
        <v>208</v>
      </c>
      <c r="D12929" t="s">
        <v>526</v>
      </c>
      <c r="E12929" s="53" t="str">
        <f t="shared" si="403"/>
        <v>2020_FLLAFAYETTE</v>
      </c>
      <c r="F12929">
        <v>510400</v>
      </c>
      <c r="G12929" s="53">
        <f t="array" ref="G12929">SUM(IF(A12929=A$5:A12929,IF(C12929=C$5:C12929,1,0),0))</f>
        <v>33</v>
      </c>
    </row>
    <row r="12930" spans="1:7" x14ac:dyDescent="0.25">
      <c r="A12930" s="52">
        <v>2020</v>
      </c>
      <c r="B12930" s="53" t="str">
        <f t="shared" si="404"/>
        <v>2020_FL34</v>
      </c>
      <c r="C12930" t="s">
        <v>208</v>
      </c>
      <c r="D12930" t="s">
        <v>197</v>
      </c>
      <c r="E12930" s="53" t="str">
        <f t="shared" si="403"/>
        <v>2020_FLLAKE</v>
      </c>
      <c r="F12930">
        <v>510400</v>
      </c>
      <c r="G12930" s="53">
        <f t="array" ref="G12930">SUM(IF(A12930=A$5:A12930,IF(C12930=C$5:C12930,1,0),0))</f>
        <v>34</v>
      </c>
    </row>
    <row r="12931" spans="1:7" x14ac:dyDescent="0.25">
      <c r="A12931" s="52">
        <v>2020</v>
      </c>
      <c r="B12931" s="53" t="str">
        <f t="shared" si="404"/>
        <v>2020_FL35</v>
      </c>
      <c r="C12931" t="s">
        <v>208</v>
      </c>
      <c r="D12931" t="s">
        <v>464</v>
      </c>
      <c r="E12931" s="53" t="str">
        <f t="shared" si="403"/>
        <v>2020_FLLEE</v>
      </c>
      <c r="F12931">
        <v>510400</v>
      </c>
      <c r="G12931" s="53">
        <f t="array" ref="G12931">SUM(IF(A12931=A$5:A12931,IF(C12931=C$5:C12931,1,0),0))</f>
        <v>35</v>
      </c>
    </row>
    <row r="12932" spans="1:7" x14ac:dyDescent="0.25">
      <c r="A12932" s="52">
        <v>2020</v>
      </c>
      <c r="B12932" s="53" t="str">
        <f t="shared" si="404"/>
        <v>2020_FL36</v>
      </c>
      <c r="C12932" t="s">
        <v>208</v>
      </c>
      <c r="D12932" t="s">
        <v>650</v>
      </c>
      <c r="E12932" s="53" t="str">
        <f t="shared" si="403"/>
        <v>2020_FLLEON</v>
      </c>
      <c r="F12932">
        <v>510400</v>
      </c>
      <c r="G12932" s="53">
        <f t="array" ref="G12932">SUM(IF(A12932=A$5:A12932,IF(C12932=C$5:C12932,1,0),0))</f>
        <v>36</v>
      </c>
    </row>
    <row r="12933" spans="1:7" x14ac:dyDescent="0.25">
      <c r="A12933" s="52">
        <v>2020</v>
      </c>
      <c r="B12933" s="53" t="str">
        <f t="shared" si="404"/>
        <v>2020_FL37</v>
      </c>
      <c r="C12933" t="s">
        <v>208</v>
      </c>
      <c r="D12933" t="s">
        <v>651</v>
      </c>
      <c r="E12933" s="53" t="str">
        <f t="shared" si="403"/>
        <v>2020_FLLEVY</v>
      </c>
      <c r="F12933">
        <v>510400</v>
      </c>
      <c r="G12933" s="53">
        <f t="array" ref="G12933">SUM(IF(A12933=A$5:A12933,IF(C12933=C$5:C12933,1,0),0))</f>
        <v>37</v>
      </c>
    </row>
    <row r="12934" spans="1:7" x14ac:dyDescent="0.25">
      <c r="A12934" s="52">
        <v>2020</v>
      </c>
      <c r="B12934" s="53" t="str">
        <f t="shared" si="404"/>
        <v>2020_FL38</v>
      </c>
      <c r="C12934" t="s">
        <v>208</v>
      </c>
      <c r="D12934" t="s">
        <v>652</v>
      </c>
      <c r="E12934" s="53" t="str">
        <f t="shared" ref="E12934:E12997" si="405">A12934&amp;"_"&amp;C12934&amp;D12934</f>
        <v>2020_FLLIBERTY</v>
      </c>
      <c r="F12934">
        <v>510400</v>
      </c>
      <c r="G12934" s="53">
        <f t="array" ref="G12934">SUM(IF(A12934=A$5:A12934,IF(C12934=C$5:C12934,1,0),0))</f>
        <v>38</v>
      </c>
    </row>
    <row r="12935" spans="1:7" x14ac:dyDescent="0.25">
      <c r="A12935" s="52">
        <v>2020</v>
      </c>
      <c r="B12935" s="53" t="str">
        <f t="shared" si="404"/>
        <v>2020_FL39</v>
      </c>
      <c r="C12935" t="s">
        <v>208</v>
      </c>
      <c r="D12935" t="s">
        <v>467</v>
      </c>
      <c r="E12935" s="53" t="str">
        <f t="shared" si="405"/>
        <v>2020_FLMADISON</v>
      </c>
      <c r="F12935">
        <v>510400</v>
      </c>
      <c r="G12935" s="53">
        <f t="array" ref="G12935">SUM(IF(A12935=A$5:A12935,IF(C12935=C$5:C12935,1,0),0))</f>
        <v>39</v>
      </c>
    </row>
    <row r="12936" spans="1:7" x14ac:dyDescent="0.25">
      <c r="A12936" s="52">
        <v>2020</v>
      </c>
      <c r="B12936" s="53" t="str">
        <f t="shared" si="404"/>
        <v>2020_FL40</v>
      </c>
      <c r="C12936" t="s">
        <v>208</v>
      </c>
      <c r="D12936" t="s">
        <v>653</v>
      </c>
      <c r="E12936" s="53" t="str">
        <f t="shared" si="405"/>
        <v>2020_FLMANATEE</v>
      </c>
      <c r="F12936">
        <v>510400</v>
      </c>
      <c r="G12936" s="53">
        <f t="array" ref="G12936">SUM(IF(A12936=A$5:A12936,IF(C12936=C$5:C12936,1,0),0))</f>
        <v>40</v>
      </c>
    </row>
    <row r="12937" spans="1:7" x14ac:dyDescent="0.25">
      <c r="A12937" s="52">
        <v>2020</v>
      </c>
      <c r="B12937" s="53" t="str">
        <f t="shared" si="404"/>
        <v>2020_FL41</v>
      </c>
      <c r="C12937" t="s">
        <v>208</v>
      </c>
      <c r="D12937" t="s">
        <v>469</v>
      </c>
      <c r="E12937" s="53" t="str">
        <f t="shared" si="405"/>
        <v>2020_FLMARION</v>
      </c>
      <c r="F12937">
        <v>510400</v>
      </c>
      <c r="G12937" s="53">
        <f t="array" ref="G12937">SUM(IF(A12937=A$5:A12937,IF(C12937=C$5:C12937,1,0),0))</f>
        <v>41</v>
      </c>
    </row>
    <row r="12938" spans="1:7" x14ac:dyDescent="0.25">
      <c r="A12938" s="52">
        <v>2020</v>
      </c>
      <c r="B12938" s="53" t="str">
        <f t="shared" si="404"/>
        <v>2020_FL42</v>
      </c>
      <c r="C12938" t="s">
        <v>208</v>
      </c>
      <c r="D12938" t="s">
        <v>654</v>
      </c>
      <c r="E12938" s="53" t="str">
        <f t="shared" si="405"/>
        <v>2020_FLMARTIN</v>
      </c>
      <c r="F12938">
        <v>510400</v>
      </c>
      <c r="G12938" s="53">
        <f t="array" ref="G12938">SUM(IF(A12938=A$5:A12938,IF(C12938=C$5:C12938,1,0),0))</f>
        <v>42</v>
      </c>
    </row>
    <row r="12939" spans="1:7" x14ac:dyDescent="0.25">
      <c r="A12939" s="52">
        <v>2020</v>
      </c>
      <c r="B12939" s="53" t="str">
        <f t="shared" si="404"/>
        <v>2020_FL43</v>
      </c>
      <c r="C12939" t="s">
        <v>208</v>
      </c>
      <c r="D12939" t="s">
        <v>655</v>
      </c>
      <c r="E12939" s="53" t="str">
        <f t="shared" si="405"/>
        <v>2020_FLMIAMI-DADE</v>
      </c>
      <c r="F12939">
        <v>510400</v>
      </c>
      <c r="G12939" s="53">
        <f t="array" ref="G12939">SUM(IF(A12939=A$5:A12939,IF(C12939=C$5:C12939,1,0),0))</f>
        <v>43</v>
      </c>
    </row>
    <row r="12940" spans="1:7" x14ac:dyDescent="0.25">
      <c r="A12940" s="52">
        <v>2020</v>
      </c>
      <c r="B12940" s="53" t="str">
        <f t="shared" si="404"/>
        <v>2020_FL44</v>
      </c>
      <c r="C12940" t="s">
        <v>208</v>
      </c>
      <c r="D12940" t="s">
        <v>210</v>
      </c>
      <c r="E12940" s="53" t="str">
        <f t="shared" si="405"/>
        <v>2020_FLMONROE</v>
      </c>
      <c r="F12940">
        <v>552000</v>
      </c>
      <c r="G12940" s="53">
        <f t="array" ref="G12940">SUM(IF(A12940=A$5:A12940,IF(C12940=C$5:C12940,1,0),0))</f>
        <v>44</v>
      </c>
    </row>
    <row r="12941" spans="1:7" x14ac:dyDescent="0.25">
      <c r="A12941" s="52">
        <v>2020</v>
      </c>
      <c r="B12941" s="53" t="str">
        <f t="shared" si="404"/>
        <v>2020_FL45</v>
      </c>
      <c r="C12941" t="s">
        <v>208</v>
      </c>
      <c r="D12941" t="s">
        <v>263</v>
      </c>
      <c r="E12941" s="53" t="str">
        <f t="shared" si="405"/>
        <v>2020_FLNASSAU</v>
      </c>
      <c r="F12941">
        <v>510400</v>
      </c>
      <c r="G12941" s="53">
        <f t="array" ref="G12941">SUM(IF(A12941=A$5:A12941,IF(C12941=C$5:C12941,1,0),0))</f>
        <v>45</v>
      </c>
    </row>
    <row r="12942" spans="1:7" x14ac:dyDescent="0.25">
      <c r="A12942" s="52">
        <v>2020</v>
      </c>
      <c r="B12942" s="53" t="str">
        <f t="shared" si="404"/>
        <v>2020_FL46</v>
      </c>
      <c r="C12942" t="s">
        <v>208</v>
      </c>
      <c r="D12942" t="s">
        <v>656</v>
      </c>
      <c r="E12942" s="53" t="str">
        <f t="shared" si="405"/>
        <v>2020_FLOKALOOSA</v>
      </c>
      <c r="F12942">
        <v>510400</v>
      </c>
      <c r="G12942" s="53">
        <f t="array" ref="G12942">SUM(IF(A12942=A$5:A12942,IF(C12942=C$5:C12942,1,0),0))</f>
        <v>46</v>
      </c>
    </row>
    <row r="12943" spans="1:7" x14ac:dyDescent="0.25">
      <c r="A12943" s="52">
        <v>2020</v>
      </c>
      <c r="B12943" s="53" t="str">
        <f t="shared" si="404"/>
        <v>2020_FL47</v>
      </c>
      <c r="C12943" t="s">
        <v>208</v>
      </c>
      <c r="D12943" t="s">
        <v>657</v>
      </c>
      <c r="E12943" s="53" t="str">
        <f t="shared" si="405"/>
        <v>2020_FLOKEECHOBEE</v>
      </c>
      <c r="F12943">
        <v>510400</v>
      </c>
      <c r="G12943" s="53">
        <f t="array" ref="G12943">SUM(IF(A12943=A$5:A12943,IF(C12943=C$5:C12943,1,0),0))</f>
        <v>47</v>
      </c>
    </row>
    <row r="12944" spans="1:7" x14ac:dyDescent="0.25">
      <c r="A12944" s="52">
        <v>2020</v>
      </c>
      <c r="B12944" s="53" t="str">
        <f t="shared" si="404"/>
        <v>2020_FL48</v>
      </c>
      <c r="C12944" t="s">
        <v>208</v>
      </c>
      <c r="D12944" t="s">
        <v>169</v>
      </c>
      <c r="E12944" s="53" t="str">
        <f t="shared" si="405"/>
        <v>2020_FLORANGE</v>
      </c>
      <c r="F12944">
        <v>510400</v>
      </c>
      <c r="G12944" s="53">
        <f t="array" ref="G12944">SUM(IF(A12944=A$5:A12944,IF(C12944=C$5:C12944,1,0),0))</f>
        <v>48</v>
      </c>
    </row>
    <row r="12945" spans="1:7" x14ac:dyDescent="0.25">
      <c r="A12945" s="52">
        <v>2020</v>
      </c>
      <c r="B12945" s="53" t="str">
        <f t="shared" si="404"/>
        <v>2020_FL49</v>
      </c>
      <c r="C12945" t="s">
        <v>208</v>
      </c>
      <c r="D12945" t="s">
        <v>658</v>
      </c>
      <c r="E12945" s="53" t="str">
        <f t="shared" si="405"/>
        <v>2020_FLOSCEOLA</v>
      </c>
      <c r="F12945">
        <v>510400</v>
      </c>
      <c r="G12945" s="53">
        <f t="array" ref="G12945">SUM(IF(A12945=A$5:A12945,IF(C12945=C$5:C12945,1,0),0))</f>
        <v>49</v>
      </c>
    </row>
    <row r="12946" spans="1:7" x14ac:dyDescent="0.25">
      <c r="A12946" s="52">
        <v>2020</v>
      </c>
      <c r="B12946" s="53" t="str">
        <f t="shared" si="404"/>
        <v>2020_FL50</v>
      </c>
      <c r="C12946" t="s">
        <v>208</v>
      </c>
      <c r="D12946" t="s">
        <v>659</v>
      </c>
      <c r="E12946" s="53" t="str">
        <f t="shared" si="405"/>
        <v>2020_FLPALM BEACH</v>
      </c>
      <c r="F12946">
        <v>510400</v>
      </c>
      <c r="G12946" s="53">
        <f t="array" ref="G12946">SUM(IF(A12946=A$5:A12946,IF(C12946=C$5:C12946,1,0),0))</f>
        <v>50</v>
      </c>
    </row>
    <row r="12947" spans="1:7" x14ac:dyDescent="0.25">
      <c r="A12947" s="52">
        <v>2020</v>
      </c>
      <c r="B12947" s="53" t="str">
        <f t="shared" si="404"/>
        <v>2020_FL51</v>
      </c>
      <c r="C12947" t="s">
        <v>208</v>
      </c>
      <c r="D12947" t="s">
        <v>660</v>
      </c>
      <c r="E12947" s="53" t="str">
        <f t="shared" si="405"/>
        <v>2020_FLPASCO</v>
      </c>
      <c r="F12947">
        <v>510400</v>
      </c>
      <c r="G12947" s="53">
        <f t="array" ref="G12947">SUM(IF(A12947=A$5:A12947,IF(C12947=C$5:C12947,1,0),0))</f>
        <v>51</v>
      </c>
    </row>
    <row r="12948" spans="1:7" x14ac:dyDescent="0.25">
      <c r="A12948" s="52">
        <v>2020</v>
      </c>
      <c r="B12948" s="53" t="str">
        <f t="shared" si="404"/>
        <v>2020_FL52</v>
      </c>
      <c r="C12948" t="s">
        <v>208</v>
      </c>
      <c r="D12948" t="s">
        <v>661</v>
      </c>
      <c r="E12948" s="53" t="str">
        <f t="shared" si="405"/>
        <v>2020_FLPINELLAS</v>
      </c>
      <c r="F12948">
        <v>510400</v>
      </c>
      <c r="G12948" s="53">
        <f t="array" ref="G12948">SUM(IF(A12948=A$5:A12948,IF(C12948=C$5:C12948,1,0),0))</f>
        <v>52</v>
      </c>
    </row>
    <row r="12949" spans="1:7" x14ac:dyDescent="0.25">
      <c r="A12949" s="52">
        <v>2020</v>
      </c>
      <c r="B12949" s="53" t="str">
        <f t="shared" si="404"/>
        <v>2020_FL53</v>
      </c>
      <c r="C12949" t="s">
        <v>208</v>
      </c>
      <c r="D12949" t="s">
        <v>535</v>
      </c>
      <c r="E12949" s="53" t="str">
        <f t="shared" si="405"/>
        <v>2020_FLPOLK</v>
      </c>
      <c r="F12949">
        <v>510400</v>
      </c>
      <c r="G12949" s="53">
        <f t="array" ref="G12949">SUM(IF(A12949=A$5:A12949,IF(C12949=C$5:C12949,1,0),0))</f>
        <v>53</v>
      </c>
    </row>
    <row r="12950" spans="1:7" x14ac:dyDescent="0.25">
      <c r="A12950" s="52">
        <v>2020</v>
      </c>
      <c r="B12950" s="53" t="str">
        <f t="shared" si="404"/>
        <v>2020_FL54</v>
      </c>
      <c r="C12950" t="s">
        <v>208</v>
      </c>
      <c r="D12950" t="s">
        <v>264</v>
      </c>
      <c r="E12950" s="53" t="str">
        <f t="shared" si="405"/>
        <v>2020_FLPUTNAM</v>
      </c>
      <c r="F12950">
        <v>510400</v>
      </c>
      <c r="G12950" s="53">
        <f t="array" ref="G12950">SUM(IF(A12950=A$5:A12950,IF(C12950=C$5:C12950,1,0),0))</f>
        <v>54</v>
      </c>
    </row>
    <row r="12951" spans="1:7" x14ac:dyDescent="0.25">
      <c r="A12951" s="52">
        <v>2020</v>
      </c>
      <c r="B12951" s="53" t="str">
        <f t="shared" si="404"/>
        <v>2020_FL55</v>
      </c>
      <c r="C12951" t="s">
        <v>208</v>
      </c>
      <c r="D12951" t="s">
        <v>662</v>
      </c>
      <c r="E12951" s="53" t="str">
        <f t="shared" si="405"/>
        <v>2020_FLST. JOHNS</v>
      </c>
      <c r="F12951">
        <v>510400</v>
      </c>
      <c r="G12951" s="53">
        <f t="array" ref="G12951">SUM(IF(A12951=A$5:A12951,IF(C12951=C$5:C12951,1,0),0))</f>
        <v>55</v>
      </c>
    </row>
    <row r="12952" spans="1:7" x14ac:dyDescent="0.25">
      <c r="A12952" s="52">
        <v>2020</v>
      </c>
      <c r="B12952" s="53" t="str">
        <f t="shared" si="404"/>
        <v>2020_FL56</v>
      </c>
      <c r="C12952" t="s">
        <v>208</v>
      </c>
      <c r="D12952" t="s">
        <v>663</v>
      </c>
      <c r="E12952" s="53" t="str">
        <f t="shared" si="405"/>
        <v>2020_FLST. LUCIE</v>
      </c>
      <c r="F12952">
        <v>510400</v>
      </c>
      <c r="G12952" s="53">
        <f t="array" ref="G12952">SUM(IF(A12952=A$5:A12952,IF(C12952=C$5:C12952,1,0),0))</f>
        <v>56</v>
      </c>
    </row>
    <row r="12953" spans="1:7" x14ac:dyDescent="0.25">
      <c r="A12953" s="52">
        <v>2020</v>
      </c>
      <c r="B12953" s="53" t="str">
        <f t="shared" si="404"/>
        <v>2020_FL57</v>
      </c>
      <c r="C12953" t="s">
        <v>208</v>
      </c>
      <c r="D12953" t="s">
        <v>664</v>
      </c>
      <c r="E12953" s="53" t="str">
        <f t="shared" si="405"/>
        <v>2020_FLSANTA ROSA</v>
      </c>
      <c r="F12953">
        <v>510400</v>
      </c>
      <c r="G12953" s="53">
        <f t="array" ref="G12953">SUM(IF(A12953=A$5:A12953,IF(C12953=C$5:C12953,1,0),0))</f>
        <v>57</v>
      </c>
    </row>
    <row r="12954" spans="1:7" x14ac:dyDescent="0.25">
      <c r="A12954" s="52">
        <v>2020</v>
      </c>
      <c r="B12954" s="53" t="str">
        <f t="shared" si="404"/>
        <v>2020_FL58</v>
      </c>
      <c r="C12954" t="s">
        <v>208</v>
      </c>
      <c r="D12954" t="s">
        <v>665</v>
      </c>
      <c r="E12954" s="53" t="str">
        <f t="shared" si="405"/>
        <v>2020_FLSARASOTA</v>
      </c>
      <c r="F12954">
        <v>510400</v>
      </c>
      <c r="G12954" s="53">
        <f t="array" ref="G12954">SUM(IF(A12954=A$5:A12954,IF(C12954=C$5:C12954,1,0),0))</f>
        <v>58</v>
      </c>
    </row>
    <row r="12955" spans="1:7" x14ac:dyDescent="0.25">
      <c r="A12955" s="52">
        <v>2020</v>
      </c>
      <c r="B12955" s="53" t="str">
        <f t="shared" si="404"/>
        <v>2020_FL59</v>
      </c>
      <c r="C12955" t="s">
        <v>208</v>
      </c>
      <c r="D12955" t="s">
        <v>666</v>
      </c>
      <c r="E12955" s="53" t="str">
        <f t="shared" si="405"/>
        <v>2020_FLSEMINOLE</v>
      </c>
      <c r="F12955">
        <v>510400</v>
      </c>
      <c r="G12955" s="53">
        <f t="array" ref="G12955">SUM(IF(A12955=A$5:A12955,IF(C12955=C$5:C12955,1,0),0))</f>
        <v>59</v>
      </c>
    </row>
    <row r="12956" spans="1:7" x14ac:dyDescent="0.25">
      <c r="A12956" s="52">
        <v>2020</v>
      </c>
      <c r="B12956" s="53" t="str">
        <f t="shared" si="404"/>
        <v>2020_FL60</v>
      </c>
      <c r="C12956" t="s">
        <v>208</v>
      </c>
      <c r="D12956" t="s">
        <v>479</v>
      </c>
      <c r="E12956" s="53" t="str">
        <f t="shared" si="405"/>
        <v>2020_FLSUMTER</v>
      </c>
      <c r="F12956">
        <v>510400</v>
      </c>
      <c r="G12956" s="53">
        <f t="array" ref="G12956">SUM(IF(A12956=A$5:A12956,IF(C12956=C$5:C12956,1,0),0))</f>
        <v>60</v>
      </c>
    </row>
    <row r="12957" spans="1:7" x14ac:dyDescent="0.25">
      <c r="A12957" s="52">
        <v>2020</v>
      </c>
      <c r="B12957" s="53" t="str">
        <f t="shared" si="404"/>
        <v>2020_FL61</v>
      </c>
      <c r="C12957" t="s">
        <v>208</v>
      </c>
      <c r="D12957" t="s">
        <v>667</v>
      </c>
      <c r="E12957" s="53" t="str">
        <f t="shared" si="405"/>
        <v>2020_FLSUWANNEE</v>
      </c>
      <c r="F12957">
        <v>510400</v>
      </c>
      <c r="G12957" s="53">
        <f t="array" ref="G12957">SUM(IF(A12957=A$5:A12957,IF(C12957=C$5:C12957,1,0),0))</f>
        <v>61</v>
      </c>
    </row>
    <row r="12958" spans="1:7" x14ac:dyDescent="0.25">
      <c r="A12958" s="52">
        <v>2020</v>
      </c>
      <c r="B12958" s="53" t="str">
        <f t="shared" si="404"/>
        <v>2020_FL62</v>
      </c>
      <c r="C12958" t="s">
        <v>208</v>
      </c>
      <c r="D12958" t="s">
        <v>668</v>
      </c>
      <c r="E12958" s="53" t="str">
        <f t="shared" si="405"/>
        <v>2020_FLTAYLOR</v>
      </c>
      <c r="F12958">
        <v>510400</v>
      </c>
      <c r="G12958" s="53">
        <f t="array" ref="G12958">SUM(IF(A12958=A$5:A12958,IF(C12958=C$5:C12958,1,0),0))</f>
        <v>62</v>
      </c>
    </row>
    <row r="12959" spans="1:7" x14ac:dyDescent="0.25">
      <c r="A12959" s="52">
        <v>2020</v>
      </c>
      <c r="B12959" s="53" t="str">
        <f t="shared" si="404"/>
        <v>2020_FL63</v>
      </c>
      <c r="C12959" t="s">
        <v>208</v>
      </c>
      <c r="D12959" t="s">
        <v>258</v>
      </c>
      <c r="E12959" s="53" t="str">
        <f t="shared" si="405"/>
        <v>2020_FLUNION</v>
      </c>
      <c r="F12959">
        <v>510400</v>
      </c>
      <c r="G12959" s="53">
        <f t="array" ref="G12959">SUM(IF(A12959=A$5:A12959,IF(C12959=C$5:C12959,1,0),0))</f>
        <v>63</v>
      </c>
    </row>
    <row r="12960" spans="1:7" x14ac:dyDescent="0.25">
      <c r="A12960" s="52">
        <v>2020</v>
      </c>
      <c r="B12960" s="53" t="str">
        <f t="shared" si="404"/>
        <v>2020_FL64</v>
      </c>
      <c r="C12960" t="s">
        <v>208</v>
      </c>
      <c r="D12960" t="s">
        <v>669</v>
      </c>
      <c r="E12960" s="53" t="str">
        <f t="shared" si="405"/>
        <v>2020_FLVOLUSIA</v>
      </c>
      <c r="F12960">
        <v>510400</v>
      </c>
      <c r="G12960" s="53">
        <f t="array" ref="G12960">SUM(IF(A12960=A$5:A12960,IF(C12960=C$5:C12960,1,0),0))</f>
        <v>64</v>
      </c>
    </row>
    <row r="12961" spans="1:7" x14ac:dyDescent="0.25">
      <c r="A12961" s="52">
        <v>2020</v>
      </c>
      <c r="B12961" s="53" t="str">
        <f t="shared" si="404"/>
        <v>2020_FL65</v>
      </c>
      <c r="C12961" t="s">
        <v>208</v>
      </c>
      <c r="D12961" t="s">
        <v>670</v>
      </c>
      <c r="E12961" s="53" t="str">
        <f t="shared" si="405"/>
        <v>2020_FLWAKULLA</v>
      </c>
      <c r="F12961">
        <v>510400</v>
      </c>
      <c r="G12961" s="53">
        <f t="array" ref="G12961">SUM(IF(A12961=A$5:A12961,IF(C12961=C$5:C12961,1,0),0))</f>
        <v>65</v>
      </c>
    </row>
    <row r="12962" spans="1:7" x14ac:dyDescent="0.25">
      <c r="A12962" s="52">
        <v>2020</v>
      </c>
      <c r="B12962" s="53" t="str">
        <f t="shared" ref="B12962:B13025" si="406">A12962&amp;"_"&amp;C12962&amp;G12962</f>
        <v>2020_FL66</v>
      </c>
      <c r="C12962" t="s">
        <v>208</v>
      </c>
      <c r="D12962" t="s">
        <v>671</v>
      </c>
      <c r="E12962" s="53" t="str">
        <f t="shared" si="405"/>
        <v>2020_FLWALTON</v>
      </c>
      <c r="F12962">
        <v>510400</v>
      </c>
      <c r="G12962" s="53">
        <f t="array" ref="G12962">SUM(IF(A12962=A$5:A12962,IF(C12962=C$5:C12962,1,0),0))</f>
        <v>66</v>
      </c>
    </row>
    <row r="12963" spans="1:7" x14ac:dyDescent="0.25">
      <c r="A12963" s="52">
        <v>2020</v>
      </c>
      <c r="B12963" s="53" t="str">
        <f t="shared" si="406"/>
        <v>2020_FL67</v>
      </c>
      <c r="C12963" t="s">
        <v>208</v>
      </c>
      <c r="D12963" t="s">
        <v>125</v>
      </c>
      <c r="E12963" s="53" t="str">
        <f t="shared" si="405"/>
        <v>2020_FLWASHINGTON</v>
      </c>
      <c r="F12963">
        <v>510400</v>
      </c>
      <c r="G12963" s="53">
        <f t="array" ref="G12963">SUM(IF(A12963=A$5:A12963,IF(C12963=C$5:C12963,1,0),0))</f>
        <v>67</v>
      </c>
    </row>
    <row r="12964" spans="1:7" x14ac:dyDescent="0.25">
      <c r="A12964" s="52">
        <v>2020</v>
      </c>
      <c r="B12964" s="53" t="str">
        <f t="shared" si="406"/>
        <v>2020_GA1</v>
      </c>
      <c r="C12964" t="s">
        <v>211</v>
      </c>
      <c r="D12964" t="s">
        <v>672</v>
      </c>
      <c r="E12964" s="53" t="str">
        <f t="shared" si="405"/>
        <v>2020_GAAPPLING</v>
      </c>
      <c r="F12964">
        <v>510400</v>
      </c>
      <c r="G12964" s="53">
        <f t="array" ref="G12964">SUM(IF(A12964=A$5:A12964,IF(C12964=C$5:C12964,1,0),0))</f>
        <v>1</v>
      </c>
    </row>
    <row r="12965" spans="1:7" x14ac:dyDescent="0.25">
      <c r="A12965" s="52">
        <v>2020</v>
      </c>
      <c r="B12965" s="53" t="str">
        <f t="shared" si="406"/>
        <v>2020_GA2</v>
      </c>
      <c r="C12965" t="s">
        <v>211</v>
      </c>
      <c r="D12965" t="s">
        <v>673</v>
      </c>
      <c r="E12965" s="53" t="str">
        <f t="shared" si="405"/>
        <v>2020_GAATKINSON</v>
      </c>
      <c r="F12965">
        <v>510400</v>
      </c>
      <c r="G12965" s="53">
        <f t="array" ref="G12965">SUM(IF(A12965=A$5:A12965,IF(C12965=C$5:C12965,1,0),0))</f>
        <v>2</v>
      </c>
    </row>
    <row r="12966" spans="1:7" x14ac:dyDescent="0.25">
      <c r="A12966" s="52">
        <v>2020</v>
      </c>
      <c r="B12966" s="53" t="str">
        <f t="shared" si="406"/>
        <v>2020_GA3</v>
      </c>
      <c r="C12966" t="s">
        <v>211</v>
      </c>
      <c r="D12966" t="s">
        <v>674</v>
      </c>
      <c r="E12966" s="53" t="str">
        <f t="shared" si="405"/>
        <v>2020_GABACON</v>
      </c>
      <c r="F12966">
        <v>510400</v>
      </c>
      <c r="G12966" s="53">
        <f t="array" ref="G12966">SUM(IF(A12966=A$5:A12966,IF(C12966=C$5:C12966,1,0),0))</f>
        <v>3</v>
      </c>
    </row>
    <row r="12967" spans="1:7" x14ac:dyDescent="0.25">
      <c r="A12967" s="52">
        <v>2020</v>
      </c>
      <c r="B12967" s="53" t="str">
        <f t="shared" si="406"/>
        <v>2020_GA4</v>
      </c>
      <c r="C12967" t="s">
        <v>211</v>
      </c>
      <c r="D12967" t="s">
        <v>627</v>
      </c>
      <c r="E12967" s="53" t="str">
        <f t="shared" si="405"/>
        <v>2020_GABAKER</v>
      </c>
      <c r="F12967">
        <v>510400</v>
      </c>
      <c r="G12967" s="53">
        <f t="array" ref="G12967">SUM(IF(A12967=A$5:A12967,IF(C12967=C$5:C12967,1,0),0))</f>
        <v>4</v>
      </c>
    </row>
    <row r="12968" spans="1:7" x14ac:dyDescent="0.25">
      <c r="A12968" s="52">
        <v>2020</v>
      </c>
      <c r="B12968" s="53" t="str">
        <f t="shared" si="406"/>
        <v>2020_GA5</v>
      </c>
      <c r="C12968" t="s">
        <v>211</v>
      </c>
      <c r="D12968" t="s">
        <v>428</v>
      </c>
      <c r="E12968" s="53" t="str">
        <f t="shared" si="405"/>
        <v>2020_GABALDWIN</v>
      </c>
      <c r="F12968">
        <v>510400</v>
      </c>
      <c r="G12968" s="53">
        <f t="array" ref="G12968">SUM(IF(A12968=A$5:A12968,IF(C12968=C$5:C12968,1,0),0))</f>
        <v>5</v>
      </c>
    </row>
    <row r="12969" spans="1:7" x14ac:dyDescent="0.25">
      <c r="A12969" s="52">
        <v>2020</v>
      </c>
      <c r="B12969" s="53" t="str">
        <f t="shared" si="406"/>
        <v>2020_GA6</v>
      </c>
      <c r="C12969" t="s">
        <v>211</v>
      </c>
      <c r="D12969" t="s">
        <v>675</v>
      </c>
      <c r="E12969" s="53" t="str">
        <f t="shared" si="405"/>
        <v>2020_GABANKS</v>
      </c>
      <c r="F12969">
        <v>510400</v>
      </c>
      <c r="G12969" s="53">
        <f t="array" ref="G12969">SUM(IF(A12969=A$5:A12969,IF(C12969=C$5:C12969,1,0),0))</f>
        <v>6</v>
      </c>
    </row>
    <row r="12970" spans="1:7" x14ac:dyDescent="0.25">
      <c r="A12970" s="52">
        <v>2020</v>
      </c>
      <c r="B12970" s="53" t="str">
        <f t="shared" si="406"/>
        <v>2020_GA7</v>
      </c>
      <c r="C12970" t="s">
        <v>211</v>
      </c>
      <c r="D12970" t="s">
        <v>676</v>
      </c>
      <c r="E12970" s="53" t="str">
        <f t="shared" si="405"/>
        <v>2020_GABARROW</v>
      </c>
      <c r="F12970">
        <v>510400</v>
      </c>
      <c r="G12970" s="53">
        <f t="array" ref="G12970">SUM(IF(A12970=A$5:A12970,IF(C12970=C$5:C12970,1,0),0))</f>
        <v>7</v>
      </c>
    </row>
    <row r="12971" spans="1:7" x14ac:dyDescent="0.25">
      <c r="A12971" s="52">
        <v>2020</v>
      </c>
      <c r="B12971" s="53" t="str">
        <f t="shared" si="406"/>
        <v>2020_GA8</v>
      </c>
      <c r="C12971" t="s">
        <v>211</v>
      </c>
      <c r="D12971" t="s">
        <v>677</v>
      </c>
      <c r="E12971" s="53" t="str">
        <f t="shared" si="405"/>
        <v>2020_GABARTOW</v>
      </c>
      <c r="F12971">
        <v>510400</v>
      </c>
      <c r="G12971" s="53">
        <f t="array" ref="G12971">SUM(IF(A12971=A$5:A12971,IF(C12971=C$5:C12971,1,0),0))</f>
        <v>8</v>
      </c>
    </row>
    <row r="12972" spans="1:7" x14ac:dyDescent="0.25">
      <c r="A12972" s="52">
        <v>2020</v>
      </c>
      <c r="B12972" s="53" t="str">
        <f t="shared" si="406"/>
        <v>2020_GA9</v>
      </c>
      <c r="C12972" t="s">
        <v>211</v>
      </c>
      <c r="D12972" t="s">
        <v>678</v>
      </c>
      <c r="E12972" s="53" t="str">
        <f t="shared" si="405"/>
        <v>2020_GABEN HILL</v>
      </c>
      <c r="F12972">
        <v>510400</v>
      </c>
      <c r="G12972" s="53">
        <f t="array" ref="G12972">SUM(IF(A12972=A$5:A12972,IF(C12972=C$5:C12972,1,0),0))</f>
        <v>9</v>
      </c>
    </row>
    <row r="12973" spans="1:7" x14ac:dyDescent="0.25">
      <c r="A12973" s="52">
        <v>2020</v>
      </c>
      <c r="B12973" s="53" t="str">
        <f t="shared" si="406"/>
        <v>2020_GA10</v>
      </c>
      <c r="C12973" t="s">
        <v>211</v>
      </c>
      <c r="D12973" t="s">
        <v>679</v>
      </c>
      <c r="E12973" s="53" t="str">
        <f t="shared" si="405"/>
        <v>2020_GABERRIEN</v>
      </c>
      <c r="F12973">
        <v>510400</v>
      </c>
      <c r="G12973" s="53">
        <f t="array" ref="G12973">SUM(IF(A12973=A$5:A12973,IF(C12973=C$5:C12973,1,0),0))</f>
        <v>10</v>
      </c>
    </row>
    <row r="12974" spans="1:7" x14ac:dyDescent="0.25">
      <c r="A12974" s="52">
        <v>2020</v>
      </c>
      <c r="B12974" s="53" t="str">
        <f t="shared" si="406"/>
        <v>2020_GA11</v>
      </c>
      <c r="C12974" t="s">
        <v>211</v>
      </c>
      <c r="D12974" t="s">
        <v>430</v>
      </c>
      <c r="E12974" s="53" t="str">
        <f t="shared" si="405"/>
        <v>2020_GABIBB</v>
      </c>
      <c r="F12974">
        <v>510400</v>
      </c>
      <c r="G12974" s="53">
        <f t="array" ref="G12974">SUM(IF(A12974=A$5:A12974,IF(C12974=C$5:C12974,1,0),0))</f>
        <v>11</v>
      </c>
    </row>
    <row r="12975" spans="1:7" x14ac:dyDescent="0.25">
      <c r="A12975" s="52">
        <v>2020</v>
      </c>
      <c r="B12975" s="53" t="str">
        <f t="shared" si="406"/>
        <v>2020_GA12</v>
      </c>
      <c r="C12975" t="s">
        <v>211</v>
      </c>
      <c r="D12975" t="s">
        <v>680</v>
      </c>
      <c r="E12975" s="53" t="str">
        <f t="shared" si="405"/>
        <v>2020_GABLECKLEY</v>
      </c>
      <c r="F12975">
        <v>510400</v>
      </c>
      <c r="G12975" s="53">
        <f t="array" ref="G12975">SUM(IF(A12975=A$5:A12975,IF(C12975=C$5:C12975,1,0),0))</f>
        <v>12</v>
      </c>
    </row>
    <row r="12976" spans="1:7" x14ac:dyDescent="0.25">
      <c r="A12976" s="52">
        <v>2020</v>
      </c>
      <c r="B12976" s="53" t="str">
        <f t="shared" si="406"/>
        <v>2020_GA13</v>
      </c>
      <c r="C12976" t="s">
        <v>211</v>
      </c>
      <c r="D12976" t="s">
        <v>681</v>
      </c>
      <c r="E12976" s="53" t="str">
        <f t="shared" si="405"/>
        <v>2020_GABRANTLEY</v>
      </c>
      <c r="F12976">
        <v>510400</v>
      </c>
      <c r="G12976" s="53">
        <f t="array" ref="G12976">SUM(IF(A12976=A$5:A12976,IF(C12976=C$5:C12976,1,0),0))</f>
        <v>13</v>
      </c>
    </row>
    <row r="12977" spans="1:7" x14ac:dyDescent="0.25">
      <c r="A12977" s="52">
        <v>2020</v>
      </c>
      <c r="B12977" s="53" t="str">
        <f t="shared" si="406"/>
        <v>2020_GA14</v>
      </c>
      <c r="C12977" t="s">
        <v>211</v>
      </c>
      <c r="D12977" t="s">
        <v>682</v>
      </c>
      <c r="E12977" s="53" t="str">
        <f t="shared" si="405"/>
        <v>2020_GABROOKS</v>
      </c>
      <c r="F12977">
        <v>510400</v>
      </c>
      <c r="G12977" s="53">
        <f t="array" ref="G12977">SUM(IF(A12977=A$5:A12977,IF(C12977=C$5:C12977,1,0),0))</f>
        <v>14</v>
      </c>
    </row>
    <row r="12978" spans="1:7" x14ac:dyDescent="0.25">
      <c r="A12978" s="52">
        <v>2020</v>
      </c>
      <c r="B12978" s="53" t="str">
        <f t="shared" si="406"/>
        <v>2020_GA15</v>
      </c>
      <c r="C12978" t="s">
        <v>211</v>
      </c>
      <c r="D12978" t="s">
        <v>683</v>
      </c>
      <c r="E12978" s="53" t="str">
        <f t="shared" si="405"/>
        <v>2020_GABRYAN</v>
      </c>
      <c r="F12978">
        <v>510400</v>
      </c>
      <c r="G12978" s="53">
        <f t="array" ref="G12978">SUM(IF(A12978=A$5:A12978,IF(C12978=C$5:C12978,1,0),0))</f>
        <v>15</v>
      </c>
    </row>
    <row r="12979" spans="1:7" x14ac:dyDescent="0.25">
      <c r="A12979" s="52">
        <v>2020</v>
      </c>
      <c r="B12979" s="53" t="str">
        <f t="shared" si="406"/>
        <v>2020_GA16</v>
      </c>
      <c r="C12979" t="s">
        <v>211</v>
      </c>
      <c r="D12979" t="s">
        <v>684</v>
      </c>
      <c r="E12979" s="53" t="str">
        <f t="shared" si="405"/>
        <v>2020_GABULLOCH</v>
      </c>
      <c r="F12979">
        <v>510400</v>
      </c>
      <c r="G12979" s="53">
        <f t="array" ref="G12979">SUM(IF(A12979=A$5:A12979,IF(C12979=C$5:C12979,1,0),0))</f>
        <v>16</v>
      </c>
    </row>
    <row r="12980" spans="1:7" x14ac:dyDescent="0.25">
      <c r="A12980" s="52">
        <v>2020</v>
      </c>
      <c r="B12980" s="53" t="str">
        <f t="shared" si="406"/>
        <v>2020_GA17</v>
      </c>
      <c r="C12980" t="s">
        <v>211</v>
      </c>
      <c r="D12980" t="s">
        <v>685</v>
      </c>
      <c r="E12980" s="53" t="str">
        <f t="shared" si="405"/>
        <v>2020_GABURKE</v>
      </c>
      <c r="F12980">
        <v>510400</v>
      </c>
      <c r="G12980" s="53">
        <f t="array" ref="G12980">SUM(IF(A12980=A$5:A12980,IF(C12980=C$5:C12980,1,0),0))</f>
        <v>17</v>
      </c>
    </row>
    <row r="12981" spans="1:7" x14ac:dyDescent="0.25">
      <c r="A12981" s="52">
        <v>2020</v>
      </c>
      <c r="B12981" s="53" t="str">
        <f t="shared" si="406"/>
        <v>2020_GA18</v>
      </c>
      <c r="C12981" t="s">
        <v>211</v>
      </c>
      <c r="D12981" t="s">
        <v>686</v>
      </c>
      <c r="E12981" s="53" t="str">
        <f t="shared" si="405"/>
        <v>2020_GABUTTS</v>
      </c>
      <c r="F12981">
        <v>510400</v>
      </c>
      <c r="G12981" s="53">
        <f t="array" ref="G12981">SUM(IF(A12981=A$5:A12981,IF(C12981=C$5:C12981,1,0),0))</f>
        <v>18</v>
      </c>
    </row>
    <row r="12982" spans="1:7" x14ac:dyDescent="0.25">
      <c r="A12982" s="52">
        <v>2020</v>
      </c>
      <c r="B12982" s="53" t="str">
        <f t="shared" si="406"/>
        <v>2020_GA19</v>
      </c>
      <c r="C12982" t="s">
        <v>211</v>
      </c>
      <c r="D12982" t="s">
        <v>434</v>
      </c>
      <c r="E12982" s="53" t="str">
        <f t="shared" si="405"/>
        <v>2020_GACALHOUN</v>
      </c>
      <c r="F12982">
        <v>510400</v>
      </c>
      <c r="G12982" s="53">
        <f t="array" ref="G12982">SUM(IF(A12982=A$5:A12982,IF(C12982=C$5:C12982,1,0),0))</f>
        <v>19</v>
      </c>
    </row>
    <row r="12983" spans="1:7" x14ac:dyDescent="0.25">
      <c r="A12983" s="52">
        <v>2020</v>
      </c>
      <c r="B12983" s="53" t="str">
        <f t="shared" si="406"/>
        <v>2020_GA20</v>
      </c>
      <c r="C12983" t="s">
        <v>211</v>
      </c>
      <c r="D12983" t="s">
        <v>270</v>
      </c>
      <c r="E12983" s="53" t="str">
        <f t="shared" si="405"/>
        <v>2020_GACAMDEN</v>
      </c>
      <c r="F12983">
        <v>510400</v>
      </c>
      <c r="G12983" s="53">
        <f t="array" ref="G12983">SUM(IF(A12983=A$5:A12983,IF(C12983=C$5:C12983,1,0),0))</f>
        <v>20</v>
      </c>
    </row>
    <row r="12984" spans="1:7" x14ac:dyDescent="0.25">
      <c r="A12984" s="52">
        <v>2020</v>
      </c>
      <c r="B12984" s="53" t="str">
        <f t="shared" si="406"/>
        <v>2020_GA21</v>
      </c>
      <c r="C12984" t="s">
        <v>211</v>
      </c>
      <c r="D12984" t="s">
        <v>687</v>
      </c>
      <c r="E12984" s="53" t="str">
        <f t="shared" si="405"/>
        <v>2020_GACANDLER</v>
      </c>
      <c r="F12984">
        <v>510400</v>
      </c>
      <c r="G12984" s="53">
        <f t="array" ref="G12984">SUM(IF(A12984=A$5:A12984,IF(C12984=C$5:C12984,1,0),0))</f>
        <v>21</v>
      </c>
    </row>
    <row r="12985" spans="1:7" x14ac:dyDescent="0.25">
      <c r="A12985" s="52">
        <v>2020</v>
      </c>
      <c r="B12985" s="53" t="str">
        <f t="shared" si="406"/>
        <v>2020_GA22</v>
      </c>
      <c r="C12985" t="s">
        <v>211</v>
      </c>
      <c r="D12985" t="s">
        <v>227</v>
      </c>
      <c r="E12985" s="53" t="str">
        <f t="shared" si="405"/>
        <v>2020_GACARROLL</v>
      </c>
      <c r="F12985">
        <v>510400</v>
      </c>
      <c r="G12985" s="53">
        <f t="array" ref="G12985">SUM(IF(A12985=A$5:A12985,IF(C12985=C$5:C12985,1,0),0))</f>
        <v>22</v>
      </c>
    </row>
    <row r="12986" spans="1:7" x14ac:dyDescent="0.25">
      <c r="A12986" s="52">
        <v>2020</v>
      </c>
      <c r="B12986" s="53" t="str">
        <f t="shared" si="406"/>
        <v>2020_GA23</v>
      </c>
      <c r="C12986" t="s">
        <v>211</v>
      </c>
      <c r="D12986" t="s">
        <v>688</v>
      </c>
      <c r="E12986" s="53" t="str">
        <f t="shared" si="405"/>
        <v>2020_GACATOOSA</v>
      </c>
      <c r="F12986">
        <v>510400</v>
      </c>
      <c r="G12986" s="53">
        <f t="array" ref="G12986">SUM(IF(A12986=A$5:A12986,IF(C12986=C$5:C12986,1,0),0))</f>
        <v>23</v>
      </c>
    </row>
    <row r="12987" spans="1:7" x14ac:dyDescent="0.25">
      <c r="A12987" s="52">
        <v>2020</v>
      </c>
      <c r="B12987" s="53" t="str">
        <f t="shared" si="406"/>
        <v>2020_GA24</v>
      </c>
      <c r="C12987" t="s">
        <v>211</v>
      </c>
      <c r="D12987" t="s">
        <v>689</v>
      </c>
      <c r="E12987" s="53" t="str">
        <f t="shared" si="405"/>
        <v>2020_GACHARLTON</v>
      </c>
      <c r="F12987">
        <v>510400</v>
      </c>
      <c r="G12987" s="53">
        <f t="array" ref="G12987">SUM(IF(A12987=A$5:A12987,IF(C12987=C$5:C12987,1,0),0))</f>
        <v>24</v>
      </c>
    </row>
    <row r="12988" spans="1:7" x14ac:dyDescent="0.25">
      <c r="A12988" s="52">
        <v>2020</v>
      </c>
      <c r="B12988" s="53" t="str">
        <f t="shared" si="406"/>
        <v>2020_GA25</v>
      </c>
      <c r="C12988" t="s">
        <v>211</v>
      </c>
      <c r="D12988" t="s">
        <v>690</v>
      </c>
      <c r="E12988" s="53" t="str">
        <f t="shared" si="405"/>
        <v>2020_GACHATHAM</v>
      </c>
      <c r="F12988">
        <v>510400</v>
      </c>
      <c r="G12988" s="53">
        <f t="array" ref="G12988">SUM(IF(A12988=A$5:A12988,IF(C12988=C$5:C12988,1,0),0))</f>
        <v>25</v>
      </c>
    </row>
    <row r="12989" spans="1:7" x14ac:dyDescent="0.25">
      <c r="A12989" s="52">
        <v>2020</v>
      </c>
      <c r="B12989" s="53" t="str">
        <f t="shared" si="406"/>
        <v>2020_GA26</v>
      </c>
      <c r="C12989" t="s">
        <v>211</v>
      </c>
      <c r="D12989" t="s">
        <v>691</v>
      </c>
      <c r="E12989" s="53" t="str">
        <f t="shared" si="405"/>
        <v>2020_GACHATTAHOOCHEE</v>
      </c>
      <c r="F12989">
        <v>510400</v>
      </c>
      <c r="G12989" s="53">
        <f t="array" ref="G12989">SUM(IF(A12989=A$5:A12989,IF(C12989=C$5:C12989,1,0),0))</f>
        <v>26</v>
      </c>
    </row>
    <row r="12990" spans="1:7" x14ac:dyDescent="0.25">
      <c r="A12990" s="52">
        <v>2020</v>
      </c>
      <c r="B12990" s="53" t="str">
        <f t="shared" si="406"/>
        <v>2020_GA27</v>
      </c>
      <c r="C12990" t="s">
        <v>211</v>
      </c>
      <c r="D12990" t="s">
        <v>692</v>
      </c>
      <c r="E12990" s="53" t="str">
        <f t="shared" si="405"/>
        <v>2020_GACHATTOOGA</v>
      </c>
      <c r="F12990">
        <v>510400</v>
      </c>
      <c r="G12990" s="53">
        <f t="array" ref="G12990">SUM(IF(A12990=A$5:A12990,IF(C12990=C$5:C12990,1,0),0))</f>
        <v>27</v>
      </c>
    </row>
    <row r="12991" spans="1:7" x14ac:dyDescent="0.25">
      <c r="A12991" s="52">
        <v>2020</v>
      </c>
      <c r="B12991" s="53" t="str">
        <f t="shared" si="406"/>
        <v>2020_GA28</v>
      </c>
      <c r="C12991" t="s">
        <v>211</v>
      </c>
      <c r="D12991" t="s">
        <v>436</v>
      </c>
      <c r="E12991" s="53" t="str">
        <f t="shared" si="405"/>
        <v>2020_GACHEROKEE</v>
      </c>
      <c r="F12991">
        <v>510400</v>
      </c>
      <c r="G12991" s="53">
        <f t="array" ref="G12991">SUM(IF(A12991=A$5:A12991,IF(C12991=C$5:C12991,1,0),0))</f>
        <v>28</v>
      </c>
    </row>
    <row r="12992" spans="1:7" x14ac:dyDescent="0.25">
      <c r="A12992" s="52">
        <v>2020</v>
      </c>
      <c r="B12992" s="53" t="str">
        <f t="shared" si="406"/>
        <v>2020_GA29</v>
      </c>
      <c r="C12992" t="s">
        <v>211</v>
      </c>
      <c r="D12992" t="s">
        <v>308</v>
      </c>
      <c r="E12992" s="53" t="str">
        <f t="shared" si="405"/>
        <v>2020_GACLARKE</v>
      </c>
      <c r="F12992">
        <v>510400</v>
      </c>
      <c r="G12992" s="53">
        <f t="array" ref="G12992">SUM(IF(A12992=A$5:A12992,IF(C12992=C$5:C12992,1,0),0))</f>
        <v>29</v>
      </c>
    </row>
    <row r="12993" spans="1:7" x14ac:dyDescent="0.25">
      <c r="A12993" s="52">
        <v>2020</v>
      </c>
      <c r="B12993" s="53" t="str">
        <f t="shared" si="406"/>
        <v>2020_GA30</v>
      </c>
      <c r="C12993" t="s">
        <v>211</v>
      </c>
      <c r="D12993" t="s">
        <v>439</v>
      </c>
      <c r="E12993" s="53" t="str">
        <f t="shared" si="405"/>
        <v>2020_GACLAY</v>
      </c>
      <c r="F12993">
        <v>510400</v>
      </c>
      <c r="G12993" s="53">
        <f t="array" ref="G12993">SUM(IF(A12993=A$5:A12993,IF(C12993=C$5:C12993,1,0),0))</f>
        <v>30</v>
      </c>
    </row>
    <row r="12994" spans="1:7" x14ac:dyDescent="0.25">
      <c r="A12994" s="52">
        <v>2020</v>
      </c>
      <c r="B12994" s="53" t="str">
        <f t="shared" si="406"/>
        <v>2020_GA31</v>
      </c>
      <c r="C12994" t="s">
        <v>211</v>
      </c>
      <c r="D12994" t="s">
        <v>693</v>
      </c>
      <c r="E12994" s="53" t="str">
        <f t="shared" si="405"/>
        <v>2020_GACLAYTON</v>
      </c>
      <c r="F12994">
        <v>510400</v>
      </c>
      <c r="G12994" s="53">
        <f t="array" ref="G12994">SUM(IF(A12994=A$5:A12994,IF(C12994=C$5:C12994,1,0),0))</f>
        <v>31</v>
      </c>
    </row>
    <row r="12995" spans="1:7" x14ac:dyDescent="0.25">
      <c r="A12995" s="52">
        <v>2020</v>
      </c>
      <c r="B12995" s="53" t="str">
        <f t="shared" si="406"/>
        <v>2020_GA32</v>
      </c>
      <c r="C12995" t="s">
        <v>211</v>
      </c>
      <c r="D12995" t="s">
        <v>694</v>
      </c>
      <c r="E12995" s="53" t="str">
        <f t="shared" si="405"/>
        <v>2020_GACLINCH</v>
      </c>
      <c r="F12995">
        <v>510400</v>
      </c>
      <c r="G12995" s="53">
        <f t="array" ref="G12995">SUM(IF(A12995=A$5:A12995,IF(C12995=C$5:C12995,1,0),0))</f>
        <v>32</v>
      </c>
    </row>
    <row r="12996" spans="1:7" x14ac:dyDescent="0.25">
      <c r="A12996" s="52">
        <v>2020</v>
      </c>
      <c r="B12996" s="53" t="str">
        <f t="shared" si="406"/>
        <v>2020_GA33</v>
      </c>
      <c r="C12996" t="s">
        <v>211</v>
      </c>
      <c r="D12996" t="s">
        <v>695</v>
      </c>
      <c r="E12996" s="53" t="str">
        <f t="shared" si="405"/>
        <v>2020_GACOBB</v>
      </c>
      <c r="F12996">
        <v>510400</v>
      </c>
      <c r="G12996" s="53">
        <f t="array" ref="G12996">SUM(IF(A12996=A$5:A12996,IF(C12996=C$5:C12996,1,0),0))</f>
        <v>33</v>
      </c>
    </row>
    <row r="12997" spans="1:7" x14ac:dyDescent="0.25">
      <c r="A12997" s="52">
        <v>2020</v>
      </c>
      <c r="B12997" s="53" t="str">
        <f t="shared" si="406"/>
        <v>2020_GA34</v>
      </c>
      <c r="C12997" t="s">
        <v>211</v>
      </c>
      <c r="D12997" t="s">
        <v>441</v>
      </c>
      <c r="E12997" s="53" t="str">
        <f t="shared" si="405"/>
        <v>2020_GACOFFEE</v>
      </c>
      <c r="F12997">
        <v>510400</v>
      </c>
      <c r="G12997" s="53">
        <f t="array" ref="G12997">SUM(IF(A12997=A$5:A12997,IF(C12997=C$5:C12997,1,0),0))</f>
        <v>34</v>
      </c>
    </row>
    <row r="12998" spans="1:7" x14ac:dyDescent="0.25">
      <c r="A12998" s="52">
        <v>2020</v>
      </c>
      <c r="B12998" s="53" t="str">
        <f t="shared" si="406"/>
        <v>2020_GA35</v>
      </c>
      <c r="C12998" t="s">
        <v>211</v>
      </c>
      <c r="D12998" t="s">
        <v>696</v>
      </c>
      <c r="E12998" s="53" t="str">
        <f t="shared" ref="E12998:E13061" si="407">A12998&amp;"_"&amp;C12998&amp;D12998</f>
        <v>2020_GACOLQUITT</v>
      </c>
      <c r="F12998">
        <v>510400</v>
      </c>
      <c r="G12998" s="53">
        <f t="array" ref="G12998">SUM(IF(A12998=A$5:A12998,IF(C12998=C$5:C12998,1,0),0))</f>
        <v>35</v>
      </c>
    </row>
    <row r="12999" spans="1:7" x14ac:dyDescent="0.25">
      <c r="A12999" s="52">
        <v>2020</v>
      </c>
      <c r="B12999" s="53" t="str">
        <f t="shared" si="406"/>
        <v>2020_GA36</v>
      </c>
      <c r="C12999" t="s">
        <v>211</v>
      </c>
      <c r="D12999" t="s">
        <v>509</v>
      </c>
      <c r="E12999" s="53" t="str">
        <f t="shared" si="407"/>
        <v>2020_GACOLUMBIA</v>
      </c>
      <c r="F12999">
        <v>510400</v>
      </c>
      <c r="G12999" s="53">
        <f t="array" ref="G12999">SUM(IF(A12999=A$5:A12999,IF(C12999=C$5:C12999,1,0),0))</f>
        <v>36</v>
      </c>
    </row>
    <row r="13000" spans="1:7" x14ac:dyDescent="0.25">
      <c r="A13000" s="52">
        <v>2020</v>
      </c>
      <c r="B13000" s="53" t="str">
        <f t="shared" si="406"/>
        <v>2020_GA37</v>
      </c>
      <c r="C13000" t="s">
        <v>211</v>
      </c>
      <c r="D13000" t="s">
        <v>697</v>
      </c>
      <c r="E13000" s="53" t="str">
        <f t="shared" si="407"/>
        <v>2020_GACOOK</v>
      </c>
      <c r="F13000">
        <v>510400</v>
      </c>
      <c r="G13000" s="53">
        <f t="array" ref="G13000">SUM(IF(A13000=A$5:A13000,IF(C13000=C$5:C13000,1,0),0))</f>
        <v>37</v>
      </c>
    </row>
    <row r="13001" spans="1:7" x14ac:dyDescent="0.25">
      <c r="A13001" s="52">
        <v>2020</v>
      </c>
      <c r="B13001" s="53" t="str">
        <f t="shared" si="406"/>
        <v>2020_GA38</v>
      </c>
      <c r="C13001" t="s">
        <v>211</v>
      </c>
      <c r="D13001" t="s">
        <v>698</v>
      </c>
      <c r="E13001" s="53" t="str">
        <f t="shared" si="407"/>
        <v>2020_GACOWETA</v>
      </c>
      <c r="F13001">
        <v>510400</v>
      </c>
      <c r="G13001" s="53">
        <f t="array" ref="G13001">SUM(IF(A13001=A$5:A13001,IF(C13001=C$5:C13001,1,0),0))</f>
        <v>38</v>
      </c>
    </row>
    <row r="13002" spans="1:7" x14ac:dyDescent="0.25">
      <c r="A13002" s="52">
        <v>2020</v>
      </c>
      <c r="B13002" s="53" t="str">
        <f t="shared" si="406"/>
        <v>2020_GA39</v>
      </c>
      <c r="C13002" t="s">
        <v>211</v>
      </c>
      <c r="D13002" t="s">
        <v>512</v>
      </c>
      <c r="E13002" s="53" t="str">
        <f t="shared" si="407"/>
        <v>2020_GACRAWFORD</v>
      </c>
      <c r="F13002">
        <v>510400</v>
      </c>
      <c r="G13002" s="53">
        <f t="array" ref="G13002">SUM(IF(A13002=A$5:A13002,IF(C13002=C$5:C13002,1,0),0))</f>
        <v>39</v>
      </c>
    </row>
    <row r="13003" spans="1:7" x14ac:dyDescent="0.25">
      <c r="A13003" s="52">
        <v>2020</v>
      </c>
      <c r="B13003" s="53" t="str">
        <f t="shared" si="406"/>
        <v>2020_GA40</v>
      </c>
      <c r="C13003" t="s">
        <v>211</v>
      </c>
      <c r="D13003" t="s">
        <v>699</v>
      </c>
      <c r="E13003" s="53" t="str">
        <f t="shared" si="407"/>
        <v>2020_GACRISP</v>
      </c>
      <c r="F13003">
        <v>510400</v>
      </c>
      <c r="G13003" s="53">
        <f t="array" ref="G13003">SUM(IF(A13003=A$5:A13003,IF(C13003=C$5:C13003,1,0),0))</f>
        <v>40</v>
      </c>
    </row>
    <row r="13004" spans="1:7" x14ac:dyDescent="0.25">
      <c r="A13004" s="52">
        <v>2020</v>
      </c>
      <c r="B13004" s="53" t="str">
        <f t="shared" si="406"/>
        <v>2020_GA41</v>
      </c>
      <c r="C13004" t="s">
        <v>211</v>
      </c>
      <c r="D13004" t="s">
        <v>700</v>
      </c>
      <c r="E13004" s="53" t="str">
        <f t="shared" si="407"/>
        <v>2020_GADADE</v>
      </c>
      <c r="F13004">
        <v>510400</v>
      </c>
      <c r="G13004" s="53">
        <f t="array" ref="G13004">SUM(IF(A13004=A$5:A13004,IF(C13004=C$5:C13004,1,0),0))</f>
        <v>41</v>
      </c>
    </row>
    <row r="13005" spans="1:7" x14ac:dyDescent="0.25">
      <c r="A13005" s="52">
        <v>2020</v>
      </c>
      <c r="B13005" s="53" t="str">
        <f t="shared" si="406"/>
        <v>2020_GA42</v>
      </c>
      <c r="C13005" t="s">
        <v>211</v>
      </c>
      <c r="D13005" t="s">
        <v>701</v>
      </c>
      <c r="E13005" s="53" t="str">
        <f t="shared" si="407"/>
        <v>2020_GADAWSON</v>
      </c>
      <c r="F13005">
        <v>510400</v>
      </c>
      <c r="G13005" s="53">
        <f t="array" ref="G13005">SUM(IF(A13005=A$5:A13005,IF(C13005=C$5:C13005,1,0),0))</f>
        <v>42</v>
      </c>
    </row>
    <row r="13006" spans="1:7" x14ac:dyDescent="0.25">
      <c r="A13006" s="52">
        <v>2020</v>
      </c>
      <c r="B13006" s="53" t="str">
        <f t="shared" si="406"/>
        <v>2020_GA43</v>
      </c>
      <c r="C13006" t="s">
        <v>211</v>
      </c>
      <c r="D13006" t="s">
        <v>702</v>
      </c>
      <c r="E13006" s="53" t="str">
        <f t="shared" si="407"/>
        <v>2020_GADECATUR</v>
      </c>
      <c r="F13006">
        <v>510400</v>
      </c>
      <c r="G13006" s="53">
        <f t="array" ref="G13006">SUM(IF(A13006=A$5:A13006,IF(C13006=C$5:C13006,1,0),0))</f>
        <v>43</v>
      </c>
    </row>
    <row r="13007" spans="1:7" x14ac:dyDescent="0.25">
      <c r="A13007" s="52">
        <v>2020</v>
      </c>
      <c r="B13007" s="53" t="str">
        <f t="shared" si="406"/>
        <v>2020_GA44</v>
      </c>
      <c r="C13007" t="s">
        <v>211</v>
      </c>
      <c r="D13007" t="s">
        <v>703</v>
      </c>
      <c r="E13007" s="53" t="str">
        <f t="shared" si="407"/>
        <v>2020_GADEKALB</v>
      </c>
      <c r="F13007">
        <v>510400</v>
      </c>
      <c r="G13007" s="53">
        <f t="array" ref="G13007">SUM(IF(A13007=A$5:A13007,IF(C13007=C$5:C13007,1,0),0))</f>
        <v>44</v>
      </c>
    </row>
    <row r="13008" spans="1:7" x14ac:dyDescent="0.25">
      <c r="A13008" s="52">
        <v>2020</v>
      </c>
      <c r="B13008" s="53" t="str">
        <f t="shared" si="406"/>
        <v>2020_GA45</v>
      </c>
      <c r="C13008" t="s">
        <v>211</v>
      </c>
      <c r="D13008" t="s">
        <v>704</v>
      </c>
      <c r="E13008" s="53" t="str">
        <f t="shared" si="407"/>
        <v>2020_GADODGE</v>
      </c>
      <c r="F13008">
        <v>510400</v>
      </c>
      <c r="G13008" s="53">
        <f t="array" ref="G13008">SUM(IF(A13008=A$5:A13008,IF(C13008=C$5:C13008,1,0),0))</f>
        <v>45</v>
      </c>
    </row>
    <row r="13009" spans="1:7" x14ac:dyDescent="0.25">
      <c r="A13009" s="52">
        <v>2020</v>
      </c>
      <c r="B13009" s="53" t="str">
        <f t="shared" si="406"/>
        <v>2020_GA46</v>
      </c>
      <c r="C13009" t="s">
        <v>211</v>
      </c>
      <c r="D13009" t="s">
        <v>705</v>
      </c>
      <c r="E13009" s="53" t="str">
        <f t="shared" si="407"/>
        <v>2020_GADOOLY</v>
      </c>
      <c r="F13009">
        <v>510400</v>
      </c>
      <c r="G13009" s="53">
        <f t="array" ref="G13009">SUM(IF(A13009=A$5:A13009,IF(C13009=C$5:C13009,1,0),0))</f>
        <v>46</v>
      </c>
    </row>
    <row r="13010" spans="1:7" x14ac:dyDescent="0.25">
      <c r="A13010" s="52">
        <v>2020</v>
      </c>
      <c r="B13010" s="53" t="str">
        <f t="shared" si="406"/>
        <v>2020_GA47</v>
      </c>
      <c r="C13010" t="s">
        <v>211</v>
      </c>
      <c r="D13010" t="s">
        <v>706</v>
      </c>
      <c r="E13010" s="53" t="str">
        <f t="shared" si="407"/>
        <v>2020_GADOUGHERTY</v>
      </c>
      <c r="F13010">
        <v>510400</v>
      </c>
      <c r="G13010" s="53">
        <f t="array" ref="G13010">SUM(IF(A13010=A$5:A13010,IF(C13010=C$5:C13010,1,0),0))</f>
        <v>47</v>
      </c>
    </row>
    <row r="13011" spans="1:7" x14ac:dyDescent="0.25">
      <c r="A13011" s="52">
        <v>2020</v>
      </c>
      <c r="B13011" s="53" t="str">
        <f t="shared" si="406"/>
        <v>2020_GA48</v>
      </c>
      <c r="C13011" t="s">
        <v>211</v>
      </c>
      <c r="D13011" t="s">
        <v>190</v>
      </c>
      <c r="E13011" s="53" t="str">
        <f t="shared" si="407"/>
        <v>2020_GADOUGLAS</v>
      </c>
      <c r="F13011">
        <v>510400</v>
      </c>
      <c r="G13011" s="53">
        <f t="array" ref="G13011">SUM(IF(A13011=A$5:A13011,IF(C13011=C$5:C13011,1,0),0))</f>
        <v>48</v>
      </c>
    </row>
    <row r="13012" spans="1:7" x14ac:dyDescent="0.25">
      <c r="A13012" s="52">
        <v>2020</v>
      </c>
      <c r="B13012" s="53" t="str">
        <f t="shared" si="406"/>
        <v>2020_GA49</v>
      </c>
      <c r="C13012" t="s">
        <v>211</v>
      </c>
      <c r="D13012" t="s">
        <v>707</v>
      </c>
      <c r="E13012" s="53" t="str">
        <f t="shared" si="407"/>
        <v>2020_GAEARLY</v>
      </c>
      <c r="F13012">
        <v>510400</v>
      </c>
      <c r="G13012" s="53">
        <f t="array" ref="G13012">SUM(IF(A13012=A$5:A13012,IF(C13012=C$5:C13012,1,0),0))</f>
        <v>49</v>
      </c>
    </row>
    <row r="13013" spans="1:7" x14ac:dyDescent="0.25">
      <c r="A13013" s="52">
        <v>2020</v>
      </c>
      <c r="B13013" s="53" t="str">
        <f t="shared" si="406"/>
        <v>2020_GA50</v>
      </c>
      <c r="C13013" t="s">
        <v>211</v>
      </c>
      <c r="D13013" t="s">
        <v>708</v>
      </c>
      <c r="E13013" s="53" t="str">
        <f t="shared" si="407"/>
        <v>2020_GAECHOLS</v>
      </c>
      <c r="F13013">
        <v>510400</v>
      </c>
      <c r="G13013" s="53">
        <f t="array" ref="G13013">SUM(IF(A13013=A$5:A13013,IF(C13013=C$5:C13013,1,0),0))</f>
        <v>50</v>
      </c>
    </row>
    <row r="13014" spans="1:7" x14ac:dyDescent="0.25">
      <c r="A13014" s="52">
        <v>2020</v>
      </c>
      <c r="B13014" s="53" t="str">
        <f t="shared" si="406"/>
        <v>2020_GA51</v>
      </c>
      <c r="C13014" t="s">
        <v>211</v>
      </c>
      <c r="D13014" t="s">
        <v>709</v>
      </c>
      <c r="E13014" s="53" t="str">
        <f t="shared" si="407"/>
        <v>2020_GAEFFINGHAM</v>
      </c>
      <c r="F13014">
        <v>510400</v>
      </c>
      <c r="G13014" s="53">
        <f t="array" ref="G13014">SUM(IF(A13014=A$5:A13014,IF(C13014=C$5:C13014,1,0),0))</f>
        <v>51</v>
      </c>
    </row>
    <row r="13015" spans="1:7" x14ac:dyDescent="0.25">
      <c r="A13015" s="52">
        <v>2020</v>
      </c>
      <c r="B13015" s="53" t="str">
        <f t="shared" si="406"/>
        <v>2020_GA52</v>
      </c>
      <c r="C13015" t="s">
        <v>211</v>
      </c>
      <c r="D13015" t="s">
        <v>192</v>
      </c>
      <c r="E13015" s="53" t="str">
        <f t="shared" si="407"/>
        <v>2020_GAELBERT</v>
      </c>
      <c r="F13015">
        <v>510400</v>
      </c>
      <c r="G13015" s="53">
        <f t="array" ref="G13015">SUM(IF(A13015=A$5:A13015,IF(C13015=C$5:C13015,1,0),0))</f>
        <v>52</v>
      </c>
    </row>
    <row r="13016" spans="1:7" x14ac:dyDescent="0.25">
      <c r="A13016" s="52">
        <v>2020</v>
      </c>
      <c r="B13016" s="53" t="str">
        <f t="shared" si="406"/>
        <v>2020_GA53</v>
      </c>
      <c r="C13016" t="s">
        <v>211</v>
      </c>
      <c r="D13016" t="s">
        <v>710</v>
      </c>
      <c r="E13016" s="53" t="str">
        <f t="shared" si="407"/>
        <v>2020_GAEMANUEL</v>
      </c>
      <c r="F13016">
        <v>510400</v>
      </c>
      <c r="G13016" s="53">
        <f t="array" ref="G13016">SUM(IF(A13016=A$5:A13016,IF(C13016=C$5:C13016,1,0),0))</f>
        <v>53</v>
      </c>
    </row>
    <row r="13017" spans="1:7" x14ac:dyDescent="0.25">
      <c r="A13017" s="52">
        <v>2020</v>
      </c>
      <c r="B13017" s="53" t="str">
        <f t="shared" si="406"/>
        <v>2020_GA54</v>
      </c>
      <c r="C13017" t="s">
        <v>211</v>
      </c>
      <c r="D13017" t="s">
        <v>711</v>
      </c>
      <c r="E13017" s="53" t="str">
        <f t="shared" si="407"/>
        <v>2020_GAEVANS</v>
      </c>
      <c r="F13017">
        <v>510400</v>
      </c>
      <c r="G13017" s="53">
        <f t="array" ref="G13017">SUM(IF(A13017=A$5:A13017,IF(C13017=C$5:C13017,1,0),0))</f>
        <v>54</v>
      </c>
    </row>
    <row r="13018" spans="1:7" x14ac:dyDescent="0.25">
      <c r="A13018" s="52">
        <v>2020</v>
      </c>
      <c r="B13018" s="53" t="str">
        <f t="shared" si="406"/>
        <v>2020_GA55</v>
      </c>
      <c r="C13018" t="s">
        <v>211</v>
      </c>
      <c r="D13018" t="s">
        <v>712</v>
      </c>
      <c r="E13018" s="53" t="str">
        <f t="shared" si="407"/>
        <v>2020_GAFANNIN</v>
      </c>
      <c r="F13018">
        <v>510400</v>
      </c>
      <c r="G13018" s="53">
        <f t="array" ref="G13018">SUM(IF(A13018=A$5:A13018,IF(C13018=C$5:C13018,1,0),0))</f>
        <v>55</v>
      </c>
    </row>
    <row r="13019" spans="1:7" x14ac:dyDescent="0.25">
      <c r="A13019" s="52">
        <v>2020</v>
      </c>
      <c r="B13019" s="53" t="str">
        <f t="shared" si="406"/>
        <v>2020_GA56</v>
      </c>
      <c r="C13019" t="s">
        <v>211</v>
      </c>
      <c r="D13019" t="s">
        <v>454</v>
      </c>
      <c r="E13019" s="53" t="str">
        <f t="shared" si="407"/>
        <v>2020_GAFAYETTE</v>
      </c>
      <c r="F13019">
        <v>510400</v>
      </c>
      <c r="G13019" s="53">
        <f t="array" ref="G13019">SUM(IF(A13019=A$5:A13019,IF(C13019=C$5:C13019,1,0),0))</f>
        <v>56</v>
      </c>
    </row>
    <row r="13020" spans="1:7" x14ac:dyDescent="0.25">
      <c r="A13020" s="52">
        <v>2020</v>
      </c>
      <c r="B13020" s="53" t="str">
        <f t="shared" si="406"/>
        <v>2020_GA57</v>
      </c>
      <c r="C13020" t="s">
        <v>211</v>
      </c>
      <c r="D13020" t="s">
        <v>713</v>
      </c>
      <c r="E13020" s="53" t="str">
        <f t="shared" si="407"/>
        <v>2020_GAFLOYD</v>
      </c>
      <c r="F13020">
        <v>510400</v>
      </c>
      <c r="G13020" s="53">
        <f t="array" ref="G13020">SUM(IF(A13020=A$5:A13020,IF(C13020=C$5:C13020,1,0),0))</f>
        <v>57</v>
      </c>
    </row>
    <row r="13021" spans="1:7" x14ac:dyDescent="0.25">
      <c r="A13021" s="52">
        <v>2020</v>
      </c>
      <c r="B13021" s="53" t="str">
        <f t="shared" si="406"/>
        <v>2020_GA58</v>
      </c>
      <c r="C13021" t="s">
        <v>211</v>
      </c>
      <c r="D13021" t="s">
        <v>714</v>
      </c>
      <c r="E13021" s="53" t="str">
        <f t="shared" si="407"/>
        <v>2020_GAFORSYTH</v>
      </c>
      <c r="F13021">
        <v>510400</v>
      </c>
      <c r="G13021" s="53">
        <f t="array" ref="G13021">SUM(IF(A13021=A$5:A13021,IF(C13021=C$5:C13021,1,0),0))</f>
        <v>58</v>
      </c>
    </row>
    <row r="13022" spans="1:7" x14ac:dyDescent="0.25">
      <c r="A13022" s="52">
        <v>2020</v>
      </c>
      <c r="B13022" s="53" t="str">
        <f t="shared" si="406"/>
        <v>2020_GA59</v>
      </c>
      <c r="C13022" t="s">
        <v>211</v>
      </c>
      <c r="D13022" t="s">
        <v>455</v>
      </c>
      <c r="E13022" s="53" t="str">
        <f t="shared" si="407"/>
        <v>2020_GAFRANKLIN</v>
      </c>
      <c r="F13022">
        <v>510400</v>
      </c>
      <c r="G13022" s="53">
        <f t="array" ref="G13022">SUM(IF(A13022=A$5:A13022,IF(C13022=C$5:C13022,1,0),0))</f>
        <v>59</v>
      </c>
    </row>
    <row r="13023" spans="1:7" x14ac:dyDescent="0.25">
      <c r="A13023" s="52">
        <v>2020</v>
      </c>
      <c r="B13023" s="53" t="str">
        <f t="shared" si="406"/>
        <v>2020_GA60</v>
      </c>
      <c r="C13023" t="s">
        <v>211</v>
      </c>
      <c r="D13023" t="s">
        <v>518</v>
      </c>
      <c r="E13023" s="53" t="str">
        <f t="shared" si="407"/>
        <v>2020_GAFULTON</v>
      </c>
      <c r="F13023">
        <v>510400</v>
      </c>
      <c r="G13023" s="53">
        <f t="array" ref="G13023">SUM(IF(A13023=A$5:A13023,IF(C13023=C$5:C13023,1,0),0))</f>
        <v>60</v>
      </c>
    </row>
    <row r="13024" spans="1:7" x14ac:dyDescent="0.25">
      <c r="A13024" s="52">
        <v>2020</v>
      </c>
      <c r="B13024" s="53" t="str">
        <f t="shared" si="406"/>
        <v>2020_GA61</v>
      </c>
      <c r="C13024" t="s">
        <v>211</v>
      </c>
      <c r="D13024" t="s">
        <v>715</v>
      </c>
      <c r="E13024" s="53" t="str">
        <f t="shared" si="407"/>
        <v>2020_GAGILMER</v>
      </c>
      <c r="F13024">
        <v>510400</v>
      </c>
      <c r="G13024" s="53">
        <f t="array" ref="G13024">SUM(IF(A13024=A$5:A13024,IF(C13024=C$5:C13024,1,0),0))</f>
        <v>61</v>
      </c>
    </row>
    <row r="13025" spans="1:7" x14ac:dyDescent="0.25">
      <c r="A13025" s="52">
        <v>2020</v>
      </c>
      <c r="B13025" s="53" t="str">
        <f t="shared" si="406"/>
        <v>2020_GA62</v>
      </c>
      <c r="C13025" t="s">
        <v>211</v>
      </c>
      <c r="D13025" t="s">
        <v>716</v>
      </c>
      <c r="E13025" s="53" t="str">
        <f t="shared" si="407"/>
        <v>2020_GAGLASCOCK</v>
      </c>
      <c r="F13025">
        <v>510400</v>
      </c>
      <c r="G13025" s="53">
        <f t="array" ref="G13025">SUM(IF(A13025=A$5:A13025,IF(C13025=C$5:C13025,1,0),0))</f>
        <v>62</v>
      </c>
    </row>
    <row r="13026" spans="1:7" x14ac:dyDescent="0.25">
      <c r="A13026" s="52">
        <v>2020</v>
      </c>
      <c r="B13026" s="53" t="str">
        <f t="shared" ref="B13026:B13089" si="408">A13026&amp;"_"&amp;C13026&amp;G13026</f>
        <v>2020_GA63</v>
      </c>
      <c r="C13026" t="s">
        <v>211</v>
      </c>
      <c r="D13026" t="s">
        <v>717</v>
      </c>
      <c r="E13026" s="53" t="str">
        <f t="shared" si="407"/>
        <v>2020_GAGLYNN</v>
      </c>
      <c r="F13026">
        <v>510400</v>
      </c>
      <c r="G13026" s="53">
        <f t="array" ref="G13026">SUM(IF(A13026=A$5:A13026,IF(C13026=C$5:C13026,1,0),0))</f>
        <v>63</v>
      </c>
    </row>
    <row r="13027" spans="1:7" x14ac:dyDescent="0.25">
      <c r="A13027" s="52">
        <v>2020</v>
      </c>
      <c r="B13027" s="53" t="str">
        <f t="shared" si="408"/>
        <v>2020_GA64</v>
      </c>
      <c r="C13027" t="s">
        <v>211</v>
      </c>
      <c r="D13027" t="s">
        <v>718</v>
      </c>
      <c r="E13027" s="53" t="str">
        <f t="shared" si="407"/>
        <v>2020_GAGORDON</v>
      </c>
      <c r="F13027">
        <v>510400</v>
      </c>
      <c r="G13027" s="53">
        <f t="array" ref="G13027">SUM(IF(A13027=A$5:A13027,IF(C13027=C$5:C13027,1,0),0))</f>
        <v>64</v>
      </c>
    </row>
    <row r="13028" spans="1:7" x14ac:dyDescent="0.25">
      <c r="A13028" s="52">
        <v>2020</v>
      </c>
      <c r="B13028" s="53" t="str">
        <f t="shared" si="408"/>
        <v>2020_GA65</v>
      </c>
      <c r="C13028" t="s">
        <v>211</v>
      </c>
      <c r="D13028" t="s">
        <v>719</v>
      </c>
      <c r="E13028" s="53" t="str">
        <f t="shared" si="407"/>
        <v>2020_GAGRADY</v>
      </c>
      <c r="F13028">
        <v>510400</v>
      </c>
      <c r="G13028" s="53">
        <f t="array" ref="G13028">SUM(IF(A13028=A$5:A13028,IF(C13028=C$5:C13028,1,0),0))</f>
        <v>65</v>
      </c>
    </row>
    <row r="13029" spans="1:7" x14ac:dyDescent="0.25">
      <c r="A13029" s="52">
        <v>2020</v>
      </c>
      <c r="B13029" s="53" t="str">
        <f t="shared" si="408"/>
        <v>2020_GA66</v>
      </c>
      <c r="C13029" t="s">
        <v>211</v>
      </c>
      <c r="D13029" t="s">
        <v>212</v>
      </c>
      <c r="E13029" s="53" t="str">
        <f t="shared" si="407"/>
        <v>2020_GAGREENE</v>
      </c>
      <c r="F13029">
        <v>515200</v>
      </c>
      <c r="G13029" s="53">
        <f t="array" ref="G13029">SUM(IF(A13029=A$5:A13029,IF(C13029=C$5:C13029,1,0),0))</f>
        <v>66</v>
      </c>
    </row>
    <row r="13030" spans="1:7" x14ac:dyDescent="0.25">
      <c r="A13030" s="52">
        <v>2020</v>
      </c>
      <c r="B13030" s="53" t="str">
        <f t="shared" si="408"/>
        <v>2020_GA67</v>
      </c>
      <c r="C13030" t="s">
        <v>211</v>
      </c>
      <c r="D13030" t="s">
        <v>720</v>
      </c>
      <c r="E13030" s="53" t="str">
        <f t="shared" si="407"/>
        <v>2020_GAGWINNETT</v>
      </c>
      <c r="F13030">
        <v>510400</v>
      </c>
      <c r="G13030" s="53">
        <f t="array" ref="G13030">SUM(IF(A13030=A$5:A13030,IF(C13030=C$5:C13030,1,0),0))</f>
        <v>67</v>
      </c>
    </row>
    <row r="13031" spans="1:7" x14ac:dyDescent="0.25">
      <c r="A13031" s="52">
        <v>2020</v>
      </c>
      <c r="B13031" s="53" t="str">
        <f t="shared" si="408"/>
        <v>2020_GA68</v>
      </c>
      <c r="C13031" t="s">
        <v>211</v>
      </c>
      <c r="D13031" t="s">
        <v>721</v>
      </c>
      <c r="E13031" s="53" t="str">
        <f t="shared" si="407"/>
        <v>2020_GAHABERSHAM</v>
      </c>
      <c r="F13031">
        <v>510400</v>
      </c>
      <c r="G13031" s="53">
        <f t="array" ref="G13031">SUM(IF(A13031=A$5:A13031,IF(C13031=C$5:C13031,1,0),0))</f>
        <v>68</v>
      </c>
    </row>
    <row r="13032" spans="1:7" x14ac:dyDescent="0.25">
      <c r="A13032" s="52">
        <v>2020</v>
      </c>
      <c r="B13032" s="53" t="str">
        <f t="shared" si="408"/>
        <v>2020_GA69</v>
      </c>
      <c r="C13032" t="s">
        <v>211</v>
      </c>
      <c r="D13032" t="s">
        <v>722</v>
      </c>
      <c r="E13032" s="53" t="str">
        <f t="shared" si="407"/>
        <v>2020_GAHALL</v>
      </c>
      <c r="F13032">
        <v>510400</v>
      </c>
      <c r="G13032" s="53">
        <f t="array" ref="G13032">SUM(IF(A13032=A$5:A13032,IF(C13032=C$5:C13032,1,0),0))</f>
        <v>69</v>
      </c>
    </row>
    <row r="13033" spans="1:7" x14ac:dyDescent="0.25">
      <c r="A13033" s="52">
        <v>2020</v>
      </c>
      <c r="B13033" s="53" t="str">
        <f t="shared" si="408"/>
        <v>2020_GA70</v>
      </c>
      <c r="C13033" t="s">
        <v>211</v>
      </c>
      <c r="D13033" t="s">
        <v>723</v>
      </c>
      <c r="E13033" s="53" t="str">
        <f t="shared" si="407"/>
        <v>2020_GAHANCOCK</v>
      </c>
      <c r="F13033">
        <v>510400</v>
      </c>
      <c r="G13033" s="53">
        <f t="array" ref="G13033">SUM(IF(A13033=A$5:A13033,IF(C13033=C$5:C13033,1,0),0))</f>
        <v>70</v>
      </c>
    </row>
    <row r="13034" spans="1:7" x14ac:dyDescent="0.25">
      <c r="A13034" s="52">
        <v>2020</v>
      </c>
      <c r="B13034" s="53" t="str">
        <f t="shared" si="408"/>
        <v>2020_GA71</v>
      </c>
      <c r="C13034" t="s">
        <v>211</v>
      </c>
      <c r="D13034" t="s">
        <v>724</v>
      </c>
      <c r="E13034" s="53" t="str">
        <f t="shared" si="407"/>
        <v>2020_GAHARALSON</v>
      </c>
      <c r="F13034">
        <v>510400</v>
      </c>
      <c r="G13034" s="53">
        <f t="array" ref="G13034">SUM(IF(A13034=A$5:A13034,IF(C13034=C$5:C13034,1,0),0))</f>
        <v>71</v>
      </c>
    </row>
    <row r="13035" spans="1:7" x14ac:dyDescent="0.25">
      <c r="A13035" s="52">
        <v>2020</v>
      </c>
      <c r="B13035" s="53" t="str">
        <f t="shared" si="408"/>
        <v>2020_GA72</v>
      </c>
      <c r="C13035" t="s">
        <v>211</v>
      </c>
      <c r="D13035" t="s">
        <v>725</v>
      </c>
      <c r="E13035" s="53" t="str">
        <f t="shared" si="407"/>
        <v>2020_GAHARRIS</v>
      </c>
      <c r="F13035">
        <v>510400</v>
      </c>
      <c r="G13035" s="53">
        <f t="array" ref="G13035">SUM(IF(A13035=A$5:A13035,IF(C13035=C$5:C13035,1,0),0))</f>
        <v>72</v>
      </c>
    </row>
    <row r="13036" spans="1:7" x14ac:dyDescent="0.25">
      <c r="A13036" s="52">
        <v>2020</v>
      </c>
      <c r="B13036" s="53" t="str">
        <f t="shared" si="408"/>
        <v>2020_GA73</v>
      </c>
      <c r="C13036" t="s">
        <v>211</v>
      </c>
      <c r="D13036" t="s">
        <v>726</v>
      </c>
      <c r="E13036" s="53" t="str">
        <f t="shared" si="407"/>
        <v>2020_GAHART</v>
      </c>
      <c r="F13036">
        <v>510400</v>
      </c>
      <c r="G13036" s="53">
        <f t="array" ref="G13036">SUM(IF(A13036=A$5:A13036,IF(C13036=C$5:C13036,1,0),0))</f>
        <v>73</v>
      </c>
    </row>
    <row r="13037" spans="1:7" x14ac:dyDescent="0.25">
      <c r="A13037" s="52">
        <v>2020</v>
      </c>
      <c r="B13037" s="53" t="str">
        <f t="shared" si="408"/>
        <v>2020_GA74</v>
      </c>
      <c r="C13037" t="s">
        <v>211</v>
      </c>
      <c r="D13037" t="s">
        <v>727</v>
      </c>
      <c r="E13037" s="53" t="str">
        <f t="shared" si="407"/>
        <v>2020_GAHEARD</v>
      </c>
      <c r="F13037">
        <v>510400</v>
      </c>
      <c r="G13037" s="53">
        <f t="array" ref="G13037">SUM(IF(A13037=A$5:A13037,IF(C13037=C$5:C13037,1,0),0))</f>
        <v>74</v>
      </c>
    </row>
    <row r="13038" spans="1:7" x14ac:dyDescent="0.25">
      <c r="A13038" s="52">
        <v>2020</v>
      </c>
      <c r="B13038" s="53" t="str">
        <f t="shared" si="408"/>
        <v>2020_GA75</v>
      </c>
      <c r="C13038" t="s">
        <v>211</v>
      </c>
      <c r="D13038" t="s">
        <v>458</v>
      </c>
      <c r="E13038" s="53" t="str">
        <f t="shared" si="407"/>
        <v>2020_GAHENRY</v>
      </c>
      <c r="F13038">
        <v>510400</v>
      </c>
      <c r="G13038" s="53">
        <f t="array" ref="G13038">SUM(IF(A13038=A$5:A13038,IF(C13038=C$5:C13038,1,0),0))</f>
        <v>75</v>
      </c>
    </row>
    <row r="13039" spans="1:7" x14ac:dyDescent="0.25">
      <c r="A13039" s="52">
        <v>2020</v>
      </c>
      <c r="B13039" s="53" t="str">
        <f t="shared" si="408"/>
        <v>2020_GA76</v>
      </c>
      <c r="C13039" t="s">
        <v>211</v>
      </c>
      <c r="D13039" t="s">
        <v>459</v>
      </c>
      <c r="E13039" s="53" t="str">
        <f t="shared" si="407"/>
        <v>2020_GAHOUSTON</v>
      </c>
      <c r="F13039">
        <v>510400</v>
      </c>
      <c r="G13039" s="53">
        <f t="array" ref="G13039">SUM(IF(A13039=A$5:A13039,IF(C13039=C$5:C13039,1,0),0))</f>
        <v>76</v>
      </c>
    </row>
    <row r="13040" spans="1:7" x14ac:dyDescent="0.25">
      <c r="A13040" s="52">
        <v>2020</v>
      </c>
      <c r="B13040" s="53" t="str">
        <f t="shared" si="408"/>
        <v>2020_GA77</v>
      </c>
      <c r="C13040" t="s">
        <v>211</v>
      </c>
      <c r="D13040" t="s">
        <v>728</v>
      </c>
      <c r="E13040" s="53" t="str">
        <f t="shared" si="407"/>
        <v>2020_GAIRWIN</v>
      </c>
      <c r="F13040">
        <v>510400</v>
      </c>
      <c r="G13040" s="53">
        <f t="array" ref="G13040">SUM(IF(A13040=A$5:A13040,IF(C13040=C$5:C13040,1,0),0))</f>
        <v>77</v>
      </c>
    </row>
    <row r="13041" spans="1:7" x14ac:dyDescent="0.25">
      <c r="A13041" s="52">
        <v>2020</v>
      </c>
      <c r="B13041" s="53" t="str">
        <f t="shared" si="408"/>
        <v>2020_GA78</v>
      </c>
      <c r="C13041" t="s">
        <v>211</v>
      </c>
      <c r="D13041" t="s">
        <v>460</v>
      </c>
      <c r="E13041" s="53" t="str">
        <f t="shared" si="407"/>
        <v>2020_GAJACKSON</v>
      </c>
      <c r="F13041">
        <v>510400</v>
      </c>
      <c r="G13041" s="53">
        <f t="array" ref="G13041">SUM(IF(A13041=A$5:A13041,IF(C13041=C$5:C13041,1,0),0))</f>
        <v>78</v>
      </c>
    </row>
    <row r="13042" spans="1:7" x14ac:dyDescent="0.25">
      <c r="A13042" s="52">
        <v>2020</v>
      </c>
      <c r="B13042" s="53" t="str">
        <f t="shared" si="408"/>
        <v>2020_GA79</v>
      </c>
      <c r="C13042" t="s">
        <v>211</v>
      </c>
      <c r="D13042" t="s">
        <v>729</v>
      </c>
      <c r="E13042" s="53" t="str">
        <f t="shared" si="407"/>
        <v>2020_GAJASPER</v>
      </c>
      <c r="F13042">
        <v>510400</v>
      </c>
      <c r="G13042" s="53">
        <f t="array" ref="G13042">SUM(IF(A13042=A$5:A13042,IF(C13042=C$5:C13042,1,0),0))</f>
        <v>79</v>
      </c>
    </row>
    <row r="13043" spans="1:7" x14ac:dyDescent="0.25">
      <c r="A13043" s="52">
        <v>2020</v>
      </c>
      <c r="B13043" s="53" t="str">
        <f t="shared" si="408"/>
        <v>2020_GA80</v>
      </c>
      <c r="C13043" t="s">
        <v>211</v>
      </c>
      <c r="D13043" t="s">
        <v>730</v>
      </c>
      <c r="E13043" s="53" t="str">
        <f t="shared" si="407"/>
        <v>2020_GAJEFF DAVIS</v>
      </c>
      <c r="F13043">
        <v>510400</v>
      </c>
      <c r="G13043" s="53">
        <f t="array" ref="G13043">SUM(IF(A13043=A$5:A13043,IF(C13043=C$5:C13043,1,0),0))</f>
        <v>80</v>
      </c>
    </row>
    <row r="13044" spans="1:7" x14ac:dyDescent="0.25">
      <c r="A13044" s="52">
        <v>2020</v>
      </c>
      <c r="B13044" s="53" t="str">
        <f t="shared" si="408"/>
        <v>2020_GA81</v>
      </c>
      <c r="C13044" t="s">
        <v>211</v>
      </c>
      <c r="D13044" t="s">
        <v>196</v>
      </c>
      <c r="E13044" s="53" t="str">
        <f t="shared" si="407"/>
        <v>2020_GAJEFFERSON</v>
      </c>
      <c r="F13044">
        <v>510400</v>
      </c>
      <c r="G13044" s="53">
        <f t="array" ref="G13044">SUM(IF(A13044=A$5:A13044,IF(C13044=C$5:C13044,1,0),0))</f>
        <v>81</v>
      </c>
    </row>
    <row r="13045" spans="1:7" x14ac:dyDescent="0.25">
      <c r="A13045" s="52">
        <v>2020</v>
      </c>
      <c r="B13045" s="53" t="str">
        <f t="shared" si="408"/>
        <v>2020_GA82</v>
      </c>
      <c r="C13045" t="s">
        <v>211</v>
      </c>
      <c r="D13045" t="s">
        <v>731</v>
      </c>
      <c r="E13045" s="53" t="str">
        <f t="shared" si="407"/>
        <v>2020_GAJENKINS</v>
      </c>
      <c r="F13045">
        <v>510400</v>
      </c>
      <c r="G13045" s="53">
        <f t="array" ref="G13045">SUM(IF(A13045=A$5:A13045,IF(C13045=C$5:C13045,1,0),0))</f>
        <v>82</v>
      </c>
    </row>
    <row r="13046" spans="1:7" x14ac:dyDescent="0.25">
      <c r="A13046" s="52">
        <v>2020</v>
      </c>
      <c r="B13046" s="53" t="str">
        <f t="shared" si="408"/>
        <v>2020_GA83</v>
      </c>
      <c r="C13046" t="s">
        <v>211</v>
      </c>
      <c r="D13046" t="s">
        <v>525</v>
      </c>
      <c r="E13046" s="53" t="str">
        <f t="shared" si="407"/>
        <v>2020_GAJOHNSON</v>
      </c>
      <c r="F13046">
        <v>510400</v>
      </c>
      <c r="G13046" s="53">
        <f t="array" ref="G13046">SUM(IF(A13046=A$5:A13046,IF(C13046=C$5:C13046,1,0),0))</f>
        <v>83</v>
      </c>
    </row>
    <row r="13047" spans="1:7" x14ac:dyDescent="0.25">
      <c r="A13047" s="52">
        <v>2020</v>
      </c>
      <c r="B13047" s="53" t="str">
        <f t="shared" si="408"/>
        <v>2020_GA84</v>
      </c>
      <c r="C13047" t="s">
        <v>211</v>
      </c>
      <c r="D13047" t="s">
        <v>732</v>
      </c>
      <c r="E13047" s="53" t="str">
        <f t="shared" si="407"/>
        <v>2020_GAJONES</v>
      </c>
      <c r="F13047">
        <v>510400</v>
      </c>
      <c r="G13047" s="53">
        <f t="array" ref="G13047">SUM(IF(A13047=A$5:A13047,IF(C13047=C$5:C13047,1,0),0))</f>
        <v>84</v>
      </c>
    </row>
    <row r="13048" spans="1:7" x14ac:dyDescent="0.25">
      <c r="A13048" s="52">
        <v>2020</v>
      </c>
      <c r="B13048" s="53" t="str">
        <f t="shared" si="408"/>
        <v>2020_GA85</v>
      </c>
      <c r="C13048" t="s">
        <v>211</v>
      </c>
      <c r="D13048" t="s">
        <v>461</v>
      </c>
      <c r="E13048" s="53" t="str">
        <f t="shared" si="407"/>
        <v>2020_GALAMAR</v>
      </c>
      <c r="F13048">
        <v>510400</v>
      </c>
      <c r="G13048" s="53">
        <f t="array" ref="G13048">SUM(IF(A13048=A$5:A13048,IF(C13048=C$5:C13048,1,0),0))</f>
        <v>85</v>
      </c>
    </row>
    <row r="13049" spans="1:7" x14ac:dyDescent="0.25">
      <c r="A13049" s="52">
        <v>2020</v>
      </c>
      <c r="B13049" s="53" t="str">
        <f t="shared" si="408"/>
        <v>2020_GA86</v>
      </c>
      <c r="C13049" t="s">
        <v>211</v>
      </c>
      <c r="D13049" t="s">
        <v>733</v>
      </c>
      <c r="E13049" s="53" t="str">
        <f t="shared" si="407"/>
        <v>2020_GALANIER</v>
      </c>
      <c r="F13049">
        <v>510400</v>
      </c>
      <c r="G13049" s="53">
        <f t="array" ref="G13049">SUM(IF(A13049=A$5:A13049,IF(C13049=C$5:C13049,1,0),0))</f>
        <v>86</v>
      </c>
    </row>
    <row r="13050" spans="1:7" x14ac:dyDescent="0.25">
      <c r="A13050" s="52">
        <v>2020</v>
      </c>
      <c r="B13050" s="53" t="str">
        <f t="shared" si="408"/>
        <v>2020_GA87</v>
      </c>
      <c r="C13050" t="s">
        <v>211</v>
      </c>
      <c r="D13050" t="s">
        <v>734</v>
      </c>
      <c r="E13050" s="53" t="str">
        <f t="shared" si="407"/>
        <v>2020_GALAURENS</v>
      </c>
      <c r="F13050">
        <v>510400</v>
      </c>
      <c r="G13050" s="53">
        <f t="array" ref="G13050">SUM(IF(A13050=A$5:A13050,IF(C13050=C$5:C13050,1,0),0))</f>
        <v>87</v>
      </c>
    </row>
    <row r="13051" spans="1:7" x14ac:dyDescent="0.25">
      <c r="A13051" s="52">
        <v>2020</v>
      </c>
      <c r="B13051" s="53" t="str">
        <f t="shared" si="408"/>
        <v>2020_GA88</v>
      </c>
      <c r="C13051" t="s">
        <v>211</v>
      </c>
      <c r="D13051" t="s">
        <v>464</v>
      </c>
      <c r="E13051" s="53" t="str">
        <f t="shared" si="407"/>
        <v>2020_GALEE</v>
      </c>
      <c r="F13051">
        <v>510400</v>
      </c>
      <c r="G13051" s="53">
        <f t="array" ref="G13051">SUM(IF(A13051=A$5:A13051,IF(C13051=C$5:C13051,1,0),0))</f>
        <v>88</v>
      </c>
    </row>
    <row r="13052" spans="1:7" x14ac:dyDescent="0.25">
      <c r="A13052" s="52">
        <v>2020</v>
      </c>
      <c r="B13052" s="53" t="str">
        <f t="shared" si="408"/>
        <v>2020_GA89</v>
      </c>
      <c r="C13052" t="s">
        <v>211</v>
      </c>
      <c r="D13052" t="s">
        <v>652</v>
      </c>
      <c r="E13052" s="53" t="str">
        <f t="shared" si="407"/>
        <v>2020_GALIBERTY</v>
      </c>
      <c r="F13052">
        <v>510400</v>
      </c>
      <c r="G13052" s="53">
        <f t="array" ref="G13052">SUM(IF(A13052=A$5:A13052,IF(C13052=C$5:C13052,1,0),0))</f>
        <v>89</v>
      </c>
    </row>
    <row r="13053" spans="1:7" x14ac:dyDescent="0.25">
      <c r="A13053" s="52">
        <v>2020</v>
      </c>
      <c r="B13053" s="53" t="str">
        <f t="shared" si="408"/>
        <v>2020_GA90</v>
      </c>
      <c r="C13053" t="s">
        <v>211</v>
      </c>
      <c r="D13053" t="s">
        <v>221</v>
      </c>
      <c r="E13053" s="53" t="str">
        <f t="shared" si="407"/>
        <v>2020_GALINCOLN</v>
      </c>
      <c r="F13053">
        <v>510400</v>
      </c>
      <c r="G13053" s="53">
        <f t="array" ref="G13053">SUM(IF(A13053=A$5:A13053,IF(C13053=C$5:C13053,1,0),0))</f>
        <v>90</v>
      </c>
    </row>
    <row r="13054" spans="1:7" x14ac:dyDescent="0.25">
      <c r="A13054" s="52">
        <v>2020</v>
      </c>
      <c r="B13054" s="53" t="str">
        <f t="shared" si="408"/>
        <v>2020_GA91</v>
      </c>
      <c r="C13054" t="s">
        <v>211</v>
      </c>
      <c r="D13054" t="s">
        <v>735</v>
      </c>
      <c r="E13054" s="53" t="str">
        <f t="shared" si="407"/>
        <v>2020_GALONG</v>
      </c>
      <c r="F13054">
        <v>510400</v>
      </c>
      <c r="G13054" s="53">
        <f t="array" ref="G13054">SUM(IF(A13054=A$5:A13054,IF(C13054=C$5:C13054,1,0),0))</f>
        <v>91</v>
      </c>
    </row>
    <row r="13055" spans="1:7" x14ac:dyDescent="0.25">
      <c r="A13055" s="52">
        <v>2020</v>
      </c>
      <c r="B13055" s="53" t="str">
        <f t="shared" si="408"/>
        <v>2020_GA92</v>
      </c>
      <c r="C13055" t="s">
        <v>211</v>
      </c>
      <c r="D13055" t="s">
        <v>466</v>
      </c>
      <c r="E13055" s="53" t="str">
        <f t="shared" si="407"/>
        <v>2020_GALOWNDES</v>
      </c>
      <c r="F13055">
        <v>510400</v>
      </c>
      <c r="G13055" s="53">
        <f t="array" ref="G13055">SUM(IF(A13055=A$5:A13055,IF(C13055=C$5:C13055,1,0),0))</f>
        <v>92</v>
      </c>
    </row>
    <row r="13056" spans="1:7" x14ac:dyDescent="0.25">
      <c r="A13056" s="52">
        <v>2020</v>
      </c>
      <c r="B13056" s="53" t="str">
        <f t="shared" si="408"/>
        <v>2020_GA93</v>
      </c>
      <c r="C13056" t="s">
        <v>211</v>
      </c>
      <c r="D13056" t="s">
        <v>736</v>
      </c>
      <c r="E13056" s="53" t="str">
        <f t="shared" si="407"/>
        <v>2020_GALUMPKIN</v>
      </c>
      <c r="F13056">
        <v>510400</v>
      </c>
      <c r="G13056" s="53">
        <f t="array" ref="G13056">SUM(IF(A13056=A$5:A13056,IF(C13056=C$5:C13056,1,0),0))</f>
        <v>93</v>
      </c>
    </row>
    <row r="13057" spans="1:7" x14ac:dyDescent="0.25">
      <c r="A13057" s="52">
        <v>2020</v>
      </c>
      <c r="B13057" s="53" t="str">
        <f t="shared" si="408"/>
        <v>2020_GA94</v>
      </c>
      <c r="C13057" t="s">
        <v>211</v>
      </c>
      <c r="D13057" t="s">
        <v>737</v>
      </c>
      <c r="E13057" s="53" t="str">
        <f t="shared" si="407"/>
        <v>2020_GAMCDUFFIE</v>
      </c>
      <c r="F13057">
        <v>510400</v>
      </c>
      <c r="G13057" s="53">
        <f t="array" ref="G13057">SUM(IF(A13057=A$5:A13057,IF(C13057=C$5:C13057,1,0),0))</f>
        <v>94</v>
      </c>
    </row>
    <row r="13058" spans="1:7" x14ac:dyDescent="0.25">
      <c r="A13058" s="52">
        <v>2020</v>
      </c>
      <c r="B13058" s="53" t="str">
        <f t="shared" si="408"/>
        <v>2020_GA95</v>
      </c>
      <c r="C13058" t="s">
        <v>211</v>
      </c>
      <c r="D13058" t="s">
        <v>738</v>
      </c>
      <c r="E13058" s="53" t="str">
        <f t="shared" si="407"/>
        <v>2020_GAMCINTOSH</v>
      </c>
      <c r="F13058">
        <v>510400</v>
      </c>
      <c r="G13058" s="53">
        <f t="array" ref="G13058">SUM(IF(A13058=A$5:A13058,IF(C13058=C$5:C13058,1,0),0))</f>
        <v>95</v>
      </c>
    </row>
    <row r="13059" spans="1:7" x14ac:dyDescent="0.25">
      <c r="A13059" s="52">
        <v>2020</v>
      </c>
      <c r="B13059" s="53" t="str">
        <f t="shared" si="408"/>
        <v>2020_GA96</v>
      </c>
      <c r="C13059" t="s">
        <v>211</v>
      </c>
      <c r="D13059" t="s">
        <v>288</v>
      </c>
      <c r="E13059" s="53" t="str">
        <f t="shared" si="407"/>
        <v>2020_GAMACON</v>
      </c>
      <c r="F13059">
        <v>510400</v>
      </c>
      <c r="G13059" s="53">
        <f t="array" ref="G13059">SUM(IF(A13059=A$5:A13059,IF(C13059=C$5:C13059,1,0),0))</f>
        <v>96</v>
      </c>
    </row>
    <row r="13060" spans="1:7" x14ac:dyDescent="0.25">
      <c r="A13060" s="52">
        <v>2020</v>
      </c>
      <c r="B13060" s="53" t="str">
        <f t="shared" si="408"/>
        <v>2020_GA97</v>
      </c>
      <c r="C13060" t="s">
        <v>211</v>
      </c>
      <c r="D13060" t="s">
        <v>467</v>
      </c>
      <c r="E13060" s="53" t="str">
        <f t="shared" si="407"/>
        <v>2020_GAMADISON</v>
      </c>
      <c r="F13060">
        <v>510400</v>
      </c>
      <c r="G13060" s="53">
        <f t="array" ref="G13060">SUM(IF(A13060=A$5:A13060,IF(C13060=C$5:C13060,1,0),0))</f>
        <v>97</v>
      </c>
    </row>
    <row r="13061" spans="1:7" x14ac:dyDescent="0.25">
      <c r="A13061" s="52">
        <v>2020</v>
      </c>
      <c r="B13061" s="53" t="str">
        <f t="shared" si="408"/>
        <v>2020_GA98</v>
      </c>
      <c r="C13061" t="s">
        <v>211</v>
      </c>
      <c r="D13061" t="s">
        <v>469</v>
      </c>
      <c r="E13061" s="53" t="str">
        <f t="shared" si="407"/>
        <v>2020_GAMARION</v>
      </c>
      <c r="F13061">
        <v>510400</v>
      </c>
      <c r="G13061" s="53">
        <f t="array" ref="G13061">SUM(IF(A13061=A$5:A13061,IF(C13061=C$5:C13061,1,0),0))</f>
        <v>98</v>
      </c>
    </row>
    <row r="13062" spans="1:7" x14ac:dyDescent="0.25">
      <c r="A13062" s="52">
        <v>2020</v>
      </c>
      <c r="B13062" s="53" t="str">
        <f t="shared" si="408"/>
        <v>2020_GA99</v>
      </c>
      <c r="C13062" t="s">
        <v>211</v>
      </c>
      <c r="D13062" t="s">
        <v>739</v>
      </c>
      <c r="E13062" s="53" t="str">
        <f t="shared" ref="E13062:E13125" si="409">A13062&amp;"_"&amp;C13062&amp;D13062</f>
        <v>2020_GAMERIWETHER</v>
      </c>
      <c r="F13062">
        <v>510400</v>
      </c>
      <c r="G13062" s="53">
        <f t="array" ref="G13062">SUM(IF(A13062=A$5:A13062,IF(C13062=C$5:C13062,1,0),0))</f>
        <v>99</v>
      </c>
    </row>
    <row r="13063" spans="1:7" x14ac:dyDescent="0.25">
      <c r="A13063" s="52">
        <v>2020</v>
      </c>
      <c r="B13063" s="53" t="str">
        <f t="shared" si="408"/>
        <v>2020_GA100</v>
      </c>
      <c r="C13063" t="s">
        <v>211</v>
      </c>
      <c r="D13063" t="s">
        <v>530</v>
      </c>
      <c r="E13063" s="53" t="str">
        <f t="shared" si="409"/>
        <v>2020_GAMILLER</v>
      </c>
      <c r="F13063">
        <v>510400</v>
      </c>
      <c r="G13063" s="53">
        <f t="array" ref="G13063">SUM(IF(A13063=A$5:A13063,IF(C13063=C$5:C13063,1,0),0))</f>
        <v>100</v>
      </c>
    </row>
    <row r="13064" spans="1:7" x14ac:dyDescent="0.25">
      <c r="A13064" s="52">
        <v>2020</v>
      </c>
      <c r="B13064" s="53" t="str">
        <f t="shared" si="408"/>
        <v>2020_GA101</v>
      </c>
      <c r="C13064" t="s">
        <v>211</v>
      </c>
      <c r="D13064" t="s">
        <v>740</v>
      </c>
      <c r="E13064" s="53" t="str">
        <f t="shared" si="409"/>
        <v>2020_GAMITCHELL</v>
      </c>
      <c r="F13064">
        <v>510400</v>
      </c>
      <c r="G13064" s="53">
        <f t="array" ref="G13064">SUM(IF(A13064=A$5:A13064,IF(C13064=C$5:C13064,1,0),0))</f>
        <v>101</v>
      </c>
    </row>
    <row r="13065" spans="1:7" x14ac:dyDescent="0.25">
      <c r="A13065" s="52">
        <v>2020</v>
      </c>
      <c r="B13065" s="53" t="str">
        <f t="shared" si="408"/>
        <v>2020_GA102</v>
      </c>
      <c r="C13065" t="s">
        <v>211</v>
      </c>
      <c r="D13065" t="s">
        <v>210</v>
      </c>
      <c r="E13065" s="53" t="str">
        <f t="shared" si="409"/>
        <v>2020_GAMONROE</v>
      </c>
      <c r="F13065">
        <v>510400</v>
      </c>
      <c r="G13065" s="53">
        <f t="array" ref="G13065">SUM(IF(A13065=A$5:A13065,IF(C13065=C$5:C13065,1,0),0))</f>
        <v>102</v>
      </c>
    </row>
    <row r="13066" spans="1:7" x14ac:dyDescent="0.25">
      <c r="A13066" s="52">
        <v>2020</v>
      </c>
      <c r="B13066" s="53" t="str">
        <f t="shared" si="408"/>
        <v>2020_GA103</v>
      </c>
      <c r="C13066" t="s">
        <v>211</v>
      </c>
      <c r="D13066" t="s">
        <v>232</v>
      </c>
      <c r="E13066" s="53" t="str">
        <f t="shared" si="409"/>
        <v>2020_GAMONTGOMERY</v>
      </c>
      <c r="F13066">
        <v>510400</v>
      </c>
      <c r="G13066" s="53">
        <f t="array" ref="G13066">SUM(IF(A13066=A$5:A13066,IF(C13066=C$5:C13066,1,0),0))</f>
        <v>103</v>
      </c>
    </row>
    <row r="13067" spans="1:7" x14ac:dyDescent="0.25">
      <c r="A13067" s="52">
        <v>2020</v>
      </c>
      <c r="B13067" s="53" t="str">
        <f t="shared" si="408"/>
        <v>2020_GA104</v>
      </c>
      <c r="C13067" t="s">
        <v>211</v>
      </c>
      <c r="D13067" t="s">
        <v>472</v>
      </c>
      <c r="E13067" s="53" t="str">
        <f t="shared" si="409"/>
        <v>2020_GAMORGAN</v>
      </c>
      <c r="F13067">
        <v>510400</v>
      </c>
      <c r="G13067" s="53">
        <f t="array" ref="G13067">SUM(IF(A13067=A$5:A13067,IF(C13067=C$5:C13067,1,0),0))</f>
        <v>104</v>
      </c>
    </row>
    <row r="13068" spans="1:7" x14ac:dyDescent="0.25">
      <c r="A13068" s="52">
        <v>2020</v>
      </c>
      <c r="B13068" s="53" t="str">
        <f t="shared" si="408"/>
        <v>2020_GA105</v>
      </c>
      <c r="C13068" t="s">
        <v>211</v>
      </c>
      <c r="D13068" t="s">
        <v>741</v>
      </c>
      <c r="E13068" s="53" t="str">
        <f t="shared" si="409"/>
        <v>2020_GAMURRAY</v>
      </c>
      <c r="F13068">
        <v>510400</v>
      </c>
      <c r="G13068" s="53">
        <f t="array" ref="G13068">SUM(IF(A13068=A$5:A13068,IF(C13068=C$5:C13068,1,0),0))</f>
        <v>105</v>
      </c>
    </row>
    <row r="13069" spans="1:7" x14ac:dyDescent="0.25">
      <c r="A13069" s="52">
        <v>2020</v>
      </c>
      <c r="B13069" s="53" t="str">
        <f t="shared" si="408"/>
        <v>2020_GA106</v>
      </c>
      <c r="C13069" t="s">
        <v>211</v>
      </c>
      <c r="D13069" t="s">
        <v>742</v>
      </c>
      <c r="E13069" s="53" t="str">
        <f t="shared" si="409"/>
        <v>2020_GAMUSCOGEE</v>
      </c>
      <c r="F13069">
        <v>510400</v>
      </c>
      <c r="G13069" s="53">
        <f t="array" ref="G13069">SUM(IF(A13069=A$5:A13069,IF(C13069=C$5:C13069,1,0),0))</f>
        <v>106</v>
      </c>
    </row>
    <row r="13070" spans="1:7" x14ac:dyDescent="0.25">
      <c r="A13070" s="52">
        <v>2020</v>
      </c>
      <c r="B13070" s="53" t="str">
        <f t="shared" si="408"/>
        <v>2020_GA107</v>
      </c>
      <c r="C13070" t="s">
        <v>211</v>
      </c>
      <c r="D13070" t="s">
        <v>531</v>
      </c>
      <c r="E13070" s="53" t="str">
        <f t="shared" si="409"/>
        <v>2020_GANEWTON</v>
      </c>
      <c r="F13070">
        <v>510400</v>
      </c>
      <c r="G13070" s="53">
        <f t="array" ref="G13070">SUM(IF(A13070=A$5:A13070,IF(C13070=C$5:C13070,1,0),0))</f>
        <v>107</v>
      </c>
    </row>
    <row r="13071" spans="1:7" x14ac:dyDescent="0.25">
      <c r="A13071" s="52">
        <v>2020</v>
      </c>
      <c r="B13071" s="53" t="str">
        <f t="shared" si="408"/>
        <v>2020_GA108</v>
      </c>
      <c r="C13071" t="s">
        <v>211</v>
      </c>
      <c r="D13071" t="s">
        <v>743</v>
      </c>
      <c r="E13071" s="53" t="str">
        <f t="shared" si="409"/>
        <v>2020_GAOCONEE</v>
      </c>
      <c r="F13071">
        <v>510400</v>
      </c>
      <c r="G13071" s="53">
        <f t="array" ref="G13071">SUM(IF(A13071=A$5:A13071,IF(C13071=C$5:C13071,1,0),0))</f>
        <v>108</v>
      </c>
    </row>
    <row r="13072" spans="1:7" x14ac:dyDescent="0.25">
      <c r="A13072" s="52">
        <v>2020</v>
      </c>
      <c r="B13072" s="53" t="str">
        <f t="shared" si="408"/>
        <v>2020_GA109</v>
      </c>
      <c r="C13072" t="s">
        <v>211</v>
      </c>
      <c r="D13072" t="s">
        <v>744</v>
      </c>
      <c r="E13072" s="53" t="str">
        <f t="shared" si="409"/>
        <v>2020_GAOGLETHORPE</v>
      </c>
      <c r="F13072">
        <v>510400</v>
      </c>
      <c r="G13072" s="53">
        <f t="array" ref="G13072">SUM(IF(A13072=A$5:A13072,IF(C13072=C$5:C13072,1,0),0))</f>
        <v>109</v>
      </c>
    </row>
    <row r="13073" spans="1:7" x14ac:dyDescent="0.25">
      <c r="A13073" s="52">
        <v>2020</v>
      </c>
      <c r="B13073" s="53" t="str">
        <f t="shared" si="408"/>
        <v>2020_GA110</v>
      </c>
      <c r="C13073" t="s">
        <v>211</v>
      </c>
      <c r="D13073" t="s">
        <v>745</v>
      </c>
      <c r="E13073" s="53" t="str">
        <f t="shared" si="409"/>
        <v>2020_GAPAULDING</v>
      </c>
      <c r="F13073">
        <v>510400</v>
      </c>
      <c r="G13073" s="53">
        <f t="array" ref="G13073">SUM(IF(A13073=A$5:A13073,IF(C13073=C$5:C13073,1,0),0))</f>
        <v>110</v>
      </c>
    </row>
    <row r="13074" spans="1:7" x14ac:dyDescent="0.25">
      <c r="A13074" s="52">
        <v>2020</v>
      </c>
      <c r="B13074" s="53" t="str">
        <f t="shared" si="408"/>
        <v>2020_GA111</v>
      </c>
      <c r="C13074" t="s">
        <v>211</v>
      </c>
      <c r="D13074" t="s">
        <v>746</v>
      </c>
      <c r="E13074" s="53" t="str">
        <f t="shared" si="409"/>
        <v>2020_GAPEACH</v>
      </c>
      <c r="F13074">
        <v>510400</v>
      </c>
      <c r="G13074" s="53">
        <f t="array" ref="G13074">SUM(IF(A13074=A$5:A13074,IF(C13074=C$5:C13074,1,0),0))</f>
        <v>111</v>
      </c>
    </row>
    <row r="13075" spans="1:7" x14ac:dyDescent="0.25">
      <c r="A13075" s="52">
        <v>2020</v>
      </c>
      <c r="B13075" s="53" t="str">
        <f t="shared" si="408"/>
        <v>2020_GA112</v>
      </c>
      <c r="C13075" t="s">
        <v>211</v>
      </c>
      <c r="D13075" t="s">
        <v>474</v>
      </c>
      <c r="E13075" s="53" t="str">
        <f t="shared" si="409"/>
        <v>2020_GAPICKENS</v>
      </c>
      <c r="F13075">
        <v>510400</v>
      </c>
      <c r="G13075" s="53">
        <f t="array" ref="G13075">SUM(IF(A13075=A$5:A13075,IF(C13075=C$5:C13075,1,0),0))</f>
        <v>112</v>
      </c>
    </row>
    <row r="13076" spans="1:7" x14ac:dyDescent="0.25">
      <c r="A13076" s="52">
        <v>2020</v>
      </c>
      <c r="B13076" s="53" t="str">
        <f t="shared" si="408"/>
        <v>2020_GA113</v>
      </c>
      <c r="C13076" t="s">
        <v>211</v>
      </c>
      <c r="D13076" t="s">
        <v>358</v>
      </c>
      <c r="E13076" s="53" t="str">
        <f t="shared" si="409"/>
        <v>2020_GAPIERCE</v>
      </c>
      <c r="F13076">
        <v>510400</v>
      </c>
      <c r="G13076" s="53">
        <f t="array" ref="G13076">SUM(IF(A13076=A$5:A13076,IF(C13076=C$5:C13076,1,0),0))</f>
        <v>113</v>
      </c>
    </row>
    <row r="13077" spans="1:7" x14ac:dyDescent="0.25">
      <c r="A13077" s="52">
        <v>2020</v>
      </c>
      <c r="B13077" s="53" t="str">
        <f t="shared" si="408"/>
        <v>2020_GA114</v>
      </c>
      <c r="C13077" t="s">
        <v>211</v>
      </c>
      <c r="D13077" t="s">
        <v>277</v>
      </c>
      <c r="E13077" s="53" t="str">
        <f t="shared" si="409"/>
        <v>2020_GAPIKE</v>
      </c>
      <c r="F13077">
        <v>510400</v>
      </c>
      <c r="G13077" s="53">
        <f t="array" ref="G13077">SUM(IF(A13077=A$5:A13077,IF(C13077=C$5:C13077,1,0),0))</f>
        <v>114</v>
      </c>
    </row>
    <row r="13078" spans="1:7" x14ac:dyDescent="0.25">
      <c r="A13078" s="52">
        <v>2020</v>
      </c>
      <c r="B13078" s="53" t="str">
        <f t="shared" si="408"/>
        <v>2020_GA115</v>
      </c>
      <c r="C13078" t="s">
        <v>211</v>
      </c>
      <c r="D13078" t="s">
        <v>535</v>
      </c>
      <c r="E13078" s="53" t="str">
        <f t="shared" si="409"/>
        <v>2020_GAPOLK</v>
      </c>
      <c r="F13078">
        <v>510400</v>
      </c>
      <c r="G13078" s="53">
        <f t="array" ref="G13078">SUM(IF(A13078=A$5:A13078,IF(C13078=C$5:C13078,1,0),0))</f>
        <v>115</v>
      </c>
    </row>
    <row r="13079" spans="1:7" x14ac:dyDescent="0.25">
      <c r="A13079" s="52">
        <v>2020</v>
      </c>
      <c r="B13079" s="53" t="str">
        <f t="shared" si="408"/>
        <v>2020_GA116</v>
      </c>
      <c r="C13079" t="s">
        <v>211</v>
      </c>
      <c r="D13079" t="s">
        <v>538</v>
      </c>
      <c r="E13079" s="53" t="str">
        <f t="shared" si="409"/>
        <v>2020_GAPULASKI</v>
      </c>
      <c r="F13079">
        <v>510400</v>
      </c>
      <c r="G13079" s="53">
        <f t="array" ref="G13079">SUM(IF(A13079=A$5:A13079,IF(C13079=C$5:C13079,1,0),0))</f>
        <v>116</v>
      </c>
    </row>
    <row r="13080" spans="1:7" x14ac:dyDescent="0.25">
      <c r="A13080" s="52">
        <v>2020</v>
      </c>
      <c r="B13080" s="53" t="str">
        <f t="shared" si="408"/>
        <v>2020_GA117</v>
      </c>
      <c r="C13080" t="s">
        <v>211</v>
      </c>
      <c r="D13080" t="s">
        <v>264</v>
      </c>
      <c r="E13080" s="53" t="str">
        <f t="shared" si="409"/>
        <v>2020_GAPUTNAM</v>
      </c>
      <c r="F13080">
        <v>510400</v>
      </c>
      <c r="G13080" s="53">
        <f t="array" ref="G13080">SUM(IF(A13080=A$5:A13080,IF(C13080=C$5:C13080,1,0),0))</f>
        <v>117</v>
      </c>
    </row>
    <row r="13081" spans="1:7" x14ac:dyDescent="0.25">
      <c r="A13081" s="52">
        <v>2020</v>
      </c>
      <c r="B13081" s="53" t="str">
        <f t="shared" si="408"/>
        <v>2020_GA118</v>
      </c>
      <c r="C13081" t="s">
        <v>211</v>
      </c>
      <c r="D13081" t="s">
        <v>747</v>
      </c>
      <c r="E13081" s="53" t="str">
        <f t="shared" si="409"/>
        <v>2020_GAQUITMAN</v>
      </c>
      <c r="F13081">
        <v>510400</v>
      </c>
      <c r="G13081" s="53">
        <f t="array" ref="G13081">SUM(IF(A13081=A$5:A13081,IF(C13081=C$5:C13081,1,0),0))</f>
        <v>118</v>
      </c>
    </row>
    <row r="13082" spans="1:7" x14ac:dyDescent="0.25">
      <c r="A13082" s="52">
        <v>2020</v>
      </c>
      <c r="B13082" s="53" t="str">
        <f t="shared" si="408"/>
        <v>2020_GA119</v>
      </c>
      <c r="C13082" t="s">
        <v>211</v>
      </c>
      <c r="D13082" t="s">
        <v>748</v>
      </c>
      <c r="E13082" s="53" t="str">
        <f t="shared" si="409"/>
        <v>2020_GARABUN</v>
      </c>
      <c r="F13082">
        <v>510400</v>
      </c>
      <c r="G13082" s="53">
        <f t="array" ref="G13082">SUM(IF(A13082=A$5:A13082,IF(C13082=C$5:C13082,1,0),0))</f>
        <v>119</v>
      </c>
    </row>
    <row r="13083" spans="1:7" x14ac:dyDescent="0.25">
      <c r="A13083" s="52">
        <v>2020</v>
      </c>
      <c r="B13083" s="53" t="str">
        <f t="shared" si="408"/>
        <v>2020_GA120</v>
      </c>
      <c r="C13083" t="s">
        <v>211</v>
      </c>
      <c r="D13083" t="s">
        <v>475</v>
      </c>
      <c r="E13083" s="53" t="str">
        <f t="shared" si="409"/>
        <v>2020_GARANDOLPH</v>
      </c>
      <c r="F13083">
        <v>510400</v>
      </c>
      <c r="G13083" s="53">
        <f t="array" ref="G13083">SUM(IF(A13083=A$5:A13083,IF(C13083=C$5:C13083,1,0),0))</f>
        <v>120</v>
      </c>
    </row>
    <row r="13084" spans="1:7" x14ac:dyDescent="0.25">
      <c r="A13084" s="52">
        <v>2020</v>
      </c>
      <c r="B13084" s="53" t="str">
        <f t="shared" si="408"/>
        <v>2020_GA121</v>
      </c>
      <c r="C13084" t="s">
        <v>211</v>
      </c>
      <c r="D13084" t="s">
        <v>266</v>
      </c>
      <c r="E13084" s="53" t="str">
        <f t="shared" si="409"/>
        <v>2020_GARICHMOND</v>
      </c>
      <c r="F13084">
        <v>510400</v>
      </c>
      <c r="G13084" s="53">
        <f t="array" ref="G13084">SUM(IF(A13084=A$5:A13084,IF(C13084=C$5:C13084,1,0),0))</f>
        <v>121</v>
      </c>
    </row>
    <row r="13085" spans="1:7" x14ac:dyDescent="0.25">
      <c r="A13085" s="52">
        <v>2020</v>
      </c>
      <c r="B13085" s="53" t="str">
        <f t="shared" si="408"/>
        <v>2020_GA122</v>
      </c>
      <c r="C13085" t="s">
        <v>211</v>
      </c>
      <c r="D13085" t="s">
        <v>749</v>
      </c>
      <c r="E13085" s="53" t="str">
        <f t="shared" si="409"/>
        <v>2020_GAROCKDALE</v>
      </c>
      <c r="F13085">
        <v>510400</v>
      </c>
      <c r="G13085" s="53">
        <f t="array" ref="G13085">SUM(IF(A13085=A$5:A13085,IF(C13085=C$5:C13085,1,0),0))</f>
        <v>122</v>
      </c>
    </row>
    <row r="13086" spans="1:7" x14ac:dyDescent="0.25">
      <c r="A13086" s="52">
        <v>2020</v>
      </c>
      <c r="B13086" s="53" t="str">
        <f t="shared" si="408"/>
        <v>2020_GA123</v>
      </c>
      <c r="C13086" t="s">
        <v>211</v>
      </c>
      <c r="D13086" t="s">
        <v>750</v>
      </c>
      <c r="E13086" s="53" t="str">
        <f t="shared" si="409"/>
        <v>2020_GASCHLEY</v>
      </c>
      <c r="F13086">
        <v>510400</v>
      </c>
      <c r="G13086" s="53">
        <f t="array" ref="G13086">SUM(IF(A13086=A$5:A13086,IF(C13086=C$5:C13086,1,0),0))</f>
        <v>123</v>
      </c>
    </row>
    <row r="13087" spans="1:7" x14ac:dyDescent="0.25">
      <c r="A13087" s="52">
        <v>2020</v>
      </c>
      <c r="B13087" s="53" t="str">
        <f t="shared" si="408"/>
        <v>2020_GA124</v>
      </c>
      <c r="C13087" t="s">
        <v>211</v>
      </c>
      <c r="D13087" t="s">
        <v>751</v>
      </c>
      <c r="E13087" s="53" t="str">
        <f t="shared" si="409"/>
        <v>2020_GASCREVEN</v>
      </c>
      <c r="F13087">
        <v>510400</v>
      </c>
      <c r="G13087" s="53">
        <f t="array" ref="G13087">SUM(IF(A13087=A$5:A13087,IF(C13087=C$5:C13087,1,0),0))</f>
        <v>124</v>
      </c>
    </row>
    <row r="13088" spans="1:7" x14ac:dyDescent="0.25">
      <c r="A13088" s="52">
        <v>2020</v>
      </c>
      <c r="B13088" s="53" t="str">
        <f t="shared" si="408"/>
        <v>2020_GA125</v>
      </c>
      <c r="C13088" t="s">
        <v>211</v>
      </c>
      <c r="D13088" t="s">
        <v>666</v>
      </c>
      <c r="E13088" s="53" t="str">
        <f t="shared" si="409"/>
        <v>2020_GASEMINOLE</v>
      </c>
      <c r="F13088">
        <v>510400</v>
      </c>
      <c r="G13088" s="53">
        <f t="array" ref="G13088">SUM(IF(A13088=A$5:A13088,IF(C13088=C$5:C13088,1,0),0))</f>
        <v>125</v>
      </c>
    </row>
    <row r="13089" spans="1:7" x14ac:dyDescent="0.25">
      <c r="A13089" s="52">
        <v>2020</v>
      </c>
      <c r="B13089" s="53" t="str">
        <f t="shared" si="408"/>
        <v>2020_GA126</v>
      </c>
      <c r="C13089" t="s">
        <v>211</v>
      </c>
      <c r="D13089" t="s">
        <v>752</v>
      </c>
      <c r="E13089" s="53" t="str">
        <f t="shared" si="409"/>
        <v>2020_GASPALDING</v>
      </c>
      <c r="F13089">
        <v>510400</v>
      </c>
      <c r="G13089" s="53">
        <f t="array" ref="G13089">SUM(IF(A13089=A$5:A13089,IF(C13089=C$5:C13089,1,0),0))</f>
        <v>126</v>
      </c>
    </row>
    <row r="13090" spans="1:7" x14ac:dyDescent="0.25">
      <c r="A13090" s="52">
        <v>2020</v>
      </c>
      <c r="B13090" s="53" t="str">
        <f t="shared" ref="B13090:B13153" si="410">A13090&amp;"_"&amp;C13090&amp;G13090</f>
        <v>2020_GA127</v>
      </c>
      <c r="C13090" t="s">
        <v>211</v>
      </c>
      <c r="D13090" t="s">
        <v>753</v>
      </c>
      <c r="E13090" s="53" t="str">
        <f t="shared" si="409"/>
        <v>2020_GASTEPHENS</v>
      </c>
      <c r="F13090">
        <v>510400</v>
      </c>
      <c r="G13090" s="53">
        <f t="array" ref="G13090">SUM(IF(A13090=A$5:A13090,IF(C13090=C$5:C13090,1,0),0))</f>
        <v>127</v>
      </c>
    </row>
    <row r="13091" spans="1:7" x14ac:dyDescent="0.25">
      <c r="A13091" s="52">
        <v>2020</v>
      </c>
      <c r="B13091" s="53" t="str">
        <f t="shared" si="410"/>
        <v>2020_GA128</v>
      </c>
      <c r="C13091" t="s">
        <v>211</v>
      </c>
      <c r="D13091" t="s">
        <v>754</v>
      </c>
      <c r="E13091" s="53" t="str">
        <f t="shared" si="409"/>
        <v>2020_GASTEWART</v>
      </c>
      <c r="F13091">
        <v>510400</v>
      </c>
      <c r="G13091" s="53">
        <f t="array" ref="G13091">SUM(IF(A13091=A$5:A13091,IF(C13091=C$5:C13091,1,0),0))</f>
        <v>128</v>
      </c>
    </row>
    <row r="13092" spans="1:7" x14ac:dyDescent="0.25">
      <c r="A13092" s="52">
        <v>2020</v>
      </c>
      <c r="B13092" s="53" t="str">
        <f t="shared" si="410"/>
        <v>2020_GA129</v>
      </c>
      <c r="C13092" t="s">
        <v>211</v>
      </c>
      <c r="D13092" t="s">
        <v>479</v>
      </c>
      <c r="E13092" s="53" t="str">
        <f t="shared" si="409"/>
        <v>2020_GASUMTER</v>
      </c>
      <c r="F13092">
        <v>510400</v>
      </c>
      <c r="G13092" s="53">
        <f t="array" ref="G13092">SUM(IF(A13092=A$5:A13092,IF(C13092=C$5:C13092,1,0),0))</f>
        <v>129</v>
      </c>
    </row>
    <row r="13093" spans="1:7" x14ac:dyDescent="0.25">
      <c r="A13093" s="52">
        <v>2020</v>
      </c>
      <c r="B13093" s="53" t="str">
        <f t="shared" si="410"/>
        <v>2020_GA130</v>
      </c>
      <c r="C13093" t="s">
        <v>211</v>
      </c>
      <c r="D13093" t="s">
        <v>755</v>
      </c>
      <c r="E13093" s="53" t="str">
        <f t="shared" si="409"/>
        <v>2020_GATALBOT</v>
      </c>
      <c r="F13093">
        <v>510400</v>
      </c>
      <c r="G13093" s="53">
        <f t="array" ref="G13093">SUM(IF(A13093=A$5:A13093,IF(C13093=C$5:C13093,1,0),0))</f>
        <v>130</v>
      </c>
    </row>
    <row r="13094" spans="1:7" x14ac:dyDescent="0.25">
      <c r="A13094" s="52">
        <v>2020</v>
      </c>
      <c r="B13094" s="53" t="str">
        <f t="shared" si="410"/>
        <v>2020_GA131</v>
      </c>
      <c r="C13094" t="s">
        <v>211</v>
      </c>
      <c r="D13094" t="s">
        <v>756</v>
      </c>
      <c r="E13094" s="53" t="str">
        <f t="shared" si="409"/>
        <v>2020_GATALIAFERRO</v>
      </c>
      <c r="F13094">
        <v>510400</v>
      </c>
      <c r="G13094" s="53">
        <f t="array" ref="G13094">SUM(IF(A13094=A$5:A13094,IF(C13094=C$5:C13094,1,0),0))</f>
        <v>131</v>
      </c>
    </row>
    <row r="13095" spans="1:7" x14ac:dyDescent="0.25">
      <c r="A13095" s="52">
        <v>2020</v>
      </c>
      <c r="B13095" s="53" t="str">
        <f t="shared" si="410"/>
        <v>2020_GA132</v>
      </c>
      <c r="C13095" t="s">
        <v>211</v>
      </c>
      <c r="D13095" t="s">
        <v>757</v>
      </c>
      <c r="E13095" s="53" t="str">
        <f t="shared" si="409"/>
        <v>2020_GATATTNALL</v>
      </c>
      <c r="F13095">
        <v>510400</v>
      </c>
      <c r="G13095" s="53">
        <f t="array" ref="G13095">SUM(IF(A13095=A$5:A13095,IF(C13095=C$5:C13095,1,0),0))</f>
        <v>132</v>
      </c>
    </row>
    <row r="13096" spans="1:7" x14ac:dyDescent="0.25">
      <c r="A13096" s="52">
        <v>2020</v>
      </c>
      <c r="B13096" s="53" t="str">
        <f t="shared" si="410"/>
        <v>2020_GA133</v>
      </c>
      <c r="C13096" t="s">
        <v>211</v>
      </c>
      <c r="D13096" t="s">
        <v>668</v>
      </c>
      <c r="E13096" s="53" t="str">
        <f t="shared" si="409"/>
        <v>2020_GATAYLOR</v>
      </c>
      <c r="F13096">
        <v>510400</v>
      </c>
      <c r="G13096" s="53">
        <f t="array" ref="G13096">SUM(IF(A13096=A$5:A13096,IF(C13096=C$5:C13096,1,0),0))</f>
        <v>133</v>
      </c>
    </row>
    <row r="13097" spans="1:7" x14ac:dyDescent="0.25">
      <c r="A13097" s="52">
        <v>2020</v>
      </c>
      <c r="B13097" s="53" t="str">
        <f t="shared" si="410"/>
        <v>2020_GA134</v>
      </c>
      <c r="C13097" t="s">
        <v>211</v>
      </c>
      <c r="D13097" t="s">
        <v>758</v>
      </c>
      <c r="E13097" s="53" t="str">
        <f t="shared" si="409"/>
        <v>2020_GATELFAIR</v>
      </c>
      <c r="F13097">
        <v>510400</v>
      </c>
      <c r="G13097" s="53">
        <f t="array" ref="G13097">SUM(IF(A13097=A$5:A13097,IF(C13097=C$5:C13097,1,0),0))</f>
        <v>134</v>
      </c>
    </row>
    <row r="13098" spans="1:7" x14ac:dyDescent="0.25">
      <c r="A13098" s="52">
        <v>2020</v>
      </c>
      <c r="B13098" s="53" t="str">
        <f t="shared" si="410"/>
        <v>2020_GA135</v>
      </c>
      <c r="C13098" t="s">
        <v>211</v>
      </c>
      <c r="D13098" t="s">
        <v>759</v>
      </c>
      <c r="E13098" s="53" t="str">
        <f t="shared" si="409"/>
        <v>2020_GATERRELL</v>
      </c>
      <c r="F13098">
        <v>510400</v>
      </c>
      <c r="G13098" s="53">
        <f t="array" ref="G13098">SUM(IF(A13098=A$5:A13098,IF(C13098=C$5:C13098,1,0),0))</f>
        <v>135</v>
      </c>
    </row>
    <row r="13099" spans="1:7" x14ac:dyDescent="0.25">
      <c r="A13099" s="52">
        <v>2020</v>
      </c>
      <c r="B13099" s="53" t="str">
        <f t="shared" si="410"/>
        <v>2020_GA136</v>
      </c>
      <c r="C13099" t="s">
        <v>211</v>
      </c>
      <c r="D13099" t="s">
        <v>760</v>
      </c>
      <c r="E13099" s="53" t="str">
        <f t="shared" si="409"/>
        <v>2020_GATHOMAS</v>
      </c>
      <c r="F13099">
        <v>510400</v>
      </c>
      <c r="G13099" s="53">
        <f t="array" ref="G13099">SUM(IF(A13099=A$5:A13099,IF(C13099=C$5:C13099,1,0),0))</f>
        <v>136</v>
      </c>
    </row>
    <row r="13100" spans="1:7" x14ac:dyDescent="0.25">
      <c r="A13100" s="52">
        <v>2020</v>
      </c>
      <c r="B13100" s="53" t="str">
        <f t="shared" si="410"/>
        <v>2020_GA137</v>
      </c>
      <c r="C13100" t="s">
        <v>211</v>
      </c>
      <c r="D13100" t="s">
        <v>761</v>
      </c>
      <c r="E13100" s="53" t="str">
        <f t="shared" si="409"/>
        <v>2020_GATIFT</v>
      </c>
      <c r="F13100">
        <v>510400</v>
      </c>
      <c r="G13100" s="53">
        <f t="array" ref="G13100">SUM(IF(A13100=A$5:A13100,IF(C13100=C$5:C13100,1,0),0))</f>
        <v>137</v>
      </c>
    </row>
    <row r="13101" spans="1:7" x14ac:dyDescent="0.25">
      <c r="A13101" s="52">
        <v>2020</v>
      </c>
      <c r="B13101" s="53" t="str">
        <f t="shared" si="410"/>
        <v>2020_GA138</v>
      </c>
      <c r="C13101" t="s">
        <v>211</v>
      </c>
      <c r="D13101" t="s">
        <v>762</v>
      </c>
      <c r="E13101" s="53" t="str">
        <f t="shared" si="409"/>
        <v>2020_GATOOMBS</v>
      </c>
      <c r="F13101">
        <v>510400</v>
      </c>
      <c r="G13101" s="53">
        <f t="array" ref="G13101">SUM(IF(A13101=A$5:A13101,IF(C13101=C$5:C13101,1,0),0))</f>
        <v>138</v>
      </c>
    </row>
    <row r="13102" spans="1:7" x14ac:dyDescent="0.25">
      <c r="A13102" s="52">
        <v>2020</v>
      </c>
      <c r="B13102" s="53" t="str">
        <f t="shared" si="410"/>
        <v>2020_GA139</v>
      </c>
      <c r="C13102" t="s">
        <v>211</v>
      </c>
      <c r="D13102" t="s">
        <v>763</v>
      </c>
      <c r="E13102" s="53" t="str">
        <f t="shared" si="409"/>
        <v>2020_GATOWNS</v>
      </c>
      <c r="F13102">
        <v>510400</v>
      </c>
      <c r="G13102" s="53">
        <f t="array" ref="G13102">SUM(IF(A13102=A$5:A13102,IF(C13102=C$5:C13102,1,0),0))</f>
        <v>139</v>
      </c>
    </row>
    <row r="13103" spans="1:7" x14ac:dyDescent="0.25">
      <c r="A13103" s="52">
        <v>2020</v>
      </c>
      <c r="B13103" s="53" t="str">
        <f t="shared" si="410"/>
        <v>2020_GA140</v>
      </c>
      <c r="C13103" t="s">
        <v>211</v>
      </c>
      <c r="D13103" t="s">
        <v>764</v>
      </c>
      <c r="E13103" s="53" t="str">
        <f t="shared" si="409"/>
        <v>2020_GATREUTLEN</v>
      </c>
      <c r="F13103">
        <v>510400</v>
      </c>
      <c r="G13103" s="53">
        <f t="array" ref="G13103">SUM(IF(A13103=A$5:A13103,IF(C13103=C$5:C13103,1,0),0))</f>
        <v>140</v>
      </c>
    </row>
    <row r="13104" spans="1:7" x14ac:dyDescent="0.25">
      <c r="A13104" s="52">
        <v>2020</v>
      </c>
      <c r="B13104" s="53" t="str">
        <f t="shared" si="410"/>
        <v>2020_GA141</v>
      </c>
      <c r="C13104" t="s">
        <v>211</v>
      </c>
      <c r="D13104" t="s">
        <v>765</v>
      </c>
      <c r="E13104" s="53" t="str">
        <f t="shared" si="409"/>
        <v>2020_GATROUP</v>
      </c>
      <c r="F13104">
        <v>510400</v>
      </c>
      <c r="G13104" s="53">
        <f t="array" ref="G13104">SUM(IF(A13104=A$5:A13104,IF(C13104=C$5:C13104,1,0),0))</f>
        <v>141</v>
      </c>
    </row>
    <row r="13105" spans="1:7" x14ac:dyDescent="0.25">
      <c r="A13105" s="52">
        <v>2020</v>
      </c>
      <c r="B13105" s="53" t="str">
        <f t="shared" si="410"/>
        <v>2020_GA142</v>
      </c>
      <c r="C13105" t="s">
        <v>211</v>
      </c>
      <c r="D13105" t="s">
        <v>766</v>
      </c>
      <c r="E13105" s="53" t="str">
        <f t="shared" si="409"/>
        <v>2020_GATURNER</v>
      </c>
      <c r="F13105">
        <v>510400</v>
      </c>
      <c r="G13105" s="53">
        <f t="array" ref="G13105">SUM(IF(A13105=A$5:A13105,IF(C13105=C$5:C13105,1,0),0))</f>
        <v>142</v>
      </c>
    </row>
    <row r="13106" spans="1:7" x14ac:dyDescent="0.25">
      <c r="A13106" s="52">
        <v>2020</v>
      </c>
      <c r="B13106" s="53" t="str">
        <f t="shared" si="410"/>
        <v>2020_GA143</v>
      </c>
      <c r="C13106" t="s">
        <v>211</v>
      </c>
      <c r="D13106" t="s">
        <v>767</v>
      </c>
      <c r="E13106" s="53" t="str">
        <f t="shared" si="409"/>
        <v>2020_GATWIGGS</v>
      </c>
      <c r="F13106">
        <v>510400</v>
      </c>
      <c r="G13106" s="53">
        <f t="array" ref="G13106">SUM(IF(A13106=A$5:A13106,IF(C13106=C$5:C13106,1,0),0))</f>
        <v>143</v>
      </c>
    </row>
    <row r="13107" spans="1:7" x14ac:dyDescent="0.25">
      <c r="A13107" s="52">
        <v>2020</v>
      </c>
      <c r="B13107" s="53" t="str">
        <f t="shared" si="410"/>
        <v>2020_GA144</v>
      </c>
      <c r="C13107" t="s">
        <v>211</v>
      </c>
      <c r="D13107" t="s">
        <v>258</v>
      </c>
      <c r="E13107" s="53" t="str">
        <f t="shared" si="409"/>
        <v>2020_GAUNION</v>
      </c>
      <c r="F13107">
        <v>510400</v>
      </c>
      <c r="G13107" s="53">
        <f t="array" ref="G13107">SUM(IF(A13107=A$5:A13107,IF(C13107=C$5:C13107,1,0),0))</f>
        <v>144</v>
      </c>
    </row>
    <row r="13108" spans="1:7" x14ac:dyDescent="0.25">
      <c r="A13108" s="52">
        <v>2020</v>
      </c>
      <c r="B13108" s="53" t="str">
        <f t="shared" si="410"/>
        <v>2020_GA145</v>
      </c>
      <c r="C13108" t="s">
        <v>211</v>
      </c>
      <c r="D13108" t="s">
        <v>768</v>
      </c>
      <c r="E13108" s="53" t="str">
        <f t="shared" si="409"/>
        <v>2020_GAUPSON</v>
      </c>
      <c r="F13108">
        <v>510400</v>
      </c>
      <c r="G13108" s="53">
        <f t="array" ref="G13108">SUM(IF(A13108=A$5:A13108,IF(C13108=C$5:C13108,1,0),0))</f>
        <v>145</v>
      </c>
    </row>
    <row r="13109" spans="1:7" x14ac:dyDescent="0.25">
      <c r="A13109" s="52">
        <v>2020</v>
      </c>
      <c r="B13109" s="53" t="str">
        <f t="shared" si="410"/>
        <v>2020_GA146</v>
      </c>
      <c r="C13109" t="s">
        <v>211</v>
      </c>
      <c r="D13109" t="s">
        <v>483</v>
      </c>
      <c r="E13109" s="53" t="str">
        <f t="shared" si="409"/>
        <v>2020_GAWALKER</v>
      </c>
      <c r="F13109">
        <v>510400</v>
      </c>
      <c r="G13109" s="53">
        <f t="array" ref="G13109">SUM(IF(A13109=A$5:A13109,IF(C13109=C$5:C13109,1,0),0))</f>
        <v>146</v>
      </c>
    </row>
    <row r="13110" spans="1:7" x14ac:dyDescent="0.25">
      <c r="A13110" s="52">
        <v>2020</v>
      </c>
      <c r="B13110" s="53" t="str">
        <f t="shared" si="410"/>
        <v>2020_GA147</v>
      </c>
      <c r="C13110" t="s">
        <v>211</v>
      </c>
      <c r="D13110" t="s">
        <v>671</v>
      </c>
      <c r="E13110" s="53" t="str">
        <f t="shared" si="409"/>
        <v>2020_GAWALTON</v>
      </c>
      <c r="F13110">
        <v>510400</v>
      </c>
      <c r="G13110" s="53">
        <f t="array" ref="G13110">SUM(IF(A13110=A$5:A13110,IF(C13110=C$5:C13110,1,0),0))</f>
        <v>147</v>
      </c>
    </row>
    <row r="13111" spans="1:7" x14ac:dyDescent="0.25">
      <c r="A13111" s="52">
        <v>2020</v>
      </c>
      <c r="B13111" s="53" t="str">
        <f t="shared" si="410"/>
        <v>2020_GA148</v>
      </c>
      <c r="C13111" t="s">
        <v>211</v>
      </c>
      <c r="D13111" t="s">
        <v>769</v>
      </c>
      <c r="E13111" s="53" t="str">
        <f t="shared" si="409"/>
        <v>2020_GAWARE</v>
      </c>
      <c r="F13111">
        <v>510400</v>
      </c>
      <c r="G13111" s="53">
        <f t="array" ref="G13111">SUM(IF(A13111=A$5:A13111,IF(C13111=C$5:C13111,1,0),0))</f>
        <v>148</v>
      </c>
    </row>
    <row r="13112" spans="1:7" x14ac:dyDescent="0.25">
      <c r="A13112" s="52">
        <v>2020</v>
      </c>
      <c r="B13112" s="53" t="str">
        <f t="shared" si="410"/>
        <v>2020_GA149</v>
      </c>
      <c r="C13112" t="s">
        <v>211</v>
      </c>
      <c r="D13112" t="s">
        <v>336</v>
      </c>
      <c r="E13112" s="53" t="str">
        <f t="shared" si="409"/>
        <v>2020_GAWARREN</v>
      </c>
      <c r="F13112">
        <v>510400</v>
      </c>
      <c r="G13112" s="53">
        <f t="array" ref="G13112">SUM(IF(A13112=A$5:A13112,IF(C13112=C$5:C13112,1,0),0))</f>
        <v>149</v>
      </c>
    </row>
    <row r="13113" spans="1:7" x14ac:dyDescent="0.25">
      <c r="A13113" s="52">
        <v>2020</v>
      </c>
      <c r="B13113" s="53" t="str">
        <f t="shared" si="410"/>
        <v>2020_GA150</v>
      </c>
      <c r="C13113" t="s">
        <v>211</v>
      </c>
      <c r="D13113" t="s">
        <v>125</v>
      </c>
      <c r="E13113" s="53" t="str">
        <f t="shared" si="409"/>
        <v>2020_GAWASHINGTON</v>
      </c>
      <c r="F13113">
        <v>510400</v>
      </c>
      <c r="G13113" s="53">
        <f t="array" ref="G13113">SUM(IF(A13113=A$5:A13113,IF(C13113=C$5:C13113,1,0),0))</f>
        <v>150</v>
      </c>
    </row>
    <row r="13114" spans="1:7" x14ac:dyDescent="0.25">
      <c r="A13114" s="52">
        <v>2020</v>
      </c>
      <c r="B13114" s="53" t="str">
        <f t="shared" si="410"/>
        <v>2020_GA151</v>
      </c>
      <c r="C13114" t="s">
        <v>211</v>
      </c>
      <c r="D13114" t="s">
        <v>770</v>
      </c>
      <c r="E13114" s="53" t="str">
        <f t="shared" si="409"/>
        <v>2020_GAWAYNE</v>
      </c>
      <c r="F13114">
        <v>510400</v>
      </c>
      <c r="G13114" s="53">
        <f t="array" ref="G13114">SUM(IF(A13114=A$5:A13114,IF(C13114=C$5:C13114,1,0),0))</f>
        <v>151</v>
      </c>
    </row>
    <row r="13115" spans="1:7" x14ac:dyDescent="0.25">
      <c r="A13115" s="52">
        <v>2020</v>
      </c>
      <c r="B13115" s="53" t="str">
        <f t="shared" si="410"/>
        <v>2020_GA152</v>
      </c>
      <c r="C13115" t="s">
        <v>211</v>
      </c>
      <c r="D13115" t="s">
        <v>771</v>
      </c>
      <c r="E13115" s="53" t="str">
        <f t="shared" si="409"/>
        <v>2020_GAWEBSTER</v>
      </c>
      <c r="F13115">
        <v>510400</v>
      </c>
      <c r="G13115" s="53">
        <f t="array" ref="G13115">SUM(IF(A13115=A$5:A13115,IF(C13115=C$5:C13115,1,0),0))</f>
        <v>152</v>
      </c>
    </row>
    <row r="13116" spans="1:7" x14ac:dyDescent="0.25">
      <c r="A13116" s="52">
        <v>2020</v>
      </c>
      <c r="B13116" s="53" t="str">
        <f t="shared" si="410"/>
        <v>2020_GA153</v>
      </c>
      <c r="C13116" t="s">
        <v>211</v>
      </c>
      <c r="D13116" t="s">
        <v>772</v>
      </c>
      <c r="E13116" s="53" t="str">
        <f t="shared" si="409"/>
        <v>2020_GAWHEELER</v>
      </c>
      <c r="F13116">
        <v>510400</v>
      </c>
      <c r="G13116" s="53">
        <f t="array" ref="G13116">SUM(IF(A13116=A$5:A13116,IF(C13116=C$5:C13116,1,0),0))</f>
        <v>153</v>
      </c>
    </row>
    <row r="13117" spans="1:7" x14ac:dyDescent="0.25">
      <c r="A13117" s="52">
        <v>2020</v>
      </c>
      <c r="B13117" s="53" t="str">
        <f t="shared" si="410"/>
        <v>2020_GA154</v>
      </c>
      <c r="C13117" t="s">
        <v>211</v>
      </c>
      <c r="D13117" t="s">
        <v>548</v>
      </c>
      <c r="E13117" s="53" t="str">
        <f t="shared" si="409"/>
        <v>2020_GAWHITE</v>
      </c>
      <c r="F13117">
        <v>510400</v>
      </c>
      <c r="G13117" s="53">
        <f t="array" ref="G13117">SUM(IF(A13117=A$5:A13117,IF(C13117=C$5:C13117,1,0),0))</f>
        <v>154</v>
      </c>
    </row>
    <row r="13118" spans="1:7" x14ac:dyDescent="0.25">
      <c r="A13118" s="52">
        <v>2020</v>
      </c>
      <c r="B13118" s="53" t="str">
        <f t="shared" si="410"/>
        <v>2020_GA155</v>
      </c>
      <c r="C13118" t="s">
        <v>211</v>
      </c>
      <c r="D13118" t="s">
        <v>773</v>
      </c>
      <c r="E13118" s="53" t="str">
        <f t="shared" si="409"/>
        <v>2020_GAWHITFIELD</v>
      </c>
      <c r="F13118">
        <v>510400</v>
      </c>
      <c r="G13118" s="53">
        <f t="array" ref="G13118">SUM(IF(A13118=A$5:A13118,IF(C13118=C$5:C13118,1,0),0))</f>
        <v>155</v>
      </c>
    </row>
    <row r="13119" spans="1:7" x14ac:dyDescent="0.25">
      <c r="A13119" s="52">
        <v>2020</v>
      </c>
      <c r="B13119" s="53" t="str">
        <f t="shared" si="410"/>
        <v>2020_GA156</v>
      </c>
      <c r="C13119" t="s">
        <v>211</v>
      </c>
      <c r="D13119" t="s">
        <v>484</v>
      </c>
      <c r="E13119" s="53" t="str">
        <f t="shared" si="409"/>
        <v>2020_GAWILCOX</v>
      </c>
      <c r="F13119">
        <v>510400</v>
      </c>
      <c r="G13119" s="53">
        <f t="array" ref="G13119">SUM(IF(A13119=A$5:A13119,IF(C13119=C$5:C13119,1,0),0))</f>
        <v>156</v>
      </c>
    </row>
    <row r="13120" spans="1:7" x14ac:dyDescent="0.25">
      <c r="A13120" s="52">
        <v>2020</v>
      </c>
      <c r="B13120" s="53" t="str">
        <f t="shared" si="410"/>
        <v>2020_GA157</v>
      </c>
      <c r="C13120" t="s">
        <v>211</v>
      </c>
      <c r="D13120" t="s">
        <v>774</v>
      </c>
      <c r="E13120" s="53" t="str">
        <f t="shared" si="409"/>
        <v>2020_GAWILKES</v>
      </c>
      <c r="F13120">
        <v>510400</v>
      </c>
      <c r="G13120" s="53">
        <f t="array" ref="G13120">SUM(IF(A13120=A$5:A13120,IF(C13120=C$5:C13120,1,0),0))</f>
        <v>157</v>
      </c>
    </row>
    <row r="13121" spans="1:7" x14ac:dyDescent="0.25">
      <c r="A13121" s="52">
        <v>2020</v>
      </c>
      <c r="B13121" s="53" t="str">
        <f t="shared" si="410"/>
        <v>2020_GA158</v>
      </c>
      <c r="C13121" t="s">
        <v>211</v>
      </c>
      <c r="D13121" t="s">
        <v>775</v>
      </c>
      <c r="E13121" s="53" t="str">
        <f t="shared" si="409"/>
        <v>2020_GAWILKINSON</v>
      </c>
      <c r="F13121">
        <v>510400</v>
      </c>
      <c r="G13121" s="53">
        <f t="array" ref="G13121">SUM(IF(A13121=A$5:A13121,IF(C13121=C$5:C13121,1,0),0))</f>
        <v>158</v>
      </c>
    </row>
    <row r="13122" spans="1:7" x14ac:dyDescent="0.25">
      <c r="A13122" s="52">
        <v>2020</v>
      </c>
      <c r="B13122" s="53" t="str">
        <f t="shared" si="410"/>
        <v>2020_GA159</v>
      </c>
      <c r="C13122" t="s">
        <v>211</v>
      </c>
      <c r="D13122" t="s">
        <v>776</v>
      </c>
      <c r="E13122" s="53" t="str">
        <f t="shared" si="409"/>
        <v>2020_GAWORTH</v>
      </c>
      <c r="F13122">
        <v>510400</v>
      </c>
      <c r="G13122" s="53">
        <f t="array" ref="G13122">SUM(IF(A13122=A$5:A13122,IF(C13122=C$5:C13122,1,0),0))</f>
        <v>159</v>
      </c>
    </row>
    <row r="13123" spans="1:7" x14ac:dyDescent="0.25">
      <c r="A13123" s="52">
        <v>2020</v>
      </c>
      <c r="B13123" s="53" t="str">
        <f t="shared" si="410"/>
        <v>2020_HI1</v>
      </c>
      <c r="C13123" t="s">
        <v>213</v>
      </c>
      <c r="D13123" t="s">
        <v>89</v>
      </c>
      <c r="E13123" s="53" t="str">
        <f t="shared" si="409"/>
        <v>2020_HIHAWAII</v>
      </c>
      <c r="F13123">
        <v>765600</v>
      </c>
      <c r="G13123" s="53">
        <f t="array" ref="G13123">SUM(IF(A13123=A$5:A13123,IF(C13123=C$5:C13123,1,0),0))</f>
        <v>1</v>
      </c>
    </row>
    <row r="13124" spans="1:7" x14ac:dyDescent="0.25">
      <c r="A13124" s="52">
        <v>2020</v>
      </c>
      <c r="B13124" s="53" t="str">
        <f t="shared" si="410"/>
        <v>2020_HI2</v>
      </c>
      <c r="C13124" t="s">
        <v>213</v>
      </c>
      <c r="D13124" t="s">
        <v>214</v>
      </c>
      <c r="E13124" s="53" t="str">
        <f t="shared" si="409"/>
        <v>2020_HIHONOLULU</v>
      </c>
      <c r="F13124">
        <v>765600</v>
      </c>
      <c r="G13124" s="53">
        <f t="array" ref="G13124">SUM(IF(A13124=A$5:A13124,IF(C13124=C$5:C13124,1,0),0))</f>
        <v>2</v>
      </c>
    </row>
    <row r="13125" spans="1:7" x14ac:dyDescent="0.25">
      <c r="A13125" s="52">
        <v>2020</v>
      </c>
      <c r="B13125" s="53" t="str">
        <f t="shared" si="410"/>
        <v>2020_HI3</v>
      </c>
      <c r="C13125" t="s">
        <v>213</v>
      </c>
      <c r="D13125" t="s">
        <v>215</v>
      </c>
      <c r="E13125" s="53" t="str">
        <f t="shared" si="409"/>
        <v>2020_HIKALAWAO</v>
      </c>
      <c r="F13125">
        <v>765600</v>
      </c>
      <c r="G13125" s="53">
        <f t="array" ref="G13125">SUM(IF(A13125=A$5:A13125,IF(C13125=C$5:C13125,1,0),0))</f>
        <v>3</v>
      </c>
    </row>
    <row r="13126" spans="1:7" x14ac:dyDescent="0.25">
      <c r="A13126" s="52">
        <v>2020</v>
      </c>
      <c r="B13126" s="53" t="str">
        <f t="shared" si="410"/>
        <v>2020_HI4</v>
      </c>
      <c r="C13126" t="s">
        <v>213</v>
      </c>
      <c r="D13126" t="s">
        <v>216</v>
      </c>
      <c r="E13126" s="53" t="str">
        <f t="shared" ref="E13126:E13189" si="411">A13126&amp;"_"&amp;C13126&amp;D13126</f>
        <v>2020_HIKAUAI</v>
      </c>
      <c r="F13126">
        <v>765600</v>
      </c>
      <c r="G13126" s="53">
        <f t="array" ref="G13126">SUM(IF(A13126=A$5:A13126,IF(C13126=C$5:C13126,1,0),0))</f>
        <v>4</v>
      </c>
    </row>
    <row r="13127" spans="1:7" x14ac:dyDescent="0.25">
      <c r="A13127" s="52">
        <v>2020</v>
      </c>
      <c r="B13127" s="53" t="str">
        <f t="shared" si="410"/>
        <v>2020_HI5</v>
      </c>
      <c r="C13127" t="s">
        <v>213</v>
      </c>
      <c r="D13127" t="s">
        <v>217</v>
      </c>
      <c r="E13127" s="53" t="str">
        <f t="shared" si="411"/>
        <v>2020_HIMAUI</v>
      </c>
      <c r="F13127">
        <v>765600</v>
      </c>
      <c r="G13127" s="53">
        <f t="array" ref="G13127">SUM(IF(A13127=A$5:A13127,IF(C13127=C$5:C13127,1,0),0))</f>
        <v>5</v>
      </c>
    </row>
    <row r="13128" spans="1:7" x14ac:dyDescent="0.25">
      <c r="A13128" s="52">
        <v>2020</v>
      </c>
      <c r="B13128" s="53" t="str">
        <f t="shared" si="410"/>
        <v>2020_ID1</v>
      </c>
      <c r="C13128" t="s">
        <v>218</v>
      </c>
      <c r="D13128" t="s">
        <v>777</v>
      </c>
      <c r="E13128" s="53" t="str">
        <f t="shared" si="411"/>
        <v>2020_IDADA</v>
      </c>
      <c r="F13128">
        <v>510400</v>
      </c>
      <c r="G13128" s="53">
        <f t="array" ref="G13128">SUM(IF(A13128=A$5:A13128,IF(C13128=C$5:C13128,1,0),0))</f>
        <v>1</v>
      </c>
    </row>
    <row r="13129" spans="1:7" x14ac:dyDescent="0.25">
      <c r="A13129" s="52">
        <v>2020</v>
      </c>
      <c r="B13129" s="53" t="str">
        <f t="shared" si="410"/>
        <v>2020_ID2</v>
      </c>
      <c r="C13129" t="s">
        <v>218</v>
      </c>
      <c r="D13129" t="s">
        <v>184</v>
      </c>
      <c r="E13129" s="53" t="str">
        <f t="shared" si="411"/>
        <v>2020_IDADAMS</v>
      </c>
      <c r="F13129">
        <v>510400</v>
      </c>
      <c r="G13129" s="53">
        <f t="array" ref="G13129">SUM(IF(A13129=A$5:A13129,IF(C13129=C$5:C13129,1,0),0))</f>
        <v>2</v>
      </c>
    </row>
    <row r="13130" spans="1:7" x14ac:dyDescent="0.25">
      <c r="A13130" s="52">
        <v>2020</v>
      </c>
      <c r="B13130" s="53" t="str">
        <f t="shared" si="410"/>
        <v>2020_ID3</v>
      </c>
      <c r="C13130" t="s">
        <v>218</v>
      </c>
      <c r="D13130" t="s">
        <v>778</v>
      </c>
      <c r="E13130" s="53" t="str">
        <f t="shared" si="411"/>
        <v>2020_IDBANNOCK</v>
      </c>
      <c r="F13130">
        <v>510400</v>
      </c>
      <c r="G13130" s="53">
        <f t="array" ref="G13130">SUM(IF(A13130=A$5:A13130,IF(C13130=C$5:C13130,1,0),0))</f>
        <v>3</v>
      </c>
    </row>
    <row r="13131" spans="1:7" x14ac:dyDescent="0.25">
      <c r="A13131" s="52">
        <v>2020</v>
      </c>
      <c r="B13131" s="53" t="str">
        <f t="shared" si="410"/>
        <v>2020_ID4</v>
      </c>
      <c r="C13131" t="s">
        <v>218</v>
      </c>
      <c r="D13131" t="s">
        <v>779</v>
      </c>
      <c r="E13131" s="53" t="str">
        <f t="shared" si="411"/>
        <v>2020_IDBEAR LAKE</v>
      </c>
      <c r="F13131">
        <v>510400</v>
      </c>
      <c r="G13131" s="53">
        <f t="array" ref="G13131">SUM(IF(A13131=A$5:A13131,IF(C13131=C$5:C13131,1,0),0))</f>
        <v>4</v>
      </c>
    </row>
    <row r="13132" spans="1:7" x14ac:dyDescent="0.25">
      <c r="A13132" s="52">
        <v>2020</v>
      </c>
      <c r="B13132" s="53" t="str">
        <f t="shared" si="410"/>
        <v>2020_ID5</v>
      </c>
      <c r="C13132" t="s">
        <v>218</v>
      </c>
      <c r="D13132" t="s">
        <v>780</v>
      </c>
      <c r="E13132" s="53" t="str">
        <f t="shared" si="411"/>
        <v>2020_IDBENEWAH</v>
      </c>
      <c r="F13132">
        <v>510400</v>
      </c>
      <c r="G13132" s="53">
        <f t="array" ref="G13132">SUM(IF(A13132=A$5:A13132,IF(C13132=C$5:C13132,1,0),0))</f>
        <v>5</v>
      </c>
    </row>
    <row r="13133" spans="1:7" x14ac:dyDescent="0.25">
      <c r="A13133" s="52">
        <v>2020</v>
      </c>
      <c r="B13133" s="53" t="str">
        <f t="shared" si="410"/>
        <v>2020_ID6</v>
      </c>
      <c r="C13133" t="s">
        <v>218</v>
      </c>
      <c r="D13133" t="s">
        <v>781</v>
      </c>
      <c r="E13133" s="53" t="str">
        <f t="shared" si="411"/>
        <v>2020_IDBINGHAM</v>
      </c>
      <c r="F13133">
        <v>510400</v>
      </c>
      <c r="G13133" s="53">
        <f t="array" ref="G13133">SUM(IF(A13133=A$5:A13133,IF(C13133=C$5:C13133,1,0),0))</f>
        <v>6</v>
      </c>
    </row>
    <row r="13134" spans="1:7" x14ac:dyDescent="0.25">
      <c r="A13134" s="52">
        <v>2020</v>
      </c>
      <c r="B13134" s="53" t="str">
        <f t="shared" si="410"/>
        <v>2020_ID7</v>
      </c>
      <c r="C13134" t="s">
        <v>218</v>
      </c>
      <c r="D13134" t="s">
        <v>219</v>
      </c>
      <c r="E13134" s="53" t="str">
        <f t="shared" si="411"/>
        <v>2020_IDBLAINE</v>
      </c>
      <c r="F13134">
        <v>625500</v>
      </c>
      <c r="G13134" s="53">
        <f t="array" ref="G13134">SUM(IF(A13134=A$5:A13134,IF(C13134=C$5:C13134,1,0),0))</f>
        <v>7</v>
      </c>
    </row>
    <row r="13135" spans="1:7" x14ac:dyDescent="0.25">
      <c r="A13135" s="52">
        <v>2020</v>
      </c>
      <c r="B13135" s="53" t="str">
        <f t="shared" si="410"/>
        <v>2020_ID8</v>
      </c>
      <c r="C13135" t="s">
        <v>218</v>
      </c>
      <c r="D13135" t="s">
        <v>782</v>
      </c>
      <c r="E13135" s="53" t="str">
        <f t="shared" si="411"/>
        <v>2020_IDBOISE</v>
      </c>
      <c r="F13135">
        <v>510400</v>
      </c>
      <c r="G13135" s="53">
        <f t="array" ref="G13135">SUM(IF(A13135=A$5:A13135,IF(C13135=C$5:C13135,1,0),0))</f>
        <v>8</v>
      </c>
    </row>
    <row r="13136" spans="1:7" x14ac:dyDescent="0.25">
      <c r="A13136" s="52">
        <v>2020</v>
      </c>
      <c r="B13136" s="53" t="str">
        <f t="shared" si="410"/>
        <v>2020_ID9</v>
      </c>
      <c r="C13136" t="s">
        <v>218</v>
      </c>
      <c r="D13136" t="s">
        <v>783</v>
      </c>
      <c r="E13136" s="53" t="str">
        <f t="shared" si="411"/>
        <v>2020_IDBONNER</v>
      </c>
      <c r="F13136">
        <v>510400</v>
      </c>
      <c r="G13136" s="53">
        <f t="array" ref="G13136">SUM(IF(A13136=A$5:A13136,IF(C13136=C$5:C13136,1,0),0))</f>
        <v>9</v>
      </c>
    </row>
    <row r="13137" spans="1:7" x14ac:dyDescent="0.25">
      <c r="A13137" s="52">
        <v>2020</v>
      </c>
      <c r="B13137" s="53" t="str">
        <f t="shared" si="410"/>
        <v>2020_ID10</v>
      </c>
      <c r="C13137" t="s">
        <v>218</v>
      </c>
      <c r="D13137" t="s">
        <v>784</v>
      </c>
      <c r="E13137" s="53" t="str">
        <f t="shared" si="411"/>
        <v>2020_IDBONNEVILLE</v>
      </c>
      <c r="F13137">
        <v>510400</v>
      </c>
      <c r="G13137" s="53">
        <f t="array" ref="G13137">SUM(IF(A13137=A$5:A13137,IF(C13137=C$5:C13137,1,0),0))</f>
        <v>10</v>
      </c>
    </row>
    <row r="13138" spans="1:7" x14ac:dyDescent="0.25">
      <c r="A13138" s="52">
        <v>2020</v>
      </c>
      <c r="B13138" s="53" t="str">
        <f t="shared" si="410"/>
        <v>2020_ID11</v>
      </c>
      <c r="C13138" t="s">
        <v>218</v>
      </c>
      <c r="D13138" t="s">
        <v>785</v>
      </c>
      <c r="E13138" s="53" t="str">
        <f t="shared" si="411"/>
        <v>2020_IDBOUNDARY</v>
      </c>
      <c r="F13138">
        <v>510400</v>
      </c>
      <c r="G13138" s="53">
        <f t="array" ref="G13138">SUM(IF(A13138=A$5:A13138,IF(C13138=C$5:C13138,1,0),0))</f>
        <v>11</v>
      </c>
    </row>
    <row r="13139" spans="1:7" x14ac:dyDescent="0.25">
      <c r="A13139" s="52">
        <v>2020</v>
      </c>
      <c r="B13139" s="53" t="str">
        <f t="shared" si="410"/>
        <v>2020_ID12</v>
      </c>
      <c r="C13139" t="s">
        <v>218</v>
      </c>
      <c r="D13139" t="s">
        <v>552</v>
      </c>
      <c r="E13139" s="53" t="str">
        <f t="shared" si="411"/>
        <v>2020_IDBUTTE</v>
      </c>
      <c r="F13139">
        <v>510400</v>
      </c>
      <c r="G13139" s="53">
        <f t="array" ref="G13139">SUM(IF(A13139=A$5:A13139,IF(C13139=C$5:C13139,1,0),0))</f>
        <v>12</v>
      </c>
    </row>
    <row r="13140" spans="1:7" x14ac:dyDescent="0.25">
      <c r="A13140" s="52">
        <v>2020</v>
      </c>
      <c r="B13140" s="53" t="str">
        <f t="shared" si="410"/>
        <v>2020_ID13</v>
      </c>
      <c r="C13140" t="s">
        <v>218</v>
      </c>
      <c r="D13140" t="s">
        <v>220</v>
      </c>
      <c r="E13140" s="53" t="str">
        <f t="shared" si="411"/>
        <v>2020_IDCAMAS</v>
      </c>
      <c r="F13140">
        <v>625500</v>
      </c>
      <c r="G13140" s="53">
        <f t="array" ref="G13140">SUM(IF(A13140=A$5:A13140,IF(C13140=C$5:C13140,1,0),0))</f>
        <v>13</v>
      </c>
    </row>
    <row r="13141" spans="1:7" x14ac:dyDescent="0.25">
      <c r="A13141" s="52">
        <v>2020</v>
      </c>
      <c r="B13141" s="53" t="str">
        <f t="shared" si="410"/>
        <v>2020_ID14</v>
      </c>
      <c r="C13141" t="s">
        <v>218</v>
      </c>
      <c r="D13141" t="s">
        <v>786</v>
      </c>
      <c r="E13141" s="53" t="str">
        <f t="shared" si="411"/>
        <v>2020_IDCANYON</v>
      </c>
      <c r="F13141">
        <v>510400</v>
      </c>
      <c r="G13141" s="53">
        <f t="array" ref="G13141">SUM(IF(A13141=A$5:A13141,IF(C13141=C$5:C13141,1,0),0))</f>
        <v>14</v>
      </c>
    </row>
    <row r="13142" spans="1:7" x14ac:dyDescent="0.25">
      <c r="A13142" s="52">
        <v>2020</v>
      </c>
      <c r="B13142" s="53" t="str">
        <f t="shared" si="410"/>
        <v>2020_ID15</v>
      </c>
      <c r="C13142" t="s">
        <v>218</v>
      </c>
      <c r="D13142" t="s">
        <v>787</v>
      </c>
      <c r="E13142" s="53" t="str">
        <f t="shared" si="411"/>
        <v>2020_IDCARIBOU</v>
      </c>
      <c r="F13142">
        <v>510400</v>
      </c>
      <c r="G13142" s="53">
        <f t="array" ref="G13142">SUM(IF(A13142=A$5:A13142,IF(C13142=C$5:C13142,1,0),0))</f>
        <v>15</v>
      </c>
    </row>
    <row r="13143" spans="1:7" x14ac:dyDescent="0.25">
      <c r="A13143" s="52">
        <v>2020</v>
      </c>
      <c r="B13143" s="53" t="str">
        <f t="shared" si="410"/>
        <v>2020_ID16</v>
      </c>
      <c r="C13143" t="s">
        <v>218</v>
      </c>
      <c r="D13143" t="s">
        <v>788</v>
      </c>
      <c r="E13143" s="53" t="str">
        <f t="shared" si="411"/>
        <v>2020_IDCASSIA</v>
      </c>
      <c r="F13143">
        <v>510400</v>
      </c>
      <c r="G13143" s="53">
        <f t="array" ref="G13143">SUM(IF(A13143=A$5:A13143,IF(C13143=C$5:C13143,1,0),0))</f>
        <v>16</v>
      </c>
    </row>
    <row r="13144" spans="1:7" x14ac:dyDescent="0.25">
      <c r="A13144" s="52">
        <v>2020</v>
      </c>
      <c r="B13144" s="53" t="str">
        <f t="shared" si="410"/>
        <v>2020_ID17</v>
      </c>
      <c r="C13144" t="s">
        <v>218</v>
      </c>
      <c r="D13144" t="s">
        <v>507</v>
      </c>
      <c r="E13144" s="53" t="str">
        <f t="shared" si="411"/>
        <v>2020_IDCLARK</v>
      </c>
      <c r="F13144">
        <v>510400</v>
      </c>
      <c r="G13144" s="53">
        <f t="array" ref="G13144">SUM(IF(A13144=A$5:A13144,IF(C13144=C$5:C13144,1,0),0))</f>
        <v>17</v>
      </c>
    </row>
    <row r="13145" spans="1:7" x14ac:dyDescent="0.25">
      <c r="A13145" s="52">
        <v>2020</v>
      </c>
      <c r="B13145" s="53" t="str">
        <f t="shared" si="410"/>
        <v>2020_ID18</v>
      </c>
      <c r="C13145" t="s">
        <v>218</v>
      </c>
      <c r="D13145" t="s">
        <v>789</v>
      </c>
      <c r="E13145" s="53" t="str">
        <f t="shared" si="411"/>
        <v>2020_IDCLEARWATER</v>
      </c>
      <c r="F13145">
        <v>510400</v>
      </c>
      <c r="G13145" s="53">
        <f t="array" ref="G13145">SUM(IF(A13145=A$5:A13145,IF(C13145=C$5:C13145,1,0),0))</f>
        <v>18</v>
      </c>
    </row>
    <row r="13146" spans="1:7" x14ac:dyDescent="0.25">
      <c r="A13146" s="52">
        <v>2020</v>
      </c>
      <c r="B13146" s="53" t="str">
        <f t="shared" si="410"/>
        <v>2020_ID19</v>
      </c>
      <c r="C13146" t="s">
        <v>218</v>
      </c>
      <c r="D13146" t="s">
        <v>592</v>
      </c>
      <c r="E13146" s="53" t="str">
        <f t="shared" si="411"/>
        <v>2020_IDCUSTER</v>
      </c>
      <c r="F13146">
        <v>510400</v>
      </c>
      <c r="G13146" s="53">
        <f t="array" ref="G13146">SUM(IF(A13146=A$5:A13146,IF(C13146=C$5:C13146,1,0),0))</f>
        <v>19</v>
      </c>
    </row>
    <row r="13147" spans="1:7" x14ac:dyDescent="0.25">
      <c r="A13147" s="52">
        <v>2020</v>
      </c>
      <c r="B13147" s="53" t="str">
        <f t="shared" si="410"/>
        <v>2020_ID20</v>
      </c>
      <c r="C13147" t="s">
        <v>218</v>
      </c>
      <c r="D13147" t="s">
        <v>451</v>
      </c>
      <c r="E13147" s="53" t="str">
        <f t="shared" si="411"/>
        <v>2020_IDELMORE</v>
      </c>
      <c r="F13147">
        <v>510400</v>
      </c>
      <c r="G13147" s="53">
        <f t="array" ref="G13147">SUM(IF(A13147=A$5:A13147,IF(C13147=C$5:C13147,1,0),0))</f>
        <v>20</v>
      </c>
    </row>
    <row r="13148" spans="1:7" x14ac:dyDescent="0.25">
      <c r="A13148" s="52">
        <v>2020</v>
      </c>
      <c r="B13148" s="53" t="str">
        <f t="shared" si="410"/>
        <v>2020_ID21</v>
      </c>
      <c r="C13148" t="s">
        <v>218</v>
      </c>
      <c r="D13148" t="s">
        <v>455</v>
      </c>
      <c r="E13148" s="53" t="str">
        <f t="shared" si="411"/>
        <v>2020_IDFRANKLIN</v>
      </c>
      <c r="F13148">
        <v>510400</v>
      </c>
      <c r="G13148" s="53">
        <f t="array" ref="G13148">SUM(IF(A13148=A$5:A13148,IF(C13148=C$5:C13148,1,0),0))</f>
        <v>21</v>
      </c>
    </row>
    <row r="13149" spans="1:7" x14ac:dyDescent="0.25">
      <c r="A13149" s="52">
        <v>2020</v>
      </c>
      <c r="B13149" s="53" t="str">
        <f t="shared" si="410"/>
        <v>2020_ID22</v>
      </c>
      <c r="C13149" t="s">
        <v>218</v>
      </c>
      <c r="D13149" t="s">
        <v>596</v>
      </c>
      <c r="E13149" s="53" t="str">
        <f t="shared" si="411"/>
        <v>2020_IDFREMONT</v>
      </c>
      <c r="F13149">
        <v>510400</v>
      </c>
      <c r="G13149" s="53">
        <f t="array" ref="G13149">SUM(IF(A13149=A$5:A13149,IF(C13149=C$5:C13149,1,0),0))</f>
        <v>22</v>
      </c>
    </row>
    <row r="13150" spans="1:7" x14ac:dyDescent="0.25">
      <c r="A13150" s="52">
        <v>2020</v>
      </c>
      <c r="B13150" s="53" t="str">
        <f t="shared" si="410"/>
        <v>2020_ID23</v>
      </c>
      <c r="C13150" t="s">
        <v>218</v>
      </c>
      <c r="D13150" t="s">
        <v>790</v>
      </c>
      <c r="E13150" s="53" t="str">
        <f t="shared" si="411"/>
        <v>2020_IDGEM</v>
      </c>
      <c r="F13150">
        <v>510400</v>
      </c>
      <c r="G13150" s="53">
        <f t="array" ref="G13150">SUM(IF(A13150=A$5:A13150,IF(C13150=C$5:C13150,1,0),0))</f>
        <v>23</v>
      </c>
    </row>
    <row r="13151" spans="1:7" x14ac:dyDescent="0.25">
      <c r="A13151" s="52">
        <v>2020</v>
      </c>
      <c r="B13151" s="53" t="str">
        <f t="shared" si="410"/>
        <v>2020_ID24</v>
      </c>
      <c r="C13151" t="s">
        <v>218</v>
      </c>
      <c r="D13151" t="s">
        <v>791</v>
      </c>
      <c r="E13151" s="53" t="str">
        <f t="shared" si="411"/>
        <v>2020_IDGOODING</v>
      </c>
      <c r="F13151">
        <v>510400</v>
      </c>
      <c r="G13151" s="53">
        <f t="array" ref="G13151">SUM(IF(A13151=A$5:A13151,IF(C13151=C$5:C13151,1,0),0))</f>
        <v>24</v>
      </c>
    </row>
    <row r="13152" spans="1:7" x14ac:dyDescent="0.25">
      <c r="A13152" s="52">
        <v>2020</v>
      </c>
      <c r="B13152" s="53" t="str">
        <f t="shared" si="410"/>
        <v>2020_ID25</v>
      </c>
      <c r="C13152" t="s">
        <v>218</v>
      </c>
      <c r="D13152" t="s">
        <v>90</v>
      </c>
      <c r="E13152" s="53" t="str">
        <f t="shared" si="411"/>
        <v>2020_IDIDAHO</v>
      </c>
      <c r="F13152">
        <v>510400</v>
      </c>
      <c r="G13152" s="53">
        <f t="array" ref="G13152">SUM(IF(A13152=A$5:A13152,IF(C13152=C$5:C13152,1,0),0))</f>
        <v>25</v>
      </c>
    </row>
    <row r="13153" spans="1:7" x14ac:dyDescent="0.25">
      <c r="A13153" s="52">
        <v>2020</v>
      </c>
      <c r="B13153" s="53" t="str">
        <f t="shared" si="410"/>
        <v>2020_ID26</v>
      </c>
      <c r="C13153" t="s">
        <v>218</v>
      </c>
      <c r="D13153" t="s">
        <v>196</v>
      </c>
      <c r="E13153" s="53" t="str">
        <f t="shared" si="411"/>
        <v>2020_IDJEFFERSON</v>
      </c>
      <c r="F13153">
        <v>510400</v>
      </c>
      <c r="G13153" s="53">
        <f t="array" ref="G13153">SUM(IF(A13153=A$5:A13153,IF(C13153=C$5:C13153,1,0),0))</f>
        <v>26</v>
      </c>
    </row>
    <row r="13154" spans="1:7" x14ac:dyDescent="0.25">
      <c r="A13154" s="52">
        <v>2020</v>
      </c>
      <c r="B13154" s="53" t="str">
        <f t="shared" ref="B13154:B13217" si="412">A13154&amp;"_"&amp;C13154&amp;G13154</f>
        <v>2020_ID27</v>
      </c>
      <c r="C13154" t="s">
        <v>218</v>
      </c>
      <c r="D13154" t="s">
        <v>792</v>
      </c>
      <c r="E13154" s="53" t="str">
        <f t="shared" si="411"/>
        <v>2020_IDJEROME</v>
      </c>
      <c r="F13154">
        <v>510400</v>
      </c>
      <c r="G13154" s="53">
        <f t="array" ref="G13154">SUM(IF(A13154=A$5:A13154,IF(C13154=C$5:C13154,1,0),0))</f>
        <v>27</v>
      </c>
    </row>
    <row r="13155" spans="1:7" x14ac:dyDescent="0.25">
      <c r="A13155" s="52">
        <v>2020</v>
      </c>
      <c r="B13155" s="53" t="str">
        <f t="shared" si="412"/>
        <v>2020_ID28</v>
      </c>
      <c r="C13155" t="s">
        <v>218</v>
      </c>
      <c r="D13155" t="s">
        <v>793</v>
      </c>
      <c r="E13155" s="53" t="str">
        <f t="shared" si="411"/>
        <v>2020_IDKOOTENAI</v>
      </c>
      <c r="F13155">
        <v>510400</v>
      </c>
      <c r="G13155" s="53">
        <f t="array" ref="G13155">SUM(IF(A13155=A$5:A13155,IF(C13155=C$5:C13155,1,0),0))</f>
        <v>28</v>
      </c>
    </row>
    <row r="13156" spans="1:7" x14ac:dyDescent="0.25">
      <c r="A13156" s="52">
        <v>2020</v>
      </c>
      <c r="B13156" s="53" t="str">
        <f t="shared" si="412"/>
        <v>2020_ID29</v>
      </c>
      <c r="C13156" t="s">
        <v>218</v>
      </c>
      <c r="D13156" t="s">
        <v>794</v>
      </c>
      <c r="E13156" s="53" t="str">
        <f t="shared" si="411"/>
        <v>2020_IDLATAH</v>
      </c>
      <c r="F13156">
        <v>510400</v>
      </c>
      <c r="G13156" s="53">
        <f t="array" ref="G13156">SUM(IF(A13156=A$5:A13156,IF(C13156=C$5:C13156,1,0),0))</f>
        <v>29</v>
      </c>
    </row>
    <row r="13157" spans="1:7" x14ac:dyDescent="0.25">
      <c r="A13157" s="52">
        <v>2020</v>
      </c>
      <c r="B13157" s="53" t="str">
        <f t="shared" si="412"/>
        <v>2020_ID30</v>
      </c>
      <c r="C13157" t="s">
        <v>218</v>
      </c>
      <c r="D13157" t="s">
        <v>795</v>
      </c>
      <c r="E13157" s="53" t="str">
        <f t="shared" si="411"/>
        <v>2020_IDLEMHI</v>
      </c>
      <c r="F13157">
        <v>510400</v>
      </c>
      <c r="G13157" s="53">
        <f t="array" ref="G13157">SUM(IF(A13157=A$5:A13157,IF(C13157=C$5:C13157,1,0),0))</f>
        <v>30</v>
      </c>
    </row>
    <row r="13158" spans="1:7" x14ac:dyDescent="0.25">
      <c r="A13158" s="52">
        <v>2020</v>
      </c>
      <c r="B13158" s="53" t="str">
        <f t="shared" si="412"/>
        <v>2020_ID31</v>
      </c>
      <c r="C13158" t="s">
        <v>218</v>
      </c>
      <c r="D13158" t="s">
        <v>796</v>
      </c>
      <c r="E13158" s="53" t="str">
        <f t="shared" si="411"/>
        <v>2020_IDLEWIS</v>
      </c>
      <c r="F13158">
        <v>510400</v>
      </c>
      <c r="G13158" s="53">
        <f t="array" ref="G13158">SUM(IF(A13158=A$5:A13158,IF(C13158=C$5:C13158,1,0),0))</f>
        <v>31</v>
      </c>
    </row>
    <row r="13159" spans="1:7" x14ac:dyDescent="0.25">
      <c r="A13159" s="52">
        <v>2020</v>
      </c>
      <c r="B13159" s="53" t="str">
        <f t="shared" si="412"/>
        <v>2020_ID32</v>
      </c>
      <c r="C13159" t="s">
        <v>218</v>
      </c>
      <c r="D13159" t="s">
        <v>221</v>
      </c>
      <c r="E13159" s="53" t="str">
        <f t="shared" si="411"/>
        <v>2020_IDLINCOLN</v>
      </c>
      <c r="F13159">
        <v>625500</v>
      </c>
      <c r="G13159" s="53">
        <f t="array" ref="G13159">SUM(IF(A13159=A$5:A13159,IF(C13159=C$5:C13159,1,0),0))</f>
        <v>32</v>
      </c>
    </row>
    <row r="13160" spans="1:7" x14ac:dyDescent="0.25">
      <c r="A13160" s="52">
        <v>2020</v>
      </c>
      <c r="B13160" s="53" t="str">
        <f t="shared" si="412"/>
        <v>2020_ID33</v>
      </c>
      <c r="C13160" t="s">
        <v>218</v>
      </c>
      <c r="D13160" t="s">
        <v>467</v>
      </c>
      <c r="E13160" s="53" t="str">
        <f t="shared" si="411"/>
        <v>2020_IDMADISON</v>
      </c>
      <c r="F13160">
        <v>510400</v>
      </c>
      <c r="G13160" s="53">
        <f t="array" ref="G13160">SUM(IF(A13160=A$5:A13160,IF(C13160=C$5:C13160,1,0),0))</f>
        <v>33</v>
      </c>
    </row>
    <row r="13161" spans="1:7" x14ac:dyDescent="0.25">
      <c r="A13161" s="52">
        <v>2020</v>
      </c>
      <c r="B13161" s="53" t="str">
        <f t="shared" si="412"/>
        <v>2020_ID34</v>
      </c>
      <c r="C13161" t="s">
        <v>218</v>
      </c>
      <c r="D13161" t="s">
        <v>797</v>
      </c>
      <c r="E13161" s="53" t="str">
        <f t="shared" si="411"/>
        <v>2020_IDMINIDOKA</v>
      </c>
      <c r="F13161">
        <v>510400</v>
      </c>
      <c r="G13161" s="53">
        <f t="array" ref="G13161">SUM(IF(A13161=A$5:A13161,IF(C13161=C$5:C13161,1,0),0))</f>
        <v>34</v>
      </c>
    </row>
    <row r="13162" spans="1:7" x14ac:dyDescent="0.25">
      <c r="A13162" s="52">
        <v>2020</v>
      </c>
      <c r="B13162" s="53" t="str">
        <f t="shared" si="412"/>
        <v>2020_ID35</v>
      </c>
      <c r="C13162" t="s">
        <v>218</v>
      </c>
      <c r="D13162" t="s">
        <v>798</v>
      </c>
      <c r="E13162" s="53" t="str">
        <f t="shared" si="411"/>
        <v>2020_IDNEZ PERCE</v>
      </c>
      <c r="F13162">
        <v>510400</v>
      </c>
      <c r="G13162" s="53">
        <f t="array" ref="G13162">SUM(IF(A13162=A$5:A13162,IF(C13162=C$5:C13162,1,0),0))</f>
        <v>35</v>
      </c>
    </row>
    <row r="13163" spans="1:7" x14ac:dyDescent="0.25">
      <c r="A13163" s="52">
        <v>2020</v>
      </c>
      <c r="B13163" s="53" t="str">
        <f t="shared" si="412"/>
        <v>2020_ID36</v>
      </c>
      <c r="C13163" t="s">
        <v>218</v>
      </c>
      <c r="D13163" t="s">
        <v>799</v>
      </c>
      <c r="E13163" s="53" t="str">
        <f t="shared" si="411"/>
        <v>2020_IDONEIDA</v>
      </c>
      <c r="F13163">
        <v>510400</v>
      </c>
      <c r="G13163" s="53">
        <f t="array" ref="G13163">SUM(IF(A13163=A$5:A13163,IF(C13163=C$5:C13163,1,0),0))</f>
        <v>36</v>
      </c>
    </row>
    <row r="13164" spans="1:7" x14ac:dyDescent="0.25">
      <c r="A13164" s="52">
        <v>2020</v>
      </c>
      <c r="B13164" s="53" t="str">
        <f t="shared" si="412"/>
        <v>2020_ID37</v>
      </c>
      <c r="C13164" t="s">
        <v>218</v>
      </c>
      <c r="D13164" t="s">
        <v>800</v>
      </c>
      <c r="E13164" s="53" t="str">
        <f t="shared" si="411"/>
        <v>2020_IDOWYHEE</v>
      </c>
      <c r="F13164">
        <v>510400</v>
      </c>
      <c r="G13164" s="53">
        <f t="array" ref="G13164">SUM(IF(A13164=A$5:A13164,IF(C13164=C$5:C13164,1,0),0))</f>
        <v>37</v>
      </c>
    </row>
    <row r="13165" spans="1:7" x14ac:dyDescent="0.25">
      <c r="A13165" s="52">
        <v>2020</v>
      </c>
      <c r="B13165" s="53" t="str">
        <f t="shared" si="412"/>
        <v>2020_ID38</v>
      </c>
      <c r="C13165" t="s">
        <v>218</v>
      </c>
      <c r="D13165" t="s">
        <v>801</v>
      </c>
      <c r="E13165" s="53" t="str">
        <f t="shared" si="411"/>
        <v>2020_IDPAYETTE</v>
      </c>
      <c r="F13165">
        <v>510400</v>
      </c>
      <c r="G13165" s="53">
        <f t="array" ref="G13165">SUM(IF(A13165=A$5:A13165,IF(C13165=C$5:C13165,1,0),0))</f>
        <v>38</v>
      </c>
    </row>
    <row r="13166" spans="1:7" x14ac:dyDescent="0.25">
      <c r="A13166" s="52">
        <v>2020</v>
      </c>
      <c r="B13166" s="53" t="str">
        <f t="shared" si="412"/>
        <v>2020_ID39</v>
      </c>
      <c r="C13166" t="s">
        <v>218</v>
      </c>
      <c r="D13166" t="s">
        <v>802</v>
      </c>
      <c r="E13166" s="53" t="str">
        <f t="shared" si="411"/>
        <v>2020_IDPOWER</v>
      </c>
      <c r="F13166">
        <v>510400</v>
      </c>
      <c r="G13166" s="53">
        <f t="array" ref="G13166">SUM(IF(A13166=A$5:A13166,IF(C13166=C$5:C13166,1,0),0))</f>
        <v>39</v>
      </c>
    </row>
    <row r="13167" spans="1:7" x14ac:dyDescent="0.25">
      <c r="A13167" s="52">
        <v>2020</v>
      </c>
      <c r="B13167" s="53" t="str">
        <f t="shared" si="412"/>
        <v>2020_ID40</v>
      </c>
      <c r="C13167" t="s">
        <v>218</v>
      </c>
      <c r="D13167" t="s">
        <v>803</v>
      </c>
      <c r="E13167" s="53" t="str">
        <f t="shared" si="411"/>
        <v>2020_IDSHOSHONE</v>
      </c>
      <c r="F13167">
        <v>510400</v>
      </c>
      <c r="G13167" s="53">
        <f t="array" ref="G13167">SUM(IF(A13167=A$5:A13167,IF(C13167=C$5:C13167,1,0),0))</f>
        <v>40</v>
      </c>
    </row>
    <row r="13168" spans="1:7" x14ac:dyDescent="0.25">
      <c r="A13168" s="52">
        <v>2020</v>
      </c>
      <c r="B13168" s="53" t="str">
        <f t="shared" si="412"/>
        <v>2020_ID41</v>
      </c>
      <c r="C13168" t="s">
        <v>218</v>
      </c>
      <c r="D13168" t="s">
        <v>222</v>
      </c>
      <c r="E13168" s="53" t="str">
        <f t="shared" si="411"/>
        <v>2020_IDTETON</v>
      </c>
      <c r="F13168">
        <v>765600</v>
      </c>
      <c r="G13168" s="53">
        <f t="array" ref="G13168">SUM(IF(A13168=A$5:A13168,IF(C13168=C$5:C13168,1,0),0))</f>
        <v>41</v>
      </c>
    </row>
    <row r="13169" spans="1:7" x14ac:dyDescent="0.25">
      <c r="A13169" s="52">
        <v>2020</v>
      </c>
      <c r="B13169" s="53" t="str">
        <f t="shared" si="412"/>
        <v>2020_ID42</v>
      </c>
      <c r="C13169" t="s">
        <v>218</v>
      </c>
      <c r="D13169" t="s">
        <v>804</v>
      </c>
      <c r="E13169" s="53" t="str">
        <f t="shared" si="411"/>
        <v>2020_IDTWIN FALLS</v>
      </c>
      <c r="F13169">
        <v>510400</v>
      </c>
      <c r="G13169" s="53">
        <f t="array" ref="G13169">SUM(IF(A13169=A$5:A13169,IF(C13169=C$5:C13169,1,0),0))</f>
        <v>42</v>
      </c>
    </row>
    <row r="13170" spans="1:7" x14ac:dyDescent="0.25">
      <c r="A13170" s="52">
        <v>2020</v>
      </c>
      <c r="B13170" s="53" t="str">
        <f t="shared" si="412"/>
        <v>2020_ID43</v>
      </c>
      <c r="C13170" t="s">
        <v>218</v>
      </c>
      <c r="D13170" t="s">
        <v>805</v>
      </c>
      <c r="E13170" s="53" t="str">
        <f t="shared" si="411"/>
        <v>2020_IDVALLEY</v>
      </c>
      <c r="F13170">
        <v>510400</v>
      </c>
      <c r="G13170" s="53">
        <f t="array" ref="G13170">SUM(IF(A13170=A$5:A13170,IF(C13170=C$5:C13170,1,0),0))</f>
        <v>43</v>
      </c>
    </row>
    <row r="13171" spans="1:7" x14ac:dyDescent="0.25">
      <c r="A13171" s="52">
        <v>2020</v>
      </c>
      <c r="B13171" s="53" t="str">
        <f t="shared" si="412"/>
        <v>2020_ID44</v>
      </c>
      <c r="C13171" t="s">
        <v>218</v>
      </c>
      <c r="D13171" t="s">
        <v>125</v>
      </c>
      <c r="E13171" s="53" t="str">
        <f t="shared" si="411"/>
        <v>2020_IDWASHINGTON</v>
      </c>
      <c r="F13171">
        <v>510400</v>
      </c>
      <c r="G13171" s="53">
        <f t="array" ref="G13171">SUM(IF(A13171=A$5:A13171,IF(C13171=C$5:C13171,1,0),0))</f>
        <v>44</v>
      </c>
    </row>
    <row r="13172" spans="1:7" x14ac:dyDescent="0.25">
      <c r="A13172" s="52">
        <v>2020</v>
      </c>
      <c r="B13172" s="53" t="str">
        <f t="shared" si="412"/>
        <v>2020_IL1</v>
      </c>
      <c r="C13172" t="s">
        <v>368</v>
      </c>
      <c r="D13172" t="s">
        <v>184</v>
      </c>
      <c r="E13172" s="53" t="str">
        <f t="shared" si="411"/>
        <v>2020_ILADAMS</v>
      </c>
      <c r="F13172">
        <v>510400</v>
      </c>
      <c r="G13172" s="53">
        <f t="array" ref="G13172">SUM(IF(A13172=A$5:A13172,IF(C13172=C$5:C13172,1,0),0))</f>
        <v>1</v>
      </c>
    </row>
    <row r="13173" spans="1:7" x14ac:dyDescent="0.25">
      <c r="A13173" s="52">
        <v>2020</v>
      </c>
      <c r="B13173" s="53" t="str">
        <f t="shared" si="412"/>
        <v>2020_IL2</v>
      </c>
      <c r="C13173" t="s">
        <v>368</v>
      </c>
      <c r="D13173" t="s">
        <v>806</v>
      </c>
      <c r="E13173" s="53" t="str">
        <f t="shared" si="411"/>
        <v>2020_ILALEXANDER</v>
      </c>
      <c r="F13173">
        <v>510400</v>
      </c>
      <c r="G13173" s="53">
        <f t="array" ref="G13173">SUM(IF(A13173=A$5:A13173,IF(C13173=C$5:C13173,1,0),0))</f>
        <v>2</v>
      </c>
    </row>
    <row r="13174" spans="1:7" x14ac:dyDescent="0.25">
      <c r="A13174" s="52">
        <v>2020</v>
      </c>
      <c r="B13174" s="53" t="str">
        <f t="shared" si="412"/>
        <v>2020_IL3</v>
      </c>
      <c r="C13174" t="s">
        <v>368</v>
      </c>
      <c r="D13174" t="s">
        <v>807</v>
      </c>
      <c r="E13174" s="53" t="str">
        <f t="shared" si="411"/>
        <v>2020_ILBOND</v>
      </c>
      <c r="F13174">
        <v>510400</v>
      </c>
      <c r="G13174" s="53">
        <f t="array" ref="G13174">SUM(IF(A13174=A$5:A13174,IF(C13174=C$5:C13174,1,0),0))</f>
        <v>3</v>
      </c>
    </row>
    <row r="13175" spans="1:7" x14ac:dyDescent="0.25">
      <c r="A13175" s="52">
        <v>2020</v>
      </c>
      <c r="B13175" s="53" t="str">
        <f t="shared" si="412"/>
        <v>2020_IL4</v>
      </c>
      <c r="C13175" t="s">
        <v>368</v>
      </c>
      <c r="D13175" t="s">
        <v>504</v>
      </c>
      <c r="E13175" s="53" t="str">
        <f t="shared" si="411"/>
        <v>2020_ILBOONE</v>
      </c>
      <c r="F13175">
        <v>510400</v>
      </c>
      <c r="G13175" s="53">
        <f t="array" ref="G13175">SUM(IF(A13175=A$5:A13175,IF(C13175=C$5:C13175,1,0),0))</f>
        <v>4</v>
      </c>
    </row>
    <row r="13176" spans="1:7" x14ac:dyDescent="0.25">
      <c r="A13176" s="52">
        <v>2020</v>
      </c>
      <c r="B13176" s="53" t="str">
        <f t="shared" si="412"/>
        <v>2020_IL5</v>
      </c>
      <c r="C13176" t="s">
        <v>368</v>
      </c>
      <c r="D13176" t="s">
        <v>808</v>
      </c>
      <c r="E13176" s="53" t="str">
        <f t="shared" si="411"/>
        <v>2020_ILBROWN</v>
      </c>
      <c r="F13176">
        <v>510400</v>
      </c>
      <c r="G13176" s="53">
        <f t="array" ref="G13176">SUM(IF(A13176=A$5:A13176,IF(C13176=C$5:C13176,1,0),0))</f>
        <v>5</v>
      </c>
    </row>
    <row r="13177" spans="1:7" x14ac:dyDescent="0.25">
      <c r="A13177" s="52">
        <v>2020</v>
      </c>
      <c r="B13177" s="53" t="str">
        <f t="shared" si="412"/>
        <v>2020_IL6</v>
      </c>
      <c r="C13177" t="s">
        <v>368</v>
      </c>
      <c r="D13177" t="s">
        <v>809</v>
      </c>
      <c r="E13177" s="53" t="str">
        <f t="shared" si="411"/>
        <v>2020_ILBUREAU</v>
      </c>
      <c r="F13177">
        <v>510400</v>
      </c>
      <c r="G13177" s="53">
        <f t="array" ref="G13177">SUM(IF(A13177=A$5:A13177,IF(C13177=C$5:C13177,1,0),0))</f>
        <v>6</v>
      </c>
    </row>
    <row r="13178" spans="1:7" x14ac:dyDescent="0.25">
      <c r="A13178" s="52">
        <v>2020</v>
      </c>
      <c r="B13178" s="53" t="str">
        <f t="shared" si="412"/>
        <v>2020_IL7</v>
      </c>
      <c r="C13178" t="s">
        <v>368</v>
      </c>
      <c r="D13178" t="s">
        <v>434</v>
      </c>
      <c r="E13178" s="53" t="str">
        <f t="shared" si="411"/>
        <v>2020_ILCALHOUN</v>
      </c>
      <c r="F13178">
        <v>510400</v>
      </c>
      <c r="G13178" s="53">
        <f t="array" ref="G13178">SUM(IF(A13178=A$5:A13178,IF(C13178=C$5:C13178,1,0),0))</f>
        <v>7</v>
      </c>
    </row>
    <row r="13179" spans="1:7" x14ac:dyDescent="0.25">
      <c r="A13179" s="52">
        <v>2020</v>
      </c>
      <c r="B13179" s="53" t="str">
        <f t="shared" si="412"/>
        <v>2020_IL8</v>
      </c>
      <c r="C13179" t="s">
        <v>368</v>
      </c>
      <c r="D13179" t="s">
        <v>227</v>
      </c>
      <c r="E13179" s="53" t="str">
        <f t="shared" si="411"/>
        <v>2020_ILCARROLL</v>
      </c>
      <c r="F13179">
        <v>510400</v>
      </c>
      <c r="G13179" s="53">
        <f t="array" ref="G13179">SUM(IF(A13179=A$5:A13179,IF(C13179=C$5:C13179,1,0),0))</f>
        <v>8</v>
      </c>
    </row>
    <row r="13180" spans="1:7" x14ac:dyDescent="0.25">
      <c r="A13180" s="52">
        <v>2020</v>
      </c>
      <c r="B13180" s="53" t="str">
        <f t="shared" si="412"/>
        <v>2020_IL9</v>
      </c>
      <c r="C13180" t="s">
        <v>368</v>
      </c>
      <c r="D13180" t="s">
        <v>810</v>
      </c>
      <c r="E13180" s="53" t="str">
        <f t="shared" si="411"/>
        <v>2020_ILCASS</v>
      </c>
      <c r="F13180">
        <v>510400</v>
      </c>
      <c r="G13180" s="53">
        <f t="array" ref="G13180">SUM(IF(A13180=A$5:A13180,IF(C13180=C$5:C13180,1,0),0))</f>
        <v>9</v>
      </c>
    </row>
    <row r="13181" spans="1:7" x14ac:dyDescent="0.25">
      <c r="A13181" s="52">
        <v>2020</v>
      </c>
      <c r="B13181" s="53" t="str">
        <f t="shared" si="412"/>
        <v>2020_IL10</v>
      </c>
      <c r="C13181" t="s">
        <v>368</v>
      </c>
      <c r="D13181" t="s">
        <v>811</v>
      </c>
      <c r="E13181" s="53" t="str">
        <f t="shared" si="411"/>
        <v>2020_ILCHAMPAIGN</v>
      </c>
      <c r="F13181">
        <v>510400</v>
      </c>
      <c r="G13181" s="53">
        <f t="array" ref="G13181">SUM(IF(A13181=A$5:A13181,IF(C13181=C$5:C13181,1,0),0))</f>
        <v>10</v>
      </c>
    </row>
    <row r="13182" spans="1:7" x14ac:dyDescent="0.25">
      <c r="A13182" s="52">
        <v>2020</v>
      </c>
      <c r="B13182" s="53" t="str">
        <f t="shared" si="412"/>
        <v>2020_IL11</v>
      </c>
      <c r="C13182" t="s">
        <v>368</v>
      </c>
      <c r="D13182" t="s">
        <v>812</v>
      </c>
      <c r="E13182" s="53" t="str">
        <f t="shared" si="411"/>
        <v>2020_ILCHRISTIAN</v>
      </c>
      <c r="F13182">
        <v>510400</v>
      </c>
      <c r="G13182" s="53">
        <f t="array" ref="G13182">SUM(IF(A13182=A$5:A13182,IF(C13182=C$5:C13182,1,0),0))</f>
        <v>11</v>
      </c>
    </row>
    <row r="13183" spans="1:7" x14ac:dyDescent="0.25">
      <c r="A13183" s="52">
        <v>2020</v>
      </c>
      <c r="B13183" s="53" t="str">
        <f t="shared" si="412"/>
        <v>2020_IL12</v>
      </c>
      <c r="C13183" t="s">
        <v>368</v>
      </c>
      <c r="D13183" t="s">
        <v>507</v>
      </c>
      <c r="E13183" s="53" t="str">
        <f t="shared" si="411"/>
        <v>2020_ILCLARK</v>
      </c>
      <c r="F13183">
        <v>510400</v>
      </c>
      <c r="G13183" s="53">
        <f t="array" ref="G13183">SUM(IF(A13183=A$5:A13183,IF(C13183=C$5:C13183,1,0),0))</f>
        <v>12</v>
      </c>
    </row>
    <row r="13184" spans="1:7" x14ac:dyDescent="0.25">
      <c r="A13184" s="52">
        <v>2020</v>
      </c>
      <c r="B13184" s="53" t="str">
        <f t="shared" si="412"/>
        <v>2020_IL13</v>
      </c>
      <c r="C13184" t="s">
        <v>368</v>
      </c>
      <c r="D13184" t="s">
        <v>439</v>
      </c>
      <c r="E13184" s="53" t="str">
        <f t="shared" si="411"/>
        <v>2020_ILCLAY</v>
      </c>
      <c r="F13184">
        <v>510400</v>
      </c>
      <c r="G13184" s="53">
        <f t="array" ref="G13184">SUM(IF(A13184=A$5:A13184,IF(C13184=C$5:C13184,1,0),0))</f>
        <v>13</v>
      </c>
    </row>
    <row r="13185" spans="1:7" x14ac:dyDescent="0.25">
      <c r="A13185" s="52">
        <v>2020</v>
      </c>
      <c r="B13185" s="53" t="str">
        <f t="shared" si="412"/>
        <v>2020_IL14</v>
      </c>
      <c r="C13185" t="s">
        <v>368</v>
      </c>
      <c r="D13185" t="s">
        <v>813</v>
      </c>
      <c r="E13185" s="53" t="str">
        <f t="shared" si="411"/>
        <v>2020_ILCLINTON</v>
      </c>
      <c r="F13185">
        <v>510400</v>
      </c>
      <c r="G13185" s="53">
        <f t="array" ref="G13185">SUM(IF(A13185=A$5:A13185,IF(C13185=C$5:C13185,1,0),0))</f>
        <v>14</v>
      </c>
    </row>
    <row r="13186" spans="1:7" x14ac:dyDescent="0.25">
      <c r="A13186" s="52">
        <v>2020</v>
      </c>
      <c r="B13186" s="53" t="str">
        <f t="shared" si="412"/>
        <v>2020_IL15</v>
      </c>
      <c r="C13186" t="s">
        <v>368</v>
      </c>
      <c r="D13186" t="s">
        <v>814</v>
      </c>
      <c r="E13186" s="53" t="str">
        <f t="shared" si="411"/>
        <v>2020_ILCOLES</v>
      </c>
      <c r="F13186">
        <v>510400</v>
      </c>
      <c r="G13186" s="53">
        <f t="array" ref="G13186">SUM(IF(A13186=A$5:A13186,IF(C13186=C$5:C13186,1,0),0))</f>
        <v>15</v>
      </c>
    </row>
    <row r="13187" spans="1:7" x14ac:dyDescent="0.25">
      <c r="A13187" s="52">
        <v>2020</v>
      </c>
      <c r="B13187" s="53" t="str">
        <f t="shared" si="412"/>
        <v>2020_IL16</v>
      </c>
      <c r="C13187" t="s">
        <v>368</v>
      </c>
      <c r="D13187" t="s">
        <v>697</v>
      </c>
      <c r="E13187" s="53" t="str">
        <f t="shared" si="411"/>
        <v>2020_ILCOOK</v>
      </c>
      <c r="F13187">
        <v>510400</v>
      </c>
      <c r="G13187" s="53">
        <f t="array" ref="G13187">SUM(IF(A13187=A$5:A13187,IF(C13187=C$5:C13187,1,0),0))</f>
        <v>16</v>
      </c>
    </row>
    <row r="13188" spans="1:7" x14ac:dyDescent="0.25">
      <c r="A13188" s="52">
        <v>2020</v>
      </c>
      <c r="B13188" s="53" t="str">
        <f t="shared" si="412"/>
        <v>2020_IL17</v>
      </c>
      <c r="C13188" t="s">
        <v>368</v>
      </c>
      <c r="D13188" t="s">
        <v>512</v>
      </c>
      <c r="E13188" s="53" t="str">
        <f t="shared" si="411"/>
        <v>2020_ILCRAWFORD</v>
      </c>
      <c r="F13188">
        <v>510400</v>
      </c>
      <c r="G13188" s="53">
        <f t="array" ref="G13188">SUM(IF(A13188=A$5:A13188,IF(C13188=C$5:C13188,1,0),0))</f>
        <v>17</v>
      </c>
    </row>
    <row r="13189" spans="1:7" x14ac:dyDescent="0.25">
      <c r="A13189" s="52">
        <v>2020</v>
      </c>
      <c r="B13189" s="53" t="str">
        <f t="shared" si="412"/>
        <v>2020_IL18</v>
      </c>
      <c r="C13189" t="s">
        <v>368</v>
      </c>
      <c r="D13189" t="s">
        <v>310</v>
      </c>
      <c r="E13189" s="53" t="str">
        <f t="shared" si="411"/>
        <v>2020_ILCUMBERLAND</v>
      </c>
      <c r="F13189">
        <v>510400</v>
      </c>
      <c r="G13189" s="53">
        <f t="array" ref="G13189">SUM(IF(A13189=A$5:A13189,IF(C13189=C$5:C13189,1,0),0))</f>
        <v>18</v>
      </c>
    </row>
    <row r="13190" spans="1:7" x14ac:dyDescent="0.25">
      <c r="A13190" s="52">
        <v>2020</v>
      </c>
      <c r="B13190" s="53" t="str">
        <f t="shared" si="412"/>
        <v>2020_IL19</v>
      </c>
      <c r="C13190" t="s">
        <v>368</v>
      </c>
      <c r="D13190" t="s">
        <v>703</v>
      </c>
      <c r="E13190" s="53" t="str">
        <f t="shared" ref="E13190:E13253" si="413">A13190&amp;"_"&amp;C13190&amp;D13190</f>
        <v>2020_ILDEKALB</v>
      </c>
      <c r="F13190">
        <v>510400</v>
      </c>
      <c r="G13190" s="53">
        <f t="array" ref="G13190">SUM(IF(A13190=A$5:A13190,IF(C13190=C$5:C13190,1,0),0))</f>
        <v>19</v>
      </c>
    </row>
    <row r="13191" spans="1:7" x14ac:dyDescent="0.25">
      <c r="A13191" s="52">
        <v>2020</v>
      </c>
      <c r="B13191" s="53" t="str">
        <f t="shared" si="412"/>
        <v>2020_IL20</v>
      </c>
      <c r="C13191" t="s">
        <v>368</v>
      </c>
      <c r="D13191" t="s">
        <v>815</v>
      </c>
      <c r="E13191" s="53" t="str">
        <f t="shared" si="413"/>
        <v>2020_ILDE WITT</v>
      </c>
      <c r="F13191">
        <v>510400</v>
      </c>
      <c r="G13191" s="53">
        <f t="array" ref="G13191">SUM(IF(A13191=A$5:A13191,IF(C13191=C$5:C13191,1,0),0))</f>
        <v>20</v>
      </c>
    </row>
    <row r="13192" spans="1:7" x14ac:dyDescent="0.25">
      <c r="A13192" s="52">
        <v>2020</v>
      </c>
      <c r="B13192" s="53" t="str">
        <f t="shared" si="412"/>
        <v>2020_IL21</v>
      </c>
      <c r="C13192" t="s">
        <v>368</v>
      </c>
      <c r="D13192" t="s">
        <v>190</v>
      </c>
      <c r="E13192" s="53" t="str">
        <f t="shared" si="413"/>
        <v>2020_ILDOUGLAS</v>
      </c>
      <c r="F13192">
        <v>510400</v>
      </c>
      <c r="G13192" s="53">
        <f t="array" ref="G13192">SUM(IF(A13192=A$5:A13192,IF(C13192=C$5:C13192,1,0),0))</f>
        <v>21</v>
      </c>
    </row>
    <row r="13193" spans="1:7" x14ac:dyDescent="0.25">
      <c r="A13193" s="52">
        <v>2020</v>
      </c>
      <c r="B13193" s="53" t="str">
        <f t="shared" si="412"/>
        <v>2020_IL22</v>
      </c>
      <c r="C13193" t="s">
        <v>368</v>
      </c>
      <c r="D13193" t="s">
        <v>816</v>
      </c>
      <c r="E13193" s="53" t="str">
        <f t="shared" si="413"/>
        <v>2020_ILDUPAGE</v>
      </c>
      <c r="F13193">
        <v>510400</v>
      </c>
      <c r="G13193" s="53">
        <f t="array" ref="G13193">SUM(IF(A13193=A$5:A13193,IF(C13193=C$5:C13193,1,0),0))</f>
        <v>22</v>
      </c>
    </row>
    <row r="13194" spans="1:7" x14ac:dyDescent="0.25">
      <c r="A13194" s="52">
        <v>2020</v>
      </c>
      <c r="B13194" s="53" t="str">
        <f t="shared" si="412"/>
        <v>2020_IL23</v>
      </c>
      <c r="C13194" t="s">
        <v>368</v>
      </c>
      <c r="D13194" t="s">
        <v>817</v>
      </c>
      <c r="E13194" s="53" t="str">
        <f t="shared" si="413"/>
        <v>2020_ILEDGAR</v>
      </c>
      <c r="F13194">
        <v>510400</v>
      </c>
      <c r="G13194" s="53">
        <f t="array" ref="G13194">SUM(IF(A13194=A$5:A13194,IF(C13194=C$5:C13194,1,0),0))</f>
        <v>23</v>
      </c>
    </row>
    <row r="13195" spans="1:7" x14ac:dyDescent="0.25">
      <c r="A13195" s="52">
        <v>2020</v>
      </c>
      <c r="B13195" s="53" t="str">
        <f t="shared" si="412"/>
        <v>2020_IL24</v>
      </c>
      <c r="C13195" t="s">
        <v>368</v>
      </c>
      <c r="D13195" t="s">
        <v>818</v>
      </c>
      <c r="E13195" s="53" t="str">
        <f t="shared" si="413"/>
        <v>2020_ILEDWARDS</v>
      </c>
      <c r="F13195">
        <v>510400</v>
      </c>
      <c r="G13195" s="53">
        <f t="array" ref="G13195">SUM(IF(A13195=A$5:A13195,IF(C13195=C$5:C13195,1,0),0))</f>
        <v>24</v>
      </c>
    </row>
    <row r="13196" spans="1:7" x14ac:dyDescent="0.25">
      <c r="A13196" s="52">
        <v>2020</v>
      </c>
      <c r="B13196" s="53" t="str">
        <f t="shared" si="412"/>
        <v>2020_IL25</v>
      </c>
      <c r="C13196" t="s">
        <v>368</v>
      </c>
      <c r="D13196" t="s">
        <v>709</v>
      </c>
      <c r="E13196" s="53" t="str">
        <f t="shared" si="413"/>
        <v>2020_ILEFFINGHAM</v>
      </c>
      <c r="F13196">
        <v>510400</v>
      </c>
      <c r="G13196" s="53">
        <f t="array" ref="G13196">SUM(IF(A13196=A$5:A13196,IF(C13196=C$5:C13196,1,0),0))</f>
        <v>25</v>
      </c>
    </row>
    <row r="13197" spans="1:7" x14ac:dyDescent="0.25">
      <c r="A13197" s="52">
        <v>2020</v>
      </c>
      <c r="B13197" s="53" t="str">
        <f t="shared" si="412"/>
        <v>2020_IL26</v>
      </c>
      <c r="C13197" t="s">
        <v>368</v>
      </c>
      <c r="D13197" t="s">
        <v>454</v>
      </c>
      <c r="E13197" s="53" t="str">
        <f t="shared" si="413"/>
        <v>2020_ILFAYETTE</v>
      </c>
      <c r="F13197">
        <v>510400</v>
      </c>
      <c r="G13197" s="53">
        <f t="array" ref="G13197">SUM(IF(A13197=A$5:A13197,IF(C13197=C$5:C13197,1,0),0))</f>
        <v>26</v>
      </c>
    </row>
    <row r="13198" spans="1:7" x14ac:dyDescent="0.25">
      <c r="A13198" s="52">
        <v>2020</v>
      </c>
      <c r="B13198" s="53" t="str">
        <f t="shared" si="412"/>
        <v>2020_IL27</v>
      </c>
      <c r="C13198" t="s">
        <v>368</v>
      </c>
      <c r="D13198" t="s">
        <v>819</v>
      </c>
      <c r="E13198" s="53" t="str">
        <f t="shared" si="413"/>
        <v>2020_ILFORD</v>
      </c>
      <c r="F13198">
        <v>510400</v>
      </c>
      <c r="G13198" s="53">
        <f t="array" ref="G13198">SUM(IF(A13198=A$5:A13198,IF(C13198=C$5:C13198,1,0),0))</f>
        <v>27</v>
      </c>
    </row>
    <row r="13199" spans="1:7" x14ac:dyDescent="0.25">
      <c r="A13199" s="52">
        <v>2020</v>
      </c>
      <c r="B13199" s="53" t="str">
        <f t="shared" si="412"/>
        <v>2020_IL28</v>
      </c>
      <c r="C13199" t="s">
        <v>368</v>
      </c>
      <c r="D13199" t="s">
        <v>455</v>
      </c>
      <c r="E13199" s="53" t="str">
        <f t="shared" si="413"/>
        <v>2020_ILFRANKLIN</v>
      </c>
      <c r="F13199">
        <v>510400</v>
      </c>
      <c r="G13199" s="53">
        <f t="array" ref="G13199">SUM(IF(A13199=A$5:A13199,IF(C13199=C$5:C13199,1,0),0))</f>
        <v>28</v>
      </c>
    </row>
    <row r="13200" spans="1:7" x14ac:dyDescent="0.25">
      <c r="A13200" s="52">
        <v>2020</v>
      </c>
      <c r="B13200" s="53" t="str">
        <f t="shared" si="412"/>
        <v>2020_IL29</v>
      </c>
      <c r="C13200" t="s">
        <v>368</v>
      </c>
      <c r="D13200" t="s">
        <v>518</v>
      </c>
      <c r="E13200" s="53" t="str">
        <f t="shared" si="413"/>
        <v>2020_ILFULTON</v>
      </c>
      <c r="F13200">
        <v>510400</v>
      </c>
      <c r="G13200" s="53">
        <f t="array" ref="G13200">SUM(IF(A13200=A$5:A13200,IF(C13200=C$5:C13200,1,0),0))</f>
        <v>29</v>
      </c>
    </row>
    <row r="13201" spans="1:7" x14ac:dyDescent="0.25">
      <c r="A13201" s="52">
        <v>2020</v>
      </c>
      <c r="B13201" s="53" t="str">
        <f t="shared" si="412"/>
        <v>2020_IL30</v>
      </c>
      <c r="C13201" t="s">
        <v>368</v>
      </c>
      <c r="D13201" t="s">
        <v>820</v>
      </c>
      <c r="E13201" s="53" t="str">
        <f t="shared" si="413"/>
        <v>2020_ILGALLATIN</v>
      </c>
      <c r="F13201">
        <v>510400</v>
      </c>
      <c r="G13201" s="53">
        <f t="array" ref="G13201">SUM(IF(A13201=A$5:A13201,IF(C13201=C$5:C13201,1,0),0))</f>
        <v>30</v>
      </c>
    </row>
    <row r="13202" spans="1:7" x14ac:dyDescent="0.25">
      <c r="A13202" s="52">
        <v>2020</v>
      </c>
      <c r="B13202" s="53" t="str">
        <f t="shared" si="412"/>
        <v>2020_IL31</v>
      </c>
      <c r="C13202" t="s">
        <v>368</v>
      </c>
      <c r="D13202" t="s">
        <v>212</v>
      </c>
      <c r="E13202" s="53" t="str">
        <f t="shared" si="413"/>
        <v>2020_ILGREENE</v>
      </c>
      <c r="F13202">
        <v>510400</v>
      </c>
      <c r="G13202" s="53">
        <f t="array" ref="G13202">SUM(IF(A13202=A$5:A13202,IF(C13202=C$5:C13202,1,0),0))</f>
        <v>31</v>
      </c>
    </row>
    <row r="13203" spans="1:7" x14ac:dyDescent="0.25">
      <c r="A13203" s="52">
        <v>2020</v>
      </c>
      <c r="B13203" s="53" t="str">
        <f t="shared" si="412"/>
        <v>2020_IL32</v>
      </c>
      <c r="C13203" t="s">
        <v>368</v>
      </c>
      <c r="D13203" t="s">
        <v>821</v>
      </c>
      <c r="E13203" s="53" t="str">
        <f t="shared" si="413"/>
        <v>2020_ILGRUNDY</v>
      </c>
      <c r="F13203">
        <v>510400</v>
      </c>
      <c r="G13203" s="53">
        <f t="array" ref="G13203">SUM(IF(A13203=A$5:A13203,IF(C13203=C$5:C13203,1,0),0))</f>
        <v>32</v>
      </c>
    </row>
    <row r="13204" spans="1:7" x14ac:dyDescent="0.25">
      <c r="A13204" s="52">
        <v>2020</v>
      </c>
      <c r="B13204" s="53" t="str">
        <f t="shared" si="412"/>
        <v>2020_IL33</v>
      </c>
      <c r="C13204" t="s">
        <v>368</v>
      </c>
      <c r="D13204" t="s">
        <v>642</v>
      </c>
      <c r="E13204" s="53" t="str">
        <f t="shared" si="413"/>
        <v>2020_ILHAMILTON</v>
      </c>
      <c r="F13204">
        <v>510400</v>
      </c>
      <c r="G13204" s="53">
        <f t="array" ref="G13204">SUM(IF(A13204=A$5:A13204,IF(C13204=C$5:C13204,1,0),0))</f>
        <v>33</v>
      </c>
    </row>
    <row r="13205" spans="1:7" x14ac:dyDescent="0.25">
      <c r="A13205" s="52">
        <v>2020</v>
      </c>
      <c r="B13205" s="53" t="str">
        <f t="shared" si="412"/>
        <v>2020_IL34</v>
      </c>
      <c r="C13205" t="s">
        <v>368</v>
      </c>
      <c r="D13205" t="s">
        <v>723</v>
      </c>
      <c r="E13205" s="53" t="str">
        <f t="shared" si="413"/>
        <v>2020_ILHANCOCK</v>
      </c>
      <c r="F13205">
        <v>510400</v>
      </c>
      <c r="G13205" s="53">
        <f t="array" ref="G13205">SUM(IF(A13205=A$5:A13205,IF(C13205=C$5:C13205,1,0),0))</f>
        <v>34</v>
      </c>
    </row>
    <row r="13206" spans="1:7" x14ac:dyDescent="0.25">
      <c r="A13206" s="52">
        <v>2020</v>
      </c>
      <c r="B13206" s="53" t="str">
        <f t="shared" si="412"/>
        <v>2020_IL35</v>
      </c>
      <c r="C13206" t="s">
        <v>368</v>
      </c>
      <c r="D13206" t="s">
        <v>822</v>
      </c>
      <c r="E13206" s="53" t="str">
        <f t="shared" si="413"/>
        <v>2020_ILHARDIN</v>
      </c>
      <c r="F13206">
        <v>510400</v>
      </c>
      <c r="G13206" s="53">
        <f t="array" ref="G13206">SUM(IF(A13206=A$5:A13206,IF(C13206=C$5:C13206,1,0),0))</f>
        <v>35</v>
      </c>
    </row>
    <row r="13207" spans="1:7" x14ac:dyDescent="0.25">
      <c r="A13207" s="52">
        <v>2020</v>
      </c>
      <c r="B13207" s="53" t="str">
        <f t="shared" si="412"/>
        <v>2020_IL36</v>
      </c>
      <c r="C13207" t="s">
        <v>368</v>
      </c>
      <c r="D13207" t="s">
        <v>823</v>
      </c>
      <c r="E13207" s="53" t="str">
        <f t="shared" si="413"/>
        <v>2020_ILHENDERSON</v>
      </c>
      <c r="F13207">
        <v>510400</v>
      </c>
      <c r="G13207" s="53">
        <f t="array" ref="G13207">SUM(IF(A13207=A$5:A13207,IF(C13207=C$5:C13207,1,0),0))</f>
        <v>36</v>
      </c>
    </row>
    <row r="13208" spans="1:7" x14ac:dyDescent="0.25">
      <c r="A13208" s="52">
        <v>2020</v>
      </c>
      <c r="B13208" s="53" t="str">
        <f t="shared" si="412"/>
        <v>2020_IL37</v>
      </c>
      <c r="C13208" t="s">
        <v>368</v>
      </c>
      <c r="D13208" t="s">
        <v>458</v>
      </c>
      <c r="E13208" s="53" t="str">
        <f t="shared" si="413"/>
        <v>2020_ILHENRY</v>
      </c>
      <c r="F13208">
        <v>510400</v>
      </c>
      <c r="G13208" s="53">
        <f t="array" ref="G13208">SUM(IF(A13208=A$5:A13208,IF(C13208=C$5:C13208,1,0),0))</f>
        <v>37</v>
      </c>
    </row>
    <row r="13209" spans="1:7" x14ac:dyDescent="0.25">
      <c r="A13209" s="52">
        <v>2020</v>
      </c>
      <c r="B13209" s="53" t="str">
        <f t="shared" si="412"/>
        <v>2020_IL38</v>
      </c>
      <c r="C13209" t="s">
        <v>368</v>
      </c>
      <c r="D13209" t="s">
        <v>824</v>
      </c>
      <c r="E13209" s="53" t="str">
        <f t="shared" si="413"/>
        <v>2020_ILIROQUOIS</v>
      </c>
      <c r="F13209">
        <v>510400</v>
      </c>
      <c r="G13209" s="53">
        <f t="array" ref="G13209">SUM(IF(A13209=A$5:A13209,IF(C13209=C$5:C13209,1,0),0))</f>
        <v>38</v>
      </c>
    </row>
    <row r="13210" spans="1:7" x14ac:dyDescent="0.25">
      <c r="A13210" s="52">
        <v>2020</v>
      </c>
      <c r="B13210" s="53" t="str">
        <f t="shared" si="412"/>
        <v>2020_IL39</v>
      </c>
      <c r="C13210" t="s">
        <v>368</v>
      </c>
      <c r="D13210" t="s">
        <v>460</v>
      </c>
      <c r="E13210" s="53" t="str">
        <f t="shared" si="413"/>
        <v>2020_ILJACKSON</v>
      </c>
      <c r="F13210">
        <v>510400</v>
      </c>
      <c r="G13210" s="53">
        <f t="array" ref="G13210">SUM(IF(A13210=A$5:A13210,IF(C13210=C$5:C13210,1,0),0))</f>
        <v>39</v>
      </c>
    </row>
    <row r="13211" spans="1:7" x14ac:dyDescent="0.25">
      <c r="A13211" s="52">
        <v>2020</v>
      </c>
      <c r="B13211" s="53" t="str">
        <f t="shared" si="412"/>
        <v>2020_IL40</v>
      </c>
      <c r="C13211" t="s">
        <v>368</v>
      </c>
      <c r="D13211" t="s">
        <v>729</v>
      </c>
      <c r="E13211" s="53" t="str">
        <f t="shared" si="413"/>
        <v>2020_ILJASPER</v>
      </c>
      <c r="F13211">
        <v>510400</v>
      </c>
      <c r="G13211" s="53">
        <f t="array" ref="G13211">SUM(IF(A13211=A$5:A13211,IF(C13211=C$5:C13211,1,0),0))</f>
        <v>40</v>
      </c>
    </row>
    <row r="13212" spans="1:7" x14ac:dyDescent="0.25">
      <c r="A13212" s="52">
        <v>2020</v>
      </c>
      <c r="B13212" s="53" t="str">
        <f t="shared" si="412"/>
        <v>2020_IL41</v>
      </c>
      <c r="C13212" t="s">
        <v>368</v>
      </c>
      <c r="D13212" t="s">
        <v>196</v>
      </c>
      <c r="E13212" s="53" t="str">
        <f t="shared" si="413"/>
        <v>2020_ILJEFFERSON</v>
      </c>
      <c r="F13212">
        <v>510400</v>
      </c>
      <c r="G13212" s="53">
        <f t="array" ref="G13212">SUM(IF(A13212=A$5:A13212,IF(C13212=C$5:C13212,1,0),0))</f>
        <v>41</v>
      </c>
    </row>
    <row r="13213" spans="1:7" x14ac:dyDescent="0.25">
      <c r="A13213" s="52">
        <v>2020</v>
      </c>
      <c r="B13213" s="53" t="str">
        <f t="shared" si="412"/>
        <v>2020_IL42</v>
      </c>
      <c r="C13213" t="s">
        <v>368</v>
      </c>
      <c r="D13213" t="s">
        <v>825</v>
      </c>
      <c r="E13213" s="53" t="str">
        <f t="shared" si="413"/>
        <v>2020_ILJERSEY</v>
      </c>
      <c r="F13213">
        <v>510400</v>
      </c>
      <c r="G13213" s="53">
        <f t="array" ref="G13213">SUM(IF(A13213=A$5:A13213,IF(C13213=C$5:C13213,1,0),0))</f>
        <v>42</v>
      </c>
    </row>
    <row r="13214" spans="1:7" x14ac:dyDescent="0.25">
      <c r="A13214" s="52">
        <v>2020</v>
      </c>
      <c r="B13214" s="53" t="str">
        <f t="shared" si="412"/>
        <v>2020_IL43</v>
      </c>
      <c r="C13214" t="s">
        <v>368</v>
      </c>
      <c r="D13214" t="s">
        <v>826</v>
      </c>
      <c r="E13214" s="53" t="str">
        <f t="shared" si="413"/>
        <v>2020_ILJO DAVIESS</v>
      </c>
      <c r="F13214">
        <v>510400</v>
      </c>
      <c r="G13214" s="53">
        <f t="array" ref="G13214">SUM(IF(A13214=A$5:A13214,IF(C13214=C$5:C13214,1,0),0))</f>
        <v>43</v>
      </c>
    </row>
    <row r="13215" spans="1:7" x14ac:dyDescent="0.25">
      <c r="A13215" s="52">
        <v>2020</v>
      </c>
      <c r="B13215" s="53" t="str">
        <f t="shared" si="412"/>
        <v>2020_IL44</v>
      </c>
      <c r="C13215" t="s">
        <v>368</v>
      </c>
      <c r="D13215" t="s">
        <v>525</v>
      </c>
      <c r="E13215" s="53" t="str">
        <f t="shared" si="413"/>
        <v>2020_ILJOHNSON</v>
      </c>
      <c r="F13215">
        <v>510400</v>
      </c>
      <c r="G13215" s="53">
        <f t="array" ref="G13215">SUM(IF(A13215=A$5:A13215,IF(C13215=C$5:C13215,1,0),0))</f>
        <v>44</v>
      </c>
    </row>
    <row r="13216" spans="1:7" x14ac:dyDescent="0.25">
      <c r="A13216" s="52">
        <v>2020</v>
      </c>
      <c r="B13216" s="53" t="str">
        <f t="shared" si="412"/>
        <v>2020_IL45</v>
      </c>
      <c r="C13216" t="s">
        <v>368</v>
      </c>
      <c r="D13216" t="s">
        <v>827</v>
      </c>
      <c r="E13216" s="53" t="str">
        <f t="shared" si="413"/>
        <v>2020_ILKANE</v>
      </c>
      <c r="F13216">
        <v>510400</v>
      </c>
      <c r="G13216" s="53">
        <f t="array" ref="G13216">SUM(IF(A13216=A$5:A13216,IF(C13216=C$5:C13216,1,0),0))</f>
        <v>45</v>
      </c>
    </row>
    <row r="13217" spans="1:7" x14ac:dyDescent="0.25">
      <c r="A13217" s="52">
        <v>2020</v>
      </c>
      <c r="B13217" s="53" t="str">
        <f t="shared" si="412"/>
        <v>2020_IL46</v>
      </c>
      <c r="C13217" t="s">
        <v>368</v>
      </c>
      <c r="D13217" t="s">
        <v>828</v>
      </c>
      <c r="E13217" s="53" t="str">
        <f t="shared" si="413"/>
        <v>2020_ILKANKAKEE</v>
      </c>
      <c r="F13217">
        <v>510400</v>
      </c>
      <c r="G13217" s="53">
        <f t="array" ref="G13217">SUM(IF(A13217=A$5:A13217,IF(C13217=C$5:C13217,1,0),0))</f>
        <v>46</v>
      </c>
    </row>
    <row r="13218" spans="1:7" x14ac:dyDescent="0.25">
      <c r="A13218" s="52">
        <v>2020</v>
      </c>
      <c r="B13218" s="53" t="str">
        <f t="shared" ref="B13218:B13281" si="414">A13218&amp;"_"&amp;C13218&amp;G13218</f>
        <v>2020_IL47</v>
      </c>
      <c r="C13218" t="s">
        <v>368</v>
      </c>
      <c r="D13218" t="s">
        <v>829</v>
      </c>
      <c r="E13218" s="53" t="str">
        <f t="shared" si="413"/>
        <v>2020_ILKENDALL</v>
      </c>
      <c r="F13218">
        <v>510400</v>
      </c>
      <c r="G13218" s="53">
        <f t="array" ref="G13218">SUM(IF(A13218=A$5:A13218,IF(C13218=C$5:C13218,1,0),0))</f>
        <v>47</v>
      </c>
    </row>
    <row r="13219" spans="1:7" x14ac:dyDescent="0.25">
      <c r="A13219" s="52">
        <v>2020</v>
      </c>
      <c r="B13219" s="53" t="str">
        <f t="shared" si="414"/>
        <v>2020_IL48</v>
      </c>
      <c r="C13219" t="s">
        <v>368</v>
      </c>
      <c r="D13219" t="s">
        <v>830</v>
      </c>
      <c r="E13219" s="53" t="str">
        <f t="shared" si="413"/>
        <v>2020_ILKNOX</v>
      </c>
      <c r="F13219">
        <v>510400</v>
      </c>
      <c r="G13219" s="53">
        <f t="array" ref="G13219">SUM(IF(A13219=A$5:A13219,IF(C13219=C$5:C13219,1,0),0))</f>
        <v>48</v>
      </c>
    </row>
    <row r="13220" spans="1:7" x14ac:dyDescent="0.25">
      <c r="A13220" s="52">
        <v>2020</v>
      </c>
      <c r="B13220" s="53" t="str">
        <f t="shared" si="414"/>
        <v>2020_IL49</v>
      </c>
      <c r="C13220" t="s">
        <v>368</v>
      </c>
      <c r="D13220" t="s">
        <v>197</v>
      </c>
      <c r="E13220" s="53" t="str">
        <f t="shared" si="413"/>
        <v>2020_ILLAKE</v>
      </c>
      <c r="F13220">
        <v>510400</v>
      </c>
      <c r="G13220" s="53">
        <f t="array" ref="G13220">SUM(IF(A13220=A$5:A13220,IF(C13220=C$5:C13220,1,0),0))</f>
        <v>49</v>
      </c>
    </row>
    <row r="13221" spans="1:7" x14ac:dyDescent="0.25">
      <c r="A13221" s="52">
        <v>2020</v>
      </c>
      <c r="B13221" s="53" t="str">
        <f t="shared" si="414"/>
        <v>2020_IL50</v>
      </c>
      <c r="C13221" t="s">
        <v>368</v>
      </c>
      <c r="D13221" t="s">
        <v>1074</v>
      </c>
      <c r="E13221" s="53" t="str">
        <f t="shared" si="413"/>
        <v>2020_ILLASALLE</v>
      </c>
      <c r="F13221">
        <v>510400</v>
      </c>
      <c r="G13221" s="53">
        <f t="array" ref="G13221">SUM(IF(A13221=A$5:A13221,IF(C13221=C$5:C13221,1,0),0))</f>
        <v>50</v>
      </c>
    </row>
    <row r="13222" spans="1:7" x14ac:dyDescent="0.25">
      <c r="A13222" s="52">
        <v>2020</v>
      </c>
      <c r="B13222" s="53" t="str">
        <f t="shared" si="414"/>
        <v>2020_IL51</v>
      </c>
      <c r="C13222" t="s">
        <v>368</v>
      </c>
      <c r="D13222" t="s">
        <v>463</v>
      </c>
      <c r="E13222" s="53" t="str">
        <f t="shared" si="413"/>
        <v>2020_ILLAWRENCE</v>
      </c>
      <c r="F13222">
        <v>510400</v>
      </c>
      <c r="G13222" s="53">
        <f t="array" ref="G13222">SUM(IF(A13222=A$5:A13222,IF(C13222=C$5:C13222,1,0),0))</f>
        <v>51</v>
      </c>
    </row>
    <row r="13223" spans="1:7" x14ac:dyDescent="0.25">
      <c r="A13223" s="52">
        <v>2020</v>
      </c>
      <c r="B13223" s="53" t="str">
        <f t="shared" si="414"/>
        <v>2020_IL52</v>
      </c>
      <c r="C13223" t="s">
        <v>368</v>
      </c>
      <c r="D13223" t="s">
        <v>464</v>
      </c>
      <c r="E13223" s="53" t="str">
        <f t="shared" si="413"/>
        <v>2020_ILLEE</v>
      </c>
      <c r="F13223">
        <v>510400</v>
      </c>
      <c r="G13223" s="53">
        <f t="array" ref="G13223">SUM(IF(A13223=A$5:A13223,IF(C13223=C$5:C13223,1,0),0))</f>
        <v>52</v>
      </c>
    </row>
    <row r="13224" spans="1:7" x14ac:dyDescent="0.25">
      <c r="A13224" s="52">
        <v>2020</v>
      </c>
      <c r="B13224" s="53" t="str">
        <f t="shared" si="414"/>
        <v>2020_IL53</v>
      </c>
      <c r="C13224" t="s">
        <v>368</v>
      </c>
      <c r="D13224" t="s">
        <v>832</v>
      </c>
      <c r="E13224" s="53" t="str">
        <f t="shared" si="413"/>
        <v>2020_ILLIVINGSTON</v>
      </c>
      <c r="F13224">
        <v>510400</v>
      </c>
      <c r="G13224" s="53">
        <f t="array" ref="G13224">SUM(IF(A13224=A$5:A13224,IF(C13224=C$5:C13224,1,0),0))</f>
        <v>53</v>
      </c>
    </row>
    <row r="13225" spans="1:7" x14ac:dyDescent="0.25">
      <c r="A13225" s="52">
        <v>2020</v>
      </c>
      <c r="B13225" s="53" t="str">
        <f t="shared" si="414"/>
        <v>2020_IL54</v>
      </c>
      <c r="C13225" t="s">
        <v>368</v>
      </c>
      <c r="D13225" t="s">
        <v>528</v>
      </c>
      <c r="E13225" s="53" t="str">
        <f t="shared" si="413"/>
        <v>2020_ILLOGAN</v>
      </c>
      <c r="F13225">
        <v>510400</v>
      </c>
      <c r="G13225" s="53">
        <f t="array" ref="G13225">SUM(IF(A13225=A$5:A13225,IF(C13225=C$5:C13225,1,0),0))</f>
        <v>54</v>
      </c>
    </row>
    <row r="13226" spans="1:7" x14ac:dyDescent="0.25">
      <c r="A13226" s="52">
        <v>2020</v>
      </c>
      <c r="B13226" s="53" t="str">
        <f t="shared" si="414"/>
        <v>2020_IL55</v>
      </c>
      <c r="C13226" t="s">
        <v>368</v>
      </c>
      <c r="D13226" t="s">
        <v>833</v>
      </c>
      <c r="E13226" s="53" t="str">
        <f t="shared" si="413"/>
        <v>2020_ILMCDONOUGH</v>
      </c>
      <c r="F13226">
        <v>510400</v>
      </c>
      <c r="G13226" s="53">
        <f t="array" ref="G13226">SUM(IF(A13226=A$5:A13226,IF(C13226=C$5:C13226,1,0),0))</f>
        <v>55</v>
      </c>
    </row>
    <row r="13227" spans="1:7" x14ac:dyDescent="0.25">
      <c r="A13227" s="52">
        <v>2020</v>
      </c>
      <c r="B13227" s="53" t="str">
        <f t="shared" si="414"/>
        <v>2020_IL56</v>
      </c>
      <c r="C13227" t="s">
        <v>368</v>
      </c>
      <c r="D13227" t="s">
        <v>834</v>
      </c>
      <c r="E13227" s="53" t="str">
        <f t="shared" si="413"/>
        <v>2020_ILMCHENRY</v>
      </c>
      <c r="F13227">
        <v>510400</v>
      </c>
      <c r="G13227" s="53">
        <f t="array" ref="G13227">SUM(IF(A13227=A$5:A13227,IF(C13227=C$5:C13227,1,0),0))</f>
        <v>56</v>
      </c>
    </row>
    <row r="13228" spans="1:7" x14ac:dyDescent="0.25">
      <c r="A13228" s="52">
        <v>2020</v>
      </c>
      <c r="B13228" s="53" t="str">
        <f t="shared" si="414"/>
        <v>2020_IL57</v>
      </c>
      <c r="C13228" t="s">
        <v>368</v>
      </c>
      <c r="D13228" t="s">
        <v>835</v>
      </c>
      <c r="E13228" s="53" t="str">
        <f t="shared" si="413"/>
        <v>2020_ILMCLEAN</v>
      </c>
      <c r="F13228">
        <v>510400</v>
      </c>
      <c r="G13228" s="53">
        <f t="array" ref="G13228">SUM(IF(A13228=A$5:A13228,IF(C13228=C$5:C13228,1,0),0))</f>
        <v>57</v>
      </c>
    </row>
    <row r="13229" spans="1:7" x14ac:dyDescent="0.25">
      <c r="A13229" s="52">
        <v>2020</v>
      </c>
      <c r="B13229" s="53" t="str">
        <f t="shared" si="414"/>
        <v>2020_IL58</v>
      </c>
      <c r="C13229" t="s">
        <v>368</v>
      </c>
      <c r="D13229" t="s">
        <v>288</v>
      </c>
      <c r="E13229" s="53" t="str">
        <f t="shared" si="413"/>
        <v>2020_ILMACON</v>
      </c>
      <c r="F13229">
        <v>510400</v>
      </c>
      <c r="G13229" s="53">
        <f t="array" ref="G13229">SUM(IF(A13229=A$5:A13229,IF(C13229=C$5:C13229,1,0),0))</f>
        <v>58</v>
      </c>
    </row>
    <row r="13230" spans="1:7" x14ac:dyDescent="0.25">
      <c r="A13230" s="52">
        <v>2020</v>
      </c>
      <c r="B13230" s="53" t="str">
        <f t="shared" si="414"/>
        <v>2020_IL59</v>
      </c>
      <c r="C13230" t="s">
        <v>368</v>
      </c>
      <c r="D13230" t="s">
        <v>836</v>
      </c>
      <c r="E13230" s="53" t="str">
        <f t="shared" si="413"/>
        <v>2020_ILMACOUPIN</v>
      </c>
      <c r="F13230">
        <v>510400</v>
      </c>
      <c r="G13230" s="53">
        <f t="array" ref="G13230">SUM(IF(A13230=A$5:A13230,IF(C13230=C$5:C13230,1,0),0))</f>
        <v>59</v>
      </c>
    </row>
    <row r="13231" spans="1:7" x14ac:dyDescent="0.25">
      <c r="A13231" s="52">
        <v>2020</v>
      </c>
      <c r="B13231" s="53" t="str">
        <f t="shared" si="414"/>
        <v>2020_IL60</v>
      </c>
      <c r="C13231" t="s">
        <v>368</v>
      </c>
      <c r="D13231" t="s">
        <v>467</v>
      </c>
      <c r="E13231" s="53" t="str">
        <f t="shared" si="413"/>
        <v>2020_ILMADISON</v>
      </c>
      <c r="F13231">
        <v>510400</v>
      </c>
      <c r="G13231" s="53">
        <f t="array" ref="G13231">SUM(IF(A13231=A$5:A13231,IF(C13231=C$5:C13231,1,0),0))</f>
        <v>60</v>
      </c>
    </row>
    <row r="13232" spans="1:7" x14ac:dyDescent="0.25">
      <c r="A13232" s="52">
        <v>2020</v>
      </c>
      <c r="B13232" s="53" t="str">
        <f t="shared" si="414"/>
        <v>2020_IL61</v>
      </c>
      <c r="C13232" t="s">
        <v>368</v>
      </c>
      <c r="D13232" t="s">
        <v>469</v>
      </c>
      <c r="E13232" s="53" t="str">
        <f t="shared" si="413"/>
        <v>2020_ILMARION</v>
      </c>
      <c r="F13232">
        <v>510400</v>
      </c>
      <c r="G13232" s="53">
        <f t="array" ref="G13232">SUM(IF(A13232=A$5:A13232,IF(C13232=C$5:C13232,1,0),0))</f>
        <v>61</v>
      </c>
    </row>
    <row r="13233" spans="1:7" x14ac:dyDescent="0.25">
      <c r="A13233" s="52">
        <v>2020</v>
      </c>
      <c r="B13233" s="53" t="str">
        <f t="shared" si="414"/>
        <v>2020_IL62</v>
      </c>
      <c r="C13233" t="s">
        <v>368</v>
      </c>
      <c r="D13233" t="s">
        <v>470</v>
      </c>
      <c r="E13233" s="53" t="str">
        <f t="shared" si="413"/>
        <v>2020_ILMARSHALL</v>
      </c>
      <c r="F13233">
        <v>510400</v>
      </c>
      <c r="G13233" s="53">
        <f t="array" ref="G13233">SUM(IF(A13233=A$5:A13233,IF(C13233=C$5:C13233,1,0),0))</f>
        <v>62</v>
      </c>
    </row>
    <row r="13234" spans="1:7" x14ac:dyDescent="0.25">
      <c r="A13234" s="52">
        <v>2020</v>
      </c>
      <c r="B13234" s="53" t="str">
        <f t="shared" si="414"/>
        <v>2020_IL63</v>
      </c>
      <c r="C13234" t="s">
        <v>368</v>
      </c>
      <c r="D13234" t="s">
        <v>837</v>
      </c>
      <c r="E13234" s="53" t="str">
        <f t="shared" si="413"/>
        <v>2020_ILMASON</v>
      </c>
      <c r="F13234">
        <v>510400</v>
      </c>
      <c r="G13234" s="53">
        <f t="array" ref="G13234">SUM(IF(A13234=A$5:A13234,IF(C13234=C$5:C13234,1,0),0))</f>
        <v>63</v>
      </c>
    </row>
    <row r="13235" spans="1:7" x14ac:dyDescent="0.25">
      <c r="A13235" s="52">
        <v>2020</v>
      </c>
      <c r="B13235" s="53" t="str">
        <f t="shared" si="414"/>
        <v>2020_IL64</v>
      </c>
      <c r="C13235" t="s">
        <v>368</v>
      </c>
      <c r="D13235" t="s">
        <v>838</v>
      </c>
      <c r="E13235" s="53" t="str">
        <f t="shared" si="413"/>
        <v>2020_ILMASSAC</v>
      </c>
      <c r="F13235">
        <v>510400</v>
      </c>
      <c r="G13235" s="53">
        <f t="array" ref="G13235">SUM(IF(A13235=A$5:A13235,IF(C13235=C$5:C13235,1,0),0))</f>
        <v>64</v>
      </c>
    </row>
    <row r="13236" spans="1:7" x14ac:dyDescent="0.25">
      <c r="A13236" s="52">
        <v>2020</v>
      </c>
      <c r="B13236" s="53" t="str">
        <f t="shared" si="414"/>
        <v>2020_IL65</v>
      </c>
      <c r="C13236" t="s">
        <v>368</v>
      </c>
      <c r="D13236" t="s">
        <v>839</v>
      </c>
      <c r="E13236" s="53" t="str">
        <f t="shared" si="413"/>
        <v>2020_ILMENARD</v>
      </c>
      <c r="F13236">
        <v>510400</v>
      </c>
      <c r="G13236" s="53">
        <f t="array" ref="G13236">SUM(IF(A13236=A$5:A13236,IF(C13236=C$5:C13236,1,0),0))</f>
        <v>65</v>
      </c>
    </row>
    <row r="13237" spans="1:7" x14ac:dyDescent="0.25">
      <c r="A13237" s="52">
        <v>2020</v>
      </c>
      <c r="B13237" s="53" t="str">
        <f t="shared" si="414"/>
        <v>2020_IL66</v>
      </c>
      <c r="C13237" t="s">
        <v>368</v>
      </c>
      <c r="D13237" t="s">
        <v>840</v>
      </c>
      <c r="E13237" s="53" t="str">
        <f t="shared" si="413"/>
        <v>2020_ILMERCER</v>
      </c>
      <c r="F13237">
        <v>510400</v>
      </c>
      <c r="G13237" s="53">
        <f t="array" ref="G13237">SUM(IF(A13237=A$5:A13237,IF(C13237=C$5:C13237,1,0),0))</f>
        <v>66</v>
      </c>
    </row>
    <row r="13238" spans="1:7" x14ac:dyDescent="0.25">
      <c r="A13238" s="52">
        <v>2020</v>
      </c>
      <c r="B13238" s="53" t="str">
        <f t="shared" si="414"/>
        <v>2020_IL67</v>
      </c>
      <c r="C13238" t="s">
        <v>368</v>
      </c>
      <c r="D13238" t="s">
        <v>210</v>
      </c>
      <c r="E13238" s="53" t="str">
        <f t="shared" si="413"/>
        <v>2020_ILMONROE</v>
      </c>
      <c r="F13238">
        <v>510400</v>
      </c>
      <c r="G13238" s="53">
        <f t="array" ref="G13238">SUM(IF(A13238=A$5:A13238,IF(C13238=C$5:C13238,1,0),0))</f>
        <v>67</v>
      </c>
    </row>
    <row r="13239" spans="1:7" x14ac:dyDescent="0.25">
      <c r="A13239" s="52">
        <v>2020</v>
      </c>
      <c r="B13239" s="53" t="str">
        <f t="shared" si="414"/>
        <v>2020_IL68</v>
      </c>
      <c r="C13239" t="s">
        <v>368</v>
      </c>
      <c r="D13239" t="s">
        <v>232</v>
      </c>
      <c r="E13239" s="53" t="str">
        <f t="shared" si="413"/>
        <v>2020_ILMONTGOMERY</v>
      </c>
      <c r="F13239">
        <v>510400</v>
      </c>
      <c r="G13239" s="53">
        <f t="array" ref="G13239">SUM(IF(A13239=A$5:A13239,IF(C13239=C$5:C13239,1,0),0))</f>
        <v>68</v>
      </c>
    </row>
    <row r="13240" spans="1:7" x14ac:dyDescent="0.25">
      <c r="A13240" s="52">
        <v>2020</v>
      </c>
      <c r="B13240" s="53" t="str">
        <f t="shared" si="414"/>
        <v>2020_IL69</v>
      </c>
      <c r="C13240" t="s">
        <v>368</v>
      </c>
      <c r="D13240" t="s">
        <v>472</v>
      </c>
      <c r="E13240" s="53" t="str">
        <f t="shared" si="413"/>
        <v>2020_ILMORGAN</v>
      </c>
      <c r="F13240">
        <v>510400</v>
      </c>
      <c r="G13240" s="53">
        <f t="array" ref="G13240">SUM(IF(A13240=A$5:A13240,IF(C13240=C$5:C13240,1,0),0))</f>
        <v>69</v>
      </c>
    </row>
    <row r="13241" spans="1:7" x14ac:dyDescent="0.25">
      <c r="A13241" s="52">
        <v>2020</v>
      </c>
      <c r="B13241" s="53" t="str">
        <f t="shared" si="414"/>
        <v>2020_IL70</v>
      </c>
      <c r="C13241" t="s">
        <v>368</v>
      </c>
      <c r="D13241" t="s">
        <v>841</v>
      </c>
      <c r="E13241" s="53" t="str">
        <f t="shared" si="413"/>
        <v>2020_ILMOULTRIE</v>
      </c>
      <c r="F13241">
        <v>510400</v>
      </c>
      <c r="G13241" s="53">
        <f t="array" ref="G13241">SUM(IF(A13241=A$5:A13241,IF(C13241=C$5:C13241,1,0),0))</f>
        <v>70</v>
      </c>
    </row>
    <row r="13242" spans="1:7" x14ac:dyDescent="0.25">
      <c r="A13242" s="52">
        <v>2020</v>
      </c>
      <c r="B13242" s="53" t="str">
        <f t="shared" si="414"/>
        <v>2020_IL71</v>
      </c>
      <c r="C13242" t="s">
        <v>368</v>
      </c>
      <c r="D13242" t="s">
        <v>842</v>
      </c>
      <c r="E13242" s="53" t="str">
        <f t="shared" si="413"/>
        <v>2020_ILOGLE</v>
      </c>
      <c r="F13242">
        <v>510400</v>
      </c>
      <c r="G13242" s="53">
        <f t="array" ref="G13242">SUM(IF(A13242=A$5:A13242,IF(C13242=C$5:C13242,1,0),0))</f>
        <v>71</v>
      </c>
    </row>
    <row r="13243" spans="1:7" x14ac:dyDescent="0.25">
      <c r="A13243" s="52">
        <v>2020</v>
      </c>
      <c r="B13243" s="53" t="str">
        <f t="shared" si="414"/>
        <v>2020_IL72</v>
      </c>
      <c r="C13243" t="s">
        <v>368</v>
      </c>
      <c r="D13243" t="s">
        <v>843</v>
      </c>
      <c r="E13243" s="53" t="str">
        <f t="shared" si="413"/>
        <v>2020_ILPEORIA</v>
      </c>
      <c r="F13243">
        <v>510400</v>
      </c>
      <c r="G13243" s="53">
        <f t="array" ref="G13243">SUM(IF(A13243=A$5:A13243,IF(C13243=C$5:C13243,1,0),0))</f>
        <v>72</v>
      </c>
    </row>
    <row r="13244" spans="1:7" x14ac:dyDescent="0.25">
      <c r="A13244" s="52">
        <v>2020</v>
      </c>
      <c r="B13244" s="53" t="str">
        <f t="shared" si="414"/>
        <v>2020_IL73</v>
      </c>
      <c r="C13244" t="s">
        <v>368</v>
      </c>
      <c r="D13244" t="s">
        <v>473</v>
      </c>
      <c r="E13244" s="53" t="str">
        <f t="shared" si="413"/>
        <v>2020_ILPERRY</v>
      </c>
      <c r="F13244">
        <v>510400</v>
      </c>
      <c r="G13244" s="53">
        <f t="array" ref="G13244">SUM(IF(A13244=A$5:A13244,IF(C13244=C$5:C13244,1,0),0))</f>
        <v>73</v>
      </c>
    </row>
    <row r="13245" spans="1:7" x14ac:dyDescent="0.25">
      <c r="A13245" s="52">
        <v>2020</v>
      </c>
      <c r="B13245" s="53" t="str">
        <f t="shared" si="414"/>
        <v>2020_IL74</v>
      </c>
      <c r="C13245" t="s">
        <v>368</v>
      </c>
      <c r="D13245" t="s">
        <v>844</v>
      </c>
      <c r="E13245" s="53" t="str">
        <f t="shared" si="413"/>
        <v>2020_ILPIATT</v>
      </c>
      <c r="F13245">
        <v>510400</v>
      </c>
      <c r="G13245" s="53">
        <f t="array" ref="G13245">SUM(IF(A13245=A$5:A13245,IF(C13245=C$5:C13245,1,0),0))</f>
        <v>74</v>
      </c>
    </row>
    <row r="13246" spans="1:7" x14ac:dyDescent="0.25">
      <c r="A13246" s="52">
        <v>2020</v>
      </c>
      <c r="B13246" s="53" t="str">
        <f t="shared" si="414"/>
        <v>2020_IL75</v>
      </c>
      <c r="C13246" t="s">
        <v>368</v>
      </c>
      <c r="D13246" t="s">
        <v>277</v>
      </c>
      <c r="E13246" s="53" t="str">
        <f t="shared" si="413"/>
        <v>2020_ILPIKE</v>
      </c>
      <c r="F13246">
        <v>510400</v>
      </c>
      <c r="G13246" s="53">
        <f t="array" ref="G13246">SUM(IF(A13246=A$5:A13246,IF(C13246=C$5:C13246,1,0),0))</f>
        <v>75</v>
      </c>
    </row>
    <row r="13247" spans="1:7" x14ac:dyDescent="0.25">
      <c r="A13247" s="52">
        <v>2020</v>
      </c>
      <c r="B13247" s="53" t="str">
        <f t="shared" si="414"/>
        <v>2020_IL76</v>
      </c>
      <c r="C13247" t="s">
        <v>368</v>
      </c>
      <c r="D13247" t="s">
        <v>536</v>
      </c>
      <c r="E13247" s="53" t="str">
        <f t="shared" si="413"/>
        <v>2020_ILPOPE</v>
      </c>
      <c r="F13247">
        <v>510400</v>
      </c>
      <c r="G13247" s="53">
        <f t="array" ref="G13247">SUM(IF(A13247=A$5:A13247,IF(C13247=C$5:C13247,1,0),0))</f>
        <v>76</v>
      </c>
    </row>
    <row r="13248" spans="1:7" x14ac:dyDescent="0.25">
      <c r="A13248" s="52">
        <v>2020</v>
      </c>
      <c r="B13248" s="53" t="str">
        <f t="shared" si="414"/>
        <v>2020_IL77</v>
      </c>
      <c r="C13248" t="s">
        <v>368</v>
      </c>
      <c r="D13248" t="s">
        <v>538</v>
      </c>
      <c r="E13248" s="53" t="str">
        <f t="shared" si="413"/>
        <v>2020_ILPULASKI</v>
      </c>
      <c r="F13248">
        <v>510400</v>
      </c>
      <c r="G13248" s="53">
        <f t="array" ref="G13248">SUM(IF(A13248=A$5:A13248,IF(C13248=C$5:C13248,1,0),0))</f>
        <v>77</v>
      </c>
    </row>
    <row r="13249" spans="1:7" x14ac:dyDescent="0.25">
      <c r="A13249" s="52">
        <v>2020</v>
      </c>
      <c r="B13249" s="53" t="str">
        <f t="shared" si="414"/>
        <v>2020_IL78</v>
      </c>
      <c r="C13249" t="s">
        <v>368</v>
      </c>
      <c r="D13249" t="s">
        <v>264</v>
      </c>
      <c r="E13249" s="53" t="str">
        <f t="shared" si="413"/>
        <v>2020_ILPUTNAM</v>
      </c>
      <c r="F13249">
        <v>510400</v>
      </c>
      <c r="G13249" s="53">
        <f t="array" ref="G13249">SUM(IF(A13249=A$5:A13249,IF(C13249=C$5:C13249,1,0),0))</f>
        <v>78</v>
      </c>
    </row>
    <row r="13250" spans="1:7" x14ac:dyDescent="0.25">
      <c r="A13250" s="52">
        <v>2020</v>
      </c>
      <c r="B13250" s="53" t="str">
        <f t="shared" si="414"/>
        <v>2020_IL79</v>
      </c>
      <c r="C13250" t="s">
        <v>368</v>
      </c>
      <c r="D13250" t="s">
        <v>475</v>
      </c>
      <c r="E13250" s="53" t="str">
        <f t="shared" si="413"/>
        <v>2020_ILRANDOLPH</v>
      </c>
      <c r="F13250">
        <v>510400</v>
      </c>
      <c r="G13250" s="53">
        <f t="array" ref="G13250">SUM(IF(A13250=A$5:A13250,IF(C13250=C$5:C13250,1,0),0))</f>
        <v>79</v>
      </c>
    </row>
    <row r="13251" spans="1:7" x14ac:dyDescent="0.25">
      <c r="A13251" s="52">
        <v>2020</v>
      </c>
      <c r="B13251" s="53" t="str">
        <f t="shared" si="414"/>
        <v>2020_IL80</v>
      </c>
      <c r="C13251" t="s">
        <v>368</v>
      </c>
      <c r="D13251" t="s">
        <v>845</v>
      </c>
      <c r="E13251" s="53" t="str">
        <f t="shared" si="413"/>
        <v>2020_ILRICHLAND</v>
      </c>
      <c r="F13251">
        <v>510400</v>
      </c>
      <c r="G13251" s="53">
        <f t="array" ref="G13251">SUM(IF(A13251=A$5:A13251,IF(C13251=C$5:C13251,1,0),0))</f>
        <v>80</v>
      </c>
    </row>
    <row r="13252" spans="1:7" x14ac:dyDescent="0.25">
      <c r="A13252" s="52">
        <v>2020</v>
      </c>
      <c r="B13252" s="53" t="str">
        <f t="shared" si="414"/>
        <v>2020_IL81</v>
      </c>
      <c r="C13252" t="s">
        <v>368</v>
      </c>
      <c r="D13252" t="s">
        <v>846</v>
      </c>
      <c r="E13252" s="53" t="str">
        <f t="shared" si="413"/>
        <v>2020_ILROCK ISLAND</v>
      </c>
      <c r="F13252">
        <v>510400</v>
      </c>
      <c r="G13252" s="53">
        <f t="array" ref="G13252">SUM(IF(A13252=A$5:A13252,IF(C13252=C$5:C13252,1,0),0))</f>
        <v>81</v>
      </c>
    </row>
    <row r="13253" spans="1:7" x14ac:dyDescent="0.25">
      <c r="A13253" s="52">
        <v>2020</v>
      </c>
      <c r="B13253" s="53" t="str">
        <f t="shared" si="414"/>
        <v>2020_IL82</v>
      </c>
      <c r="C13253" t="s">
        <v>368</v>
      </c>
      <c r="D13253" t="s">
        <v>477</v>
      </c>
      <c r="E13253" s="53" t="str">
        <f t="shared" si="413"/>
        <v>2020_ILST. CLAIR</v>
      </c>
      <c r="F13253">
        <v>510400</v>
      </c>
      <c r="G13253" s="53">
        <f t="array" ref="G13253">SUM(IF(A13253=A$5:A13253,IF(C13253=C$5:C13253,1,0),0))</f>
        <v>82</v>
      </c>
    </row>
    <row r="13254" spans="1:7" x14ac:dyDescent="0.25">
      <c r="A13254" s="52">
        <v>2020</v>
      </c>
      <c r="B13254" s="53" t="str">
        <f t="shared" si="414"/>
        <v>2020_IL83</v>
      </c>
      <c r="C13254" t="s">
        <v>368</v>
      </c>
      <c r="D13254" t="s">
        <v>540</v>
      </c>
      <c r="E13254" s="53" t="str">
        <f t="shared" ref="E13254:E13317" si="415">A13254&amp;"_"&amp;C13254&amp;D13254</f>
        <v>2020_ILSALINE</v>
      </c>
      <c r="F13254">
        <v>510400</v>
      </c>
      <c r="G13254" s="53">
        <f t="array" ref="G13254">SUM(IF(A13254=A$5:A13254,IF(C13254=C$5:C13254,1,0),0))</f>
        <v>83</v>
      </c>
    </row>
    <row r="13255" spans="1:7" x14ac:dyDescent="0.25">
      <c r="A13255" s="52">
        <v>2020</v>
      </c>
      <c r="B13255" s="53" t="str">
        <f t="shared" si="414"/>
        <v>2020_IL84</v>
      </c>
      <c r="C13255" t="s">
        <v>368</v>
      </c>
      <c r="D13255" t="s">
        <v>847</v>
      </c>
      <c r="E13255" s="53" t="str">
        <f t="shared" si="415"/>
        <v>2020_ILSANGAMON</v>
      </c>
      <c r="F13255">
        <v>510400</v>
      </c>
      <c r="G13255" s="53">
        <f t="array" ref="G13255">SUM(IF(A13255=A$5:A13255,IF(C13255=C$5:C13255,1,0),0))</f>
        <v>84</v>
      </c>
    </row>
    <row r="13256" spans="1:7" x14ac:dyDescent="0.25">
      <c r="A13256" s="52">
        <v>2020</v>
      </c>
      <c r="B13256" s="53" t="str">
        <f t="shared" si="414"/>
        <v>2020_IL85</v>
      </c>
      <c r="C13256" t="s">
        <v>368</v>
      </c>
      <c r="D13256" t="s">
        <v>848</v>
      </c>
      <c r="E13256" s="53" t="str">
        <f t="shared" si="415"/>
        <v>2020_ILSCHUYLER</v>
      </c>
      <c r="F13256">
        <v>510400</v>
      </c>
      <c r="G13256" s="53">
        <f t="array" ref="G13256">SUM(IF(A13256=A$5:A13256,IF(C13256=C$5:C13256,1,0),0))</f>
        <v>85</v>
      </c>
    </row>
    <row r="13257" spans="1:7" x14ac:dyDescent="0.25">
      <c r="A13257" s="52">
        <v>2020</v>
      </c>
      <c r="B13257" s="53" t="str">
        <f t="shared" si="414"/>
        <v>2020_IL86</v>
      </c>
      <c r="C13257" t="s">
        <v>368</v>
      </c>
      <c r="D13257" t="s">
        <v>541</v>
      </c>
      <c r="E13257" s="53" t="str">
        <f t="shared" si="415"/>
        <v>2020_ILSCOTT</v>
      </c>
      <c r="F13257">
        <v>510400</v>
      </c>
      <c r="G13257" s="53">
        <f t="array" ref="G13257">SUM(IF(A13257=A$5:A13257,IF(C13257=C$5:C13257,1,0),0))</f>
        <v>86</v>
      </c>
    </row>
    <row r="13258" spans="1:7" x14ac:dyDescent="0.25">
      <c r="A13258" s="52">
        <v>2020</v>
      </c>
      <c r="B13258" s="53" t="str">
        <f t="shared" si="414"/>
        <v>2020_IL87</v>
      </c>
      <c r="C13258" t="s">
        <v>368</v>
      </c>
      <c r="D13258" t="s">
        <v>478</v>
      </c>
      <c r="E13258" s="53" t="str">
        <f t="shared" si="415"/>
        <v>2020_ILSHELBY</v>
      </c>
      <c r="F13258">
        <v>510400</v>
      </c>
      <c r="G13258" s="53">
        <f t="array" ref="G13258">SUM(IF(A13258=A$5:A13258,IF(C13258=C$5:C13258,1,0),0))</f>
        <v>87</v>
      </c>
    </row>
    <row r="13259" spans="1:7" x14ac:dyDescent="0.25">
      <c r="A13259" s="52">
        <v>2020</v>
      </c>
      <c r="B13259" s="53" t="str">
        <f t="shared" si="414"/>
        <v>2020_IL88</v>
      </c>
      <c r="C13259" t="s">
        <v>368</v>
      </c>
      <c r="D13259" t="s">
        <v>849</v>
      </c>
      <c r="E13259" s="53" t="str">
        <f t="shared" si="415"/>
        <v>2020_ILSTARK</v>
      </c>
      <c r="F13259">
        <v>510400</v>
      </c>
      <c r="G13259" s="53">
        <f t="array" ref="G13259">SUM(IF(A13259=A$5:A13259,IF(C13259=C$5:C13259,1,0),0))</f>
        <v>88</v>
      </c>
    </row>
    <row r="13260" spans="1:7" x14ac:dyDescent="0.25">
      <c r="A13260" s="52">
        <v>2020</v>
      </c>
      <c r="B13260" s="53" t="str">
        <f t="shared" si="414"/>
        <v>2020_IL89</v>
      </c>
      <c r="C13260" t="s">
        <v>368</v>
      </c>
      <c r="D13260" t="s">
        <v>850</v>
      </c>
      <c r="E13260" s="53" t="str">
        <f t="shared" si="415"/>
        <v>2020_ILSTEPHENSON</v>
      </c>
      <c r="F13260">
        <v>510400</v>
      </c>
      <c r="G13260" s="53">
        <f t="array" ref="G13260">SUM(IF(A13260=A$5:A13260,IF(C13260=C$5:C13260,1,0),0))</f>
        <v>89</v>
      </c>
    </row>
    <row r="13261" spans="1:7" x14ac:dyDescent="0.25">
      <c r="A13261" s="52">
        <v>2020</v>
      </c>
      <c r="B13261" s="53" t="str">
        <f t="shared" si="414"/>
        <v>2020_IL90</v>
      </c>
      <c r="C13261" t="s">
        <v>368</v>
      </c>
      <c r="D13261" t="s">
        <v>851</v>
      </c>
      <c r="E13261" s="53" t="str">
        <f t="shared" si="415"/>
        <v>2020_ILTAZEWELL</v>
      </c>
      <c r="F13261">
        <v>510400</v>
      </c>
      <c r="G13261" s="53">
        <f t="array" ref="G13261">SUM(IF(A13261=A$5:A13261,IF(C13261=C$5:C13261,1,0),0))</f>
        <v>90</v>
      </c>
    </row>
    <row r="13262" spans="1:7" x14ac:dyDescent="0.25">
      <c r="A13262" s="52">
        <v>2020</v>
      </c>
      <c r="B13262" s="53" t="str">
        <f t="shared" si="414"/>
        <v>2020_IL91</v>
      </c>
      <c r="C13262" t="s">
        <v>368</v>
      </c>
      <c r="D13262" t="s">
        <v>258</v>
      </c>
      <c r="E13262" s="53" t="str">
        <f t="shared" si="415"/>
        <v>2020_ILUNION</v>
      </c>
      <c r="F13262">
        <v>510400</v>
      </c>
      <c r="G13262" s="53">
        <f t="array" ref="G13262">SUM(IF(A13262=A$5:A13262,IF(C13262=C$5:C13262,1,0),0))</f>
        <v>91</v>
      </c>
    </row>
    <row r="13263" spans="1:7" x14ac:dyDescent="0.25">
      <c r="A13263" s="52">
        <v>2020</v>
      </c>
      <c r="B13263" s="53" t="str">
        <f t="shared" si="414"/>
        <v>2020_IL92</v>
      </c>
      <c r="C13263" t="s">
        <v>368</v>
      </c>
      <c r="D13263" t="s">
        <v>852</v>
      </c>
      <c r="E13263" s="53" t="str">
        <f t="shared" si="415"/>
        <v>2020_ILVERMILION</v>
      </c>
      <c r="F13263">
        <v>510400</v>
      </c>
      <c r="G13263" s="53">
        <f t="array" ref="G13263">SUM(IF(A13263=A$5:A13263,IF(C13263=C$5:C13263,1,0),0))</f>
        <v>92</v>
      </c>
    </row>
    <row r="13264" spans="1:7" x14ac:dyDescent="0.25">
      <c r="A13264" s="52">
        <v>2020</v>
      </c>
      <c r="B13264" s="53" t="str">
        <f t="shared" si="414"/>
        <v>2020_IL93</v>
      </c>
      <c r="C13264" t="s">
        <v>368</v>
      </c>
      <c r="D13264" t="s">
        <v>853</v>
      </c>
      <c r="E13264" s="53" t="str">
        <f t="shared" si="415"/>
        <v>2020_ILWABASH</v>
      </c>
      <c r="F13264">
        <v>510400</v>
      </c>
      <c r="G13264" s="53">
        <f t="array" ref="G13264">SUM(IF(A13264=A$5:A13264,IF(C13264=C$5:C13264,1,0),0))</f>
        <v>93</v>
      </c>
    </row>
    <row r="13265" spans="1:7" x14ac:dyDescent="0.25">
      <c r="A13265" s="52">
        <v>2020</v>
      </c>
      <c r="B13265" s="53" t="str">
        <f t="shared" si="414"/>
        <v>2020_IL94</v>
      </c>
      <c r="C13265" t="s">
        <v>368</v>
      </c>
      <c r="D13265" t="s">
        <v>336</v>
      </c>
      <c r="E13265" s="53" t="str">
        <f t="shared" si="415"/>
        <v>2020_ILWARREN</v>
      </c>
      <c r="F13265">
        <v>510400</v>
      </c>
      <c r="G13265" s="53">
        <f t="array" ref="G13265">SUM(IF(A13265=A$5:A13265,IF(C13265=C$5:C13265,1,0),0))</f>
        <v>94</v>
      </c>
    </row>
    <row r="13266" spans="1:7" x14ac:dyDescent="0.25">
      <c r="A13266" s="52">
        <v>2020</v>
      </c>
      <c r="B13266" s="53" t="str">
        <f t="shared" si="414"/>
        <v>2020_IL95</v>
      </c>
      <c r="C13266" t="s">
        <v>368</v>
      </c>
      <c r="D13266" t="s">
        <v>125</v>
      </c>
      <c r="E13266" s="53" t="str">
        <f t="shared" si="415"/>
        <v>2020_ILWASHINGTON</v>
      </c>
      <c r="F13266">
        <v>510400</v>
      </c>
      <c r="G13266" s="53">
        <f t="array" ref="G13266">SUM(IF(A13266=A$5:A13266,IF(C13266=C$5:C13266,1,0),0))</f>
        <v>95</v>
      </c>
    </row>
    <row r="13267" spans="1:7" x14ac:dyDescent="0.25">
      <c r="A13267" s="52">
        <v>2020</v>
      </c>
      <c r="B13267" s="53" t="str">
        <f t="shared" si="414"/>
        <v>2020_IL96</v>
      </c>
      <c r="C13267" t="s">
        <v>368</v>
      </c>
      <c r="D13267" t="s">
        <v>770</v>
      </c>
      <c r="E13267" s="53" t="str">
        <f t="shared" si="415"/>
        <v>2020_ILWAYNE</v>
      </c>
      <c r="F13267">
        <v>510400</v>
      </c>
      <c r="G13267" s="53">
        <f t="array" ref="G13267">SUM(IF(A13267=A$5:A13267,IF(C13267=C$5:C13267,1,0),0))</f>
        <v>96</v>
      </c>
    </row>
    <row r="13268" spans="1:7" x14ac:dyDescent="0.25">
      <c r="A13268" s="52">
        <v>2020</v>
      </c>
      <c r="B13268" s="53" t="str">
        <f t="shared" si="414"/>
        <v>2020_IL97</v>
      </c>
      <c r="C13268" t="s">
        <v>368</v>
      </c>
      <c r="D13268" t="s">
        <v>548</v>
      </c>
      <c r="E13268" s="53" t="str">
        <f t="shared" si="415"/>
        <v>2020_ILWHITE</v>
      </c>
      <c r="F13268">
        <v>510400</v>
      </c>
      <c r="G13268" s="53">
        <f t="array" ref="G13268">SUM(IF(A13268=A$5:A13268,IF(C13268=C$5:C13268,1,0),0))</f>
        <v>97</v>
      </c>
    </row>
    <row r="13269" spans="1:7" x14ac:dyDescent="0.25">
      <c r="A13269" s="52">
        <v>2020</v>
      </c>
      <c r="B13269" s="53" t="str">
        <f t="shared" si="414"/>
        <v>2020_IL98</v>
      </c>
      <c r="C13269" t="s">
        <v>368</v>
      </c>
      <c r="D13269" t="s">
        <v>854</v>
      </c>
      <c r="E13269" s="53" t="str">
        <f t="shared" si="415"/>
        <v>2020_ILWHITESIDE</v>
      </c>
      <c r="F13269">
        <v>510400</v>
      </c>
      <c r="G13269" s="53">
        <f t="array" ref="G13269">SUM(IF(A13269=A$5:A13269,IF(C13269=C$5:C13269,1,0),0))</f>
        <v>98</v>
      </c>
    </row>
    <row r="13270" spans="1:7" x14ac:dyDescent="0.25">
      <c r="A13270" s="52">
        <v>2020</v>
      </c>
      <c r="B13270" s="53" t="str">
        <f t="shared" si="414"/>
        <v>2020_IL99</v>
      </c>
      <c r="C13270" t="s">
        <v>368</v>
      </c>
      <c r="D13270" t="s">
        <v>855</v>
      </c>
      <c r="E13270" s="53" t="str">
        <f t="shared" si="415"/>
        <v>2020_ILWILL</v>
      </c>
      <c r="F13270">
        <v>510400</v>
      </c>
      <c r="G13270" s="53">
        <f t="array" ref="G13270">SUM(IF(A13270=A$5:A13270,IF(C13270=C$5:C13270,1,0),0))</f>
        <v>99</v>
      </c>
    </row>
    <row r="13271" spans="1:7" x14ac:dyDescent="0.25">
      <c r="A13271" s="52">
        <v>2020</v>
      </c>
      <c r="B13271" s="53" t="str">
        <f t="shared" si="414"/>
        <v>2020_IL100</v>
      </c>
      <c r="C13271" t="s">
        <v>368</v>
      </c>
      <c r="D13271" t="s">
        <v>295</v>
      </c>
      <c r="E13271" s="53" t="str">
        <f t="shared" si="415"/>
        <v>2020_ILWILLIAMSON</v>
      </c>
      <c r="F13271">
        <v>510400</v>
      </c>
      <c r="G13271" s="53">
        <f t="array" ref="G13271">SUM(IF(A13271=A$5:A13271,IF(C13271=C$5:C13271,1,0),0))</f>
        <v>100</v>
      </c>
    </row>
    <row r="13272" spans="1:7" x14ac:dyDescent="0.25">
      <c r="A13272" s="52">
        <v>2020</v>
      </c>
      <c r="B13272" s="53" t="str">
        <f t="shared" si="414"/>
        <v>2020_IL101</v>
      </c>
      <c r="C13272" t="s">
        <v>368</v>
      </c>
      <c r="D13272" t="s">
        <v>856</v>
      </c>
      <c r="E13272" s="53" t="str">
        <f t="shared" si="415"/>
        <v>2020_ILWINNEBAGO</v>
      </c>
      <c r="F13272">
        <v>510400</v>
      </c>
      <c r="G13272" s="53">
        <f t="array" ref="G13272">SUM(IF(A13272=A$5:A13272,IF(C13272=C$5:C13272,1,0),0))</f>
        <v>101</v>
      </c>
    </row>
    <row r="13273" spans="1:7" x14ac:dyDescent="0.25">
      <c r="A13273" s="52">
        <v>2020</v>
      </c>
      <c r="B13273" s="53" t="str">
        <f t="shared" si="414"/>
        <v>2020_IL102</v>
      </c>
      <c r="C13273" t="s">
        <v>368</v>
      </c>
      <c r="D13273" t="s">
        <v>857</v>
      </c>
      <c r="E13273" s="53" t="str">
        <f t="shared" si="415"/>
        <v>2020_ILWOODFORD</v>
      </c>
      <c r="F13273">
        <v>510400</v>
      </c>
      <c r="G13273" s="53">
        <f t="array" ref="G13273">SUM(IF(A13273=A$5:A13273,IF(C13273=C$5:C13273,1,0),0))</f>
        <v>102</v>
      </c>
    </row>
    <row r="13274" spans="1:7" x14ac:dyDescent="0.25">
      <c r="A13274" s="52">
        <v>2020</v>
      </c>
      <c r="B13274" s="53" t="str">
        <f t="shared" si="414"/>
        <v>2020_IN1</v>
      </c>
      <c r="C13274" t="s">
        <v>369</v>
      </c>
      <c r="D13274" t="s">
        <v>184</v>
      </c>
      <c r="E13274" s="53" t="str">
        <f t="shared" si="415"/>
        <v>2020_INADAMS</v>
      </c>
      <c r="F13274">
        <v>510400</v>
      </c>
      <c r="G13274" s="53">
        <f t="array" ref="G13274">SUM(IF(A13274=A$5:A13274,IF(C13274=C$5:C13274,1,0),0))</f>
        <v>1</v>
      </c>
    </row>
    <row r="13275" spans="1:7" x14ac:dyDescent="0.25">
      <c r="A13275" s="52">
        <v>2020</v>
      </c>
      <c r="B13275" s="53" t="str">
        <f t="shared" si="414"/>
        <v>2020_IN2</v>
      </c>
      <c r="C13275" t="s">
        <v>369</v>
      </c>
      <c r="D13275" t="s">
        <v>858</v>
      </c>
      <c r="E13275" s="53" t="str">
        <f t="shared" si="415"/>
        <v>2020_INALLEN</v>
      </c>
      <c r="F13275">
        <v>510400</v>
      </c>
      <c r="G13275" s="53">
        <f t="array" ref="G13275">SUM(IF(A13275=A$5:A13275,IF(C13275=C$5:C13275,1,0),0))</f>
        <v>2</v>
      </c>
    </row>
    <row r="13276" spans="1:7" x14ac:dyDescent="0.25">
      <c r="A13276" s="52">
        <v>2020</v>
      </c>
      <c r="B13276" s="53" t="str">
        <f t="shared" si="414"/>
        <v>2020_IN3</v>
      </c>
      <c r="C13276" t="s">
        <v>369</v>
      </c>
      <c r="D13276" t="s">
        <v>859</v>
      </c>
      <c r="E13276" s="53" t="str">
        <f t="shared" si="415"/>
        <v>2020_INBARTHOLOMEW</v>
      </c>
      <c r="F13276">
        <v>510400</v>
      </c>
      <c r="G13276" s="53">
        <f t="array" ref="G13276">SUM(IF(A13276=A$5:A13276,IF(C13276=C$5:C13276,1,0),0))</f>
        <v>3</v>
      </c>
    </row>
    <row r="13277" spans="1:7" x14ac:dyDescent="0.25">
      <c r="A13277" s="52">
        <v>2020</v>
      </c>
      <c r="B13277" s="53" t="str">
        <f t="shared" si="414"/>
        <v>2020_IN4</v>
      </c>
      <c r="C13277" t="s">
        <v>369</v>
      </c>
      <c r="D13277" t="s">
        <v>503</v>
      </c>
      <c r="E13277" s="53" t="str">
        <f t="shared" si="415"/>
        <v>2020_INBENTON</v>
      </c>
      <c r="F13277">
        <v>510400</v>
      </c>
      <c r="G13277" s="53">
        <f t="array" ref="G13277">SUM(IF(A13277=A$5:A13277,IF(C13277=C$5:C13277,1,0),0))</f>
        <v>4</v>
      </c>
    </row>
    <row r="13278" spans="1:7" x14ac:dyDescent="0.25">
      <c r="A13278" s="52">
        <v>2020</v>
      </c>
      <c r="B13278" s="53" t="str">
        <f t="shared" si="414"/>
        <v>2020_IN5</v>
      </c>
      <c r="C13278" t="s">
        <v>369</v>
      </c>
      <c r="D13278" t="s">
        <v>860</v>
      </c>
      <c r="E13278" s="53" t="str">
        <f t="shared" si="415"/>
        <v>2020_INBLACKFORD</v>
      </c>
      <c r="F13278">
        <v>510400</v>
      </c>
      <c r="G13278" s="53">
        <f t="array" ref="G13278">SUM(IF(A13278=A$5:A13278,IF(C13278=C$5:C13278,1,0),0))</f>
        <v>5</v>
      </c>
    </row>
    <row r="13279" spans="1:7" x14ac:dyDescent="0.25">
      <c r="A13279" s="52">
        <v>2020</v>
      </c>
      <c r="B13279" s="53" t="str">
        <f t="shared" si="414"/>
        <v>2020_IN6</v>
      </c>
      <c r="C13279" t="s">
        <v>369</v>
      </c>
      <c r="D13279" t="s">
        <v>504</v>
      </c>
      <c r="E13279" s="53" t="str">
        <f t="shared" si="415"/>
        <v>2020_INBOONE</v>
      </c>
      <c r="F13279">
        <v>510400</v>
      </c>
      <c r="G13279" s="53">
        <f t="array" ref="G13279">SUM(IF(A13279=A$5:A13279,IF(C13279=C$5:C13279,1,0),0))</f>
        <v>6</v>
      </c>
    </row>
    <row r="13280" spans="1:7" x14ac:dyDescent="0.25">
      <c r="A13280" s="52">
        <v>2020</v>
      </c>
      <c r="B13280" s="53" t="str">
        <f t="shared" si="414"/>
        <v>2020_IN7</v>
      </c>
      <c r="C13280" t="s">
        <v>369</v>
      </c>
      <c r="D13280" t="s">
        <v>808</v>
      </c>
      <c r="E13280" s="53" t="str">
        <f t="shared" si="415"/>
        <v>2020_INBROWN</v>
      </c>
      <c r="F13280">
        <v>510400</v>
      </c>
      <c r="G13280" s="53">
        <f t="array" ref="G13280">SUM(IF(A13280=A$5:A13280,IF(C13280=C$5:C13280,1,0),0))</f>
        <v>7</v>
      </c>
    </row>
    <row r="13281" spans="1:7" x14ac:dyDescent="0.25">
      <c r="A13281" s="52">
        <v>2020</v>
      </c>
      <c r="B13281" s="53" t="str">
        <f t="shared" si="414"/>
        <v>2020_IN8</v>
      </c>
      <c r="C13281" t="s">
        <v>369</v>
      </c>
      <c r="D13281" t="s">
        <v>227</v>
      </c>
      <c r="E13281" s="53" t="str">
        <f t="shared" si="415"/>
        <v>2020_INCARROLL</v>
      </c>
      <c r="F13281">
        <v>510400</v>
      </c>
      <c r="G13281" s="53">
        <f t="array" ref="G13281">SUM(IF(A13281=A$5:A13281,IF(C13281=C$5:C13281,1,0),0))</f>
        <v>8</v>
      </c>
    </row>
    <row r="13282" spans="1:7" x14ac:dyDescent="0.25">
      <c r="A13282" s="52">
        <v>2020</v>
      </c>
      <c r="B13282" s="53" t="str">
        <f t="shared" ref="B13282:B13345" si="416">A13282&amp;"_"&amp;C13282&amp;G13282</f>
        <v>2020_IN9</v>
      </c>
      <c r="C13282" t="s">
        <v>369</v>
      </c>
      <c r="D13282" t="s">
        <v>810</v>
      </c>
      <c r="E13282" s="53" t="str">
        <f t="shared" si="415"/>
        <v>2020_INCASS</v>
      </c>
      <c r="F13282">
        <v>510400</v>
      </c>
      <c r="G13282" s="53">
        <f t="array" ref="G13282">SUM(IF(A13282=A$5:A13282,IF(C13282=C$5:C13282,1,0),0))</f>
        <v>9</v>
      </c>
    </row>
    <row r="13283" spans="1:7" x14ac:dyDescent="0.25">
      <c r="A13283" s="52">
        <v>2020</v>
      </c>
      <c r="B13283" s="53" t="str">
        <f t="shared" si="416"/>
        <v>2020_IN10</v>
      </c>
      <c r="C13283" t="s">
        <v>369</v>
      </c>
      <c r="D13283" t="s">
        <v>507</v>
      </c>
      <c r="E13283" s="53" t="str">
        <f t="shared" si="415"/>
        <v>2020_INCLARK</v>
      </c>
      <c r="F13283">
        <v>510400</v>
      </c>
      <c r="G13283" s="53">
        <f t="array" ref="G13283">SUM(IF(A13283=A$5:A13283,IF(C13283=C$5:C13283,1,0),0))</f>
        <v>10</v>
      </c>
    </row>
    <row r="13284" spans="1:7" x14ac:dyDescent="0.25">
      <c r="A13284" s="52">
        <v>2020</v>
      </c>
      <c r="B13284" s="53" t="str">
        <f t="shared" si="416"/>
        <v>2020_IN11</v>
      </c>
      <c r="C13284" t="s">
        <v>369</v>
      </c>
      <c r="D13284" t="s">
        <v>439</v>
      </c>
      <c r="E13284" s="53" t="str">
        <f t="shared" si="415"/>
        <v>2020_INCLAY</v>
      </c>
      <c r="F13284">
        <v>510400</v>
      </c>
      <c r="G13284" s="53">
        <f t="array" ref="G13284">SUM(IF(A13284=A$5:A13284,IF(C13284=C$5:C13284,1,0),0))</f>
        <v>11</v>
      </c>
    </row>
    <row r="13285" spans="1:7" x14ac:dyDescent="0.25">
      <c r="A13285" s="52">
        <v>2020</v>
      </c>
      <c r="B13285" s="53" t="str">
        <f t="shared" si="416"/>
        <v>2020_IN12</v>
      </c>
      <c r="C13285" t="s">
        <v>369</v>
      </c>
      <c r="D13285" t="s">
        <v>813</v>
      </c>
      <c r="E13285" s="53" t="str">
        <f t="shared" si="415"/>
        <v>2020_INCLINTON</v>
      </c>
      <c r="F13285">
        <v>510400</v>
      </c>
      <c r="G13285" s="53">
        <f t="array" ref="G13285">SUM(IF(A13285=A$5:A13285,IF(C13285=C$5:C13285,1,0),0))</f>
        <v>12</v>
      </c>
    </row>
    <row r="13286" spans="1:7" x14ac:dyDescent="0.25">
      <c r="A13286" s="52">
        <v>2020</v>
      </c>
      <c r="B13286" s="53" t="str">
        <f t="shared" si="416"/>
        <v>2020_IN13</v>
      </c>
      <c r="C13286" t="s">
        <v>369</v>
      </c>
      <c r="D13286" t="s">
        <v>512</v>
      </c>
      <c r="E13286" s="53" t="str">
        <f t="shared" si="415"/>
        <v>2020_INCRAWFORD</v>
      </c>
      <c r="F13286">
        <v>510400</v>
      </c>
      <c r="G13286" s="53">
        <f t="array" ref="G13286">SUM(IF(A13286=A$5:A13286,IF(C13286=C$5:C13286,1,0),0))</f>
        <v>13</v>
      </c>
    </row>
    <row r="13287" spans="1:7" x14ac:dyDescent="0.25">
      <c r="A13287" s="52">
        <v>2020</v>
      </c>
      <c r="B13287" s="53" t="str">
        <f t="shared" si="416"/>
        <v>2020_IN14</v>
      </c>
      <c r="C13287" t="s">
        <v>369</v>
      </c>
      <c r="D13287" t="s">
        <v>861</v>
      </c>
      <c r="E13287" s="53" t="str">
        <f t="shared" si="415"/>
        <v>2020_INDAVIESS</v>
      </c>
      <c r="F13287">
        <v>510400</v>
      </c>
      <c r="G13287" s="53">
        <f t="array" ref="G13287">SUM(IF(A13287=A$5:A13287,IF(C13287=C$5:C13287,1,0),0))</f>
        <v>14</v>
      </c>
    </row>
    <row r="13288" spans="1:7" x14ac:dyDescent="0.25">
      <c r="A13288" s="52">
        <v>2020</v>
      </c>
      <c r="B13288" s="53" t="str">
        <f t="shared" si="416"/>
        <v>2020_IN15</v>
      </c>
      <c r="C13288" t="s">
        <v>369</v>
      </c>
      <c r="D13288" t="s">
        <v>862</v>
      </c>
      <c r="E13288" s="53" t="str">
        <f t="shared" si="415"/>
        <v>2020_INDEARBORN</v>
      </c>
      <c r="F13288">
        <v>510400</v>
      </c>
      <c r="G13288" s="53">
        <f t="array" ref="G13288">SUM(IF(A13288=A$5:A13288,IF(C13288=C$5:C13288,1,0),0))</f>
        <v>15</v>
      </c>
    </row>
    <row r="13289" spans="1:7" x14ac:dyDescent="0.25">
      <c r="A13289" s="52">
        <v>2020</v>
      </c>
      <c r="B13289" s="53" t="str">
        <f t="shared" si="416"/>
        <v>2020_IN16</v>
      </c>
      <c r="C13289" t="s">
        <v>369</v>
      </c>
      <c r="D13289" t="s">
        <v>702</v>
      </c>
      <c r="E13289" s="53" t="str">
        <f t="shared" si="415"/>
        <v>2020_INDECATUR</v>
      </c>
      <c r="F13289">
        <v>510400</v>
      </c>
      <c r="G13289" s="53">
        <f t="array" ref="G13289">SUM(IF(A13289=A$5:A13289,IF(C13289=C$5:C13289,1,0),0))</f>
        <v>16</v>
      </c>
    </row>
    <row r="13290" spans="1:7" x14ac:dyDescent="0.25">
      <c r="A13290" s="52">
        <v>2020</v>
      </c>
      <c r="B13290" s="53" t="str">
        <f t="shared" si="416"/>
        <v>2020_IN17</v>
      </c>
      <c r="C13290" t="s">
        <v>369</v>
      </c>
      <c r="D13290" t="s">
        <v>703</v>
      </c>
      <c r="E13290" s="53" t="str">
        <f t="shared" si="415"/>
        <v>2020_INDEKALB</v>
      </c>
      <c r="F13290">
        <v>510400</v>
      </c>
      <c r="G13290" s="53">
        <f t="array" ref="G13290">SUM(IF(A13290=A$5:A13290,IF(C13290=C$5:C13290,1,0),0))</f>
        <v>17</v>
      </c>
    </row>
    <row r="13291" spans="1:7" x14ac:dyDescent="0.25">
      <c r="A13291" s="52">
        <v>2020</v>
      </c>
      <c r="B13291" s="53" t="str">
        <f t="shared" si="416"/>
        <v>2020_IN18</v>
      </c>
      <c r="C13291" t="s">
        <v>369</v>
      </c>
      <c r="D13291" t="s">
        <v>85</v>
      </c>
      <c r="E13291" s="53" t="str">
        <f t="shared" si="415"/>
        <v>2020_INDELAWARE</v>
      </c>
      <c r="F13291">
        <v>510400</v>
      </c>
      <c r="G13291" s="53">
        <f t="array" ref="G13291">SUM(IF(A13291=A$5:A13291,IF(C13291=C$5:C13291,1,0),0))</f>
        <v>18</v>
      </c>
    </row>
    <row r="13292" spans="1:7" x14ac:dyDescent="0.25">
      <c r="A13292" s="52">
        <v>2020</v>
      </c>
      <c r="B13292" s="53" t="str">
        <f t="shared" si="416"/>
        <v>2020_IN19</v>
      </c>
      <c r="C13292" t="s">
        <v>369</v>
      </c>
      <c r="D13292" t="s">
        <v>863</v>
      </c>
      <c r="E13292" s="53" t="str">
        <f t="shared" si="415"/>
        <v>2020_INDUBOIS</v>
      </c>
      <c r="F13292">
        <v>510400</v>
      </c>
      <c r="G13292" s="53">
        <f t="array" ref="G13292">SUM(IF(A13292=A$5:A13292,IF(C13292=C$5:C13292,1,0),0))</f>
        <v>19</v>
      </c>
    </row>
    <row r="13293" spans="1:7" x14ac:dyDescent="0.25">
      <c r="A13293" s="52">
        <v>2020</v>
      </c>
      <c r="B13293" s="53" t="str">
        <f t="shared" si="416"/>
        <v>2020_IN20</v>
      </c>
      <c r="C13293" t="s">
        <v>369</v>
      </c>
      <c r="D13293" t="s">
        <v>864</v>
      </c>
      <c r="E13293" s="53" t="str">
        <f t="shared" si="415"/>
        <v>2020_INELKHART</v>
      </c>
      <c r="F13293">
        <v>510400</v>
      </c>
      <c r="G13293" s="53">
        <f t="array" ref="G13293">SUM(IF(A13293=A$5:A13293,IF(C13293=C$5:C13293,1,0),0))</f>
        <v>20</v>
      </c>
    </row>
    <row r="13294" spans="1:7" x14ac:dyDescent="0.25">
      <c r="A13294" s="52">
        <v>2020</v>
      </c>
      <c r="B13294" s="53" t="str">
        <f t="shared" si="416"/>
        <v>2020_IN21</v>
      </c>
      <c r="C13294" t="s">
        <v>369</v>
      </c>
      <c r="D13294" t="s">
        <v>454</v>
      </c>
      <c r="E13294" s="53" t="str">
        <f t="shared" si="415"/>
        <v>2020_INFAYETTE</v>
      </c>
      <c r="F13294">
        <v>510400</v>
      </c>
      <c r="G13294" s="53">
        <f t="array" ref="G13294">SUM(IF(A13294=A$5:A13294,IF(C13294=C$5:C13294,1,0),0))</f>
        <v>21</v>
      </c>
    </row>
    <row r="13295" spans="1:7" x14ac:dyDescent="0.25">
      <c r="A13295" s="52">
        <v>2020</v>
      </c>
      <c r="B13295" s="53" t="str">
        <f t="shared" si="416"/>
        <v>2020_IN22</v>
      </c>
      <c r="C13295" t="s">
        <v>369</v>
      </c>
      <c r="D13295" t="s">
        <v>713</v>
      </c>
      <c r="E13295" s="53" t="str">
        <f t="shared" si="415"/>
        <v>2020_INFLOYD</v>
      </c>
      <c r="F13295">
        <v>510400</v>
      </c>
      <c r="G13295" s="53">
        <f t="array" ref="G13295">SUM(IF(A13295=A$5:A13295,IF(C13295=C$5:C13295,1,0),0))</f>
        <v>22</v>
      </c>
    </row>
    <row r="13296" spans="1:7" x14ac:dyDescent="0.25">
      <c r="A13296" s="52">
        <v>2020</v>
      </c>
      <c r="B13296" s="53" t="str">
        <f t="shared" si="416"/>
        <v>2020_IN23</v>
      </c>
      <c r="C13296" t="s">
        <v>369</v>
      </c>
      <c r="D13296" t="s">
        <v>865</v>
      </c>
      <c r="E13296" s="53" t="str">
        <f t="shared" si="415"/>
        <v>2020_INFOUNTAIN</v>
      </c>
      <c r="F13296">
        <v>510400</v>
      </c>
      <c r="G13296" s="53">
        <f t="array" ref="G13296">SUM(IF(A13296=A$5:A13296,IF(C13296=C$5:C13296,1,0),0))</f>
        <v>23</v>
      </c>
    </row>
    <row r="13297" spans="1:7" x14ac:dyDescent="0.25">
      <c r="A13297" s="52">
        <v>2020</v>
      </c>
      <c r="B13297" s="53" t="str">
        <f t="shared" si="416"/>
        <v>2020_IN24</v>
      </c>
      <c r="C13297" t="s">
        <v>369</v>
      </c>
      <c r="D13297" t="s">
        <v>455</v>
      </c>
      <c r="E13297" s="53" t="str">
        <f t="shared" si="415"/>
        <v>2020_INFRANKLIN</v>
      </c>
      <c r="F13297">
        <v>510400</v>
      </c>
      <c r="G13297" s="53">
        <f t="array" ref="G13297">SUM(IF(A13297=A$5:A13297,IF(C13297=C$5:C13297,1,0),0))</f>
        <v>24</v>
      </c>
    </row>
    <row r="13298" spans="1:7" x14ac:dyDescent="0.25">
      <c r="A13298" s="52">
        <v>2020</v>
      </c>
      <c r="B13298" s="53" t="str">
        <f t="shared" si="416"/>
        <v>2020_IN25</v>
      </c>
      <c r="C13298" t="s">
        <v>369</v>
      </c>
      <c r="D13298" t="s">
        <v>518</v>
      </c>
      <c r="E13298" s="53" t="str">
        <f t="shared" si="415"/>
        <v>2020_INFULTON</v>
      </c>
      <c r="F13298">
        <v>510400</v>
      </c>
      <c r="G13298" s="53">
        <f t="array" ref="G13298">SUM(IF(A13298=A$5:A13298,IF(C13298=C$5:C13298,1,0),0))</f>
        <v>25</v>
      </c>
    </row>
    <row r="13299" spans="1:7" x14ac:dyDescent="0.25">
      <c r="A13299" s="52">
        <v>2020</v>
      </c>
      <c r="B13299" s="53" t="str">
        <f t="shared" si="416"/>
        <v>2020_IN26</v>
      </c>
      <c r="C13299" t="s">
        <v>369</v>
      </c>
      <c r="D13299" t="s">
        <v>866</v>
      </c>
      <c r="E13299" s="53" t="str">
        <f t="shared" si="415"/>
        <v>2020_INGIBSON</v>
      </c>
      <c r="F13299">
        <v>510400</v>
      </c>
      <c r="G13299" s="53">
        <f t="array" ref="G13299">SUM(IF(A13299=A$5:A13299,IF(C13299=C$5:C13299,1,0),0))</f>
        <v>26</v>
      </c>
    </row>
    <row r="13300" spans="1:7" x14ac:dyDescent="0.25">
      <c r="A13300" s="52">
        <v>2020</v>
      </c>
      <c r="B13300" s="53" t="str">
        <f t="shared" si="416"/>
        <v>2020_IN27</v>
      </c>
      <c r="C13300" t="s">
        <v>369</v>
      </c>
      <c r="D13300" t="s">
        <v>520</v>
      </c>
      <c r="E13300" s="53" t="str">
        <f t="shared" si="415"/>
        <v>2020_INGRANT</v>
      </c>
      <c r="F13300">
        <v>510400</v>
      </c>
      <c r="G13300" s="53">
        <f t="array" ref="G13300">SUM(IF(A13300=A$5:A13300,IF(C13300=C$5:C13300,1,0),0))</f>
        <v>27</v>
      </c>
    </row>
    <row r="13301" spans="1:7" x14ac:dyDescent="0.25">
      <c r="A13301" s="52">
        <v>2020</v>
      </c>
      <c r="B13301" s="53" t="str">
        <f t="shared" si="416"/>
        <v>2020_IN28</v>
      </c>
      <c r="C13301" t="s">
        <v>369</v>
      </c>
      <c r="D13301" t="s">
        <v>212</v>
      </c>
      <c r="E13301" s="53" t="str">
        <f t="shared" si="415"/>
        <v>2020_INGREENE</v>
      </c>
      <c r="F13301">
        <v>510400</v>
      </c>
      <c r="G13301" s="53">
        <f t="array" ref="G13301">SUM(IF(A13301=A$5:A13301,IF(C13301=C$5:C13301,1,0),0))</f>
        <v>28</v>
      </c>
    </row>
    <row r="13302" spans="1:7" x14ac:dyDescent="0.25">
      <c r="A13302" s="52">
        <v>2020</v>
      </c>
      <c r="B13302" s="53" t="str">
        <f t="shared" si="416"/>
        <v>2020_IN29</v>
      </c>
      <c r="C13302" t="s">
        <v>369</v>
      </c>
      <c r="D13302" t="s">
        <v>642</v>
      </c>
      <c r="E13302" s="53" t="str">
        <f t="shared" si="415"/>
        <v>2020_INHAMILTON</v>
      </c>
      <c r="F13302">
        <v>510400</v>
      </c>
      <c r="G13302" s="53">
        <f t="array" ref="G13302">SUM(IF(A13302=A$5:A13302,IF(C13302=C$5:C13302,1,0),0))</f>
        <v>29</v>
      </c>
    </row>
    <row r="13303" spans="1:7" x14ac:dyDescent="0.25">
      <c r="A13303" s="52">
        <v>2020</v>
      </c>
      <c r="B13303" s="53" t="str">
        <f t="shared" si="416"/>
        <v>2020_IN30</v>
      </c>
      <c r="C13303" t="s">
        <v>369</v>
      </c>
      <c r="D13303" t="s">
        <v>723</v>
      </c>
      <c r="E13303" s="53" t="str">
        <f t="shared" si="415"/>
        <v>2020_INHANCOCK</v>
      </c>
      <c r="F13303">
        <v>510400</v>
      </c>
      <c r="G13303" s="53">
        <f t="array" ref="G13303">SUM(IF(A13303=A$5:A13303,IF(C13303=C$5:C13303,1,0),0))</f>
        <v>30</v>
      </c>
    </row>
    <row r="13304" spans="1:7" x14ac:dyDescent="0.25">
      <c r="A13304" s="52">
        <v>2020</v>
      </c>
      <c r="B13304" s="53" t="str">
        <f t="shared" si="416"/>
        <v>2020_IN31</v>
      </c>
      <c r="C13304" t="s">
        <v>369</v>
      </c>
      <c r="D13304" t="s">
        <v>867</v>
      </c>
      <c r="E13304" s="53" t="str">
        <f t="shared" si="415"/>
        <v>2020_INHARRISON</v>
      </c>
      <c r="F13304">
        <v>510400</v>
      </c>
      <c r="G13304" s="53">
        <f t="array" ref="G13304">SUM(IF(A13304=A$5:A13304,IF(C13304=C$5:C13304,1,0),0))</f>
        <v>31</v>
      </c>
    </row>
    <row r="13305" spans="1:7" x14ac:dyDescent="0.25">
      <c r="A13305" s="52">
        <v>2020</v>
      </c>
      <c r="B13305" s="53" t="str">
        <f t="shared" si="416"/>
        <v>2020_IN32</v>
      </c>
      <c r="C13305" t="s">
        <v>369</v>
      </c>
      <c r="D13305" t="s">
        <v>868</v>
      </c>
      <c r="E13305" s="53" t="str">
        <f t="shared" si="415"/>
        <v>2020_INHENDRICKS</v>
      </c>
      <c r="F13305">
        <v>510400</v>
      </c>
      <c r="G13305" s="53">
        <f t="array" ref="G13305">SUM(IF(A13305=A$5:A13305,IF(C13305=C$5:C13305,1,0),0))</f>
        <v>32</v>
      </c>
    </row>
    <row r="13306" spans="1:7" x14ac:dyDescent="0.25">
      <c r="A13306" s="52">
        <v>2020</v>
      </c>
      <c r="B13306" s="53" t="str">
        <f t="shared" si="416"/>
        <v>2020_IN33</v>
      </c>
      <c r="C13306" t="s">
        <v>369</v>
      </c>
      <c r="D13306" t="s">
        <v>458</v>
      </c>
      <c r="E13306" s="53" t="str">
        <f t="shared" si="415"/>
        <v>2020_INHENRY</v>
      </c>
      <c r="F13306">
        <v>510400</v>
      </c>
      <c r="G13306" s="53">
        <f t="array" ref="G13306">SUM(IF(A13306=A$5:A13306,IF(C13306=C$5:C13306,1,0),0))</f>
        <v>33</v>
      </c>
    </row>
    <row r="13307" spans="1:7" x14ac:dyDescent="0.25">
      <c r="A13307" s="52">
        <v>2020</v>
      </c>
      <c r="B13307" s="53" t="str">
        <f t="shared" si="416"/>
        <v>2020_IN34</v>
      </c>
      <c r="C13307" t="s">
        <v>369</v>
      </c>
      <c r="D13307" t="s">
        <v>231</v>
      </c>
      <c r="E13307" s="53" t="str">
        <f t="shared" si="415"/>
        <v>2020_INHOWARD</v>
      </c>
      <c r="F13307">
        <v>510400</v>
      </c>
      <c r="G13307" s="53">
        <f t="array" ref="G13307">SUM(IF(A13307=A$5:A13307,IF(C13307=C$5:C13307,1,0),0))</f>
        <v>34</v>
      </c>
    </row>
    <row r="13308" spans="1:7" x14ac:dyDescent="0.25">
      <c r="A13308" s="52">
        <v>2020</v>
      </c>
      <c r="B13308" s="53" t="str">
        <f t="shared" si="416"/>
        <v>2020_IN35</v>
      </c>
      <c r="C13308" t="s">
        <v>369</v>
      </c>
      <c r="D13308" t="s">
        <v>869</v>
      </c>
      <c r="E13308" s="53" t="str">
        <f t="shared" si="415"/>
        <v>2020_INHUNTINGTON</v>
      </c>
      <c r="F13308">
        <v>510400</v>
      </c>
      <c r="G13308" s="53">
        <f t="array" ref="G13308">SUM(IF(A13308=A$5:A13308,IF(C13308=C$5:C13308,1,0),0))</f>
        <v>35</v>
      </c>
    </row>
    <row r="13309" spans="1:7" x14ac:dyDescent="0.25">
      <c r="A13309" s="52">
        <v>2020</v>
      </c>
      <c r="B13309" s="53" t="str">
        <f t="shared" si="416"/>
        <v>2020_IN36</v>
      </c>
      <c r="C13309" t="s">
        <v>369</v>
      </c>
      <c r="D13309" t="s">
        <v>460</v>
      </c>
      <c r="E13309" s="53" t="str">
        <f t="shared" si="415"/>
        <v>2020_INJACKSON</v>
      </c>
      <c r="F13309">
        <v>510400</v>
      </c>
      <c r="G13309" s="53">
        <f t="array" ref="G13309">SUM(IF(A13309=A$5:A13309,IF(C13309=C$5:C13309,1,0),0))</f>
        <v>36</v>
      </c>
    </row>
    <row r="13310" spans="1:7" x14ac:dyDescent="0.25">
      <c r="A13310" s="52">
        <v>2020</v>
      </c>
      <c r="B13310" s="53" t="str">
        <f t="shared" si="416"/>
        <v>2020_IN37</v>
      </c>
      <c r="C13310" t="s">
        <v>369</v>
      </c>
      <c r="D13310" t="s">
        <v>729</v>
      </c>
      <c r="E13310" s="53" t="str">
        <f t="shared" si="415"/>
        <v>2020_INJASPER</v>
      </c>
      <c r="F13310">
        <v>510400</v>
      </c>
      <c r="G13310" s="53">
        <f t="array" ref="G13310">SUM(IF(A13310=A$5:A13310,IF(C13310=C$5:C13310,1,0),0))</f>
        <v>37</v>
      </c>
    </row>
    <row r="13311" spans="1:7" x14ac:dyDescent="0.25">
      <c r="A13311" s="52">
        <v>2020</v>
      </c>
      <c r="B13311" s="53" t="str">
        <f t="shared" si="416"/>
        <v>2020_IN38</v>
      </c>
      <c r="C13311" t="s">
        <v>369</v>
      </c>
      <c r="D13311" t="s">
        <v>870</v>
      </c>
      <c r="E13311" s="53" t="str">
        <f t="shared" si="415"/>
        <v>2020_INJAY</v>
      </c>
      <c r="F13311">
        <v>510400</v>
      </c>
      <c r="G13311" s="53">
        <f t="array" ref="G13311">SUM(IF(A13311=A$5:A13311,IF(C13311=C$5:C13311,1,0),0))</f>
        <v>38</v>
      </c>
    </row>
    <row r="13312" spans="1:7" x14ac:dyDescent="0.25">
      <c r="A13312" s="52">
        <v>2020</v>
      </c>
      <c r="B13312" s="53" t="str">
        <f t="shared" si="416"/>
        <v>2020_IN39</v>
      </c>
      <c r="C13312" t="s">
        <v>369</v>
      </c>
      <c r="D13312" t="s">
        <v>196</v>
      </c>
      <c r="E13312" s="53" t="str">
        <f t="shared" si="415"/>
        <v>2020_INJEFFERSON</v>
      </c>
      <c r="F13312">
        <v>510400</v>
      </c>
      <c r="G13312" s="53">
        <f t="array" ref="G13312">SUM(IF(A13312=A$5:A13312,IF(C13312=C$5:C13312,1,0),0))</f>
        <v>39</v>
      </c>
    </row>
    <row r="13313" spans="1:7" x14ac:dyDescent="0.25">
      <c r="A13313" s="52">
        <v>2020</v>
      </c>
      <c r="B13313" s="53" t="str">
        <f t="shared" si="416"/>
        <v>2020_IN40</v>
      </c>
      <c r="C13313" t="s">
        <v>369</v>
      </c>
      <c r="D13313" t="s">
        <v>871</v>
      </c>
      <c r="E13313" s="53" t="str">
        <f t="shared" si="415"/>
        <v>2020_INJENNINGS</v>
      </c>
      <c r="F13313">
        <v>510400</v>
      </c>
      <c r="G13313" s="53">
        <f t="array" ref="G13313">SUM(IF(A13313=A$5:A13313,IF(C13313=C$5:C13313,1,0),0))</f>
        <v>40</v>
      </c>
    </row>
    <row r="13314" spans="1:7" x14ac:dyDescent="0.25">
      <c r="A13314" s="52">
        <v>2020</v>
      </c>
      <c r="B13314" s="53" t="str">
        <f t="shared" si="416"/>
        <v>2020_IN41</v>
      </c>
      <c r="C13314" t="s">
        <v>369</v>
      </c>
      <c r="D13314" t="s">
        <v>525</v>
      </c>
      <c r="E13314" s="53" t="str">
        <f t="shared" si="415"/>
        <v>2020_INJOHNSON</v>
      </c>
      <c r="F13314">
        <v>510400</v>
      </c>
      <c r="G13314" s="53">
        <f t="array" ref="G13314">SUM(IF(A13314=A$5:A13314,IF(C13314=C$5:C13314,1,0),0))</f>
        <v>41</v>
      </c>
    </row>
    <row r="13315" spans="1:7" x14ac:dyDescent="0.25">
      <c r="A13315" s="52">
        <v>2020</v>
      </c>
      <c r="B13315" s="53" t="str">
        <f t="shared" si="416"/>
        <v>2020_IN42</v>
      </c>
      <c r="C13315" t="s">
        <v>369</v>
      </c>
      <c r="D13315" t="s">
        <v>830</v>
      </c>
      <c r="E13315" s="53" t="str">
        <f t="shared" si="415"/>
        <v>2020_INKNOX</v>
      </c>
      <c r="F13315">
        <v>510400</v>
      </c>
      <c r="G13315" s="53">
        <f t="array" ref="G13315">SUM(IF(A13315=A$5:A13315,IF(C13315=C$5:C13315,1,0),0))</f>
        <v>42</v>
      </c>
    </row>
    <row r="13316" spans="1:7" x14ac:dyDescent="0.25">
      <c r="A13316" s="52">
        <v>2020</v>
      </c>
      <c r="B13316" s="53" t="str">
        <f t="shared" si="416"/>
        <v>2020_IN43</v>
      </c>
      <c r="C13316" t="s">
        <v>369</v>
      </c>
      <c r="D13316" t="s">
        <v>872</v>
      </c>
      <c r="E13316" s="53" t="str">
        <f t="shared" si="415"/>
        <v>2020_INKOSCIUSKO</v>
      </c>
      <c r="F13316">
        <v>510400</v>
      </c>
      <c r="G13316" s="53">
        <f t="array" ref="G13316">SUM(IF(A13316=A$5:A13316,IF(C13316=C$5:C13316,1,0),0))</f>
        <v>43</v>
      </c>
    </row>
    <row r="13317" spans="1:7" x14ac:dyDescent="0.25">
      <c r="A13317" s="52">
        <v>2020</v>
      </c>
      <c r="B13317" s="53" t="str">
        <f t="shared" si="416"/>
        <v>2020_IN44</v>
      </c>
      <c r="C13317" t="s">
        <v>369</v>
      </c>
      <c r="D13317" t="s">
        <v>873</v>
      </c>
      <c r="E13317" s="53" t="str">
        <f t="shared" si="415"/>
        <v>2020_INLAGRANGE</v>
      </c>
      <c r="F13317">
        <v>510400</v>
      </c>
      <c r="G13317" s="53">
        <f t="array" ref="G13317">SUM(IF(A13317=A$5:A13317,IF(C13317=C$5:C13317,1,0),0))</f>
        <v>44</v>
      </c>
    </row>
    <row r="13318" spans="1:7" x14ac:dyDescent="0.25">
      <c r="A13318" s="52">
        <v>2020</v>
      </c>
      <c r="B13318" s="53" t="str">
        <f t="shared" si="416"/>
        <v>2020_IN45</v>
      </c>
      <c r="C13318" t="s">
        <v>369</v>
      </c>
      <c r="D13318" t="s">
        <v>197</v>
      </c>
      <c r="E13318" s="53" t="str">
        <f t="shared" ref="E13318:E13381" si="417">A13318&amp;"_"&amp;C13318&amp;D13318</f>
        <v>2020_INLAKE</v>
      </c>
      <c r="F13318">
        <v>510400</v>
      </c>
      <c r="G13318" s="53">
        <f t="array" ref="G13318">SUM(IF(A13318=A$5:A13318,IF(C13318=C$5:C13318,1,0),0))</f>
        <v>45</v>
      </c>
    </row>
    <row r="13319" spans="1:7" x14ac:dyDescent="0.25">
      <c r="A13319" s="52">
        <v>2020</v>
      </c>
      <c r="B13319" s="53" t="str">
        <f t="shared" si="416"/>
        <v>2020_IN46</v>
      </c>
      <c r="C13319" t="s">
        <v>369</v>
      </c>
      <c r="D13319" t="s">
        <v>2096</v>
      </c>
      <c r="E13319" s="53" t="str">
        <f t="shared" si="417"/>
        <v>2020_INLAPORTE</v>
      </c>
      <c r="F13319">
        <v>510400</v>
      </c>
      <c r="G13319" s="53">
        <f t="array" ref="G13319">SUM(IF(A13319=A$5:A13319,IF(C13319=C$5:C13319,1,0),0))</f>
        <v>46</v>
      </c>
    </row>
    <row r="13320" spans="1:7" x14ac:dyDescent="0.25">
      <c r="A13320" s="52">
        <v>2020</v>
      </c>
      <c r="B13320" s="53" t="str">
        <f t="shared" si="416"/>
        <v>2020_IN47</v>
      </c>
      <c r="C13320" t="s">
        <v>369</v>
      </c>
      <c r="D13320" t="s">
        <v>463</v>
      </c>
      <c r="E13320" s="53" t="str">
        <f t="shared" si="417"/>
        <v>2020_INLAWRENCE</v>
      </c>
      <c r="F13320">
        <v>510400</v>
      </c>
      <c r="G13320" s="53">
        <f t="array" ref="G13320">SUM(IF(A13320=A$5:A13320,IF(C13320=C$5:C13320,1,0),0))</f>
        <v>47</v>
      </c>
    </row>
    <row r="13321" spans="1:7" x14ac:dyDescent="0.25">
      <c r="A13321" s="52">
        <v>2020</v>
      </c>
      <c r="B13321" s="53" t="str">
        <f t="shared" si="416"/>
        <v>2020_IN48</v>
      </c>
      <c r="C13321" t="s">
        <v>369</v>
      </c>
      <c r="D13321" t="s">
        <v>467</v>
      </c>
      <c r="E13321" s="53" t="str">
        <f t="shared" si="417"/>
        <v>2020_INMADISON</v>
      </c>
      <c r="F13321">
        <v>510400</v>
      </c>
      <c r="G13321" s="53">
        <f t="array" ref="G13321">SUM(IF(A13321=A$5:A13321,IF(C13321=C$5:C13321,1,0),0))</f>
        <v>48</v>
      </c>
    </row>
    <row r="13322" spans="1:7" x14ac:dyDescent="0.25">
      <c r="A13322" s="52">
        <v>2020</v>
      </c>
      <c r="B13322" s="53" t="str">
        <f t="shared" si="416"/>
        <v>2020_IN49</v>
      </c>
      <c r="C13322" t="s">
        <v>369</v>
      </c>
      <c r="D13322" t="s">
        <v>469</v>
      </c>
      <c r="E13322" s="53" t="str">
        <f t="shared" si="417"/>
        <v>2020_INMARION</v>
      </c>
      <c r="F13322">
        <v>510400</v>
      </c>
      <c r="G13322" s="53">
        <f t="array" ref="G13322">SUM(IF(A13322=A$5:A13322,IF(C13322=C$5:C13322,1,0),0))</f>
        <v>49</v>
      </c>
    </row>
    <row r="13323" spans="1:7" x14ac:dyDescent="0.25">
      <c r="A13323" s="52">
        <v>2020</v>
      </c>
      <c r="B13323" s="53" t="str">
        <f t="shared" si="416"/>
        <v>2020_IN50</v>
      </c>
      <c r="C13323" t="s">
        <v>369</v>
      </c>
      <c r="D13323" t="s">
        <v>470</v>
      </c>
      <c r="E13323" s="53" t="str">
        <f t="shared" si="417"/>
        <v>2020_INMARSHALL</v>
      </c>
      <c r="F13323">
        <v>510400</v>
      </c>
      <c r="G13323" s="53">
        <f t="array" ref="G13323">SUM(IF(A13323=A$5:A13323,IF(C13323=C$5:C13323,1,0),0))</f>
        <v>50</v>
      </c>
    </row>
    <row r="13324" spans="1:7" x14ac:dyDescent="0.25">
      <c r="A13324" s="52">
        <v>2020</v>
      </c>
      <c r="B13324" s="53" t="str">
        <f t="shared" si="416"/>
        <v>2020_IN51</v>
      </c>
      <c r="C13324" t="s">
        <v>369</v>
      </c>
      <c r="D13324" t="s">
        <v>654</v>
      </c>
      <c r="E13324" s="53" t="str">
        <f t="shared" si="417"/>
        <v>2020_INMARTIN</v>
      </c>
      <c r="F13324">
        <v>510400</v>
      </c>
      <c r="G13324" s="53">
        <f t="array" ref="G13324">SUM(IF(A13324=A$5:A13324,IF(C13324=C$5:C13324,1,0),0))</f>
        <v>51</v>
      </c>
    </row>
    <row r="13325" spans="1:7" x14ac:dyDescent="0.25">
      <c r="A13325" s="52">
        <v>2020</v>
      </c>
      <c r="B13325" s="53" t="str">
        <f t="shared" si="416"/>
        <v>2020_IN52</v>
      </c>
      <c r="C13325" t="s">
        <v>369</v>
      </c>
      <c r="D13325" t="s">
        <v>875</v>
      </c>
      <c r="E13325" s="53" t="str">
        <f t="shared" si="417"/>
        <v>2020_INMIAMI</v>
      </c>
      <c r="F13325">
        <v>510400</v>
      </c>
      <c r="G13325" s="53">
        <f t="array" ref="G13325">SUM(IF(A13325=A$5:A13325,IF(C13325=C$5:C13325,1,0),0))</f>
        <v>52</v>
      </c>
    </row>
    <row r="13326" spans="1:7" x14ac:dyDescent="0.25">
      <c r="A13326" s="52">
        <v>2020</v>
      </c>
      <c r="B13326" s="53" t="str">
        <f t="shared" si="416"/>
        <v>2020_IN53</v>
      </c>
      <c r="C13326" t="s">
        <v>369</v>
      </c>
      <c r="D13326" t="s">
        <v>210</v>
      </c>
      <c r="E13326" s="53" t="str">
        <f t="shared" si="417"/>
        <v>2020_INMONROE</v>
      </c>
      <c r="F13326">
        <v>510400</v>
      </c>
      <c r="G13326" s="53">
        <f t="array" ref="G13326">SUM(IF(A13326=A$5:A13326,IF(C13326=C$5:C13326,1,0),0))</f>
        <v>53</v>
      </c>
    </row>
    <row r="13327" spans="1:7" x14ac:dyDescent="0.25">
      <c r="A13327" s="52">
        <v>2020</v>
      </c>
      <c r="B13327" s="53" t="str">
        <f t="shared" si="416"/>
        <v>2020_IN54</v>
      </c>
      <c r="C13327" t="s">
        <v>369</v>
      </c>
      <c r="D13327" t="s">
        <v>232</v>
      </c>
      <c r="E13327" s="53" t="str">
        <f t="shared" si="417"/>
        <v>2020_INMONTGOMERY</v>
      </c>
      <c r="F13327">
        <v>510400</v>
      </c>
      <c r="G13327" s="53">
        <f t="array" ref="G13327">SUM(IF(A13327=A$5:A13327,IF(C13327=C$5:C13327,1,0),0))</f>
        <v>54</v>
      </c>
    </row>
    <row r="13328" spans="1:7" x14ac:dyDescent="0.25">
      <c r="A13328" s="52">
        <v>2020</v>
      </c>
      <c r="B13328" s="53" t="str">
        <f t="shared" si="416"/>
        <v>2020_IN55</v>
      </c>
      <c r="C13328" t="s">
        <v>369</v>
      </c>
      <c r="D13328" t="s">
        <v>472</v>
      </c>
      <c r="E13328" s="53" t="str">
        <f t="shared" si="417"/>
        <v>2020_INMORGAN</v>
      </c>
      <c r="F13328">
        <v>510400</v>
      </c>
      <c r="G13328" s="53">
        <f t="array" ref="G13328">SUM(IF(A13328=A$5:A13328,IF(C13328=C$5:C13328,1,0),0))</f>
        <v>55</v>
      </c>
    </row>
    <row r="13329" spans="1:7" x14ac:dyDescent="0.25">
      <c r="A13329" s="52">
        <v>2020</v>
      </c>
      <c r="B13329" s="53" t="str">
        <f t="shared" si="416"/>
        <v>2020_IN56</v>
      </c>
      <c r="C13329" t="s">
        <v>369</v>
      </c>
      <c r="D13329" t="s">
        <v>531</v>
      </c>
      <c r="E13329" s="53" t="str">
        <f t="shared" si="417"/>
        <v>2020_INNEWTON</v>
      </c>
      <c r="F13329">
        <v>510400</v>
      </c>
      <c r="G13329" s="53">
        <f t="array" ref="G13329">SUM(IF(A13329=A$5:A13329,IF(C13329=C$5:C13329,1,0),0))</f>
        <v>56</v>
      </c>
    </row>
    <row r="13330" spans="1:7" x14ac:dyDescent="0.25">
      <c r="A13330" s="52">
        <v>2020</v>
      </c>
      <c r="B13330" s="53" t="str">
        <f t="shared" si="416"/>
        <v>2020_IN57</v>
      </c>
      <c r="C13330" t="s">
        <v>369</v>
      </c>
      <c r="D13330" t="s">
        <v>876</v>
      </c>
      <c r="E13330" s="53" t="str">
        <f t="shared" si="417"/>
        <v>2020_INNOBLE</v>
      </c>
      <c r="F13330">
        <v>510400</v>
      </c>
      <c r="G13330" s="53">
        <f t="array" ref="G13330">SUM(IF(A13330=A$5:A13330,IF(C13330=C$5:C13330,1,0),0))</f>
        <v>57</v>
      </c>
    </row>
    <row r="13331" spans="1:7" x14ac:dyDescent="0.25">
      <c r="A13331" s="52">
        <v>2020</v>
      </c>
      <c r="B13331" s="53" t="str">
        <f t="shared" si="416"/>
        <v>2020_IN58</v>
      </c>
      <c r="C13331" t="s">
        <v>369</v>
      </c>
      <c r="D13331" t="s">
        <v>113</v>
      </c>
      <c r="E13331" s="53" t="str">
        <f t="shared" si="417"/>
        <v>2020_INOHIO</v>
      </c>
      <c r="F13331">
        <v>510400</v>
      </c>
      <c r="G13331" s="53">
        <f t="array" ref="G13331">SUM(IF(A13331=A$5:A13331,IF(C13331=C$5:C13331,1,0),0))</f>
        <v>58</v>
      </c>
    </row>
    <row r="13332" spans="1:7" x14ac:dyDescent="0.25">
      <c r="A13332" s="52">
        <v>2020</v>
      </c>
      <c r="B13332" s="53" t="str">
        <f t="shared" si="416"/>
        <v>2020_IN59</v>
      </c>
      <c r="C13332" t="s">
        <v>369</v>
      </c>
      <c r="D13332" t="s">
        <v>169</v>
      </c>
      <c r="E13332" s="53" t="str">
        <f t="shared" si="417"/>
        <v>2020_INORANGE</v>
      </c>
      <c r="F13332">
        <v>510400</v>
      </c>
      <c r="G13332" s="53">
        <f t="array" ref="G13332">SUM(IF(A13332=A$5:A13332,IF(C13332=C$5:C13332,1,0),0))</f>
        <v>59</v>
      </c>
    </row>
    <row r="13333" spans="1:7" x14ac:dyDescent="0.25">
      <c r="A13333" s="52">
        <v>2020</v>
      </c>
      <c r="B13333" s="53" t="str">
        <f t="shared" si="416"/>
        <v>2020_IN60</v>
      </c>
      <c r="C13333" t="s">
        <v>369</v>
      </c>
      <c r="D13333" t="s">
        <v>877</v>
      </c>
      <c r="E13333" s="53" t="str">
        <f t="shared" si="417"/>
        <v>2020_INOWEN</v>
      </c>
      <c r="F13333">
        <v>510400</v>
      </c>
      <c r="G13333" s="53">
        <f t="array" ref="G13333">SUM(IF(A13333=A$5:A13333,IF(C13333=C$5:C13333,1,0),0))</f>
        <v>60</v>
      </c>
    </row>
    <row r="13334" spans="1:7" x14ac:dyDescent="0.25">
      <c r="A13334" s="52">
        <v>2020</v>
      </c>
      <c r="B13334" s="53" t="str">
        <f t="shared" si="416"/>
        <v>2020_IN61</v>
      </c>
      <c r="C13334" t="s">
        <v>369</v>
      </c>
      <c r="D13334" t="s">
        <v>878</v>
      </c>
      <c r="E13334" s="53" t="str">
        <f t="shared" si="417"/>
        <v>2020_INPARKE</v>
      </c>
      <c r="F13334">
        <v>510400</v>
      </c>
      <c r="G13334" s="53">
        <f t="array" ref="G13334">SUM(IF(A13334=A$5:A13334,IF(C13334=C$5:C13334,1,0),0))</f>
        <v>61</v>
      </c>
    </row>
    <row r="13335" spans="1:7" x14ac:dyDescent="0.25">
      <c r="A13335" s="52">
        <v>2020</v>
      </c>
      <c r="B13335" s="53" t="str">
        <f t="shared" si="416"/>
        <v>2020_IN62</v>
      </c>
      <c r="C13335" t="s">
        <v>369</v>
      </c>
      <c r="D13335" t="s">
        <v>473</v>
      </c>
      <c r="E13335" s="53" t="str">
        <f t="shared" si="417"/>
        <v>2020_INPERRY</v>
      </c>
      <c r="F13335">
        <v>510400</v>
      </c>
      <c r="G13335" s="53">
        <f t="array" ref="G13335">SUM(IF(A13335=A$5:A13335,IF(C13335=C$5:C13335,1,0),0))</f>
        <v>62</v>
      </c>
    </row>
    <row r="13336" spans="1:7" x14ac:dyDescent="0.25">
      <c r="A13336" s="52">
        <v>2020</v>
      </c>
      <c r="B13336" s="53" t="str">
        <f t="shared" si="416"/>
        <v>2020_IN63</v>
      </c>
      <c r="C13336" t="s">
        <v>369</v>
      </c>
      <c r="D13336" t="s">
        <v>277</v>
      </c>
      <c r="E13336" s="53" t="str">
        <f t="shared" si="417"/>
        <v>2020_INPIKE</v>
      </c>
      <c r="F13336">
        <v>510400</v>
      </c>
      <c r="G13336" s="53">
        <f t="array" ref="G13336">SUM(IF(A13336=A$5:A13336,IF(C13336=C$5:C13336,1,0),0))</f>
        <v>63</v>
      </c>
    </row>
    <row r="13337" spans="1:7" x14ac:dyDescent="0.25">
      <c r="A13337" s="52">
        <v>2020</v>
      </c>
      <c r="B13337" s="53" t="str">
        <f t="shared" si="416"/>
        <v>2020_IN64</v>
      </c>
      <c r="C13337" t="s">
        <v>369</v>
      </c>
      <c r="D13337" t="s">
        <v>879</v>
      </c>
      <c r="E13337" s="53" t="str">
        <f t="shared" si="417"/>
        <v>2020_INPORTER</v>
      </c>
      <c r="F13337">
        <v>510400</v>
      </c>
      <c r="G13337" s="53">
        <f t="array" ref="G13337">SUM(IF(A13337=A$5:A13337,IF(C13337=C$5:C13337,1,0),0))</f>
        <v>64</v>
      </c>
    </row>
    <row r="13338" spans="1:7" x14ac:dyDescent="0.25">
      <c r="A13338" s="52">
        <v>2020</v>
      </c>
      <c r="B13338" s="53" t="str">
        <f t="shared" si="416"/>
        <v>2020_IN65</v>
      </c>
      <c r="C13338" t="s">
        <v>369</v>
      </c>
      <c r="D13338" t="s">
        <v>880</v>
      </c>
      <c r="E13338" s="53" t="str">
        <f t="shared" si="417"/>
        <v>2020_INPOSEY</v>
      </c>
      <c r="F13338">
        <v>510400</v>
      </c>
      <c r="G13338" s="53">
        <f t="array" ref="G13338">SUM(IF(A13338=A$5:A13338,IF(C13338=C$5:C13338,1,0),0))</f>
        <v>65</v>
      </c>
    </row>
    <row r="13339" spans="1:7" x14ac:dyDescent="0.25">
      <c r="A13339" s="52">
        <v>2020</v>
      </c>
      <c r="B13339" s="53" t="str">
        <f t="shared" si="416"/>
        <v>2020_IN66</v>
      </c>
      <c r="C13339" t="s">
        <v>369</v>
      </c>
      <c r="D13339" t="s">
        <v>538</v>
      </c>
      <c r="E13339" s="53" t="str">
        <f t="shared" si="417"/>
        <v>2020_INPULASKI</v>
      </c>
      <c r="F13339">
        <v>510400</v>
      </c>
      <c r="G13339" s="53">
        <f t="array" ref="G13339">SUM(IF(A13339=A$5:A13339,IF(C13339=C$5:C13339,1,0),0))</f>
        <v>66</v>
      </c>
    </row>
    <row r="13340" spans="1:7" x14ac:dyDescent="0.25">
      <c r="A13340" s="52">
        <v>2020</v>
      </c>
      <c r="B13340" s="53" t="str">
        <f t="shared" si="416"/>
        <v>2020_IN67</v>
      </c>
      <c r="C13340" t="s">
        <v>369</v>
      </c>
      <c r="D13340" t="s">
        <v>264</v>
      </c>
      <c r="E13340" s="53" t="str">
        <f t="shared" si="417"/>
        <v>2020_INPUTNAM</v>
      </c>
      <c r="F13340">
        <v>510400</v>
      </c>
      <c r="G13340" s="53">
        <f t="array" ref="G13340">SUM(IF(A13340=A$5:A13340,IF(C13340=C$5:C13340,1,0),0))</f>
        <v>67</v>
      </c>
    </row>
    <row r="13341" spans="1:7" x14ac:dyDescent="0.25">
      <c r="A13341" s="52">
        <v>2020</v>
      </c>
      <c r="B13341" s="53" t="str">
        <f t="shared" si="416"/>
        <v>2020_IN68</v>
      </c>
      <c r="C13341" t="s">
        <v>369</v>
      </c>
      <c r="D13341" t="s">
        <v>475</v>
      </c>
      <c r="E13341" s="53" t="str">
        <f t="shared" si="417"/>
        <v>2020_INRANDOLPH</v>
      </c>
      <c r="F13341">
        <v>510400</v>
      </c>
      <c r="G13341" s="53">
        <f t="array" ref="G13341">SUM(IF(A13341=A$5:A13341,IF(C13341=C$5:C13341,1,0),0))</f>
        <v>68</v>
      </c>
    </row>
    <row r="13342" spans="1:7" x14ac:dyDescent="0.25">
      <c r="A13342" s="52">
        <v>2020</v>
      </c>
      <c r="B13342" s="53" t="str">
        <f t="shared" si="416"/>
        <v>2020_IN69</v>
      </c>
      <c r="C13342" t="s">
        <v>369</v>
      </c>
      <c r="D13342" t="s">
        <v>881</v>
      </c>
      <c r="E13342" s="53" t="str">
        <f t="shared" si="417"/>
        <v>2020_INRIPLEY</v>
      </c>
      <c r="F13342">
        <v>510400</v>
      </c>
      <c r="G13342" s="53">
        <f t="array" ref="G13342">SUM(IF(A13342=A$5:A13342,IF(C13342=C$5:C13342,1,0),0))</f>
        <v>69</v>
      </c>
    </row>
    <row r="13343" spans="1:7" x14ac:dyDescent="0.25">
      <c r="A13343" s="52">
        <v>2020</v>
      </c>
      <c r="B13343" s="53" t="str">
        <f t="shared" si="416"/>
        <v>2020_IN70</v>
      </c>
      <c r="C13343" t="s">
        <v>369</v>
      </c>
      <c r="D13343" t="s">
        <v>882</v>
      </c>
      <c r="E13343" s="53" t="str">
        <f t="shared" si="417"/>
        <v>2020_INRUSH</v>
      </c>
      <c r="F13343">
        <v>510400</v>
      </c>
      <c r="G13343" s="53">
        <f t="array" ref="G13343">SUM(IF(A13343=A$5:A13343,IF(C13343=C$5:C13343,1,0),0))</f>
        <v>70</v>
      </c>
    </row>
    <row r="13344" spans="1:7" x14ac:dyDescent="0.25">
      <c r="A13344" s="52">
        <v>2020</v>
      </c>
      <c r="B13344" s="53" t="str">
        <f t="shared" si="416"/>
        <v>2020_IN71</v>
      </c>
      <c r="C13344" t="s">
        <v>369</v>
      </c>
      <c r="D13344" t="s">
        <v>883</v>
      </c>
      <c r="E13344" s="53" t="str">
        <f t="shared" si="417"/>
        <v>2020_INST. JOSEPH</v>
      </c>
      <c r="F13344">
        <v>510400</v>
      </c>
      <c r="G13344" s="53">
        <f t="array" ref="G13344">SUM(IF(A13344=A$5:A13344,IF(C13344=C$5:C13344,1,0),0))</f>
        <v>71</v>
      </c>
    </row>
    <row r="13345" spans="1:7" x14ac:dyDescent="0.25">
      <c r="A13345" s="52">
        <v>2020</v>
      </c>
      <c r="B13345" s="53" t="str">
        <f t="shared" si="416"/>
        <v>2020_IN72</v>
      </c>
      <c r="C13345" t="s">
        <v>369</v>
      </c>
      <c r="D13345" t="s">
        <v>541</v>
      </c>
      <c r="E13345" s="53" t="str">
        <f t="shared" si="417"/>
        <v>2020_INSCOTT</v>
      </c>
      <c r="F13345">
        <v>510400</v>
      </c>
      <c r="G13345" s="53">
        <f t="array" ref="G13345">SUM(IF(A13345=A$5:A13345,IF(C13345=C$5:C13345,1,0),0))</f>
        <v>72</v>
      </c>
    </row>
    <row r="13346" spans="1:7" x14ac:dyDescent="0.25">
      <c r="A13346" s="52">
        <v>2020</v>
      </c>
      <c r="B13346" s="53" t="str">
        <f t="shared" ref="B13346:B13409" si="418">A13346&amp;"_"&amp;C13346&amp;G13346</f>
        <v>2020_IN73</v>
      </c>
      <c r="C13346" t="s">
        <v>369</v>
      </c>
      <c r="D13346" t="s">
        <v>478</v>
      </c>
      <c r="E13346" s="53" t="str">
        <f t="shared" si="417"/>
        <v>2020_INSHELBY</v>
      </c>
      <c r="F13346">
        <v>510400</v>
      </c>
      <c r="G13346" s="53">
        <f t="array" ref="G13346">SUM(IF(A13346=A$5:A13346,IF(C13346=C$5:C13346,1,0),0))</f>
        <v>73</v>
      </c>
    </row>
    <row r="13347" spans="1:7" x14ac:dyDescent="0.25">
      <c r="A13347" s="52">
        <v>2020</v>
      </c>
      <c r="B13347" s="53" t="str">
        <f t="shared" si="418"/>
        <v>2020_IN74</v>
      </c>
      <c r="C13347" t="s">
        <v>369</v>
      </c>
      <c r="D13347" t="s">
        <v>884</v>
      </c>
      <c r="E13347" s="53" t="str">
        <f t="shared" si="417"/>
        <v>2020_INSPENCER</v>
      </c>
      <c r="F13347">
        <v>510400</v>
      </c>
      <c r="G13347" s="53">
        <f t="array" ref="G13347">SUM(IF(A13347=A$5:A13347,IF(C13347=C$5:C13347,1,0),0))</f>
        <v>74</v>
      </c>
    </row>
    <row r="13348" spans="1:7" x14ac:dyDescent="0.25">
      <c r="A13348" s="52">
        <v>2020</v>
      </c>
      <c r="B13348" s="53" t="str">
        <f t="shared" si="418"/>
        <v>2020_IN75</v>
      </c>
      <c r="C13348" t="s">
        <v>369</v>
      </c>
      <c r="D13348" t="s">
        <v>885</v>
      </c>
      <c r="E13348" s="53" t="str">
        <f t="shared" si="417"/>
        <v>2020_INSTARKE</v>
      </c>
      <c r="F13348">
        <v>510400</v>
      </c>
      <c r="G13348" s="53">
        <f t="array" ref="G13348">SUM(IF(A13348=A$5:A13348,IF(C13348=C$5:C13348,1,0),0))</f>
        <v>75</v>
      </c>
    </row>
    <row r="13349" spans="1:7" x14ac:dyDescent="0.25">
      <c r="A13349" s="52">
        <v>2020</v>
      </c>
      <c r="B13349" s="53" t="str">
        <f t="shared" si="418"/>
        <v>2020_IN76</v>
      </c>
      <c r="C13349" t="s">
        <v>369</v>
      </c>
      <c r="D13349" t="s">
        <v>886</v>
      </c>
      <c r="E13349" s="53" t="str">
        <f t="shared" si="417"/>
        <v>2020_INSTEUBEN</v>
      </c>
      <c r="F13349">
        <v>510400</v>
      </c>
      <c r="G13349" s="53">
        <f t="array" ref="G13349">SUM(IF(A13349=A$5:A13349,IF(C13349=C$5:C13349,1,0),0))</f>
        <v>76</v>
      </c>
    </row>
    <row r="13350" spans="1:7" x14ac:dyDescent="0.25">
      <c r="A13350" s="52">
        <v>2020</v>
      </c>
      <c r="B13350" s="53" t="str">
        <f t="shared" si="418"/>
        <v>2020_IN77</v>
      </c>
      <c r="C13350" t="s">
        <v>369</v>
      </c>
      <c r="D13350" t="s">
        <v>887</v>
      </c>
      <c r="E13350" s="53" t="str">
        <f t="shared" si="417"/>
        <v>2020_INSULLIVAN</v>
      </c>
      <c r="F13350">
        <v>510400</v>
      </c>
      <c r="G13350" s="53">
        <f t="array" ref="G13350">SUM(IF(A13350=A$5:A13350,IF(C13350=C$5:C13350,1,0),0))</f>
        <v>77</v>
      </c>
    </row>
    <row r="13351" spans="1:7" x14ac:dyDescent="0.25">
      <c r="A13351" s="52">
        <v>2020</v>
      </c>
      <c r="B13351" s="53" t="str">
        <f t="shared" si="418"/>
        <v>2020_IN78</v>
      </c>
      <c r="C13351" t="s">
        <v>369</v>
      </c>
      <c r="D13351" t="s">
        <v>888</v>
      </c>
      <c r="E13351" s="53" t="str">
        <f t="shared" si="417"/>
        <v>2020_INSWITZERLAND</v>
      </c>
      <c r="F13351">
        <v>510400</v>
      </c>
      <c r="G13351" s="53">
        <f t="array" ref="G13351">SUM(IF(A13351=A$5:A13351,IF(C13351=C$5:C13351,1,0),0))</f>
        <v>78</v>
      </c>
    </row>
    <row r="13352" spans="1:7" x14ac:dyDescent="0.25">
      <c r="A13352" s="52">
        <v>2020</v>
      </c>
      <c r="B13352" s="53" t="str">
        <f t="shared" si="418"/>
        <v>2020_IN79</v>
      </c>
      <c r="C13352" t="s">
        <v>369</v>
      </c>
      <c r="D13352" t="s">
        <v>889</v>
      </c>
      <c r="E13352" s="53" t="str">
        <f t="shared" si="417"/>
        <v>2020_INTIPPECANOE</v>
      </c>
      <c r="F13352">
        <v>510400</v>
      </c>
      <c r="G13352" s="53">
        <f t="array" ref="G13352">SUM(IF(A13352=A$5:A13352,IF(C13352=C$5:C13352,1,0),0))</f>
        <v>79</v>
      </c>
    </row>
    <row r="13353" spans="1:7" x14ac:dyDescent="0.25">
      <c r="A13353" s="52">
        <v>2020</v>
      </c>
      <c r="B13353" s="53" t="str">
        <f t="shared" si="418"/>
        <v>2020_IN80</v>
      </c>
      <c r="C13353" t="s">
        <v>369</v>
      </c>
      <c r="D13353" t="s">
        <v>890</v>
      </c>
      <c r="E13353" s="53" t="str">
        <f t="shared" si="417"/>
        <v>2020_INTIPTON</v>
      </c>
      <c r="F13353">
        <v>510400</v>
      </c>
      <c r="G13353" s="53">
        <f t="array" ref="G13353">SUM(IF(A13353=A$5:A13353,IF(C13353=C$5:C13353,1,0),0))</f>
        <v>80</v>
      </c>
    </row>
    <row r="13354" spans="1:7" x14ac:dyDescent="0.25">
      <c r="A13354" s="52">
        <v>2020</v>
      </c>
      <c r="B13354" s="53" t="str">
        <f t="shared" si="418"/>
        <v>2020_IN81</v>
      </c>
      <c r="C13354" t="s">
        <v>369</v>
      </c>
      <c r="D13354" t="s">
        <v>258</v>
      </c>
      <c r="E13354" s="53" t="str">
        <f t="shared" si="417"/>
        <v>2020_INUNION</v>
      </c>
      <c r="F13354">
        <v>510400</v>
      </c>
      <c r="G13354" s="53">
        <f t="array" ref="G13354">SUM(IF(A13354=A$5:A13354,IF(C13354=C$5:C13354,1,0),0))</f>
        <v>81</v>
      </c>
    </row>
    <row r="13355" spans="1:7" x14ac:dyDescent="0.25">
      <c r="A13355" s="52">
        <v>2020</v>
      </c>
      <c r="B13355" s="53" t="str">
        <f t="shared" si="418"/>
        <v>2020_IN82</v>
      </c>
      <c r="C13355" t="s">
        <v>369</v>
      </c>
      <c r="D13355" t="s">
        <v>891</v>
      </c>
      <c r="E13355" s="53" t="str">
        <f t="shared" si="417"/>
        <v>2020_INVANDERBURGH</v>
      </c>
      <c r="F13355">
        <v>510400</v>
      </c>
      <c r="G13355" s="53">
        <f t="array" ref="G13355">SUM(IF(A13355=A$5:A13355,IF(C13355=C$5:C13355,1,0),0))</f>
        <v>82</v>
      </c>
    </row>
    <row r="13356" spans="1:7" x14ac:dyDescent="0.25">
      <c r="A13356" s="52">
        <v>2020</v>
      </c>
      <c r="B13356" s="53" t="str">
        <f t="shared" si="418"/>
        <v>2020_IN83</v>
      </c>
      <c r="C13356" t="s">
        <v>369</v>
      </c>
      <c r="D13356" t="s">
        <v>892</v>
      </c>
      <c r="E13356" s="53" t="str">
        <f t="shared" si="417"/>
        <v>2020_INVERMILLION</v>
      </c>
      <c r="F13356">
        <v>510400</v>
      </c>
      <c r="G13356" s="53">
        <f t="array" ref="G13356">SUM(IF(A13356=A$5:A13356,IF(C13356=C$5:C13356,1,0),0))</f>
        <v>83</v>
      </c>
    </row>
    <row r="13357" spans="1:7" x14ac:dyDescent="0.25">
      <c r="A13357" s="52">
        <v>2020</v>
      </c>
      <c r="B13357" s="53" t="str">
        <f t="shared" si="418"/>
        <v>2020_IN84</v>
      </c>
      <c r="C13357" t="s">
        <v>369</v>
      </c>
      <c r="D13357" t="s">
        <v>893</v>
      </c>
      <c r="E13357" s="53" t="str">
        <f t="shared" si="417"/>
        <v>2020_INVIGO</v>
      </c>
      <c r="F13357">
        <v>510400</v>
      </c>
      <c r="G13357" s="53">
        <f t="array" ref="G13357">SUM(IF(A13357=A$5:A13357,IF(C13357=C$5:C13357,1,0),0))</f>
        <v>84</v>
      </c>
    </row>
    <row r="13358" spans="1:7" x14ac:dyDescent="0.25">
      <c r="A13358" s="52">
        <v>2020</v>
      </c>
      <c r="B13358" s="53" t="str">
        <f t="shared" si="418"/>
        <v>2020_IN85</v>
      </c>
      <c r="C13358" t="s">
        <v>369</v>
      </c>
      <c r="D13358" t="s">
        <v>853</v>
      </c>
      <c r="E13358" s="53" t="str">
        <f t="shared" si="417"/>
        <v>2020_INWABASH</v>
      </c>
      <c r="F13358">
        <v>510400</v>
      </c>
      <c r="G13358" s="53">
        <f t="array" ref="G13358">SUM(IF(A13358=A$5:A13358,IF(C13358=C$5:C13358,1,0),0))</f>
        <v>85</v>
      </c>
    </row>
    <row r="13359" spans="1:7" x14ac:dyDescent="0.25">
      <c r="A13359" s="52">
        <v>2020</v>
      </c>
      <c r="B13359" s="53" t="str">
        <f t="shared" si="418"/>
        <v>2020_IN86</v>
      </c>
      <c r="C13359" t="s">
        <v>369</v>
      </c>
      <c r="D13359" t="s">
        <v>336</v>
      </c>
      <c r="E13359" s="53" t="str">
        <f t="shared" si="417"/>
        <v>2020_INWARREN</v>
      </c>
      <c r="F13359">
        <v>510400</v>
      </c>
      <c r="G13359" s="53">
        <f t="array" ref="G13359">SUM(IF(A13359=A$5:A13359,IF(C13359=C$5:C13359,1,0),0))</f>
        <v>86</v>
      </c>
    </row>
    <row r="13360" spans="1:7" x14ac:dyDescent="0.25">
      <c r="A13360" s="52">
        <v>2020</v>
      </c>
      <c r="B13360" s="53" t="str">
        <f t="shared" si="418"/>
        <v>2020_IN87</v>
      </c>
      <c r="C13360" t="s">
        <v>369</v>
      </c>
      <c r="D13360" t="s">
        <v>894</v>
      </c>
      <c r="E13360" s="53" t="str">
        <f t="shared" si="417"/>
        <v>2020_INWARRICK</v>
      </c>
      <c r="F13360">
        <v>510400</v>
      </c>
      <c r="G13360" s="53">
        <f t="array" ref="G13360">SUM(IF(A13360=A$5:A13360,IF(C13360=C$5:C13360,1,0),0))</f>
        <v>87</v>
      </c>
    </row>
    <row r="13361" spans="1:7" x14ac:dyDescent="0.25">
      <c r="A13361" s="52">
        <v>2020</v>
      </c>
      <c r="B13361" s="53" t="str">
        <f t="shared" si="418"/>
        <v>2020_IN88</v>
      </c>
      <c r="C13361" t="s">
        <v>369</v>
      </c>
      <c r="D13361" t="s">
        <v>125</v>
      </c>
      <c r="E13361" s="53" t="str">
        <f t="shared" si="417"/>
        <v>2020_INWASHINGTON</v>
      </c>
      <c r="F13361">
        <v>510400</v>
      </c>
      <c r="G13361" s="53">
        <f t="array" ref="G13361">SUM(IF(A13361=A$5:A13361,IF(C13361=C$5:C13361,1,0),0))</f>
        <v>88</v>
      </c>
    </row>
    <row r="13362" spans="1:7" x14ac:dyDescent="0.25">
      <c r="A13362" s="52">
        <v>2020</v>
      </c>
      <c r="B13362" s="53" t="str">
        <f t="shared" si="418"/>
        <v>2020_IN89</v>
      </c>
      <c r="C13362" t="s">
        <v>369</v>
      </c>
      <c r="D13362" t="s">
        <v>770</v>
      </c>
      <c r="E13362" s="53" t="str">
        <f t="shared" si="417"/>
        <v>2020_INWAYNE</v>
      </c>
      <c r="F13362">
        <v>510400</v>
      </c>
      <c r="G13362" s="53">
        <f t="array" ref="G13362">SUM(IF(A13362=A$5:A13362,IF(C13362=C$5:C13362,1,0),0))</f>
        <v>89</v>
      </c>
    </row>
    <row r="13363" spans="1:7" x14ac:dyDescent="0.25">
      <c r="A13363" s="52">
        <v>2020</v>
      </c>
      <c r="B13363" s="53" t="str">
        <f t="shared" si="418"/>
        <v>2020_IN90</v>
      </c>
      <c r="C13363" t="s">
        <v>369</v>
      </c>
      <c r="D13363" t="s">
        <v>895</v>
      </c>
      <c r="E13363" s="53" t="str">
        <f t="shared" si="417"/>
        <v>2020_INWELLS</v>
      </c>
      <c r="F13363">
        <v>510400</v>
      </c>
      <c r="G13363" s="53">
        <f t="array" ref="G13363">SUM(IF(A13363=A$5:A13363,IF(C13363=C$5:C13363,1,0),0))</f>
        <v>90</v>
      </c>
    </row>
    <row r="13364" spans="1:7" x14ac:dyDescent="0.25">
      <c r="A13364" s="52">
        <v>2020</v>
      </c>
      <c r="B13364" s="53" t="str">
        <f t="shared" si="418"/>
        <v>2020_IN91</v>
      </c>
      <c r="C13364" t="s">
        <v>369</v>
      </c>
      <c r="D13364" t="s">
        <v>548</v>
      </c>
      <c r="E13364" s="53" t="str">
        <f t="shared" si="417"/>
        <v>2020_INWHITE</v>
      </c>
      <c r="F13364">
        <v>510400</v>
      </c>
      <c r="G13364" s="53">
        <f t="array" ref="G13364">SUM(IF(A13364=A$5:A13364,IF(C13364=C$5:C13364,1,0),0))</f>
        <v>91</v>
      </c>
    </row>
    <row r="13365" spans="1:7" x14ac:dyDescent="0.25">
      <c r="A13365" s="52">
        <v>2020</v>
      </c>
      <c r="B13365" s="53" t="str">
        <f t="shared" si="418"/>
        <v>2020_IN92</v>
      </c>
      <c r="C13365" t="s">
        <v>369</v>
      </c>
      <c r="D13365" t="s">
        <v>896</v>
      </c>
      <c r="E13365" s="53" t="str">
        <f t="shared" si="417"/>
        <v>2020_INWHITLEY</v>
      </c>
      <c r="F13365">
        <v>510400</v>
      </c>
      <c r="G13365" s="53">
        <f t="array" ref="G13365">SUM(IF(A13365=A$5:A13365,IF(C13365=C$5:C13365,1,0),0))</f>
        <v>92</v>
      </c>
    </row>
    <row r="13366" spans="1:7" x14ac:dyDescent="0.25">
      <c r="A13366" s="52">
        <v>2020</v>
      </c>
      <c r="B13366" s="53" t="str">
        <f t="shared" si="418"/>
        <v>2020_IA1</v>
      </c>
      <c r="C13366" t="s">
        <v>370</v>
      </c>
      <c r="D13366" t="s">
        <v>897</v>
      </c>
      <c r="E13366" s="53" t="str">
        <f t="shared" si="417"/>
        <v>2020_IAADAIR</v>
      </c>
      <c r="F13366">
        <v>510400</v>
      </c>
      <c r="G13366" s="53">
        <f t="array" ref="G13366">SUM(IF(A13366=A$5:A13366,IF(C13366=C$5:C13366,1,0),0))</f>
        <v>1</v>
      </c>
    </row>
    <row r="13367" spans="1:7" x14ac:dyDescent="0.25">
      <c r="A13367" s="52">
        <v>2020</v>
      </c>
      <c r="B13367" s="53" t="str">
        <f t="shared" si="418"/>
        <v>2020_IA2</v>
      </c>
      <c r="C13367" t="s">
        <v>370</v>
      </c>
      <c r="D13367" t="s">
        <v>184</v>
      </c>
      <c r="E13367" s="53" t="str">
        <f t="shared" si="417"/>
        <v>2020_IAADAMS</v>
      </c>
      <c r="F13367">
        <v>510400</v>
      </c>
      <c r="G13367" s="53">
        <f t="array" ref="G13367">SUM(IF(A13367=A$5:A13367,IF(C13367=C$5:C13367,1,0),0))</f>
        <v>2</v>
      </c>
    </row>
    <row r="13368" spans="1:7" x14ac:dyDescent="0.25">
      <c r="A13368" s="52">
        <v>2020</v>
      </c>
      <c r="B13368" s="53" t="str">
        <f t="shared" si="418"/>
        <v>2020_IA3</v>
      </c>
      <c r="C13368" t="s">
        <v>370</v>
      </c>
      <c r="D13368" t="s">
        <v>898</v>
      </c>
      <c r="E13368" s="53" t="str">
        <f t="shared" si="417"/>
        <v>2020_IAALLAMAKEE</v>
      </c>
      <c r="F13368">
        <v>510400</v>
      </c>
      <c r="G13368" s="53">
        <f t="array" ref="G13368">SUM(IF(A13368=A$5:A13368,IF(C13368=C$5:C13368,1,0),0))</f>
        <v>3</v>
      </c>
    </row>
    <row r="13369" spans="1:7" x14ac:dyDescent="0.25">
      <c r="A13369" s="52">
        <v>2020</v>
      </c>
      <c r="B13369" s="53" t="str">
        <f t="shared" si="418"/>
        <v>2020_IA4</v>
      </c>
      <c r="C13369" t="s">
        <v>370</v>
      </c>
      <c r="D13369" t="s">
        <v>899</v>
      </c>
      <c r="E13369" s="53" t="str">
        <f t="shared" si="417"/>
        <v>2020_IAAPPANOOSE</v>
      </c>
      <c r="F13369">
        <v>510400</v>
      </c>
      <c r="G13369" s="53">
        <f t="array" ref="G13369">SUM(IF(A13369=A$5:A13369,IF(C13369=C$5:C13369,1,0),0))</f>
        <v>4</v>
      </c>
    </row>
    <row r="13370" spans="1:7" x14ac:dyDescent="0.25">
      <c r="A13370" s="52">
        <v>2020</v>
      </c>
      <c r="B13370" s="53" t="str">
        <f t="shared" si="418"/>
        <v>2020_IA5</v>
      </c>
      <c r="C13370" t="s">
        <v>370</v>
      </c>
      <c r="D13370" t="s">
        <v>900</v>
      </c>
      <c r="E13370" s="53" t="str">
        <f t="shared" si="417"/>
        <v>2020_IAAUDUBON</v>
      </c>
      <c r="F13370">
        <v>510400</v>
      </c>
      <c r="G13370" s="53">
        <f t="array" ref="G13370">SUM(IF(A13370=A$5:A13370,IF(C13370=C$5:C13370,1,0),0))</f>
        <v>5</v>
      </c>
    </row>
    <row r="13371" spans="1:7" x14ac:dyDescent="0.25">
      <c r="A13371" s="52">
        <v>2020</v>
      </c>
      <c r="B13371" s="53" t="str">
        <f t="shared" si="418"/>
        <v>2020_IA6</v>
      </c>
      <c r="C13371" t="s">
        <v>370</v>
      </c>
      <c r="D13371" t="s">
        <v>503</v>
      </c>
      <c r="E13371" s="53" t="str">
        <f t="shared" si="417"/>
        <v>2020_IABENTON</v>
      </c>
      <c r="F13371">
        <v>510400</v>
      </c>
      <c r="G13371" s="53">
        <f t="array" ref="G13371">SUM(IF(A13371=A$5:A13371,IF(C13371=C$5:C13371,1,0),0))</f>
        <v>6</v>
      </c>
    </row>
    <row r="13372" spans="1:7" x14ac:dyDescent="0.25">
      <c r="A13372" s="52">
        <v>2020</v>
      </c>
      <c r="B13372" s="53" t="str">
        <f t="shared" si="418"/>
        <v>2020_IA7</v>
      </c>
      <c r="C13372" t="s">
        <v>370</v>
      </c>
      <c r="D13372" t="s">
        <v>901</v>
      </c>
      <c r="E13372" s="53" t="str">
        <f t="shared" si="417"/>
        <v>2020_IABLACK HAWK</v>
      </c>
      <c r="F13372">
        <v>510400</v>
      </c>
      <c r="G13372" s="53">
        <f t="array" ref="G13372">SUM(IF(A13372=A$5:A13372,IF(C13372=C$5:C13372,1,0),0))</f>
        <v>7</v>
      </c>
    </row>
    <row r="13373" spans="1:7" x14ac:dyDescent="0.25">
      <c r="A13373" s="52">
        <v>2020</v>
      </c>
      <c r="B13373" s="53" t="str">
        <f t="shared" si="418"/>
        <v>2020_IA8</v>
      </c>
      <c r="C13373" t="s">
        <v>370</v>
      </c>
      <c r="D13373" t="s">
        <v>504</v>
      </c>
      <c r="E13373" s="53" t="str">
        <f t="shared" si="417"/>
        <v>2020_IABOONE</v>
      </c>
      <c r="F13373">
        <v>510400</v>
      </c>
      <c r="G13373" s="53">
        <f t="array" ref="G13373">SUM(IF(A13373=A$5:A13373,IF(C13373=C$5:C13373,1,0),0))</f>
        <v>8</v>
      </c>
    </row>
    <row r="13374" spans="1:7" x14ac:dyDescent="0.25">
      <c r="A13374" s="52">
        <v>2020</v>
      </c>
      <c r="B13374" s="53" t="str">
        <f t="shared" si="418"/>
        <v>2020_IA9</v>
      </c>
      <c r="C13374" t="s">
        <v>370</v>
      </c>
      <c r="D13374" t="s">
        <v>902</v>
      </c>
      <c r="E13374" s="53" t="str">
        <f t="shared" si="417"/>
        <v>2020_IABREMER</v>
      </c>
      <c r="F13374">
        <v>510400</v>
      </c>
      <c r="G13374" s="53">
        <f t="array" ref="G13374">SUM(IF(A13374=A$5:A13374,IF(C13374=C$5:C13374,1,0),0))</f>
        <v>9</v>
      </c>
    </row>
    <row r="13375" spans="1:7" x14ac:dyDescent="0.25">
      <c r="A13375" s="52">
        <v>2020</v>
      </c>
      <c r="B13375" s="53" t="str">
        <f t="shared" si="418"/>
        <v>2020_IA10</v>
      </c>
      <c r="C13375" t="s">
        <v>370</v>
      </c>
      <c r="D13375" t="s">
        <v>903</v>
      </c>
      <c r="E13375" s="53" t="str">
        <f t="shared" si="417"/>
        <v>2020_IABUCHANAN</v>
      </c>
      <c r="F13375">
        <v>510400</v>
      </c>
      <c r="G13375" s="53">
        <f t="array" ref="G13375">SUM(IF(A13375=A$5:A13375,IF(C13375=C$5:C13375,1,0),0))</f>
        <v>10</v>
      </c>
    </row>
    <row r="13376" spans="1:7" x14ac:dyDescent="0.25">
      <c r="A13376" s="52">
        <v>2020</v>
      </c>
      <c r="B13376" s="53" t="str">
        <f t="shared" si="418"/>
        <v>2020_IA11</v>
      </c>
      <c r="C13376" t="s">
        <v>370</v>
      </c>
      <c r="D13376" t="s">
        <v>904</v>
      </c>
      <c r="E13376" s="53" t="str">
        <f t="shared" si="417"/>
        <v>2020_IABUENA VISTA</v>
      </c>
      <c r="F13376">
        <v>510400</v>
      </c>
      <c r="G13376" s="53">
        <f t="array" ref="G13376">SUM(IF(A13376=A$5:A13376,IF(C13376=C$5:C13376,1,0),0))</f>
        <v>11</v>
      </c>
    </row>
    <row r="13377" spans="1:7" x14ac:dyDescent="0.25">
      <c r="A13377" s="52">
        <v>2020</v>
      </c>
      <c r="B13377" s="53" t="str">
        <f t="shared" si="418"/>
        <v>2020_IA12</v>
      </c>
      <c r="C13377" t="s">
        <v>370</v>
      </c>
      <c r="D13377" t="s">
        <v>433</v>
      </c>
      <c r="E13377" s="53" t="str">
        <f t="shared" si="417"/>
        <v>2020_IABUTLER</v>
      </c>
      <c r="F13377">
        <v>510400</v>
      </c>
      <c r="G13377" s="53">
        <f t="array" ref="G13377">SUM(IF(A13377=A$5:A13377,IF(C13377=C$5:C13377,1,0),0))</f>
        <v>12</v>
      </c>
    </row>
    <row r="13378" spans="1:7" x14ac:dyDescent="0.25">
      <c r="A13378" s="52">
        <v>2020</v>
      </c>
      <c r="B13378" s="53" t="str">
        <f t="shared" si="418"/>
        <v>2020_IA13</v>
      </c>
      <c r="C13378" t="s">
        <v>370</v>
      </c>
      <c r="D13378" t="s">
        <v>434</v>
      </c>
      <c r="E13378" s="53" t="str">
        <f t="shared" si="417"/>
        <v>2020_IACALHOUN</v>
      </c>
      <c r="F13378">
        <v>510400</v>
      </c>
      <c r="G13378" s="53">
        <f t="array" ref="G13378">SUM(IF(A13378=A$5:A13378,IF(C13378=C$5:C13378,1,0),0))</f>
        <v>13</v>
      </c>
    </row>
    <row r="13379" spans="1:7" x14ac:dyDescent="0.25">
      <c r="A13379" s="52">
        <v>2020</v>
      </c>
      <c r="B13379" s="53" t="str">
        <f t="shared" si="418"/>
        <v>2020_IA14</v>
      </c>
      <c r="C13379" t="s">
        <v>370</v>
      </c>
      <c r="D13379" t="s">
        <v>227</v>
      </c>
      <c r="E13379" s="53" t="str">
        <f t="shared" si="417"/>
        <v>2020_IACARROLL</v>
      </c>
      <c r="F13379">
        <v>510400</v>
      </c>
      <c r="G13379" s="53">
        <f t="array" ref="G13379">SUM(IF(A13379=A$5:A13379,IF(C13379=C$5:C13379,1,0),0))</f>
        <v>14</v>
      </c>
    </row>
    <row r="13380" spans="1:7" x14ac:dyDescent="0.25">
      <c r="A13380" s="52">
        <v>2020</v>
      </c>
      <c r="B13380" s="53" t="str">
        <f t="shared" si="418"/>
        <v>2020_IA15</v>
      </c>
      <c r="C13380" t="s">
        <v>370</v>
      </c>
      <c r="D13380" t="s">
        <v>810</v>
      </c>
      <c r="E13380" s="53" t="str">
        <f t="shared" si="417"/>
        <v>2020_IACASS</v>
      </c>
      <c r="F13380">
        <v>510400</v>
      </c>
      <c r="G13380" s="53">
        <f t="array" ref="G13380">SUM(IF(A13380=A$5:A13380,IF(C13380=C$5:C13380,1,0),0))</f>
        <v>15</v>
      </c>
    </row>
    <row r="13381" spans="1:7" x14ac:dyDescent="0.25">
      <c r="A13381" s="52">
        <v>2020</v>
      </c>
      <c r="B13381" s="53" t="str">
        <f t="shared" si="418"/>
        <v>2020_IA16</v>
      </c>
      <c r="C13381" t="s">
        <v>370</v>
      </c>
      <c r="D13381" t="s">
        <v>905</v>
      </c>
      <c r="E13381" s="53" t="str">
        <f t="shared" si="417"/>
        <v>2020_IACEDAR</v>
      </c>
      <c r="F13381">
        <v>510400</v>
      </c>
      <c r="G13381" s="53">
        <f t="array" ref="G13381">SUM(IF(A13381=A$5:A13381,IF(C13381=C$5:C13381,1,0),0))</f>
        <v>16</v>
      </c>
    </row>
    <row r="13382" spans="1:7" x14ac:dyDescent="0.25">
      <c r="A13382" s="52">
        <v>2020</v>
      </c>
      <c r="B13382" s="53" t="str">
        <f t="shared" si="418"/>
        <v>2020_IA17</v>
      </c>
      <c r="C13382" t="s">
        <v>370</v>
      </c>
      <c r="D13382" t="s">
        <v>906</v>
      </c>
      <c r="E13382" s="53" t="str">
        <f t="shared" ref="E13382:E13445" si="419">A13382&amp;"_"&amp;C13382&amp;D13382</f>
        <v>2020_IACERRO GORDO</v>
      </c>
      <c r="F13382">
        <v>510400</v>
      </c>
      <c r="G13382" s="53">
        <f t="array" ref="G13382">SUM(IF(A13382=A$5:A13382,IF(C13382=C$5:C13382,1,0),0))</f>
        <v>17</v>
      </c>
    </row>
    <row r="13383" spans="1:7" x14ac:dyDescent="0.25">
      <c r="A13383" s="52">
        <v>2020</v>
      </c>
      <c r="B13383" s="53" t="str">
        <f t="shared" si="418"/>
        <v>2020_IA18</v>
      </c>
      <c r="C13383" t="s">
        <v>370</v>
      </c>
      <c r="D13383" t="s">
        <v>436</v>
      </c>
      <c r="E13383" s="53" t="str">
        <f t="shared" si="419"/>
        <v>2020_IACHEROKEE</v>
      </c>
      <c r="F13383">
        <v>510400</v>
      </c>
      <c r="G13383" s="53">
        <f t="array" ref="G13383">SUM(IF(A13383=A$5:A13383,IF(C13383=C$5:C13383,1,0),0))</f>
        <v>18</v>
      </c>
    </row>
    <row r="13384" spans="1:7" x14ac:dyDescent="0.25">
      <c r="A13384" s="52">
        <v>2020</v>
      </c>
      <c r="B13384" s="53" t="str">
        <f t="shared" si="418"/>
        <v>2020_IA19</v>
      </c>
      <c r="C13384" t="s">
        <v>370</v>
      </c>
      <c r="D13384" t="s">
        <v>907</v>
      </c>
      <c r="E13384" s="53" t="str">
        <f t="shared" si="419"/>
        <v>2020_IACHICKASAW</v>
      </c>
      <c r="F13384">
        <v>510400</v>
      </c>
      <c r="G13384" s="53">
        <f t="array" ref="G13384">SUM(IF(A13384=A$5:A13384,IF(C13384=C$5:C13384,1,0),0))</f>
        <v>19</v>
      </c>
    </row>
    <row r="13385" spans="1:7" x14ac:dyDescent="0.25">
      <c r="A13385" s="52">
        <v>2020</v>
      </c>
      <c r="B13385" s="53" t="str">
        <f t="shared" si="418"/>
        <v>2020_IA20</v>
      </c>
      <c r="C13385" t="s">
        <v>370</v>
      </c>
      <c r="D13385" t="s">
        <v>308</v>
      </c>
      <c r="E13385" s="53" t="str">
        <f t="shared" si="419"/>
        <v>2020_IACLARKE</v>
      </c>
      <c r="F13385">
        <v>510400</v>
      </c>
      <c r="G13385" s="53">
        <f t="array" ref="G13385">SUM(IF(A13385=A$5:A13385,IF(C13385=C$5:C13385,1,0),0))</f>
        <v>20</v>
      </c>
    </row>
    <row r="13386" spans="1:7" x14ac:dyDescent="0.25">
      <c r="A13386" s="52">
        <v>2020</v>
      </c>
      <c r="B13386" s="53" t="str">
        <f t="shared" si="418"/>
        <v>2020_IA21</v>
      </c>
      <c r="C13386" t="s">
        <v>370</v>
      </c>
      <c r="D13386" t="s">
        <v>439</v>
      </c>
      <c r="E13386" s="53" t="str">
        <f t="shared" si="419"/>
        <v>2020_IACLAY</v>
      </c>
      <c r="F13386">
        <v>510400</v>
      </c>
      <c r="G13386" s="53">
        <f t="array" ref="G13386">SUM(IF(A13386=A$5:A13386,IF(C13386=C$5:C13386,1,0),0))</f>
        <v>21</v>
      </c>
    </row>
    <row r="13387" spans="1:7" x14ac:dyDescent="0.25">
      <c r="A13387" s="52">
        <v>2020</v>
      </c>
      <c r="B13387" s="53" t="str">
        <f t="shared" si="418"/>
        <v>2020_IA22</v>
      </c>
      <c r="C13387" t="s">
        <v>370</v>
      </c>
      <c r="D13387" t="s">
        <v>693</v>
      </c>
      <c r="E13387" s="53" t="str">
        <f t="shared" si="419"/>
        <v>2020_IACLAYTON</v>
      </c>
      <c r="F13387">
        <v>510400</v>
      </c>
      <c r="G13387" s="53">
        <f t="array" ref="G13387">SUM(IF(A13387=A$5:A13387,IF(C13387=C$5:C13387,1,0),0))</f>
        <v>22</v>
      </c>
    </row>
    <row r="13388" spans="1:7" x14ac:dyDescent="0.25">
      <c r="A13388" s="52">
        <v>2020</v>
      </c>
      <c r="B13388" s="53" t="str">
        <f t="shared" si="418"/>
        <v>2020_IA23</v>
      </c>
      <c r="C13388" t="s">
        <v>370</v>
      </c>
      <c r="D13388" t="s">
        <v>813</v>
      </c>
      <c r="E13388" s="53" t="str">
        <f t="shared" si="419"/>
        <v>2020_IACLINTON</v>
      </c>
      <c r="F13388">
        <v>510400</v>
      </c>
      <c r="G13388" s="53">
        <f t="array" ref="G13388">SUM(IF(A13388=A$5:A13388,IF(C13388=C$5:C13388,1,0),0))</f>
        <v>23</v>
      </c>
    </row>
    <row r="13389" spans="1:7" x14ac:dyDescent="0.25">
      <c r="A13389" s="52">
        <v>2020</v>
      </c>
      <c r="B13389" s="53" t="str">
        <f t="shared" si="418"/>
        <v>2020_IA24</v>
      </c>
      <c r="C13389" t="s">
        <v>370</v>
      </c>
      <c r="D13389" t="s">
        <v>512</v>
      </c>
      <c r="E13389" s="53" t="str">
        <f t="shared" si="419"/>
        <v>2020_IACRAWFORD</v>
      </c>
      <c r="F13389">
        <v>510400</v>
      </c>
      <c r="G13389" s="53">
        <f t="array" ref="G13389">SUM(IF(A13389=A$5:A13389,IF(C13389=C$5:C13389,1,0),0))</f>
        <v>24</v>
      </c>
    </row>
    <row r="13390" spans="1:7" x14ac:dyDescent="0.25">
      <c r="A13390" s="52">
        <v>2020</v>
      </c>
      <c r="B13390" s="53" t="str">
        <f t="shared" si="418"/>
        <v>2020_IA25</v>
      </c>
      <c r="C13390" t="s">
        <v>370</v>
      </c>
      <c r="D13390" t="s">
        <v>449</v>
      </c>
      <c r="E13390" s="53" t="str">
        <f t="shared" si="419"/>
        <v>2020_IADALLAS</v>
      </c>
      <c r="F13390">
        <v>510400</v>
      </c>
      <c r="G13390" s="53">
        <f t="array" ref="G13390">SUM(IF(A13390=A$5:A13390,IF(C13390=C$5:C13390,1,0),0))</f>
        <v>25</v>
      </c>
    </row>
    <row r="13391" spans="1:7" x14ac:dyDescent="0.25">
      <c r="A13391" s="52">
        <v>2020</v>
      </c>
      <c r="B13391" s="53" t="str">
        <f t="shared" si="418"/>
        <v>2020_IA26</v>
      </c>
      <c r="C13391" t="s">
        <v>370</v>
      </c>
      <c r="D13391" t="s">
        <v>908</v>
      </c>
      <c r="E13391" s="53" t="str">
        <f t="shared" si="419"/>
        <v>2020_IADAVIS</v>
      </c>
      <c r="F13391">
        <v>510400</v>
      </c>
      <c r="G13391" s="53">
        <f t="array" ref="G13391">SUM(IF(A13391=A$5:A13391,IF(C13391=C$5:C13391,1,0),0))</f>
        <v>26</v>
      </c>
    </row>
    <row r="13392" spans="1:7" x14ac:dyDescent="0.25">
      <c r="A13392" s="52">
        <v>2020</v>
      </c>
      <c r="B13392" s="53" t="str">
        <f t="shared" si="418"/>
        <v>2020_IA27</v>
      </c>
      <c r="C13392" t="s">
        <v>370</v>
      </c>
      <c r="D13392" t="s">
        <v>702</v>
      </c>
      <c r="E13392" s="53" t="str">
        <f t="shared" si="419"/>
        <v>2020_IADECATUR</v>
      </c>
      <c r="F13392">
        <v>510400</v>
      </c>
      <c r="G13392" s="53">
        <f t="array" ref="G13392">SUM(IF(A13392=A$5:A13392,IF(C13392=C$5:C13392,1,0),0))</f>
        <v>27</v>
      </c>
    </row>
    <row r="13393" spans="1:7" x14ac:dyDescent="0.25">
      <c r="A13393" s="52">
        <v>2020</v>
      </c>
      <c r="B13393" s="53" t="str">
        <f t="shared" si="418"/>
        <v>2020_IA28</v>
      </c>
      <c r="C13393" t="s">
        <v>370</v>
      </c>
      <c r="D13393" t="s">
        <v>85</v>
      </c>
      <c r="E13393" s="53" t="str">
        <f t="shared" si="419"/>
        <v>2020_IADELAWARE</v>
      </c>
      <c r="F13393">
        <v>510400</v>
      </c>
      <c r="G13393" s="53">
        <f t="array" ref="G13393">SUM(IF(A13393=A$5:A13393,IF(C13393=C$5:C13393,1,0),0))</f>
        <v>28</v>
      </c>
    </row>
    <row r="13394" spans="1:7" x14ac:dyDescent="0.25">
      <c r="A13394" s="52">
        <v>2020</v>
      </c>
      <c r="B13394" s="53" t="str">
        <f t="shared" si="418"/>
        <v>2020_IA29</v>
      </c>
      <c r="C13394" t="s">
        <v>370</v>
      </c>
      <c r="D13394" t="s">
        <v>909</v>
      </c>
      <c r="E13394" s="53" t="str">
        <f t="shared" si="419"/>
        <v>2020_IADES MOINES</v>
      </c>
      <c r="F13394">
        <v>510400</v>
      </c>
      <c r="G13394" s="53">
        <f t="array" ref="G13394">SUM(IF(A13394=A$5:A13394,IF(C13394=C$5:C13394,1,0),0))</f>
        <v>29</v>
      </c>
    </row>
    <row r="13395" spans="1:7" x14ac:dyDescent="0.25">
      <c r="A13395" s="52">
        <v>2020</v>
      </c>
      <c r="B13395" s="53" t="str">
        <f t="shared" si="418"/>
        <v>2020_IA30</v>
      </c>
      <c r="C13395" t="s">
        <v>370</v>
      </c>
      <c r="D13395" t="s">
        <v>910</v>
      </c>
      <c r="E13395" s="53" t="str">
        <f t="shared" si="419"/>
        <v>2020_IADICKINSON</v>
      </c>
      <c r="F13395">
        <v>510400</v>
      </c>
      <c r="G13395" s="53">
        <f t="array" ref="G13395">SUM(IF(A13395=A$5:A13395,IF(C13395=C$5:C13395,1,0),0))</f>
        <v>30</v>
      </c>
    </row>
    <row r="13396" spans="1:7" x14ac:dyDescent="0.25">
      <c r="A13396" s="52">
        <v>2020</v>
      </c>
      <c r="B13396" s="53" t="str">
        <f t="shared" si="418"/>
        <v>2020_IA31</v>
      </c>
      <c r="C13396" t="s">
        <v>370</v>
      </c>
      <c r="D13396" t="s">
        <v>911</v>
      </c>
      <c r="E13396" s="53" t="str">
        <f t="shared" si="419"/>
        <v>2020_IADUBUQUE</v>
      </c>
      <c r="F13396">
        <v>510400</v>
      </c>
      <c r="G13396" s="53">
        <f t="array" ref="G13396">SUM(IF(A13396=A$5:A13396,IF(C13396=C$5:C13396,1,0),0))</f>
        <v>31</v>
      </c>
    </row>
    <row r="13397" spans="1:7" x14ac:dyDescent="0.25">
      <c r="A13397" s="52">
        <v>2020</v>
      </c>
      <c r="B13397" s="53" t="str">
        <f t="shared" si="418"/>
        <v>2020_IA32</v>
      </c>
      <c r="C13397" t="s">
        <v>370</v>
      </c>
      <c r="D13397" t="s">
        <v>912</v>
      </c>
      <c r="E13397" s="53" t="str">
        <f t="shared" si="419"/>
        <v>2020_IAEMMET</v>
      </c>
      <c r="F13397">
        <v>510400</v>
      </c>
      <c r="G13397" s="53">
        <f t="array" ref="G13397">SUM(IF(A13397=A$5:A13397,IF(C13397=C$5:C13397,1,0),0))</f>
        <v>32</v>
      </c>
    </row>
    <row r="13398" spans="1:7" x14ac:dyDescent="0.25">
      <c r="A13398" s="52">
        <v>2020</v>
      </c>
      <c r="B13398" s="53" t="str">
        <f t="shared" si="418"/>
        <v>2020_IA33</v>
      </c>
      <c r="C13398" t="s">
        <v>370</v>
      </c>
      <c r="D13398" t="s">
        <v>454</v>
      </c>
      <c r="E13398" s="53" t="str">
        <f t="shared" si="419"/>
        <v>2020_IAFAYETTE</v>
      </c>
      <c r="F13398">
        <v>510400</v>
      </c>
      <c r="G13398" s="53">
        <f t="array" ref="G13398">SUM(IF(A13398=A$5:A13398,IF(C13398=C$5:C13398,1,0),0))</f>
        <v>33</v>
      </c>
    </row>
    <row r="13399" spans="1:7" x14ac:dyDescent="0.25">
      <c r="A13399" s="52">
        <v>2020</v>
      </c>
      <c r="B13399" s="53" t="str">
        <f t="shared" si="418"/>
        <v>2020_IA34</v>
      </c>
      <c r="C13399" t="s">
        <v>370</v>
      </c>
      <c r="D13399" t="s">
        <v>713</v>
      </c>
      <c r="E13399" s="53" t="str">
        <f t="shared" si="419"/>
        <v>2020_IAFLOYD</v>
      </c>
      <c r="F13399">
        <v>510400</v>
      </c>
      <c r="G13399" s="53">
        <f t="array" ref="G13399">SUM(IF(A13399=A$5:A13399,IF(C13399=C$5:C13399,1,0),0))</f>
        <v>34</v>
      </c>
    </row>
    <row r="13400" spans="1:7" x14ac:dyDescent="0.25">
      <c r="A13400" s="52">
        <v>2020</v>
      </c>
      <c r="B13400" s="53" t="str">
        <f t="shared" si="418"/>
        <v>2020_IA35</v>
      </c>
      <c r="C13400" t="s">
        <v>370</v>
      </c>
      <c r="D13400" t="s">
        <v>455</v>
      </c>
      <c r="E13400" s="53" t="str">
        <f t="shared" si="419"/>
        <v>2020_IAFRANKLIN</v>
      </c>
      <c r="F13400">
        <v>510400</v>
      </c>
      <c r="G13400" s="53">
        <f t="array" ref="G13400">SUM(IF(A13400=A$5:A13400,IF(C13400=C$5:C13400,1,0),0))</f>
        <v>35</v>
      </c>
    </row>
    <row r="13401" spans="1:7" x14ac:dyDescent="0.25">
      <c r="A13401" s="52">
        <v>2020</v>
      </c>
      <c r="B13401" s="53" t="str">
        <f t="shared" si="418"/>
        <v>2020_IA36</v>
      </c>
      <c r="C13401" t="s">
        <v>370</v>
      </c>
      <c r="D13401" t="s">
        <v>596</v>
      </c>
      <c r="E13401" s="53" t="str">
        <f t="shared" si="419"/>
        <v>2020_IAFREMONT</v>
      </c>
      <c r="F13401">
        <v>510400</v>
      </c>
      <c r="G13401" s="53">
        <f t="array" ref="G13401">SUM(IF(A13401=A$5:A13401,IF(C13401=C$5:C13401,1,0),0))</f>
        <v>36</v>
      </c>
    </row>
    <row r="13402" spans="1:7" x14ac:dyDescent="0.25">
      <c r="A13402" s="52">
        <v>2020</v>
      </c>
      <c r="B13402" s="53" t="str">
        <f t="shared" si="418"/>
        <v>2020_IA37</v>
      </c>
      <c r="C13402" t="s">
        <v>370</v>
      </c>
      <c r="D13402" t="s">
        <v>212</v>
      </c>
      <c r="E13402" s="53" t="str">
        <f t="shared" si="419"/>
        <v>2020_IAGREENE</v>
      </c>
      <c r="F13402">
        <v>510400</v>
      </c>
      <c r="G13402" s="53">
        <f t="array" ref="G13402">SUM(IF(A13402=A$5:A13402,IF(C13402=C$5:C13402,1,0),0))</f>
        <v>37</v>
      </c>
    </row>
    <row r="13403" spans="1:7" x14ac:dyDescent="0.25">
      <c r="A13403" s="52">
        <v>2020</v>
      </c>
      <c r="B13403" s="53" t="str">
        <f t="shared" si="418"/>
        <v>2020_IA38</v>
      </c>
      <c r="C13403" t="s">
        <v>370</v>
      </c>
      <c r="D13403" t="s">
        <v>821</v>
      </c>
      <c r="E13403" s="53" t="str">
        <f t="shared" si="419"/>
        <v>2020_IAGRUNDY</v>
      </c>
      <c r="F13403">
        <v>510400</v>
      </c>
      <c r="G13403" s="53">
        <f t="array" ref="G13403">SUM(IF(A13403=A$5:A13403,IF(C13403=C$5:C13403,1,0),0))</f>
        <v>38</v>
      </c>
    </row>
    <row r="13404" spans="1:7" x14ac:dyDescent="0.25">
      <c r="A13404" s="52">
        <v>2020</v>
      </c>
      <c r="B13404" s="53" t="str">
        <f t="shared" si="418"/>
        <v>2020_IA39</v>
      </c>
      <c r="C13404" t="s">
        <v>370</v>
      </c>
      <c r="D13404" t="s">
        <v>913</v>
      </c>
      <c r="E13404" s="53" t="str">
        <f t="shared" si="419"/>
        <v>2020_IAGUTHRIE</v>
      </c>
      <c r="F13404">
        <v>510400</v>
      </c>
      <c r="G13404" s="53">
        <f t="array" ref="G13404">SUM(IF(A13404=A$5:A13404,IF(C13404=C$5:C13404,1,0),0))</f>
        <v>39</v>
      </c>
    </row>
    <row r="13405" spans="1:7" x14ac:dyDescent="0.25">
      <c r="A13405" s="52">
        <v>2020</v>
      </c>
      <c r="B13405" s="53" t="str">
        <f t="shared" si="418"/>
        <v>2020_IA40</v>
      </c>
      <c r="C13405" t="s">
        <v>370</v>
      </c>
      <c r="D13405" t="s">
        <v>642</v>
      </c>
      <c r="E13405" s="53" t="str">
        <f t="shared" si="419"/>
        <v>2020_IAHAMILTON</v>
      </c>
      <c r="F13405">
        <v>510400</v>
      </c>
      <c r="G13405" s="53">
        <f t="array" ref="G13405">SUM(IF(A13405=A$5:A13405,IF(C13405=C$5:C13405,1,0),0))</f>
        <v>40</v>
      </c>
    </row>
    <row r="13406" spans="1:7" x14ac:dyDescent="0.25">
      <c r="A13406" s="52">
        <v>2020</v>
      </c>
      <c r="B13406" s="53" t="str">
        <f t="shared" si="418"/>
        <v>2020_IA41</v>
      </c>
      <c r="C13406" t="s">
        <v>370</v>
      </c>
      <c r="D13406" t="s">
        <v>723</v>
      </c>
      <c r="E13406" s="53" t="str">
        <f t="shared" si="419"/>
        <v>2020_IAHANCOCK</v>
      </c>
      <c r="F13406">
        <v>510400</v>
      </c>
      <c r="G13406" s="53">
        <f t="array" ref="G13406">SUM(IF(A13406=A$5:A13406,IF(C13406=C$5:C13406,1,0),0))</f>
        <v>41</v>
      </c>
    </row>
    <row r="13407" spans="1:7" x14ac:dyDescent="0.25">
      <c r="A13407" s="52">
        <v>2020</v>
      </c>
      <c r="B13407" s="53" t="str">
        <f t="shared" si="418"/>
        <v>2020_IA42</v>
      </c>
      <c r="C13407" t="s">
        <v>370</v>
      </c>
      <c r="D13407" t="s">
        <v>822</v>
      </c>
      <c r="E13407" s="53" t="str">
        <f t="shared" si="419"/>
        <v>2020_IAHARDIN</v>
      </c>
      <c r="F13407">
        <v>510400</v>
      </c>
      <c r="G13407" s="53">
        <f t="array" ref="G13407">SUM(IF(A13407=A$5:A13407,IF(C13407=C$5:C13407,1,0),0))</f>
        <v>42</v>
      </c>
    </row>
    <row r="13408" spans="1:7" x14ac:dyDescent="0.25">
      <c r="A13408" s="52">
        <v>2020</v>
      </c>
      <c r="B13408" s="53" t="str">
        <f t="shared" si="418"/>
        <v>2020_IA43</v>
      </c>
      <c r="C13408" t="s">
        <v>370</v>
      </c>
      <c r="D13408" t="s">
        <v>867</v>
      </c>
      <c r="E13408" s="53" t="str">
        <f t="shared" si="419"/>
        <v>2020_IAHARRISON</v>
      </c>
      <c r="F13408">
        <v>510400</v>
      </c>
      <c r="G13408" s="53">
        <f t="array" ref="G13408">SUM(IF(A13408=A$5:A13408,IF(C13408=C$5:C13408,1,0),0))</f>
        <v>43</v>
      </c>
    </row>
    <row r="13409" spans="1:7" x14ac:dyDescent="0.25">
      <c r="A13409" s="52">
        <v>2020</v>
      </c>
      <c r="B13409" s="53" t="str">
        <f t="shared" si="418"/>
        <v>2020_IA44</v>
      </c>
      <c r="C13409" t="s">
        <v>370</v>
      </c>
      <c r="D13409" t="s">
        <v>458</v>
      </c>
      <c r="E13409" s="53" t="str">
        <f t="shared" si="419"/>
        <v>2020_IAHENRY</v>
      </c>
      <c r="F13409">
        <v>510400</v>
      </c>
      <c r="G13409" s="53">
        <f t="array" ref="G13409">SUM(IF(A13409=A$5:A13409,IF(C13409=C$5:C13409,1,0),0))</f>
        <v>44</v>
      </c>
    </row>
    <row r="13410" spans="1:7" x14ac:dyDescent="0.25">
      <c r="A13410" s="52">
        <v>2020</v>
      </c>
      <c r="B13410" s="53" t="str">
        <f t="shared" ref="B13410:B13473" si="420">A13410&amp;"_"&amp;C13410&amp;G13410</f>
        <v>2020_IA45</v>
      </c>
      <c r="C13410" t="s">
        <v>370</v>
      </c>
      <c r="D13410" t="s">
        <v>231</v>
      </c>
      <c r="E13410" s="53" t="str">
        <f t="shared" si="419"/>
        <v>2020_IAHOWARD</v>
      </c>
      <c r="F13410">
        <v>510400</v>
      </c>
      <c r="G13410" s="53">
        <f t="array" ref="G13410">SUM(IF(A13410=A$5:A13410,IF(C13410=C$5:C13410,1,0),0))</f>
        <v>45</v>
      </c>
    </row>
    <row r="13411" spans="1:7" x14ac:dyDescent="0.25">
      <c r="A13411" s="52">
        <v>2020</v>
      </c>
      <c r="B13411" s="53" t="str">
        <f t="shared" si="420"/>
        <v>2020_IA46</v>
      </c>
      <c r="C13411" t="s">
        <v>370</v>
      </c>
      <c r="D13411" t="s">
        <v>558</v>
      </c>
      <c r="E13411" s="53" t="str">
        <f t="shared" si="419"/>
        <v>2020_IAHUMBOLDT</v>
      </c>
      <c r="F13411">
        <v>510400</v>
      </c>
      <c r="G13411" s="53">
        <f t="array" ref="G13411">SUM(IF(A13411=A$5:A13411,IF(C13411=C$5:C13411,1,0),0))</f>
        <v>46</v>
      </c>
    </row>
    <row r="13412" spans="1:7" x14ac:dyDescent="0.25">
      <c r="A13412" s="52">
        <v>2020</v>
      </c>
      <c r="B13412" s="53" t="str">
        <f t="shared" si="420"/>
        <v>2020_IA47</v>
      </c>
      <c r="C13412" t="s">
        <v>370</v>
      </c>
      <c r="D13412" t="s">
        <v>914</v>
      </c>
      <c r="E13412" s="53" t="str">
        <f t="shared" si="419"/>
        <v>2020_IAIDA</v>
      </c>
      <c r="F13412">
        <v>510400</v>
      </c>
      <c r="G13412" s="53">
        <f t="array" ref="G13412">SUM(IF(A13412=A$5:A13412,IF(C13412=C$5:C13412,1,0),0))</f>
        <v>47</v>
      </c>
    </row>
    <row r="13413" spans="1:7" x14ac:dyDescent="0.25">
      <c r="A13413" s="52">
        <v>2020</v>
      </c>
      <c r="B13413" s="53" t="str">
        <f t="shared" si="420"/>
        <v>2020_IA48</v>
      </c>
      <c r="C13413" t="s">
        <v>370</v>
      </c>
      <c r="D13413" t="s">
        <v>93</v>
      </c>
      <c r="E13413" s="53" t="str">
        <f t="shared" si="419"/>
        <v>2020_IAIOWA</v>
      </c>
      <c r="F13413">
        <v>510400</v>
      </c>
      <c r="G13413" s="53">
        <f t="array" ref="G13413">SUM(IF(A13413=A$5:A13413,IF(C13413=C$5:C13413,1,0),0))</f>
        <v>48</v>
      </c>
    </row>
    <row r="13414" spans="1:7" x14ac:dyDescent="0.25">
      <c r="A13414" s="52">
        <v>2020</v>
      </c>
      <c r="B13414" s="53" t="str">
        <f t="shared" si="420"/>
        <v>2020_IA49</v>
      </c>
      <c r="C13414" t="s">
        <v>370</v>
      </c>
      <c r="D13414" t="s">
        <v>460</v>
      </c>
      <c r="E13414" s="53" t="str">
        <f t="shared" si="419"/>
        <v>2020_IAJACKSON</v>
      </c>
      <c r="F13414">
        <v>510400</v>
      </c>
      <c r="G13414" s="53">
        <f t="array" ref="G13414">SUM(IF(A13414=A$5:A13414,IF(C13414=C$5:C13414,1,0),0))</f>
        <v>49</v>
      </c>
    </row>
    <row r="13415" spans="1:7" x14ac:dyDescent="0.25">
      <c r="A13415" s="52">
        <v>2020</v>
      </c>
      <c r="B13415" s="53" t="str">
        <f t="shared" si="420"/>
        <v>2020_IA50</v>
      </c>
      <c r="C13415" t="s">
        <v>370</v>
      </c>
      <c r="D13415" t="s">
        <v>729</v>
      </c>
      <c r="E13415" s="53" t="str">
        <f t="shared" si="419"/>
        <v>2020_IAJASPER</v>
      </c>
      <c r="F13415">
        <v>510400</v>
      </c>
      <c r="G13415" s="53">
        <f t="array" ref="G13415">SUM(IF(A13415=A$5:A13415,IF(C13415=C$5:C13415,1,0),0))</f>
        <v>50</v>
      </c>
    </row>
    <row r="13416" spans="1:7" x14ac:dyDescent="0.25">
      <c r="A13416" s="52">
        <v>2020</v>
      </c>
      <c r="B13416" s="53" t="str">
        <f t="shared" si="420"/>
        <v>2020_IA51</v>
      </c>
      <c r="C13416" t="s">
        <v>370</v>
      </c>
      <c r="D13416" t="s">
        <v>196</v>
      </c>
      <c r="E13416" s="53" t="str">
        <f t="shared" si="419"/>
        <v>2020_IAJEFFERSON</v>
      </c>
      <c r="F13416">
        <v>510400</v>
      </c>
      <c r="G13416" s="53">
        <f t="array" ref="G13416">SUM(IF(A13416=A$5:A13416,IF(C13416=C$5:C13416,1,0),0))</f>
        <v>51</v>
      </c>
    </row>
    <row r="13417" spans="1:7" x14ac:dyDescent="0.25">
      <c r="A13417" s="52">
        <v>2020</v>
      </c>
      <c r="B13417" s="53" t="str">
        <f t="shared" si="420"/>
        <v>2020_IA52</v>
      </c>
      <c r="C13417" t="s">
        <v>370</v>
      </c>
      <c r="D13417" t="s">
        <v>525</v>
      </c>
      <c r="E13417" s="53" t="str">
        <f t="shared" si="419"/>
        <v>2020_IAJOHNSON</v>
      </c>
      <c r="F13417">
        <v>510400</v>
      </c>
      <c r="G13417" s="53">
        <f t="array" ref="G13417">SUM(IF(A13417=A$5:A13417,IF(C13417=C$5:C13417,1,0),0))</f>
        <v>52</v>
      </c>
    </row>
    <row r="13418" spans="1:7" x14ac:dyDescent="0.25">
      <c r="A13418" s="52">
        <v>2020</v>
      </c>
      <c r="B13418" s="53" t="str">
        <f t="shared" si="420"/>
        <v>2020_IA53</v>
      </c>
      <c r="C13418" t="s">
        <v>370</v>
      </c>
      <c r="D13418" t="s">
        <v>732</v>
      </c>
      <c r="E13418" s="53" t="str">
        <f t="shared" si="419"/>
        <v>2020_IAJONES</v>
      </c>
      <c r="F13418">
        <v>510400</v>
      </c>
      <c r="G13418" s="53">
        <f t="array" ref="G13418">SUM(IF(A13418=A$5:A13418,IF(C13418=C$5:C13418,1,0),0))</f>
        <v>53</v>
      </c>
    </row>
    <row r="13419" spans="1:7" x14ac:dyDescent="0.25">
      <c r="A13419" s="52">
        <v>2020</v>
      </c>
      <c r="B13419" s="53" t="str">
        <f t="shared" si="420"/>
        <v>2020_IA54</v>
      </c>
      <c r="C13419" t="s">
        <v>370</v>
      </c>
      <c r="D13419" t="s">
        <v>915</v>
      </c>
      <c r="E13419" s="53" t="str">
        <f t="shared" si="419"/>
        <v>2020_IAKEOKUK</v>
      </c>
      <c r="F13419">
        <v>510400</v>
      </c>
      <c r="G13419" s="53">
        <f t="array" ref="G13419">SUM(IF(A13419=A$5:A13419,IF(C13419=C$5:C13419,1,0),0))</f>
        <v>54</v>
      </c>
    </row>
    <row r="13420" spans="1:7" x14ac:dyDescent="0.25">
      <c r="A13420" s="52">
        <v>2020</v>
      </c>
      <c r="B13420" s="53" t="str">
        <f t="shared" si="420"/>
        <v>2020_IA55</v>
      </c>
      <c r="C13420" t="s">
        <v>370</v>
      </c>
      <c r="D13420" t="s">
        <v>916</v>
      </c>
      <c r="E13420" s="53" t="str">
        <f t="shared" si="419"/>
        <v>2020_IAKOSSUTH</v>
      </c>
      <c r="F13420">
        <v>510400</v>
      </c>
      <c r="G13420" s="53">
        <f t="array" ref="G13420">SUM(IF(A13420=A$5:A13420,IF(C13420=C$5:C13420,1,0),0))</f>
        <v>55</v>
      </c>
    </row>
    <row r="13421" spans="1:7" x14ac:dyDescent="0.25">
      <c r="A13421" s="52">
        <v>2020</v>
      </c>
      <c r="B13421" s="53" t="str">
        <f t="shared" si="420"/>
        <v>2020_IA56</v>
      </c>
      <c r="C13421" t="s">
        <v>370</v>
      </c>
      <c r="D13421" t="s">
        <v>464</v>
      </c>
      <c r="E13421" s="53" t="str">
        <f t="shared" si="419"/>
        <v>2020_IALEE</v>
      </c>
      <c r="F13421">
        <v>510400</v>
      </c>
      <c r="G13421" s="53">
        <f t="array" ref="G13421">SUM(IF(A13421=A$5:A13421,IF(C13421=C$5:C13421,1,0),0))</f>
        <v>56</v>
      </c>
    </row>
    <row r="13422" spans="1:7" x14ac:dyDescent="0.25">
      <c r="A13422" s="52">
        <v>2020</v>
      </c>
      <c r="B13422" s="53" t="str">
        <f t="shared" si="420"/>
        <v>2020_IA57</v>
      </c>
      <c r="C13422" t="s">
        <v>370</v>
      </c>
      <c r="D13422" t="s">
        <v>917</v>
      </c>
      <c r="E13422" s="53" t="str">
        <f t="shared" si="419"/>
        <v>2020_IALINN</v>
      </c>
      <c r="F13422">
        <v>510400</v>
      </c>
      <c r="G13422" s="53">
        <f t="array" ref="G13422">SUM(IF(A13422=A$5:A13422,IF(C13422=C$5:C13422,1,0),0))</f>
        <v>57</v>
      </c>
    </row>
    <row r="13423" spans="1:7" x14ac:dyDescent="0.25">
      <c r="A13423" s="52">
        <v>2020</v>
      </c>
      <c r="B13423" s="53" t="str">
        <f t="shared" si="420"/>
        <v>2020_IA58</v>
      </c>
      <c r="C13423" t="s">
        <v>370</v>
      </c>
      <c r="D13423" t="s">
        <v>325</v>
      </c>
      <c r="E13423" s="53" t="str">
        <f t="shared" si="419"/>
        <v>2020_IALOUISA</v>
      </c>
      <c r="F13423">
        <v>510400</v>
      </c>
      <c r="G13423" s="53">
        <f t="array" ref="G13423">SUM(IF(A13423=A$5:A13423,IF(C13423=C$5:C13423,1,0),0))</f>
        <v>58</v>
      </c>
    </row>
    <row r="13424" spans="1:7" x14ac:dyDescent="0.25">
      <c r="A13424" s="52">
        <v>2020</v>
      </c>
      <c r="B13424" s="53" t="str">
        <f t="shared" si="420"/>
        <v>2020_IA59</v>
      </c>
      <c r="C13424" t="s">
        <v>370</v>
      </c>
      <c r="D13424" t="s">
        <v>918</v>
      </c>
      <c r="E13424" s="53" t="str">
        <f t="shared" si="419"/>
        <v>2020_IALUCAS</v>
      </c>
      <c r="F13424">
        <v>510400</v>
      </c>
      <c r="G13424" s="53">
        <f t="array" ref="G13424">SUM(IF(A13424=A$5:A13424,IF(C13424=C$5:C13424,1,0),0))</f>
        <v>59</v>
      </c>
    </row>
    <row r="13425" spans="1:7" x14ac:dyDescent="0.25">
      <c r="A13425" s="52">
        <v>2020</v>
      </c>
      <c r="B13425" s="53" t="str">
        <f t="shared" si="420"/>
        <v>2020_IA60</v>
      </c>
      <c r="C13425" t="s">
        <v>370</v>
      </c>
      <c r="D13425" t="s">
        <v>919</v>
      </c>
      <c r="E13425" s="53" t="str">
        <f t="shared" si="419"/>
        <v>2020_IALYON</v>
      </c>
      <c r="F13425">
        <v>510400</v>
      </c>
      <c r="G13425" s="53">
        <f t="array" ref="G13425">SUM(IF(A13425=A$5:A13425,IF(C13425=C$5:C13425,1,0),0))</f>
        <v>60</v>
      </c>
    </row>
    <row r="13426" spans="1:7" x14ac:dyDescent="0.25">
      <c r="A13426" s="52">
        <v>2020</v>
      </c>
      <c r="B13426" s="53" t="str">
        <f t="shared" si="420"/>
        <v>2020_IA61</v>
      </c>
      <c r="C13426" t="s">
        <v>370</v>
      </c>
      <c r="D13426" t="s">
        <v>467</v>
      </c>
      <c r="E13426" s="53" t="str">
        <f t="shared" si="419"/>
        <v>2020_IAMADISON</v>
      </c>
      <c r="F13426">
        <v>510400</v>
      </c>
      <c r="G13426" s="53">
        <f t="array" ref="G13426">SUM(IF(A13426=A$5:A13426,IF(C13426=C$5:C13426,1,0),0))</f>
        <v>61</v>
      </c>
    </row>
    <row r="13427" spans="1:7" x14ac:dyDescent="0.25">
      <c r="A13427" s="52">
        <v>2020</v>
      </c>
      <c r="B13427" s="53" t="str">
        <f t="shared" si="420"/>
        <v>2020_IA62</v>
      </c>
      <c r="C13427" t="s">
        <v>370</v>
      </c>
      <c r="D13427" t="s">
        <v>920</v>
      </c>
      <c r="E13427" s="53" t="str">
        <f t="shared" si="419"/>
        <v>2020_IAMAHASKA</v>
      </c>
      <c r="F13427">
        <v>510400</v>
      </c>
      <c r="G13427" s="53">
        <f t="array" ref="G13427">SUM(IF(A13427=A$5:A13427,IF(C13427=C$5:C13427,1,0),0))</f>
        <v>62</v>
      </c>
    </row>
    <row r="13428" spans="1:7" x14ac:dyDescent="0.25">
      <c r="A13428" s="52">
        <v>2020</v>
      </c>
      <c r="B13428" s="53" t="str">
        <f t="shared" si="420"/>
        <v>2020_IA63</v>
      </c>
      <c r="C13428" t="s">
        <v>370</v>
      </c>
      <c r="D13428" t="s">
        <v>469</v>
      </c>
      <c r="E13428" s="53" t="str">
        <f t="shared" si="419"/>
        <v>2020_IAMARION</v>
      </c>
      <c r="F13428">
        <v>510400</v>
      </c>
      <c r="G13428" s="53">
        <f t="array" ref="G13428">SUM(IF(A13428=A$5:A13428,IF(C13428=C$5:C13428,1,0),0))</f>
        <v>63</v>
      </c>
    </row>
    <row r="13429" spans="1:7" x14ac:dyDescent="0.25">
      <c r="A13429" s="52">
        <v>2020</v>
      </c>
      <c r="B13429" s="53" t="str">
        <f t="shared" si="420"/>
        <v>2020_IA64</v>
      </c>
      <c r="C13429" t="s">
        <v>370</v>
      </c>
      <c r="D13429" t="s">
        <v>470</v>
      </c>
      <c r="E13429" s="53" t="str">
        <f t="shared" si="419"/>
        <v>2020_IAMARSHALL</v>
      </c>
      <c r="F13429">
        <v>510400</v>
      </c>
      <c r="G13429" s="53">
        <f t="array" ref="G13429">SUM(IF(A13429=A$5:A13429,IF(C13429=C$5:C13429,1,0),0))</f>
        <v>64</v>
      </c>
    </row>
    <row r="13430" spans="1:7" x14ac:dyDescent="0.25">
      <c r="A13430" s="52">
        <v>2020</v>
      </c>
      <c r="B13430" s="53" t="str">
        <f t="shared" si="420"/>
        <v>2020_IA65</v>
      </c>
      <c r="C13430" t="s">
        <v>370</v>
      </c>
      <c r="D13430" t="s">
        <v>921</v>
      </c>
      <c r="E13430" s="53" t="str">
        <f t="shared" si="419"/>
        <v>2020_IAMILLS</v>
      </c>
      <c r="F13430">
        <v>510400</v>
      </c>
      <c r="G13430" s="53">
        <f t="array" ref="G13430">SUM(IF(A13430=A$5:A13430,IF(C13430=C$5:C13430,1,0),0))</f>
        <v>65</v>
      </c>
    </row>
    <row r="13431" spans="1:7" x14ac:dyDescent="0.25">
      <c r="A13431" s="52">
        <v>2020</v>
      </c>
      <c r="B13431" s="53" t="str">
        <f t="shared" si="420"/>
        <v>2020_IA66</v>
      </c>
      <c r="C13431" t="s">
        <v>370</v>
      </c>
      <c r="D13431" t="s">
        <v>740</v>
      </c>
      <c r="E13431" s="53" t="str">
        <f t="shared" si="419"/>
        <v>2020_IAMITCHELL</v>
      </c>
      <c r="F13431">
        <v>510400</v>
      </c>
      <c r="G13431" s="53">
        <f t="array" ref="G13431">SUM(IF(A13431=A$5:A13431,IF(C13431=C$5:C13431,1,0),0))</f>
        <v>66</v>
      </c>
    </row>
    <row r="13432" spans="1:7" x14ac:dyDescent="0.25">
      <c r="A13432" s="52">
        <v>2020</v>
      </c>
      <c r="B13432" s="53" t="str">
        <f t="shared" si="420"/>
        <v>2020_IA67</v>
      </c>
      <c r="C13432" t="s">
        <v>370</v>
      </c>
      <c r="D13432" t="s">
        <v>922</v>
      </c>
      <c r="E13432" s="53" t="str">
        <f t="shared" si="419"/>
        <v>2020_IAMONONA</v>
      </c>
      <c r="F13432">
        <v>510400</v>
      </c>
      <c r="G13432" s="53">
        <f t="array" ref="G13432">SUM(IF(A13432=A$5:A13432,IF(C13432=C$5:C13432,1,0),0))</f>
        <v>67</v>
      </c>
    </row>
    <row r="13433" spans="1:7" x14ac:dyDescent="0.25">
      <c r="A13433" s="52">
        <v>2020</v>
      </c>
      <c r="B13433" s="53" t="str">
        <f t="shared" si="420"/>
        <v>2020_IA68</v>
      </c>
      <c r="C13433" t="s">
        <v>370</v>
      </c>
      <c r="D13433" t="s">
        <v>210</v>
      </c>
      <c r="E13433" s="53" t="str">
        <f t="shared" si="419"/>
        <v>2020_IAMONROE</v>
      </c>
      <c r="F13433">
        <v>510400</v>
      </c>
      <c r="G13433" s="53">
        <f t="array" ref="G13433">SUM(IF(A13433=A$5:A13433,IF(C13433=C$5:C13433,1,0),0))</f>
        <v>68</v>
      </c>
    </row>
    <row r="13434" spans="1:7" x14ac:dyDescent="0.25">
      <c r="A13434" s="52">
        <v>2020</v>
      </c>
      <c r="B13434" s="53" t="str">
        <f t="shared" si="420"/>
        <v>2020_IA69</v>
      </c>
      <c r="C13434" t="s">
        <v>370</v>
      </c>
      <c r="D13434" t="s">
        <v>232</v>
      </c>
      <c r="E13434" s="53" t="str">
        <f t="shared" si="419"/>
        <v>2020_IAMONTGOMERY</v>
      </c>
      <c r="F13434">
        <v>510400</v>
      </c>
      <c r="G13434" s="53">
        <f t="array" ref="G13434">SUM(IF(A13434=A$5:A13434,IF(C13434=C$5:C13434,1,0),0))</f>
        <v>69</v>
      </c>
    </row>
    <row r="13435" spans="1:7" x14ac:dyDescent="0.25">
      <c r="A13435" s="52">
        <v>2020</v>
      </c>
      <c r="B13435" s="53" t="str">
        <f t="shared" si="420"/>
        <v>2020_IA70</v>
      </c>
      <c r="C13435" t="s">
        <v>370</v>
      </c>
      <c r="D13435" t="s">
        <v>923</v>
      </c>
      <c r="E13435" s="53" t="str">
        <f t="shared" si="419"/>
        <v>2020_IAMUSCATINE</v>
      </c>
      <c r="F13435">
        <v>510400</v>
      </c>
      <c r="G13435" s="53">
        <f t="array" ref="G13435">SUM(IF(A13435=A$5:A13435,IF(C13435=C$5:C13435,1,0),0))</f>
        <v>70</v>
      </c>
    </row>
    <row r="13436" spans="1:7" x14ac:dyDescent="0.25">
      <c r="A13436" s="52">
        <v>2020</v>
      </c>
      <c r="B13436" s="53" t="str">
        <f t="shared" si="420"/>
        <v>2020_IA71</v>
      </c>
      <c r="C13436" t="s">
        <v>370</v>
      </c>
      <c r="D13436" t="s">
        <v>924</v>
      </c>
      <c r="E13436" s="53" t="str">
        <f t="shared" si="419"/>
        <v>2020_IAO'BRIEN</v>
      </c>
      <c r="F13436">
        <v>510400</v>
      </c>
      <c r="G13436" s="53">
        <f t="array" ref="G13436">SUM(IF(A13436=A$5:A13436,IF(C13436=C$5:C13436,1,0),0))</f>
        <v>71</v>
      </c>
    </row>
    <row r="13437" spans="1:7" x14ac:dyDescent="0.25">
      <c r="A13437" s="52">
        <v>2020</v>
      </c>
      <c r="B13437" s="53" t="str">
        <f t="shared" si="420"/>
        <v>2020_IA72</v>
      </c>
      <c r="C13437" t="s">
        <v>370</v>
      </c>
      <c r="D13437" t="s">
        <v>658</v>
      </c>
      <c r="E13437" s="53" t="str">
        <f t="shared" si="419"/>
        <v>2020_IAOSCEOLA</v>
      </c>
      <c r="F13437">
        <v>510400</v>
      </c>
      <c r="G13437" s="53">
        <f t="array" ref="G13437">SUM(IF(A13437=A$5:A13437,IF(C13437=C$5:C13437,1,0),0))</f>
        <v>72</v>
      </c>
    </row>
    <row r="13438" spans="1:7" x14ac:dyDescent="0.25">
      <c r="A13438" s="52">
        <v>2020</v>
      </c>
      <c r="B13438" s="53" t="str">
        <f t="shared" si="420"/>
        <v>2020_IA73</v>
      </c>
      <c r="C13438" t="s">
        <v>370</v>
      </c>
      <c r="D13438" t="s">
        <v>925</v>
      </c>
      <c r="E13438" s="53" t="str">
        <f t="shared" si="419"/>
        <v>2020_IAPAGE</v>
      </c>
      <c r="F13438">
        <v>510400</v>
      </c>
      <c r="G13438" s="53">
        <f t="array" ref="G13438">SUM(IF(A13438=A$5:A13438,IF(C13438=C$5:C13438,1,0),0))</f>
        <v>73</v>
      </c>
    </row>
    <row r="13439" spans="1:7" x14ac:dyDescent="0.25">
      <c r="A13439" s="52">
        <v>2020</v>
      </c>
      <c r="B13439" s="53" t="str">
        <f t="shared" si="420"/>
        <v>2020_IA74</v>
      </c>
      <c r="C13439" t="s">
        <v>370</v>
      </c>
      <c r="D13439" t="s">
        <v>926</v>
      </c>
      <c r="E13439" s="53" t="str">
        <f t="shared" si="419"/>
        <v>2020_IAPALO ALTO</v>
      </c>
      <c r="F13439">
        <v>510400</v>
      </c>
      <c r="G13439" s="53">
        <f t="array" ref="G13439">SUM(IF(A13439=A$5:A13439,IF(C13439=C$5:C13439,1,0),0))</f>
        <v>74</v>
      </c>
    </row>
    <row r="13440" spans="1:7" x14ac:dyDescent="0.25">
      <c r="A13440" s="52">
        <v>2020</v>
      </c>
      <c r="B13440" s="53" t="str">
        <f t="shared" si="420"/>
        <v>2020_IA75</v>
      </c>
      <c r="C13440" t="s">
        <v>370</v>
      </c>
      <c r="D13440" t="s">
        <v>243</v>
      </c>
      <c r="E13440" s="53" t="str">
        <f t="shared" si="419"/>
        <v>2020_IAPLYMOUTH</v>
      </c>
      <c r="F13440">
        <v>510400</v>
      </c>
      <c r="G13440" s="53">
        <f t="array" ref="G13440">SUM(IF(A13440=A$5:A13440,IF(C13440=C$5:C13440,1,0),0))</f>
        <v>75</v>
      </c>
    </row>
    <row r="13441" spans="1:7" x14ac:dyDescent="0.25">
      <c r="A13441" s="52">
        <v>2020</v>
      </c>
      <c r="B13441" s="53" t="str">
        <f t="shared" si="420"/>
        <v>2020_IA76</v>
      </c>
      <c r="C13441" t="s">
        <v>370</v>
      </c>
      <c r="D13441" t="s">
        <v>927</v>
      </c>
      <c r="E13441" s="53" t="str">
        <f t="shared" si="419"/>
        <v>2020_IAPOCAHONTAS</v>
      </c>
      <c r="F13441">
        <v>510400</v>
      </c>
      <c r="G13441" s="53">
        <f t="array" ref="G13441">SUM(IF(A13441=A$5:A13441,IF(C13441=C$5:C13441,1,0),0))</f>
        <v>76</v>
      </c>
    </row>
    <row r="13442" spans="1:7" x14ac:dyDescent="0.25">
      <c r="A13442" s="52">
        <v>2020</v>
      </c>
      <c r="B13442" s="53" t="str">
        <f t="shared" si="420"/>
        <v>2020_IA77</v>
      </c>
      <c r="C13442" t="s">
        <v>370</v>
      </c>
      <c r="D13442" t="s">
        <v>535</v>
      </c>
      <c r="E13442" s="53" t="str">
        <f t="shared" si="419"/>
        <v>2020_IAPOLK</v>
      </c>
      <c r="F13442">
        <v>510400</v>
      </c>
      <c r="G13442" s="53">
        <f t="array" ref="G13442">SUM(IF(A13442=A$5:A13442,IF(C13442=C$5:C13442,1,0),0))</f>
        <v>77</v>
      </c>
    </row>
    <row r="13443" spans="1:7" x14ac:dyDescent="0.25">
      <c r="A13443" s="52">
        <v>2020</v>
      </c>
      <c r="B13443" s="53" t="str">
        <f t="shared" si="420"/>
        <v>2020_IA78</v>
      </c>
      <c r="C13443" t="s">
        <v>370</v>
      </c>
      <c r="D13443" t="s">
        <v>928</v>
      </c>
      <c r="E13443" s="53" t="str">
        <f t="shared" si="419"/>
        <v>2020_IAPOTTAWATTAMIE</v>
      </c>
      <c r="F13443">
        <v>510400</v>
      </c>
      <c r="G13443" s="53">
        <f t="array" ref="G13443">SUM(IF(A13443=A$5:A13443,IF(C13443=C$5:C13443,1,0),0))</f>
        <v>78</v>
      </c>
    </row>
    <row r="13444" spans="1:7" x14ac:dyDescent="0.25">
      <c r="A13444" s="52">
        <v>2020</v>
      </c>
      <c r="B13444" s="53" t="str">
        <f t="shared" si="420"/>
        <v>2020_IA79</v>
      </c>
      <c r="C13444" t="s">
        <v>370</v>
      </c>
      <c r="D13444" t="s">
        <v>929</v>
      </c>
      <c r="E13444" s="53" t="str">
        <f t="shared" si="419"/>
        <v>2020_IAPOWESHIEK</v>
      </c>
      <c r="F13444">
        <v>510400</v>
      </c>
      <c r="G13444" s="53">
        <f t="array" ref="G13444">SUM(IF(A13444=A$5:A13444,IF(C13444=C$5:C13444,1,0),0))</f>
        <v>79</v>
      </c>
    </row>
    <row r="13445" spans="1:7" x14ac:dyDescent="0.25">
      <c r="A13445" s="52">
        <v>2020</v>
      </c>
      <c r="B13445" s="53" t="str">
        <f t="shared" si="420"/>
        <v>2020_IA80</v>
      </c>
      <c r="C13445" t="s">
        <v>370</v>
      </c>
      <c r="D13445" t="s">
        <v>930</v>
      </c>
      <c r="E13445" s="53" t="str">
        <f t="shared" si="419"/>
        <v>2020_IARINGGOLD</v>
      </c>
      <c r="F13445">
        <v>510400</v>
      </c>
      <c r="G13445" s="53">
        <f t="array" ref="G13445">SUM(IF(A13445=A$5:A13445,IF(C13445=C$5:C13445,1,0),0))</f>
        <v>80</v>
      </c>
    </row>
    <row r="13446" spans="1:7" x14ac:dyDescent="0.25">
      <c r="A13446" s="52">
        <v>2020</v>
      </c>
      <c r="B13446" s="53" t="str">
        <f t="shared" si="420"/>
        <v>2020_IA81</v>
      </c>
      <c r="C13446" t="s">
        <v>370</v>
      </c>
      <c r="D13446" t="s">
        <v>931</v>
      </c>
      <c r="E13446" s="53" t="str">
        <f t="shared" ref="E13446:E13509" si="421">A13446&amp;"_"&amp;C13446&amp;D13446</f>
        <v>2020_IASAC</v>
      </c>
      <c r="F13446">
        <v>510400</v>
      </c>
      <c r="G13446" s="53">
        <f t="array" ref="G13446">SUM(IF(A13446=A$5:A13446,IF(C13446=C$5:C13446,1,0),0))</f>
        <v>81</v>
      </c>
    </row>
    <row r="13447" spans="1:7" x14ac:dyDescent="0.25">
      <c r="A13447" s="52">
        <v>2020</v>
      </c>
      <c r="B13447" s="53" t="str">
        <f t="shared" si="420"/>
        <v>2020_IA82</v>
      </c>
      <c r="C13447" t="s">
        <v>370</v>
      </c>
      <c r="D13447" t="s">
        <v>541</v>
      </c>
      <c r="E13447" s="53" t="str">
        <f t="shared" si="421"/>
        <v>2020_IASCOTT</v>
      </c>
      <c r="F13447">
        <v>510400</v>
      </c>
      <c r="G13447" s="53">
        <f t="array" ref="G13447">SUM(IF(A13447=A$5:A13447,IF(C13447=C$5:C13447,1,0),0))</f>
        <v>82</v>
      </c>
    </row>
    <row r="13448" spans="1:7" x14ac:dyDescent="0.25">
      <c r="A13448" s="52">
        <v>2020</v>
      </c>
      <c r="B13448" s="53" t="str">
        <f t="shared" si="420"/>
        <v>2020_IA83</v>
      </c>
      <c r="C13448" t="s">
        <v>370</v>
      </c>
      <c r="D13448" t="s">
        <v>478</v>
      </c>
      <c r="E13448" s="53" t="str">
        <f t="shared" si="421"/>
        <v>2020_IASHELBY</v>
      </c>
      <c r="F13448">
        <v>510400</v>
      </c>
      <c r="G13448" s="53">
        <f t="array" ref="G13448">SUM(IF(A13448=A$5:A13448,IF(C13448=C$5:C13448,1,0),0))</f>
        <v>83</v>
      </c>
    </row>
    <row r="13449" spans="1:7" x14ac:dyDescent="0.25">
      <c r="A13449" s="52">
        <v>2020</v>
      </c>
      <c r="B13449" s="53" t="str">
        <f t="shared" si="420"/>
        <v>2020_IA84</v>
      </c>
      <c r="C13449" t="s">
        <v>370</v>
      </c>
      <c r="D13449" t="s">
        <v>932</v>
      </c>
      <c r="E13449" s="53" t="str">
        <f t="shared" si="421"/>
        <v>2020_IASIOUX</v>
      </c>
      <c r="F13449">
        <v>510400</v>
      </c>
      <c r="G13449" s="53">
        <f t="array" ref="G13449">SUM(IF(A13449=A$5:A13449,IF(C13449=C$5:C13449,1,0),0))</f>
        <v>84</v>
      </c>
    </row>
    <row r="13450" spans="1:7" x14ac:dyDescent="0.25">
      <c r="A13450" s="52">
        <v>2020</v>
      </c>
      <c r="B13450" s="53" t="str">
        <f t="shared" si="420"/>
        <v>2020_IA85</v>
      </c>
      <c r="C13450" t="s">
        <v>370</v>
      </c>
      <c r="D13450" t="s">
        <v>933</v>
      </c>
      <c r="E13450" s="53" t="str">
        <f t="shared" si="421"/>
        <v>2020_IASTORY</v>
      </c>
      <c r="F13450">
        <v>510400</v>
      </c>
      <c r="G13450" s="53">
        <f t="array" ref="G13450">SUM(IF(A13450=A$5:A13450,IF(C13450=C$5:C13450,1,0),0))</f>
        <v>85</v>
      </c>
    </row>
    <row r="13451" spans="1:7" x14ac:dyDescent="0.25">
      <c r="A13451" s="52">
        <v>2020</v>
      </c>
      <c r="B13451" s="53" t="str">
        <f t="shared" si="420"/>
        <v>2020_IA86</v>
      </c>
      <c r="C13451" t="s">
        <v>370</v>
      </c>
      <c r="D13451" t="s">
        <v>934</v>
      </c>
      <c r="E13451" s="53" t="str">
        <f t="shared" si="421"/>
        <v>2020_IATAMA</v>
      </c>
      <c r="F13451">
        <v>510400</v>
      </c>
      <c r="G13451" s="53">
        <f t="array" ref="G13451">SUM(IF(A13451=A$5:A13451,IF(C13451=C$5:C13451,1,0),0))</f>
        <v>86</v>
      </c>
    </row>
    <row r="13452" spans="1:7" x14ac:dyDescent="0.25">
      <c r="A13452" s="52">
        <v>2020</v>
      </c>
      <c r="B13452" s="53" t="str">
        <f t="shared" si="420"/>
        <v>2020_IA87</v>
      </c>
      <c r="C13452" t="s">
        <v>370</v>
      </c>
      <c r="D13452" t="s">
        <v>668</v>
      </c>
      <c r="E13452" s="53" t="str">
        <f t="shared" si="421"/>
        <v>2020_IATAYLOR</v>
      </c>
      <c r="F13452">
        <v>510400</v>
      </c>
      <c r="G13452" s="53">
        <f t="array" ref="G13452">SUM(IF(A13452=A$5:A13452,IF(C13452=C$5:C13452,1,0),0))</f>
        <v>87</v>
      </c>
    </row>
    <row r="13453" spans="1:7" x14ac:dyDescent="0.25">
      <c r="A13453" s="52">
        <v>2020</v>
      </c>
      <c r="B13453" s="53" t="str">
        <f t="shared" si="420"/>
        <v>2020_IA88</v>
      </c>
      <c r="C13453" t="s">
        <v>370</v>
      </c>
      <c r="D13453" t="s">
        <v>258</v>
      </c>
      <c r="E13453" s="53" t="str">
        <f t="shared" si="421"/>
        <v>2020_IAUNION</v>
      </c>
      <c r="F13453">
        <v>510400</v>
      </c>
      <c r="G13453" s="53">
        <f t="array" ref="G13453">SUM(IF(A13453=A$5:A13453,IF(C13453=C$5:C13453,1,0),0))</f>
        <v>88</v>
      </c>
    </row>
    <row r="13454" spans="1:7" x14ac:dyDescent="0.25">
      <c r="A13454" s="52">
        <v>2020</v>
      </c>
      <c r="B13454" s="53" t="str">
        <f t="shared" si="420"/>
        <v>2020_IA89</v>
      </c>
      <c r="C13454" t="s">
        <v>370</v>
      </c>
      <c r="D13454" t="s">
        <v>547</v>
      </c>
      <c r="E13454" s="53" t="str">
        <f t="shared" si="421"/>
        <v>2020_IAVAN BUREN</v>
      </c>
      <c r="F13454">
        <v>510400</v>
      </c>
      <c r="G13454" s="53">
        <f t="array" ref="G13454">SUM(IF(A13454=A$5:A13454,IF(C13454=C$5:C13454,1,0),0))</f>
        <v>89</v>
      </c>
    </row>
    <row r="13455" spans="1:7" x14ac:dyDescent="0.25">
      <c r="A13455" s="52">
        <v>2020</v>
      </c>
      <c r="B13455" s="53" t="str">
        <f t="shared" si="420"/>
        <v>2020_IA90</v>
      </c>
      <c r="C13455" t="s">
        <v>370</v>
      </c>
      <c r="D13455" t="s">
        <v>935</v>
      </c>
      <c r="E13455" s="53" t="str">
        <f t="shared" si="421"/>
        <v>2020_IAWAPELLO</v>
      </c>
      <c r="F13455">
        <v>510400</v>
      </c>
      <c r="G13455" s="53">
        <f t="array" ref="G13455">SUM(IF(A13455=A$5:A13455,IF(C13455=C$5:C13455,1,0),0))</f>
        <v>90</v>
      </c>
    </row>
    <row r="13456" spans="1:7" x14ac:dyDescent="0.25">
      <c r="A13456" s="52">
        <v>2020</v>
      </c>
      <c r="B13456" s="53" t="str">
        <f t="shared" si="420"/>
        <v>2020_IA91</v>
      </c>
      <c r="C13456" t="s">
        <v>370</v>
      </c>
      <c r="D13456" t="s">
        <v>336</v>
      </c>
      <c r="E13456" s="53" t="str">
        <f t="shared" si="421"/>
        <v>2020_IAWARREN</v>
      </c>
      <c r="F13456">
        <v>510400</v>
      </c>
      <c r="G13456" s="53">
        <f t="array" ref="G13456">SUM(IF(A13456=A$5:A13456,IF(C13456=C$5:C13456,1,0),0))</f>
        <v>91</v>
      </c>
    </row>
    <row r="13457" spans="1:7" x14ac:dyDescent="0.25">
      <c r="A13457" s="52">
        <v>2020</v>
      </c>
      <c r="B13457" s="53" t="str">
        <f t="shared" si="420"/>
        <v>2020_IA92</v>
      </c>
      <c r="C13457" t="s">
        <v>370</v>
      </c>
      <c r="D13457" t="s">
        <v>125</v>
      </c>
      <c r="E13457" s="53" t="str">
        <f t="shared" si="421"/>
        <v>2020_IAWASHINGTON</v>
      </c>
      <c r="F13457">
        <v>510400</v>
      </c>
      <c r="G13457" s="53">
        <f t="array" ref="G13457">SUM(IF(A13457=A$5:A13457,IF(C13457=C$5:C13457,1,0),0))</f>
        <v>92</v>
      </c>
    </row>
    <row r="13458" spans="1:7" x14ac:dyDescent="0.25">
      <c r="A13458" s="52">
        <v>2020</v>
      </c>
      <c r="B13458" s="53" t="str">
        <f t="shared" si="420"/>
        <v>2020_IA93</v>
      </c>
      <c r="C13458" t="s">
        <v>370</v>
      </c>
      <c r="D13458" t="s">
        <v>770</v>
      </c>
      <c r="E13458" s="53" t="str">
        <f t="shared" si="421"/>
        <v>2020_IAWAYNE</v>
      </c>
      <c r="F13458">
        <v>510400</v>
      </c>
      <c r="G13458" s="53">
        <f t="array" ref="G13458">SUM(IF(A13458=A$5:A13458,IF(C13458=C$5:C13458,1,0),0))</f>
        <v>93</v>
      </c>
    </row>
    <row r="13459" spans="1:7" x14ac:dyDescent="0.25">
      <c r="A13459" s="52">
        <v>2020</v>
      </c>
      <c r="B13459" s="53" t="str">
        <f t="shared" si="420"/>
        <v>2020_IA94</v>
      </c>
      <c r="C13459" t="s">
        <v>370</v>
      </c>
      <c r="D13459" t="s">
        <v>771</v>
      </c>
      <c r="E13459" s="53" t="str">
        <f t="shared" si="421"/>
        <v>2020_IAWEBSTER</v>
      </c>
      <c r="F13459">
        <v>510400</v>
      </c>
      <c r="G13459" s="53">
        <f t="array" ref="G13459">SUM(IF(A13459=A$5:A13459,IF(C13459=C$5:C13459,1,0),0))</f>
        <v>94</v>
      </c>
    </row>
    <row r="13460" spans="1:7" x14ac:dyDescent="0.25">
      <c r="A13460" s="52">
        <v>2020</v>
      </c>
      <c r="B13460" s="53" t="str">
        <f t="shared" si="420"/>
        <v>2020_IA95</v>
      </c>
      <c r="C13460" t="s">
        <v>370</v>
      </c>
      <c r="D13460" t="s">
        <v>856</v>
      </c>
      <c r="E13460" s="53" t="str">
        <f t="shared" si="421"/>
        <v>2020_IAWINNEBAGO</v>
      </c>
      <c r="F13460">
        <v>510400</v>
      </c>
      <c r="G13460" s="53">
        <f t="array" ref="G13460">SUM(IF(A13460=A$5:A13460,IF(C13460=C$5:C13460,1,0),0))</f>
        <v>95</v>
      </c>
    </row>
    <row r="13461" spans="1:7" x14ac:dyDescent="0.25">
      <c r="A13461" s="52">
        <v>2020</v>
      </c>
      <c r="B13461" s="53" t="str">
        <f t="shared" si="420"/>
        <v>2020_IA96</v>
      </c>
      <c r="C13461" t="s">
        <v>370</v>
      </c>
      <c r="D13461" t="s">
        <v>936</v>
      </c>
      <c r="E13461" s="53" t="str">
        <f t="shared" si="421"/>
        <v>2020_IAWINNESHIEK</v>
      </c>
      <c r="F13461">
        <v>510400</v>
      </c>
      <c r="G13461" s="53">
        <f t="array" ref="G13461">SUM(IF(A13461=A$5:A13461,IF(C13461=C$5:C13461,1,0),0))</f>
        <v>96</v>
      </c>
    </row>
    <row r="13462" spans="1:7" x14ac:dyDescent="0.25">
      <c r="A13462" s="52">
        <v>2020</v>
      </c>
      <c r="B13462" s="53" t="str">
        <f t="shared" si="420"/>
        <v>2020_IA97</v>
      </c>
      <c r="C13462" t="s">
        <v>370</v>
      </c>
      <c r="D13462" t="s">
        <v>937</v>
      </c>
      <c r="E13462" s="53" t="str">
        <f t="shared" si="421"/>
        <v>2020_IAWOODBURY</v>
      </c>
      <c r="F13462">
        <v>510400</v>
      </c>
      <c r="G13462" s="53">
        <f t="array" ref="G13462">SUM(IF(A13462=A$5:A13462,IF(C13462=C$5:C13462,1,0),0))</f>
        <v>97</v>
      </c>
    </row>
    <row r="13463" spans="1:7" x14ac:dyDescent="0.25">
      <c r="A13463" s="52">
        <v>2020</v>
      </c>
      <c r="B13463" s="53" t="str">
        <f t="shared" si="420"/>
        <v>2020_IA98</v>
      </c>
      <c r="C13463" t="s">
        <v>370</v>
      </c>
      <c r="D13463" t="s">
        <v>776</v>
      </c>
      <c r="E13463" s="53" t="str">
        <f t="shared" si="421"/>
        <v>2020_IAWORTH</v>
      </c>
      <c r="F13463">
        <v>510400</v>
      </c>
      <c r="G13463" s="53">
        <f t="array" ref="G13463">SUM(IF(A13463=A$5:A13463,IF(C13463=C$5:C13463,1,0),0))</f>
        <v>98</v>
      </c>
    </row>
    <row r="13464" spans="1:7" x14ac:dyDescent="0.25">
      <c r="A13464" s="52">
        <v>2020</v>
      </c>
      <c r="B13464" s="53" t="str">
        <f t="shared" si="420"/>
        <v>2020_IA99</v>
      </c>
      <c r="C13464" t="s">
        <v>370</v>
      </c>
      <c r="D13464" t="s">
        <v>938</v>
      </c>
      <c r="E13464" s="53" t="str">
        <f t="shared" si="421"/>
        <v>2020_IAWRIGHT</v>
      </c>
      <c r="F13464">
        <v>510400</v>
      </c>
      <c r="G13464" s="53">
        <f t="array" ref="G13464">SUM(IF(A13464=A$5:A13464,IF(C13464=C$5:C13464,1,0),0))</f>
        <v>99</v>
      </c>
    </row>
    <row r="13465" spans="1:7" x14ac:dyDescent="0.25">
      <c r="A13465" s="52">
        <v>2020</v>
      </c>
      <c r="B13465" s="53" t="str">
        <f t="shared" si="420"/>
        <v>2020_KS1</v>
      </c>
      <c r="C13465" t="s">
        <v>371</v>
      </c>
      <c r="D13465" t="s">
        <v>858</v>
      </c>
      <c r="E13465" s="53" t="str">
        <f t="shared" si="421"/>
        <v>2020_KSALLEN</v>
      </c>
      <c r="F13465">
        <v>510400</v>
      </c>
      <c r="G13465" s="53">
        <f t="array" ref="G13465">SUM(IF(A13465=A$5:A13465,IF(C13465=C$5:C13465,1,0),0))</f>
        <v>1</v>
      </c>
    </row>
    <row r="13466" spans="1:7" x14ac:dyDescent="0.25">
      <c r="A13466" s="52">
        <v>2020</v>
      </c>
      <c r="B13466" s="53" t="str">
        <f t="shared" si="420"/>
        <v>2020_KS2</v>
      </c>
      <c r="C13466" t="s">
        <v>371</v>
      </c>
      <c r="D13466" t="s">
        <v>939</v>
      </c>
      <c r="E13466" s="53" t="str">
        <f t="shared" si="421"/>
        <v>2020_KSANDERSON</v>
      </c>
      <c r="F13466">
        <v>510400</v>
      </c>
      <c r="G13466" s="53">
        <f t="array" ref="G13466">SUM(IF(A13466=A$5:A13466,IF(C13466=C$5:C13466,1,0),0))</f>
        <v>2</v>
      </c>
    </row>
    <row r="13467" spans="1:7" x14ac:dyDescent="0.25">
      <c r="A13467" s="52">
        <v>2020</v>
      </c>
      <c r="B13467" s="53" t="str">
        <f t="shared" si="420"/>
        <v>2020_KS3</v>
      </c>
      <c r="C13467" t="s">
        <v>371</v>
      </c>
      <c r="D13467" t="s">
        <v>940</v>
      </c>
      <c r="E13467" s="53" t="str">
        <f t="shared" si="421"/>
        <v>2020_KSATCHISON</v>
      </c>
      <c r="F13467">
        <v>510400</v>
      </c>
      <c r="G13467" s="53">
        <f t="array" ref="G13467">SUM(IF(A13467=A$5:A13467,IF(C13467=C$5:C13467,1,0),0))</f>
        <v>3</v>
      </c>
    </row>
    <row r="13468" spans="1:7" x14ac:dyDescent="0.25">
      <c r="A13468" s="52">
        <v>2020</v>
      </c>
      <c r="B13468" s="53" t="str">
        <f t="shared" si="420"/>
        <v>2020_KS4</v>
      </c>
      <c r="C13468" t="s">
        <v>371</v>
      </c>
      <c r="D13468" t="s">
        <v>941</v>
      </c>
      <c r="E13468" s="53" t="str">
        <f t="shared" si="421"/>
        <v>2020_KSBARBER</v>
      </c>
      <c r="F13468">
        <v>510400</v>
      </c>
      <c r="G13468" s="53">
        <f t="array" ref="G13468">SUM(IF(A13468=A$5:A13468,IF(C13468=C$5:C13468,1,0),0))</f>
        <v>4</v>
      </c>
    </row>
    <row r="13469" spans="1:7" x14ac:dyDescent="0.25">
      <c r="A13469" s="52">
        <v>2020</v>
      </c>
      <c r="B13469" s="53" t="str">
        <f t="shared" si="420"/>
        <v>2020_KS5</v>
      </c>
      <c r="C13469" t="s">
        <v>371</v>
      </c>
      <c r="D13469" t="s">
        <v>942</v>
      </c>
      <c r="E13469" s="53" t="str">
        <f t="shared" si="421"/>
        <v>2020_KSBARTON</v>
      </c>
      <c r="F13469">
        <v>510400</v>
      </c>
      <c r="G13469" s="53">
        <f t="array" ref="G13469">SUM(IF(A13469=A$5:A13469,IF(C13469=C$5:C13469,1,0),0))</f>
        <v>5</v>
      </c>
    </row>
    <row r="13470" spans="1:7" x14ac:dyDescent="0.25">
      <c r="A13470" s="52">
        <v>2020</v>
      </c>
      <c r="B13470" s="53" t="str">
        <f t="shared" si="420"/>
        <v>2020_KS6</v>
      </c>
      <c r="C13470" t="s">
        <v>371</v>
      </c>
      <c r="D13470" t="s">
        <v>943</v>
      </c>
      <c r="E13470" s="53" t="str">
        <f t="shared" si="421"/>
        <v>2020_KSBOURBON</v>
      </c>
      <c r="F13470">
        <v>510400</v>
      </c>
      <c r="G13470" s="53">
        <f t="array" ref="G13470">SUM(IF(A13470=A$5:A13470,IF(C13470=C$5:C13470,1,0),0))</f>
        <v>6</v>
      </c>
    </row>
    <row r="13471" spans="1:7" x14ac:dyDescent="0.25">
      <c r="A13471" s="52">
        <v>2020</v>
      </c>
      <c r="B13471" s="53" t="str">
        <f t="shared" si="420"/>
        <v>2020_KS7</v>
      </c>
      <c r="C13471" t="s">
        <v>371</v>
      </c>
      <c r="D13471" t="s">
        <v>808</v>
      </c>
      <c r="E13471" s="53" t="str">
        <f t="shared" si="421"/>
        <v>2020_KSBROWN</v>
      </c>
      <c r="F13471">
        <v>510400</v>
      </c>
      <c r="G13471" s="53">
        <f t="array" ref="G13471">SUM(IF(A13471=A$5:A13471,IF(C13471=C$5:C13471,1,0),0))</f>
        <v>7</v>
      </c>
    </row>
    <row r="13472" spans="1:7" x14ac:dyDescent="0.25">
      <c r="A13472" s="52">
        <v>2020</v>
      </c>
      <c r="B13472" s="53" t="str">
        <f t="shared" si="420"/>
        <v>2020_KS8</v>
      </c>
      <c r="C13472" t="s">
        <v>371</v>
      </c>
      <c r="D13472" t="s">
        <v>433</v>
      </c>
      <c r="E13472" s="53" t="str">
        <f t="shared" si="421"/>
        <v>2020_KSBUTLER</v>
      </c>
      <c r="F13472">
        <v>510400</v>
      </c>
      <c r="G13472" s="53">
        <f t="array" ref="G13472">SUM(IF(A13472=A$5:A13472,IF(C13472=C$5:C13472,1,0),0))</f>
        <v>8</v>
      </c>
    </row>
    <row r="13473" spans="1:7" x14ac:dyDescent="0.25">
      <c r="A13473" s="52">
        <v>2020</v>
      </c>
      <c r="B13473" s="53" t="str">
        <f t="shared" si="420"/>
        <v>2020_KS9</v>
      </c>
      <c r="C13473" t="s">
        <v>371</v>
      </c>
      <c r="D13473" t="s">
        <v>944</v>
      </c>
      <c r="E13473" s="53" t="str">
        <f t="shared" si="421"/>
        <v>2020_KSCHASE</v>
      </c>
      <c r="F13473">
        <v>510400</v>
      </c>
      <c r="G13473" s="53">
        <f t="array" ref="G13473">SUM(IF(A13473=A$5:A13473,IF(C13473=C$5:C13473,1,0),0))</f>
        <v>9</v>
      </c>
    </row>
    <row r="13474" spans="1:7" x14ac:dyDescent="0.25">
      <c r="A13474" s="52">
        <v>2020</v>
      </c>
      <c r="B13474" s="53" t="str">
        <f t="shared" ref="B13474:B13537" si="422">A13474&amp;"_"&amp;C13474&amp;G13474</f>
        <v>2020_KS10</v>
      </c>
      <c r="C13474" t="s">
        <v>371</v>
      </c>
      <c r="D13474" t="s">
        <v>945</v>
      </c>
      <c r="E13474" s="53" t="str">
        <f t="shared" si="421"/>
        <v>2020_KSCHAUTAUQUA</v>
      </c>
      <c r="F13474">
        <v>510400</v>
      </c>
      <c r="G13474" s="53">
        <f t="array" ref="G13474">SUM(IF(A13474=A$5:A13474,IF(C13474=C$5:C13474,1,0),0))</f>
        <v>10</v>
      </c>
    </row>
    <row r="13475" spans="1:7" x14ac:dyDescent="0.25">
      <c r="A13475" s="52">
        <v>2020</v>
      </c>
      <c r="B13475" s="53" t="str">
        <f t="shared" si="422"/>
        <v>2020_KS11</v>
      </c>
      <c r="C13475" t="s">
        <v>371</v>
      </c>
      <c r="D13475" t="s">
        <v>436</v>
      </c>
      <c r="E13475" s="53" t="str">
        <f t="shared" si="421"/>
        <v>2020_KSCHEROKEE</v>
      </c>
      <c r="F13475">
        <v>510400</v>
      </c>
      <c r="G13475" s="53">
        <f t="array" ref="G13475">SUM(IF(A13475=A$5:A13475,IF(C13475=C$5:C13475,1,0),0))</f>
        <v>11</v>
      </c>
    </row>
    <row r="13476" spans="1:7" x14ac:dyDescent="0.25">
      <c r="A13476" s="52">
        <v>2020</v>
      </c>
      <c r="B13476" s="53" t="str">
        <f t="shared" si="422"/>
        <v>2020_KS12</v>
      </c>
      <c r="C13476" t="s">
        <v>371</v>
      </c>
      <c r="D13476" t="s">
        <v>588</v>
      </c>
      <c r="E13476" s="53" t="str">
        <f t="shared" si="421"/>
        <v>2020_KSCHEYENNE</v>
      </c>
      <c r="F13476">
        <v>510400</v>
      </c>
      <c r="G13476" s="53">
        <f t="array" ref="G13476">SUM(IF(A13476=A$5:A13476,IF(C13476=C$5:C13476,1,0),0))</f>
        <v>12</v>
      </c>
    </row>
    <row r="13477" spans="1:7" x14ac:dyDescent="0.25">
      <c r="A13477" s="52">
        <v>2020</v>
      </c>
      <c r="B13477" s="53" t="str">
        <f t="shared" si="422"/>
        <v>2020_KS13</v>
      </c>
      <c r="C13477" t="s">
        <v>371</v>
      </c>
      <c r="D13477" t="s">
        <v>507</v>
      </c>
      <c r="E13477" s="53" t="str">
        <f t="shared" si="421"/>
        <v>2020_KSCLARK</v>
      </c>
      <c r="F13477">
        <v>510400</v>
      </c>
      <c r="G13477" s="53">
        <f t="array" ref="G13477">SUM(IF(A13477=A$5:A13477,IF(C13477=C$5:C13477,1,0),0))</f>
        <v>13</v>
      </c>
    </row>
    <row r="13478" spans="1:7" x14ac:dyDescent="0.25">
      <c r="A13478" s="52">
        <v>2020</v>
      </c>
      <c r="B13478" s="53" t="str">
        <f t="shared" si="422"/>
        <v>2020_KS14</v>
      </c>
      <c r="C13478" t="s">
        <v>371</v>
      </c>
      <c r="D13478" t="s">
        <v>439</v>
      </c>
      <c r="E13478" s="53" t="str">
        <f t="shared" si="421"/>
        <v>2020_KSCLAY</v>
      </c>
      <c r="F13478">
        <v>510400</v>
      </c>
      <c r="G13478" s="53">
        <f t="array" ref="G13478">SUM(IF(A13478=A$5:A13478,IF(C13478=C$5:C13478,1,0),0))</f>
        <v>14</v>
      </c>
    </row>
    <row r="13479" spans="1:7" x14ac:dyDescent="0.25">
      <c r="A13479" s="52">
        <v>2020</v>
      </c>
      <c r="B13479" s="53" t="str">
        <f t="shared" si="422"/>
        <v>2020_KS15</v>
      </c>
      <c r="C13479" t="s">
        <v>371</v>
      </c>
      <c r="D13479" t="s">
        <v>946</v>
      </c>
      <c r="E13479" s="53" t="str">
        <f t="shared" si="421"/>
        <v>2020_KSCLOUD</v>
      </c>
      <c r="F13479">
        <v>510400</v>
      </c>
      <c r="G13479" s="53">
        <f t="array" ref="G13479">SUM(IF(A13479=A$5:A13479,IF(C13479=C$5:C13479,1,0),0))</f>
        <v>15</v>
      </c>
    </row>
    <row r="13480" spans="1:7" x14ac:dyDescent="0.25">
      <c r="A13480" s="52">
        <v>2020</v>
      </c>
      <c r="B13480" s="53" t="str">
        <f t="shared" si="422"/>
        <v>2020_KS16</v>
      </c>
      <c r="C13480" t="s">
        <v>371</v>
      </c>
      <c r="D13480" t="s">
        <v>947</v>
      </c>
      <c r="E13480" s="53" t="str">
        <f t="shared" si="421"/>
        <v>2020_KSCOFFEY</v>
      </c>
      <c r="F13480">
        <v>510400</v>
      </c>
      <c r="G13480" s="53">
        <f t="array" ref="G13480">SUM(IF(A13480=A$5:A13480,IF(C13480=C$5:C13480,1,0),0))</f>
        <v>16</v>
      </c>
    </row>
    <row r="13481" spans="1:7" x14ac:dyDescent="0.25">
      <c r="A13481" s="52">
        <v>2020</v>
      </c>
      <c r="B13481" s="53" t="str">
        <f t="shared" si="422"/>
        <v>2020_KS17</v>
      </c>
      <c r="C13481" t="s">
        <v>371</v>
      </c>
      <c r="D13481" t="s">
        <v>948</v>
      </c>
      <c r="E13481" s="53" t="str">
        <f t="shared" si="421"/>
        <v>2020_KSCOMANCHE</v>
      </c>
      <c r="F13481">
        <v>510400</v>
      </c>
      <c r="G13481" s="53">
        <f t="array" ref="G13481">SUM(IF(A13481=A$5:A13481,IF(C13481=C$5:C13481,1,0),0))</f>
        <v>17</v>
      </c>
    </row>
    <row r="13482" spans="1:7" x14ac:dyDescent="0.25">
      <c r="A13482" s="52">
        <v>2020</v>
      </c>
      <c r="B13482" s="53" t="str">
        <f t="shared" si="422"/>
        <v>2020_KS18</v>
      </c>
      <c r="C13482" t="s">
        <v>371</v>
      </c>
      <c r="D13482" t="s">
        <v>949</v>
      </c>
      <c r="E13482" s="53" t="str">
        <f t="shared" si="421"/>
        <v>2020_KSCOWLEY</v>
      </c>
      <c r="F13482">
        <v>510400</v>
      </c>
      <c r="G13482" s="53">
        <f t="array" ref="G13482">SUM(IF(A13482=A$5:A13482,IF(C13482=C$5:C13482,1,0),0))</f>
        <v>18</v>
      </c>
    </row>
    <row r="13483" spans="1:7" x14ac:dyDescent="0.25">
      <c r="A13483" s="52">
        <v>2020</v>
      </c>
      <c r="B13483" s="53" t="str">
        <f t="shared" si="422"/>
        <v>2020_KS19</v>
      </c>
      <c r="C13483" t="s">
        <v>371</v>
      </c>
      <c r="D13483" t="s">
        <v>512</v>
      </c>
      <c r="E13483" s="53" t="str">
        <f t="shared" si="421"/>
        <v>2020_KSCRAWFORD</v>
      </c>
      <c r="F13483">
        <v>510400</v>
      </c>
      <c r="G13483" s="53">
        <f t="array" ref="G13483">SUM(IF(A13483=A$5:A13483,IF(C13483=C$5:C13483,1,0),0))</f>
        <v>19</v>
      </c>
    </row>
    <row r="13484" spans="1:7" x14ac:dyDescent="0.25">
      <c r="A13484" s="52">
        <v>2020</v>
      </c>
      <c r="B13484" s="53" t="str">
        <f t="shared" si="422"/>
        <v>2020_KS20</v>
      </c>
      <c r="C13484" t="s">
        <v>371</v>
      </c>
      <c r="D13484" t="s">
        <v>702</v>
      </c>
      <c r="E13484" s="53" t="str">
        <f t="shared" si="421"/>
        <v>2020_KSDECATUR</v>
      </c>
      <c r="F13484">
        <v>510400</v>
      </c>
      <c r="G13484" s="53">
        <f t="array" ref="G13484">SUM(IF(A13484=A$5:A13484,IF(C13484=C$5:C13484,1,0),0))</f>
        <v>20</v>
      </c>
    </row>
    <row r="13485" spans="1:7" x14ac:dyDescent="0.25">
      <c r="A13485" s="52">
        <v>2020</v>
      </c>
      <c r="B13485" s="53" t="str">
        <f t="shared" si="422"/>
        <v>2020_KS21</v>
      </c>
      <c r="C13485" t="s">
        <v>371</v>
      </c>
      <c r="D13485" t="s">
        <v>910</v>
      </c>
      <c r="E13485" s="53" t="str">
        <f t="shared" si="421"/>
        <v>2020_KSDICKINSON</v>
      </c>
      <c r="F13485">
        <v>510400</v>
      </c>
      <c r="G13485" s="53">
        <f t="array" ref="G13485">SUM(IF(A13485=A$5:A13485,IF(C13485=C$5:C13485,1,0),0))</f>
        <v>21</v>
      </c>
    </row>
    <row r="13486" spans="1:7" x14ac:dyDescent="0.25">
      <c r="A13486" s="52">
        <v>2020</v>
      </c>
      <c r="B13486" s="53" t="str">
        <f t="shared" si="422"/>
        <v>2020_KS22</v>
      </c>
      <c r="C13486" t="s">
        <v>371</v>
      </c>
      <c r="D13486" t="s">
        <v>950</v>
      </c>
      <c r="E13486" s="53" t="str">
        <f t="shared" si="421"/>
        <v>2020_KSDONIPHAN</v>
      </c>
      <c r="F13486">
        <v>510400</v>
      </c>
      <c r="G13486" s="53">
        <f t="array" ref="G13486">SUM(IF(A13486=A$5:A13486,IF(C13486=C$5:C13486,1,0),0))</f>
        <v>22</v>
      </c>
    </row>
    <row r="13487" spans="1:7" x14ac:dyDescent="0.25">
      <c r="A13487" s="52">
        <v>2020</v>
      </c>
      <c r="B13487" s="53" t="str">
        <f t="shared" si="422"/>
        <v>2020_KS23</v>
      </c>
      <c r="C13487" t="s">
        <v>371</v>
      </c>
      <c r="D13487" t="s">
        <v>190</v>
      </c>
      <c r="E13487" s="53" t="str">
        <f t="shared" si="421"/>
        <v>2020_KSDOUGLAS</v>
      </c>
      <c r="F13487">
        <v>510400</v>
      </c>
      <c r="G13487" s="53">
        <f t="array" ref="G13487">SUM(IF(A13487=A$5:A13487,IF(C13487=C$5:C13487,1,0),0))</f>
        <v>23</v>
      </c>
    </row>
    <row r="13488" spans="1:7" x14ac:dyDescent="0.25">
      <c r="A13488" s="52">
        <v>2020</v>
      </c>
      <c r="B13488" s="53" t="str">
        <f t="shared" si="422"/>
        <v>2020_KS24</v>
      </c>
      <c r="C13488" t="s">
        <v>371</v>
      </c>
      <c r="D13488" t="s">
        <v>818</v>
      </c>
      <c r="E13488" s="53" t="str">
        <f t="shared" si="421"/>
        <v>2020_KSEDWARDS</v>
      </c>
      <c r="F13488">
        <v>510400</v>
      </c>
      <c r="G13488" s="53">
        <f t="array" ref="G13488">SUM(IF(A13488=A$5:A13488,IF(C13488=C$5:C13488,1,0),0))</f>
        <v>24</v>
      </c>
    </row>
    <row r="13489" spans="1:7" x14ac:dyDescent="0.25">
      <c r="A13489" s="52">
        <v>2020</v>
      </c>
      <c r="B13489" s="53" t="str">
        <f t="shared" si="422"/>
        <v>2020_KS25</v>
      </c>
      <c r="C13489" t="s">
        <v>371</v>
      </c>
      <c r="D13489" t="s">
        <v>951</v>
      </c>
      <c r="E13489" s="53" t="str">
        <f t="shared" si="421"/>
        <v>2020_KSELK</v>
      </c>
      <c r="F13489">
        <v>510400</v>
      </c>
      <c r="G13489" s="53">
        <f t="array" ref="G13489">SUM(IF(A13489=A$5:A13489,IF(C13489=C$5:C13489,1,0),0))</f>
        <v>25</v>
      </c>
    </row>
    <row r="13490" spans="1:7" x14ac:dyDescent="0.25">
      <c r="A13490" s="52">
        <v>2020</v>
      </c>
      <c r="B13490" s="53" t="str">
        <f t="shared" si="422"/>
        <v>2020_KS26</v>
      </c>
      <c r="C13490" t="s">
        <v>371</v>
      </c>
      <c r="D13490" t="s">
        <v>952</v>
      </c>
      <c r="E13490" s="53" t="str">
        <f t="shared" si="421"/>
        <v>2020_KSELLIS</v>
      </c>
      <c r="F13490">
        <v>510400</v>
      </c>
      <c r="G13490" s="53">
        <f t="array" ref="G13490">SUM(IF(A13490=A$5:A13490,IF(C13490=C$5:C13490,1,0),0))</f>
        <v>26</v>
      </c>
    </row>
    <row r="13491" spans="1:7" x14ac:dyDescent="0.25">
      <c r="A13491" s="52">
        <v>2020</v>
      </c>
      <c r="B13491" s="53" t="str">
        <f t="shared" si="422"/>
        <v>2020_KS27</v>
      </c>
      <c r="C13491" t="s">
        <v>371</v>
      </c>
      <c r="D13491" t="s">
        <v>953</v>
      </c>
      <c r="E13491" s="53" t="str">
        <f t="shared" si="421"/>
        <v>2020_KSELLSWORTH</v>
      </c>
      <c r="F13491">
        <v>510400</v>
      </c>
      <c r="G13491" s="53">
        <f t="array" ref="G13491">SUM(IF(A13491=A$5:A13491,IF(C13491=C$5:C13491,1,0),0))</f>
        <v>27</v>
      </c>
    </row>
    <row r="13492" spans="1:7" x14ac:dyDescent="0.25">
      <c r="A13492" s="52">
        <v>2020</v>
      </c>
      <c r="B13492" s="53" t="str">
        <f t="shared" si="422"/>
        <v>2020_KS28</v>
      </c>
      <c r="C13492" t="s">
        <v>371</v>
      </c>
      <c r="D13492" t="s">
        <v>954</v>
      </c>
      <c r="E13492" s="53" t="str">
        <f t="shared" si="421"/>
        <v>2020_KSFINNEY</v>
      </c>
      <c r="F13492">
        <v>510400</v>
      </c>
      <c r="G13492" s="53">
        <f t="array" ref="G13492">SUM(IF(A13492=A$5:A13492,IF(C13492=C$5:C13492,1,0),0))</f>
        <v>28</v>
      </c>
    </row>
    <row r="13493" spans="1:7" x14ac:dyDescent="0.25">
      <c r="A13493" s="52">
        <v>2020</v>
      </c>
      <c r="B13493" s="53" t="str">
        <f t="shared" si="422"/>
        <v>2020_KS29</v>
      </c>
      <c r="C13493" t="s">
        <v>371</v>
      </c>
      <c r="D13493" t="s">
        <v>819</v>
      </c>
      <c r="E13493" s="53" t="str">
        <f t="shared" si="421"/>
        <v>2020_KSFORD</v>
      </c>
      <c r="F13493">
        <v>510400</v>
      </c>
      <c r="G13493" s="53">
        <f t="array" ref="G13493">SUM(IF(A13493=A$5:A13493,IF(C13493=C$5:C13493,1,0),0))</f>
        <v>29</v>
      </c>
    </row>
    <row r="13494" spans="1:7" x14ac:dyDescent="0.25">
      <c r="A13494" s="52">
        <v>2020</v>
      </c>
      <c r="B13494" s="53" t="str">
        <f t="shared" si="422"/>
        <v>2020_KS30</v>
      </c>
      <c r="C13494" t="s">
        <v>371</v>
      </c>
      <c r="D13494" t="s">
        <v>455</v>
      </c>
      <c r="E13494" s="53" t="str">
        <f t="shared" si="421"/>
        <v>2020_KSFRANKLIN</v>
      </c>
      <c r="F13494">
        <v>510400</v>
      </c>
      <c r="G13494" s="53">
        <f t="array" ref="G13494">SUM(IF(A13494=A$5:A13494,IF(C13494=C$5:C13494,1,0),0))</f>
        <v>30</v>
      </c>
    </row>
    <row r="13495" spans="1:7" x14ac:dyDescent="0.25">
      <c r="A13495" s="52">
        <v>2020</v>
      </c>
      <c r="B13495" s="53" t="str">
        <f t="shared" si="422"/>
        <v>2020_KS31</v>
      </c>
      <c r="C13495" t="s">
        <v>371</v>
      </c>
      <c r="D13495" t="s">
        <v>955</v>
      </c>
      <c r="E13495" s="53" t="str">
        <f t="shared" si="421"/>
        <v>2020_KSGEARY</v>
      </c>
      <c r="F13495">
        <v>510400</v>
      </c>
      <c r="G13495" s="53">
        <f t="array" ref="G13495">SUM(IF(A13495=A$5:A13495,IF(C13495=C$5:C13495,1,0),0))</f>
        <v>31</v>
      </c>
    </row>
    <row r="13496" spans="1:7" x14ac:dyDescent="0.25">
      <c r="A13496" s="52">
        <v>2020</v>
      </c>
      <c r="B13496" s="53" t="str">
        <f t="shared" si="422"/>
        <v>2020_KS32</v>
      </c>
      <c r="C13496" t="s">
        <v>371</v>
      </c>
      <c r="D13496" t="s">
        <v>956</v>
      </c>
      <c r="E13496" s="53" t="str">
        <f t="shared" si="421"/>
        <v>2020_KSGOVE</v>
      </c>
      <c r="F13496">
        <v>510400</v>
      </c>
      <c r="G13496" s="53">
        <f t="array" ref="G13496">SUM(IF(A13496=A$5:A13496,IF(C13496=C$5:C13496,1,0),0))</f>
        <v>32</v>
      </c>
    </row>
    <row r="13497" spans="1:7" x14ac:dyDescent="0.25">
      <c r="A13497" s="52">
        <v>2020</v>
      </c>
      <c r="B13497" s="53" t="str">
        <f t="shared" si="422"/>
        <v>2020_KS33</v>
      </c>
      <c r="C13497" t="s">
        <v>371</v>
      </c>
      <c r="D13497" t="s">
        <v>491</v>
      </c>
      <c r="E13497" s="53" t="str">
        <f t="shared" si="421"/>
        <v>2020_KSGRAHAM</v>
      </c>
      <c r="F13497">
        <v>510400</v>
      </c>
      <c r="G13497" s="53">
        <f t="array" ref="G13497">SUM(IF(A13497=A$5:A13497,IF(C13497=C$5:C13497,1,0),0))</f>
        <v>33</v>
      </c>
    </row>
    <row r="13498" spans="1:7" x14ac:dyDescent="0.25">
      <c r="A13498" s="52">
        <v>2020</v>
      </c>
      <c r="B13498" s="53" t="str">
        <f t="shared" si="422"/>
        <v>2020_KS34</v>
      </c>
      <c r="C13498" t="s">
        <v>371</v>
      </c>
      <c r="D13498" t="s">
        <v>520</v>
      </c>
      <c r="E13498" s="53" t="str">
        <f t="shared" si="421"/>
        <v>2020_KSGRANT</v>
      </c>
      <c r="F13498">
        <v>510400</v>
      </c>
      <c r="G13498" s="53">
        <f t="array" ref="G13498">SUM(IF(A13498=A$5:A13498,IF(C13498=C$5:C13498,1,0),0))</f>
        <v>34</v>
      </c>
    </row>
    <row r="13499" spans="1:7" x14ac:dyDescent="0.25">
      <c r="A13499" s="52">
        <v>2020</v>
      </c>
      <c r="B13499" s="53" t="str">
        <f t="shared" si="422"/>
        <v>2020_KS35</v>
      </c>
      <c r="C13499" t="s">
        <v>371</v>
      </c>
      <c r="D13499" t="s">
        <v>957</v>
      </c>
      <c r="E13499" s="53" t="str">
        <f t="shared" si="421"/>
        <v>2020_KSGRAY</v>
      </c>
      <c r="F13499">
        <v>510400</v>
      </c>
      <c r="G13499" s="53">
        <f t="array" ref="G13499">SUM(IF(A13499=A$5:A13499,IF(C13499=C$5:C13499,1,0),0))</f>
        <v>35</v>
      </c>
    </row>
    <row r="13500" spans="1:7" x14ac:dyDescent="0.25">
      <c r="A13500" s="52">
        <v>2020</v>
      </c>
      <c r="B13500" s="53" t="str">
        <f t="shared" si="422"/>
        <v>2020_KS36</v>
      </c>
      <c r="C13500" t="s">
        <v>371</v>
      </c>
      <c r="D13500" t="s">
        <v>958</v>
      </c>
      <c r="E13500" s="53" t="str">
        <f t="shared" si="421"/>
        <v>2020_KSGREELEY</v>
      </c>
      <c r="F13500">
        <v>510400</v>
      </c>
      <c r="G13500" s="53">
        <f t="array" ref="G13500">SUM(IF(A13500=A$5:A13500,IF(C13500=C$5:C13500,1,0),0))</f>
        <v>36</v>
      </c>
    </row>
    <row r="13501" spans="1:7" x14ac:dyDescent="0.25">
      <c r="A13501" s="52">
        <v>2020</v>
      </c>
      <c r="B13501" s="53" t="str">
        <f t="shared" si="422"/>
        <v>2020_KS37</v>
      </c>
      <c r="C13501" t="s">
        <v>371</v>
      </c>
      <c r="D13501" t="s">
        <v>959</v>
      </c>
      <c r="E13501" s="53" t="str">
        <f t="shared" si="421"/>
        <v>2020_KSGREENWOOD</v>
      </c>
      <c r="F13501">
        <v>510400</v>
      </c>
      <c r="G13501" s="53">
        <f t="array" ref="G13501">SUM(IF(A13501=A$5:A13501,IF(C13501=C$5:C13501,1,0),0))</f>
        <v>37</v>
      </c>
    </row>
    <row r="13502" spans="1:7" x14ac:dyDescent="0.25">
      <c r="A13502" s="52">
        <v>2020</v>
      </c>
      <c r="B13502" s="53" t="str">
        <f t="shared" si="422"/>
        <v>2020_KS38</v>
      </c>
      <c r="C13502" t="s">
        <v>371</v>
      </c>
      <c r="D13502" t="s">
        <v>642</v>
      </c>
      <c r="E13502" s="53" t="str">
        <f t="shared" si="421"/>
        <v>2020_KSHAMILTON</v>
      </c>
      <c r="F13502">
        <v>510400</v>
      </c>
      <c r="G13502" s="53">
        <f t="array" ref="G13502">SUM(IF(A13502=A$5:A13502,IF(C13502=C$5:C13502,1,0),0))</f>
        <v>38</v>
      </c>
    </row>
    <row r="13503" spans="1:7" x14ac:dyDescent="0.25">
      <c r="A13503" s="52">
        <v>2020</v>
      </c>
      <c r="B13503" s="53" t="str">
        <f t="shared" si="422"/>
        <v>2020_KS39</v>
      </c>
      <c r="C13503" t="s">
        <v>371</v>
      </c>
      <c r="D13503" t="s">
        <v>960</v>
      </c>
      <c r="E13503" s="53" t="str">
        <f t="shared" si="421"/>
        <v>2020_KSHARPER</v>
      </c>
      <c r="F13503">
        <v>510400</v>
      </c>
      <c r="G13503" s="53">
        <f t="array" ref="G13503">SUM(IF(A13503=A$5:A13503,IF(C13503=C$5:C13503,1,0),0))</f>
        <v>39</v>
      </c>
    </row>
    <row r="13504" spans="1:7" x14ac:dyDescent="0.25">
      <c r="A13504" s="52">
        <v>2020</v>
      </c>
      <c r="B13504" s="53" t="str">
        <f t="shared" si="422"/>
        <v>2020_KS40</v>
      </c>
      <c r="C13504" t="s">
        <v>371</v>
      </c>
      <c r="D13504" t="s">
        <v>961</v>
      </c>
      <c r="E13504" s="53" t="str">
        <f t="shared" si="421"/>
        <v>2020_KSHARVEY</v>
      </c>
      <c r="F13504">
        <v>510400</v>
      </c>
      <c r="G13504" s="53">
        <f t="array" ref="G13504">SUM(IF(A13504=A$5:A13504,IF(C13504=C$5:C13504,1,0),0))</f>
        <v>40</v>
      </c>
    </row>
    <row r="13505" spans="1:7" x14ac:dyDescent="0.25">
      <c r="A13505" s="52">
        <v>2020</v>
      </c>
      <c r="B13505" s="53" t="str">
        <f t="shared" si="422"/>
        <v>2020_KS41</v>
      </c>
      <c r="C13505" t="s">
        <v>371</v>
      </c>
      <c r="D13505" t="s">
        <v>962</v>
      </c>
      <c r="E13505" s="53" t="str">
        <f t="shared" si="421"/>
        <v>2020_KSHASKELL</v>
      </c>
      <c r="F13505">
        <v>510400</v>
      </c>
      <c r="G13505" s="53">
        <f t="array" ref="G13505">SUM(IF(A13505=A$5:A13505,IF(C13505=C$5:C13505,1,0),0))</f>
        <v>41</v>
      </c>
    </row>
    <row r="13506" spans="1:7" x14ac:dyDescent="0.25">
      <c r="A13506" s="52">
        <v>2020</v>
      </c>
      <c r="B13506" s="53" t="str">
        <f t="shared" si="422"/>
        <v>2020_KS42</v>
      </c>
      <c r="C13506" t="s">
        <v>371</v>
      </c>
      <c r="D13506" t="s">
        <v>963</v>
      </c>
      <c r="E13506" s="53" t="str">
        <f t="shared" si="421"/>
        <v>2020_KSHODGEMAN</v>
      </c>
      <c r="F13506">
        <v>510400</v>
      </c>
      <c r="G13506" s="53">
        <f t="array" ref="G13506">SUM(IF(A13506=A$5:A13506,IF(C13506=C$5:C13506,1,0),0))</f>
        <v>42</v>
      </c>
    </row>
    <row r="13507" spans="1:7" x14ac:dyDescent="0.25">
      <c r="A13507" s="52">
        <v>2020</v>
      </c>
      <c r="B13507" s="53" t="str">
        <f t="shared" si="422"/>
        <v>2020_KS43</v>
      </c>
      <c r="C13507" t="s">
        <v>371</v>
      </c>
      <c r="D13507" t="s">
        <v>460</v>
      </c>
      <c r="E13507" s="53" t="str">
        <f t="shared" si="421"/>
        <v>2020_KSJACKSON</v>
      </c>
      <c r="F13507">
        <v>510400</v>
      </c>
      <c r="G13507" s="53">
        <f t="array" ref="G13507">SUM(IF(A13507=A$5:A13507,IF(C13507=C$5:C13507,1,0),0))</f>
        <v>43</v>
      </c>
    </row>
    <row r="13508" spans="1:7" x14ac:dyDescent="0.25">
      <c r="A13508" s="52">
        <v>2020</v>
      </c>
      <c r="B13508" s="53" t="str">
        <f t="shared" si="422"/>
        <v>2020_KS44</v>
      </c>
      <c r="C13508" t="s">
        <v>371</v>
      </c>
      <c r="D13508" t="s">
        <v>196</v>
      </c>
      <c r="E13508" s="53" t="str">
        <f t="shared" si="421"/>
        <v>2020_KSJEFFERSON</v>
      </c>
      <c r="F13508">
        <v>510400</v>
      </c>
      <c r="G13508" s="53">
        <f t="array" ref="G13508">SUM(IF(A13508=A$5:A13508,IF(C13508=C$5:C13508,1,0),0))</f>
        <v>44</v>
      </c>
    </row>
    <row r="13509" spans="1:7" x14ac:dyDescent="0.25">
      <c r="A13509" s="52">
        <v>2020</v>
      </c>
      <c r="B13509" s="53" t="str">
        <f t="shared" si="422"/>
        <v>2020_KS45</v>
      </c>
      <c r="C13509" t="s">
        <v>371</v>
      </c>
      <c r="D13509" t="s">
        <v>964</v>
      </c>
      <c r="E13509" s="53" t="str">
        <f t="shared" si="421"/>
        <v>2020_KSJEWELL</v>
      </c>
      <c r="F13509">
        <v>510400</v>
      </c>
      <c r="G13509" s="53">
        <f t="array" ref="G13509">SUM(IF(A13509=A$5:A13509,IF(C13509=C$5:C13509,1,0),0))</f>
        <v>45</v>
      </c>
    </row>
    <row r="13510" spans="1:7" x14ac:dyDescent="0.25">
      <c r="A13510" s="52">
        <v>2020</v>
      </c>
      <c r="B13510" s="53" t="str">
        <f t="shared" si="422"/>
        <v>2020_KS46</v>
      </c>
      <c r="C13510" t="s">
        <v>371</v>
      </c>
      <c r="D13510" t="s">
        <v>525</v>
      </c>
      <c r="E13510" s="53" t="str">
        <f t="shared" ref="E13510:E13573" si="423">A13510&amp;"_"&amp;C13510&amp;D13510</f>
        <v>2020_KSJOHNSON</v>
      </c>
      <c r="F13510">
        <v>510400</v>
      </c>
      <c r="G13510" s="53">
        <f t="array" ref="G13510">SUM(IF(A13510=A$5:A13510,IF(C13510=C$5:C13510,1,0),0))</f>
        <v>46</v>
      </c>
    </row>
    <row r="13511" spans="1:7" x14ac:dyDescent="0.25">
      <c r="A13511" s="52">
        <v>2020</v>
      </c>
      <c r="B13511" s="53" t="str">
        <f t="shared" si="422"/>
        <v>2020_KS47</v>
      </c>
      <c r="C13511" t="s">
        <v>371</v>
      </c>
      <c r="D13511" t="s">
        <v>965</v>
      </c>
      <c r="E13511" s="53" t="str">
        <f t="shared" si="423"/>
        <v>2020_KSKEARNY</v>
      </c>
      <c r="F13511">
        <v>510400</v>
      </c>
      <c r="G13511" s="53">
        <f t="array" ref="G13511">SUM(IF(A13511=A$5:A13511,IF(C13511=C$5:C13511,1,0),0))</f>
        <v>47</v>
      </c>
    </row>
    <row r="13512" spans="1:7" x14ac:dyDescent="0.25">
      <c r="A13512" s="52">
        <v>2020</v>
      </c>
      <c r="B13512" s="53" t="str">
        <f t="shared" si="422"/>
        <v>2020_KS48</v>
      </c>
      <c r="C13512" t="s">
        <v>371</v>
      </c>
      <c r="D13512" t="s">
        <v>966</v>
      </c>
      <c r="E13512" s="53" t="str">
        <f t="shared" si="423"/>
        <v>2020_KSKINGMAN</v>
      </c>
      <c r="F13512">
        <v>510400</v>
      </c>
      <c r="G13512" s="53">
        <f t="array" ref="G13512">SUM(IF(A13512=A$5:A13512,IF(C13512=C$5:C13512,1,0),0))</f>
        <v>48</v>
      </c>
    </row>
    <row r="13513" spans="1:7" x14ac:dyDescent="0.25">
      <c r="A13513" s="52">
        <v>2020</v>
      </c>
      <c r="B13513" s="53" t="str">
        <f t="shared" si="422"/>
        <v>2020_KS49</v>
      </c>
      <c r="C13513" t="s">
        <v>371</v>
      </c>
      <c r="D13513" t="s">
        <v>600</v>
      </c>
      <c r="E13513" s="53" t="str">
        <f t="shared" si="423"/>
        <v>2020_KSKIOWA</v>
      </c>
      <c r="F13513">
        <v>510400</v>
      </c>
      <c r="G13513" s="53">
        <f t="array" ref="G13513">SUM(IF(A13513=A$5:A13513,IF(C13513=C$5:C13513,1,0),0))</f>
        <v>49</v>
      </c>
    </row>
    <row r="13514" spans="1:7" x14ac:dyDescent="0.25">
      <c r="A13514" s="52">
        <v>2020</v>
      </c>
      <c r="B13514" s="53" t="str">
        <f t="shared" si="422"/>
        <v>2020_KS50</v>
      </c>
      <c r="C13514" t="s">
        <v>371</v>
      </c>
      <c r="D13514" t="s">
        <v>967</v>
      </c>
      <c r="E13514" s="53" t="str">
        <f t="shared" si="423"/>
        <v>2020_KSLABETTE</v>
      </c>
      <c r="F13514">
        <v>510400</v>
      </c>
      <c r="G13514" s="53">
        <f t="array" ref="G13514">SUM(IF(A13514=A$5:A13514,IF(C13514=C$5:C13514,1,0),0))</f>
        <v>50</v>
      </c>
    </row>
    <row r="13515" spans="1:7" x14ac:dyDescent="0.25">
      <c r="A13515" s="52">
        <v>2020</v>
      </c>
      <c r="B13515" s="53" t="str">
        <f t="shared" si="422"/>
        <v>2020_KS51</v>
      </c>
      <c r="C13515" t="s">
        <v>371</v>
      </c>
      <c r="D13515" t="s">
        <v>968</v>
      </c>
      <c r="E13515" s="53" t="str">
        <f t="shared" si="423"/>
        <v>2020_KSLANE</v>
      </c>
      <c r="F13515">
        <v>510400</v>
      </c>
      <c r="G13515" s="53">
        <f t="array" ref="G13515">SUM(IF(A13515=A$5:A13515,IF(C13515=C$5:C13515,1,0),0))</f>
        <v>51</v>
      </c>
    </row>
    <row r="13516" spans="1:7" x14ac:dyDescent="0.25">
      <c r="A13516" s="52">
        <v>2020</v>
      </c>
      <c r="B13516" s="53" t="str">
        <f t="shared" si="422"/>
        <v>2020_KS52</v>
      </c>
      <c r="C13516" t="s">
        <v>371</v>
      </c>
      <c r="D13516" t="s">
        <v>969</v>
      </c>
      <c r="E13516" s="53" t="str">
        <f t="shared" si="423"/>
        <v>2020_KSLEAVENWORTH</v>
      </c>
      <c r="F13516">
        <v>510400</v>
      </c>
      <c r="G13516" s="53">
        <f t="array" ref="G13516">SUM(IF(A13516=A$5:A13516,IF(C13516=C$5:C13516,1,0),0))</f>
        <v>52</v>
      </c>
    </row>
    <row r="13517" spans="1:7" x14ac:dyDescent="0.25">
      <c r="A13517" s="52">
        <v>2020</v>
      </c>
      <c r="B13517" s="53" t="str">
        <f t="shared" si="422"/>
        <v>2020_KS53</v>
      </c>
      <c r="C13517" t="s">
        <v>371</v>
      </c>
      <c r="D13517" t="s">
        <v>221</v>
      </c>
      <c r="E13517" s="53" t="str">
        <f t="shared" si="423"/>
        <v>2020_KSLINCOLN</v>
      </c>
      <c r="F13517">
        <v>510400</v>
      </c>
      <c r="G13517" s="53">
        <f t="array" ref="G13517">SUM(IF(A13517=A$5:A13517,IF(C13517=C$5:C13517,1,0),0))</f>
        <v>53</v>
      </c>
    </row>
    <row r="13518" spans="1:7" x14ac:dyDescent="0.25">
      <c r="A13518" s="52">
        <v>2020</v>
      </c>
      <c r="B13518" s="53" t="str">
        <f t="shared" si="422"/>
        <v>2020_KS54</v>
      </c>
      <c r="C13518" t="s">
        <v>371</v>
      </c>
      <c r="D13518" t="s">
        <v>917</v>
      </c>
      <c r="E13518" s="53" t="str">
        <f t="shared" si="423"/>
        <v>2020_KSLINN</v>
      </c>
      <c r="F13518">
        <v>510400</v>
      </c>
      <c r="G13518" s="53">
        <f t="array" ref="G13518">SUM(IF(A13518=A$5:A13518,IF(C13518=C$5:C13518,1,0),0))</f>
        <v>54</v>
      </c>
    </row>
    <row r="13519" spans="1:7" x14ac:dyDescent="0.25">
      <c r="A13519" s="52">
        <v>2020</v>
      </c>
      <c r="B13519" s="53" t="str">
        <f t="shared" si="422"/>
        <v>2020_KS55</v>
      </c>
      <c r="C13519" t="s">
        <v>371</v>
      </c>
      <c r="D13519" t="s">
        <v>528</v>
      </c>
      <c r="E13519" s="53" t="str">
        <f t="shared" si="423"/>
        <v>2020_KSLOGAN</v>
      </c>
      <c r="F13519">
        <v>510400</v>
      </c>
      <c r="G13519" s="53">
        <f t="array" ref="G13519">SUM(IF(A13519=A$5:A13519,IF(C13519=C$5:C13519,1,0),0))</f>
        <v>55</v>
      </c>
    </row>
    <row r="13520" spans="1:7" x14ac:dyDescent="0.25">
      <c r="A13520" s="52">
        <v>2020</v>
      </c>
      <c r="B13520" s="53" t="str">
        <f t="shared" si="422"/>
        <v>2020_KS56</v>
      </c>
      <c r="C13520" t="s">
        <v>371</v>
      </c>
      <c r="D13520" t="s">
        <v>919</v>
      </c>
      <c r="E13520" s="53" t="str">
        <f t="shared" si="423"/>
        <v>2020_KSLYON</v>
      </c>
      <c r="F13520">
        <v>510400</v>
      </c>
      <c r="G13520" s="53">
        <f t="array" ref="G13520">SUM(IF(A13520=A$5:A13520,IF(C13520=C$5:C13520,1,0),0))</f>
        <v>56</v>
      </c>
    </row>
    <row r="13521" spans="1:7" x14ac:dyDescent="0.25">
      <c r="A13521" s="52">
        <v>2020</v>
      </c>
      <c r="B13521" s="53" t="str">
        <f t="shared" si="422"/>
        <v>2020_KS57</v>
      </c>
      <c r="C13521" t="s">
        <v>371</v>
      </c>
      <c r="D13521" t="s">
        <v>970</v>
      </c>
      <c r="E13521" s="53" t="str">
        <f t="shared" si="423"/>
        <v>2020_KSMCPHERSON</v>
      </c>
      <c r="F13521">
        <v>510400</v>
      </c>
      <c r="G13521" s="53">
        <f t="array" ref="G13521">SUM(IF(A13521=A$5:A13521,IF(C13521=C$5:C13521,1,0),0))</f>
        <v>57</v>
      </c>
    </row>
    <row r="13522" spans="1:7" x14ac:dyDescent="0.25">
      <c r="A13522" s="52">
        <v>2020</v>
      </c>
      <c r="B13522" s="53" t="str">
        <f t="shared" si="422"/>
        <v>2020_KS58</v>
      </c>
      <c r="C13522" t="s">
        <v>371</v>
      </c>
      <c r="D13522" t="s">
        <v>469</v>
      </c>
      <c r="E13522" s="53" t="str">
        <f t="shared" si="423"/>
        <v>2020_KSMARION</v>
      </c>
      <c r="F13522">
        <v>510400</v>
      </c>
      <c r="G13522" s="53">
        <f t="array" ref="G13522">SUM(IF(A13522=A$5:A13522,IF(C13522=C$5:C13522,1,0),0))</f>
        <v>58</v>
      </c>
    </row>
    <row r="13523" spans="1:7" x14ac:dyDescent="0.25">
      <c r="A13523" s="52">
        <v>2020</v>
      </c>
      <c r="B13523" s="53" t="str">
        <f t="shared" si="422"/>
        <v>2020_KS59</v>
      </c>
      <c r="C13523" t="s">
        <v>371</v>
      </c>
      <c r="D13523" t="s">
        <v>470</v>
      </c>
      <c r="E13523" s="53" t="str">
        <f t="shared" si="423"/>
        <v>2020_KSMARSHALL</v>
      </c>
      <c r="F13523">
        <v>510400</v>
      </c>
      <c r="G13523" s="53">
        <f t="array" ref="G13523">SUM(IF(A13523=A$5:A13523,IF(C13523=C$5:C13523,1,0),0))</f>
        <v>59</v>
      </c>
    </row>
    <row r="13524" spans="1:7" x14ac:dyDescent="0.25">
      <c r="A13524" s="52">
        <v>2020</v>
      </c>
      <c r="B13524" s="53" t="str">
        <f t="shared" si="422"/>
        <v>2020_KS60</v>
      </c>
      <c r="C13524" t="s">
        <v>371</v>
      </c>
      <c r="D13524" t="s">
        <v>971</v>
      </c>
      <c r="E13524" s="53" t="str">
        <f t="shared" si="423"/>
        <v>2020_KSMEADE</v>
      </c>
      <c r="F13524">
        <v>510400</v>
      </c>
      <c r="G13524" s="53">
        <f t="array" ref="G13524">SUM(IF(A13524=A$5:A13524,IF(C13524=C$5:C13524,1,0),0))</f>
        <v>60</v>
      </c>
    </row>
    <row r="13525" spans="1:7" x14ac:dyDescent="0.25">
      <c r="A13525" s="52">
        <v>2020</v>
      </c>
      <c r="B13525" s="53" t="str">
        <f t="shared" si="422"/>
        <v>2020_KS61</v>
      </c>
      <c r="C13525" t="s">
        <v>371</v>
      </c>
      <c r="D13525" t="s">
        <v>875</v>
      </c>
      <c r="E13525" s="53" t="str">
        <f t="shared" si="423"/>
        <v>2020_KSMIAMI</v>
      </c>
      <c r="F13525">
        <v>510400</v>
      </c>
      <c r="G13525" s="53">
        <f t="array" ref="G13525">SUM(IF(A13525=A$5:A13525,IF(C13525=C$5:C13525,1,0),0))</f>
        <v>61</v>
      </c>
    </row>
    <row r="13526" spans="1:7" x14ac:dyDescent="0.25">
      <c r="A13526" s="52">
        <v>2020</v>
      </c>
      <c r="B13526" s="53" t="str">
        <f t="shared" si="422"/>
        <v>2020_KS62</v>
      </c>
      <c r="C13526" t="s">
        <v>371</v>
      </c>
      <c r="D13526" t="s">
        <v>740</v>
      </c>
      <c r="E13526" s="53" t="str">
        <f t="shared" si="423"/>
        <v>2020_KSMITCHELL</v>
      </c>
      <c r="F13526">
        <v>510400</v>
      </c>
      <c r="G13526" s="53">
        <f t="array" ref="G13526">SUM(IF(A13526=A$5:A13526,IF(C13526=C$5:C13526,1,0),0))</f>
        <v>62</v>
      </c>
    </row>
    <row r="13527" spans="1:7" x14ac:dyDescent="0.25">
      <c r="A13527" s="52">
        <v>2020</v>
      </c>
      <c r="B13527" s="53" t="str">
        <f t="shared" si="422"/>
        <v>2020_KS63</v>
      </c>
      <c r="C13527" t="s">
        <v>371</v>
      </c>
      <c r="D13527" t="s">
        <v>232</v>
      </c>
      <c r="E13527" s="53" t="str">
        <f t="shared" si="423"/>
        <v>2020_KSMONTGOMERY</v>
      </c>
      <c r="F13527">
        <v>510400</v>
      </c>
      <c r="G13527" s="53">
        <f t="array" ref="G13527">SUM(IF(A13527=A$5:A13527,IF(C13527=C$5:C13527,1,0),0))</f>
        <v>63</v>
      </c>
    </row>
    <row r="13528" spans="1:7" x14ac:dyDescent="0.25">
      <c r="A13528" s="52">
        <v>2020</v>
      </c>
      <c r="B13528" s="53" t="str">
        <f t="shared" si="422"/>
        <v>2020_KS64</v>
      </c>
      <c r="C13528" t="s">
        <v>371</v>
      </c>
      <c r="D13528" t="s">
        <v>253</v>
      </c>
      <c r="E13528" s="53" t="str">
        <f t="shared" si="423"/>
        <v>2020_KSMORRIS</v>
      </c>
      <c r="F13528">
        <v>510400</v>
      </c>
      <c r="G13528" s="53">
        <f t="array" ref="G13528">SUM(IF(A13528=A$5:A13528,IF(C13528=C$5:C13528,1,0),0))</f>
        <v>64</v>
      </c>
    </row>
    <row r="13529" spans="1:7" x14ac:dyDescent="0.25">
      <c r="A13529" s="52">
        <v>2020</v>
      </c>
      <c r="B13529" s="53" t="str">
        <f t="shared" si="422"/>
        <v>2020_KS65</v>
      </c>
      <c r="C13529" t="s">
        <v>371</v>
      </c>
      <c r="D13529" t="s">
        <v>972</v>
      </c>
      <c r="E13529" s="53" t="str">
        <f t="shared" si="423"/>
        <v>2020_KSMORTON</v>
      </c>
      <c r="F13529">
        <v>510400</v>
      </c>
      <c r="G13529" s="53">
        <f t="array" ref="G13529">SUM(IF(A13529=A$5:A13529,IF(C13529=C$5:C13529,1,0),0))</f>
        <v>65</v>
      </c>
    </row>
    <row r="13530" spans="1:7" x14ac:dyDescent="0.25">
      <c r="A13530" s="52">
        <v>2020</v>
      </c>
      <c r="B13530" s="53" t="str">
        <f t="shared" si="422"/>
        <v>2020_KS66</v>
      </c>
      <c r="C13530" t="s">
        <v>371</v>
      </c>
      <c r="D13530" t="s">
        <v>973</v>
      </c>
      <c r="E13530" s="53" t="str">
        <f t="shared" si="423"/>
        <v>2020_KSNEMAHA</v>
      </c>
      <c r="F13530">
        <v>510400</v>
      </c>
      <c r="G13530" s="53">
        <f t="array" ref="G13530">SUM(IF(A13530=A$5:A13530,IF(C13530=C$5:C13530,1,0),0))</f>
        <v>66</v>
      </c>
    </row>
    <row r="13531" spans="1:7" x14ac:dyDescent="0.25">
      <c r="A13531" s="52">
        <v>2020</v>
      </c>
      <c r="B13531" s="53" t="str">
        <f t="shared" si="422"/>
        <v>2020_KS67</v>
      </c>
      <c r="C13531" t="s">
        <v>371</v>
      </c>
      <c r="D13531" t="s">
        <v>974</v>
      </c>
      <c r="E13531" s="53" t="str">
        <f t="shared" si="423"/>
        <v>2020_KSNEOSHO</v>
      </c>
      <c r="F13531">
        <v>510400</v>
      </c>
      <c r="G13531" s="53">
        <f t="array" ref="G13531">SUM(IF(A13531=A$5:A13531,IF(C13531=C$5:C13531,1,0),0))</f>
        <v>67</v>
      </c>
    </row>
    <row r="13532" spans="1:7" x14ac:dyDescent="0.25">
      <c r="A13532" s="52">
        <v>2020</v>
      </c>
      <c r="B13532" s="53" t="str">
        <f t="shared" si="422"/>
        <v>2020_KS68</v>
      </c>
      <c r="C13532" t="s">
        <v>371</v>
      </c>
      <c r="D13532" t="s">
        <v>975</v>
      </c>
      <c r="E13532" s="53" t="str">
        <f t="shared" si="423"/>
        <v>2020_KSNESS</v>
      </c>
      <c r="F13532">
        <v>510400</v>
      </c>
      <c r="G13532" s="53">
        <f t="array" ref="G13532">SUM(IF(A13532=A$5:A13532,IF(C13532=C$5:C13532,1,0),0))</f>
        <v>68</v>
      </c>
    </row>
    <row r="13533" spans="1:7" x14ac:dyDescent="0.25">
      <c r="A13533" s="52">
        <v>2020</v>
      </c>
      <c r="B13533" s="53" t="str">
        <f t="shared" si="422"/>
        <v>2020_KS69</v>
      </c>
      <c r="C13533" t="s">
        <v>371</v>
      </c>
      <c r="D13533" t="s">
        <v>976</v>
      </c>
      <c r="E13533" s="53" t="str">
        <f t="shared" si="423"/>
        <v>2020_KSNORTON</v>
      </c>
      <c r="F13533">
        <v>510400</v>
      </c>
      <c r="G13533" s="53">
        <f t="array" ref="G13533">SUM(IF(A13533=A$5:A13533,IF(C13533=C$5:C13533,1,0),0))</f>
        <v>69</v>
      </c>
    </row>
    <row r="13534" spans="1:7" x14ac:dyDescent="0.25">
      <c r="A13534" s="52">
        <v>2020</v>
      </c>
      <c r="B13534" s="53" t="str">
        <f t="shared" si="422"/>
        <v>2020_KS70</v>
      </c>
      <c r="C13534" t="s">
        <v>371</v>
      </c>
      <c r="D13534" t="s">
        <v>977</v>
      </c>
      <c r="E13534" s="53" t="str">
        <f t="shared" si="423"/>
        <v>2020_KSOSAGE</v>
      </c>
      <c r="F13534">
        <v>510400</v>
      </c>
      <c r="G13534" s="53">
        <f t="array" ref="G13534">SUM(IF(A13534=A$5:A13534,IF(C13534=C$5:C13534,1,0),0))</f>
        <v>70</v>
      </c>
    </row>
    <row r="13535" spans="1:7" x14ac:dyDescent="0.25">
      <c r="A13535" s="52">
        <v>2020</v>
      </c>
      <c r="B13535" s="53" t="str">
        <f t="shared" si="422"/>
        <v>2020_KS71</v>
      </c>
      <c r="C13535" t="s">
        <v>371</v>
      </c>
      <c r="D13535" t="s">
        <v>978</v>
      </c>
      <c r="E13535" s="53" t="str">
        <f t="shared" si="423"/>
        <v>2020_KSOSBORNE</v>
      </c>
      <c r="F13535">
        <v>510400</v>
      </c>
      <c r="G13535" s="53">
        <f t="array" ref="G13535">SUM(IF(A13535=A$5:A13535,IF(C13535=C$5:C13535,1,0),0))</f>
        <v>71</v>
      </c>
    </row>
    <row r="13536" spans="1:7" x14ac:dyDescent="0.25">
      <c r="A13536" s="52">
        <v>2020</v>
      </c>
      <c r="B13536" s="53" t="str">
        <f t="shared" si="422"/>
        <v>2020_KS72</v>
      </c>
      <c r="C13536" t="s">
        <v>371</v>
      </c>
      <c r="D13536" t="s">
        <v>979</v>
      </c>
      <c r="E13536" s="53" t="str">
        <f t="shared" si="423"/>
        <v>2020_KSOTTAWA</v>
      </c>
      <c r="F13536">
        <v>510400</v>
      </c>
      <c r="G13536" s="53">
        <f t="array" ref="G13536">SUM(IF(A13536=A$5:A13536,IF(C13536=C$5:C13536,1,0),0))</f>
        <v>72</v>
      </c>
    </row>
    <row r="13537" spans="1:7" x14ac:dyDescent="0.25">
      <c r="A13537" s="52">
        <v>2020</v>
      </c>
      <c r="B13537" s="53" t="str">
        <f t="shared" si="422"/>
        <v>2020_KS73</v>
      </c>
      <c r="C13537" t="s">
        <v>371</v>
      </c>
      <c r="D13537" t="s">
        <v>980</v>
      </c>
      <c r="E13537" s="53" t="str">
        <f t="shared" si="423"/>
        <v>2020_KSPAWNEE</v>
      </c>
      <c r="F13537">
        <v>510400</v>
      </c>
      <c r="G13537" s="53">
        <f t="array" ref="G13537">SUM(IF(A13537=A$5:A13537,IF(C13537=C$5:C13537,1,0),0))</f>
        <v>73</v>
      </c>
    </row>
    <row r="13538" spans="1:7" x14ac:dyDescent="0.25">
      <c r="A13538" s="52">
        <v>2020</v>
      </c>
      <c r="B13538" s="53" t="str">
        <f t="shared" ref="B13538:B13601" si="424">A13538&amp;"_"&amp;C13538&amp;G13538</f>
        <v>2020_KS74</v>
      </c>
      <c r="C13538" t="s">
        <v>371</v>
      </c>
      <c r="D13538" t="s">
        <v>533</v>
      </c>
      <c r="E13538" s="53" t="str">
        <f t="shared" si="423"/>
        <v>2020_KSPHILLIPS</v>
      </c>
      <c r="F13538">
        <v>510400</v>
      </c>
      <c r="G13538" s="53">
        <f t="array" ref="G13538">SUM(IF(A13538=A$5:A13538,IF(C13538=C$5:C13538,1,0),0))</f>
        <v>74</v>
      </c>
    </row>
    <row r="13539" spans="1:7" x14ac:dyDescent="0.25">
      <c r="A13539" s="52">
        <v>2020</v>
      </c>
      <c r="B13539" s="53" t="str">
        <f t="shared" si="424"/>
        <v>2020_KS75</v>
      </c>
      <c r="C13539" t="s">
        <v>371</v>
      </c>
      <c r="D13539" t="s">
        <v>981</v>
      </c>
      <c r="E13539" s="53" t="str">
        <f t="shared" si="423"/>
        <v>2020_KSPOTTAWATOMIE</v>
      </c>
      <c r="F13539">
        <v>510400</v>
      </c>
      <c r="G13539" s="53">
        <f t="array" ref="G13539">SUM(IF(A13539=A$5:A13539,IF(C13539=C$5:C13539,1,0),0))</f>
        <v>75</v>
      </c>
    </row>
    <row r="13540" spans="1:7" x14ac:dyDescent="0.25">
      <c r="A13540" s="52">
        <v>2020</v>
      </c>
      <c r="B13540" s="53" t="str">
        <f t="shared" si="424"/>
        <v>2020_KS76</v>
      </c>
      <c r="C13540" t="s">
        <v>371</v>
      </c>
      <c r="D13540" t="s">
        <v>982</v>
      </c>
      <c r="E13540" s="53" t="str">
        <f t="shared" si="423"/>
        <v>2020_KSPRATT</v>
      </c>
      <c r="F13540">
        <v>510400</v>
      </c>
      <c r="G13540" s="53">
        <f t="array" ref="G13540">SUM(IF(A13540=A$5:A13540,IF(C13540=C$5:C13540,1,0),0))</f>
        <v>76</v>
      </c>
    </row>
    <row r="13541" spans="1:7" x14ac:dyDescent="0.25">
      <c r="A13541" s="52">
        <v>2020</v>
      </c>
      <c r="B13541" s="53" t="str">
        <f t="shared" si="424"/>
        <v>2020_KS77</v>
      </c>
      <c r="C13541" t="s">
        <v>371</v>
      </c>
      <c r="D13541" t="s">
        <v>983</v>
      </c>
      <c r="E13541" s="53" t="str">
        <f t="shared" si="423"/>
        <v>2020_KSRAWLINS</v>
      </c>
      <c r="F13541">
        <v>510400</v>
      </c>
      <c r="G13541" s="53">
        <f t="array" ref="G13541">SUM(IF(A13541=A$5:A13541,IF(C13541=C$5:C13541,1,0),0))</f>
        <v>77</v>
      </c>
    </row>
    <row r="13542" spans="1:7" x14ac:dyDescent="0.25">
      <c r="A13542" s="52">
        <v>2020</v>
      </c>
      <c r="B13542" s="53" t="str">
        <f t="shared" si="424"/>
        <v>2020_KS78</v>
      </c>
      <c r="C13542" t="s">
        <v>371</v>
      </c>
      <c r="D13542" t="s">
        <v>984</v>
      </c>
      <c r="E13542" s="53" t="str">
        <f t="shared" si="423"/>
        <v>2020_KSRENO</v>
      </c>
      <c r="F13542">
        <v>510400</v>
      </c>
      <c r="G13542" s="53">
        <f t="array" ref="G13542">SUM(IF(A13542=A$5:A13542,IF(C13542=C$5:C13542,1,0),0))</f>
        <v>78</v>
      </c>
    </row>
    <row r="13543" spans="1:7" x14ac:dyDescent="0.25">
      <c r="A13543" s="52">
        <v>2020</v>
      </c>
      <c r="B13543" s="53" t="str">
        <f t="shared" si="424"/>
        <v>2020_KS79</v>
      </c>
      <c r="C13543" t="s">
        <v>371</v>
      </c>
      <c r="D13543" t="s">
        <v>985</v>
      </c>
      <c r="E13543" s="53" t="str">
        <f t="shared" si="423"/>
        <v>2020_KSREPUBLIC</v>
      </c>
      <c r="F13543">
        <v>510400</v>
      </c>
      <c r="G13543" s="53">
        <f t="array" ref="G13543">SUM(IF(A13543=A$5:A13543,IF(C13543=C$5:C13543,1,0),0))</f>
        <v>79</v>
      </c>
    </row>
    <row r="13544" spans="1:7" x14ac:dyDescent="0.25">
      <c r="A13544" s="52">
        <v>2020</v>
      </c>
      <c r="B13544" s="53" t="str">
        <f t="shared" si="424"/>
        <v>2020_KS80</v>
      </c>
      <c r="C13544" t="s">
        <v>371</v>
      </c>
      <c r="D13544" t="s">
        <v>986</v>
      </c>
      <c r="E13544" s="53" t="str">
        <f t="shared" si="423"/>
        <v>2020_KSRICE</v>
      </c>
      <c r="F13544">
        <v>510400</v>
      </c>
      <c r="G13544" s="53">
        <f t="array" ref="G13544">SUM(IF(A13544=A$5:A13544,IF(C13544=C$5:C13544,1,0),0))</f>
        <v>80</v>
      </c>
    </row>
    <row r="13545" spans="1:7" x14ac:dyDescent="0.25">
      <c r="A13545" s="52">
        <v>2020</v>
      </c>
      <c r="B13545" s="53" t="str">
        <f t="shared" si="424"/>
        <v>2020_KS81</v>
      </c>
      <c r="C13545" t="s">
        <v>371</v>
      </c>
      <c r="D13545" t="s">
        <v>987</v>
      </c>
      <c r="E13545" s="53" t="str">
        <f t="shared" si="423"/>
        <v>2020_KSRILEY</v>
      </c>
      <c r="F13545">
        <v>510400</v>
      </c>
      <c r="G13545" s="53">
        <f t="array" ref="G13545">SUM(IF(A13545=A$5:A13545,IF(C13545=C$5:C13545,1,0),0))</f>
        <v>81</v>
      </c>
    </row>
    <row r="13546" spans="1:7" x14ac:dyDescent="0.25">
      <c r="A13546" s="52">
        <v>2020</v>
      </c>
      <c r="B13546" s="53" t="str">
        <f t="shared" si="424"/>
        <v>2020_KS82</v>
      </c>
      <c r="C13546" t="s">
        <v>371</v>
      </c>
      <c r="D13546" t="s">
        <v>988</v>
      </c>
      <c r="E13546" s="53" t="str">
        <f t="shared" si="423"/>
        <v>2020_KSROOKS</v>
      </c>
      <c r="F13546">
        <v>510400</v>
      </c>
      <c r="G13546" s="53">
        <f t="array" ref="G13546">SUM(IF(A13546=A$5:A13546,IF(C13546=C$5:C13546,1,0),0))</f>
        <v>82</v>
      </c>
    </row>
    <row r="13547" spans="1:7" x14ac:dyDescent="0.25">
      <c r="A13547" s="52">
        <v>2020</v>
      </c>
      <c r="B13547" s="53" t="str">
        <f t="shared" si="424"/>
        <v>2020_KS83</v>
      </c>
      <c r="C13547" t="s">
        <v>371</v>
      </c>
      <c r="D13547" t="s">
        <v>882</v>
      </c>
      <c r="E13547" s="53" t="str">
        <f t="shared" si="423"/>
        <v>2020_KSRUSH</v>
      </c>
      <c r="F13547">
        <v>510400</v>
      </c>
      <c r="G13547" s="53">
        <f t="array" ref="G13547">SUM(IF(A13547=A$5:A13547,IF(C13547=C$5:C13547,1,0),0))</f>
        <v>83</v>
      </c>
    </row>
    <row r="13548" spans="1:7" x14ac:dyDescent="0.25">
      <c r="A13548" s="52">
        <v>2020</v>
      </c>
      <c r="B13548" s="53" t="str">
        <f t="shared" si="424"/>
        <v>2020_KS84</v>
      </c>
      <c r="C13548" t="s">
        <v>371</v>
      </c>
      <c r="D13548" t="s">
        <v>476</v>
      </c>
      <c r="E13548" s="53" t="str">
        <f t="shared" si="423"/>
        <v>2020_KSRUSSELL</v>
      </c>
      <c r="F13548">
        <v>510400</v>
      </c>
      <c r="G13548" s="53">
        <f t="array" ref="G13548">SUM(IF(A13548=A$5:A13548,IF(C13548=C$5:C13548,1,0),0))</f>
        <v>84</v>
      </c>
    </row>
    <row r="13549" spans="1:7" x14ac:dyDescent="0.25">
      <c r="A13549" s="52">
        <v>2020</v>
      </c>
      <c r="B13549" s="53" t="str">
        <f t="shared" si="424"/>
        <v>2020_KS85</v>
      </c>
      <c r="C13549" t="s">
        <v>371</v>
      </c>
      <c r="D13549" t="s">
        <v>540</v>
      </c>
      <c r="E13549" s="53" t="str">
        <f t="shared" si="423"/>
        <v>2020_KSSALINE</v>
      </c>
      <c r="F13549">
        <v>510400</v>
      </c>
      <c r="G13549" s="53">
        <f t="array" ref="G13549">SUM(IF(A13549=A$5:A13549,IF(C13549=C$5:C13549,1,0),0))</f>
        <v>85</v>
      </c>
    </row>
    <row r="13550" spans="1:7" x14ac:dyDescent="0.25">
      <c r="A13550" s="52">
        <v>2020</v>
      </c>
      <c r="B13550" s="53" t="str">
        <f t="shared" si="424"/>
        <v>2020_KS86</v>
      </c>
      <c r="C13550" t="s">
        <v>371</v>
      </c>
      <c r="D13550" t="s">
        <v>541</v>
      </c>
      <c r="E13550" s="53" t="str">
        <f t="shared" si="423"/>
        <v>2020_KSSCOTT</v>
      </c>
      <c r="F13550">
        <v>510400</v>
      </c>
      <c r="G13550" s="53">
        <f t="array" ref="G13550">SUM(IF(A13550=A$5:A13550,IF(C13550=C$5:C13550,1,0),0))</f>
        <v>86</v>
      </c>
    </row>
    <row r="13551" spans="1:7" x14ac:dyDescent="0.25">
      <c r="A13551" s="52">
        <v>2020</v>
      </c>
      <c r="B13551" s="53" t="str">
        <f t="shared" si="424"/>
        <v>2020_KS87</v>
      </c>
      <c r="C13551" t="s">
        <v>371</v>
      </c>
      <c r="D13551" t="s">
        <v>616</v>
      </c>
      <c r="E13551" s="53" t="str">
        <f t="shared" si="423"/>
        <v>2020_KSSEDGWICK</v>
      </c>
      <c r="F13551">
        <v>510400</v>
      </c>
      <c r="G13551" s="53">
        <f t="array" ref="G13551">SUM(IF(A13551=A$5:A13551,IF(C13551=C$5:C13551,1,0),0))</f>
        <v>87</v>
      </c>
    </row>
    <row r="13552" spans="1:7" x14ac:dyDescent="0.25">
      <c r="A13552" s="52">
        <v>2020</v>
      </c>
      <c r="B13552" s="53" t="str">
        <f t="shared" si="424"/>
        <v>2020_KS88</v>
      </c>
      <c r="C13552" t="s">
        <v>371</v>
      </c>
      <c r="D13552" t="s">
        <v>989</v>
      </c>
      <c r="E13552" s="53" t="str">
        <f t="shared" si="423"/>
        <v>2020_KSSEWARD</v>
      </c>
      <c r="F13552">
        <v>510400</v>
      </c>
      <c r="G13552" s="53">
        <f t="array" ref="G13552">SUM(IF(A13552=A$5:A13552,IF(C13552=C$5:C13552,1,0),0))</f>
        <v>88</v>
      </c>
    </row>
    <row r="13553" spans="1:7" x14ac:dyDescent="0.25">
      <c r="A13553" s="52">
        <v>2020</v>
      </c>
      <c r="B13553" s="53" t="str">
        <f t="shared" si="424"/>
        <v>2020_KS89</v>
      </c>
      <c r="C13553" t="s">
        <v>371</v>
      </c>
      <c r="D13553" t="s">
        <v>990</v>
      </c>
      <c r="E13553" s="53" t="str">
        <f t="shared" si="423"/>
        <v>2020_KSSHAWNEE</v>
      </c>
      <c r="F13553">
        <v>510400</v>
      </c>
      <c r="G13553" s="53">
        <f t="array" ref="G13553">SUM(IF(A13553=A$5:A13553,IF(C13553=C$5:C13553,1,0),0))</f>
        <v>89</v>
      </c>
    </row>
    <row r="13554" spans="1:7" x14ac:dyDescent="0.25">
      <c r="A13554" s="52">
        <v>2020</v>
      </c>
      <c r="B13554" s="53" t="str">
        <f t="shared" si="424"/>
        <v>2020_KS90</v>
      </c>
      <c r="C13554" t="s">
        <v>371</v>
      </c>
      <c r="D13554" t="s">
        <v>991</v>
      </c>
      <c r="E13554" s="53" t="str">
        <f t="shared" si="423"/>
        <v>2020_KSSHERIDAN</v>
      </c>
      <c r="F13554">
        <v>510400</v>
      </c>
      <c r="G13554" s="53">
        <f t="array" ref="G13554">SUM(IF(A13554=A$5:A13554,IF(C13554=C$5:C13554,1,0),0))</f>
        <v>90</v>
      </c>
    </row>
    <row r="13555" spans="1:7" x14ac:dyDescent="0.25">
      <c r="A13555" s="52">
        <v>2020</v>
      </c>
      <c r="B13555" s="53" t="str">
        <f t="shared" si="424"/>
        <v>2020_KS91</v>
      </c>
      <c r="C13555" t="s">
        <v>371</v>
      </c>
      <c r="D13555" t="s">
        <v>992</v>
      </c>
      <c r="E13555" s="53" t="str">
        <f t="shared" si="423"/>
        <v>2020_KSSHERMAN</v>
      </c>
      <c r="F13555">
        <v>510400</v>
      </c>
      <c r="G13555" s="53">
        <f t="array" ref="G13555">SUM(IF(A13555=A$5:A13555,IF(C13555=C$5:C13555,1,0),0))</f>
        <v>91</v>
      </c>
    </row>
    <row r="13556" spans="1:7" x14ac:dyDescent="0.25">
      <c r="A13556" s="52">
        <v>2020</v>
      </c>
      <c r="B13556" s="53" t="str">
        <f t="shared" si="424"/>
        <v>2020_KS92</v>
      </c>
      <c r="C13556" t="s">
        <v>371</v>
      </c>
      <c r="D13556" t="s">
        <v>292</v>
      </c>
      <c r="E13556" s="53" t="str">
        <f t="shared" si="423"/>
        <v>2020_KSSMITH</v>
      </c>
      <c r="F13556">
        <v>510400</v>
      </c>
      <c r="G13556" s="53">
        <f t="array" ref="G13556">SUM(IF(A13556=A$5:A13556,IF(C13556=C$5:C13556,1,0),0))</f>
        <v>92</v>
      </c>
    </row>
    <row r="13557" spans="1:7" x14ac:dyDescent="0.25">
      <c r="A13557" s="52">
        <v>2020</v>
      </c>
      <c r="B13557" s="53" t="str">
        <f t="shared" si="424"/>
        <v>2020_KS93</v>
      </c>
      <c r="C13557" t="s">
        <v>371</v>
      </c>
      <c r="D13557" t="s">
        <v>334</v>
      </c>
      <c r="E13557" s="53" t="str">
        <f t="shared" si="423"/>
        <v>2020_KSSTAFFORD</v>
      </c>
      <c r="F13557">
        <v>510400</v>
      </c>
      <c r="G13557" s="53">
        <f t="array" ref="G13557">SUM(IF(A13557=A$5:A13557,IF(C13557=C$5:C13557,1,0),0))</f>
        <v>93</v>
      </c>
    </row>
    <row r="13558" spans="1:7" x14ac:dyDescent="0.25">
      <c r="A13558" s="52">
        <v>2020</v>
      </c>
      <c r="B13558" s="53" t="str">
        <f t="shared" si="424"/>
        <v>2020_KS94</v>
      </c>
      <c r="C13558" t="s">
        <v>371</v>
      </c>
      <c r="D13558" t="s">
        <v>993</v>
      </c>
      <c r="E13558" s="53" t="str">
        <f t="shared" si="423"/>
        <v>2020_KSSTANTON</v>
      </c>
      <c r="F13558">
        <v>510400</v>
      </c>
      <c r="G13558" s="53">
        <f t="array" ref="G13558">SUM(IF(A13558=A$5:A13558,IF(C13558=C$5:C13558,1,0),0))</f>
        <v>94</v>
      </c>
    </row>
    <row r="13559" spans="1:7" x14ac:dyDescent="0.25">
      <c r="A13559" s="52">
        <v>2020</v>
      </c>
      <c r="B13559" s="53" t="str">
        <f t="shared" si="424"/>
        <v>2020_KS95</v>
      </c>
      <c r="C13559" t="s">
        <v>371</v>
      </c>
      <c r="D13559" t="s">
        <v>994</v>
      </c>
      <c r="E13559" s="53" t="str">
        <f t="shared" si="423"/>
        <v>2020_KSSTEVENS</v>
      </c>
      <c r="F13559">
        <v>510400</v>
      </c>
      <c r="G13559" s="53">
        <f t="array" ref="G13559">SUM(IF(A13559=A$5:A13559,IF(C13559=C$5:C13559,1,0),0))</f>
        <v>95</v>
      </c>
    </row>
    <row r="13560" spans="1:7" x14ac:dyDescent="0.25">
      <c r="A13560" s="52">
        <v>2020</v>
      </c>
      <c r="B13560" s="53" t="str">
        <f t="shared" si="424"/>
        <v>2020_KS96</v>
      </c>
      <c r="C13560" t="s">
        <v>371</v>
      </c>
      <c r="D13560" t="s">
        <v>293</v>
      </c>
      <c r="E13560" s="53" t="str">
        <f t="shared" si="423"/>
        <v>2020_KSSUMNER</v>
      </c>
      <c r="F13560">
        <v>510400</v>
      </c>
      <c r="G13560" s="53">
        <f t="array" ref="G13560">SUM(IF(A13560=A$5:A13560,IF(C13560=C$5:C13560,1,0),0))</f>
        <v>96</v>
      </c>
    </row>
    <row r="13561" spans="1:7" x14ac:dyDescent="0.25">
      <c r="A13561" s="52">
        <v>2020</v>
      </c>
      <c r="B13561" s="53" t="str">
        <f t="shared" si="424"/>
        <v>2020_KS97</v>
      </c>
      <c r="C13561" t="s">
        <v>371</v>
      </c>
      <c r="D13561" t="s">
        <v>760</v>
      </c>
      <c r="E13561" s="53" t="str">
        <f t="shared" si="423"/>
        <v>2020_KSTHOMAS</v>
      </c>
      <c r="F13561">
        <v>510400</v>
      </c>
      <c r="G13561" s="53">
        <f t="array" ref="G13561">SUM(IF(A13561=A$5:A13561,IF(C13561=C$5:C13561,1,0),0))</f>
        <v>97</v>
      </c>
    </row>
    <row r="13562" spans="1:7" x14ac:dyDescent="0.25">
      <c r="A13562" s="52">
        <v>2020</v>
      </c>
      <c r="B13562" s="53" t="str">
        <f t="shared" si="424"/>
        <v>2020_KS98</v>
      </c>
      <c r="C13562" t="s">
        <v>371</v>
      </c>
      <c r="D13562" t="s">
        <v>995</v>
      </c>
      <c r="E13562" s="53" t="str">
        <f t="shared" si="423"/>
        <v>2020_KSTREGO</v>
      </c>
      <c r="F13562">
        <v>510400</v>
      </c>
      <c r="G13562" s="53">
        <f t="array" ref="G13562">SUM(IF(A13562=A$5:A13562,IF(C13562=C$5:C13562,1,0),0))</f>
        <v>98</v>
      </c>
    </row>
    <row r="13563" spans="1:7" x14ac:dyDescent="0.25">
      <c r="A13563" s="52">
        <v>2020</v>
      </c>
      <c r="B13563" s="53" t="str">
        <f t="shared" si="424"/>
        <v>2020_KS99</v>
      </c>
      <c r="C13563" t="s">
        <v>371</v>
      </c>
      <c r="D13563" t="s">
        <v>996</v>
      </c>
      <c r="E13563" s="53" t="str">
        <f t="shared" si="423"/>
        <v>2020_KSWABAUNSEE</v>
      </c>
      <c r="F13563">
        <v>510400</v>
      </c>
      <c r="G13563" s="53">
        <f t="array" ref="G13563">SUM(IF(A13563=A$5:A13563,IF(C13563=C$5:C13563,1,0),0))</f>
        <v>99</v>
      </c>
    </row>
    <row r="13564" spans="1:7" x14ac:dyDescent="0.25">
      <c r="A13564" s="52">
        <v>2020</v>
      </c>
      <c r="B13564" s="53" t="str">
        <f t="shared" si="424"/>
        <v>2020_KS100</v>
      </c>
      <c r="C13564" t="s">
        <v>371</v>
      </c>
      <c r="D13564" t="s">
        <v>997</v>
      </c>
      <c r="E13564" s="53" t="str">
        <f t="shared" si="423"/>
        <v>2020_KSWALLACE</v>
      </c>
      <c r="F13564">
        <v>510400</v>
      </c>
      <c r="G13564" s="53">
        <f t="array" ref="G13564">SUM(IF(A13564=A$5:A13564,IF(C13564=C$5:C13564,1,0),0))</f>
        <v>100</v>
      </c>
    </row>
    <row r="13565" spans="1:7" x14ac:dyDescent="0.25">
      <c r="A13565" s="52">
        <v>2020</v>
      </c>
      <c r="B13565" s="53" t="str">
        <f t="shared" si="424"/>
        <v>2020_KS101</v>
      </c>
      <c r="C13565" t="s">
        <v>371</v>
      </c>
      <c r="D13565" t="s">
        <v>125</v>
      </c>
      <c r="E13565" s="53" t="str">
        <f t="shared" si="423"/>
        <v>2020_KSWASHINGTON</v>
      </c>
      <c r="F13565">
        <v>510400</v>
      </c>
      <c r="G13565" s="53">
        <f t="array" ref="G13565">SUM(IF(A13565=A$5:A13565,IF(C13565=C$5:C13565,1,0),0))</f>
        <v>101</v>
      </c>
    </row>
    <row r="13566" spans="1:7" x14ac:dyDescent="0.25">
      <c r="A13566" s="52">
        <v>2020</v>
      </c>
      <c r="B13566" s="53" t="str">
        <f t="shared" si="424"/>
        <v>2020_KS102</v>
      </c>
      <c r="C13566" t="s">
        <v>371</v>
      </c>
      <c r="D13566" t="s">
        <v>998</v>
      </c>
      <c r="E13566" s="53" t="str">
        <f t="shared" si="423"/>
        <v>2020_KSWICHITA</v>
      </c>
      <c r="F13566">
        <v>510400</v>
      </c>
      <c r="G13566" s="53">
        <f t="array" ref="G13566">SUM(IF(A13566=A$5:A13566,IF(C13566=C$5:C13566,1,0),0))</f>
        <v>102</v>
      </c>
    </row>
    <row r="13567" spans="1:7" x14ac:dyDescent="0.25">
      <c r="A13567" s="52">
        <v>2020</v>
      </c>
      <c r="B13567" s="53" t="str">
        <f t="shared" si="424"/>
        <v>2020_KS103</v>
      </c>
      <c r="C13567" t="s">
        <v>371</v>
      </c>
      <c r="D13567" t="s">
        <v>296</v>
      </c>
      <c r="E13567" s="53" t="str">
        <f t="shared" si="423"/>
        <v>2020_KSWILSON</v>
      </c>
      <c r="F13567">
        <v>510400</v>
      </c>
      <c r="G13567" s="53">
        <f t="array" ref="G13567">SUM(IF(A13567=A$5:A13567,IF(C13567=C$5:C13567,1,0),0))</f>
        <v>103</v>
      </c>
    </row>
    <row r="13568" spans="1:7" x14ac:dyDescent="0.25">
      <c r="A13568" s="52">
        <v>2020</v>
      </c>
      <c r="B13568" s="53" t="str">
        <f t="shared" si="424"/>
        <v>2020_KS104</v>
      </c>
      <c r="C13568" t="s">
        <v>371</v>
      </c>
      <c r="D13568" t="s">
        <v>999</v>
      </c>
      <c r="E13568" s="53" t="str">
        <f t="shared" si="423"/>
        <v>2020_KSWOODSON</v>
      </c>
      <c r="F13568">
        <v>510400</v>
      </c>
      <c r="G13568" s="53">
        <f t="array" ref="G13568">SUM(IF(A13568=A$5:A13568,IF(C13568=C$5:C13568,1,0),0))</f>
        <v>104</v>
      </c>
    </row>
    <row r="13569" spans="1:7" x14ac:dyDescent="0.25">
      <c r="A13569" s="52">
        <v>2020</v>
      </c>
      <c r="B13569" s="53" t="str">
        <f t="shared" si="424"/>
        <v>2020_KS105</v>
      </c>
      <c r="C13569" t="s">
        <v>371</v>
      </c>
      <c r="D13569" t="s">
        <v>1000</v>
      </c>
      <c r="E13569" s="53" t="str">
        <f t="shared" si="423"/>
        <v>2020_KSWYANDOTTE</v>
      </c>
      <c r="F13569">
        <v>510400</v>
      </c>
      <c r="G13569" s="53">
        <f t="array" ref="G13569">SUM(IF(A13569=A$5:A13569,IF(C13569=C$5:C13569,1,0),0))</f>
        <v>105</v>
      </c>
    </row>
    <row r="13570" spans="1:7" x14ac:dyDescent="0.25">
      <c r="A13570" s="52">
        <v>2020</v>
      </c>
      <c r="B13570" s="53" t="str">
        <f t="shared" si="424"/>
        <v>2020_KY1</v>
      </c>
      <c r="C13570" t="s">
        <v>372</v>
      </c>
      <c r="D13570" t="s">
        <v>897</v>
      </c>
      <c r="E13570" s="53" t="str">
        <f t="shared" si="423"/>
        <v>2020_KYADAIR</v>
      </c>
      <c r="F13570">
        <v>510400</v>
      </c>
      <c r="G13570" s="53">
        <f t="array" ref="G13570">SUM(IF(A13570=A$5:A13570,IF(C13570=C$5:C13570,1,0),0))</f>
        <v>1</v>
      </c>
    </row>
    <row r="13571" spans="1:7" x14ac:dyDescent="0.25">
      <c r="A13571" s="52">
        <v>2020</v>
      </c>
      <c r="B13571" s="53" t="str">
        <f t="shared" si="424"/>
        <v>2020_KY2</v>
      </c>
      <c r="C13571" t="s">
        <v>372</v>
      </c>
      <c r="D13571" t="s">
        <v>858</v>
      </c>
      <c r="E13571" s="53" t="str">
        <f t="shared" si="423"/>
        <v>2020_KYALLEN</v>
      </c>
      <c r="F13571">
        <v>510400</v>
      </c>
      <c r="G13571" s="53">
        <f t="array" ref="G13571">SUM(IF(A13571=A$5:A13571,IF(C13571=C$5:C13571,1,0),0))</f>
        <v>2</v>
      </c>
    </row>
    <row r="13572" spans="1:7" x14ac:dyDescent="0.25">
      <c r="A13572" s="52">
        <v>2020</v>
      </c>
      <c r="B13572" s="53" t="str">
        <f t="shared" si="424"/>
        <v>2020_KY3</v>
      </c>
      <c r="C13572" t="s">
        <v>372</v>
      </c>
      <c r="D13572" t="s">
        <v>939</v>
      </c>
      <c r="E13572" s="53" t="str">
        <f t="shared" si="423"/>
        <v>2020_KYANDERSON</v>
      </c>
      <c r="F13572">
        <v>510400</v>
      </c>
      <c r="G13572" s="53">
        <f t="array" ref="G13572">SUM(IF(A13572=A$5:A13572,IF(C13572=C$5:C13572,1,0),0))</f>
        <v>3</v>
      </c>
    </row>
    <row r="13573" spans="1:7" x14ac:dyDescent="0.25">
      <c r="A13573" s="52">
        <v>2020</v>
      </c>
      <c r="B13573" s="53" t="str">
        <f t="shared" si="424"/>
        <v>2020_KY4</v>
      </c>
      <c r="C13573" t="s">
        <v>372</v>
      </c>
      <c r="D13573" t="s">
        <v>1001</v>
      </c>
      <c r="E13573" s="53" t="str">
        <f t="shared" si="423"/>
        <v>2020_KYBALLARD</v>
      </c>
      <c r="F13573">
        <v>510400</v>
      </c>
      <c r="G13573" s="53">
        <f t="array" ref="G13573">SUM(IF(A13573=A$5:A13573,IF(C13573=C$5:C13573,1,0),0))</f>
        <v>4</v>
      </c>
    </row>
    <row r="13574" spans="1:7" x14ac:dyDescent="0.25">
      <c r="A13574" s="52">
        <v>2020</v>
      </c>
      <c r="B13574" s="53" t="str">
        <f t="shared" si="424"/>
        <v>2020_KY5</v>
      </c>
      <c r="C13574" t="s">
        <v>372</v>
      </c>
      <c r="D13574" t="s">
        <v>1002</v>
      </c>
      <c r="E13574" s="53" t="str">
        <f t="shared" ref="E13574:E13637" si="425">A13574&amp;"_"&amp;C13574&amp;D13574</f>
        <v>2020_KYBARREN</v>
      </c>
      <c r="F13574">
        <v>510400</v>
      </c>
      <c r="G13574" s="53">
        <f t="array" ref="G13574">SUM(IF(A13574=A$5:A13574,IF(C13574=C$5:C13574,1,0),0))</f>
        <v>5</v>
      </c>
    </row>
    <row r="13575" spans="1:7" x14ac:dyDescent="0.25">
      <c r="A13575" s="52">
        <v>2020</v>
      </c>
      <c r="B13575" s="53" t="str">
        <f t="shared" si="424"/>
        <v>2020_KY6</v>
      </c>
      <c r="C13575" t="s">
        <v>372</v>
      </c>
      <c r="D13575" t="s">
        <v>1003</v>
      </c>
      <c r="E13575" s="53" t="str">
        <f t="shared" si="425"/>
        <v>2020_KYBATH</v>
      </c>
      <c r="F13575">
        <v>510400</v>
      </c>
      <c r="G13575" s="53">
        <f t="array" ref="G13575">SUM(IF(A13575=A$5:A13575,IF(C13575=C$5:C13575,1,0),0))</f>
        <v>6</v>
      </c>
    </row>
    <row r="13576" spans="1:7" x14ac:dyDescent="0.25">
      <c r="A13576" s="52">
        <v>2020</v>
      </c>
      <c r="B13576" s="53" t="str">
        <f t="shared" si="424"/>
        <v>2020_KY7</v>
      </c>
      <c r="C13576" t="s">
        <v>372</v>
      </c>
      <c r="D13576" t="s">
        <v>1004</v>
      </c>
      <c r="E13576" s="53" t="str">
        <f t="shared" si="425"/>
        <v>2020_KYBELL</v>
      </c>
      <c r="F13576">
        <v>510400</v>
      </c>
      <c r="G13576" s="53">
        <f t="array" ref="G13576">SUM(IF(A13576=A$5:A13576,IF(C13576=C$5:C13576,1,0),0))</f>
        <v>7</v>
      </c>
    </row>
    <row r="13577" spans="1:7" x14ac:dyDescent="0.25">
      <c r="A13577" s="52">
        <v>2020</v>
      </c>
      <c r="B13577" s="53" t="str">
        <f t="shared" si="424"/>
        <v>2020_KY8</v>
      </c>
      <c r="C13577" t="s">
        <v>372</v>
      </c>
      <c r="D13577" t="s">
        <v>504</v>
      </c>
      <c r="E13577" s="53" t="str">
        <f t="shared" si="425"/>
        <v>2020_KYBOONE</v>
      </c>
      <c r="F13577">
        <v>510400</v>
      </c>
      <c r="G13577" s="53">
        <f t="array" ref="G13577">SUM(IF(A13577=A$5:A13577,IF(C13577=C$5:C13577,1,0),0))</f>
        <v>8</v>
      </c>
    </row>
    <row r="13578" spans="1:7" x14ac:dyDescent="0.25">
      <c r="A13578" s="52">
        <v>2020</v>
      </c>
      <c r="B13578" s="53" t="str">
        <f t="shared" si="424"/>
        <v>2020_KY9</v>
      </c>
      <c r="C13578" t="s">
        <v>372</v>
      </c>
      <c r="D13578" t="s">
        <v>943</v>
      </c>
      <c r="E13578" s="53" t="str">
        <f t="shared" si="425"/>
        <v>2020_KYBOURBON</v>
      </c>
      <c r="F13578">
        <v>510400</v>
      </c>
      <c r="G13578" s="53">
        <f t="array" ref="G13578">SUM(IF(A13578=A$5:A13578,IF(C13578=C$5:C13578,1,0),0))</f>
        <v>9</v>
      </c>
    </row>
    <row r="13579" spans="1:7" x14ac:dyDescent="0.25">
      <c r="A13579" s="52">
        <v>2020</v>
      </c>
      <c r="B13579" s="53" t="str">
        <f t="shared" si="424"/>
        <v>2020_KY10</v>
      </c>
      <c r="C13579" t="s">
        <v>372</v>
      </c>
      <c r="D13579" t="s">
        <v>1005</v>
      </c>
      <c r="E13579" s="53" t="str">
        <f t="shared" si="425"/>
        <v>2020_KYBOYD</v>
      </c>
      <c r="F13579">
        <v>510400</v>
      </c>
      <c r="G13579" s="53">
        <f t="array" ref="G13579">SUM(IF(A13579=A$5:A13579,IF(C13579=C$5:C13579,1,0),0))</f>
        <v>10</v>
      </c>
    </row>
    <row r="13580" spans="1:7" x14ac:dyDescent="0.25">
      <c r="A13580" s="52">
        <v>2020</v>
      </c>
      <c r="B13580" s="53" t="str">
        <f t="shared" si="424"/>
        <v>2020_KY11</v>
      </c>
      <c r="C13580" t="s">
        <v>372</v>
      </c>
      <c r="D13580" t="s">
        <v>1006</v>
      </c>
      <c r="E13580" s="53" t="str">
        <f t="shared" si="425"/>
        <v>2020_KYBOYLE</v>
      </c>
      <c r="F13580">
        <v>510400</v>
      </c>
      <c r="G13580" s="53">
        <f t="array" ref="G13580">SUM(IF(A13580=A$5:A13580,IF(C13580=C$5:C13580,1,0),0))</f>
        <v>11</v>
      </c>
    </row>
    <row r="13581" spans="1:7" x14ac:dyDescent="0.25">
      <c r="A13581" s="52">
        <v>2020</v>
      </c>
      <c r="B13581" s="53" t="str">
        <f t="shared" si="424"/>
        <v>2020_KY12</v>
      </c>
      <c r="C13581" t="s">
        <v>372</v>
      </c>
      <c r="D13581" t="s">
        <v>1007</v>
      </c>
      <c r="E13581" s="53" t="str">
        <f t="shared" si="425"/>
        <v>2020_KYBRACKEN</v>
      </c>
      <c r="F13581">
        <v>510400</v>
      </c>
      <c r="G13581" s="53">
        <f t="array" ref="G13581">SUM(IF(A13581=A$5:A13581,IF(C13581=C$5:C13581,1,0),0))</f>
        <v>12</v>
      </c>
    </row>
    <row r="13582" spans="1:7" x14ac:dyDescent="0.25">
      <c r="A13582" s="52">
        <v>2020</v>
      </c>
      <c r="B13582" s="53" t="str">
        <f t="shared" si="424"/>
        <v>2020_KY13</v>
      </c>
      <c r="C13582" t="s">
        <v>372</v>
      </c>
      <c r="D13582" t="s">
        <v>1008</v>
      </c>
      <c r="E13582" s="53" t="str">
        <f t="shared" si="425"/>
        <v>2020_KYBREATHITT</v>
      </c>
      <c r="F13582">
        <v>510400</v>
      </c>
      <c r="G13582" s="53">
        <f t="array" ref="G13582">SUM(IF(A13582=A$5:A13582,IF(C13582=C$5:C13582,1,0),0))</f>
        <v>13</v>
      </c>
    </row>
    <row r="13583" spans="1:7" x14ac:dyDescent="0.25">
      <c r="A13583" s="52">
        <v>2020</v>
      </c>
      <c r="B13583" s="53" t="str">
        <f t="shared" si="424"/>
        <v>2020_KY14</v>
      </c>
      <c r="C13583" t="s">
        <v>372</v>
      </c>
      <c r="D13583" t="s">
        <v>1009</v>
      </c>
      <c r="E13583" s="53" t="str">
        <f t="shared" si="425"/>
        <v>2020_KYBRECKINRIDGE</v>
      </c>
      <c r="F13583">
        <v>510400</v>
      </c>
      <c r="G13583" s="53">
        <f t="array" ref="G13583">SUM(IF(A13583=A$5:A13583,IF(C13583=C$5:C13583,1,0),0))</f>
        <v>14</v>
      </c>
    </row>
    <row r="13584" spans="1:7" x14ac:dyDescent="0.25">
      <c r="A13584" s="52">
        <v>2020</v>
      </c>
      <c r="B13584" s="53" t="str">
        <f t="shared" si="424"/>
        <v>2020_KY15</v>
      </c>
      <c r="C13584" t="s">
        <v>372</v>
      </c>
      <c r="D13584" t="s">
        <v>1010</v>
      </c>
      <c r="E13584" s="53" t="str">
        <f t="shared" si="425"/>
        <v>2020_KYBULLITT</v>
      </c>
      <c r="F13584">
        <v>510400</v>
      </c>
      <c r="G13584" s="53">
        <f t="array" ref="G13584">SUM(IF(A13584=A$5:A13584,IF(C13584=C$5:C13584,1,0),0))</f>
        <v>15</v>
      </c>
    </row>
    <row r="13585" spans="1:7" x14ac:dyDescent="0.25">
      <c r="A13585" s="52">
        <v>2020</v>
      </c>
      <c r="B13585" s="53" t="str">
        <f t="shared" si="424"/>
        <v>2020_KY16</v>
      </c>
      <c r="C13585" t="s">
        <v>372</v>
      </c>
      <c r="D13585" t="s">
        <v>433</v>
      </c>
      <c r="E13585" s="53" t="str">
        <f t="shared" si="425"/>
        <v>2020_KYBUTLER</v>
      </c>
      <c r="F13585">
        <v>510400</v>
      </c>
      <c r="G13585" s="53">
        <f t="array" ref="G13585">SUM(IF(A13585=A$5:A13585,IF(C13585=C$5:C13585,1,0),0))</f>
        <v>16</v>
      </c>
    </row>
    <row r="13586" spans="1:7" x14ac:dyDescent="0.25">
      <c r="A13586" s="52">
        <v>2020</v>
      </c>
      <c r="B13586" s="53" t="str">
        <f t="shared" si="424"/>
        <v>2020_KY17</v>
      </c>
      <c r="C13586" t="s">
        <v>372</v>
      </c>
      <c r="D13586" t="s">
        <v>1011</v>
      </c>
      <c r="E13586" s="53" t="str">
        <f t="shared" si="425"/>
        <v>2020_KYCALDWELL</v>
      </c>
      <c r="F13586">
        <v>510400</v>
      </c>
      <c r="G13586" s="53">
        <f t="array" ref="G13586">SUM(IF(A13586=A$5:A13586,IF(C13586=C$5:C13586,1,0),0))</f>
        <v>17</v>
      </c>
    </row>
    <row r="13587" spans="1:7" x14ac:dyDescent="0.25">
      <c r="A13587" s="52">
        <v>2020</v>
      </c>
      <c r="B13587" s="53" t="str">
        <f t="shared" si="424"/>
        <v>2020_KY18</v>
      </c>
      <c r="C13587" t="s">
        <v>372</v>
      </c>
      <c r="D13587" t="s">
        <v>1012</v>
      </c>
      <c r="E13587" s="53" t="str">
        <f t="shared" si="425"/>
        <v>2020_KYCALLOWAY</v>
      </c>
      <c r="F13587">
        <v>510400</v>
      </c>
      <c r="G13587" s="53">
        <f t="array" ref="G13587">SUM(IF(A13587=A$5:A13587,IF(C13587=C$5:C13587,1,0),0))</f>
        <v>18</v>
      </c>
    </row>
    <row r="13588" spans="1:7" x14ac:dyDescent="0.25">
      <c r="A13588" s="52">
        <v>2020</v>
      </c>
      <c r="B13588" s="53" t="str">
        <f t="shared" si="424"/>
        <v>2020_KY19</v>
      </c>
      <c r="C13588" t="s">
        <v>372</v>
      </c>
      <c r="D13588" t="s">
        <v>1013</v>
      </c>
      <c r="E13588" s="53" t="str">
        <f t="shared" si="425"/>
        <v>2020_KYCAMPBELL</v>
      </c>
      <c r="F13588">
        <v>510400</v>
      </c>
      <c r="G13588" s="53">
        <f t="array" ref="G13588">SUM(IF(A13588=A$5:A13588,IF(C13588=C$5:C13588,1,0),0))</f>
        <v>19</v>
      </c>
    </row>
    <row r="13589" spans="1:7" x14ac:dyDescent="0.25">
      <c r="A13589" s="52">
        <v>2020</v>
      </c>
      <c r="B13589" s="53" t="str">
        <f t="shared" si="424"/>
        <v>2020_KY20</v>
      </c>
      <c r="C13589" t="s">
        <v>372</v>
      </c>
      <c r="D13589" t="s">
        <v>1014</v>
      </c>
      <c r="E13589" s="53" t="str">
        <f t="shared" si="425"/>
        <v>2020_KYCARLISLE</v>
      </c>
      <c r="F13589">
        <v>510400</v>
      </c>
      <c r="G13589" s="53">
        <f t="array" ref="G13589">SUM(IF(A13589=A$5:A13589,IF(C13589=C$5:C13589,1,0),0))</f>
        <v>20</v>
      </c>
    </row>
    <row r="13590" spans="1:7" x14ac:dyDescent="0.25">
      <c r="A13590" s="52">
        <v>2020</v>
      </c>
      <c r="B13590" s="53" t="str">
        <f t="shared" si="424"/>
        <v>2020_KY21</v>
      </c>
      <c r="C13590" t="s">
        <v>372</v>
      </c>
      <c r="D13590" t="s">
        <v>227</v>
      </c>
      <c r="E13590" s="53" t="str">
        <f t="shared" si="425"/>
        <v>2020_KYCARROLL</v>
      </c>
      <c r="F13590">
        <v>510400</v>
      </c>
      <c r="G13590" s="53">
        <f t="array" ref="G13590">SUM(IF(A13590=A$5:A13590,IF(C13590=C$5:C13590,1,0),0))</f>
        <v>21</v>
      </c>
    </row>
    <row r="13591" spans="1:7" x14ac:dyDescent="0.25">
      <c r="A13591" s="52">
        <v>2020</v>
      </c>
      <c r="B13591" s="53" t="str">
        <f t="shared" si="424"/>
        <v>2020_KY22</v>
      </c>
      <c r="C13591" t="s">
        <v>372</v>
      </c>
      <c r="D13591" t="s">
        <v>1015</v>
      </c>
      <c r="E13591" s="53" t="str">
        <f t="shared" si="425"/>
        <v>2020_KYCARTER</v>
      </c>
      <c r="F13591">
        <v>510400</v>
      </c>
      <c r="G13591" s="53">
        <f t="array" ref="G13591">SUM(IF(A13591=A$5:A13591,IF(C13591=C$5:C13591,1,0),0))</f>
        <v>22</v>
      </c>
    </row>
    <row r="13592" spans="1:7" x14ac:dyDescent="0.25">
      <c r="A13592" s="52">
        <v>2020</v>
      </c>
      <c r="B13592" s="53" t="str">
        <f t="shared" si="424"/>
        <v>2020_KY23</v>
      </c>
      <c r="C13592" t="s">
        <v>372</v>
      </c>
      <c r="D13592" t="s">
        <v>1016</v>
      </c>
      <c r="E13592" s="53" t="str">
        <f t="shared" si="425"/>
        <v>2020_KYCASEY</v>
      </c>
      <c r="F13592">
        <v>510400</v>
      </c>
      <c r="G13592" s="53">
        <f t="array" ref="G13592">SUM(IF(A13592=A$5:A13592,IF(C13592=C$5:C13592,1,0),0))</f>
        <v>23</v>
      </c>
    </row>
    <row r="13593" spans="1:7" x14ac:dyDescent="0.25">
      <c r="A13593" s="52">
        <v>2020</v>
      </c>
      <c r="B13593" s="53" t="str">
        <f t="shared" si="424"/>
        <v>2020_KY24</v>
      </c>
      <c r="C13593" t="s">
        <v>372</v>
      </c>
      <c r="D13593" t="s">
        <v>812</v>
      </c>
      <c r="E13593" s="53" t="str">
        <f t="shared" si="425"/>
        <v>2020_KYCHRISTIAN</v>
      </c>
      <c r="F13593">
        <v>510400</v>
      </c>
      <c r="G13593" s="53">
        <f t="array" ref="G13593">SUM(IF(A13593=A$5:A13593,IF(C13593=C$5:C13593,1,0),0))</f>
        <v>24</v>
      </c>
    </row>
    <row r="13594" spans="1:7" x14ac:dyDescent="0.25">
      <c r="A13594" s="52">
        <v>2020</v>
      </c>
      <c r="B13594" s="53" t="str">
        <f t="shared" si="424"/>
        <v>2020_KY25</v>
      </c>
      <c r="C13594" t="s">
        <v>372</v>
      </c>
      <c r="D13594" t="s">
        <v>507</v>
      </c>
      <c r="E13594" s="53" t="str">
        <f t="shared" si="425"/>
        <v>2020_KYCLARK</v>
      </c>
      <c r="F13594">
        <v>510400</v>
      </c>
      <c r="G13594" s="53">
        <f t="array" ref="G13594">SUM(IF(A13594=A$5:A13594,IF(C13594=C$5:C13594,1,0),0))</f>
        <v>25</v>
      </c>
    </row>
    <row r="13595" spans="1:7" x14ac:dyDescent="0.25">
      <c r="A13595" s="52">
        <v>2020</v>
      </c>
      <c r="B13595" s="53" t="str">
        <f t="shared" si="424"/>
        <v>2020_KY26</v>
      </c>
      <c r="C13595" t="s">
        <v>372</v>
      </c>
      <c r="D13595" t="s">
        <v>439</v>
      </c>
      <c r="E13595" s="53" t="str">
        <f t="shared" si="425"/>
        <v>2020_KYCLAY</v>
      </c>
      <c r="F13595">
        <v>510400</v>
      </c>
      <c r="G13595" s="53">
        <f t="array" ref="G13595">SUM(IF(A13595=A$5:A13595,IF(C13595=C$5:C13595,1,0),0))</f>
        <v>26</v>
      </c>
    </row>
    <row r="13596" spans="1:7" x14ac:dyDescent="0.25">
      <c r="A13596" s="52">
        <v>2020</v>
      </c>
      <c r="B13596" s="53" t="str">
        <f t="shared" si="424"/>
        <v>2020_KY27</v>
      </c>
      <c r="C13596" t="s">
        <v>372</v>
      </c>
      <c r="D13596" t="s">
        <v>813</v>
      </c>
      <c r="E13596" s="53" t="str">
        <f t="shared" si="425"/>
        <v>2020_KYCLINTON</v>
      </c>
      <c r="F13596">
        <v>510400</v>
      </c>
      <c r="G13596" s="53">
        <f t="array" ref="G13596">SUM(IF(A13596=A$5:A13596,IF(C13596=C$5:C13596,1,0),0))</f>
        <v>27</v>
      </c>
    </row>
    <row r="13597" spans="1:7" x14ac:dyDescent="0.25">
      <c r="A13597" s="52">
        <v>2020</v>
      </c>
      <c r="B13597" s="53" t="str">
        <f t="shared" si="424"/>
        <v>2020_KY28</v>
      </c>
      <c r="C13597" t="s">
        <v>372</v>
      </c>
      <c r="D13597" t="s">
        <v>513</v>
      </c>
      <c r="E13597" s="53" t="str">
        <f t="shared" si="425"/>
        <v>2020_KYCRITTENDEN</v>
      </c>
      <c r="F13597">
        <v>510400</v>
      </c>
      <c r="G13597" s="53">
        <f t="array" ref="G13597">SUM(IF(A13597=A$5:A13597,IF(C13597=C$5:C13597,1,0),0))</f>
        <v>28</v>
      </c>
    </row>
    <row r="13598" spans="1:7" x14ac:dyDescent="0.25">
      <c r="A13598" s="52">
        <v>2020</v>
      </c>
      <c r="B13598" s="53" t="str">
        <f t="shared" si="424"/>
        <v>2020_KY29</v>
      </c>
      <c r="C13598" t="s">
        <v>372</v>
      </c>
      <c r="D13598" t="s">
        <v>310</v>
      </c>
      <c r="E13598" s="53" t="str">
        <f t="shared" si="425"/>
        <v>2020_KYCUMBERLAND</v>
      </c>
      <c r="F13598">
        <v>510400</v>
      </c>
      <c r="G13598" s="53">
        <f t="array" ref="G13598">SUM(IF(A13598=A$5:A13598,IF(C13598=C$5:C13598,1,0),0))</f>
        <v>29</v>
      </c>
    </row>
    <row r="13599" spans="1:7" x14ac:dyDescent="0.25">
      <c r="A13599" s="52">
        <v>2020</v>
      </c>
      <c r="B13599" s="53" t="str">
        <f t="shared" si="424"/>
        <v>2020_KY30</v>
      </c>
      <c r="C13599" t="s">
        <v>372</v>
      </c>
      <c r="D13599" t="s">
        <v>861</v>
      </c>
      <c r="E13599" s="53" t="str">
        <f t="shared" si="425"/>
        <v>2020_KYDAVIESS</v>
      </c>
      <c r="F13599">
        <v>510400</v>
      </c>
      <c r="G13599" s="53">
        <f t="array" ref="G13599">SUM(IF(A13599=A$5:A13599,IF(C13599=C$5:C13599,1,0),0))</f>
        <v>30</v>
      </c>
    </row>
    <row r="13600" spans="1:7" x14ac:dyDescent="0.25">
      <c r="A13600" s="52">
        <v>2020</v>
      </c>
      <c r="B13600" s="53" t="str">
        <f t="shared" si="424"/>
        <v>2020_KY31</v>
      </c>
      <c r="C13600" t="s">
        <v>372</v>
      </c>
      <c r="D13600" t="s">
        <v>1017</v>
      </c>
      <c r="E13600" s="53" t="str">
        <f t="shared" si="425"/>
        <v>2020_KYEDMONSON</v>
      </c>
      <c r="F13600">
        <v>510400</v>
      </c>
      <c r="G13600" s="53">
        <f t="array" ref="G13600">SUM(IF(A13600=A$5:A13600,IF(C13600=C$5:C13600,1,0),0))</f>
        <v>31</v>
      </c>
    </row>
    <row r="13601" spans="1:7" x14ac:dyDescent="0.25">
      <c r="A13601" s="52">
        <v>2020</v>
      </c>
      <c r="B13601" s="53" t="str">
        <f t="shared" si="424"/>
        <v>2020_KY32</v>
      </c>
      <c r="C13601" t="s">
        <v>372</v>
      </c>
      <c r="D13601" t="s">
        <v>1018</v>
      </c>
      <c r="E13601" s="53" t="str">
        <f t="shared" si="425"/>
        <v>2020_KYELLIOTT</v>
      </c>
      <c r="F13601">
        <v>510400</v>
      </c>
      <c r="G13601" s="53">
        <f t="array" ref="G13601">SUM(IF(A13601=A$5:A13601,IF(C13601=C$5:C13601,1,0),0))</f>
        <v>32</v>
      </c>
    </row>
    <row r="13602" spans="1:7" x14ac:dyDescent="0.25">
      <c r="A13602" s="52">
        <v>2020</v>
      </c>
      <c r="B13602" s="53" t="str">
        <f t="shared" ref="B13602:B13665" si="426">A13602&amp;"_"&amp;C13602&amp;G13602</f>
        <v>2020_KY33</v>
      </c>
      <c r="C13602" t="s">
        <v>372</v>
      </c>
      <c r="D13602" t="s">
        <v>1019</v>
      </c>
      <c r="E13602" s="53" t="str">
        <f t="shared" si="425"/>
        <v>2020_KYESTILL</v>
      </c>
      <c r="F13602">
        <v>510400</v>
      </c>
      <c r="G13602" s="53">
        <f t="array" ref="G13602">SUM(IF(A13602=A$5:A13602,IF(C13602=C$5:C13602,1,0),0))</f>
        <v>33</v>
      </c>
    </row>
    <row r="13603" spans="1:7" x14ac:dyDescent="0.25">
      <c r="A13603" s="52">
        <v>2020</v>
      </c>
      <c r="B13603" s="53" t="str">
        <f t="shared" si="426"/>
        <v>2020_KY34</v>
      </c>
      <c r="C13603" t="s">
        <v>372</v>
      </c>
      <c r="D13603" t="s">
        <v>454</v>
      </c>
      <c r="E13603" s="53" t="str">
        <f t="shared" si="425"/>
        <v>2020_KYFAYETTE</v>
      </c>
      <c r="F13603">
        <v>510400</v>
      </c>
      <c r="G13603" s="53">
        <f t="array" ref="G13603">SUM(IF(A13603=A$5:A13603,IF(C13603=C$5:C13603,1,0),0))</f>
        <v>34</v>
      </c>
    </row>
    <row r="13604" spans="1:7" x14ac:dyDescent="0.25">
      <c r="A13604" s="52">
        <v>2020</v>
      </c>
      <c r="B13604" s="53" t="str">
        <f t="shared" si="426"/>
        <v>2020_KY35</v>
      </c>
      <c r="C13604" t="s">
        <v>372</v>
      </c>
      <c r="D13604" t="s">
        <v>1020</v>
      </c>
      <c r="E13604" s="53" t="str">
        <f t="shared" si="425"/>
        <v>2020_KYFLEMING</v>
      </c>
      <c r="F13604">
        <v>510400</v>
      </c>
      <c r="G13604" s="53">
        <f t="array" ref="G13604">SUM(IF(A13604=A$5:A13604,IF(C13604=C$5:C13604,1,0),0))</f>
        <v>35</v>
      </c>
    </row>
    <row r="13605" spans="1:7" x14ac:dyDescent="0.25">
      <c r="A13605" s="52">
        <v>2020</v>
      </c>
      <c r="B13605" s="53" t="str">
        <f t="shared" si="426"/>
        <v>2020_KY36</v>
      </c>
      <c r="C13605" t="s">
        <v>372</v>
      </c>
      <c r="D13605" t="s">
        <v>713</v>
      </c>
      <c r="E13605" s="53" t="str">
        <f t="shared" si="425"/>
        <v>2020_KYFLOYD</v>
      </c>
      <c r="F13605">
        <v>510400</v>
      </c>
      <c r="G13605" s="53">
        <f t="array" ref="G13605">SUM(IF(A13605=A$5:A13605,IF(C13605=C$5:C13605,1,0),0))</f>
        <v>36</v>
      </c>
    </row>
    <row r="13606" spans="1:7" x14ac:dyDescent="0.25">
      <c r="A13606" s="52">
        <v>2020</v>
      </c>
      <c r="B13606" s="53" t="str">
        <f t="shared" si="426"/>
        <v>2020_KY37</v>
      </c>
      <c r="C13606" t="s">
        <v>372</v>
      </c>
      <c r="D13606" t="s">
        <v>455</v>
      </c>
      <c r="E13606" s="53" t="str">
        <f t="shared" si="425"/>
        <v>2020_KYFRANKLIN</v>
      </c>
      <c r="F13606">
        <v>510400</v>
      </c>
      <c r="G13606" s="53">
        <f t="array" ref="G13606">SUM(IF(A13606=A$5:A13606,IF(C13606=C$5:C13606,1,0),0))</f>
        <v>37</v>
      </c>
    </row>
    <row r="13607" spans="1:7" x14ac:dyDescent="0.25">
      <c r="A13607" s="52">
        <v>2020</v>
      </c>
      <c r="B13607" s="53" t="str">
        <f t="shared" si="426"/>
        <v>2020_KY38</v>
      </c>
      <c r="C13607" t="s">
        <v>372</v>
      </c>
      <c r="D13607" t="s">
        <v>518</v>
      </c>
      <c r="E13607" s="53" t="str">
        <f t="shared" si="425"/>
        <v>2020_KYFULTON</v>
      </c>
      <c r="F13607">
        <v>510400</v>
      </c>
      <c r="G13607" s="53">
        <f t="array" ref="G13607">SUM(IF(A13607=A$5:A13607,IF(C13607=C$5:C13607,1,0),0))</f>
        <v>38</v>
      </c>
    </row>
    <row r="13608" spans="1:7" x14ac:dyDescent="0.25">
      <c r="A13608" s="52">
        <v>2020</v>
      </c>
      <c r="B13608" s="53" t="str">
        <f t="shared" si="426"/>
        <v>2020_KY39</v>
      </c>
      <c r="C13608" t="s">
        <v>372</v>
      </c>
      <c r="D13608" t="s">
        <v>820</v>
      </c>
      <c r="E13608" s="53" t="str">
        <f t="shared" si="425"/>
        <v>2020_KYGALLATIN</v>
      </c>
      <c r="F13608">
        <v>510400</v>
      </c>
      <c r="G13608" s="53">
        <f t="array" ref="G13608">SUM(IF(A13608=A$5:A13608,IF(C13608=C$5:C13608,1,0),0))</f>
        <v>39</v>
      </c>
    </row>
    <row r="13609" spans="1:7" x14ac:dyDescent="0.25">
      <c r="A13609" s="52">
        <v>2020</v>
      </c>
      <c r="B13609" s="53" t="str">
        <f t="shared" si="426"/>
        <v>2020_KY40</v>
      </c>
      <c r="C13609" t="s">
        <v>372</v>
      </c>
      <c r="D13609" t="s">
        <v>1021</v>
      </c>
      <c r="E13609" s="53" t="str">
        <f t="shared" si="425"/>
        <v>2020_KYGARRARD</v>
      </c>
      <c r="F13609">
        <v>510400</v>
      </c>
      <c r="G13609" s="53">
        <f t="array" ref="G13609">SUM(IF(A13609=A$5:A13609,IF(C13609=C$5:C13609,1,0),0))</f>
        <v>40</v>
      </c>
    </row>
    <row r="13610" spans="1:7" x14ac:dyDescent="0.25">
      <c r="A13610" s="52">
        <v>2020</v>
      </c>
      <c r="B13610" s="53" t="str">
        <f t="shared" si="426"/>
        <v>2020_KY41</v>
      </c>
      <c r="C13610" t="s">
        <v>372</v>
      </c>
      <c r="D13610" t="s">
        <v>520</v>
      </c>
      <c r="E13610" s="53" t="str">
        <f t="shared" si="425"/>
        <v>2020_KYGRANT</v>
      </c>
      <c r="F13610">
        <v>510400</v>
      </c>
      <c r="G13610" s="53">
        <f t="array" ref="G13610">SUM(IF(A13610=A$5:A13610,IF(C13610=C$5:C13610,1,0),0))</f>
        <v>41</v>
      </c>
    </row>
    <row r="13611" spans="1:7" x14ac:dyDescent="0.25">
      <c r="A13611" s="52">
        <v>2020</v>
      </c>
      <c r="B13611" s="53" t="str">
        <f t="shared" si="426"/>
        <v>2020_KY42</v>
      </c>
      <c r="C13611" t="s">
        <v>372</v>
      </c>
      <c r="D13611" t="s">
        <v>1022</v>
      </c>
      <c r="E13611" s="53" t="str">
        <f t="shared" si="425"/>
        <v>2020_KYGRAVES</v>
      </c>
      <c r="F13611">
        <v>510400</v>
      </c>
      <c r="G13611" s="53">
        <f t="array" ref="G13611">SUM(IF(A13611=A$5:A13611,IF(C13611=C$5:C13611,1,0),0))</f>
        <v>42</v>
      </c>
    </row>
    <row r="13612" spans="1:7" x14ac:dyDescent="0.25">
      <c r="A13612" s="52">
        <v>2020</v>
      </c>
      <c r="B13612" s="53" t="str">
        <f t="shared" si="426"/>
        <v>2020_KY43</v>
      </c>
      <c r="C13612" t="s">
        <v>372</v>
      </c>
      <c r="D13612" t="s">
        <v>1023</v>
      </c>
      <c r="E13612" s="53" t="str">
        <f t="shared" si="425"/>
        <v>2020_KYGRAYSON</v>
      </c>
      <c r="F13612">
        <v>510400</v>
      </c>
      <c r="G13612" s="53">
        <f t="array" ref="G13612">SUM(IF(A13612=A$5:A13612,IF(C13612=C$5:C13612,1,0),0))</f>
        <v>43</v>
      </c>
    </row>
    <row r="13613" spans="1:7" x14ac:dyDescent="0.25">
      <c r="A13613" s="52">
        <v>2020</v>
      </c>
      <c r="B13613" s="53" t="str">
        <f t="shared" si="426"/>
        <v>2020_KY44</v>
      </c>
      <c r="C13613" t="s">
        <v>372</v>
      </c>
      <c r="D13613" t="s">
        <v>1024</v>
      </c>
      <c r="E13613" s="53" t="str">
        <f t="shared" si="425"/>
        <v>2020_KYGREEN</v>
      </c>
      <c r="F13613">
        <v>510400</v>
      </c>
      <c r="G13613" s="53">
        <f t="array" ref="G13613">SUM(IF(A13613=A$5:A13613,IF(C13613=C$5:C13613,1,0),0))</f>
        <v>44</v>
      </c>
    </row>
    <row r="13614" spans="1:7" x14ac:dyDescent="0.25">
      <c r="A13614" s="52">
        <v>2020</v>
      </c>
      <c r="B13614" s="53" t="str">
        <f t="shared" si="426"/>
        <v>2020_KY45</v>
      </c>
      <c r="C13614" t="s">
        <v>372</v>
      </c>
      <c r="D13614" t="s">
        <v>1025</v>
      </c>
      <c r="E13614" s="53" t="str">
        <f t="shared" si="425"/>
        <v>2020_KYGREENUP</v>
      </c>
      <c r="F13614">
        <v>510400</v>
      </c>
      <c r="G13614" s="53">
        <f t="array" ref="G13614">SUM(IF(A13614=A$5:A13614,IF(C13614=C$5:C13614,1,0),0))</f>
        <v>45</v>
      </c>
    </row>
    <row r="13615" spans="1:7" x14ac:dyDescent="0.25">
      <c r="A13615" s="52">
        <v>2020</v>
      </c>
      <c r="B13615" s="53" t="str">
        <f t="shared" si="426"/>
        <v>2020_KY46</v>
      </c>
      <c r="C13615" t="s">
        <v>372</v>
      </c>
      <c r="D13615" t="s">
        <v>723</v>
      </c>
      <c r="E13615" s="53" t="str">
        <f t="shared" si="425"/>
        <v>2020_KYHANCOCK</v>
      </c>
      <c r="F13615">
        <v>510400</v>
      </c>
      <c r="G13615" s="53">
        <f t="array" ref="G13615">SUM(IF(A13615=A$5:A13615,IF(C13615=C$5:C13615,1,0),0))</f>
        <v>46</v>
      </c>
    </row>
    <row r="13616" spans="1:7" x14ac:dyDescent="0.25">
      <c r="A13616" s="52">
        <v>2020</v>
      </c>
      <c r="B13616" s="53" t="str">
        <f t="shared" si="426"/>
        <v>2020_KY47</v>
      </c>
      <c r="C13616" t="s">
        <v>372</v>
      </c>
      <c r="D13616" t="s">
        <v>822</v>
      </c>
      <c r="E13616" s="53" t="str">
        <f t="shared" si="425"/>
        <v>2020_KYHARDIN</v>
      </c>
      <c r="F13616">
        <v>510400</v>
      </c>
      <c r="G13616" s="53">
        <f t="array" ref="G13616">SUM(IF(A13616=A$5:A13616,IF(C13616=C$5:C13616,1,0),0))</f>
        <v>47</v>
      </c>
    </row>
    <row r="13617" spans="1:7" x14ac:dyDescent="0.25">
      <c r="A13617" s="52">
        <v>2020</v>
      </c>
      <c r="B13617" s="53" t="str">
        <f t="shared" si="426"/>
        <v>2020_KY48</v>
      </c>
      <c r="C13617" t="s">
        <v>372</v>
      </c>
      <c r="D13617" t="s">
        <v>1026</v>
      </c>
      <c r="E13617" s="53" t="str">
        <f t="shared" si="425"/>
        <v>2020_KYHARLAN</v>
      </c>
      <c r="F13617">
        <v>510400</v>
      </c>
      <c r="G13617" s="53">
        <f t="array" ref="G13617">SUM(IF(A13617=A$5:A13617,IF(C13617=C$5:C13617,1,0),0))</f>
        <v>48</v>
      </c>
    </row>
    <row r="13618" spans="1:7" x14ac:dyDescent="0.25">
      <c r="A13618" s="52">
        <v>2020</v>
      </c>
      <c r="B13618" s="53" t="str">
        <f t="shared" si="426"/>
        <v>2020_KY49</v>
      </c>
      <c r="C13618" t="s">
        <v>372</v>
      </c>
      <c r="D13618" t="s">
        <v>867</v>
      </c>
      <c r="E13618" s="53" t="str">
        <f t="shared" si="425"/>
        <v>2020_KYHARRISON</v>
      </c>
      <c r="F13618">
        <v>510400</v>
      </c>
      <c r="G13618" s="53">
        <f t="array" ref="G13618">SUM(IF(A13618=A$5:A13618,IF(C13618=C$5:C13618,1,0),0))</f>
        <v>49</v>
      </c>
    </row>
    <row r="13619" spans="1:7" x14ac:dyDescent="0.25">
      <c r="A13619" s="52">
        <v>2020</v>
      </c>
      <c r="B13619" s="53" t="str">
        <f t="shared" si="426"/>
        <v>2020_KY50</v>
      </c>
      <c r="C13619" t="s">
        <v>372</v>
      </c>
      <c r="D13619" t="s">
        <v>726</v>
      </c>
      <c r="E13619" s="53" t="str">
        <f t="shared" si="425"/>
        <v>2020_KYHART</v>
      </c>
      <c r="F13619">
        <v>510400</v>
      </c>
      <c r="G13619" s="53">
        <f t="array" ref="G13619">SUM(IF(A13619=A$5:A13619,IF(C13619=C$5:C13619,1,0),0))</f>
        <v>50</v>
      </c>
    </row>
    <row r="13620" spans="1:7" x14ac:dyDescent="0.25">
      <c r="A13620" s="52">
        <v>2020</v>
      </c>
      <c r="B13620" s="53" t="str">
        <f t="shared" si="426"/>
        <v>2020_KY51</v>
      </c>
      <c r="C13620" t="s">
        <v>372</v>
      </c>
      <c r="D13620" t="s">
        <v>823</v>
      </c>
      <c r="E13620" s="53" t="str">
        <f t="shared" si="425"/>
        <v>2020_KYHENDERSON</v>
      </c>
      <c r="F13620">
        <v>510400</v>
      </c>
      <c r="G13620" s="53">
        <f t="array" ref="G13620">SUM(IF(A13620=A$5:A13620,IF(C13620=C$5:C13620,1,0),0))</f>
        <v>51</v>
      </c>
    </row>
    <row r="13621" spans="1:7" x14ac:dyDescent="0.25">
      <c r="A13621" s="52">
        <v>2020</v>
      </c>
      <c r="B13621" s="53" t="str">
        <f t="shared" si="426"/>
        <v>2020_KY52</v>
      </c>
      <c r="C13621" t="s">
        <v>372</v>
      </c>
      <c r="D13621" t="s">
        <v>458</v>
      </c>
      <c r="E13621" s="53" t="str">
        <f t="shared" si="425"/>
        <v>2020_KYHENRY</v>
      </c>
      <c r="F13621">
        <v>510400</v>
      </c>
      <c r="G13621" s="53">
        <f t="array" ref="G13621">SUM(IF(A13621=A$5:A13621,IF(C13621=C$5:C13621,1,0),0))</f>
        <v>52</v>
      </c>
    </row>
    <row r="13622" spans="1:7" x14ac:dyDescent="0.25">
      <c r="A13622" s="52">
        <v>2020</v>
      </c>
      <c r="B13622" s="53" t="str">
        <f t="shared" si="426"/>
        <v>2020_KY53</v>
      </c>
      <c r="C13622" t="s">
        <v>372</v>
      </c>
      <c r="D13622" t="s">
        <v>287</v>
      </c>
      <c r="E13622" s="53" t="str">
        <f t="shared" si="425"/>
        <v>2020_KYHICKMAN</v>
      </c>
      <c r="F13622">
        <v>510400</v>
      </c>
      <c r="G13622" s="53">
        <f t="array" ref="G13622">SUM(IF(A13622=A$5:A13622,IF(C13622=C$5:C13622,1,0),0))</f>
        <v>53</v>
      </c>
    </row>
    <row r="13623" spans="1:7" x14ac:dyDescent="0.25">
      <c r="A13623" s="52">
        <v>2020</v>
      </c>
      <c r="B13623" s="53" t="str">
        <f t="shared" si="426"/>
        <v>2020_KY54</v>
      </c>
      <c r="C13623" t="s">
        <v>372</v>
      </c>
      <c r="D13623" t="s">
        <v>1027</v>
      </c>
      <c r="E13623" s="53" t="str">
        <f t="shared" si="425"/>
        <v>2020_KYHOPKINS</v>
      </c>
      <c r="F13623">
        <v>510400</v>
      </c>
      <c r="G13623" s="53">
        <f t="array" ref="G13623">SUM(IF(A13623=A$5:A13623,IF(C13623=C$5:C13623,1,0),0))</f>
        <v>54</v>
      </c>
    </row>
    <row r="13624" spans="1:7" x14ac:dyDescent="0.25">
      <c r="A13624" s="52">
        <v>2020</v>
      </c>
      <c r="B13624" s="53" t="str">
        <f t="shared" si="426"/>
        <v>2020_KY55</v>
      </c>
      <c r="C13624" t="s">
        <v>372</v>
      </c>
      <c r="D13624" t="s">
        <v>460</v>
      </c>
      <c r="E13624" s="53" t="str">
        <f t="shared" si="425"/>
        <v>2020_KYJACKSON</v>
      </c>
      <c r="F13624">
        <v>510400</v>
      </c>
      <c r="G13624" s="53">
        <f t="array" ref="G13624">SUM(IF(A13624=A$5:A13624,IF(C13624=C$5:C13624,1,0),0))</f>
        <v>55</v>
      </c>
    </row>
    <row r="13625" spans="1:7" x14ac:dyDescent="0.25">
      <c r="A13625" s="52">
        <v>2020</v>
      </c>
      <c r="B13625" s="53" t="str">
        <f t="shared" si="426"/>
        <v>2020_KY56</v>
      </c>
      <c r="C13625" t="s">
        <v>372</v>
      </c>
      <c r="D13625" t="s">
        <v>196</v>
      </c>
      <c r="E13625" s="53" t="str">
        <f t="shared" si="425"/>
        <v>2020_KYJEFFERSON</v>
      </c>
      <c r="F13625">
        <v>510400</v>
      </c>
      <c r="G13625" s="53">
        <f t="array" ref="G13625">SUM(IF(A13625=A$5:A13625,IF(C13625=C$5:C13625,1,0),0))</f>
        <v>56</v>
      </c>
    </row>
    <row r="13626" spans="1:7" x14ac:dyDescent="0.25">
      <c r="A13626" s="52">
        <v>2020</v>
      </c>
      <c r="B13626" s="53" t="str">
        <f t="shared" si="426"/>
        <v>2020_KY57</v>
      </c>
      <c r="C13626" t="s">
        <v>372</v>
      </c>
      <c r="D13626" t="s">
        <v>1028</v>
      </c>
      <c r="E13626" s="53" t="str">
        <f t="shared" si="425"/>
        <v>2020_KYJESSAMINE</v>
      </c>
      <c r="F13626">
        <v>510400</v>
      </c>
      <c r="G13626" s="53">
        <f t="array" ref="G13626">SUM(IF(A13626=A$5:A13626,IF(C13626=C$5:C13626,1,0),0))</f>
        <v>57</v>
      </c>
    </row>
    <row r="13627" spans="1:7" x14ac:dyDescent="0.25">
      <c r="A13627" s="52">
        <v>2020</v>
      </c>
      <c r="B13627" s="53" t="str">
        <f t="shared" si="426"/>
        <v>2020_KY58</v>
      </c>
      <c r="C13627" t="s">
        <v>372</v>
      </c>
      <c r="D13627" t="s">
        <v>525</v>
      </c>
      <c r="E13627" s="53" t="str">
        <f t="shared" si="425"/>
        <v>2020_KYJOHNSON</v>
      </c>
      <c r="F13627">
        <v>510400</v>
      </c>
      <c r="G13627" s="53">
        <f t="array" ref="G13627">SUM(IF(A13627=A$5:A13627,IF(C13627=C$5:C13627,1,0),0))</f>
        <v>58</v>
      </c>
    </row>
    <row r="13628" spans="1:7" x14ac:dyDescent="0.25">
      <c r="A13628" s="52">
        <v>2020</v>
      </c>
      <c r="B13628" s="53" t="str">
        <f t="shared" si="426"/>
        <v>2020_KY59</v>
      </c>
      <c r="C13628" t="s">
        <v>372</v>
      </c>
      <c r="D13628" t="s">
        <v>1029</v>
      </c>
      <c r="E13628" s="53" t="str">
        <f t="shared" si="425"/>
        <v>2020_KYKENTON</v>
      </c>
      <c r="F13628">
        <v>510400</v>
      </c>
      <c r="G13628" s="53">
        <f t="array" ref="G13628">SUM(IF(A13628=A$5:A13628,IF(C13628=C$5:C13628,1,0),0))</f>
        <v>59</v>
      </c>
    </row>
    <row r="13629" spans="1:7" x14ac:dyDescent="0.25">
      <c r="A13629" s="52">
        <v>2020</v>
      </c>
      <c r="B13629" s="53" t="str">
        <f t="shared" si="426"/>
        <v>2020_KY60</v>
      </c>
      <c r="C13629" t="s">
        <v>372</v>
      </c>
      <c r="D13629" t="s">
        <v>1030</v>
      </c>
      <c r="E13629" s="53" t="str">
        <f t="shared" si="425"/>
        <v>2020_KYKNOTT</v>
      </c>
      <c r="F13629">
        <v>510400</v>
      </c>
      <c r="G13629" s="53">
        <f t="array" ref="G13629">SUM(IF(A13629=A$5:A13629,IF(C13629=C$5:C13629,1,0),0))</f>
        <v>60</v>
      </c>
    </row>
    <row r="13630" spans="1:7" x14ac:dyDescent="0.25">
      <c r="A13630" s="52">
        <v>2020</v>
      </c>
      <c r="B13630" s="53" t="str">
        <f t="shared" si="426"/>
        <v>2020_KY61</v>
      </c>
      <c r="C13630" t="s">
        <v>372</v>
      </c>
      <c r="D13630" t="s">
        <v>830</v>
      </c>
      <c r="E13630" s="53" t="str">
        <f t="shared" si="425"/>
        <v>2020_KYKNOX</v>
      </c>
      <c r="F13630">
        <v>510400</v>
      </c>
      <c r="G13630" s="53">
        <f t="array" ref="G13630">SUM(IF(A13630=A$5:A13630,IF(C13630=C$5:C13630,1,0),0))</f>
        <v>61</v>
      </c>
    </row>
    <row r="13631" spans="1:7" x14ac:dyDescent="0.25">
      <c r="A13631" s="52">
        <v>2020</v>
      </c>
      <c r="B13631" s="53" t="str">
        <f t="shared" si="426"/>
        <v>2020_KY62</v>
      </c>
      <c r="C13631" t="s">
        <v>372</v>
      </c>
      <c r="D13631" t="s">
        <v>1031</v>
      </c>
      <c r="E13631" s="53" t="str">
        <f t="shared" si="425"/>
        <v>2020_KYLARUE</v>
      </c>
      <c r="F13631">
        <v>510400</v>
      </c>
      <c r="G13631" s="53">
        <f t="array" ref="G13631">SUM(IF(A13631=A$5:A13631,IF(C13631=C$5:C13631,1,0),0))</f>
        <v>62</v>
      </c>
    </row>
    <row r="13632" spans="1:7" x14ac:dyDescent="0.25">
      <c r="A13632" s="52">
        <v>2020</v>
      </c>
      <c r="B13632" s="53" t="str">
        <f t="shared" si="426"/>
        <v>2020_KY63</v>
      </c>
      <c r="C13632" t="s">
        <v>372</v>
      </c>
      <c r="D13632" t="s">
        <v>1032</v>
      </c>
      <c r="E13632" s="53" t="str">
        <f t="shared" si="425"/>
        <v>2020_KYLAUREL</v>
      </c>
      <c r="F13632">
        <v>510400</v>
      </c>
      <c r="G13632" s="53">
        <f t="array" ref="G13632">SUM(IF(A13632=A$5:A13632,IF(C13632=C$5:C13632,1,0),0))</f>
        <v>63</v>
      </c>
    </row>
    <row r="13633" spans="1:7" x14ac:dyDescent="0.25">
      <c r="A13633" s="52">
        <v>2020</v>
      </c>
      <c r="B13633" s="53" t="str">
        <f t="shared" si="426"/>
        <v>2020_KY64</v>
      </c>
      <c r="C13633" t="s">
        <v>372</v>
      </c>
      <c r="D13633" t="s">
        <v>463</v>
      </c>
      <c r="E13633" s="53" t="str">
        <f t="shared" si="425"/>
        <v>2020_KYLAWRENCE</v>
      </c>
      <c r="F13633">
        <v>510400</v>
      </c>
      <c r="G13633" s="53">
        <f t="array" ref="G13633">SUM(IF(A13633=A$5:A13633,IF(C13633=C$5:C13633,1,0),0))</f>
        <v>64</v>
      </c>
    </row>
    <row r="13634" spans="1:7" x14ac:dyDescent="0.25">
      <c r="A13634" s="52">
        <v>2020</v>
      </c>
      <c r="B13634" s="53" t="str">
        <f t="shared" si="426"/>
        <v>2020_KY65</v>
      </c>
      <c r="C13634" t="s">
        <v>372</v>
      </c>
      <c r="D13634" t="s">
        <v>464</v>
      </c>
      <c r="E13634" s="53" t="str">
        <f t="shared" si="425"/>
        <v>2020_KYLEE</v>
      </c>
      <c r="F13634">
        <v>510400</v>
      </c>
      <c r="G13634" s="53">
        <f t="array" ref="G13634">SUM(IF(A13634=A$5:A13634,IF(C13634=C$5:C13634,1,0),0))</f>
        <v>65</v>
      </c>
    </row>
    <row r="13635" spans="1:7" x14ac:dyDescent="0.25">
      <c r="A13635" s="52">
        <v>2020</v>
      </c>
      <c r="B13635" s="53" t="str">
        <f t="shared" si="426"/>
        <v>2020_KY66</v>
      </c>
      <c r="C13635" t="s">
        <v>372</v>
      </c>
      <c r="D13635" t="s">
        <v>1033</v>
      </c>
      <c r="E13635" s="53" t="str">
        <f t="shared" si="425"/>
        <v>2020_KYLESLIE</v>
      </c>
      <c r="F13635">
        <v>510400</v>
      </c>
      <c r="G13635" s="53">
        <f t="array" ref="G13635">SUM(IF(A13635=A$5:A13635,IF(C13635=C$5:C13635,1,0),0))</f>
        <v>66</v>
      </c>
    </row>
    <row r="13636" spans="1:7" x14ac:dyDescent="0.25">
      <c r="A13636" s="52">
        <v>2020</v>
      </c>
      <c r="B13636" s="53" t="str">
        <f t="shared" si="426"/>
        <v>2020_KY67</v>
      </c>
      <c r="C13636" t="s">
        <v>372</v>
      </c>
      <c r="D13636" t="s">
        <v>1034</v>
      </c>
      <c r="E13636" s="53" t="str">
        <f t="shared" si="425"/>
        <v>2020_KYLETCHER</v>
      </c>
      <c r="F13636">
        <v>510400</v>
      </c>
      <c r="G13636" s="53">
        <f t="array" ref="G13636">SUM(IF(A13636=A$5:A13636,IF(C13636=C$5:C13636,1,0),0))</f>
        <v>67</v>
      </c>
    </row>
    <row r="13637" spans="1:7" x14ac:dyDescent="0.25">
      <c r="A13637" s="52">
        <v>2020</v>
      </c>
      <c r="B13637" s="53" t="str">
        <f t="shared" si="426"/>
        <v>2020_KY68</v>
      </c>
      <c r="C13637" t="s">
        <v>372</v>
      </c>
      <c r="D13637" t="s">
        <v>796</v>
      </c>
      <c r="E13637" s="53" t="str">
        <f t="shared" si="425"/>
        <v>2020_KYLEWIS</v>
      </c>
      <c r="F13637">
        <v>510400</v>
      </c>
      <c r="G13637" s="53">
        <f t="array" ref="G13637">SUM(IF(A13637=A$5:A13637,IF(C13637=C$5:C13637,1,0),0))</f>
        <v>68</v>
      </c>
    </row>
    <row r="13638" spans="1:7" x14ac:dyDescent="0.25">
      <c r="A13638" s="52">
        <v>2020</v>
      </c>
      <c r="B13638" s="53" t="str">
        <f t="shared" si="426"/>
        <v>2020_KY69</v>
      </c>
      <c r="C13638" t="s">
        <v>372</v>
      </c>
      <c r="D13638" t="s">
        <v>221</v>
      </c>
      <c r="E13638" s="53" t="str">
        <f t="shared" ref="E13638:E13701" si="427">A13638&amp;"_"&amp;C13638&amp;D13638</f>
        <v>2020_KYLINCOLN</v>
      </c>
      <c r="F13638">
        <v>510400</v>
      </c>
      <c r="G13638" s="53">
        <f t="array" ref="G13638">SUM(IF(A13638=A$5:A13638,IF(C13638=C$5:C13638,1,0),0))</f>
        <v>69</v>
      </c>
    </row>
    <row r="13639" spans="1:7" x14ac:dyDescent="0.25">
      <c r="A13639" s="52">
        <v>2020</v>
      </c>
      <c r="B13639" s="53" t="str">
        <f t="shared" si="426"/>
        <v>2020_KY70</v>
      </c>
      <c r="C13639" t="s">
        <v>372</v>
      </c>
      <c r="D13639" t="s">
        <v>832</v>
      </c>
      <c r="E13639" s="53" t="str">
        <f t="shared" si="427"/>
        <v>2020_KYLIVINGSTON</v>
      </c>
      <c r="F13639">
        <v>510400</v>
      </c>
      <c r="G13639" s="53">
        <f t="array" ref="G13639">SUM(IF(A13639=A$5:A13639,IF(C13639=C$5:C13639,1,0),0))</f>
        <v>70</v>
      </c>
    </row>
    <row r="13640" spans="1:7" x14ac:dyDescent="0.25">
      <c r="A13640" s="52">
        <v>2020</v>
      </c>
      <c r="B13640" s="53" t="str">
        <f t="shared" si="426"/>
        <v>2020_KY71</v>
      </c>
      <c r="C13640" t="s">
        <v>372</v>
      </c>
      <c r="D13640" t="s">
        <v>528</v>
      </c>
      <c r="E13640" s="53" t="str">
        <f t="shared" si="427"/>
        <v>2020_KYLOGAN</v>
      </c>
      <c r="F13640">
        <v>510400</v>
      </c>
      <c r="G13640" s="53">
        <f t="array" ref="G13640">SUM(IF(A13640=A$5:A13640,IF(C13640=C$5:C13640,1,0),0))</f>
        <v>71</v>
      </c>
    </row>
    <row r="13641" spans="1:7" x14ac:dyDescent="0.25">
      <c r="A13641" s="52">
        <v>2020</v>
      </c>
      <c r="B13641" s="53" t="str">
        <f t="shared" si="426"/>
        <v>2020_KY72</v>
      </c>
      <c r="C13641" t="s">
        <v>372</v>
      </c>
      <c r="D13641" t="s">
        <v>919</v>
      </c>
      <c r="E13641" s="53" t="str">
        <f t="shared" si="427"/>
        <v>2020_KYLYON</v>
      </c>
      <c r="F13641">
        <v>510400</v>
      </c>
      <c r="G13641" s="53">
        <f t="array" ref="G13641">SUM(IF(A13641=A$5:A13641,IF(C13641=C$5:C13641,1,0),0))</f>
        <v>72</v>
      </c>
    </row>
    <row r="13642" spans="1:7" x14ac:dyDescent="0.25">
      <c r="A13642" s="52">
        <v>2020</v>
      </c>
      <c r="B13642" s="53" t="str">
        <f t="shared" si="426"/>
        <v>2020_KY73</v>
      </c>
      <c r="C13642" t="s">
        <v>372</v>
      </c>
      <c r="D13642" t="s">
        <v>1035</v>
      </c>
      <c r="E13642" s="53" t="str">
        <f t="shared" si="427"/>
        <v>2020_KYMCCRACKEN</v>
      </c>
      <c r="F13642">
        <v>510400</v>
      </c>
      <c r="G13642" s="53">
        <f t="array" ref="G13642">SUM(IF(A13642=A$5:A13642,IF(C13642=C$5:C13642,1,0),0))</f>
        <v>73</v>
      </c>
    </row>
    <row r="13643" spans="1:7" x14ac:dyDescent="0.25">
      <c r="A13643" s="52">
        <v>2020</v>
      </c>
      <c r="B13643" s="53" t="str">
        <f t="shared" si="426"/>
        <v>2020_KY74</v>
      </c>
      <c r="C13643" t="s">
        <v>372</v>
      </c>
      <c r="D13643" t="s">
        <v>1036</v>
      </c>
      <c r="E13643" s="53" t="str">
        <f t="shared" si="427"/>
        <v>2020_KYMCCREARY</v>
      </c>
      <c r="F13643">
        <v>510400</v>
      </c>
      <c r="G13643" s="53">
        <f t="array" ref="G13643">SUM(IF(A13643=A$5:A13643,IF(C13643=C$5:C13643,1,0),0))</f>
        <v>74</v>
      </c>
    </row>
    <row r="13644" spans="1:7" x14ac:dyDescent="0.25">
      <c r="A13644" s="52">
        <v>2020</v>
      </c>
      <c r="B13644" s="53" t="str">
        <f t="shared" si="426"/>
        <v>2020_KY75</v>
      </c>
      <c r="C13644" t="s">
        <v>372</v>
      </c>
      <c r="D13644" t="s">
        <v>835</v>
      </c>
      <c r="E13644" s="53" t="str">
        <f t="shared" si="427"/>
        <v>2020_KYMCLEAN</v>
      </c>
      <c r="F13644">
        <v>510400</v>
      </c>
      <c r="G13644" s="53">
        <f t="array" ref="G13644">SUM(IF(A13644=A$5:A13644,IF(C13644=C$5:C13644,1,0),0))</f>
        <v>75</v>
      </c>
    </row>
    <row r="13645" spans="1:7" x14ac:dyDescent="0.25">
      <c r="A13645" s="52">
        <v>2020</v>
      </c>
      <c r="B13645" s="53" t="str">
        <f t="shared" si="426"/>
        <v>2020_KY76</v>
      </c>
      <c r="C13645" t="s">
        <v>372</v>
      </c>
      <c r="D13645" t="s">
        <v>467</v>
      </c>
      <c r="E13645" s="53" t="str">
        <f t="shared" si="427"/>
        <v>2020_KYMADISON</v>
      </c>
      <c r="F13645">
        <v>510400</v>
      </c>
      <c r="G13645" s="53">
        <f t="array" ref="G13645">SUM(IF(A13645=A$5:A13645,IF(C13645=C$5:C13645,1,0),0))</f>
        <v>76</v>
      </c>
    </row>
    <row r="13646" spans="1:7" x14ac:dyDescent="0.25">
      <c r="A13646" s="52">
        <v>2020</v>
      </c>
      <c r="B13646" s="53" t="str">
        <f t="shared" si="426"/>
        <v>2020_KY77</v>
      </c>
      <c r="C13646" t="s">
        <v>372</v>
      </c>
      <c r="D13646" t="s">
        <v>1037</v>
      </c>
      <c r="E13646" s="53" t="str">
        <f t="shared" si="427"/>
        <v>2020_KYMAGOFFIN</v>
      </c>
      <c r="F13646">
        <v>510400</v>
      </c>
      <c r="G13646" s="53">
        <f t="array" ref="G13646">SUM(IF(A13646=A$5:A13646,IF(C13646=C$5:C13646,1,0),0))</f>
        <v>77</v>
      </c>
    </row>
    <row r="13647" spans="1:7" x14ac:dyDescent="0.25">
      <c r="A13647" s="52">
        <v>2020</v>
      </c>
      <c r="B13647" s="53" t="str">
        <f t="shared" si="426"/>
        <v>2020_KY78</v>
      </c>
      <c r="C13647" t="s">
        <v>372</v>
      </c>
      <c r="D13647" t="s">
        <v>469</v>
      </c>
      <c r="E13647" s="53" t="str">
        <f t="shared" si="427"/>
        <v>2020_KYMARION</v>
      </c>
      <c r="F13647">
        <v>510400</v>
      </c>
      <c r="G13647" s="53">
        <f t="array" ref="G13647">SUM(IF(A13647=A$5:A13647,IF(C13647=C$5:C13647,1,0),0))</f>
        <v>78</v>
      </c>
    </row>
    <row r="13648" spans="1:7" x14ac:dyDescent="0.25">
      <c r="A13648" s="52">
        <v>2020</v>
      </c>
      <c r="B13648" s="53" t="str">
        <f t="shared" si="426"/>
        <v>2020_KY79</v>
      </c>
      <c r="C13648" t="s">
        <v>372</v>
      </c>
      <c r="D13648" t="s">
        <v>470</v>
      </c>
      <c r="E13648" s="53" t="str">
        <f t="shared" si="427"/>
        <v>2020_KYMARSHALL</v>
      </c>
      <c r="F13648">
        <v>510400</v>
      </c>
      <c r="G13648" s="53">
        <f t="array" ref="G13648">SUM(IF(A13648=A$5:A13648,IF(C13648=C$5:C13648,1,0),0))</f>
        <v>79</v>
      </c>
    </row>
    <row r="13649" spans="1:7" x14ac:dyDescent="0.25">
      <c r="A13649" s="52">
        <v>2020</v>
      </c>
      <c r="B13649" s="53" t="str">
        <f t="shared" si="426"/>
        <v>2020_KY80</v>
      </c>
      <c r="C13649" t="s">
        <v>372</v>
      </c>
      <c r="D13649" t="s">
        <v>654</v>
      </c>
      <c r="E13649" s="53" t="str">
        <f t="shared" si="427"/>
        <v>2020_KYMARTIN</v>
      </c>
      <c r="F13649">
        <v>510400</v>
      </c>
      <c r="G13649" s="53">
        <f t="array" ref="G13649">SUM(IF(A13649=A$5:A13649,IF(C13649=C$5:C13649,1,0),0))</f>
        <v>80</v>
      </c>
    </row>
    <row r="13650" spans="1:7" x14ac:dyDescent="0.25">
      <c r="A13650" s="52">
        <v>2020</v>
      </c>
      <c r="B13650" s="53" t="str">
        <f t="shared" si="426"/>
        <v>2020_KY81</v>
      </c>
      <c r="C13650" t="s">
        <v>372</v>
      </c>
      <c r="D13650" t="s">
        <v>837</v>
      </c>
      <c r="E13650" s="53" t="str">
        <f t="shared" si="427"/>
        <v>2020_KYMASON</v>
      </c>
      <c r="F13650">
        <v>510400</v>
      </c>
      <c r="G13650" s="53">
        <f t="array" ref="G13650">SUM(IF(A13650=A$5:A13650,IF(C13650=C$5:C13650,1,0),0))</f>
        <v>81</v>
      </c>
    </row>
    <row r="13651" spans="1:7" x14ac:dyDescent="0.25">
      <c r="A13651" s="52">
        <v>2020</v>
      </c>
      <c r="B13651" s="53" t="str">
        <f t="shared" si="426"/>
        <v>2020_KY82</v>
      </c>
      <c r="C13651" t="s">
        <v>372</v>
      </c>
      <c r="D13651" t="s">
        <v>971</v>
      </c>
      <c r="E13651" s="53" t="str">
        <f t="shared" si="427"/>
        <v>2020_KYMEADE</v>
      </c>
      <c r="F13651">
        <v>510400</v>
      </c>
      <c r="G13651" s="53">
        <f t="array" ref="G13651">SUM(IF(A13651=A$5:A13651,IF(C13651=C$5:C13651,1,0),0))</f>
        <v>82</v>
      </c>
    </row>
    <row r="13652" spans="1:7" x14ac:dyDescent="0.25">
      <c r="A13652" s="52">
        <v>2020</v>
      </c>
      <c r="B13652" s="53" t="str">
        <f t="shared" si="426"/>
        <v>2020_KY83</v>
      </c>
      <c r="C13652" t="s">
        <v>372</v>
      </c>
      <c r="D13652" t="s">
        <v>1038</v>
      </c>
      <c r="E13652" s="53" t="str">
        <f t="shared" si="427"/>
        <v>2020_KYMENIFEE</v>
      </c>
      <c r="F13652">
        <v>510400</v>
      </c>
      <c r="G13652" s="53">
        <f t="array" ref="G13652">SUM(IF(A13652=A$5:A13652,IF(C13652=C$5:C13652,1,0),0))</f>
        <v>83</v>
      </c>
    </row>
    <row r="13653" spans="1:7" x14ac:dyDescent="0.25">
      <c r="A13653" s="52">
        <v>2020</v>
      </c>
      <c r="B13653" s="53" t="str">
        <f t="shared" si="426"/>
        <v>2020_KY84</v>
      </c>
      <c r="C13653" t="s">
        <v>372</v>
      </c>
      <c r="D13653" t="s">
        <v>840</v>
      </c>
      <c r="E13653" s="53" t="str">
        <f t="shared" si="427"/>
        <v>2020_KYMERCER</v>
      </c>
      <c r="F13653">
        <v>510400</v>
      </c>
      <c r="G13653" s="53">
        <f t="array" ref="G13653">SUM(IF(A13653=A$5:A13653,IF(C13653=C$5:C13653,1,0),0))</f>
        <v>84</v>
      </c>
    </row>
    <row r="13654" spans="1:7" x14ac:dyDescent="0.25">
      <c r="A13654" s="52">
        <v>2020</v>
      </c>
      <c r="B13654" s="53" t="str">
        <f t="shared" si="426"/>
        <v>2020_KY85</v>
      </c>
      <c r="C13654" t="s">
        <v>372</v>
      </c>
      <c r="D13654" t="s">
        <v>1039</v>
      </c>
      <c r="E13654" s="53" t="str">
        <f t="shared" si="427"/>
        <v>2020_KYMETCALFE</v>
      </c>
      <c r="F13654">
        <v>510400</v>
      </c>
      <c r="G13654" s="53">
        <f t="array" ref="G13654">SUM(IF(A13654=A$5:A13654,IF(C13654=C$5:C13654,1,0),0))</f>
        <v>85</v>
      </c>
    </row>
    <row r="13655" spans="1:7" x14ac:dyDescent="0.25">
      <c r="A13655" s="52">
        <v>2020</v>
      </c>
      <c r="B13655" s="53" t="str">
        <f t="shared" si="426"/>
        <v>2020_KY86</v>
      </c>
      <c r="C13655" t="s">
        <v>372</v>
      </c>
      <c r="D13655" t="s">
        <v>210</v>
      </c>
      <c r="E13655" s="53" t="str">
        <f t="shared" si="427"/>
        <v>2020_KYMONROE</v>
      </c>
      <c r="F13655">
        <v>510400</v>
      </c>
      <c r="G13655" s="53">
        <f t="array" ref="G13655">SUM(IF(A13655=A$5:A13655,IF(C13655=C$5:C13655,1,0),0))</f>
        <v>86</v>
      </c>
    </row>
    <row r="13656" spans="1:7" x14ac:dyDescent="0.25">
      <c r="A13656" s="52">
        <v>2020</v>
      </c>
      <c r="B13656" s="53" t="str">
        <f t="shared" si="426"/>
        <v>2020_KY87</v>
      </c>
      <c r="C13656" t="s">
        <v>372</v>
      </c>
      <c r="D13656" t="s">
        <v>232</v>
      </c>
      <c r="E13656" s="53" t="str">
        <f t="shared" si="427"/>
        <v>2020_KYMONTGOMERY</v>
      </c>
      <c r="F13656">
        <v>510400</v>
      </c>
      <c r="G13656" s="53">
        <f t="array" ref="G13656">SUM(IF(A13656=A$5:A13656,IF(C13656=C$5:C13656,1,0),0))</f>
        <v>87</v>
      </c>
    </row>
    <row r="13657" spans="1:7" x14ac:dyDescent="0.25">
      <c r="A13657" s="52">
        <v>2020</v>
      </c>
      <c r="B13657" s="53" t="str">
        <f t="shared" si="426"/>
        <v>2020_KY88</v>
      </c>
      <c r="C13657" t="s">
        <v>372</v>
      </c>
      <c r="D13657" t="s">
        <v>472</v>
      </c>
      <c r="E13657" s="53" t="str">
        <f t="shared" si="427"/>
        <v>2020_KYMORGAN</v>
      </c>
      <c r="F13657">
        <v>510400</v>
      </c>
      <c r="G13657" s="53">
        <f t="array" ref="G13657">SUM(IF(A13657=A$5:A13657,IF(C13657=C$5:C13657,1,0),0))</f>
        <v>88</v>
      </c>
    </row>
    <row r="13658" spans="1:7" x14ac:dyDescent="0.25">
      <c r="A13658" s="52">
        <v>2020</v>
      </c>
      <c r="B13658" s="53" t="str">
        <f t="shared" si="426"/>
        <v>2020_KY89</v>
      </c>
      <c r="C13658" t="s">
        <v>372</v>
      </c>
      <c r="D13658" t="s">
        <v>1040</v>
      </c>
      <c r="E13658" s="53" t="str">
        <f t="shared" si="427"/>
        <v>2020_KYMUHLENBERG</v>
      </c>
      <c r="F13658">
        <v>510400</v>
      </c>
      <c r="G13658" s="53">
        <f t="array" ref="G13658">SUM(IF(A13658=A$5:A13658,IF(C13658=C$5:C13658,1,0),0))</f>
        <v>89</v>
      </c>
    </row>
    <row r="13659" spans="1:7" x14ac:dyDescent="0.25">
      <c r="A13659" s="52">
        <v>2020</v>
      </c>
      <c r="B13659" s="53" t="str">
        <f t="shared" si="426"/>
        <v>2020_KY90</v>
      </c>
      <c r="C13659" t="s">
        <v>372</v>
      </c>
      <c r="D13659" t="s">
        <v>327</v>
      </c>
      <c r="E13659" s="53" t="str">
        <f t="shared" si="427"/>
        <v>2020_KYNELSON</v>
      </c>
      <c r="F13659">
        <v>510400</v>
      </c>
      <c r="G13659" s="53">
        <f t="array" ref="G13659">SUM(IF(A13659=A$5:A13659,IF(C13659=C$5:C13659,1,0),0))</f>
        <v>90</v>
      </c>
    </row>
    <row r="13660" spans="1:7" x14ac:dyDescent="0.25">
      <c r="A13660" s="52">
        <v>2020</v>
      </c>
      <c r="B13660" s="53" t="str">
        <f t="shared" si="426"/>
        <v>2020_KY91</v>
      </c>
      <c r="C13660" t="s">
        <v>372</v>
      </c>
      <c r="D13660" t="s">
        <v>1041</v>
      </c>
      <c r="E13660" s="53" t="str">
        <f t="shared" si="427"/>
        <v>2020_KYNICHOLAS</v>
      </c>
      <c r="F13660">
        <v>510400</v>
      </c>
      <c r="G13660" s="53">
        <f t="array" ref="G13660">SUM(IF(A13660=A$5:A13660,IF(C13660=C$5:C13660,1,0),0))</f>
        <v>91</v>
      </c>
    </row>
    <row r="13661" spans="1:7" x14ac:dyDescent="0.25">
      <c r="A13661" s="52">
        <v>2020</v>
      </c>
      <c r="B13661" s="53" t="str">
        <f t="shared" si="426"/>
        <v>2020_KY92</v>
      </c>
      <c r="C13661" t="s">
        <v>372</v>
      </c>
      <c r="D13661" t="s">
        <v>113</v>
      </c>
      <c r="E13661" s="53" t="str">
        <f t="shared" si="427"/>
        <v>2020_KYOHIO</v>
      </c>
      <c r="F13661">
        <v>510400</v>
      </c>
      <c r="G13661" s="53">
        <f t="array" ref="G13661">SUM(IF(A13661=A$5:A13661,IF(C13661=C$5:C13661,1,0),0))</f>
        <v>92</v>
      </c>
    </row>
    <row r="13662" spans="1:7" x14ac:dyDescent="0.25">
      <c r="A13662" s="52">
        <v>2020</v>
      </c>
      <c r="B13662" s="53" t="str">
        <f t="shared" si="426"/>
        <v>2020_KY93</v>
      </c>
      <c r="C13662" t="s">
        <v>372</v>
      </c>
      <c r="D13662" t="s">
        <v>1042</v>
      </c>
      <c r="E13662" s="53" t="str">
        <f t="shared" si="427"/>
        <v>2020_KYOLDHAM</v>
      </c>
      <c r="F13662">
        <v>510400</v>
      </c>
      <c r="G13662" s="53">
        <f t="array" ref="G13662">SUM(IF(A13662=A$5:A13662,IF(C13662=C$5:C13662,1,0),0))</f>
        <v>93</v>
      </c>
    </row>
    <row r="13663" spans="1:7" x14ac:dyDescent="0.25">
      <c r="A13663" s="52">
        <v>2020</v>
      </c>
      <c r="B13663" s="53" t="str">
        <f t="shared" si="426"/>
        <v>2020_KY94</v>
      </c>
      <c r="C13663" t="s">
        <v>372</v>
      </c>
      <c r="D13663" t="s">
        <v>877</v>
      </c>
      <c r="E13663" s="53" t="str">
        <f t="shared" si="427"/>
        <v>2020_KYOWEN</v>
      </c>
      <c r="F13663">
        <v>510400</v>
      </c>
      <c r="G13663" s="53">
        <f t="array" ref="G13663">SUM(IF(A13663=A$5:A13663,IF(C13663=C$5:C13663,1,0),0))</f>
        <v>94</v>
      </c>
    </row>
    <row r="13664" spans="1:7" x14ac:dyDescent="0.25">
      <c r="A13664" s="52">
        <v>2020</v>
      </c>
      <c r="B13664" s="53" t="str">
        <f t="shared" si="426"/>
        <v>2020_KY95</v>
      </c>
      <c r="C13664" t="s">
        <v>372</v>
      </c>
      <c r="D13664" t="s">
        <v>1043</v>
      </c>
      <c r="E13664" s="53" t="str">
        <f t="shared" si="427"/>
        <v>2020_KYOWSLEY</v>
      </c>
      <c r="F13664">
        <v>510400</v>
      </c>
      <c r="G13664" s="53">
        <f t="array" ref="G13664">SUM(IF(A13664=A$5:A13664,IF(C13664=C$5:C13664,1,0),0))</f>
        <v>95</v>
      </c>
    </row>
    <row r="13665" spans="1:7" x14ac:dyDescent="0.25">
      <c r="A13665" s="52">
        <v>2020</v>
      </c>
      <c r="B13665" s="53" t="str">
        <f t="shared" si="426"/>
        <v>2020_KY96</v>
      </c>
      <c r="C13665" t="s">
        <v>372</v>
      </c>
      <c r="D13665" t="s">
        <v>1044</v>
      </c>
      <c r="E13665" s="53" t="str">
        <f t="shared" si="427"/>
        <v>2020_KYPENDLETON</v>
      </c>
      <c r="F13665">
        <v>510400</v>
      </c>
      <c r="G13665" s="53">
        <f t="array" ref="G13665">SUM(IF(A13665=A$5:A13665,IF(C13665=C$5:C13665,1,0),0))</f>
        <v>96</v>
      </c>
    </row>
    <row r="13666" spans="1:7" x14ac:dyDescent="0.25">
      <c r="A13666" s="52">
        <v>2020</v>
      </c>
      <c r="B13666" s="53" t="str">
        <f t="shared" ref="B13666:B13729" si="428">A13666&amp;"_"&amp;C13666&amp;G13666</f>
        <v>2020_KY97</v>
      </c>
      <c r="C13666" t="s">
        <v>372</v>
      </c>
      <c r="D13666" t="s">
        <v>473</v>
      </c>
      <c r="E13666" s="53" t="str">
        <f t="shared" si="427"/>
        <v>2020_KYPERRY</v>
      </c>
      <c r="F13666">
        <v>510400</v>
      </c>
      <c r="G13666" s="53">
        <f t="array" ref="G13666">SUM(IF(A13666=A$5:A13666,IF(C13666=C$5:C13666,1,0),0))</f>
        <v>97</v>
      </c>
    </row>
    <row r="13667" spans="1:7" x14ac:dyDescent="0.25">
      <c r="A13667" s="52">
        <v>2020</v>
      </c>
      <c r="B13667" s="53" t="str">
        <f t="shared" si="428"/>
        <v>2020_KY98</v>
      </c>
      <c r="C13667" t="s">
        <v>372</v>
      </c>
      <c r="D13667" t="s">
        <v>277</v>
      </c>
      <c r="E13667" s="53" t="str">
        <f t="shared" si="427"/>
        <v>2020_KYPIKE</v>
      </c>
      <c r="F13667">
        <v>510400</v>
      </c>
      <c r="G13667" s="53">
        <f t="array" ref="G13667">SUM(IF(A13667=A$5:A13667,IF(C13667=C$5:C13667,1,0),0))</f>
        <v>98</v>
      </c>
    </row>
    <row r="13668" spans="1:7" x14ac:dyDescent="0.25">
      <c r="A13668" s="52">
        <v>2020</v>
      </c>
      <c r="B13668" s="53" t="str">
        <f t="shared" si="428"/>
        <v>2020_KY99</v>
      </c>
      <c r="C13668" t="s">
        <v>372</v>
      </c>
      <c r="D13668" t="s">
        <v>1045</v>
      </c>
      <c r="E13668" s="53" t="str">
        <f t="shared" si="427"/>
        <v>2020_KYPOWELL</v>
      </c>
      <c r="F13668">
        <v>510400</v>
      </c>
      <c r="G13668" s="53">
        <f t="array" ref="G13668">SUM(IF(A13668=A$5:A13668,IF(C13668=C$5:C13668,1,0),0))</f>
        <v>99</v>
      </c>
    </row>
    <row r="13669" spans="1:7" x14ac:dyDescent="0.25">
      <c r="A13669" s="52">
        <v>2020</v>
      </c>
      <c r="B13669" s="53" t="str">
        <f t="shared" si="428"/>
        <v>2020_KY100</v>
      </c>
      <c r="C13669" t="s">
        <v>372</v>
      </c>
      <c r="D13669" t="s">
        <v>538</v>
      </c>
      <c r="E13669" s="53" t="str">
        <f t="shared" si="427"/>
        <v>2020_KYPULASKI</v>
      </c>
      <c r="F13669">
        <v>510400</v>
      </c>
      <c r="G13669" s="53">
        <f t="array" ref="G13669">SUM(IF(A13669=A$5:A13669,IF(C13669=C$5:C13669,1,0),0))</f>
        <v>100</v>
      </c>
    </row>
    <row r="13670" spans="1:7" x14ac:dyDescent="0.25">
      <c r="A13670" s="52">
        <v>2020</v>
      </c>
      <c r="B13670" s="53" t="str">
        <f t="shared" si="428"/>
        <v>2020_KY101</v>
      </c>
      <c r="C13670" t="s">
        <v>372</v>
      </c>
      <c r="D13670" t="s">
        <v>290</v>
      </c>
      <c r="E13670" s="53" t="str">
        <f t="shared" si="427"/>
        <v>2020_KYROBERTSON</v>
      </c>
      <c r="F13670">
        <v>510400</v>
      </c>
      <c r="G13670" s="53">
        <f t="array" ref="G13670">SUM(IF(A13670=A$5:A13670,IF(C13670=C$5:C13670,1,0),0))</f>
        <v>101</v>
      </c>
    </row>
    <row r="13671" spans="1:7" x14ac:dyDescent="0.25">
      <c r="A13671" s="52">
        <v>2020</v>
      </c>
      <c r="B13671" s="53" t="str">
        <f t="shared" si="428"/>
        <v>2020_KY102</v>
      </c>
      <c r="C13671" t="s">
        <v>372</v>
      </c>
      <c r="D13671" t="s">
        <v>1046</v>
      </c>
      <c r="E13671" s="53" t="str">
        <f t="shared" si="427"/>
        <v>2020_KYROCKCASTLE</v>
      </c>
      <c r="F13671">
        <v>510400</v>
      </c>
      <c r="G13671" s="53">
        <f t="array" ref="G13671">SUM(IF(A13671=A$5:A13671,IF(C13671=C$5:C13671,1,0),0))</f>
        <v>102</v>
      </c>
    </row>
    <row r="13672" spans="1:7" x14ac:dyDescent="0.25">
      <c r="A13672" s="52">
        <v>2020</v>
      </c>
      <c r="B13672" s="53" t="str">
        <f t="shared" si="428"/>
        <v>2020_KY103</v>
      </c>
      <c r="C13672" t="s">
        <v>372</v>
      </c>
      <c r="D13672" t="s">
        <v>1047</v>
      </c>
      <c r="E13672" s="53" t="str">
        <f t="shared" si="427"/>
        <v>2020_KYROWAN</v>
      </c>
      <c r="F13672">
        <v>510400</v>
      </c>
      <c r="G13672" s="53">
        <f t="array" ref="G13672">SUM(IF(A13672=A$5:A13672,IF(C13672=C$5:C13672,1,0),0))</f>
        <v>103</v>
      </c>
    </row>
    <row r="13673" spans="1:7" x14ac:dyDescent="0.25">
      <c r="A13673" s="52">
        <v>2020</v>
      </c>
      <c r="B13673" s="53" t="str">
        <f t="shared" si="428"/>
        <v>2020_KY104</v>
      </c>
      <c r="C13673" t="s">
        <v>372</v>
      </c>
      <c r="D13673" t="s">
        <v>476</v>
      </c>
      <c r="E13673" s="53" t="str">
        <f t="shared" si="427"/>
        <v>2020_KYRUSSELL</v>
      </c>
      <c r="F13673">
        <v>510400</v>
      </c>
      <c r="G13673" s="53">
        <f t="array" ref="G13673">SUM(IF(A13673=A$5:A13673,IF(C13673=C$5:C13673,1,0),0))</f>
        <v>104</v>
      </c>
    </row>
    <row r="13674" spans="1:7" x14ac:dyDescent="0.25">
      <c r="A13674" s="52">
        <v>2020</v>
      </c>
      <c r="B13674" s="53" t="str">
        <f t="shared" si="428"/>
        <v>2020_KY105</v>
      </c>
      <c r="C13674" t="s">
        <v>372</v>
      </c>
      <c r="D13674" t="s">
        <v>541</v>
      </c>
      <c r="E13674" s="53" t="str">
        <f t="shared" si="427"/>
        <v>2020_KYSCOTT</v>
      </c>
      <c r="F13674">
        <v>510400</v>
      </c>
      <c r="G13674" s="53">
        <f t="array" ref="G13674">SUM(IF(A13674=A$5:A13674,IF(C13674=C$5:C13674,1,0),0))</f>
        <v>105</v>
      </c>
    </row>
    <row r="13675" spans="1:7" x14ac:dyDescent="0.25">
      <c r="A13675" s="52">
        <v>2020</v>
      </c>
      <c r="B13675" s="53" t="str">
        <f t="shared" si="428"/>
        <v>2020_KY106</v>
      </c>
      <c r="C13675" t="s">
        <v>372</v>
      </c>
      <c r="D13675" t="s">
        <v>478</v>
      </c>
      <c r="E13675" s="53" t="str">
        <f t="shared" si="427"/>
        <v>2020_KYSHELBY</v>
      </c>
      <c r="F13675">
        <v>510400</v>
      </c>
      <c r="G13675" s="53">
        <f t="array" ref="G13675">SUM(IF(A13675=A$5:A13675,IF(C13675=C$5:C13675,1,0),0))</f>
        <v>106</v>
      </c>
    </row>
    <row r="13676" spans="1:7" x14ac:dyDescent="0.25">
      <c r="A13676" s="52">
        <v>2020</v>
      </c>
      <c r="B13676" s="53" t="str">
        <f t="shared" si="428"/>
        <v>2020_KY107</v>
      </c>
      <c r="C13676" t="s">
        <v>372</v>
      </c>
      <c r="D13676" t="s">
        <v>1048</v>
      </c>
      <c r="E13676" s="53" t="str">
        <f t="shared" si="427"/>
        <v>2020_KYSIMPSON</v>
      </c>
      <c r="F13676">
        <v>510400</v>
      </c>
      <c r="G13676" s="53">
        <f t="array" ref="G13676">SUM(IF(A13676=A$5:A13676,IF(C13676=C$5:C13676,1,0),0))</f>
        <v>107</v>
      </c>
    </row>
    <row r="13677" spans="1:7" x14ac:dyDescent="0.25">
      <c r="A13677" s="52">
        <v>2020</v>
      </c>
      <c r="B13677" s="53" t="str">
        <f t="shared" si="428"/>
        <v>2020_KY108</v>
      </c>
      <c r="C13677" t="s">
        <v>372</v>
      </c>
      <c r="D13677" t="s">
        <v>884</v>
      </c>
      <c r="E13677" s="53" t="str">
        <f t="shared" si="427"/>
        <v>2020_KYSPENCER</v>
      </c>
      <c r="F13677">
        <v>510400</v>
      </c>
      <c r="G13677" s="53">
        <f t="array" ref="G13677">SUM(IF(A13677=A$5:A13677,IF(C13677=C$5:C13677,1,0),0))</f>
        <v>108</v>
      </c>
    </row>
    <row r="13678" spans="1:7" x14ac:dyDescent="0.25">
      <c r="A13678" s="52">
        <v>2020</v>
      </c>
      <c r="B13678" s="53" t="str">
        <f t="shared" si="428"/>
        <v>2020_KY109</v>
      </c>
      <c r="C13678" t="s">
        <v>372</v>
      </c>
      <c r="D13678" t="s">
        <v>668</v>
      </c>
      <c r="E13678" s="53" t="str">
        <f t="shared" si="427"/>
        <v>2020_KYTAYLOR</v>
      </c>
      <c r="F13678">
        <v>510400</v>
      </c>
      <c r="G13678" s="53">
        <f t="array" ref="G13678">SUM(IF(A13678=A$5:A13678,IF(C13678=C$5:C13678,1,0),0))</f>
        <v>109</v>
      </c>
    </row>
    <row r="13679" spans="1:7" x14ac:dyDescent="0.25">
      <c r="A13679" s="52">
        <v>2020</v>
      </c>
      <c r="B13679" s="53" t="str">
        <f t="shared" si="428"/>
        <v>2020_KY110</v>
      </c>
      <c r="C13679" t="s">
        <v>372</v>
      </c>
      <c r="D13679" t="s">
        <v>1049</v>
      </c>
      <c r="E13679" s="53" t="str">
        <f t="shared" si="427"/>
        <v>2020_KYTODD</v>
      </c>
      <c r="F13679">
        <v>510400</v>
      </c>
      <c r="G13679" s="53">
        <f t="array" ref="G13679">SUM(IF(A13679=A$5:A13679,IF(C13679=C$5:C13679,1,0),0))</f>
        <v>110</v>
      </c>
    </row>
    <row r="13680" spans="1:7" x14ac:dyDescent="0.25">
      <c r="A13680" s="52">
        <v>2020</v>
      </c>
      <c r="B13680" s="53" t="str">
        <f t="shared" si="428"/>
        <v>2020_KY111</v>
      </c>
      <c r="C13680" t="s">
        <v>372</v>
      </c>
      <c r="D13680" t="s">
        <v>1050</v>
      </c>
      <c r="E13680" s="53" t="str">
        <f t="shared" si="427"/>
        <v>2020_KYTRIGG</v>
      </c>
      <c r="F13680">
        <v>510400</v>
      </c>
      <c r="G13680" s="53">
        <f t="array" ref="G13680">SUM(IF(A13680=A$5:A13680,IF(C13680=C$5:C13680,1,0),0))</f>
        <v>111</v>
      </c>
    </row>
    <row r="13681" spans="1:7" x14ac:dyDescent="0.25">
      <c r="A13681" s="52">
        <v>2020</v>
      </c>
      <c r="B13681" s="53" t="str">
        <f t="shared" si="428"/>
        <v>2020_KY112</v>
      </c>
      <c r="C13681" t="s">
        <v>372</v>
      </c>
      <c r="D13681" t="s">
        <v>1051</v>
      </c>
      <c r="E13681" s="53" t="str">
        <f t="shared" si="427"/>
        <v>2020_KYTRIMBLE</v>
      </c>
      <c r="F13681">
        <v>510400</v>
      </c>
      <c r="G13681" s="53">
        <f t="array" ref="G13681">SUM(IF(A13681=A$5:A13681,IF(C13681=C$5:C13681,1,0),0))</f>
        <v>112</v>
      </c>
    </row>
    <row r="13682" spans="1:7" x14ac:dyDescent="0.25">
      <c r="A13682" s="52">
        <v>2020</v>
      </c>
      <c r="B13682" s="53" t="str">
        <f t="shared" si="428"/>
        <v>2020_KY113</v>
      </c>
      <c r="C13682" t="s">
        <v>372</v>
      </c>
      <c r="D13682" t="s">
        <v>258</v>
      </c>
      <c r="E13682" s="53" t="str">
        <f t="shared" si="427"/>
        <v>2020_KYUNION</v>
      </c>
      <c r="F13682">
        <v>510400</v>
      </c>
      <c r="G13682" s="53">
        <f t="array" ref="G13682">SUM(IF(A13682=A$5:A13682,IF(C13682=C$5:C13682,1,0),0))</f>
        <v>113</v>
      </c>
    </row>
    <row r="13683" spans="1:7" x14ac:dyDescent="0.25">
      <c r="A13683" s="52">
        <v>2020</v>
      </c>
      <c r="B13683" s="53" t="str">
        <f t="shared" si="428"/>
        <v>2020_KY114</v>
      </c>
      <c r="C13683" t="s">
        <v>372</v>
      </c>
      <c r="D13683" t="s">
        <v>336</v>
      </c>
      <c r="E13683" s="53" t="str">
        <f t="shared" si="427"/>
        <v>2020_KYWARREN</v>
      </c>
      <c r="F13683">
        <v>510400</v>
      </c>
      <c r="G13683" s="53">
        <f t="array" ref="G13683">SUM(IF(A13683=A$5:A13683,IF(C13683=C$5:C13683,1,0),0))</f>
        <v>114</v>
      </c>
    </row>
    <row r="13684" spans="1:7" x14ac:dyDescent="0.25">
      <c r="A13684" s="52">
        <v>2020</v>
      </c>
      <c r="B13684" s="53" t="str">
        <f t="shared" si="428"/>
        <v>2020_KY115</v>
      </c>
      <c r="C13684" t="s">
        <v>372</v>
      </c>
      <c r="D13684" t="s">
        <v>125</v>
      </c>
      <c r="E13684" s="53" t="str">
        <f t="shared" si="427"/>
        <v>2020_KYWASHINGTON</v>
      </c>
      <c r="F13684">
        <v>510400</v>
      </c>
      <c r="G13684" s="53">
        <f t="array" ref="G13684">SUM(IF(A13684=A$5:A13684,IF(C13684=C$5:C13684,1,0),0))</f>
        <v>115</v>
      </c>
    </row>
    <row r="13685" spans="1:7" x14ac:dyDescent="0.25">
      <c r="A13685" s="52">
        <v>2020</v>
      </c>
      <c r="B13685" s="53" t="str">
        <f t="shared" si="428"/>
        <v>2020_KY116</v>
      </c>
      <c r="C13685" t="s">
        <v>372</v>
      </c>
      <c r="D13685" t="s">
        <v>770</v>
      </c>
      <c r="E13685" s="53" t="str">
        <f t="shared" si="427"/>
        <v>2020_KYWAYNE</v>
      </c>
      <c r="F13685">
        <v>510400</v>
      </c>
      <c r="G13685" s="53">
        <f t="array" ref="G13685">SUM(IF(A13685=A$5:A13685,IF(C13685=C$5:C13685,1,0),0))</f>
        <v>116</v>
      </c>
    </row>
    <row r="13686" spans="1:7" x14ac:dyDescent="0.25">
      <c r="A13686" s="52">
        <v>2020</v>
      </c>
      <c r="B13686" s="53" t="str">
        <f t="shared" si="428"/>
        <v>2020_KY117</v>
      </c>
      <c r="C13686" t="s">
        <v>372</v>
      </c>
      <c r="D13686" t="s">
        <v>771</v>
      </c>
      <c r="E13686" s="53" t="str">
        <f t="shared" si="427"/>
        <v>2020_KYWEBSTER</v>
      </c>
      <c r="F13686">
        <v>510400</v>
      </c>
      <c r="G13686" s="53">
        <f t="array" ref="G13686">SUM(IF(A13686=A$5:A13686,IF(C13686=C$5:C13686,1,0),0))</f>
        <v>117</v>
      </c>
    </row>
    <row r="13687" spans="1:7" x14ac:dyDescent="0.25">
      <c r="A13687" s="52">
        <v>2020</v>
      </c>
      <c r="B13687" s="53" t="str">
        <f t="shared" si="428"/>
        <v>2020_KY118</v>
      </c>
      <c r="C13687" t="s">
        <v>372</v>
      </c>
      <c r="D13687" t="s">
        <v>896</v>
      </c>
      <c r="E13687" s="53" t="str">
        <f t="shared" si="427"/>
        <v>2020_KYWHITLEY</v>
      </c>
      <c r="F13687">
        <v>510400</v>
      </c>
      <c r="G13687" s="53">
        <f t="array" ref="G13687">SUM(IF(A13687=A$5:A13687,IF(C13687=C$5:C13687,1,0),0))</f>
        <v>118</v>
      </c>
    </row>
    <row r="13688" spans="1:7" x14ac:dyDescent="0.25">
      <c r="A13688" s="52">
        <v>2020</v>
      </c>
      <c r="B13688" s="53" t="str">
        <f t="shared" si="428"/>
        <v>2020_KY119</v>
      </c>
      <c r="C13688" t="s">
        <v>372</v>
      </c>
      <c r="D13688" t="s">
        <v>1052</v>
      </c>
      <c r="E13688" s="53" t="str">
        <f t="shared" si="427"/>
        <v>2020_KYWOLFE</v>
      </c>
      <c r="F13688">
        <v>510400</v>
      </c>
      <c r="G13688" s="53">
        <f t="array" ref="G13688">SUM(IF(A13688=A$5:A13688,IF(C13688=C$5:C13688,1,0),0))</f>
        <v>119</v>
      </c>
    </row>
    <row r="13689" spans="1:7" x14ac:dyDescent="0.25">
      <c r="A13689" s="52">
        <v>2020</v>
      </c>
      <c r="B13689" s="53" t="str">
        <f t="shared" si="428"/>
        <v>2020_KY120</v>
      </c>
      <c r="C13689" t="s">
        <v>372</v>
      </c>
      <c r="D13689" t="s">
        <v>857</v>
      </c>
      <c r="E13689" s="53" t="str">
        <f t="shared" si="427"/>
        <v>2020_KYWOODFORD</v>
      </c>
      <c r="F13689">
        <v>510400</v>
      </c>
      <c r="G13689" s="53">
        <f t="array" ref="G13689">SUM(IF(A13689=A$5:A13689,IF(C13689=C$5:C13689,1,0),0))</f>
        <v>120</v>
      </c>
    </row>
    <row r="13690" spans="1:7" x14ac:dyDescent="0.25">
      <c r="A13690" s="52">
        <v>2020</v>
      </c>
      <c r="B13690" s="53" t="str">
        <f t="shared" si="428"/>
        <v>2020_LA1</v>
      </c>
      <c r="C13690" t="s">
        <v>373</v>
      </c>
      <c r="D13690" t="s">
        <v>2097</v>
      </c>
      <c r="E13690" s="53" t="str">
        <f t="shared" si="427"/>
        <v>2020_LAACADIA PARISH</v>
      </c>
      <c r="F13690">
        <v>510400</v>
      </c>
      <c r="G13690" s="53">
        <f t="array" ref="G13690">SUM(IF(A13690=A$5:A13690,IF(C13690=C$5:C13690,1,0),0))</f>
        <v>1</v>
      </c>
    </row>
    <row r="13691" spans="1:7" x14ac:dyDescent="0.25">
      <c r="A13691" s="52">
        <v>2020</v>
      </c>
      <c r="B13691" s="53" t="str">
        <f t="shared" si="428"/>
        <v>2020_LA2</v>
      </c>
      <c r="C13691" t="s">
        <v>373</v>
      </c>
      <c r="D13691" t="s">
        <v>2098</v>
      </c>
      <c r="E13691" s="53" t="str">
        <f t="shared" si="427"/>
        <v>2020_LAALLEN PARISH</v>
      </c>
      <c r="F13691">
        <v>510400</v>
      </c>
      <c r="G13691" s="53">
        <f t="array" ref="G13691">SUM(IF(A13691=A$5:A13691,IF(C13691=C$5:C13691,1,0),0))</f>
        <v>2</v>
      </c>
    </row>
    <row r="13692" spans="1:7" x14ac:dyDescent="0.25">
      <c r="A13692" s="52">
        <v>2020</v>
      </c>
      <c r="B13692" s="53" t="str">
        <f t="shared" si="428"/>
        <v>2020_LA3</v>
      </c>
      <c r="C13692" t="s">
        <v>373</v>
      </c>
      <c r="D13692" t="s">
        <v>2099</v>
      </c>
      <c r="E13692" s="53" t="str">
        <f t="shared" si="427"/>
        <v>2020_LAASCENSION PARISH</v>
      </c>
      <c r="F13692">
        <v>510400</v>
      </c>
      <c r="G13692" s="53">
        <f t="array" ref="G13692">SUM(IF(A13692=A$5:A13692,IF(C13692=C$5:C13692,1,0),0))</f>
        <v>3</v>
      </c>
    </row>
    <row r="13693" spans="1:7" x14ac:dyDescent="0.25">
      <c r="A13693" s="52">
        <v>2020</v>
      </c>
      <c r="B13693" s="53" t="str">
        <f t="shared" si="428"/>
        <v>2020_LA4</v>
      </c>
      <c r="C13693" t="s">
        <v>373</v>
      </c>
      <c r="D13693" t="s">
        <v>2100</v>
      </c>
      <c r="E13693" s="53" t="str">
        <f t="shared" si="427"/>
        <v>2020_LAASSUMPTION PARISH</v>
      </c>
      <c r="F13693">
        <v>510400</v>
      </c>
      <c r="G13693" s="53">
        <f t="array" ref="G13693">SUM(IF(A13693=A$5:A13693,IF(C13693=C$5:C13693,1,0),0))</f>
        <v>4</v>
      </c>
    </row>
    <row r="13694" spans="1:7" x14ac:dyDescent="0.25">
      <c r="A13694" s="52">
        <v>2020</v>
      </c>
      <c r="B13694" s="53" t="str">
        <f t="shared" si="428"/>
        <v>2020_LA5</v>
      </c>
      <c r="C13694" t="s">
        <v>373</v>
      </c>
      <c r="D13694" t="s">
        <v>2101</v>
      </c>
      <c r="E13694" s="53" t="str">
        <f t="shared" si="427"/>
        <v>2020_LAAVOYELLES PARISH</v>
      </c>
      <c r="F13694">
        <v>510400</v>
      </c>
      <c r="G13694" s="53">
        <f t="array" ref="G13694">SUM(IF(A13694=A$5:A13694,IF(C13694=C$5:C13694,1,0),0))</f>
        <v>5</v>
      </c>
    </row>
    <row r="13695" spans="1:7" x14ac:dyDescent="0.25">
      <c r="A13695" s="52">
        <v>2020</v>
      </c>
      <c r="B13695" s="53" t="str">
        <f t="shared" si="428"/>
        <v>2020_LA6</v>
      </c>
      <c r="C13695" t="s">
        <v>373</v>
      </c>
      <c r="D13695" t="s">
        <v>2102</v>
      </c>
      <c r="E13695" s="53" t="str">
        <f t="shared" si="427"/>
        <v>2020_LABEAUREGARD PARISH</v>
      </c>
      <c r="F13695">
        <v>510400</v>
      </c>
      <c r="G13695" s="53">
        <f t="array" ref="G13695">SUM(IF(A13695=A$5:A13695,IF(C13695=C$5:C13695,1,0),0))</f>
        <v>6</v>
      </c>
    </row>
    <row r="13696" spans="1:7" x14ac:dyDescent="0.25">
      <c r="A13696" s="52">
        <v>2020</v>
      </c>
      <c r="B13696" s="53" t="str">
        <f t="shared" si="428"/>
        <v>2020_LA7</v>
      </c>
      <c r="C13696" t="s">
        <v>373</v>
      </c>
      <c r="D13696" t="s">
        <v>2103</v>
      </c>
      <c r="E13696" s="53" t="str">
        <f t="shared" si="427"/>
        <v>2020_LABIENVILLE PARISH</v>
      </c>
      <c r="F13696">
        <v>510400</v>
      </c>
      <c r="G13696" s="53">
        <f t="array" ref="G13696">SUM(IF(A13696=A$5:A13696,IF(C13696=C$5:C13696,1,0),0))</f>
        <v>7</v>
      </c>
    </row>
    <row r="13697" spans="1:7" x14ac:dyDescent="0.25">
      <c r="A13697" s="52">
        <v>2020</v>
      </c>
      <c r="B13697" s="53" t="str">
        <f t="shared" si="428"/>
        <v>2020_LA8</v>
      </c>
      <c r="C13697" t="s">
        <v>373</v>
      </c>
      <c r="D13697" t="s">
        <v>2104</v>
      </c>
      <c r="E13697" s="53" t="str">
        <f t="shared" si="427"/>
        <v>2020_LABOSSIER PARISH</v>
      </c>
      <c r="F13697">
        <v>510400</v>
      </c>
      <c r="G13697" s="53">
        <f t="array" ref="G13697">SUM(IF(A13697=A$5:A13697,IF(C13697=C$5:C13697,1,0),0))</f>
        <v>8</v>
      </c>
    </row>
    <row r="13698" spans="1:7" x14ac:dyDescent="0.25">
      <c r="A13698" s="52">
        <v>2020</v>
      </c>
      <c r="B13698" s="53" t="str">
        <f t="shared" si="428"/>
        <v>2020_LA9</v>
      </c>
      <c r="C13698" t="s">
        <v>373</v>
      </c>
      <c r="D13698" t="s">
        <v>2105</v>
      </c>
      <c r="E13698" s="53" t="str">
        <f t="shared" si="427"/>
        <v>2020_LACADDO PARISH</v>
      </c>
      <c r="F13698">
        <v>510400</v>
      </c>
      <c r="G13698" s="53">
        <f t="array" ref="G13698">SUM(IF(A13698=A$5:A13698,IF(C13698=C$5:C13698,1,0),0))</f>
        <v>9</v>
      </c>
    </row>
    <row r="13699" spans="1:7" x14ac:dyDescent="0.25">
      <c r="A13699" s="52">
        <v>2020</v>
      </c>
      <c r="B13699" s="53" t="str">
        <f t="shared" si="428"/>
        <v>2020_LA10</v>
      </c>
      <c r="C13699" t="s">
        <v>373</v>
      </c>
      <c r="D13699" t="s">
        <v>2106</v>
      </c>
      <c r="E13699" s="53" t="str">
        <f t="shared" si="427"/>
        <v>2020_LACALCASIEU PARISH</v>
      </c>
      <c r="F13699">
        <v>510400</v>
      </c>
      <c r="G13699" s="53">
        <f t="array" ref="G13699">SUM(IF(A13699=A$5:A13699,IF(C13699=C$5:C13699,1,0),0))</f>
        <v>10</v>
      </c>
    </row>
    <row r="13700" spans="1:7" x14ac:dyDescent="0.25">
      <c r="A13700" s="52">
        <v>2020</v>
      </c>
      <c r="B13700" s="53" t="str">
        <f t="shared" si="428"/>
        <v>2020_LA11</v>
      </c>
      <c r="C13700" t="s">
        <v>373</v>
      </c>
      <c r="D13700" t="s">
        <v>2107</v>
      </c>
      <c r="E13700" s="53" t="str">
        <f t="shared" si="427"/>
        <v>2020_LACALDWELL PARISH</v>
      </c>
      <c r="F13700">
        <v>510400</v>
      </c>
      <c r="G13700" s="53">
        <f t="array" ref="G13700">SUM(IF(A13700=A$5:A13700,IF(C13700=C$5:C13700,1,0),0))</f>
        <v>11</v>
      </c>
    </row>
    <row r="13701" spans="1:7" x14ac:dyDescent="0.25">
      <c r="A13701" s="52">
        <v>2020</v>
      </c>
      <c r="B13701" s="53" t="str">
        <f t="shared" si="428"/>
        <v>2020_LA12</v>
      </c>
      <c r="C13701" t="s">
        <v>373</v>
      </c>
      <c r="D13701" t="s">
        <v>2108</v>
      </c>
      <c r="E13701" s="53" t="str">
        <f t="shared" si="427"/>
        <v>2020_LACAMERON PARISH</v>
      </c>
      <c r="F13701">
        <v>510400</v>
      </c>
      <c r="G13701" s="53">
        <f t="array" ref="G13701">SUM(IF(A13701=A$5:A13701,IF(C13701=C$5:C13701,1,0),0))</f>
        <v>12</v>
      </c>
    </row>
    <row r="13702" spans="1:7" x14ac:dyDescent="0.25">
      <c r="A13702" s="52">
        <v>2020</v>
      </c>
      <c r="B13702" s="53" t="str">
        <f t="shared" si="428"/>
        <v>2020_LA13</v>
      </c>
      <c r="C13702" t="s">
        <v>373</v>
      </c>
      <c r="D13702" t="s">
        <v>2109</v>
      </c>
      <c r="E13702" s="53" t="str">
        <f t="shared" ref="E13702:E13765" si="429">A13702&amp;"_"&amp;C13702&amp;D13702</f>
        <v>2020_LACATAHOULA PARISH</v>
      </c>
      <c r="F13702">
        <v>510400</v>
      </c>
      <c r="G13702" s="53">
        <f t="array" ref="G13702">SUM(IF(A13702=A$5:A13702,IF(C13702=C$5:C13702,1,0),0))</f>
        <v>13</v>
      </c>
    </row>
    <row r="13703" spans="1:7" x14ac:dyDescent="0.25">
      <c r="A13703" s="52">
        <v>2020</v>
      </c>
      <c r="B13703" s="53" t="str">
        <f t="shared" si="428"/>
        <v>2020_LA14</v>
      </c>
      <c r="C13703" t="s">
        <v>373</v>
      </c>
      <c r="D13703" t="s">
        <v>2110</v>
      </c>
      <c r="E13703" s="53" t="str">
        <f t="shared" si="429"/>
        <v>2020_LACLAIBORNE PARISH</v>
      </c>
      <c r="F13703">
        <v>510400</v>
      </c>
      <c r="G13703" s="53">
        <f t="array" ref="G13703">SUM(IF(A13703=A$5:A13703,IF(C13703=C$5:C13703,1,0),0))</f>
        <v>14</v>
      </c>
    </row>
    <row r="13704" spans="1:7" x14ac:dyDescent="0.25">
      <c r="A13704" s="52">
        <v>2020</v>
      </c>
      <c r="B13704" s="53" t="str">
        <f t="shared" si="428"/>
        <v>2020_LA15</v>
      </c>
      <c r="C13704" t="s">
        <v>373</v>
      </c>
      <c r="D13704" t="s">
        <v>2111</v>
      </c>
      <c r="E13704" s="53" t="str">
        <f t="shared" si="429"/>
        <v>2020_LACONCORDIA PARISH</v>
      </c>
      <c r="F13704">
        <v>510400</v>
      </c>
      <c r="G13704" s="53">
        <f t="array" ref="G13704">SUM(IF(A13704=A$5:A13704,IF(C13704=C$5:C13704,1,0),0))</f>
        <v>15</v>
      </c>
    </row>
    <row r="13705" spans="1:7" x14ac:dyDescent="0.25">
      <c r="A13705" s="52">
        <v>2020</v>
      </c>
      <c r="B13705" s="53" t="str">
        <f t="shared" si="428"/>
        <v>2020_LA16</v>
      </c>
      <c r="C13705" t="s">
        <v>373</v>
      </c>
      <c r="D13705" t="s">
        <v>2112</v>
      </c>
      <c r="E13705" s="53" t="str">
        <f t="shared" si="429"/>
        <v>2020_LADE SOTO PARISH</v>
      </c>
      <c r="F13705">
        <v>510400</v>
      </c>
      <c r="G13705" s="53">
        <f t="array" ref="G13705">SUM(IF(A13705=A$5:A13705,IF(C13705=C$5:C13705,1,0),0))</f>
        <v>16</v>
      </c>
    </row>
    <row r="13706" spans="1:7" x14ac:dyDescent="0.25">
      <c r="A13706" s="52">
        <v>2020</v>
      </c>
      <c r="B13706" s="53" t="str">
        <f t="shared" si="428"/>
        <v>2020_LA17</v>
      </c>
      <c r="C13706" t="s">
        <v>373</v>
      </c>
      <c r="D13706" t="s">
        <v>2113</v>
      </c>
      <c r="E13706" s="53" t="str">
        <f t="shared" si="429"/>
        <v>2020_LAEAST BATON ROUGE PARISH</v>
      </c>
      <c r="F13706">
        <v>510400</v>
      </c>
      <c r="G13706" s="53">
        <f t="array" ref="G13706">SUM(IF(A13706=A$5:A13706,IF(C13706=C$5:C13706,1,0),0))</f>
        <v>17</v>
      </c>
    </row>
    <row r="13707" spans="1:7" x14ac:dyDescent="0.25">
      <c r="A13707" s="52">
        <v>2020</v>
      </c>
      <c r="B13707" s="53" t="str">
        <f t="shared" si="428"/>
        <v>2020_LA18</v>
      </c>
      <c r="C13707" t="s">
        <v>373</v>
      </c>
      <c r="D13707" t="s">
        <v>2114</v>
      </c>
      <c r="E13707" s="53" t="str">
        <f t="shared" si="429"/>
        <v>2020_LAEAST CARROLL PARISH</v>
      </c>
      <c r="F13707">
        <v>510400</v>
      </c>
      <c r="G13707" s="53">
        <f t="array" ref="G13707">SUM(IF(A13707=A$5:A13707,IF(C13707=C$5:C13707,1,0),0))</f>
        <v>18</v>
      </c>
    </row>
    <row r="13708" spans="1:7" x14ac:dyDescent="0.25">
      <c r="A13708" s="52">
        <v>2020</v>
      </c>
      <c r="B13708" s="53" t="str">
        <f t="shared" si="428"/>
        <v>2020_LA19</v>
      </c>
      <c r="C13708" t="s">
        <v>373</v>
      </c>
      <c r="D13708" t="s">
        <v>2115</v>
      </c>
      <c r="E13708" s="53" t="str">
        <f t="shared" si="429"/>
        <v>2020_LAEAST FELICIANA PARISH</v>
      </c>
      <c r="F13708">
        <v>510400</v>
      </c>
      <c r="G13708" s="53">
        <f t="array" ref="G13708">SUM(IF(A13708=A$5:A13708,IF(C13708=C$5:C13708,1,0),0))</f>
        <v>19</v>
      </c>
    </row>
    <row r="13709" spans="1:7" x14ac:dyDescent="0.25">
      <c r="A13709" s="52">
        <v>2020</v>
      </c>
      <c r="B13709" s="53" t="str">
        <f t="shared" si="428"/>
        <v>2020_LA20</v>
      </c>
      <c r="C13709" t="s">
        <v>373</v>
      </c>
      <c r="D13709" t="s">
        <v>2116</v>
      </c>
      <c r="E13709" s="53" t="str">
        <f t="shared" si="429"/>
        <v>2020_LAEVANGELINE PARISH</v>
      </c>
      <c r="F13709">
        <v>510400</v>
      </c>
      <c r="G13709" s="53">
        <f t="array" ref="G13709">SUM(IF(A13709=A$5:A13709,IF(C13709=C$5:C13709,1,0),0))</f>
        <v>20</v>
      </c>
    </row>
    <row r="13710" spans="1:7" x14ac:dyDescent="0.25">
      <c r="A13710" s="52">
        <v>2020</v>
      </c>
      <c r="B13710" s="53" t="str">
        <f t="shared" si="428"/>
        <v>2020_LA21</v>
      </c>
      <c r="C13710" t="s">
        <v>373</v>
      </c>
      <c r="D13710" t="s">
        <v>2117</v>
      </c>
      <c r="E13710" s="53" t="str">
        <f t="shared" si="429"/>
        <v>2020_LAFRANKLIN PARISH</v>
      </c>
      <c r="F13710">
        <v>510400</v>
      </c>
      <c r="G13710" s="53">
        <f t="array" ref="G13710">SUM(IF(A13710=A$5:A13710,IF(C13710=C$5:C13710,1,0),0))</f>
        <v>21</v>
      </c>
    </row>
    <row r="13711" spans="1:7" x14ac:dyDescent="0.25">
      <c r="A13711" s="52">
        <v>2020</v>
      </c>
      <c r="B13711" s="53" t="str">
        <f t="shared" si="428"/>
        <v>2020_LA22</v>
      </c>
      <c r="C13711" t="s">
        <v>373</v>
      </c>
      <c r="D13711" t="s">
        <v>2118</v>
      </c>
      <c r="E13711" s="53" t="str">
        <f t="shared" si="429"/>
        <v>2020_LAGRANT PARISH</v>
      </c>
      <c r="F13711">
        <v>510400</v>
      </c>
      <c r="G13711" s="53">
        <f t="array" ref="G13711">SUM(IF(A13711=A$5:A13711,IF(C13711=C$5:C13711,1,0),0))</f>
        <v>22</v>
      </c>
    </row>
    <row r="13712" spans="1:7" x14ac:dyDescent="0.25">
      <c r="A13712" s="52">
        <v>2020</v>
      </c>
      <c r="B13712" s="53" t="str">
        <f t="shared" si="428"/>
        <v>2020_LA23</v>
      </c>
      <c r="C13712" t="s">
        <v>373</v>
      </c>
      <c r="D13712" t="s">
        <v>2119</v>
      </c>
      <c r="E13712" s="53" t="str">
        <f t="shared" si="429"/>
        <v>2020_LAIBERIA PARISH</v>
      </c>
      <c r="F13712">
        <v>510400</v>
      </c>
      <c r="G13712" s="53">
        <f t="array" ref="G13712">SUM(IF(A13712=A$5:A13712,IF(C13712=C$5:C13712,1,0),0))</f>
        <v>23</v>
      </c>
    </row>
    <row r="13713" spans="1:7" x14ac:dyDescent="0.25">
      <c r="A13713" s="52">
        <v>2020</v>
      </c>
      <c r="B13713" s="53" t="str">
        <f t="shared" si="428"/>
        <v>2020_LA24</v>
      </c>
      <c r="C13713" t="s">
        <v>373</v>
      </c>
      <c r="D13713" t="s">
        <v>2120</v>
      </c>
      <c r="E13713" s="53" t="str">
        <f t="shared" si="429"/>
        <v>2020_LAIBERVILLE PARISH</v>
      </c>
      <c r="F13713">
        <v>510400</v>
      </c>
      <c r="G13713" s="53">
        <f t="array" ref="G13713">SUM(IF(A13713=A$5:A13713,IF(C13713=C$5:C13713,1,0),0))</f>
        <v>24</v>
      </c>
    </row>
    <row r="13714" spans="1:7" x14ac:dyDescent="0.25">
      <c r="A13714" s="52">
        <v>2020</v>
      </c>
      <c r="B13714" s="53" t="str">
        <f t="shared" si="428"/>
        <v>2020_LA25</v>
      </c>
      <c r="C13714" t="s">
        <v>373</v>
      </c>
      <c r="D13714" t="s">
        <v>2121</v>
      </c>
      <c r="E13714" s="53" t="str">
        <f t="shared" si="429"/>
        <v>2020_LAJACKSON PARISH</v>
      </c>
      <c r="F13714">
        <v>510400</v>
      </c>
      <c r="G13714" s="53">
        <f t="array" ref="G13714">SUM(IF(A13714=A$5:A13714,IF(C13714=C$5:C13714,1,0),0))</f>
        <v>25</v>
      </c>
    </row>
    <row r="13715" spans="1:7" x14ac:dyDescent="0.25">
      <c r="A13715" s="52">
        <v>2020</v>
      </c>
      <c r="B13715" s="53" t="str">
        <f t="shared" si="428"/>
        <v>2020_LA26</v>
      </c>
      <c r="C13715" t="s">
        <v>373</v>
      </c>
      <c r="D13715" t="s">
        <v>2122</v>
      </c>
      <c r="E13715" s="53" t="str">
        <f t="shared" si="429"/>
        <v>2020_LAJEFFERSON PARISH</v>
      </c>
      <c r="F13715">
        <v>510400</v>
      </c>
      <c r="G13715" s="53">
        <f t="array" ref="G13715">SUM(IF(A13715=A$5:A13715,IF(C13715=C$5:C13715,1,0),0))</f>
        <v>26</v>
      </c>
    </row>
    <row r="13716" spans="1:7" x14ac:dyDescent="0.25">
      <c r="A13716" s="52">
        <v>2020</v>
      </c>
      <c r="B13716" s="53" t="str">
        <f t="shared" si="428"/>
        <v>2020_LA27</v>
      </c>
      <c r="C13716" t="s">
        <v>373</v>
      </c>
      <c r="D13716" t="s">
        <v>2123</v>
      </c>
      <c r="E13716" s="53" t="str">
        <f t="shared" si="429"/>
        <v>2020_LAJEFFERSON DAVIS PARISH</v>
      </c>
      <c r="F13716">
        <v>510400</v>
      </c>
      <c r="G13716" s="53">
        <f t="array" ref="G13716">SUM(IF(A13716=A$5:A13716,IF(C13716=C$5:C13716,1,0),0))</f>
        <v>27</v>
      </c>
    </row>
    <row r="13717" spans="1:7" x14ac:dyDescent="0.25">
      <c r="A13717" s="52">
        <v>2020</v>
      </c>
      <c r="B13717" s="53" t="str">
        <f t="shared" si="428"/>
        <v>2020_LA28</v>
      </c>
      <c r="C13717" t="s">
        <v>373</v>
      </c>
      <c r="D13717" t="s">
        <v>2124</v>
      </c>
      <c r="E13717" s="53" t="str">
        <f t="shared" si="429"/>
        <v>2020_LALAFAYETTE PARISH</v>
      </c>
      <c r="F13717">
        <v>510400</v>
      </c>
      <c r="G13717" s="53">
        <f t="array" ref="G13717">SUM(IF(A13717=A$5:A13717,IF(C13717=C$5:C13717,1,0),0))</f>
        <v>28</v>
      </c>
    </row>
    <row r="13718" spans="1:7" x14ac:dyDescent="0.25">
      <c r="A13718" s="52">
        <v>2020</v>
      </c>
      <c r="B13718" s="53" t="str">
        <f t="shared" si="428"/>
        <v>2020_LA29</v>
      </c>
      <c r="C13718" t="s">
        <v>373</v>
      </c>
      <c r="D13718" t="s">
        <v>2125</v>
      </c>
      <c r="E13718" s="53" t="str">
        <f t="shared" si="429"/>
        <v>2020_LALAFOURCHE PARISH</v>
      </c>
      <c r="F13718">
        <v>510400</v>
      </c>
      <c r="G13718" s="53">
        <f t="array" ref="G13718">SUM(IF(A13718=A$5:A13718,IF(C13718=C$5:C13718,1,0),0))</f>
        <v>29</v>
      </c>
    </row>
    <row r="13719" spans="1:7" x14ac:dyDescent="0.25">
      <c r="A13719" s="52">
        <v>2020</v>
      </c>
      <c r="B13719" s="53" t="str">
        <f t="shared" si="428"/>
        <v>2020_LA30</v>
      </c>
      <c r="C13719" t="s">
        <v>373</v>
      </c>
      <c r="D13719" t="s">
        <v>2126</v>
      </c>
      <c r="E13719" s="53" t="str">
        <f t="shared" si="429"/>
        <v>2020_LALA SALLE PARISH</v>
      </c>
      <c r="F13719">
        <v>510400</v>
      </c>
      <c r="G13719" s="53">
        <f t="array" ref="G13719">SUM(IF(A13719=A$5:A13719,IF(C13719=C$5:C13719,1,0),0))</f>
        <v>30</v>
      </c>
    </row>
    <row r="13720" spans="1:7" x14ac:dyDescent="0.25">
      <c r="A13720" s="52">
        <v>2020</v>
      </c>
      <c r="B13720" s="53" t="str">
        <f t="shared" si="428"/>
        <v>2020_LA31</v>
      </c>
      <c r="C13720" t="s">
        <v>373</v>
      </c>
      <c r="D13720" t="s">
        <v>2127</v>
      </c>
      <c r="E13720" s="53" t="str">
        <f t="shared" si="429"/>
        <v>2020_LALINCOLN PARISH</v>
      </c>
      <c r="F13720">
        <v>510400</v>
      </c>
      <c r="G13720" s="53">
        <f t="array" ref="G13720">SUM(IF(A13720=A$5:A13720,IF(C13720=C$5:C13720,1,0),0))</f>
        <v>31</v>
      </c>
    </row>
    <row r="13721" spans="1:7" x14ac:dyDescent="0.25">
      <c r="A13721" s="52">
        <v>2020</v>
      </c>
      <c r="B13721" s="53" t="str">
        <f t="shared" si="428"/>
        <v>2020_LA32</v>
      </c>
      <c r="C13721" t="s">
        <v>373</v>
      </c>
      <c r="D13721" t="s">
        <v>2128</v>
      </c>
      <c r="E13721" s="53" t="str">
        <f t="shared" si="429"/>
        <v>2020_LALIVINGSTON PARISH</v>
      </c>
      <c r="F13721">
        <v>510400</v>
      </c>
      <c r="G13721" s="53">
        <f t="array" ref="G13721">SUM(IF(A13721=A$5:A13721,IF(C13721=C$5:C13721,1,0),0))</f>
        <v>32</v>
      </c>
    </row>
    <row r="13722" spans="1:7" x14ac:dyDescent="0.25">
      <c r="A13722" s="52">
        <v>2020</v>
      </c>
      <c r="B13722" s="53" t="str">
        <f t="shared" si="428"/>
        <v>2020_LA33</v>
      </c>
      <c r="C13722" t="s">
        <v>373</v>
      </c>
      <c r="D13722" t="s">
        <v>2129</v>
      </c>
      <c r="E13722" s="53" t="str">
        <f t="shared" si="429"/>
        <v>2020_LAMADISON PARISH</v>
      </c>
      <c r="F13722">
        <v>510400</v>
      </c>
      <c r="G13722" s="53">
        <f t="array" ref="G13722">SUM(IF(A13722=A$5:A13722,IF(C13722=C$5:C13722,1,0),0))</f>
        <v>33</v>
      </c>
    </row>
    <row r="13723" spans="1:7" x14ac:dyDescent="0.25">
      <c r="A13723" s="52">
        <v>2020</v>
      </c>
      <c r="B13723" s="53" t="str">
        <f t="shared" si="428"/>
        <v>2020_LA34</v>
      </c>
      <c r="C13723" t="s">
        <v>373</v>
      </c>
      <c r="D13723" t="s">
        <v>2130</v>
      </c>
      <c r="E13723" s="53" t="str">
        <f t="shared" si="429"/>
        <v>2020_LAMOREHOUSE PARISH</v>
      </c>
      <c r="F13723">
        <v>510400</v>
      </c>
      <c r="G13723" s="53">
        <f t="array" ref="G13723">SUM(IF(A13723=A$5:A13723,IF(C13723=C$5:C13723,1,0),0))</f>
        <v>34</v>
      </c>
    </row>
    <row r="13724" spans="1:7" x14ac:dyDescent="0.25">
      <c r="A13724" s="52">
        <v>2020</v>
      </c>
      <c r="B13724" s="53" t="str">
        <f t="shared" si="428"/>
        <v>2020_LA35</v>
      </c>
      <c r="C13724" t="s">
        <v>373</v>
      </c>
      <c r="D13724" t="s">
        <v>2131</v>
      </c>
      <c r="E13724" s="53" t="str">
        <f t="shared" si="429"/>
        <v>2020_LANATCHITOCHES PARISH</v>
      </c>
      <c r="F13724">
        <v>510400</v>
      </c>
      <c r="G13724" s="53">
        <f t="array" ref="G13724">SUM(IF(A13724=A$5:A13724,IF(C13724=C$5:C13724,1,0),0))</f>
        <v>35</v>
      </c>
    </row>
    <row r="13725" spans="1:7" x14ac:dyDescent="0.25">
      <c r="A13725" s="52">
        <v>2020</v>
      </c>
      <c r="B13725" s="53" t="str">
        <f t="shared" si="428"/>
        <v>2020_LA36</v>
      </c>
      <c r="C13725" t="s">
        <v>373</v>
      </c>
      <c r="D13725" t="s">
        <v>2132</v>
      </c>
      <c r="E13725" s="53" t="str">
        <f t="shared" si="429"/>
        <v>2020_LAORLEANS PARISH</v>
      </c>
      <c r="F13725">
        <v>510400</v>
      </c>
      <c r="G13725" s="53">
        <f t="array" ref="G13725">SUM(IF(A13725=A$5:A13725,IF(C13725=C$5:C13725,1,0),0))</f>
        <v>36</v>
      </c>
    </row>
    <row r="13726" spans="1:7" x14ac:dyDescent="0.25">
      <c r="A13726" s="52">
        <v>2020</v>
      </c>
      <c r="B13726" s="53" t="str">
        <f t="shared" si="428"/>
        <v>2020_LA37</v>
      </c>
      <c r="C13726" t="s">
        <v>373</v>
      </c>
      <c r="D13726" t="s">
        <v>2133</v>
      </c>
      <c r="E13726" s="53" t="str">
        <f t="shared" si="429"/>
        <v>2020_LAOUACHITA PARISH</v>
      </c>
      <c r="F13726">
        <v>510400</v>
      </c>
      <c r="G13726" s="53">
        <f t="array" ref="G13726">SUM(IF(A13726=A$5:A13726,IF(C13726=C$5:C13726,1,0),0))</f>
        <v>37</v>
      </c>
    </row>
    <row r="13727" spans="1:7" x14ac:dyDescent="0.25">
      <c r="A13727" s="52">
        <v>2020</v>
      </c>
      <c r="B13727" s="53" t="str">
        <f t="shared" si="428"/>
        <v>2020_LA38</v>
      </c>
      <c r="C13727" t="s">
        <v>373</v>
      </c>
      <c r="D13727" t="s">
        <v>2134</v>
      </c>
      <c r="E13727" s="53" t="str">
        <f t="shared" si="429"/>
        <v>2020_LAPLAQUEMINES PARISH</v>
      </c>
      <c r="F13727">
        <v>510400</v>
      </c>
      <c r="G13727" s="53">
        <f t="array" ref="G13727">SUM(IF(A13727=A$5:A13727,IF(C13727=C$5:C13727,1,0),0))</f>
        <v>38</v>
      </c>
    </row>
    <row r="13728" spans="1:7" x14ac:dyDescent="0.25">
      <c r="A13728" s="52">
        <v>2020</v>
      </c>
      <c r="B13728" s="53" t="str">
        <f t="shared" si="428"/>
        <v>2020_LA39</v>
      </c>
      <c r="C13728" t="s">
        <v>373</v>
      </c>
      <c r="D13728" t="s">
        <v>2135</v>
      </c>
      <c r="E13728" s="53" t="str">
        <f t="shared" si="429"/>
        <v>2020_LAPOINTE COUPEE PARISH</v>
      </c>
      <c r="F13728">
        <v>510400</v>
      </c>
      <c r="G13728" s="53">
        <f t="array" ref="G13728">SUM(IF(A13728=A$5:A13728,IF(C13728=C$5:C13728,1,0),0))</f>
        <v>39</v>
      </c>
    </row>
    <row r="13729" spans="1:7" x14ac:dyDescent="0.25">
      <c r="A13729" s="52">
        <v>2020</v>
      </c>
      <c r="B13729" s="53" t="str">
        <f t="shared" si="428"/>
        <v>2020_LA40</v>
      </c>
      <c r="C13729" t="s">
        <v>373</v>
      </c>
      <c r="D13729" t="s">
        <v>2136</v>
      </c>
      <c r="E13729" s="53" t="str">
        <f t="shared" si="429"/>
        <v>2020_LARAPIDES PARISH</v>
      </c>
      <c r="F13729">
        <v>510400</v>
      </c>
      <c r="G13729" s="53">
        <f t="array" ref="G13729">SUM(IF(A13729=A$5:A13729,IF(C13729=C$5:C13729,1,0),0))</f>
        <v>40</v>
      </c>
    </row>
    <row r="13730" spans="1:7" x14ac:dyDescent="0.25">
      <c r="A13730" s="52">
        <v>2020</v>
      </c>
      <c r="B13730" s="53" t="str">
        <f t="shared" ref="B13730:B13793" si="430">A13730&amp;"_"&amp;C13730&amp;G13730</f>
        <v>2020_LA41</v>
      </c>
      <c r="C13730" t="s">
        <v>373</v>
      </c>
      <c r="D13730" t="s">
        <v>2137</v>
      </c>
      <c r="E13730" s="53" t="str">
        <f t="shared" si="429"/>
        <v>2020_LARED RIVER PARISH</v>
      </c>
      <c r="F13730">
        <v>510400</v>
      </c>
      <c r="G13730" s="53">
        <f t="array" ref="G13730">SUM(IF(A13730=A$5:A13730,IF(C13730=C$5:C13730,1,0),0))</f>
        <v>41</v>
      </c>
    </row>
    <row r="13731" spans="1:7" x14ac:dyDescent="0.25">
      <c r="A13731" s="52">
        <v>2020</v>
      </c>
      <c r="B13731" s="53" t="str">
        <f t="shared" si="430"/>
        <v>2020_LA42</v>
      </c>
      <c r="C13731" t="s">
        <v>373</v>
      </c>
      <c r="D13731" t="s">
        <v>2138</v>
      </c>
      <c r="E13731" s="53" t="str">
        <f t="shared" si="429"/>
        <v>2020_LARICHLAND PARISH</v>
      </c>
      <c r="F13731">
        <v>510400</v>
      </c>
      <c r="G13731" s="53">
        <f t="array" ref="G13731">SUM(IF(A13731=A$5:A13731,IF(C13731=C$5:C13731,1,0),0))</f>
        <v>42</v>
      </c>
    </row>
    <row r="13732" spans="1:7" x14ac:dyDescent="0.25">
      <c r="A13732" s="52">
        <v>2020</v>
      </c>
      <c r="B13732" s="53" t="str">
        <f t="shared" si="430"/>
        <v>2020_LA43</v>
      </c>
      <c r="C13732" t="s">
        <v>373</v>
      </c>
      <c r="D13732" t="s">
        <v>2139</v>
      </c>
      <c r="E13732" s="53" t="str">
        <f t="shared" si="429"/>
        <v>2020_LASABINE PARISH</v>
      </c>
      <c r="F13732">
        <v>510400</v>
      </c>
      <c r="G13732" s="53">
        <f t="array" ref="G13732">SUM(IF(A13732=A$5:A13732,IF(C13732=C$5:C13732,1,0),0))</f>
        <v>43</v>
      </c>
    </row>
    <row r="13733" spans="1:7" x14ac:dyDescent="0.25">
      <c r="A13733" s="52">
        <v>2020</v>
      </c>
      <c r="B13733" s="53" t="str">
        <f t="shared" si="430"/>
        <v>2020_LA44</v>
      </c>
      <c r="C13733" t="s">
        <v>373</v>
      </c>
      <c r="D13733" t="s">
        <v>2140</v>
      </c>
      <c r="E13733" s="53" t="str">
        <f t="shared" si="429"/>
        <v>2020_LAST. BERNARD PARISH</v>
      </c>
      <c r="F13733">
        <v>510400</v>
      </c>
      <c r="G13733" s="53">
        <f t="array" ref="G13733">SUM(IF(A13733=A$5:A13733,IF(C13733=C$5:C13733,1,0),0))</f>
        <v>44</v>
      </c>
    </row>
    <row r="13734" spans="1:7" x14ac:dyDescent="0.25">
      <c r="A13734" s="52">
        <v>2020</v>
      </c>
      <c r="B13734" s="53" t="str">
        <f t="shared" si="430"/>
        <v>2020_LA45</v>
      </c>
      <c r="C13734" t="s">
        <v>373</v>
      </c>
      <c r="D13734" t="s">
        <v>2141</v>
      </c>
      <c r="E13734" s="53" t="str">
        <f t="shared" si="429"/>
        <v>2020_LAST. CHARLES PARISH</v>
      </c>
      <c r="F13734">
        <v>510400</v>
      </c>
      <c r="G13734" s="53">
        <f t="array" ref="G13734">SUM(IF(A13734=A$5:A13734,IF(C13734=C$5:C13734,1,0),0))</f>
        <v>45</v>
      </c>
    </row>
    <row r="13735" spans="1:7" x14ac:dyDescent="0.25">
      <c r="A13735" s="52">
        <v>2020</v>
      </c>
      <c r="B13735" s="53" t="str">
        <f t="shared" si="430"/>
        <v>2020_LA46</v>
      </c>
      <c r="C13735" t="s">
        <v>373</v>
      </c>
      <c r="D13735" t="s">
        <v>2142</v>
      </c>
      <c r="E13735" s="53" t="str">
        <f t="shared" si="429"/>
        <v>2020_LAST. HELENA PARISH</v>
      </c>
      <c r="F13735">
        <v>510400</v>
      </c>
      <c r="G13735" s="53">
        <f t="array" ref="G13735">SUM(IF(A13735=A$5:A13735,IF(C13735=C$5:C13735,1,0),0))</f>
        <v>46</v>
      </c>
    </row>
    <row r="13736" spans="1:7" x14ac:dyDescent="0.25">
      <c r="A13736" s="52">
        <v>2020</v>
      </c>
      <c r="B13736" s="53" t="str">
        <f t="shared" si="430"/>
        <v>2020_LA47</v>
      </c>
      <c r="C13736" t="s">
        <v>373</v>
      </c>
      <c r="D13736" t="s">
        <v>2143</v>
      </c>
      <c r="E13736" s="53" t="str">
        <f t="shared" si="429"/>
        <v>2020_LAST. JAMES PARISH</v>
      </c>
      <c r="F13736">
        <v>510400</v>
      </c>
      <c r="G13736" s="53">
        <f t="array" ref="G13736">SUM(IF(A13736=A$5:A13736,IF(C13736=C$5:C13736,1,0),0))</f>
        <v>47</v>
      </c>
    </row>
    <row r="13737" spans="1:7" x14ac:dyDescent="0.25">
      <c r="A13737" s="52">
        <v>2020</v>
      </c>
      <c r="B13737" s="53" t="str">
        <f t="shared" si="430"/>
        <v>2020_LA48</v>
      </c>
      <c r="C13737" t="s">
        <v>373</v>
      </c>
      <c r="D13737" t="s">
        <v>2144</v>
      </c>
      <c r="E13737" s="53" t="str">
        <f t="shared" si="429"/>
        <v>2020_LAST. JOHN THE BAPTIST PARISH</v>
      </c>
      <c r="F13737">
        <v>510400</v>
      </c>
      <c r="G13737" s="53">
        <f t="array" ref="G13737">SUM(IF(A13737=A$5:A13737,IF(C13737=C$5:C13737,1,0),0))</f>
        <v>48</v>
      </c>
    </row>
    <row r="13738" spans="1:7" x14ac:dyDescent="0.25">
      <c r="A13738" s="52">
        <v>2020</v>
      </c>
      <c r="B13738" s="53" t="str">
        <f t="shared" si="430"/>
        <v>2020_LA49</v>
      </c>
      <c r="C13738" t="s">
        <v>373</v>
      </c>
      <c r="D13738" t="s">
        <v>2145</v>
      </c>
      <c r="E13738" s="53" t="str">
        <f t="shared" si="429"/>
        <v>2020_LAST. LANDRY PARISH</v>
      </c>
      <c r="F13738">
        <v>510400</v>
      </c>
      <c r="G13738" s="53">
        <f t="array" ref="G13738">SUM(IF(A13738=A$5:A13738,IF(C13738=C$5:C13738,1,0),0))</f>
        <v>49</v>
      </c>
    </row>
    <row r="13739" spans="1:7" x14ac:dyDescent="0.25">
      <c r="A13739" s="52">
        <v>2020</v>
      </c>
      <c r="B13739" s="53" t="str">
        <f t="shared" si="430"/>
        <v>2020_LA50</v>
      </c>
      <c r="C13739" t="s">
        <v>373</v>
      </c>
      <c r="D13739" t="s">
        <v>2146</v>
      </c>
      <c r="E13739" s="53" t="str">
        <f t="shared" si="429"/>
        <v>2020_LAST. MARTIN PARISH</v>
      </c>
      <c r="F13739">
        <v>510400</v>
      </c>
      <c r="G13739" s="53">
        <f t="array" ref="G13739">SUM(IF(A13739=A$5:A13739,IF(C13739=C$5:C13739,1,0),0))</f>
        <v>50</v>
      </c>
    </row>
    <row r="13740" spans="1:7" x14ac:dyDescent="0.25">
      <c r="A13740" s="52">
        <v>2020</v>
      </c>
      <c r="B13740" s="53" t="str">
        <f t="shared" si="430"/>
        <v>2020_LA51</v>
      </c>
      <c r="C13740" t="s">
        <v>373</v>
      </c>
      <c r="D13740" t="s">
        <v>2147</v>
      </c>
      <c r="E13740" s="53" t="str">
        <f t="shared" si="429"/>
        <v>2020_LAST. MARY PARISH</v>
      </c>
      <c r="F13740">
        <v>510400</v>
      </c>
      <c r="G13740" s="53">
        <f t="array" ref="G13740">SUM(IF(A13740=A$5:A13740,IF(C13740=C$5:C13740,1,0),0))</f>
        <v>51</v>
      </c>
    </row>
    <row r="13741" spans="1:7" x14ac:dyDescent="0.25">
      <c r="A13741" s="52">
        <v>2020</v>
      </c>
      <c r="B13741" s="53" t="str">
        <f t="shared" si="430"/>
        <v>2020_LA52</v>
      </c>
      <c r="C13741" t="s">
        <v>373</v>
      </c>
      <c r="D13741" t="s">
        <v>2148</v>
      </c>
      <c r="E13741" s="53" t="str">
        <f t="shared" si="429"/>
        <v>2020_LAST. TAMMANY PARISH</v>
      </c>
      <c r="F13741">
        <v>510400</v>
      </c>
      <c r="G13741" s="53">
        <f t="array" ref="G13741">SUM(IF(A13741=A$5:A13741,IF(C13741=C$5:C13741,1,0),0))</f>
        <v>52</v>
      </c>
    </row>
    <row r="13742" spans="1:7" x14ac:dyDescent="0.25">
      <c r="A13742" s="52">
        <v>2020</v>
      </c>
      <c r="B13742" s="53" t="str">
        <f t="shared" si="430"/>
        <v>2020_LA53</v>
      </c>
      <c r="C13742" t="s">
        <v>373</v>
      </c>
      <c r="D13742" t="s">
        <v>2149</v>
      </c>
      <c r="E13742" s="53" t="str">
        <f t="shared" si="429"/>
        <v>2020_LATANGIPAHOA PARISH</v>
      </c>
      <c r="F13742">
        <v>510400</v>
      </c>
      <c r="G13742" s="53">
        <f t="array" ref="G13742">SUM(IF(A13742=A$5:A13742,IF(C13742=C$5:C13742,1,0),0))</f>
        <v>53</v>
      </c>
    </row>
    <row r="13743" spans="1:7" x14ac:dyDescent="0.25">
      <c r="A13743" s="52">
        <v>2020</v>
      </c>
      <c r="B13743" s="53" t="str">
        <f t="shared" si="430"/>
        <v>2020_LA54</v>
      </c>
      <c r="C13743" t="s">
        <v>373</v>
      </c>
      <c r="D13743" t="s">
        <v>2150</v>
      </c>
      <c r="E13743" s="53" t="str">
        <f t="shared" si="429"/>
        <v>2020_LATENSAS PARISH</v>
      </c>
      <c r="F13743">
        <v>510400</v>
      </c>
      <c r="G13743" s="53">
        <f t="array" ref="G13743">SUM(IF(A13743=A$5:A13743,IF(C13743=C$5:C13743,1,0),0))</f>
        <v>54</v>
      </c>
    </row>
    <row r="13744" spans="1:7" x14ac:dyDescent="0.25">
      <c r="A13744" s="52">
        <v>2020</v>
      </c>
      <c r="B13744" s="53" t="str">
        <f t="shared" si="430"/>
        <v>2020_LA55</v>
      </c>
      <c r="C13744" t="s">
        <v>373</v>
      </c>
      <c r="D13744" t="s">
        <v>2151</v>
      </c>
      <c r="E13744" s="53" t="str">
        <f t="shared" si="429"/>
        <v>2020_LATERREBONNE PARISH</v>
      </c>
      <c r="F13744">
        <v>510400</v>
      </c>
      <c r="G13744" s="53">
        <f t="array" ref="G13744">SUM(IF(A13744=A$5:A13744,IF(C13744=C$5:C13744,1,0),0))</f>
        <v>55</v>
      </c>
    </row>
    <row r="13745" spans="1:7" x14ac:dyDescent="0.25">
      <c r="A13745" s="52">
        <v>2020</v>
      </c>
      <c r="B13745" s="53" t="str">
        <f t="shared" si="430"/>
        <v>2020_LA56</v>
      </c>
      <c r="C13745" t="s">
        <v>373</v>
      </c>
      <c r="D13745" t="s">
        <v>2152</v>
      </c>
      <c r="E13745" s="53" t="str">
        <f t="shared" si="429"/>
        <v>2020_LAUNION PARISH</v>
      </c>
      <c r="F13745">
        <v>510400</v>
      </c>
      <c r="G13745" s="53">
        <f t="array" ref="G13745">SUM(IF(A13745=A$5:A13745,IF(C13745=C$5:C13745,1,0),0))</f>
        <v>56</v>
      </c>
    </row>
    <row r="13746" spans="1:7" x14ac:dyDescent="0.25">
      <c r="A13746" s="52">
        <v>2020</v>
      </c>
      <c r="B13746" s="53" t="str">
        <f t="shared" si="430"/>
        <v>2020_LA57</v>
      </c>
      <c r="C13746" t="s">
        <v>373</v>
      </c>
      <c r="D13746" t="s">
        <v>2153</v>
      </c>
      <c r="E13746" s="53" t="str">
        <f t="shared" si="429"/>
        <v>2020_LAVERMILION PARISH</v>
      </c>
      <c r="F13746">
        <v>510400</v>
      </c>
      <c r="G13746" s="53">
        <f t="array" ref="G13746">SUM(IF(A13746=A$5:A13746,IF(C13746=C$5:C13746,1,0),0))</f>
        <v>57</v>
      </c>
    </row>
    <row r="13747" spans="1:7" x14ac:dyDescent="0.25">
      <c r="A13747" s="52">
        <v>2020</v>
      </c>
      <c r="B13747" s="53" t="str">
        <f t="shared" si="430"/>
        <v>2020_LA58</v>
      </c>
      <c r="C13747" t="s">
        <v>373</v>
      </c>
      <c r="D13747" t="s">
        <v>2154</v>
      </c>
      <c r="E13747" s="53" t="str">
        <f t="shared" si="429"/>
        <v>2020_LAVERNON PARISH</v>
      </c>
      <c r="F13747">
        <v>510400</v>
      </c>
      <c r="G13747" s="53">
        <f t="array" ref="G13747">SUM(IF(A13747=A$5:A13747,IF(C13747=C$5:C13747,1,0),0))</f>
        <v>58</v>
      </c>
    </row>
    <row r="13748" spans="1:7" x14ac:dyDescent="0.25">
      <c r="A13748" s="52">
        <v>2020</v>
      </c>
      <c r="B13748" s="53" t="str">
        <f t="shared" si="430"/>
        <v>2020_LA59</v>
      </c>
      <c r="C13748" t="s">
        <v>373</v>
      </c>
      <c r="D13748" t="s">
        <v>2155</v>
      </c>
      <c r="E13748" s="53" t="str">
        <f t="shared" si="429"/>
        <v>2020_LAWASHINGTON PARISH</v>
      </c>
      <c r="F13748">
        <v>510400</v>
      </c>
      <c r="G13748" s="53">
        <f t="array" ref="G13748">SUM(IF(A13748=A$5:A13748,IF(C13748=C$5:C13748,1,0),0))</f>
        <v>59</v>
      </c>
    </row>
    <row r="13749" spans="1:7" x14ac:dyDescent="0.25">
      <c r="A13749" s="52">
        <v>2020</v>
      </c>
      <c r="B13749" s="53" t="str">
        <f t="shared" si="430"/>
        <v>2020_LA60</v>
      </c>
      <c r="C13749" t="s">
        <v>373</v>
      </c>
      <c r="D13749" t="s">
        <v>2156</v>
      </c>
      <c r="E13749" s="53" t="str">
        <f t="shared" si="429"/>
        <v>2020_LAWEBSTER PARISH</v>
      </c>
      <c r="F13749">
        <v>510400</v>
      </c>
      <c r="G13749" s="53">
        <f t="array" ref="G13749">SUM(IF(A13749=A$5:A13749,IF(C13749=C$5:C13749,1,0),0))</f>
        <v>60</v>
      </c>
    </row>
    <row r="13750" spans="1:7" x14ac:dyDescent="0.25">
      <c r="A13750" s="52">
        <v>2020</v>
      </c>
      <c r="B13750" s="53" t="str">
        <f t="shared" si="430"/>
        <v>2020_LA61</v>
      </c>
      <c r="C13750" t="s">
        <v>373</v>
      </c>
      <c r="D13750" t="s">
        <v>2157</v>
      </c>
      <c r="E13750" s="53" t="str">
        <f t="shared" si="429"/>
        <v>2020_LAWEST BATON ROUGE PARISH</v>
      </c>
      <c r="F13750">
        <v>510400</v>
      </c>
      <c r="G13750" s="53">
        <f t="array" ref="G13750">SUM(IF(A13750=A$5:A13750,IF(C13750=C$5:C13750,1,0),0))</f>
        <v>61</v>
      </c>
    </row>
    <row r="13751" spans="1:7" x14ac:dyDescent="0.25">
      <c r="A13751" s="52">
        <v>2020</v>
      </c>
      <c r="B13751" s="53" t="str">
        <f t="shared" si="430"/>
        <v>2020_LA62</v>
      </c>
      <c r="C13751" t="s">
        <v>373</v>
      </c>
      <c r="D13751" t="s">
        <v>2158</v>
      </c>
      <c r="E13751" s="53" t="str">
        <f t="shared" si="429"/>
        <v>2020_LAWEST CARROLL PARISH</v>
      </c>
      <c r="F13751">
        <v>510400</v>
      </c>
      <c r="G13751" s="53">
        <f t="array" ref="G13751">SUM(IF(A13751=A$5:A13751,IF(C13751=C$5:C13751,1,0),0))</f>
        <v>62</v>
      </c>
    </row>
    <row r="13752" spans="1:7" x14ac:dyDescent="0.25">
      <c r="A13752" s="52">
        <v>2020</v>
      </c>
      <c r="B13752" s="53" t="str">
        <f t="shared" si="430"/>
        <v>2020_LA63</v>
      </c>
      <c r="C13752" t="s">
        <v>373</v>
      </c>
      <c r="D13752" t="s">
        <v>2159</v>
      </c>
      <c r="E13752" s="53" t="str">
        <f t="shared" si="429"/>
        <v>2020_LAWEST FELICIANA PARISH</v>
      </c>
      <c r="F13752">
        <v>510400</v>
      </c>
      <c r="G13752" s="53">
        <f t="array" ref="G13752">SUM(IF(A13752=A$5:A13752,IF(C13752=C$5:C13752,1,0),0))</f>
        <v>63</v>
      </c>
    </row>
    <row r="13753" spans="1:7" x14ac:dyDescent="0.25">
      <c r="A13753" s="52">
        <v>2020</v>
      </c>
      <c r="B13753" s="53" t="str">
        <f t="shared" si="430"/>
        <v>2020_LA64</v>
      </c>
      <c r="C13753" t="s">
        <v>373</v>
      </c>
      <c r="D13753" t="s">
        <v>2160</v>
      </c>
      <c r="E13753" s="53" t="str">
        <f t="shared" si="429"/>
        <v>2020_LAWINN PARISH</v>
      </c>
      <c r="F13753">
        <v>510400</v>
      </c>
      <c r="G13753" s="53">
        <f t="array" ref="G13753">SUM(IF(A13753=A$5:A13753,IF(C13753=C$5:C13753,1,0),0))</f>
        <v>64</v>
      </c>
    </row>
    <row r="13754" spans="1:7" x14ac:dyDescent="0.25">
      <c r="A13754" s="52">
        <v>2020</v>
      </c>
      <c r="B13754" s="53" t="str">
        <f t="shared" si="430"/>
        <v>2020_ME1</v>
      </c>
      <c r="C13754" t="s">
        <v>374</v>
      </c>
      <c r="D13754" t="s">
        <v>1100</v>
      </c>
      <c r="E13754" s="53" t="str">
        <f t="shared" si="429"/>
        <v>2020_MEANDROSCOGGIN</v>
      </c>
      <c r="F13754">
        <v>510400</v>
      </c>
      <c r="G13754" s="53">
        <f t="array" ref="G13754">SUM(IF(A13754=A$5:A13754,IF(C13754=C$5:C13754,1,0),0))</f>
        <v>1</v>
      </c>
    </row>
    <row r="13755" spans="1:7" x14ac:dyDescent="0.25">
      <c r="A13755" s="52">
        <v>2020</v>
      </c>
      <c r="B13755" s="53" t="str">
        <f t="shared" si="430"/>
        <v>2020_ME2</v>
      </c>
      <c r="C13755" t="s">
        <v>374</v>
      </c>
      <c r="D13755" t="s">
        <v>1101</v>
      </c>
      <c r="E13755" s="53" t="str">
        <f t="shared" si="429"/>
        <v>2020_MEAROOSTOOK</v>
      </c>
      <c r="F13755">
        <v>510400</v>
      </c>
      <c r="G13755" s="53">
        <f t="array" ref="G13755">SUM(IF(A13755=A$5:A13755,IF(C13755=C$5:C13755,1,0),0))</f>
        <v>2</v>
      </c>
    </row>
    <row r="13756" spans="1:7" x14ac:dyDescent="0.25">
      <c r="A13756" s="52">
        <v>2020</v>
      </c>
      <c r="B13756" s="53" t="str">
        <f t="shared" si="430"/>
        <v>2020_ME3</v>
      </c>
      <c r="C13756" t="s">
        <v>374</v>
      </c>
      <c r="D13756" t="s">
        <v>310</v>
      </c>
      <c r="E13756" s="53" t="str">
        <f t="shared" si="429"/>
        <v>2020_MECUMBERLAND</v>
      </c>
      <c r="F13756">
        <v>510400</v>
      </c>
      <c r="G13756" s="53">
        <f t="array" ref="G13756">SUM(IF(A13756=A$5:A13756,IF(C13756=C$5:C13756,1,0),0))</f>
        <v>3</v>
      </c>
    </row>
    <row r="13757" spans="1:7" x14ac:dyDescent="0.25">
      <c r="A13757" s="52">
        <v>2020</v>
      </c>
      <c r="B13757" s="53" t="str">
        <f t="shared" si="430"/>
        <v>2020_ME4</v>
      </c>
      <c r="C13757" t="s">
        <v>374</v>
      </c>
      <c r="D13757" t="s">
        <v>455</v>
      </c>
      <c r="E13757" s="53" t="str">
        <f t="shared" si="429"/>
        <v>2020_MEFRANKLIN</v>
      </c>
      <c r="F13757">
        <v>510400</v>
      </c>
      <c r="G13757" s="53">
        <f t="array" ref="G13757">SUM(IF(A13757=A$5:A13757,IF(C13757=C$5:C13757,1,0),0))</f>
        <v>4</v>
      </c>
    </row>
    <row r="13758" spans="1:7" x14ac:dyDescent="0.25">
      <c r="A13758" s="52">
        <v>2020</v>
      </c>
      <c r="B13758" s="53" t="str">
        <f t="shared" si="430"/>
        <v>2020_ME5</v>
      </c>
      <c r="C13758" t="s">
        <v>374</v>
      </c>
      <c r="D13758" t="s">
        <v>723</v>
      </c>
      <c r="E13758" s="53" t="str">
        <f t="shared" si="429"/>
        <v>2020_MEHANCOCK</v>
      </c>
      <c r="F13758">
        <v>510400</v>
      </c>
      <c r="G13758" s="53">
        <f t="array" ref="G13758">SUM(IF(A13758=A$5:A13758,IF(C13758=C$5:C13758,1,0),0))</f>
        <v>5</v>
      </c>
    </row>
    <row r="13759" spans="1:7" x14ac:dyDescent="0.25">
      <c r="A13759" s="52">
        <v>2020</v>
      </c>
      <c r="B13759" s="53" t="str">
        <f t="shared" si="430"/>
        <v>2020_ME6</v>
      </c>
      <c r="C13759" t="s">
        <v>374</v>
      </c>
      <c r="D13759" t="s">
        <v>1102</v>
      </c>
      <c r="E13759" s="53" t="str">
        <f t="shared" si="429"/>
        <v>2020_MEKENNEBEC</v>
      </c>
      <c r="F13759">
        <v>510400</v>
      </c>
      <c r="G13759" s="53">
        <f t="array" ref="G13759">SUM(IF(A13759=A$5:A13759,IF(C13759=C$5:C13759,1,0),0))</f>
        <v>6</v>
      </c>
    </row>
    <row r="13760" spans="1:7" x14ac:dyDescent="0.25">
      <c r="A13760" s="52">
        <v>2020</v>
      </c>
      <c r="B13760" s="53" t="str">
        <f t="shared" si="430"/>
        <v>2020_ME7</v>
      </c>
      <c r="C13760" t="s">
        <v>374</v>
      </c>
      <c r="D13760" t="s">
        <v>830</v>
      </c>
      <c r="E13760" s="53" t="str">
        <f t="shared" si="429"/>
        <v>2020_MEKNOX</v>
      </c>
      <c r="F13760">
        <v>510400</v>
      </c>
      <c r="G13760" s="53">
        <f t="array" ref="G13760">SUM(IF(A13760=A$5:A13760,IF(C13760=C$5:C13760,1,0),0))</f>
        <v>7</v>
      </c>
    </row>
    <row r="13761" spans="1:7" x14ac:dyDescent="0.25">
      <c r="A13761" s="52">
        <v>2020</v>
      </c>
      <c r="B13761" s="53" t="str">
        <f t="shared" si="430"/>
        <v>2020_ME8</v>
      </c>
      <c r="C13761" t="s">
        <v>374</v>
      </c>
      <c r="D13761" t="s">
        <v>221</v>
      </c>
      <c r="E13761" s="53" t="str">
        <f t="shared" si="429"/>
        <v>2020_MELINCOLN</v>
      </c>
      <c r="F13761">
        <v>510400</v>
      </c>
      <c r="G13761" s="53">
        <f t="array" ref="G13761">SUM(IF(A13761=A$5:A13761,IF(C13761=C$5:C13761,1,0),0))</f>
        <v>8</v>
      </c>
    </row>
    <row r="13762" spans="1:7" x14ac:dyDescent="0.25">
      <c r="A13762" s="52">
        <v>2020</v>
      </c>
      <c r="B13762" s="53" t="str">
        <f t="shared" si="430"/>
        <v>2020_ME9</v>
      </c>
      <c r="C13762" t="s">
        <v>374</v>
      </c>
      <c r="D13762" t="s">
        <v>1103</v>
      </c>
      <c r="E13762" s="53" t="str">
        <f t="shared" si="429"/>
        <v>2020_MEOXFORD</v>
      </c>
      <c r="F13762">
        <v>510400</v>
      </c>
      <c r="G13762" s="53">
        <f t="array" ref="G13762">SUM(IF(A13762=A$5:A13762,IF(C13762=C$5:C13762,1,0),0))</f>
        <v>9</v>
      </c>
    </row>
    <row r="13763" spans="1:7" x14ac:dyDescent="0.25">
      <c r="A13763" s="52">
        <v>2020</v>
      </c>
      <c r="B13763" s="53" t="str">
        <f t="shared" si="430"/>
        <v>2020_ME10</v>
      </c>
      <c r="C13763" t="s">
        <v>374</v>
      </c>
      <c r="D13763" t="s">
        <v>1104</v>
      </c>
      <c r="E13763" s="53" t="str">
        <f t="shared" si="429"/>
        <v>2020_MEPENOBSCOT</v>
      </c>
      <c r="F13763">
        <v>510400</v>
      </c>
      <c r="G13763" s="53">
        <f t="array" ref="G13763">SUM(IF(A13763=A$5:A13763,IF(C13763=C$5:C13763,1,0),0))</f>
        <v>10</v>
      </c>
    </row>
    <row r="13764" spans="1:7" x14ac:dyDescent="0.25">
      <c r="A13764" s="52">
        <v>2020</v>
      </c>
      <c r="B13764" s="53" t="str">
        <f t="shared" si="430"/>
        <v>2020_ME11</v>
      </c>
      <c r="C13764" t="s">
        <v>374</v>
      </c>
      <c r="D13764" t="s">
        <v>1105</v>
      </c>
      <c r="E13764" s="53" t="str">
        <f t="shared" si="429"/>
        <v>2020_MEPISCATAQUIS</v>
      </c>
      <c r="F13764">
        <v>510400</v>
      </c>
      <c r="G13764" s="53">
        <f t="array" ref="G13764">SUM(IF(A13764=A$5:A13764,IF(C13764=C$5:C13764,1,0),0))</f>
        <v>11</v>
      </c>
    </row>
    <row r="13765" spans="1:7" x14ac:dyDescent="0.25">
      <c r="A13765" s="52">
        <v>2020</v>
      </c>
      <c r="B13765" s="53" t="str">
        <f t="shared" si="430"/>
        <v>2020_ME12</v>
      </c>
      <c r="C13765" t="s">
        <v>374</v>
      </c>
      <c r="D13765" t="s">
        <v>1106</v>
      </c>
      <c r="E13765" s="53" t="str">
        <f t="shared" si="429"/>
        <v>2020_MESAGADAHOC</v>
      </c>
      <c r="F13765">
        <v>510400</v>
      </c>
      <c r="G13765" s="53">
        <f t="array" ref="G13765">SUM(IF(A13765=A$5:A13765,IF(C13765=C$5:C13765,1,0),0))</f>
        <v>12</v>
      </c>
    </row>
    <row r="13766" spans="1:7" x14ac:dyDescent="0.25">
      <c r="A13766" s="52">
        <v>2020</v>
      </c>
      <c r="B13766" s="53" t="str">
        <f t="shared" si="430"/>
        <v>2020_ME13</v>
      </c>
      <c r="C13766" t="s">
        <v>374</v>
      </c>
      <c r="D13766" t="s">
        <v>256</v>
      </c>
      <c r="E13766" s="53" t="str">
        <f t="shared" ref="E13766:E13829" si="431">A13766&amp;"_"&amp;C13766&amp;D13766</f>
        <v>2020_MESOMERSET</v>
      </c>
      <c r="F13766">
        <v>510400</v>
      </c>
      <c r="G13766" s="53">
        <f t="array" ref="G13766">SUM(IF(A13766=A$5:A13766,IF(C13766=C$5:C13766,1,0),0))</f>
        <v>13</v>
      </c>
    </row>
    <row r="13767" spans="1:7" x14ac:dyDescent="0.25">
      <c r="A13767" s="52">
        <v>2020</v>
      </c>
      <c r="B13767" s="53" t="str">
        <f t="shared" si="430"/>
        <v>2020_ME14</v>
      </c>
      <c r="C13767" t="s">
        <v>374</v>
      </c>
      <c r="D13767" t="s">
        <v>1107</v>
      </c>
      <c r="E13767" s="53" t="str">
        <f t="shared" si="431"/>
        <v>2020_MEWALDO</v>
      </c>
      <c r="F13767">
        <v>510400</v>
      </c>
      <c r="G13767" s="53">
        <f t="array" ref="G13767">SUM(IF(A13767=A$5:A13767,IF(C13767=C$5:C13767,1,0),0))</f>
        <v>14</v>
      </c>
    </row>
    <row r="13768" spans="1:7" x14ac:dyDescent="0.25">
      <c r="A13768" s="52">
        <v>2020</v>
      </c>
      <c r="B13768" s="53" t="str">
        <f t="shared" si="430"/>
        <v>2020_ME15</v>
      </c>
      <c r="C13768" t="s">
        <v>374</v>
      </c>
      <c r="D13768" t="s">
        <v>125</v>
      </c>
      <c r="E13768" s="53" t="str">
        <f t="shared" si="431"/>
        <v>2020_MEWASHINGTON</v>
      </c>
      <c r="F13768">
        <v>510400</v>
      </c>
      <c r="G13768" s="53">
        <f t="array" ref="G13768">SUM(IF(A13768=A$5:A13768,IF(C13768=C$5:C13768,1,0),0))</f>
        <v>15</v>
      </c>
    </row>
    <row r="13769" spans="1:7" x14ac:dyDescent="0.25">
      <c r="A13769" s="52">
        <v>2020</v>
      </c>
      <c r="B13769" s="53" t="str">
        <f t="shared" si="430"/>
        <v>2020_ME16</v>
      </c>
      <c r="C13769" t="s">
        <v>374</v>
      </c>
      <c r="D13769" t="s">
        <v>337</v>
      </c>
      <c r="E13769" s="53" t="str">
        <f t="shared" si="431"/>
        <v>2020_MEYORK</v>
      </c>
      <c r="F13769">
        <v>510400</v>
      </c>
      <c r="G13769" s="53">
        <f t="array" ref="G13769">SUM(IF(A13769=A$5:A13769,IF(C13769=C$5:C13769,1,0),0))</f>
        <v>16</v>
      </c>
    </row>
    <row r="13770" spans="1:7" x14ac:dyDescent="0.25">
      <c r="A13770" s="52">
        <v>2020</v>
      </c>
      <c r="B13770" s="53" t="str">
        <f t="shared" si="430"/>
        <v>2020_MD1</v>
      </c>
      <c r="C13770" t="s">
        <v>223</v>
      </c>
      <c r="D13770" t="s">
        <v>1108</v>
      </c>
      <c r="E13770" s="53" t="str">
        <f t="shared" si="431"/>
        <v>2020_MDALLEGANY</v>
      </c>
      <c r="F13770">
        <v>510400</v>
      </c>
      <c r="G13770" s="53">
        <f t="array" ref="G13770">SUM(IF(A13770=A$5:A13770,IF(C13770=C$5:C13770,1,0),0))</f>
        <v>1</v>
      </c>
    </row>
    <row r="13771" spans="1:7" x14ac:dyDescent="0.25">
      <c r="A13771" s="52">
        <v>2020</v>
      </c>
      <c r="B13771" s="53" t="str">
        <f t="shared" si="430"/>
        <v>2020_MD2</v>
      </c>
      <c r="C13771" t="s">
        <v>223</v>
      </c>
      <c r="D13771" t="s">
        <v>224</v>
      </c>
      <c r="E13771" s="53" t="str">
        <f t="shared" si="431"/>
        <v>2020_MDANNE ARUNDEL</v>
      </c>
      <c r="F13771">
        <v>520950</v>
      </c>
      <c r="G13771" s="53">
        <f t="array" ref="G13771">SUM(IF(A13771=A$5:A13771,IF(C13771=C$5:C13771,1,0),0))</f>
        <v>2</v>
      </c>
    </row>
    <row r="13772" spans="1:7" x14ac:dyDescent="0.25">
      <c r="A13772" s="52">
        <v>2020</v>
      </c>
      <c r="B13772" s="53" t="str">
        <f t="shared" si="430"/>
        <v>2020_MD3</v>
      </c>
      <c r="C13772" t="s">
        <v>223</v>
      </c>
      <c r="D13772" t="s">
        <v>225</v>
      </c>
      <c r="E13772" s="53" t="str">
        <f t="shared" si="431"/>
        <v>2020_MDBALTIMORE</v>
      </c>
      <c r="F13772">
        <v>520950</v>
      </c>
      <c r="G13772" s="53">
        <f t="array" ref="G13772">SUM(IF(A13772=A$5:A13772,IF(C13772=C$5:C13772,1,0),0))</f>
        <v>3</v>
      </c>
    </row>
    <row r="13773" spans="1:7" x14ac:dyDescent="0.25">
      <c r="A13773" s="52">
        <v>2020</v>
      </c>
      <c r="B13773" s="53" t="str">
        <f t="shared" si="430"/>
        <v>2020_MD4</v>
      </c>
      <c r="C13773" t="s">
        <v>223</v>
      </c>
      <c r="D13773" t="s">
        <v>226</v>
      </c>
      <c r="E13773" s="53" t="str">
        <f t="shared" si="431"/>
        <v>2020_MDCALVERT</v>
      </c>
      <c r="F13773">
        <v>765600</v>
      </c>
      <c r="G13773" s="53">
        <f t="array" ref="G13773">SUM(IF(A13773=A$5:A13773,IF(C13773=C$5:C13773,1,0),0))</f>
        <v>4</v>
      </c>
    </row>
    <row r="13774" spans="1:7" x14ac:dyDescent="0.25">
      <c r="A13774" s="52">
        <v>2020</v>
      </c>
      <c r="B13774" s="53" t="str">
        <f t="shared" si="430"/>
        <v>2020_MD5</v>
      </c>
      <c r="C13774" t="s">
        <v>223</v>
      </c>
      <c r="D13774" t="s">
        <v>305</v>
      </c>
      <c r="E13774" s="53" t="str">
        <f t="shared" si="431"/>
        <v>2020_MDCAROLINE</v>
      </c>
      <c r="F13774">
        <v>510400</v>
      </c>
      <c r="G13774" s="53">
        <f t="array" ref="G13774">SUM(IF(A13774=A$5:A13774,IF(C13774=C$5:C13774,1,0),0))</f>
        <v>5</v>
      </c>
    </row>
    <row r="13775" spans="1:7" x14ac:dyDescent="0.25">
      <c r="A13775" s="52">
        <v>2020</v>
      </c>
      <c r="B13775" s="53" t="str">
        <f t="shared" si="430"/>
        <v>2020_MD6</v>
      </c>
      <c r="C13775" t="s">
        <v>223</v>
      </c>
      <c r="D13775" t="s">
        <v>227</v>
      </c>
      <c r="E13775" s="53" t="str">
        <f t="shared" si="431"/>
        <v>2020_MDCARROLL</v>
      </c>
      <c r="F13775">
        <v>520950</v>
      </c>
      <c r="G13775" s="53">
        <f t="array" ref="G13775">SUM(IF(A13775=A$5:A13775,IF(C13775=C$5:C13775,1,0),0))</f>
        <v>6</v>
      </c>
    </row>
    <row r="13776" spans="1:7" x14ac:dyDescent="0.25">
      <c r="A13776" s="52">
        <v>2020</v>
      </c>
      <c r="B13776" s="53" t="str">
        <f t="shared" si="430"/>
        <v>2020_MD7</v>
      </c>
      <c r="C13776" t="s">
        <v>223</v>
      </c>
      <c r="D13776" t="s">
        <v>1109</v>
      </c>
      <c r="E13776" s="53" t="str">
        <f t="shared" si="431"/>
        <v>2020_MDCECIL</v>
      </c>
      <c r="F13776">
        <v>510400</v>
      </c>
      <c r="G13776" s="53">
        <f t="array" ref="G13776">SUM(IF(A13776=A$5:A13776,IF(C13776=C$5:C13776,1,0),0))</f>
        <v>7</v>
      </c>
    </row>
    <row r="13777" spans="1:7" x14ac:dyDescent="0.25">
      <c r="A13777" s="52">
        <v>2020</v>
      </c>
      <c r="B13777" s="53" t="str">
        <f t="shared" si="430"/>
        <v>2020_MD8</v>
      </c>
      <c r="C13777" t="s">
        <v>223</v>
      </c>
      <c r="D13777" t="s">
        <v>228</v>
      </c>
      <c r="E13777" s="53" t="str">
        <f t="shared" si="431"/>
        <v>2020_MDCHARLES</v>
      </c>
      <c r="F13777">
        <v>765600</v>
      </c>
      <c r="G13777" s="53">
        <f t="array" ref="G13777">SUM(IF(A13777=A$5:A13777,IF(C13777=C$5:C13777,1,0),0))</f>
        <v>8</v>
      </c>
    </row>
    <row r="13778" spans="1:7" x14ac:dyDescent="0.25">
      <c r="A13778" s="52">
        <v>2020</v>
      </c>
      <c r="B13778" s="53" t="str">
        <f t="shared" si="430"/>
        <v>2020_MD9</v>
      </c>
      <c r="C13778" t="s">
        <v>223</v>
      </c>
      <c r="D13778" t="s">
        <v>1110</v>
      </c>
      <c r="E13778" s="53" t="str">
        <f t="shared" si="431"/>
        <v>2020_MDDORCHESTER</v>
      </c>
      <c r="F13778">
        <v>510400</v>
      </c>
      <c r="G13778" s="53">
        <f t="array" ref="G13778">SUM(IF(A13778=A$5:A13778,IF(C13778=C$5:C13778,1,0),0))</f>
        <v>9</v>
      </c>
    </row>
    <row r="13779" spans="1:7" x14ac:dyDescent="0.25">
      <c r="A13779" s="52">
        <v>2020</v>
      </c>
      <c r="B13779" s="53" t="str">
        <f t="shared" si="430"/>
        <v>2020_MD10</v>
      </c>
      <c r="C13779" t="s">
        <v>223</v>
      </c>
      <c r="D13779" t="s">
        <v>229</v>
      </c>
      <c r="E13779" s="53" t="str">
        <f t="shared" si="431"/>
        <v>2020_MDFREDERICK</v>
      </c>
      <c r="F13779">
        <v>765600</v>
      </c>
      <c r="G13779" s="53">
        <f t="array" ref="G13779">SUM(IF(A13779=A$5:A13779,IF(C13779=C$5:C13779,1,0),0))</f>
        <v>10</v>
      </c>
    </row>
    <row r="13780" spans="1:7" x14ac:dyDescent="0.25">
      <c r="A13780" s="52">
        <v>2020</v>
      </c>
      <c r="B13780" s="53" t="str">
        <f t="shared" si="430"/>
        <v>2020_MD11</v>
      </c>
      <c r="C13780" t="s">
        <v>223</v>
      </c>
      <c r="D13780" t="s">
        <v>1111</v>
      </c>
      <c r="E13780" s="53" t="str">
        <f t="shared" si="431"/>
        <v>2020_MDGARRETT</v>
      </c>
      <c r="F13780">
        <v>510400</v>
      </c>
      <c r="G13780" s="53">
        <f t="array" ref="G13780">SUM(IF(A13780=A$5:A13780,IF(C13780=C$5:C13780,1,0),0))</f>
        <v>11</v>
      </c>
    </row>
    <row r="13781" spans="1:7" x14ac:dyDescent="0.25">
      <c r="A13781" s="52">
        <v>2020</v>
      </c>
      <c r="B13781" s="53" t="str">
        <f t="shared" si="430"/>
        <v>2020_MD12</v>
      </c>
      <c r="C13781" t="s">
        <v>223</v>
      </c>
      <c r="D13781" t="s">
        <v>230</v>
      </c>
      <c r="E13781" s="53" t="str">
        <f t="shared" si="431"/>
        <v>2020_MDHARFORD</v>
      </c>
      <c r="F13781">
        <v>520950</v>
      </c>
      <c r="G13781" s="53">
        <f t="array" ref="G13781">SUM(IF(A13781=A$5:A13781,IF(C13781=C$5:C13781,1,0),0))</f>
        <v>12</v>
      </c>
    </row>
    <row r="13782" spans="1:7" x14ac:dyDescent="0.25">
      <c r="A13782" s="52">
        <v>2020</v>
      </c>
      <c r="B13782" s="53" t="str">
        <f t="shared" si="430"/>
        <v>2020_MD13</v>
      </c>
      <c r="C13782" t="s">
        <v>223</v>
      </c>
      <c r="D13782" t="s">
        <v>231</v>
      </c>
      <c r="E13782" s="53" t="str">
        <f t="shared" si="431"/>
        <v>2020_MDHOWARD</v>
      </c>
      <c r="F13782">
        <v>520950</v>
      </c>
      <c r="G13782" s="53">
        <f t="array" ref="G13782">SUM(IF(A13782=A$5:A13782,IF(C13782=C$5:C13782,1,0),0))</f>
        <v>13</v>
      </c>
    </row>
    <row r="13783" spans="1:7" x14ac:dyDescent="0.25">
      <c r="A13783" s="52">
        <v>2020</v>
      </c>
      <c r="B13783" s="53" t="str">
        <f t="shared" si="430"/>
        <v>2020_MD14</v>
      </c>
      <c r="C13783" t="s">
        <v>223</v>
      </c>
      <c r="D13783" t="s">
        <v>279</v>
      </c>
      <c r="E13783" s="53" t="str">
        <f t="shared" si="431"/>
        <v>2020_MDKENT</v>
      </c>
      <c r="F13783">
        <v>510400</v>
      </c>
      <c r="G13783" s="53">
        <f t="array" ref="G13783">SUM(IF(A13783=A$5:A13783,IF(C13783=C$5:C13783,1,0),0))</f>
        <v>14</v>
      </c>
    </row>
    <row r="13784" spans="1:7" x14ac:dyDescent="0.25">
      <c r="A13784" s="52">
        <v>2020</v>
      </c>
      <c r="B13784" s="53" t="str">
        <f t="shared" si="430"/>
        <v>2020_MD15</v>
      </c>
      <c r="C13784" t="s">
        <v>223</v>
      </c>
      <c r="D13784" t="s">
        <v>232</v>
      </c>
      <c r="E13784" s="53" t="str">
        <f t="shared" si="431"/>
        <v>2020_MDMONTGOMERY</v>
      </c>
      <c r="F13784">
        <v>765600</v>
      </c>
      <c r="G13784" s="53">
        <f t="array" ref="G13784">SUM(IF(A13784=A$5:A13784,IF(C13784=C$5:C13784,1,0),0))</f>
        <v>15</v>
      </c>
    </row>
    <row r="13785" spans="1:7" x14ac:dyDescent="0.25">
      <c r="A13785" s="52">
        <v>2020</v>
      </c>
      <c r="B13785" s="53" t="str">
        <f t="shared" si="430"/>
        <v>2020_MD16</v>
      </c>
      <c r="C13785" t="s">
        <v>223</v>
      </c>
      <c r="D13785" t="s">
        <v>233</v>
      </c>
      <c r="E13785" s="53" t="str">
        <f t="shared" si="431"/>
        <v>2020_MDPRINCE GEORGE'S</v>
      </c>
      <c r="F13785">
        <v>765600</v>
      </c>
      <c r="G13785" s="53">
        <f t="array" ref="G13785">SUM(IF(A13785=A$5:A13785,IF(C13785=C$5:C13785,1,0),0))</f>
        <v>16</v>
      </c>
    </row>
    <row r="13786" spans="1:7" x14ac:dyDescent="0.25">
      <c r="A13786" s="52">
        <v>2020</v>
      </c>
      <c r="B13786" s="53" t="str">
        <f t="shared" si="430"/>
        <v>2020_MD17</v>
      </c>
      <c r="C13786" t="s">
        <v>223</v>
      </c>
      <c r="D13786" t="s">
        <v>234</v>
      </c>
      <c r="E13786" s="53" t="str">
        <f t="shared" si="431"/>
        <v>2020_MDQUEEN ANNE'S</v>
      </c>
      <c r="F13786">
        <v>520950</v>
      </c>
      <c r="G13786" s="53">
        <f t="array" ref="G13786">SUM(IF(A13786=A$5:A13786,IF(C13786=C$5:C13786,1,0),0))</f>
        <v>17</v>
      </c>
    </row>
    <row r="13787" spans="1:7" x14ac:dyDescent="0.25">
      <c r="A13787" s="52">
        <v>2020</v>
      </c>
      <c r="B13787" s="53" t="str">
        <f t="shared" si="430"/>
        <v>2020_MD18</v>
      </c>
      <c r="C13787" t="s">
        <v>223</v>
      </c>
      <c r="D13787" t="s">
        <v>1112</v>
      </c>
      <c r="E13787" s="53" t="str">
        <f t="shared" si="431"/>
        <v>2020_MDST. MARY'S</v>
      </c>
      <c r="F13787">
        <v>510400</v>
      </c>
      <c r="G13787" s="53">
        <f t="array" ref="G13787">SUM(IF(A13787=A$5:A13787,IF(C13787=C$5:C13787,1,0),0))</f>
        <v>18</v>
      </c>
    </row>
    <row r="13788" spans="1:7" x14ac:dyDescent="0.25">
      <c r="A13788" s="52">
        <v>2020</v>
      </c>
      <c r="B13788" s="53" t="str">
        <f t="shared" si="430"/>
        <v>2020_MD19</v>
      </c>
      <c r="C13788" t="s">
        <v>223</v>
      </c>
      <c r="D13788" t="s">
        <v>256</v>
      </c>
      <c r="E13788" s="53" t="str">
        <f t="shared" si="431"/>
        <v>2020_MDSOMERSET</v>
      </c>
      <c r="F13788">
        <v>510400</v>
      </c>
      <c r="G13788" s="53">
        <f t="array" ref="G13788">SUM(IF(A13788=A$5:A13788,IF(C13788=C$5:C13788,1,0),0))</f>
        <v>19</v>
      </c>
    </row>
    <row r="13789" spans="1:7" x14ac:dyDescent="0.25">
      <c r="A13789" s="52">
        <v>2020</v>
      </c>
      <c r="B13789" s="53" t="str">
        <f t="shared" si="430"/>
        <v>2020_MD20</v>
      </c>
      <c r="C13789" t="s">
        <v>223</v>
      </c>
      <c r="D13789" t="s">
        <v>755</v>
      </c>
      <c r="E13789" s="53" t="str">
        <f t="shared" si="431"/>
        <v>2020_MDTALBOT</v>
      </c>
      <c r="F13789">
        <v>510400</v>
      </c>
      <c r="G13789" s="53">
        <f t="array" ref="G13789">SUM(IF(A13789=A$5:A13789,IF(C13789=C$5:C13789,1,0),0))</f>
        <v>20</v>
      </c>
    </row>
    <row r="13790" spans="1:7" x14ac:dyDescent="0.25">
      <c r="A13790" s="52">
        <v>2020</v>
      </c>
      <c r="B13790" s="53" t="str">
        <f t="shared" si="430"/>
        <v>2020_MD21</v>
      </c>
      <c r="C13790" t="s">
        <v>223</v>
      </c>
      <c r="D13790" t="s">
        <v>125</v>
      </c>
      <c r="E13790" s="53" t="str">
        <f t="shared" si="431"/>
        <v>2020_MDWASHINGTON</v>
      </c>
      <c r="F13790">
        <v>510400</v>
      </c>
      <c r="G13790" s="53">
        <f t="array" ref="G13790">SUM(IF(A13790=A$5:A13790,IF(C13790=C$5:C13790,1,0),0))</f>
        <v>21</v>
      </c>
    </row>
    <row r="13791" spans="1:7" x14ac:dyDescent="0.25">
      <c r="A13791" s="52">
        <v>2020</v>
      </c>
      <c r="B13791" s="53" t="str">
        <f t="shared" si="430"/>
        <v>2020_MD22</v>
      </c>
      <c r="C13791" t="s">
        <v>223</v>
      </c>
      <c r="D13791" t="s">
        <v>1113</v>
      </c>
      <c r="E13791" s="53" t="str">
        <f t="shared" si="431"/>
        <v>2020_MDWICOMICO</v>
      </c>
      <c r="F13791">
        <v>510400</v>
      </c>
      <c r="G13791" s="53">
        <f t="array" ref="G13791">SUM(IF(A13791=A$5:A13791,IF(C13791=C$5:C13791,1,0),0))</f>
        <v>22</v>
      </c>
    </row>
    <row r="13792" spans="1:7" x14ac:dyDescent="0.25">
      <c r="A13792" s="52">
        <v>2020</v>
      </c>
      <c r="B13792" s="53" t="str">
        <f t="shared" si="430"/>
        <v>2020_MD23</v>
      </c>
      <c r="C13792" t="s">
        <v>223</v>
      </c>
      <c r="D13792" t="s">
        <v>1114</v>
      </c>
      <c r="E13792" s="53" t="str">
        <f t="shared" si="431"/>
        <v>2020_MDWORCESTER</v>
      </c>
      <c r="F13792">
        <v>510400</v>
      </c>
      <c r="G13792" s="53">
        <f t="array" ref="G13792">SUM(IF(A13792=A$5:A13792,IF(C13792=C$5:C13792,1,0),0))</f>
        <v>23</v>
      </c>
    </row>
    <row r="13793" spans="1:7" x14ac:dyDescent="0.25">
      <c r="A13793" s="52">
        <v>2020</v>
      </c>
      <c r="B13793" s="53" t="str">
        <f t="shared" si="430"/>
        <v>2020_MD24</v>
      </c>
      <c r="C13793" t="s">
        <v>223</v>
      </c>
      <c r="D13793" t="s">
        <v>235</v>
      </c>
      <c r="E13793" s="53" t="str">
        <f t="shared" si="431"/>
        <v>2020_MDBALTIMORE CITY</v>
      </c>
      <c r="F13793">
        <v>520950</v>
      </c>
      <c r="G13793" s="53">
        <f t="array" ref="G13793">SUM(IF(A13793=A$5:A13793,IF(C13793=C$5:C13793,1,0),0))</f>
        <v>24</v>
      </c>
    </row>
    <row r="13794" spans="1:7" x14ac:dyDescent="0.25">
      <c r="A13794" s="52">
        <v>2020</v>
      </c>
      <c r="B13794" s="53" t="str">
        <f t="shared" ref="B13794:B13857" si="432">A13794&amp;"_"&amp;C13794&amp;G13794</f>
        <v>2020_MA1</v>
      </c>
      <c r="C13794" t="s">
        <v>236</v>
      </c>
      <c r="D13794" t="s">
        <v>1115</v>
      </c>
      <c r="E13794" s="53" t="str">
        <f t="shared" si="431"/>
        <v>2020_MABARNSTABLE</v>
      </c>
      <c r="F13794">
        <v>510400</v>
      </c>
      <c r="G13794" s="53">
        <f t="array" ref="G13794">SUM(IF(A13794=A$5:A13794,IF(C13794=C$5:C13794,1,0),0))</f>
        <v>1</v>
      </c>
    </row>
    <row r="13795" spans="1:7" x14ac:dyDescent="0.25">
      <c r="A13795" s="52">
        <v>2020</v>
      </c>
      <c r="B13795" s="53" t="str">
        <f t="shared" si="432"/>
        <v>2020_MA2</v>
      </c>
      <c r="C13795" t="s">
        <v>236</v>
      </c>
      <c r="D13795" t="s">
        <v>1116</v>
      </c>
      <c r="E13795" s="53" t="str">
        <f t="shared" si="431"/>
        <v>2020_MABERKSHIRE</v>
      </c>
      <c r="F13795">
        <v>510400</v>
      </c>
      <c r="G13795" s="53">
        <f t="array" ref="G13795">SUM(IF(A13795=A$5:A13795,IF(C13795=C$5:C13795,1,0),0))</f>
        <v>2</v>
      </c>
    </row>
    <row r="13796" spans="1:7" x14ac:dyDescent="0.25">
      <c r="A13796" s="52">
        <v>2020</v>
      </c>
      <c r="B13796" s="53" t="str">
        <f t="shared" si="432"/>
        <v>2020_MA3</v>
      </c>
      <c r="C13796" t="s">
        <v>236</v>
      </c>
      <c r="D13796" t="s">
        <v>237</v>
      </c>
      <c r="E13796" s="53" t="str">
        <f t="shared" si="431"/>
        <v>2020_MABRISTOL</v>
      </c>
      <c r="F13796">
        <v>510400</v>
      </c>
      <c r="G13796" s="53">
        <f t="array" ref="G13796">SUM(IF(A13796=A$5:A13796,IF(C13796=C$5:C13796,1,0),0))</f>
        <v>3</v>
      </c>
    </row>
    <row r="13797" spans="1:7" x14ac:dyDescent="0.25">
      <c r="A13797" s="52">
        <v>2020</v>
      </c>
      <c r="B13797" s="53" t="str">
        <f t="shared" si="432"/>
        <v>2020_MA4</v>
      </c>
      <c r="C13797" t="s">
        <v>236</v>
      </c>
      <c r="D13797" t="s">
        <v>238</v>
      </c>
      <c r="E13797" s="53" t="str">
        <f t="shared" si="431"/>
        <v>2020_MADUKES</v>
      </c>
      <c r="F13797">
        <v>765600</v>
      </c>
      <c r="G13797" s="53">
        <f t="array" ref="G13797">SUM(IF(A13797=A$5:A13797,IF(C13797=C$5:C13797,1,0),0))</f>
        <v>4</v>
      </c>
    </row>
    <row r="13798" spans="1:7" x14ac:dyDescent="0.25">
      <c r="A13798" s="52">
        <v>2020</v>
      </c>
      <c r="B13798" s="53" t="str">
        <f t="shared" si="432"/>
        <v>2020_MA5</v>
      </c>
      <c r="C13798" t="s">
        <v>236</v>
      </c>
      <c r="D13798" t="s">
        <v>239</v>
      </c>
      <c r="E13798" s="53" t="str">
        <f t="shared" si="431"/>
        <v>2020_MAESSEX</v>
      </c>
      <c r="F13798">
        <v>690000</v>
      </c>
      <c r="G13798" s="53">
        <f t="array" ref="G13798">SUM(IF(A13798=A$5:A13798,IF(C13798=C$5:C13798,1,0),0))</f>
        <v>5</v>
      </c>
    </row>
    <row r="13799" spans="1:7" x14ac:dyDescent="0.25">
      <c r="A13799" s="52">
        <v>2020</v>
      </c>
      <c r="B13799" s="53" t="str">
        <f t="shared" si="432"/>
        <v>2020_MA6</v>
      </c>
      <c r="C13799" t="s">
        <v>236</v>
      </c>
      <c r="D13799" t="s">
        <v>455</v>
      </c>
      <c r="E13799" s="53" t="str">
        <f t="shared" si="431"/>
        <v>2020_MAFRANKLIN</v>
      </c>
      <c r="F13799">
        <v>510400</v>
      </c>
      <c r="G13799" s="53">
        <f t="array" ref="G13799">SUM(IF(A13799=A$5:A13799,IF(C13799=C$5:C13799,1,0),0))</f>
        <v>6</v>
      </c>
    </row>
    <row r="13800" spans="1:7" x14ac:dyDescent="0.25">
      <c r="A13800" s="52">
        <v>2020</v>
      </c>
      <c r="B13800" s="53" t="str">
        <f t="shared" si="432"/>
        <v>2020_MA7</v>
      </c>
      <c r="C13800" t="s">
        <v>236</v>
      </c>
      <c r="D13800" t="s">
        <v>1117</v>
      </c>
      <c r="E13800" s="53" t="str">
        <f t="shared" si="431"/>
        <v>2020_MAHAMPDEN</v>
      </c>
      <c r="F13800">
        <v>510400</v>
      </c>
      <c r="G13800" s="53">
        <f t="array" ref="G13800">SUM(IF(A13800=A$5:A13800,IF(C13800=C$5:C13800,1,0),0))</f>
        <v>7</v>
      </c>
    </row>
    <row r="13801" spans="1:7" x14ac:dyDescent="0.25">
      <c r="A13801" s="52">
        <v>2020</v>
      </c>
      <c r="B13801" s="53" t="str">
        <f t="shared" si="432"/>
        <v>2020_MA8</v>
      </c>
      <c r="C13801" t="s">
        <v>236</v>
      </c>
      <c r="D13801" t="s">
        <v>1118</v>
      </c>
      <c r="E13801" s="53" t="str">
        <f t="shared" si="431"/>
        <v>2020_MAHAMPSHIRE</v>
      </c>
      <c r="F13801">
        <v>510400</v>
      </c>
      <c r="G13801" s="53">
        <f t="array" ref="G13801">SUM(IF(A13801=A$5:A13801,IF(C13801=C$5:C13801,1,0),0))</f>
        <v>8</v>
      </c>
    </row>
    <row r="13802" spans="1:7" x14ac:dyDescent="0.25">
      <c r="A13802" s="52">
        <v>2020</v>
      </c>
      <c r="B13802" s="53" t="str">
        <f t="shared" si="432"/>
        <v>2020_MA9</v>
      </c>
      <c r="C13802" t="s">
        <v>236</v>
      </c>
      <c r="D13802" t="s">
        <v>240</v>
      </c>
      <c r="E13802" s="53" t="str">
        <f t="shared" si="431"/>
        <v>2020_MAMIDDLESEX</v>
      </c>
      <c r="F13802">
        <v>690000</v>
      </c>
      <c r="G13802" s="53">
        <f t="array" ref="G13802">SUM(IF(A13802=A$5:A13802,IF(C13802=C$5:C13802,1,0),0))</f>
        <v>9</v>
      </c>
    </row>
    <row r="13803" spans="1:7" x14ac:dyDescent="0.25">
      <c r="A13803" s="52">
        <v>2020</v>
      </c>
      <c r="B13803" s="53" t="str">
        <f t="shared" si="432"/>
        <v>2020_MA10</v>
      </c>
      <c r="C13803" t="s">
        <v>236</v>
      </c>
      <c r="D13803" t="s">
        <v>241</v>
      </c>
      <c r="E13803" s="53" t="str">
        <f t="shared" si="431"/>
        <v>2020_MANANTUCKET</v>
      </c>
      <c r="F13803">
        <v>765600</v>
      </c>
      <c r="G13803" s="53">
        <f t="array" ref="G13803">SUM(IF(A13803=A$5:A13803,IF(C13803=C$5:C13803,1,0),0))</f>
        <v>10</v>
      </c>
    </row>
    <row r="13804" spans="1:7" x14ac:dyDescent="0.25">
      <c r="A13804" s="52">
        <v>2020</v>
      </c>
      <c r="B13804" s="53" t="str">
        <f t="shared" si="432"/>
        <v>2020_MA11</v>
      </c>
      <c r="C13804" t="s">
        <v>236</v>
      </c>
      <c r="D13804" t="s">
        <v>242</v>
      </c>
      <c r="E13804" s="53" t="str">
        <f t="shared" si="431"/>
        <v>2020_MANORFOLK</v>
      </c>
      <c r="F13804">
        <v>690000</v>
      </c>
      <c r="G13804" s="53">
        <f t="array" ref="G13804">SUM(IF(A13804=A$5:A13804,IF(C13804=C$5:C13804,1,0),0))</f>
        <v>11</v>
      </c>
    </row>
    <row r="13805" spans="1:7" x14ac:dyDescent="0.25">
      <c r="A13805" s="52">
        <v>2020</v>
      </c>
      <c r="B13805" s="53" t="str">
        <f t="shared" si="432"/>
        <v>2020_MA12</v>
      </c>
      <c r="C13805" t="s">
        <v>236</v>
      </c>
      <c r="D13805" t="s">
        <v>243</v>
      </c>
      <c r="E13805" s="53" t="str">
        <f t="shared" si="431"/>
        <v>2020_MAPLYMOUTH</v>
      </c>
      <c r="F13805">
        <v>690000</v>
      </c>
      <c r="G13805" s="53">
        <f t="array" ref="G13805">SUM(IF(A13805=A$5:A13805,IF(C13805=C$5:C13805,1,0),0))</f>
        <v>12</v>
      </c>
    </row>
    <row r="13806" spans="1:7" x14ac:dyDescent="0.25">
      <c r="A13806" s="52">
        <v>2020</v>
      </c>
      <c r="B13806" s="53" t="str">
        <f t="shared" si="432"/>
        <v>2020_MA13</v>
      </c>
      <c r="C13806" t="s">
        <v>236</v>
      </c>
      <c r="D13806" t="s">
        <v>244</v>
      </c>
      <c r="E13806" s="53" t="str">
        <f t="shared" si="431"/>
        <v>2020_MASUFFOLK</v>
      </c>
      <c r="F13806">
        <v>690000</v>
      </c>
      <c r="G13806" s="53">
        <f t="array" ref="G13806">SUM(IF(A13806=A$5:A13806,IF(C13806=C$5:C13806,1,0),0))</f>
        <v>13</v>
      </c>
    </row>
    <row r="13807" spans="1:7" x14ac:dyDescent="0.25">
      <c r="A13807" s="52">
        <v>2020</v>
      </c>
      <c r="B13807" s="53" t="str">
        <f t="shared" si="432"/>
        <v>2020_MA14</v>
      </c>
      <c r="C13807" t="s">
        <v>236</v>
      </c>
      <c r="D13807" t="s">
        <v>1114</v>
      </c>
      <c r="E13807" s="53" t="str">
        <f t="shared" si="431"/>
        <v>2020_MAWORCESTER</v>
      </c>
      <c r="F13807">
        <v>510400</v>
      </c>
      <c r="G13807" s="53">
        <f t="array" ref="G13807">SUM(IF(A13807=A$5:A13807,IF(C13807=C$5:C13807,1,0),0))</f>
        <v>14</v>
      </c>
    </row>
    <row r="13808" spans="1:7" x14ac:dyDescent="0.25">
      <c r="A13808" s="52">
        <v>2020</v>
      </c>
      <c r="B13808" s="53" t="str">
        <f t="shared" si="432"/>
        <v>2020_MI1</v>
      </c>
      <c r="C13808" t="s">
        <v>375</v>
      </c>
      <c r="D13808" t="s">
        <v>1119</v>
      </c>
      <c r="E13808" s="53" t="str">
        <f t="shared" si="431"/>
        <v>2020_MIALCONA</v>
      </c>
      <c r="F13808">
        <v>510400</v>
      </c>
      <c r="G13808" s="53">
        <f t="array" ref="G13808">SUM(IF(A13808=A$5:A13808,IF(C13808=C$5:C13808,1,0),0))</f>
        <v>1</v>
      </c>
    </row>
    <row r="13809" spans="1:7" x14ac:dyDescent="0.25">
      <c r="A13809" s="52">
        <v>2020</v>
      </c>
      <c r="B13809" s="53" t="str">
        <f t="shared" si="432"/>
        <v>2020_MI2</v>
      </c>
      <c r="C13809" t="s">
        <v>375</v>
      </c>
      <c r="D13809" t="s">
        <v>1120</v>
      </c>
      <c r="E13809" s="53" t="str">
        <f t="shared" si="431"/>
        <v>2020_MIALGER</v>
      </c>
      <c r="F13809">
        <v>510400</v>
      </c>
      <c r="G13809" s="53">
        <f t="array" ref="G13809">SUM(IF(A13809=A$5:A13809,IF(C13809=C$5:C13809,1,0),0))</f>
        <v>2</v>
      </c>
    </row>
    <row r="13810" spans="1:7" x14ac:dyDescent="0.25">
      <c r="A13810" s="52">
        <v>2020</v>
      </c>
      <c r="B13810" s="53" t="str">
        <f t="shared" si="432"/>
        <v>2020_MI3</v>
      </c>
      <c r="C13810" t="s">
        <v>375</v>
      </c>
      <c r="D13810" t="s">
        <v>1121</v>
      </c>
      <c r="E13810" s="53" t="str">
        <f t="shared" si="431"/>
        <v>2020_MIALLEGAN</v>
      </c>
      <c r="F13810">
        <v>510400</v>
      </c>
      <c r="G13810" s="53">
        <f t="array" ref="G13810">SUM(IF(A13810=A$5:A13810,IF(C13810=C$5:C13810,1,0),0))</f>
        <v>3</v>
      </c>
    </row>
    <row r="13811" spans="1:7" x14ac:dyDescent="0.25">
      <c r="A13811" s="52">
        <v>2020</v>
      </c>
      <c r="B13811" s="53" t="str">
        <f t="shared" si="432"/>
        <v>2020_MI4</v>
      </c>
      <c r="C13811" t="s">
        <v>375</v>
      </c>
      <c r="D13811" t="s">
        <v>1122</v>
      </c>
      <c r="E13811" s="53" t="str">
        <f t="shared" si="431"/>
        <v>2020_MIALPENA</v>
      </c>
      <c r="F13811">
        <v>510400</v>
      </c>
      <c r="G13811" s="53">
        <f t="array" ref="G13811">SUM(IF(A13811=A$5:A13811,IF(C13811=C$5:C13811,1,0),0))</f>
        <v>4</v>
      </c>
    </row>
    <row r="13812" spans="1:7" x14ac:dyDescent="0.25">
      <c r="A13812" s="52">
        <v>2020</v>
      </c>
      <c r="B13812" s="53" t="str">
        <f t="shared" si="432"/>
        <v>2020_MI5</v>
      </c>
      <c r="C13812" t="s">
        <v>375</v>
      </c>
      <c r="D13812" t="s">
        <v>1123</v>
      </c>
      <c r="E13812" s="53" t="str">
        <f t="shared" si="431"/>
        <v>2020_MIANTRIM</v>
      </c>
      <c r="F13812">
        <v>510400</v>
      </c>
      <c r="G13812" s="53">
        <f t="array" ref="G13812">SUM(IF(A13812=A$5:A13812,IF(C13812=C$5:C13812,1,0),0))</f>
        <v>5</v>
      </c>
    </row>
    <row r="13813" spans="1:7" x14ac:dyDescent="0.25">
      <c r="A13813" s="52">
        <v>2020</v>
      </c>
      <c r="B13813" s="53" t="str">
        <f t="shared" si="432"/>
        <v>2020_MI6</v>
      </c>
      <c r="C13813" t="s">
        <v>375</v>
      </c>
      <c r="D13813" t="s">
        <v>1124</v>
      </c>
      <c r="E13813" s="53" t="str">
        <f t="shared" si="431"/>
        <v>2020_MIARENAC</v>
      </c>
      <c r="F13813">
        <v>510400</v>
      </c>
      <c r="G13813" s="53">
        <f t="array" ref="G13813">SUM(IF(A13813=A$5:A13813,IF(C13813=C$5:C13813,1,0),0))</f>
        <v>6</v>
      </c>
    </row>
    <row r="13814" spans="1:7" x14ac:dyDescent="0.25">
      <c r="A13814" s="52">
        <v>2020</v>
      </c>
      <c r="B13814" s="53" t="str">
        <f t="shared" si="432"/>
        <v>2020_MI7</v>
      </c>
      <c r="C13814" t="s">
        <v>375</v>
      </c>
      <c r="D13814" t="s">
        <v>1125</v>
      </c>
      <c r="E13814" s="53" t="str">
        <f t="shared" si="431"/>
        <v>2020_MIBARAGA</v>
      </c>
      <c r="F13814">
        <v>510400</v>
      </c>
      <c r="G13814" s="53">
        <f t="array" ref="G13814">SUM(IF(A13814=A$5:A13814,IF(C13814=C$5:C13814,1,0),0))</f>
        <v>7</v>
      </c>
    </row>
    <row r="13815" spans="1:7" x14ac:dyDescent="0.25">
      <c r="A13815" s="52">
        <v>2020</v>
      </c>
      <c r="B13815" s="53" t="str">
        <f t="shared" si="432"/>
        <v>2020_MI8</v>
      </c>
      <c r="C13815" t="s">
        <v>375</v>
      </c>
      <c r="D13815" t="s">
        <v>1126</v>
      </c>
      <c r="E13815" s="53" t="str">
        <f t="shared" si="431"/>
        <v>2020_MIBARRY</v>
      </c>
      <c r="F13815">
        <v>510400</v>
      </c>
      <c r="G13815" s="53">
        <f t="array" ref="G13815">SUM(IF(A13815=A$5:A13815,IF(C13815=C$5:C13815,1,0),0))</f>
        <v>8</v>
      </c>
    </row>
    <row r="13816" spans="1:7" x14ac:dyDescent="0.25">
      <c r="A13816" s="52">
        <v>2020</v>
      </c>
      <c r="B13816" s="53" t="str">
        <f t="shared" si="432"/>
        <v>2020_MI9</v>
      </c>
      <c r="C13816" t="s">
        <v>375</v>
      </c>
      <c r="D13816" t="s">
        <v>628</v>
      </c>
      <c r="E13816" s="53" t="str">
        <f t="shared" si="431"/>
        <v>2020_MIBAY</v>
      </c>
      <c r="F13816">
        <v>510400</v>
      </c>
      <c r="G13816" s="53">
        <f t="array" ref="G13816">SUM(IF(A13816=A$5:A13816,IF(C13816=C$5:C13816,1,0),0))</f>
        <v>9</v>
      </c>
    </row>
    <row r="13817" spans="1:7" x14ac:dyDescent="0.25">
      <c r="A13817" s="52">
        <v>2020</v>
      </c>
      <c r="B13817" s="53" t="str">
        <f t="shared" si="432"/>
        <v>2020_MI10</v>
      </c>
      <c r="C13817" t="s">
        <v>375</v>
      </c>
      <c r="D13817" t="s">
        <v>1127</v>
      </c>
      <c r="E13817" s="53" t="str">
        <f t="shared" si="431"/>
        <v>2020_MIBENZIE</v>
      </c>
      <c r="F13817">
        <v>510400</v>
      </c>
      <c r="G13817" s="53">
        <f t="array" ref="G13817">SUM(IF(A13817=A$5:A13817,IF(C13817=C$5:C13817,1,0),0))</f>
        <v>10</v>
      </c>
    </row>
    <row r="13818" spans="1:7" x14ac:dyDescent="0.25">
      <c r="A13818" s="52">
        <v>2020</v>
      </c>
      <c r="B13818" s="53" t="str">
        <f t="shared" si="432"/>
        <v>2020_MI11</v>
      </c>
      <c r="C13818" t="s">
        <v>375</v>
      </c>
      <c r="D13818" t="s">
        <v>679</v>
      </c>
      <c r="E13818" s="53" t="str">
        <f t="shared" si="431"/>
        <v>2020_MIBERRIEN</v>
      </c>
      <c r="F13818">
        <v>510400</v>
      </c>
      <c r="G13818" s="53">
        <f t="array" ref="G13818">SUM(IF(A13818=A$5:A13818,IF(C13818=C$5:C13818,1,0),0))</f>
        <v>11</v>
      </c>
    </row>
    <row r="13819" spans="1:7" x14ac:dyDescent="0.25">
      <c r="A13819" s="52">
        <v>2020</v>
      </c>
      <c r="B13819" s="53" t="str">
        <f t="shared" si="432"/>
        <v>2020_MI12</v>
      </c>
      <c r="C13819" t="s">
        <v>375</v>
      </c>
      <c r="D13819" t="s">
        <v>1128</v>
      </c>
      <c r="E13819" s="53" t="str">
        <f t="shared" si="431"/>
        <v>2020_MIBRANCH</v>
      </c>
      <c r="F13819">
        <v>510400</v>
      </c>
      <c r="G13819" s="53">
        <f t="array" ref="G13819">SUM(IF(A13819=A$5:A13819,IF(C13819=C$5:C13819,1,0),0))</f>
        <v>12</v>
      </c>
    </row>
    <row r="13820" spans="1:7" x14ac:dyDescent="0.25">
      <c r="A13820" s="52">
        <v>2020</v>
      </c>
      <c r="B13820" s="53" t="str">
        <f t="shared" si="432"/>
        <v>2020_MI13</v>
      </c>
      <c r="C13820" t="s">
        <v>375</v>
      </c>
      <c r="D13820" t="s">
        <v>434</v>
      </c>
      <c r="E13820" s="53" t="str">
        <f t="shared" si="431"/>
        <v>2020_MICALHOUN</v>
      </c>
      <c r="F13820">
        <v>510400</v>
      </c>
      <c r="G13820" s="53">
        <f t="array" ref="G13820">SUM(IF(A13820=A$5:A13820,IF(C13820=C$5:C13820,1,0),0))</f>
        <v>13</v>
      </c>
    </row>
    <row r="13821" spans="1:7" x14ac:dyDescent="0.25">
      <c r="A13821" s="52">
        <v>2020</v>
      </c>
      <c r="B13821" s="53" t="str">
        <f t="shared" si="432"/>
        <v>2020_MI14</v>
      </c>
      <c r="C13821" t="s">
        <v>375</v>
      </c>
      <c r="D13821" t="s">
        <v>810</v>
      </c>
      <c r="E13821" s="53" t="str">
        <f t="shared" si="431"/>
        <v>2020_MICASS</v>
      </c>
      <c r="F13821">
        <v>510400</v>
      </c>
      <c r="G13821" s="53">
        <f t="array" ref="G13821">SUM(IF(A13821=A$5:A13821,IF(C13821=C$5:C13821,1,0),0))</f>
        <v>14</v>
      </c>
    </row>
    <row r="13822" spans="1:7" x14ac:dyDescent="0.25">
      <c r="A13822" s="52">
        <v>2020</v>
      </c>
      <c r="B13822" s="53" t="str">
        <f t="shared" si="432"/>
        <v>2020_MI15</v>
      </c>
      <c r="C13822" t="s">
        <v>375</v>
      </c>
      <c r="D13822" t="s">
        <v>1129</v>
      </c>
      <c r="E13822" s="53" t="str">
        <f t="shared" si="431"/>
        <v>2020_MICHARLEVOIX</v>
      </c>
      <c r="F13822">
        <v>510400</v>
      </c>
      <c r="G13822" s="53">
        <f t="array" ref="G13822">SUM(IF(A13822=A$5:A13822,IF(C13822=C$5:C13822,1,0),0))</f>
        <v>15</v>
      </c>
    </row>
    <row r="13823" spans="1:7" x14ac:dyDescent="0.25">
      <c r="A13823" s="52">
        <v>2020</v>
      </c>
      <c r="B13823" s="53" t="str">
        <f t="shared" si="432"/>
        <v>2020_MI16</v>
      </c>
      <c r="C13823" t="s">
        <v>375</v>
      </c>
      <c r="D13823" t="s">
        <v>1130</v>
      </c>
      <c r="E13823" s="53" t="str">
        <f t="shared" si="431"/>
        <v>2020_MICHEBOYGAN</v>
      </c>
      <c r="F13823">
        <v>510400</v>
      </c>
      <c r="G13823" s="53">
        <f t="array" ref="G13823">SUM(IF(A13823=A$5:A13823,IF(C13823=C$5:C13823,1,0),0))</f>
        <v>16</v>
      </c>
    </row>
    <row r="13824" spans="1:7" x14ac:dyDescent="0.25">
      <c r="A13824" s="52">
        <v>2020</v>
      </c>
      <c r="B13824" s="53" t="str">
        <f t="shared" si="432"/>
        <v>2020_MI17</v>
      </c>
      <c r="C13824" t="s">
        <v>375</v>
      </c>
      <c r="D13824" t="s">
        <v>1131</v>
      </c>
      <c r="E13824" s="53" t="str">
        <f t="shared" si="431"/>
        <v>2020_MICHIPPEWA</v>
      </c>
      <c r="F13824">
        <v>510400</v>
      </c>
      <c r="G13824" s="53">
        <f t="array" ref="G13824">SUM(IF(A13824=A$5:A13824,IF(C13824=C$5:C13824,1,0),0))</f>
        <v>17</v>
      </c>
    </row>
    <row r="13825" spans="1:7" x14ac:dyDescent="0.25">
      <c r="A13825" s="52">
        <v>2020</v>
      </c>
      <c r="B13825" s="53" t="str">
        <f t="shared" si="432"/>
        <v>2020_MI18</v>
      </c>
      <c r="C13825" t="s">
        <v>375</v>
      </c>
      <c r="D13825" t="s">
        <v>1132</v>
      </c>
      <c r="E13825" s="53" t="str">
        <f t="shared" si="431"/>
        <v>2020_MICLARE</v>
      </c>
      <c r="F13825">
        <v>510400</v>
      </c>
      <c r="G13825" s="53">
        <f t="array" ref="G13825">SUM(IF(A13825=A$5:A13825,IF(C13825=C$5:C13825,1,0),0))</f>
        <v>18</v>
      </c>
    </row>
    <row r="13826" spans="1:7" x14ac:dyDescent="0.25">
      <c r="A13826" s="52">
        <v>2020</v>
      </c>
      <c r="B13826" s="53" t="str">
        <f t="shared" si="432"/>
        <v>2020_MI19</v>
      </c>
      <c r="C13826" t="s">
        <v>375</v>
      </c>
      <c r="D13826" t="s">
        <v>813</v>
      </c>
      <c r="E13826" s="53" t="str">
        <f t="shared" si="431"/>
        <v>2020_MICLINTON</v>
      </c>
      <c r="F13826">
        <v>510400</v>
      </c>
      <c r="G13826" s="53">
        <f t="array" ref="G13826">SUM(IF(A13826=A$5:A13826,IF(C13826=C$5:C13826,1,0),0))</f>
        <v>19</v>
      </c>
    </row>
    <row r="13827" spans="1:7" x14ac:dyDescent="0.25">
      <c r="A13827" s="52">
        <v>2020</v>
      </c>
      <c r="B13827" s="53" t="str">
        <f t="shared" si="432"/>
        <v>2020_MI20</v>
      </c>
      <c r="C13827" t="s">
        <v>375</v>
      </c>
      <c r="D13827" t="s">
        <v>512</v>
      </c>
      <c r="E13827" s="53" t="str">
        <f t="shared" si="431"/>
        <v>2020_MICRAWFORD</v>
      </c>
      <c r="F13827">
        <v>510400</v>
      </c>
      <c r="G13827" s="53">
        <f t="array" ref="G13827">SUM(IF(A13827=A$5:A13827,IF(C13827=C$5:C13827,1,0),0))</f>
        <v>20</v>
      </c>
    </row>
    <row r="13828" spans="1:7" x14ac:dyDescent="0.25">
      <c r="A13828" s="52">
        <v>2020</v>
      </c>
      <c r="B13828" s="53" t="str">
        <f t="shared" si="432"/>
        <v>2020_MI21</v>
      </c>
      <c r="C13828" t="s">
        <v>375</v>
      </c>
      <c r="D13828" t="s">
        <v>593</v>
      </c>
      <c r="E13828" s="53" t="str">
        <f t="shared" si="431"/>
        <v>2020_MIDELTA</v>
      </c>
      <c r="F13828">
        <v>510400</v>
      </c>
      <c r="G13828" s="53">
        <f t="array" ref="G13828">SUM(IF(A13828=A$5:A13828,IF(C13828=C$5:C13828,1,0),0))</f>
        <v>21</v>
      </c>
    </row>
    <row r="13829" spans="1:7" x14ac:dyDescent="0.25">
      <c r="A13829" s="52">
        <v>2020</v>
      </c>
      <c r="B13829" s="53" t="str">
        <f t="shared" si="432"/>
        <v>2020_MI22</v>
      </c>
      <c r="C13829" t="s">
        <v>375</v>
      </c>
      <c r="D13829" t="s">
        <v>910</v>
      </c>
      <c r="E13829" s="53" t="str">
        <f t="shared" si="431"/>
        <v>2020_MIDICKINSON</v>
      </c>
      <c r="F13829">
        <v>510400</v>
      </c>
      <c r="G13829" s="53">
        <f t="array" ref="G13829">SUM(IF(A13829=A$5:A13829,IF(C13829=C$5:C13829,1,0),0))</f>
        <v>22</v>
      </c>
    </row>
    <row r="13830" spans="1:7" x14ac:dyDescent="0.25">
      <c r="A13830" s="52">
        <v>2020</v>
      </c>
      <c r="B13830" s="53" t="str">
        <f t="shared" si="432"/>
        <v>2020_MI23</v>
      </c>
      <c r="C13830" t="s">
        <v>375</v>
      </c>
      <c r="D13830" t="s">
        <v>1133</v>
      </c>
      <c r="E13830" s="53" t="str">
        <f t="shared" ref="E13830:E13893" si="433">A13830&amp;"_"&amp;C13830&amp;D13830</f>
        <v>2020_MIEATON</v>
      </c>
      <c r="F13830">
        <v>510400</v>
      </c>
      <c r="G13830" s="53">
        <f t="array" ref="G13830">SUM(IF(A13830=A$5:A13830,IF(C13830=C$5:C13830,1,0),0))</f>
        <v>23</v>
      </c>
    </row>
    <row r="13831" spans="1:7" x14ac:dyDescent="0.25">
      <c r="A13831" s="52">
        <v>2020</v>
      </c>
      <c r="B13831" s="53" t="str">
        <f t="shared" si="432"/>
        <v>2020_MI24</v>
      </c>
      <c r="C13831" t="s">
        <v>375</v>
      </c>
      <c r="D13831" t="s">
        <v>912</v>
      </c>
      <c r="E13831" s="53" t="str">
        <f t="shared" si="433"/>
        <v>2020_MIEMMET</v>
      </c>
      <c r="F13831">
        <v>510400</v>
      </c>
      <c r="G13831" s="53">
        <f t="array" ref="G13831">SUM(IF(A13831=A$5:A13831,IF(C13831=C$5:C13831,1,0),0))</f>
        <v>24</v>
      </c>
    </row>
    <row r="13832" spans="1:7" x14ac:dyDescent="0.25">
      <c r="A13832" s="52">
        <v>2020</v>
      </c>
      <c r="B13832" s="53" t="str">
        <f t="shared" si="432"/>
        <v>2020_MI25</v>
      </c>
      <c r="C13832" t="s">
        <v>375</v>
      </c>
      <c r="D13832" t="s">
        <v>1134</v>
      </c>
      <c r="E13832" s="53" t="str">
        <f t="shared" si="433"/>
        <v>2020_MIGENESEE</v>
      </c>
      <c r="F13832">
        <v>510400</v>
      </c>
      <c r="G13832" s="53">
        <f t="array" ref="G13832">SUM(IF(A13832=A$5:A13832,IF(C13832=C$5:C13832,1,0),0))</f>
        <v>25</v>
      </c>
    </row>
    <row r="13833" spans="1:7" x14ac:dyDescent="0.25">
      <c r="A13833" s="52">
        <v>2020</v>
      </c>
      <c r="B13833" s="53" t="str">
        <f t="shared" si="432"/>
        <v>2020_MI26</v>
      </c>
      <c r="C13833" t="s">
        <v>375</v>
      </c>
      <c r="D13833" t="s">
        <v>1135</v>
      </c>
      <c r="E13833" s="53" t="str">
        <f t="shared" si="433"/>
        <v>2020_MIGLADWIN</v>
      </c>
      <c r="F13833">
        <v>510400</v>
      </c>
      <c r="G13833" s="53">
        <f t="array" ref="G13833">SUM(IF(A13833=A$5:A13833,IF(C13833=C$5:C13833,1,0),0))</f>
        <v>26</v>
      </c>
    </row>
    <row r="13834" spans="1:7" x14ac:dyDescent="0.25">
      <c r="A13834" s="52">
        <v>2020</v>
      </c>
      <c r="B13834" s="53" t="str">
        <f t="shared" si="432"/>
        <v>2020_MI27</v>
      </c>
      <c r="C13834" t="s">
        <v>375</v>
      </c>
      <c r="D13834" t="s">
        <v>1136</v>
      </c>
      <c r="E13834" s="53" t="str">
        <f t="shared" si="433"/>
        <v>2020_MIGOGEBIC</v>
      </c>
      <c r="F13834">
        <v>510400</v>
      </c>
      <c r="G13834" s="53">
        <f t="array" ref="G13834">SUM(IF(A13834=A$5:A13834,IF(C13834=C$5:C13834,1,0),0))</f>
        <v>27</v>
      </c>
    </row>
    <row r="13835" spans="1:7" x14ac:dyDescent="0.25">
      <c r="A13835" s="52">
        <v>2020</v>
      </c>
      <c r="B13835" s="53" t="str">
        <f t="shared" si="432"/>
        <v>2020_MI28</v>
      </c>
      <c r="C13835" t="s">
        <v>375</v>
      </c>
      <c r="D13835" t="s">
        <v>1137</v>
      </c>
      <c r="E13835" s="53" t="str">
        <f t="shared" si="433"/>
        <v>2020_MIGRAND TRAVERSE</v>
      </c>
      <c r="F13835">
        <v>510400</v>
      </c>
      <c r="G13835" s="53">
        <f t="array" ref="G13835">SUM(IF(A13835=A$5:A13835,IF(C13835=C$5:C13835,1,0),0))</f>
        <v>28</v>
      </c>
    </row>
    <row r="13836" spans="1:7" x14ac:dyDescent="0.25">
      <c r="A13836" s="52">
        <v>2020</v>
      </c>
      <c r="B13836" s="53" t="str">
        <f t="shared" si="432"/>
        <v>2020_MI29</v>
      </c>
      <c r="C13836" t="s">
        <v>375</v>
      </c>
      <c r="D13836" t="s">
        <v>1138</v>
      </c>
      <c r="E13836" s="53" t="str">
        <f t="shared" si="433"/>
        <v>2020_MIGRATIOT</v>
      </c>
      <c r="F13836">
        <v>510400</v>
      </c>
      <c r="G13836" s="53">
        <f t="array" ref="G13836">SUM(IF(A13836=A$5:A13836,IF(C13836=C$5:C13836,1,0),0))</f>
        <v>29</v>
      </c>
    </row>
    <row r="13837" spans="1:7" x14ac:dyDescent="0.25">
      <c r="A13837" s="52">
        <v>2020</v>
      </c>
      <c r="B13837" s="53" t="str">
        <f t="shared" si="432"/>
        <v>2020_MI30</v>
      </c>
      <c r="C13837" t="s">
        <v>375</v>
      </c>
      <c r="D13837" t="s">
        <v>1139</v>
      </c>
      <c r="E13837" s="53" t="str">
        <f t="shared" si="433"/>
        <v>2020_MIHILLSDALE</v>
      </c>
      <c r="F13837">
        <v>510400</v>
      </c>
      <c r="G13837" s="53">
        <f t="array" ref="G13837">SUM(IF(A13837=A$5:A13837,IF(C13837=C$5:C13837,1,0),0))</f>
        <v>30</v>
      </c>
    </row>
    <row r="13838" spans="1:7" x14ac:dyDescent="0.25">
      <c r="A13838" s="52">
        <v>2020</v>
      </c>
      <c r="B13838" s="53" t="str">
        <f t="shared" si="432"/>
        <v>2020_MI31</v>
      </c>
      <c r="C13838" t="s">
        <v>375</v>
      </c>
      <c r="D13838" t="s">
        <v>1140</v>
      </c>
      <c r="E13838" s="53" t="str">
        <f t="shared" si="433"/>
        <v>2020_MIHOUGHTON</v>
      </c>
      <c r="F13838">
        <v>510400</v>
      </c>
      <c r="G13838" s="53">
        <f t="array" ref="G13838">SUM(IF(A13838=A$5:A13838,IF(C13838=C$5:C13838,1,0),0))</f>
        <v>31</v>
      </c>
    </row>
    <row r="13839" spans="1:7" x14ac:dyDescent="0.25">
      <c r="A13839" s="52">
        <v>2020</v>
      </c>
      <c r="B13839" s="53" t="str">
        <f t="shared" si="432"/>
        <v>2020_MI32</v>
      </c>
      <c r="C13839" t="s">
        <v>375</v>
      </c>
      <c r="D13839" t="s">
        <v>1141</v>
      </c>
      <c r="E13839" s="53" t="str">
        <f t="shared" si="433"/>
        <v>2020_MIHURON</v>
      </c>
      <c r="F13839">
        <v>510400</v>
      </c>
      <c r="G13839" s="53">
        <f t="array" ref="G13839">SUM(IF(A13839=A$5:A13839,IF(C13839=C$5:C13839,1,0),0))</f>
        <v>32</v>
      </c>
    </row>
    <row r="13840" spans="1:7" x14ac:dyDescent="0.25">
      <c r="A13840" s="52">
        <v>2020</v>
      </c>
      <c r="B13840" s="53" t="str">
        <f t="shared" si="432"/>
        <v>2020_MI33</v>
      </c>
      <c r="C13840" t="s">
        <v>375</v>
      </c>
      <c r="D13840" t="s">
        <v>1142</v>
      </c>
      <c r="E13840" s="53" t="str">
        <f t="shared" si="433"/>
        <v>2020_MIINGHAM</v>
      </c>
      <c r="F13840">
        <v>510400</v>
      </c>
      <c r="G13840" s="53">
        <f t="array" ref="G13840">SUM(IF(A13840=A$5:A13840,IF(C13840=C$5:C13840,1,0),0))</f>
        <v>33</v>
      </c>
    </row>
    <row r="13841" spans="1:7" x14ac:dyDescent="0.25">
      <c r="A13841" s="52">
        <v>2020</v>
      </c>
      <c r="B13841" s="53" t="str">
        <f t="shared" si="432"/>
        <v>2020_MI34</v>
      </c>
      <c r="C13841" t="s">
        <v>375</v>
      </c>
      <c r="D13841" t="s">
        <v>1143</v>
      </c>
      <c r="E13841" s="53" t="str">
        <f t="shared" si="433"/>
        <v>2020_MIIONIA</v>
      </c>
      <c r="F13841">
        <v>510400</v>
      </c>
      <c r="G13841" s="53">
        <f t="array" ref="G13841">SUM(IF(A13841=A$5:A13841,IF(C13841=C$5:C13841,1,0),0))</f>
        <v>34</v>
      </c>
    </row>
    <row r="13842" spans="1:7" x14ac:dyDescent="0.25">
      <c r="A13842" s="52">
        <v>2020</v>
      </c>
      <c r="B13842" s="53" t="str">
        <f t="shared" si="432"/>
        <v>2020_MI35</v>
      </c>
      <c r="C13842" t="s">
        <v>375</v>
      </c>
      <c r="D13842" t="s">
        <v>1144</v>
      </c>
      <c r="E13842" s="53" t="str">
        <f t="shared" si="433"/>
        <v>2020_MIIOSCO</v>
      </c>
      <c r="F13842">
        <v>510400</v>
      </c>
      <c r="G13842" s="53">
        <f t="array" ref="G13842">SUM(IF(A13842=A$5:A13842,IF(C13842=C$5:C13842,1,0),0))</f>
        <v>35</v>
      </c>
    </row>
    <row r="13843" spans="1:7" x14ac:dyDescent="0.25">
      <c r="A13843" s="52">
        <v>2020</v>
      </c>
      <c r="B13843" s="53" t="str">
        <f t="shared" si="432"/>
        <v>2020_MI36</v>
      </c>
      <c r="C13843" t="s">
        <v>375</v>
      </c>
      <c r="D13843" t="s">
        <v>1145</v>
      </c>
      <c r="E13843" s="53" t="str">
        <f t="shared" si="433"/>
        <v>2020_MIIRON</v>
      </c>
      <c r="F13843">
        <v>510400</v>
      </c>
      <c r="G13843" s="53">
        <f t="array" ref="G13843">SUM(IF(A13843=A$5:A13843,IF(C13843=C$5:C13843,1,0),0))</f>
        <v>36</v>
      </c>
    </row>
    <row r="13844" spans="1:7" x14ac:dyDescent="0.25">
      <c r="A13844" s="52">
        <v>2020</v>
      </c>
      <c r="B13844" s="53" t="str">
        <f t="shared" si="432"/>
        <v>2020_MI37</v>
      </c>
      <c r="C13844" t="s">
        <v>375</v>
      </c>
      <c r="D13844" t="s">
        <v>1146</v>
      </c>
      <c r="E13844" s="53" t="str">
        <f t="shared" si="433"/>
        <v>2020_MIISABELLA</v>
      </c>
      <c r="F13844">
        <v>510400</v>
      </c>
      <c r="G13844" s="53">
        <f t="array" ref="G13844">SUM(IF(A13844=A$5:A13844,IF(C13844=C$5:C13844,1,0),0))</f>
        <v>37</v>
      </c>
    </row>
    <row r="13845" spans="1:7" x14ac:dyDescent="0.25">
      <c r="A13845" s="52">
        <v>2020</v>
      </c>
      <c r="B13845" s="53" t="str">
        <f t="shared" si="432"/>
        <v>2020_MI38</v>
      </c>
      <c r="C13845" t="s">
        <v>375</v>
      </c>
      <c r="D13845" t="s">
        <v>460</v>
      </c>
      <c r="E13845" s="53" t="str">
        <f t="shared" si="433"/>
        <v>2020_MIJACKSON</v>
      </c>
      <c r="F13845">
        <v>510400</v>
      </c>
      <c r="G13845" s="53">
        <f t="array" ref="G13845">SUM(IF(A13845=A$5:A13845,IF(C13845=C$5:C13845,1,0),0))</f>
        <v>38</v>
      </c>
    </row>
    <row r="13846" spans="1:7" x14ac:dyDescent="0.25">
      <c r="A13846" s="52">
        <v>2020</v>
      </c>
      <c r="B13846" s="53" t="str">
        <f t="shared" si="432"/>
        <v>2020_MI39</v>
      </c>
      <c r="C13846" t="s">
        <v>375</v>
      </c>
      <c r="D13846" t="s">
        <v>1147</v>
      </c>
      <c r="E13846" s="53" t="str">
        <f t="shared" si="433"/>
        <v>2020_MIKALAMAZOO</v>
      </c>
      <c r="F13846">
        <v>510400</v>
      </c>
      <c r="G13846" s="53">
        <f t="array" ref="G13846">SUM(IF(A13846=A$5:A13846,IF(C13846=C$5:C13846,1,0),0))</f>
        <v>39</v>
      </c>
    </row>
    <row r="13847" spans="1:7" x14ac:dyDescent="0.25">
      <c r="A13847" s="52">
        <v>2020</v>
      </c>
      <c r="B13847" s="53" t="str">
        <f t="shared" si="432"/>
        <v>2020_MI40</v>
      </c>
      <c r="C13847" t="s">
        <v>375</v>
      </c>
      <c r="D13847" t="s">
        <v>1148</v>
      </c>
      <c r="E13847" s="53" t="str">
        <f t="shared" si="433"/>
        <v>2020_MIKALKASKA</v>
      </c>
      <c r="F13847">
        <v>510400</v>
      </c>
      <c r="G13847" s="53">
        <f t="array" ref="G13847">SUM(IF(A13847=A$5:A13847,IF(C13847=C$5:C13847,1,0),0))</f>
        <v>40</v>
      </c>
    </row>
    <row r="13848" spans="1:7" x14ac:dyDescent="0.25">
      <c r="A13848" s="52">
        <v>2020</v>
      </c>
      <c r="B13848" s="53" t="str">
        <f t="shared" si="432"/>
        <v>2020_MI41</v>
      </c>
      <c r="C13848" t="s">
        <v>375</v>
      </c>
      <c r="D13848" t="s">
        <v>279</v>
      </c>
      <c r="E13848" s="53" t="str">
        <f t="shared" si="433"/>
        <v>2020_MIKENT</v>
      </c>
      <c r="F13848">
        <v>510400</v>
      </c>
      <c r="G13848" s="53">
        <f t="array" ref="G13848">SUM(IF(A13848=A$5:A13848,IF(C13848=C$5:C13848,1,0),0))</f>
        <v>41</v>
      </c>
    </row>
    <row r="13849" spans="1:7" x14ac:dyDescent="0.25">
      <c r="A13849" s="52">
        <v>2020</v>
      </c>
      <c r="B13849" s="53" t="str">
        <f t="shared" si="432"/>
        <v>2020_MI42</v>
      </c>
      <c r="C13849" t="s">
        <v>375</v>
      </c>
      <c r="D13849" t="s">
        <v>1149</v>
      </c>
      <c r="E13849" s="53" t="str">
        <f t="shared" si="433"/>
        <v>2020_MIKEWEENAW</v>
      </c>
      <c r="F13849">
        <v>510400</v>
      </c>
      <c r="G13849" s="53">
        <f t="array" ref="G13849">SUM(IF(A13849=A$5:A13849,IF(C13849=C$5:C13849,1,0),0))</f>
        <v>42</v>
      </c>
    </row>
    <row r="13850" spans="1:7" x14ac:dyDescent="0.25">
      <c r="A13850" s="52">
        <v>2020</v>
      </c>
      <c r="B13850" s="53" t="str">
        <f t="shared" si="432"/>
        <v>2020_MI43</v>
      </c>
      <c r="C13850" t="s">
        <v>375</v>
      </c>
      <c r="D13850" t="s">
        <v>197</v>
      </c>
      <c r="E13850" s="53" t="str">
        <f t="shared" si="433"/>
        <v>2020_MILAKE</v>
      </c>
      <c r="F13850">
        <v>510400</v>
      </c>
      <c r="G13850" s="53">
        <f t="array" ref="G13850">SUM(IF(A13850=A$5:A13850,IF(C13850=C$5:C13850,1,0),0))</f>
        <v>43</v>
      </c>
    </row>
    <row r="13851" spans="1:7" x14ac:dyDescent="0.25">
      <c r="A13851" s="52">
        <v>2020</v>
      </c>
      <c r="B13851" s="53" t="str">
        <f t="shared" si="432"/>
        <v>2020_MI44</v>
      </c>
      <c r="C13851" t="s">
        <v>375</v>
      </c>
      <c r="D13851" t="s">
        <v>1150</v>
      </c>
      <c r="E13851" s="53" t="str">
        <f t="shared" si="433"/>
        <v>2020_MILAPEER</v>
      </c>
      <c r="F13851">
        <v>510400</v>
      </c>
      <c r="G13851" s="53">
        <f t="array" ref="G13851">SUM(IF(A13851=A$5:A13851,IF(C13851=C$5:C13851,1,0),0))</f>
        <v>44</v>
      </c>
    </row>
    <row r="13852" spans="1:7" x14ac:dyDescent="0.25">
      <c r="A13852" s="52">
        <v>2020</v>
      </c>
      <c r="B13852" s="53" t="str">
        <f t="shared" si="432"/>
        <v>2020_MI45</v>
      </c>
      <c r="C13852" t="s">
        <v>375</v>
      </c>
      <c r="D13852" t="s">
        <v>1151</v>
      </c>
      <c r="E13852" s="53" t="str">
        <f t="shared" si="433"/>
        <v>2020_MILEELANAU</v>
      </c>
      <c r="F13852">
        <v>510400</v>
      </c>
      <c r="G13852" s="53">
        <f t="array" ref="G13852">SUM(IF(A13852=A$5:A13852,IF(C13852=C$5:C13852,1,0),0))</f>
        <v>45</v>
      </c>
    </row>
    <row r="13853" spans="1:7" x14ac:dyDescent="0.25">
      <c r="A13853" s="52">
        <v>2020</v>
      </c>
      <c r="B13853" s="53" t="str">
        <f t="shared" si="432"/>
        <v>2020_MI46</v>
      </c>
      <c r="C13853" t="s">
        <v>375</v>
      </c>
      <c r="D13853" t="s">
        <v>1152</v>
      </c>
      <c r="E13853" s="53" t="str">
        <f t="shared" si="433"/>
        <v>2020_MILENAWEE</v>
      </c>
      <c r="F13853">
        <v>510400</v>
      </c>
      <c r="G13853" s="53">
        <f t="array" ref="G13853">SUM(IF(A13853=A$5:A13853,IF(C13853=C$5:C13853,1,0),0))</f>
        <v>46</v>
      </c>
    </row>
    <row r="13854" spans="1:7" x14ac:dyDescent="0.25">
      <c r="A13854" s="52">
        <v>2020</v>
      </c>
      <c r="B13854" s="53" t="str">
        <f t="shared" si="432"/>
        <v>2020_MI47</v>
      </c>
      <c r="C13854" t="s">
        <v>375</v>
      </c>
      <c r="D13854" t="s">
        <v>832</v>
      </c>
      <c r="E13854" s="53" t="str">
        <f t="shared" si="433"/>
        <v>2020_MILIVINGSTON</v>
      </c>
      <c r="F13854">
        <v>510400</v>
      </c>
      <c r="G13854" s="53">
        <f t="array" ref="G13854">SUM(IF(A13854=A$5:A13854,IF(C13854=C$5:C13854,1,0),0))</f>
        <v>47</v>
      </c>
    </row>
    <row r="13855" spans="1:7" x14ac:dyDescent="0.25">
      <c r="A13855" s="52">
        <v>2020</v>
      </c>
      <c r="B13855" s="53" t="str">
        <f t="shared" si="432"/>
        <v>2020_MI48</v>
      </c>
      <c r="C13855" t="s">
        <v>375</v>
      </c>
      <c r="D13855" t="s">
        <v>1153</v>
      </c>
      <c r="E13855" s="53" t="str">
        <f t="shared" si="433"/>
        <v>2020_MILUCE</v>
      </c>
      <c r="F13855">
        <v>510400</v>
      </c>
      <c r="G13855" s="53">
        <f t="array" ref="G13855">SUM(IF(A13855=A$5:A13855,IF(C13855=C$5:C13855,1,0),0))</f>
        <v>48</v>
      </c>
    </row>
    <row r="13856" spans="1:7" x14ac:dyDescent="0.25">
      <c r="A13856" s="52">
        <v>2020</v>
      </c>
      <c r="B13856" s="53" t="str">
        <f t="shared" si="432"/>
        <v>2020_MI49</v>
      </c>
      <c r="C13856" t="s">
        <v>375</v>
      </c>
      <c r="D13856" t="s">
        <v>1154</v>
      </c>
      <c r="E13856" s="53" t="str">
        <f t="shared" si="433"/>
        <v>2020_MIMACKINAC</v>
      </c>
      <c r="F13856">
        <v>510400</v>
      </c>
      <c r="G13856" s="53">
        <f t="array" ref="G13856">SUM(IF(A13856=A$5:A13856,IF(C13856=C$5:C13856,1,0),0))</f>
        <v>49</v>
      </c>
    </row>
    <row r="13857" spans="1:7" x14ac:dyDescent="0.25">
      <c r="A13857" s="52">
        <v>2020</v>
      </c>
      <c r="B13857" s="53" t="str">
        <f t="shared" si="432"/>
        <v>2020_MI50</v>
      </c>
      <c r="C13857" t="s">
        <v>375</v>
      </c>
      <c r="D13857" t="s">
        <v>1155</v>
      </c>
      <c r="E13857" s="53" t="str">
        <f t="shared" si="433"/>
        <v>2020_MIMACOMB</v>
      </c>
      <c r="F13857">
        <v>510400</v>
      </c>
      <c r="G13857" s="53">
        <f t="array" ref="G13857">SUM(IF(A13857=A$5:A13857,IF(C13857=C$5:C13857,1,0),0))</f>
        <v>50</v>
      </c>
    </row>
    <row r="13858" spans="1:7" x14ac:dyDescent="0.25">
      <c r="A13858" s="52">
        <v>2020</v>
      </c>
      <c r="B13858" s="53" t="str">
        <f t="shared" ref="B13858:B13921" si="434">A13858&amp;"_"&amp;C13858&amp;G13858</f>
        <v>2020_MI51</v>
      </c>
      <c r="C13858" t="s">
        <v>375</v>
      </c>
      <c r="D13858" t="s">
        <v>1156</v>
      </c>
      <c r="E13858" s="53" t="str">
        <f t="shared" si="433"/>
        <v>2020_MIMANISTEE</v>
      </c>
      <c r="F13858">
        <v>510400</v>
      </c>
      <c r="G13858" s="53">
        <f t="array" ref="G13858">SUM(IF(A13858=A$5:A13858,IF(C13858=C$5:C13858,1,0),0))</f>
        <v>51</v>
      </c>
    </row>
    <row r="13859" spans="1:7" x14ac:dyDescent="0.25">
      <c r="A13859" s="52">
        <v>2020</v>
      </c>
      <c r="B13859" s="53" t="str">
        <f t="shared" si="434"/>
        <v>2020_MI52</v>
      </c>
      <c r="C13859" t="s">
        <v>375</v>
      </c>
      <c r="D13859" t="s">
        <v>1157</v>
      </c>
      <c r="E13859" s="53" t="str">
        <f t="shared" si="433"/>
        <v>2020_MIMARQUETTE</v>
      </c>
      <c r="F13859">
        <v>510400</v>
      </c>
      <c r="G13859" s="53">
        <f t="array" ref="G13859">SUM(IF(A13859=A$5:A13859,IF(C13859=C$5:C13859,1,0),0))</f>
        <v>52</v>
      </c>
    </row>
    <row r="13860" spans="1:7" x14ac:dyDescent="0.25">
      <c r="A13860" s="52">
        <v>2020</v>
      </c>
      <c r="B13860" s="53" t="str">
        <f t="shared" si="434"/>
        <v>2020_MI53</v>
      </c>
      <c r="C13860" t="s">
        <v>375</v>
      </c>
      <c r="D13860" t="s">
        <v>837</v>
      </c>
      <c r="E13860" s="53" t="str">
        <f t="shared" si="433"/>
        <v>2020_MIMASON</v>
      </c>
      <c r="F13860">
        <v>510400</v>
      </c>
      <c r="G13860" s="53">
        <f t="array" ref="G13860">SUM(IF(A13860=A$5:A13860,IF(C13860=C$5:C13860,1,0),0))</f>
        <v>53</v>
      </c>
    </row>
    <row r="13861" spans="1:7" x14ac:dyDescent="0.25">
      <c r="A13861" s="52">
        <v>2020</v>
      </c>
      <c r="B13861" s="53" t="str">
        <f t="shared" si="434"/>
        <v>2020_MI54</v>
      </c>
      <c r="C13861" t="s">
        <v>375</v>
      </c>
      <c r="D13861" t="s">
        <v>1158</v>
      </c>
      <c r="E13861" s="53" t="str">
        <f t="shared" si="433"/>
        <v>2020_MIMECOSTA</v>
      </c>
      <c r="F13861">
        <v>510400</v>
      </c>
      <c r="G13861" s="53">
        <f t="array" ref="G13861">SUM(IF(A13861=A$5:A13861,IF(C13861=C$5:C13861,1,0),0))</f>
        <v>54</v>
      </c>
    </row>
    <row r="13862" spans="1:7" x14ac:dyDescent="0.25">
      <c r="A13862" s="52">
        <v>2020</v>
      </c>
      <c r="B13862" s="53" t="str">
        <f t="shared" si="434"/>
        <v>2020_MI55</v>
      </c>
      <c r="C13862" t="s">
        <v>375</v>
      </c>
      <c r="D13862" t="s">
        <v>1159</v>
      </c>
      <c r="E13862" s="53" t="str">
        <f t="shared" si="433"/>
        <v>2020_MIMENOMINEE</v>
      </c>
      <c r="F13862">
        <v>510400</v>
      </c>
      <c r="G13862" s="53">
        <f t="array" ref="G13862">SUM(IF(A13862=A$5:A13862,IF(C13862=C$5:C13862,1,0),0))</f>
        <v>55</v>
      </c>
    </row>
    <row r="13863" spans="1:7" x14ac:dyDescent="0.25">
      <c r="A13863" s="52">
        <v>2020</v>
      </c>
      <c r="B13863" s="53" t="str">
        <f t="shared" si="434"/>
        <v>2020_MI56</v>
      </c>
      <c r="C13863" t="s">
        <v>375</v>
      </c>
      <c r="D13863" t="s">
        <v>1160</v>
      </c>
      <c r="E13863" s="53" t="str">
        <f t="shared" si="433"/>
        <v>2020_MIMIDLAND</v>
      </c>
      <c r="F13863">
        <v>510400</v>
      </c>
      <c r="G13863" s="53">
        <f t="array" ref="G13863">SUM(IF(A13863=A$5:A13863,IF(C13863=C$5:C13863,1,0),0))</f>
        <v>56</v>
      </c>
    </row>
    <row r="13864" spans="1:7" x14ac:dyDescent="0.25">
      <c r="A13864" s="52">
        <v>2020</v>
      </c>
      <c r="B13864" s="53" t="str">
        <f t="shared" si="434"/>
        <v>2020_MI57</v>
      </c>
      <c r="C13864" t="s">
        <v>375</v>
      </c>
      <c r="D13864" t="s">
        <v>1161</v>
      </c>
      <c r="E13864" s="53" t="str">
        <f t="shared" si="433"/>
        <v>2020_MIMISSAUKEE</v>
      </c>
      <c r="F13864">
        <v>510400</v>
      </c>
      <c r="G13864" s="53">
        <f t="array" ref="G13864">SUM(IF(A13864=A$5:A13864,IF(C13864=C$5:C13864,1,0),0))</f>
        <v>57</v>
      </c>
    </row>
    <row r="13865" spans="1:7" x14ac:dyDescent="0.25">
      <c r="A13865" s="52">
        <v>2020</v>
      </c>
      <c r="B13865" s="53" t="str">
        <f t="shared" si="434"/>
        <v>2020_MI58</v>
      </c>
      <c r="C13865" t="s">
        <v>375</v>
      </c>
      <c r="D13865" t="s">
        <v>210</v>
      </c>
      <c r="E13865" s="53" t="str">
        <f t="shared" si="433"/>
        <v>2020_MIMONROE</v>
      </c>
      <c r="F13865">
        <v>510400</v>
      </c>
      <c r="G13865" s="53">
        <f t="array" ref="G13865">SUM(IF(A13865=A$5:A13865,IF(C13865=C$5:C13865,1,0),0))</f>
        <v>58</v>
      </c>
    </row>
    <row r="13866" spans="1:7" x14ac:dyDescent="0.25">
      <c r="A13866" s="52">
        <v>2020</v>
      </c>
      <c r="B13866" s="53" t="str">
        <f t="shared" si="434"/>
        <v>2020_MI59</v>
      </c>
      <c r="C13866" t="s">
        <v>375</v>
      </c>
      <c r="D13866" t="s">
        <v>1162</v>
      </c>
      <c r="E13866" s="53" t="str">
        <f t="shared" si="433"/>
        <v>2020_MIMONTCALM</v>
      </c>
      <c r="F13866">
        <v>510400</v>
      </c>
      <c r="G13866" s="53">
        <f t="array" ref="G13866">SUM(IF(A13866=A$5:A13866,IF(C13866=C$5:C13866,1,0),0))</f>
        <v>59</v>
      </c>
    </row>
    <row r="13867" spans="1:7" x14ac:dyDescent="0.25">
      <c r="A13867" s="52">
        <v>2020</v>
      </c>
      <c r="B13867" s="53" t="str">
        <f t="shared" si="434"/>
        <v>2020_MI60</v>
      </c>
      <c r="C13867" t="s">
        <v>375</v>
      </c>
      <c r="D13867" t="s">
        <v>1163</v>
      </c>
      <c r="E13867" s="53" t="str">
        <f t="shared" si="433"/>
        <v>2020_MIMONTMORENCY</v>
      </c>
      <c r="F13867">
        <v>510400</v>
      </c>
      <c r="G13867" s="53">
        <f t="array" ref="G13867">SUM(IF(A13867=A$5:A13867,IF(C13867=C$5:C13867,1,0),0))</f>
        <v>60</v>
      </c>
    </row>
    <row r="13868" spans="1:7" x14ac:dyDescent="0.25">
      <c r="A13868" s="52">
        <v>2020</v>
      </c>
      <c r="B13868" s="53" t="str">
        <f t="shared" si="434"/>
        <v>2020_MI61</v>
      </c>
      <c r="C13868" t="s">
        <v>375</v>
      </c>
      <c r="D13868" t="s">
        <v>1164</v>
      </c>
      <c r="E13868" s="53" t="str">
        <f t="shared" si="433"/>
        <v>2020_MIMUSKEGON</v>
      </c>
      <c r="F13868">
        <v>510400</v>
      </c>
      <c r="G13868" s="53">
        <f t="array" ref="G13868">SUM(IF(A13868=A$5:A13868,IF(C13868=C$5:C13868,1,0),0))</f>
        <v>61</v>
      </c>
    </row>
    <row r="13869" spans="1:7" x14ac:dyDescent="0.25">
      <c r="A13869" s="52">
        <v>2020</v>
      </c>
      <c r="B13869" s="53" t="str">
        <f t="shared" si="434"/>
        <v>2020_MI62</v>
      </c>
      <c r="C13869" t="s">
        <v>375</v>
      </c>
      <c r="D13869" t="s">
        <v>1165</v>
      </c>
      <c r="E13869" s="53" t="str">
        <f t="shared" si="433"/>
        <v>2020_MINEWAYGO</v>
      </c>
      <c r="F13869">
        <v>510400</v>
      </c>
      <c r="G13869" s="53">
        <f t="array" ref="G13869">SUM(IF(A13869=A$5:A13869,IF(C13869=C$5:C13869,1,0),0))</f>
        <v>62</v>
      </c>
    </row>
    <row r="13870" spans="1:7" x14ac:dyDescent="0.25">
      <c r="A13870" s="52">
        <v>2020</v>
      </c>
      <c r="B13870" s="53" t="str">
        <f t="shared" si="434"/>
        <v>2020_MI63</v>
      </c>
      <c r="C13870" t="s">
        <v>375</v>
      </c>
      <c r="D13870" t="s">
        <v>1166</v>
      </c>
      <c r="E13870" s="53" t="str">
        <f t="shared" si="433"/>
        <v>2020_MIOAKLAND</v>
      </c>
      <c r="F13870">
        <v>510400</v>
      </c>
      <c r="G13870" s="53">
        <f t="array" ref="G13870">SUM(IF(A13870=A$5:A13870,IF(C13870=C$5:C13870,1,0),0))</f>
        <v>63</v>
      </c>
    </row>
    <row r="13871" spans="1:7" x14ac:dyDescent="0.25">
      <c r="A13871" s="52">
        <v>2020</v>
      </c>
      <c r="B13871" s="53" t="str">
        <f t="shared" si="434"/>
        <v>2020_MI64</v>
      </c>
      <c r="C13871" t="s">
        <v>375</v>
      </c>
      <c r="D13871" t="s">
        <v>1167</v>
      </c>
      <c r="E13871" s="53" t="str">
        <f t="shared" si="433"/>
        <v>2020_MIOCEANA</v>
      </c>
      <c r="F13871">
        <v>510400</v>
      </c>
      <c r="G13871" s="53">
        <f t="array" ref="G13871">SUM(IF(A13871=A$5:A13871,IF(C13871=C$5:C13871,1,0),0))</f>
        <v>64</v>
      </c>
    </row>
    <row r="13872" spans="1:7" x14ac:dyDescent="0.25">
      <c r="A13872" s="52">
        <v>2020</v>
      </c>
      <c r="B13872" s="53" t="str">
        <f t="shared" si="434"/>
        <v>2020_MI65</v>
      </c>
      <c r="C13872" t="s">
        <v>375</v>
      </c>
      <c r="D13872" t="s">
        <v>1168</v>
      </c>
      <c r="E13872" s="53" t="str">
        <f t="shared" si="433"/>
        <v>2020_MIOGEMAW</v>
      </c>
      <c r="F13872">
        <v>510400</v>
      </c>
      <c r="G13872" s="53">
        <f t="array" ref="G13872">SUM(IF(A13872=A$5:A13872,IF(C13872=C$5:C13872,1,0),0))</f>
        <v>65</v>
      </c>
    </row>
    <row r="13873" spans="1:7" x14ac:dyDescent="0.25">
      <c r="A13873" s="52">
        <v>2020</v>
      </c>
      <c r="B13873" s="53" t="str">
        <f t="shared" si="434"/>
        <v>2020_MI66</v>
      </c>
      <c r="C13873" t="s">
        <v>375</v>
      </c>
      <c r="D13873" t="s">
        <v>1169</v>
      </c>
      <c r="E13873" s="53" t="str">
        <f t="shared" si="433"/>
        <v>2020_MIONTONAGON</v>
      </c>
      <c r="F13873">
        <v>510400</v>
      </c>
      <c r="G13873" s="53">
        <f t="array" ref="G13873">SUM(IF(A13873=A$5:A13873,IF(C13873=C$5:C13873,1,0),0))</f>
        <v>66</v>
      </c>
    </row>
    <row r="13874" spans="1:7" x14ac:dyDescent="0.25">
      <c r="A13874" s="52">
        <v>2020</v>
      </c>
      <c r="B13874" s="53" t="str">
        <f t="shared" si="434"/>
        <v>2020_MI67</v>
      </c>
      <c r="C13874" t="s">
        <v>375</v>
      </c>
      <c r="D13874" t="s">
        <v>658</v>
      </c>
      <c r="E13874" s="53" t="str">
        <f t="shared" si="433"/>
        <v>2020_MIOSCEOLA</v>
      </c>
      <c r="F13874">
        <v>510400</v>
      </c>
      <c r="G13874" s="53">
        <f t="array" ref="G13874">SUM(IF(A13874=A$5:A13874,IF(C13874=C$5:C13874,1,0),0))</f>
        <v>67</v>
      </c>
    </row>
    <row r="13875" spans="1:7" x14ac:dyDescent="0.25">
      <c r="A13875" s="52">
        <v>2020</v>
      </c>
      <c r="B13875" s="53" t="str">
        <f t="shared" si="434"/>
        <v>2020_MI68</v>
      </c>
      <c r="C13875" t="s">
        <v>375</v>
      </c>
      <c r="D13875" t="s">
        <v>1170</v>
      </c>
      <c r="E13875" s="53" t="str">
        <f t="shared" si="433"/>
        <v>2020_MIOSCODA</v>
      </c>
      <c r="F13875">
        <v>510400</v>
      </c>
      <c r="G13875" s="53">
        <f t="array" ref="G13875">SUM(IF(A13875=A$5:A13875,IF(C13875=C$5:C13875,1,0),0))</f>
        <v>68</v>
      </c>
    </row>
    <row r="13876" spans="1:7" x14ac:dyDescent="0.25">
      <c r="A13876" s="52">
        <v>2020</v>
      </c>
      <c r="B13876" s="53" t="str">
        <f t="shared" si="434"/>
        <v>2020_MI69</v>
      </c>
      <c r="C13876" t="s">
        <v>375</v>
      </c>
      <c r="D13876" t="s">
        <v>1171</v>
      </c>
      <c r="E13876" s="53" t="str">
        <f t="shared" si="433"/>
        <v>2020_MIOTSEGO</v>
      </c>
      <c r="F13876">
        <v>510400</v>
      </c>
      <c r="G13876" s="53">
        <f t="array" ref="G13876">SUM(IF(A13876=A$5:A13876,IF(C13876=C$5:C13876,1,0),0))</f>
        <v>69</v>
      </c>
    </row>
    <row r="13877" spans="1:7" x14ac:dyDescent="0.25">
      <c r="A13877" s="52">
        <v>2020</v>
      </c>
      <c r="B13877" s="53" t="str">
        <f t="shared" si="434"/>
        <v>2020_MI70</v>
      </c>
      <c r="C13877" t="s">
        <v>375</v>
      </c>
      <c r="D13877" t="s">
        <v>979</v>
      </c>
      <c r="E13877" s="53" t="str">
        <f t="shared" si="433"/>
        <v>2020_MIOTTAWA</v>
      </c>
      <c r="F13877">
        <v>510400</v>
      </c>
      <c r="G13877" s="53">
        <f t="array" ref="G13877">SUM(IF(A13877=A$5:A13877,IF(C13877=C$5:C13877,1,0),0))</f>
        <v>70</v>
      </c>
    </row>
    <row r="13878" spans="1:7" x14ac:dyDescent="0.25">
      <c r="A13878" s="52">
        <v>2020</v>
      </c>
      <c r="B13878" s="53" t="str">
        <f t="shared" si="434"/>
        <v>2020_MI71</v>
      </c>
      <c r="C13878" t="s">
        <v>375</v>
      </c>
      <c r="D13878" t="s">
        <v>1172</v>
      </c>
      <c r="E13878" s="53" t="str">
        <f t="shared" si="433"/>
        <v>2020_MIPRESQUE ISLE</v>
      </c>
      <c r="F13878">
        <v>510400</v>
      </c>
      <c r="G13878" s="53">
        <f t="array" ref="G13878">SUM(IF(A13878=A$5:A13878,IF(C13878=C$5:C13878,1,0),0))</f>
        <v>71</v>
      </c>
    </row>
    <row r="13879" spans="1:7" x14ac:dyDescent="0.25">
      <c r="A13879" s="52">
        <v>2020</v>
      </c>
      <c r="B13879" s="53" t="str">
        <f t="shared" si="434"/>
        <v>2020_MI72</v>
      </c>
      <c r="C13879" t="s">
        <v>375</v>
      </c>
      <c r="D13879" t="s">
        <v>1173</v>
      </c>
      <c r="E13879" s="53" t="str">
        <f t="shared" si="433"/>
        <v>2020_MIROSCOMMON</v>
      </c>
      <c r="F13879">
        <v>510400</v>
      </c>
      <c r="G13879" s="53">
        <f t="array" ref="G13879">SUM(IF(A13879=A$5:A13879,IF(C13879=C$5:C13879,1,0),0))</f>
        <v>72</v>
      </c>
    </row>
    <row r="13880" spans="1:7" x14ac:dyDescent="0.25">
      <c r="A13880" s="52">
        <v>2020</v>
      </c>
      <c r="B13880" s="53" t="str">
        <f t="shared" si="434"/>
        <v>2020_MI73</v>
      </c>
      <c r="C13880" t="s">
        <v>375</v>
      </c>
      <c r="D13880" t="s">
        <v>1174</v>
      </c>
      <c r="E13880" s="53" t="str">
        <f t="shared" si="433"/>
        <v>2020_MISAGINAW</v>
      </c>
      <c r="F13880">
        <v>510400</v>
      </c>
      <c r="G13880" s="53">
        <f t="array" ref="G13880">SUM(IF(A13880=A$5:A13880,IF(C13880=C$5:C13880,1,0),0))</f>
        <v>73</v>
      </c>
    </row>
    <row r="13881" spans="1:7" x14ac:dyDescent="0.25">
      <c r="A13881" s="52">
        <v>2020</v>
      </c>
      <c r="B13881" s="53" t="str">
        <f t="shared" si="434"/>
        <v>2020_MI74</v>
      </c>
      <c r="C13881" t="s">
        <v>375</v>
      </c>
      <c r="D13881" t="s">
        <v>477</v>
      </c>
      <c r="E13881" s="53" t="str">
        <f t="shared" si="433"/>
        <v>2020_MIST. CLAIR</v>
      </c>
      <c r="F13881">
        <v>510400</v>
      </c>
      <c r="G13881" s="53">
        <f t="array" ref="G13881">SUM(IF(A13881=A$5:A13881,IF(C13881=C$5:C13881,1,0),0))</f>
        <v>74</v>
      </c>
    </row>
    <row r="13882" spans="1:7" x14ac:dyDescent="0.25">
      <c r="A13882" s="52">
        <v>2020</v>
      </c>
      <c r="B13882" s="53" t="str">
        <f t="shared" si="434"/>
        <v>2020_MI75</v>
      </c>
      <c r="C13882" t="s">
        <v>375</v>
      </c>
      <c r="D13882" t="s">
        <v>883</v>
      </c>
      <c r="E13882" s="53" t="str">
        <f t="shared" si="433"/>
        <v>2020_MIST. JOSEPH</v>
      </c>
      <c r="F13882">
        <v>510400</v>
      </c>
      <c r="G13882" s="53">
        <f t="array" ref="G13882">SUM(IF(A13882=A$5:A13882,IF(C13882=C$5:C13882,1,0),0))</f>
        <v>75</v>
      </c>
    </row>
    <row r="13883" spans="1:7" x14ac:dyDescent="0.25">
      <c r="A13883" s="52">
        <v>2020</v>
      </c>
      <c r="B13883" s="53" t="str">
        <f t="shared" si="434"/>
        <v>2020_MI76</v>
      </c>
      <c r="C13883" t="s">
        <v>375</v>
      </c>
      <c r="D13883" t="s">
        <v>1175</v>
      </c>
      <c r="E13883" s="53" t="str">
        <f t="shared" si="433"/>
        <v>2020_MISANILAC</v>
      </c>
      <c r="F13883">
        <v>510400</v>
      </c>
      <c r="G13883" s="53">
        <f t="array" ref="G13883">SUM(IF(A13883=A$5:A13883,IF(C13883=C$5:C13883,1,0),0))</f>
        <v>76</v>
      </c>
    </row>
    <row r="13884" spans="1:7" x14ac:dyDescent="0.25">
      <c r="A13884" s="52">
        <v>2020</v>
      </c>
      <c r="B13884" s="53" t="str">
        <f t="shared" si="434"/>
        <v>2020_MI77</v>
      </c>
      <c r="C13884" t="s">
        <v>375</v>
      </c>
      <c r="D13884" t="s">
        <v>1176</v>
      </c>
      <c r="E13884" s="53" t="str">
        <f t="shared" si="433"/>
        <v>2020_MISCHOOLCRAFT</v>
      </c>
      <c r="F13884">
        <v>510400</v>
      </c>
      <c r="G13884" s="53">
        <f t="array" ref="G13884">SUM(IF(A13884=A$5:A13884,IF(C13884=C$5:C13884,1,0),0))</f>
        <v>77</v>
      </c>
    </row>
    <row r="13885" spans="1:7" x14ac:dyDescent="0.25">
      <c r="A13885" s="52">
        <v>2020</v>
      </c>
      <c r="B13885" s="53" t="str">
        <f t="shared" si="434"/>
        <v>2020_MI78</v>
      </c>
      <c r="C13885" t="s">
        <v>375</v>
      </c>
      <c r="D13885" t="s">
        <v>1177</v>
      </c>
      <c r="E13885" s="53" t="str">
        <f t="shared" si="433"/>
        <v>2020_MISHIAWASSEE</v>
      </c>
      <c r="F13885">
        <v>510400</v>
      </c>
      <c r="G13885" s="53">
        <f t="array" ref="G13885">SUM(IF(A13885=A$5:A13885,IF(C13885=C$5:C13885,1,0),0))</f>
        <v>78</v>
      </c>
    </row>
    <row r="13886" spans="1:7" x14ac:dyDescent="0.25">
      <c r="A13886" s="52">
        <v>2020</v>
      </c>
      <c r="B13886" s="53" t="str">
        <f t="shared" si="434"/>
        <v>2020_MI79</v>
      </c>
      <c r="C13886" t="s">
        <v>375</v>
      </c>
      <c r="D13886" t="s">
        <v>1178</v>
      </c>
      <c r="E13886" s="53" t="str">
        <f t="shared" si="433"/>
        <v>2020_MITUSCOLA</v>
      </c>
      <c r="F13886">
        <v>510400</v>
      </c>
      <c r="G13886" s="53">
        <f t="array" ref="G13886">SUM(IF(A13886=A$5:A13886,IF(C13886=C$5:C13886,1,0),0))</f>
        <v>79</v>
      </c>
    </row>
    <row r="13887" spans="1:7" x14ac:dyDescent="0.25">
      <c r="A13887" s="52">
        <v>2020</v>
      </c>
      <c r="B13887" s="53" t="str">
        <f t="shared" si="434"/>
        <v>2020_MI80</v>
      </c>
      <c r="C13887" t="s">
        <v>375</v>
      </c>
      <c r="D13887" t="s">
        <v>547</v>
      </c>
      <c r="E13887" s="53" t="str">
        <f t="shared" si="433"/>
        <v>2020_MIVAN BUREN</v>
      </c>
      <c r="F13887">
        <v>510400</v>
      </c>
      <c r="G13887" s="53">
        <f t="array" ref="G13887">SUM(IF(A13887=A$5:A13887,IF(C13887=C$5:C13887,1,0),0))</f>
        <v>80</v>
      </c>
    </row>
    <row r="13888" spans="1:7" x14ac:dyDescent="0.25">
      <c r="A13888" s="52">
        <v>2020</v>
      </c>
      <c r="B13888" s="53" t="str">
        <f t="shared" si="434"/>
        <v>2020_MI81</v>
      </c>
      <c r="C13888" t="s">
        <v>375</v>
      </c>
      <c r="D13888" t="s">
        <v>1179</v>
      </c>
      <c r="E13888" s="53" t="str">
        <f t="shared" si="433"/>
        <v>2020_MIWASHTENAW</v>
      </c>
      <c r="F13888">
        <v>510400</v>
      </c>
      <c r="G13888" s="53">
        <f t="array" ref="G13888">SUM(IF(A13888=A$5:A13888,IF(C13888=C$5:C13888,1,0),0))</f>
        <v>81</v>
      </c>
    </row>
    <row r="13889" spans="1:7" x14ac:dyDescent="0.25">
      <c r="A13889" s="52">
        <v>2020</v>
      </c>
      <c r="B13889" s="53" t="str">
        <f t="shared" si="434"/>
        <v>2020_MI82</v>
      </c>
      <c r="C13889" t="s">
        <v>375</v>
      </c>
      <c r="D13889" t="s">
        <v>770</v>
      </c>
      <c r="E13889" s="53" t="str">
        <f t="shared" si="433"/>
        <v>2020_MIWAYNE</v>
      </c>
      <c r="F13889">
        <v>510400</v>
      </c>
      <c r="G13889" s="53">
        <f t="array" ref="G13889">SUM(IF(A13889=A$5:A13889,IF(C13889=C$5:C13889,1,0),0))</f>
        <v>82</v>
      </c>
    </row>
    <row r="13890" spans="1:7" x14ac:dyDescent="0.25">
      <c r="A13890" s="52">
        <v>2020</v>
      </c>
      <c r="B13890" s="53" t="str">
        <f t="shared" si="434"/>
        <v>2020_MI83</v>
      </c>
      <c r="C13890" t="s">
        <v>375</v>
      </c>
      <c r="D13890" t="s">
        <v>1180</v>
      </c>
      <c r="E13890" s="53" t="str">
        <f t="shared" si="433"/>
        <v>2020_MIWEXFORD</v>
      </c>
      <c r="F13890">
        <v>510400</v>
      </c>
      <c r="G13890" s="53">
        <f t="array" ref="G13890">SUM(IF(A13890=A$5:A13890,IF(C13890=C$5:C13890,1,0),0))</f>
        <v>83</v>
      </c>
    </row>
    <row r="13891" spans="1:7" x14ac:dyDescent="0.25">
      <c r="A13891" s="52">
        <v>2020</v>
      </c>
      <c r="B13891" s="53" t="str">
        <f t="shared" si="434"/>
        <v>2020_MN1</v>
      </c>
      <c r="C13891" t="s">
        <v>376</v>
      </c>
      <c r="D13891" t="s">
        <v>1181</v>
      </c>
      <c r="E13891" s="53" t="str">
        <f t="shared" si="433"/>
        <v>2020_MNAITKIN</v>
      </c>
      <c r="F13891">
        <v>510400</v>
      </c>
      <c r="G13891" s="53">
        <f t="array" ref="G13891">SUM(IF(A13891=A$5:A13891,IF(C13891=C$5:C13891,1,0),0))</f>
        <v>1</v>
      </c>
    </row>
    <row r="13892" spans="1:7" x14ac:dyDescent="0.25">
      <c r="A13892" s="52">
        <v>2020</v>
      </c>
      <c r="B13892" s="53" t="str">
        <f t="shared" si="434"/>
        <v>2020_MN2</v>
      </c>
      <c r="C13892" t="s">
        <v>376</v>
      </c>
      <c r="D13892" t="s">
        <v>1182</v>
      </c>
      <c r="E13892" s="53" t="str">
        <f t="shared" si="433"/>
        <v>2020_MNANOKA</v>
      </c>
      <c r="F13892">
        <v>510400</v>
      </c>
      <c r="G13892" s="53">
        <f t="array" ref="G13892">SUM(IF(A13892=A$5:A13892,IF(C13892=C$5:C13892,1,0),0))</f>
        <v>2</v>
      </c>
    </row>
    <row r="13893" spans="1:7" x14ac:dyDescent="0.25">
      <c r="A13893" s="52">
        <v>2020</v>
      </c>
      <c r="B13893" s="53" t="str">
        <f t="shared" si="434"/>
        <v>2020_MN3</v>
      </c>
      <c r="C13893" t="s">
        <v>376</v>
      </c>
      <c r="D13893" t="s">
        <v>1183</v>
      </c>
      <c r="E13893" s="53" t="str">
        <f t="shared" si="433"/>
        <v>2020_MNBECKER</v>
      </c>
      <c r="F13893">
        <v>510400</v>
      </c>
      <c r="G13893" s="53">
        <f t="array" ref="G13893">SUM(IF(A13893=A$5:A13893,IF(C13893=C$5:C13893,1,0),0))</f>
        <v>3</v>
      </c>
    </row>
    <row r="13894" spans="1:7" x14ac:dyDescent="0.25">
      <c r="A13894" s="52">
        <v>2020</v>
      </c>
      <c r="B13894" s="53" t="str">
        <f t="shared" si="434"/>
        <v>2020_MN4</v>
      </c>
      <c r="C13894" t="s">
        <v>376</v>
      </c>
      <c r="D13894" t="s">
        <v>1184</v>
      </c>
      <c r="E13894" s="53" t="str">
        <f t="shared" ref="E13894:E13957" si="435">A13894&amp;"_"&amp;C13894&amp;D13894</f>
        <v>2020_MNBELTRAMI</v>
      </c>
      <c r="F13894">
        <v>510400</v>
      </c>
      <c r="G13894" s="53">
        <f t="array" ref="G13894">SUM(IF(A13894=A$5:A13894,IF(C13894=C$5:C13894,1,0),0))</f>
        <v>4</v>
      </c>
    </row>
    <row r="13895" spans="1:7" x14ac:dyDescent="0.25">
      <c r="A13895" s="52">
        <v>2020</v>
      </c>
      <c r="B13895" s="53" t="str">
        <f t="shared" si="434"/>
        <v>2020_MN5</v>
      </c>
      <c r="C13895" t="s">
        <v>376</v>
      </c>
      <c r="D13895" t="s">
        <v>503</v>
      </c>
      <c r="E13895" s="53" t="str">
        <f t="shared" si="435"/>
        <v>2020_MNBENTON</v>
      </c>
      <c r="F13895">
        <v>510400</v>
      </c>
      <c r="G13895" s="53">
        <f t="array" ref="G13895">SUM(IF(A13895=A$5:A13895,IF(C13895=C$5:C13895,1,0),0))</f>
        <v>5</v>
      </c>
    </row>
    <row r="13896" spans="1:7" x14ac:dyDescent="0.25">
      <c r="A13896" s="52">
        <v>2020</v>
      </c>
      <c r="B13896" s="53" t="str">
        <f t="shared" si="434"/>
        <v>2020_MN6</v>
      </c>
      <c r="C13896" t="s">
        <v>376</v>
      </c>
      <c r="D13896" t="s">
        <v>1185</v>
      </c>
      <c r="E13896" s="53" t="str">
        <f t="shared" si="435"/>
        <v>2020_MNBIG STONE</v>
      </c>
      <c r="F13896">
        <v>510400</v>
      </c>
      <c r="G13896" s="53">
        <f t="array" ref="G13896">SUM(IF(A13896=A$5:A13896,IF(C13896=C$5:C13896,1,0),0))</f>
        <v>6</v>
      </c>
    </row>
    <row r="13897" spans="1:7" x14ac:dyDescent="0.25">
      <c r="A13897" s="52">
        <v>2020</v>
      </c>
      <c r="B13897" s="53" t="str">
        <f t="shared" si="434"/>
        <v>2020_MN7</v>
      </c>
      <c r="C13897" t="s">
        <v>376</v>
      </c>
      <c r="D13897" t="s">
        <v>1186</v>
      </c>
      <c r="E13897" s="53" t="str">
        <f t="shared" si="435"/>
        <v>2020_MNBLUE EARTH</v>
      </c>
      <c r="F13897">
        <v>510400</v>
      </c>
      <c r="G13897" s="53">
        <f t="array" ref="G13897">SUM(IF(A13897=A$5:A13897,IF(C13897=C$5:C13897,1,0),0))</f>
        <v>7</v>
      </c>
    </row>
    <row r="13898" spans="1:7" x14ac:dyDescent="0.25">
      <c r="A13898" s="52">
        <v>2020</v>
      </c>
      <c r="B13898" s="53" t="str">
        <f t="shared" si="434"/>
        <v>2020_MN8</v>
      </c>
      <c r="C13898" t="s">
        <v>376</v>
      </c>
      <c r="D13898" t="s">
        <v>808</v>
      </c>
      <c r="E13898" s="53" t="str">
        <f t="shared" si="435"/>
        <v>2020_MNBROWN</v>
      </c>
      <c r="F13898">
        <v>510400</v>
      </c>
      <c r="G13898" s="53">
        <f t="array" ref="G13898">SUM(IF(A13898=A$5:A13898,IF(C13898=C$5:C13898,1,0),0))</f>
        <v>8</v>
      </c>
    </row>
    <row r="13899" spans="1:7" x14ac:dyDescent="0.25">
      <c r="A13899" s="52">
        <v>2020</v>
      </c>
      <c r="B13899" s="53" t="str">
        <f t="shared" si="434"/>
        <v>2020_MN9</v>
      </c>
      <c r="C13899" t="s">
        <v>376</v>
      </c>
      <c r="D13899" t="s">
        <v>1187</v>
      </c>
      <c r="E13899" s="53" t="str">
        <f t="shared" si="435"/>
        <v>2020_MNCARLTON</v>
      </c>
      <c r="F13899">
        <v>510400</v>
      </c>
      <c r="G13899" s="53">
        <f t="array" ref="G13899">SUM(IF(A13899=A$5:A13899,IF(C13899=C$5:C13899,1,0),0))</f>
        <v>9</v>
      </c>
    </row>
    <row r="13900" spans="1:7" x14ac:dyDescent="0.25">
      <c r="A13900" s="52">
        <v>2020</v>
      </c>
      <c r="B13900" s="53" t="str">
        <f t="shared" si="434"/>
        <v>2020_MN10</v>
      </c>
      <c r="C13900" t="s">
        <v>376</v>
      </c>
      <c r="D13900" t="s">
        <v>1188</v>
      </c>
      <c r="E13900" s="53" t="str">
        <f t="shared" si="435"/>
        <v>2020_MNCARVER</v>
      </c>
      <c r="F13900">
        <v>510400</v>
      </c>
      <c r="G13900" s="53">
        <f t="array" ref="G13900">SUM(IF(A13900=A$5:A13900,IF(C13900=C$5:C13900,1,0),0))</f>
        <v>10</v>
      </c>
    </row>
    <row r="13901" spans="1:7" x14ac:dyDescent="0.25">
      <c r="A13901" s="52">
        <v>2020</v>
      </c>
      <c r="B13901" s="53" t="str">
        <f t="shared" si="434"/>
        <v>2020_MN11</v>
      </c>
      <c r="C13901" t="s">
        <v>376</v>
      </c>
      <c r="D13901" t="s">
        <v>810</v>
      </c>
      <c r="E13901" s="53" t="str">
        <f t="shared" si="435"/>
        <v>2020_MNCASS</v>
      </c>
      <c r="F13901">
        <v>510400</v>
      </c>
      <c r="G13901" s="53">
        <f t="array" ref="G13901">SUM(IF(A13901=A$5:A13901,IF(C13901=C$5:C13901,1,0),0))</f>
        <v>11</v>
      </c>
    </row>
    <row r="13902" spans="1:7" x14ac:dyDescent="0.25">
      <c r="A13902" s="52">
        <v>2020</v>
      </c>
      <c r="B13902" s="53" t="str">
        <f t="shared" si="434"/>
        <v>2020_MN12</v>
      </c>
      <c r="C13902" t="s">
        <v>376</v>
      </c>
      <c r="D13902" t="s">
        <v>1131</v>
      </c>
      <c r="E13902" s="53" t="str">
        <f t="shared" si="435"/>
        <v>2020_MNCHIPPEWA</v>
      </c>
      <c r="F13902">
        <v>510400</v>
      </c>
      <c r="G13902" s="53">
        <f t="array" ref="G13902">SUM(IF(A13902=A$5:A13902,IF(C13902=C$5:C13902,1,0),0))</f>
        <v>12</v>
      </c>
    </row>
    <row r="13903" spans="1:7" x14ac:dyDescent="0.25">
      <c r="A13903" s="52">
        <v>2020</v>
      </c>
      <c r="B13903" s="53" t="str">
        <f t="shared" si="434"/>
        <v>2020_MN13</v>
      </c>
      <c r="C13903" t="s">
        <v>376</v>
      </c>
      <c r="D13903" t="s">
        <v>1189</v>
      </c>
      <c r="E13903" s="53" t="str">
        <f t="shared" si="435"/>
        <v>2020_MNCHISAGO</v>
      </c>
      <c r="F13903">
        <v>510400</v>
      </c>
      <c r="G13903" s="53">
        <f t="array" ref="G13903">SUM(IF(A13903=A$5:A13903,IF(C13903=C$5:C13903,1,0),0))</f>
        <v>13</v>
      </c>
    </row>
    <row r="13904" spans="1:7" x14ac:dyDescent="0.25">
      <c r="A13904" s="52">
        <v>2020</v>
      </c>
      <c r="B13904" s="53" t="str">
        <f t="shared" si="434"/>
        <v>2020_MN14</v>
      </c>
      <c r="C13904" t="s">
        <v>376</v>
      </c>
      <c r="D13904" t="s">
        <v>439</v>
      </c>
      <c r="E13904" s="53" t="str">
        <f t="shared" si="435"/>
        <v>2020_MNCLAY</v>
      </c>
      <c r="F13904">
        <v>510400</v>
      </c>
      <c r="G13904" s="53">
        <f t="array" ref="G13904">SUM(IF(A13904=A$5:A13904,IF(C13904=C$5:C13904,1,0),0))</f>
        <v>14</v>
      </c>
    </row>
    <row r="13905" spans="1:7" x14ac:dyDescent="0.25">
      <c r="A13905" s="52">
        <v>2020</v>
      </c>
      <c r="B13905" s="53" t="str">
        <f t="shared" si="434"/>
        <v>2020_MN15</v>
      </c>
      <c r="C13905" t="s">
        <v>376</v>
      </c>
      <c r="D13905" t="s">
        <v>789</v>
      </c>
      <c r="E13905" s="53" t="str">
        <f t="shared" si="435"/>
        <v>2020_MNCLEARWATER</v>
      </c>
      <c r="F13905">
        <v>510400</v>
      </c>
      <c r="G13905" s="53">
        <f t="array" ref="G13905">SUM(IF(A13905=A$5:A13905,IF(C13905=C$5:C13905,1,0),0))</f>
        <v>15</v>
      </c>
    </row>
    <row r="13906" spans="1:7" x14ac:dyDescent="0.25">
      <c r="A13906" s="52">
        <v>2020</v>
      </c>
      <c r="B13906" s="53" t="str">
        <f t="shared" si="434"/>
        <v>2020_MN16</v>
      </c>
      <c r="C13906" t="s">
        <v>376</v>
      </c>
      <c r="D13906" t="s">
        <v>697</v>
      </c>
      <c r="E13906" s="53" t="str">
        <f t="shared" si="435"/>
        <v>2020_MNCOOK</v>
      </c>
      <c r="F13906">
        <v>510400</v>
      </c>
      <c r="G13906" s="53">
        <f t="array" ref="G13906">SUM(IF(A13906=A$5:A13906,IF(C13906=C$5:C13906,1,0),0))</f>
        <v>16</v>
      </c>
    </row>
    <row r="13907" spans="1:7" x14ac:dyDescent="0.25">
      <c r="A13907" s="52">
        <v>2020</v>
      </c>
      <c r="B13907" s="53" t="str">
        <f t="shared" si="434"/>
        <v>2020_MN17</v>
      </c>
      <c r="C13907" t="s">
        <v>376</v>
      </c>
      <c r="D13907" t="s">
        <v>1190</v>
      </c>
      <c r="E13907" s="53" t="str">
        <f t="shared" si="435"/>
        <v>2020_MNCOTTONWOOD</v>
      </c>
      <c r="F13907">
        <v>510400</v>
      </c>
      <c r="G13907" s="53">
        <f t="array" ref="G13907">SUM(IF(A13907=A$5:A13907,IF(C13907=C$5:C13907,1,0),0))</f>
        <v>17</v>
      </c>
    </row>
    <row r="13908" spans="1:7" x14ac:dyDescent="0.25">
      <c r="A13908" s="52">
        <v>2020</v>
      </c>
      <c r="B13908" s="53" t="str">
        <f t="shared" si="434"/>
        <v>2020_MN18</v>
      </c>
      <c r="C13908" t="s">
        <v>376</v>
      </c>
      <c r="D13908" t="s">
        <v>1191</v>
      </c>
      <c r="E13908" s="53" t="str">
        <f t="shared" si="435"/>
        <v>2020_MNCROW WING</v>
      </c>
      <c r="F13908">
        <v>510400</v>
      </c>
      <c r="G13908" s="53">
        <f t="array" ref="G13908">SUM(IF(A13908=A$5:A13908,IF(C13908=C$5:C13908,1,0),0))</f>
        <v>18</v>
      </c>
    </row>
    <row r="13909" spans="1:7" x14ac:dyDescent="0.25">
      <c r="A13909" s="52">
        <v>2020</v>
      </c>
      <c r="B13909" s="53" t="str">
        <f t="shared" si="434"/>
        <v>2020_MN19</v>
      </c>
      <c r="C13909" t="s">
        <v>376</v>
      </c>
      <c r="D13909" t="s">
        <v>1192</v>
      </c>
      <c r="E13909" s="53" t="str">
        <f t="shared" si="435"/>
        <v>2020_MNDAKOTA</v>
      </c>
      <c r="F13909">
        <v>510400</v>
      </c>
      <c r="G13909" s="53">
        <f t="array" ref="G13909">SUM(IF(A13909=A$5:A13909,IF(C13909=C$5:C13909,1,0),0))</f>
        <v>19</v>
      </c>
    </row>
    <row r="13910" spans="1:7" x14ac:dyDescent="0.25">
      <c r="A13910" s="52">
        <v>2020</v>
      </c>
      <c r="B13910" s="53" t="str">
        <f t="shared" si="434"/>
        <v>2020_MN20</v>
      </c>
      <c r="C13910" t="s">
        <v>376</v>
      </c>
      <c r="D13910" t="s">
        <v>704</v>
      </c>
      <c r="E13910" s="53" t="str">
        <f t="shared" si="435"/>
        <v>2020_MNDODGE</v>
      </c>
      <c r="F13910">
        <v>510400</v>
      </c>
      <c r="G13910" s="53">
        <f t="array" ref="G13910">SUM(IF(A13910=A$5:A13910,IF(C13910=C$5:C13910,1,0),0))</f>
        <v>20</v>
      </c>
    </row>
    <row r="13911" spans="1:7" x14ac:dyDescent="0.25">
      <c r="A13911" s="52">
        <v>2020</v>
      </c>
      <c r="B13911" s="53" t="str">
        <f t="shared" si="434"/>
        <v>2020_MN21</v>
      </c>
      <c r="C13911" t="s">
        <v>376</v>
      </c>
      <c r="D13911" t="s">
        <v>190</v>
      </c>
      <c r="E13911" s="53" t="str">
        <f t="shared" si="435"/>
        <v>2020_MNDOUGLAS</v>
      </c>
      <c r="F13911">
        <v>510400</v>
      </c>
      <c r="G13911" s="53">
        <f t="array" ref="G13911">SUM(IF(A13911=A$5:A13911,IF(C13911=C$5:C13911,1,0),0))</f>
        <v>21</v>
      </c>
    </row>
    <row r="13912" spans="1:7" x14ac:dyDescent="0.25">
      <c r="A13912" s="52">
        <v>2020</v>
      </c>
      <c r="B13912" s="53" t="str">
        <f t="shared" si="434"/>
        <v>2020_MN22</v>
      </c>
      <c r="C13912" t="s">
        <v>376</v>
      </c>
      <c r="D13912" t="s">
        <v>1193</v>
      </c>
      <c r="E13912" s="53" t="str">
        <f t="shared" si="435"/>
        <v>2020_MNFARIBAULT</v>
      </c>
      <c r="F13912">
        <v>510400</v>
      </c>
      <c r="G13912" s="53">
        <f t="array" ref="G13912">SUM(IF(A13912=A$5:A13912,IF(C13912=C$5:C13912,1,0),0))</f>
        <v>22</v>
      </c>
    </row>
    <row r="13913" spans="1:7" x14ac:dyDescent="0.25">
      <c r="A13913" s="52">
        <v>2020</v>
      </c>
      <c r="B13913" s="53" t="str">
        <f t="shared" si="434"/>
        <v>2020_MN23</v>
      </c>
      <c r="C13913" t="s">
        <v>376</v>
      </c>
      <c r="D13913" t="s">
        <v>1194</v>
      </c>
      <c r="E13913" s="53" t="str">
        <f t="shared" si="435"/>
        <v>2020_MNFILLMORE</v>
      </c>
      <c r="F13913">
        <v>510400</v>
      </c>
      <c r="G13913" s="53">
        <f t="array" ref="G13913">SUM(IF(A13913=A$5:A13913,IF(C13913=C$5:C13913,1,0),0))</f>
        <v>23</v>
      </c>
    </row>
    <row r="13914" spans="1:7" x14ac:dyDescent="0.25">
      <c r="A13914" s="52">
        <v>2020</v>
      </c>
      <c r="B13914" s="53" t="str">
        <f t="shared" si="434"/>
        <v>2020_MN24</v>
      </c>
      <c r="C13914" t="s">
        <v>376</v>
      </c>
      <c r="D13914" t="s">
        <v>1195</v>
      </c>
      <c r="E13914" s="53" t="str">
        <f t="shared" si="435"/>
        <v>2020_MNFREEBORN</v>
      </c>
      <c r="F13914">
        <v>510400</v>
      </c>
      <c r="G13914" s="53">
        <f t="array" ref="G13914">SUM(IF(A13914=A$5:A13914,IF(C13914=C$5:C13914,1,0),0))</f>
        <v>24</v>
      </c>
    </row>
    <row r="13915" spans="1:7" x14ac:dyDescent="0.25">
      <c r="A13915" s="52">
        <v>2020</v>
      </c>
      <c r="B13915" s="53" t="str">
        <f t="shared" si="434"/>
        <v>2020_MN25</v>
      </c>
      <c r="C13915" t="s">
        <v>376</v>
      </c>
      <c r="D13915" t="s">
        <v>1196</v>
      </c>
      <c r="E13915" s="53" t="str">
        <f t="shared" si="435"/>
        <v>2020_MNGOODHUE</v>
      </c>
      <c r="F13915">
        <v>510400</v>
      </c>
      <c r="G13915" s="53">
        <f t="array" ref="G13915">SUM(IF(A13915=A$5:A13915,IF(C13915=C$5:C13915,1,0),0))</f>
        <v>25</v>
      </c>
    </row>
    <row r="13916" spans="1:7" x14ac:dyDescent="0.25">
      <c r="A13916" s="52">
        <v>2020</v>
      </c>
      <c r="B13916" s="53" t="str">
        <f t="shared" si="434"/>
        <v>2020_MN26</v>
      </c>
      <c r="C13916" t="s">
        <v>376</v>
      </c>
      <c r="D13916" t="s">
        <v>520</v>
      </c>
      <c r="E13916" s="53" t="str">
        <f t="shared" si="435"/>
        <v>2020_MNGRANT</v>
      </c>
      <c r="F13916">
        <v>510400</v>
      </c>
      <c r="G13916" s="53">
        <f t="array" ref="G13916">SUM(IF(A13916=A$5:A13916,IF(C13916=C$5:C13916,1,0),0))</f>
        <v>26</v>
      </c>
    </row>
    <row r="13917" spans="1:7" x14ac:dyDescent="0.25">
      <c r="A13917" s="52">
        <v>2020</v>
      </c>
      <c r="B13917" s="53" t="str">
        <f t="shared" si="434"/>
        <v>2020_MN27</v>
      </c>
      <c r="C13917" t="s">
        <v>376</v>
      </c>
      <c r="D13917" t="s">
        <v>1197</v>
      </c>
      <c r="E13917" s="53" t="str">
        <f t="shared" si="435"/>
        <v>2020_MNHENNEPIN</v>
      </c>
      <c r="F13917">
        <v>510400</v>
      </c>
      <c r="G13917" s="53">
        <f t="array" ref="G13917">SUM(IF(A13917=A$5:A13917,IF(C13917=C$5:C13917,1,0),0))</f>
        <v>27</v>
      </c>
    </row>
    <row r="13918" spans="1:7" x14ac:dyDescent="0.25">
      <c r="A13918" s="52">
        <v>2020</v>
      </c>
      <c r="B13918" s="53" t="str">
        <f t="shared" si="434"/>
        <v>2020_MN28</v>
      </c>
      <c r="C13918" t="s">
        <v>376</v>
      </c>
      <c r="D13918" t="s">
        <v>459</v>
      </c>
      <c r="E13918" s="53" t="str">
        <f t="shared" si="435"/>
        <v>2020_MNHOUSTON</v>
      </c>
      <c r="F13918">
        <v>510400</v>
      </c>
      <c r="G13918" s="53">
        <f t="array" ref="G13918">SUM(IF(A13918=A$5:A13918,IF(C13918=C$5:C13918,1,0),0))</f>
        <v>28</v>
      </c>
    </row>
    <row r="13919" spans="1:7" x14ac:dyDescent="0.25">
      <c r="A13919" s="52">
        <v>2020</v>
      </c>
      <c r="B13919" s="53" t="str">
        <f t="shared" si="434"/>
        <v>2020_MN29</v>
      </c>
      <c r="C13919" t="s">
        <v>376</v>
      </c>
      <c r="D13919" t="s">
        <v>1198</v>
      </c>
      <c r="E13919" s="53" t="str">
        <f t="shared" si="435"/>
        <v>2020_MNHUBBARD</v>
      </c>
      <c r="F13919">
        <v>510400</v>
      </c>
      <c r="G13919" s="53">
        <f t="array" ref="G13919">SUM(IF(A13919=A$5:A13919,IF(C13919=C$5:C13919,1,0),0))</f>
        <v>29</v>
      </c>
    </row>
    <row r="13920" spans="1:7" x14ac:dyDescent="0.25">
      <c r="A13920" s="52">
        <v>2020</v>
      </c>
      <c r="B13920" s="53" t="str">
        <f t="shared" si="434"/>
        <v>2020_MN30</v>
      </c>
      <c r="C13920" t="s">
        <v>376</v>
      </c>
      <c r="D13920" t="s">
        <v>1199</v>
      </c>
      <c r="E13920" s="53" t="str">
        <f t="shared" si="435"/>
        <v>2020_MNISANTI</v>
      </c>
      <c r="F13920">
        <v>510400</v>
      </c>
      <c r="G13920" s="53">
        <f t="array" ref="G13920">SUM(IF(A13920=A$5:A13920,IF(C13920=C$5:C13920,1,0),0))</f>
        <v>30</v>
      </c>
    </row>
    <row r="13921" spans="1:7" x14ac:dyDescent="0.25">
      <c r="A13921" s="52">
        <v>2020</v>
      </c>
      <c r="B13921" s="53" t="str">
        <f t="shared" si="434"/>
        <v>2020_MN31</v>
      </c>
      <c r="C13921" t="s">
        <v>376</v>
      </c>
      <c r="D13921" t="s">
        <v>1200</v>
      </c>
      <c r="E13921" s="53" t="str">
        <f t="shared" si="435"/>
        <v>2020_MNITASCA</v>
      </c>
      <c r="F13921">
        <v>510400</v>
      </c>
      <c r="G13921" s="53">
        <f t="array" ref="G13921">SUM(IF(A13921=A$5:A13921,IF(C13921=C$5:C13921,1,0),0))</f>
        <v>31</v>
      </c>
    </row>
    <row r="13922" spans="1:7" x14ac:dyDescent="0.25">
      <c r="A13922" s="52">
        <v>2020</v>
      </c>
      <c r="B13922" s="53" t="str">
        <f t="shared" ref="B13922:B13985" si="436">A13922&amp;"_"&amp;C13922&amp;G13922</f>
        <v>2020_MN32</v>
      </c>
      <c r="C13922" t="s">
        <v>376</v>
      </c>
      <c r="D13922" t="s">
        <v>460</v>
      </c>
      <c r="E13922" s="53" t="str">
        <f t="shared" si="435"/>
        <v>2020_MNJACKSON</v>
      </c>
      <c r="F13922">
        <v>510400</v>
      </c>
      <c r="G13922" s="53">
        <f t="array" ref="G13922">SUM(IF(A13922=A$5:A13922,IF(C13922=C$5:C13922,1,0),0))</f>
        <v>32</v>
      </c>
    </row>
    <row r="13923" spans="1:7" x14ac:dyDescent="0.25">
      <c r="A13923" s="52">
        <v>2020</v>
      </c>
      <c r="B13923" s="53" t="str">
        <f t="shared" si="436"/>
        <v>2020_MN33</v>
      </c>
      <c r="C13923" t="s">
        <v>376</v>
      </c>
      <c r="D13923" t="s">
        <v>1201</v>
      </c>
      <c r="E13923" s="53" t="str">
        <f t="shared" si="435"/>
        <v>2020_MNKANABEC</v>
      </c>
      <c r="F13923">
        <v>510400</v>
      </c>
      <c r="G13923" s="53">
        <f t="array" ref="G13923">SUM(IF(A13923=A$5:A13923,IF(C13923=C$5:C13923,1,0),0))</f>
        <v>33</v>
      </c>
    </row>
    <row r="13924" spans="1:7" x14ac:dyDescent="0.25">
      <c r="A13924" s="52">
        <v>2020</v>
      </c>
      <c r="B13924" s="53" t="str">
        <f t="shared" si="436"/>
        <v>2020_MN34</v>
      </c>
      <c r="C13924" t="s">
        <v>376</v>
      </c>
      <c r="D13924" t="s">
        <v>1202</v>
      </c>
      <c r="E13924" s="53" t="str">
        <f t="shared" si="435"/>
        <v>2020_MNKANDIYOHI</v>
      </c>
      <c r="F13924">
        <v>510400</v>
      </c>
      <c r="G13924" s="53">
        <f t="array" ref="G13924">SUM(IF(A13924=A$5:A13924,IF(C13924=C$5:C13924,1,0),0))</f>
        <v>34</v>
      </c>
    </row>
    <row r="13925" spans="1:7" x14ac:dyDescent="0.25">
      <c r="A13925" s="52">
        <v>2020</v>
      </c>
      <c r="B13925" s="53" t="str">
        <f t="shared" si="436"/>
        <v>2020_MN35</v>
      </c>
      <c r="C13925" t="s">
        <v>376</v>
      </c>
      <c r="D13925" t="s">
        <v>1203</v>
      </c>
      <c r="E13925" s="53" t="str">
        <f t="shared" si="435"/>
        <v>2020_MNKITTSON</v>
      </c>
      <c r="F13925">
        <v>510400</v>
      </c>
      <c r="G13925" s="53">
        <f t="array" ref="G13925">SUM(IF(A13925=A$5:A13925,IF(C13925=C$5:C13925,1,0),0))</f>
        <v>35</v>
      </c>
    </row>
    <row r="13926" spans="1:7" x14ac:dyDescent="0.25">
      <c r="A13926" s="52">
        <v>2020</v>
      </c>
      <c r="B13926" s="53" t="str">
        <f t="shared" si="436"/>
        <v>2020_MN36</v>
      </c>
      <c r="C13926" t="s">
        <v>376</v>
      </c>
      <c r="D13926" t="s">
        <v>1204</v>
      </c>
      <c r="E13926" s="53" t="str">
        <f t="shared" si="435"/>
        <v>2020_MNKOOCHICHING</v>
      </c>
      <c r="F13926">
        <v>510400</v>
      </c>
      <c r="G13926" s="53">
        <f t="array" ref="G13926">SUM(IF(A13926=A$5:A13926,IF(C13926=C$5:C13926,1,0),0))</f>
        <v>36</v>
      </c>
    </row>
    <row r="13927" spans="1:7" x14ac:dyDescent="0.25">
      <c r="A13927" s="52">
        <v>2020</v>
      </c>
      <c r="B13927" s="53" t="str">
        <f t="shared" si="436"/>
        <v>2020_MN37</v>
      </c>
      <c r="C13927" t="s">
        <v>376</v>
      </c>
      <c r="D13927" t="s">
        <v>1205</v>
      </c>
      <c r="E13927" s="53" t="str">
        <f t="shared" si="435"/>
        <v>2020_MNLAC QUI PARLE</v>
      </c>
      <c r="F13927">
        <v>510400</v>
      </c>
      <c r="G13927" s="53">
        <f t="array" ref="G13927">SUM(IF(A13927=A$5:A13927,IF(C13927=C$5:C13927,1,0),0))</f>
        <v>37</v>
      </c>
    </row>
    <row r="13928" spans="1:7" x14ac:dyDescent="0.25">
      <c r="A13928" s="52">
        <v>2020</v>
      </c>
      <c r="B13928" s="53" t="str">
        <f t="shared" si="436"/>
        <v>2020_MN38</v>
      </c>
      <c r="C13928" t="s">
        <v>376</v>
      </c>
      <c r="D13928" t="s">
        <v>197</v>
      </c>
      <c r="E13928" s="53" t="str">
        <f t="shared" si="435"/>
        <v>2020_MNLAKE</v>
      </c>
      <c r="F13928">
        <v>510400</v>
      </c>
      <c r="G13928" s="53">
        <f t="array" ref="G13928">SUM(IF(A13928=A$5:A13928,IF(C13928=C$5:C13928,1,0),0))</f>
        <v>38</v>
      </c>
    </row>
    <row r="13929" spans="1:7" x14ac:dyDescent="0.25">
      <c r="A13929" s="52">
        <v>2020</v>
      </c>
      <c r="B13929" s="53" t="str">
        <f t="shared" si="436"/>
        <v>2020_MN39</v>
      </c>
      <c r="C13929" t="s">
        <v>376</v>
      </c>
      <c r="D13929" t="s">
        <v>2161</v>
      </c>
      <c r="E13929" s="53" t="str">
        <f t="shared" si="435"/>
        <v>2020_MNLAKE OF THE WOODS</v>
      </c>
      <c r="F13929">
        <v>510400</v>
      </c>
      <c r="G13929" s="53">
        <f t="array" ref="G13929">SUM(IF(A13929=A$5:A13929,IF(C13929=C$5:C13929,1,0),0))</f>
        <v>39</v>
      </c>
    </row>
    <row r="13930" spans="1:7" x14ac:dyDescent="0.25">
      <c r="A13930" s="52">
        <v>2020</v>
      </c>
      <c r="B13930" s="53" t="str">
        <f t="shared" si="436"/>
        <v>2020_MN40</v>
      </c>
      <c r="C13930" t="s">
        <v>376</v>
      </c>
      <c r="D13930" t="s">
        <v>1207</v>
      </c>
      <c r="E13930" s="53" t="str">
        <f t="shared" si="435"/>
        <v>2020_MNLE SUEUR</v>
      </c>
      <c r="F13930">
        <v>510400</v>
      </c>
      <c r="G13930" s="53">
        <f t="array" ref="G13930">SUM(IF(A13930=A$5:A13930,IF(C13930=C$5:C13930,1,0),0))</f>
        <v>40</v>
      </c>
    </row>
    <row r="13931" spans="1:7" x14ac:dyDescent="0.25">
      <c r="A13931" s="52">
        <v>2020</v>
      </c>
      <c r="B13931" s="53" t="str">
        <f t="shared" si="436"/>
        <v>2020_MN41</v>
      </c>
      <c r="C13931" t="s">
        <v>376</v>
      </c>
      <c r="D13931" t="s">
        <v>221</v>
      </c>
      <c r="E13931" s="53" t="str">
        <f t="shared" si="435"/>
        <v>2020_MNLINCOLN</v>
      </c>
      <c r="F13931">
        <v>510400</v>
      </c>
      <c r="G13931" s="53">
        <f t="array" ref="G13931">SUM(IF(A13931=A$5:A13931,IF(C13931=C$5:C13931,1,0),0))</f>
        <v>41</v>
      </c>
    </row>
    <row r="13932" spans="1:7" x14ac:dyDescent="0.25">
      <c r="A13932" s="52">
        <v>2020</v>
      </c>
      <c r="B13932" s="53" t="str">
        <f t="shared" si="436"/>
        <v>2020_MN42</v>
      </c>
      <c r="C13932" t="s">
        <v>376</v>
      </c>
      <c r="D13932" t="s">
        <v>919</v>
      </c>
      <c r="E13932" s="53" t="str">
        <f t="shared" si="435"/>
        <v>2020_MNLYON</v>
      </c>
      <c r="F13932">
        <v>510400</v>
      </c>
      <c r="G13932" s="53">
        <f t="array" ref="G13932">SUM(IF(A13932=A$5:A13932,IF(C13932=C$5:C13932,1,0),0))</f>
        <v>42</v>
      </c>
    </row>
    <row r="13933" spans="1:7" x14ac:dyDescent="0.25">
      <c r="A13933" s="52">
        <v>2020</v>
      </c>
      <c r="B13933" s="53" t="str">
        <f t="shared" si="436"/>
        <v>2020_MN43</v>
      </c>
      <c r="C13933" t="s">
        <v>376</v>
      </c>
      <c r="D13933" t="s">
        <v>1208</v>
      </c>
      <c r="E13933" s="53" t="str">
        <f t="shared" si="435"/>
        <v>2020_MNMCLEOD</v>
      </c>
      <c r="F13933">
        <v>510400</v>
      </c>
      <c r="G13933" s="53">
        <f t="array" ref="G13933">SUM(IF(A13933=A$5:A13933,IF(C13933=C$5:C13933,1,0),0))</f>
        <v>43</v>
      </c>
    </row>
    <row r="13934" spans="1:7" x14ac:dyDescent="0.25">
      <c r="A13934" s="52">
        <v>2020</v>
      </c>
      <c r="B13934" s="53" t="str">
        <f t="shared" si="436"/>
        <v>2020_MN44</v>
      </c>
      <c r="C13934" t="s">
        <v>376</v>
      </c>
      <c r="D13934" t="s">
        <v>1209</v>
      </c>
      <c r="E13934" s="53" t="str">
        <f t="shared" si="435"/>
        <v>2020_MNMAHNOMEN</v>
      </c>
      <c r="F13934">
        <v>510400</v>
      </c>
      <c r="G13934" s="53">
        <f t="array" ref="G13934">SUM(IF(A13934=A$5:A13934,IF(C13934=C$5:C13934,1,0),0))</f>
        <v>44</v>
      </c>
    </row>
    <row r="13935" spans="1:7" x14ac:dyDescent="0.25">
      <c r="A13935" s="52">
        <v>2020</v>
      </c>
      <c r="B13935" s="53" t="str">
        <f t="shared" si="436"/>
        <v>2020_MN45</v>
      </c>
      <c r="C13935" t="s">
        <v>376</v>
      </c>
      <c r="D13935" t="s">
        <v>470</v>
      </c>
      <c r="E13935" s="53" t="str">
        <f t="shared" si="435"/>
        <v>2020_MNMARSHALL</v>
      </c>
      <c r="F13935">
        <v>510400</v>
      </c>
      <c r="G13935" s="53">
        <f t="array" ref="G13935">SUM(IF(A13935=A$5:A13935,IF(C13935=C$5:C13935,1,0),0))</f>
        <v>45</v>
      </c>
    </row>
    <row r="13936" spans="1:7" x14ac:dyDescent="0.25">
      <c r="A13936" s="52">
        <v>2020</v>
      </c>
      <c r="B13936" s="53" t="str">
        <f t="shared" si="436"/>
        <v>2020_MN46</v>
      </c>
      <c r="C13936" t="s">
        <v>376</v>
      </c>
      <c r="D13936" t="s">
        <v>654</v>
      </c>
      <c r="E13936" s="53" t="str">
        <f t="shared" si="435"/>
        <v>2020_MNMARTIN</v>
      </c>
      <c r="F13936">
        <v>510400</v>
      </c>
      <c r="G13936" s="53">
        <f t="array" ref="G13936">SUM(IF(A13936=A$5:A13936,IF(C13936=C$5:C13936,1,0),0))</f>
        <v>46</v>
      </c>
    </row>
    <row r="13937" spans="1:7" x14ac:dyDescent="0.25">
      <c r="A13937" s="52">
        <v>2020</v>
      </c>
      <c r="B13937" s="53" t="str">
        <f t="shared" si="436"/>
        <v>2020_MN47</v>
      </c>
      <c r="C13937" t="s">
        <v>376</v>
      </c>
      <c r="D13937" t="s">
        <v>1210</v>
      </c>
      <c r="E13937" s="53" t="str">
        <f t="shared" si="435"/>
        <v>2020_MNMEEKER</v>
      </c>
      <c r="F13937">
        <v>510400</v>
      </c>
      <c r="G13937" s="53">
        <f t="array" ref="G13937">SUM(IF(A13937=A$5:A13937,IF(C13937=C$5:C13937,1,0),0))</f>
        <v>47</v>
      </c>
    </row>
    <row r="13938" spans="1:7" x14ac:dyDescent="0.25">
      <c r="A13938" s="52">
        <v>2020</v>
      </c>
      <c r="B13938" s="53" t="str">
        <f t="shared" si="436"/>
        <v>2020_MN48</v>
      </c>
      <c r="C13938" t="s">
        <v>376</v>
      </c>
      <c r="D13938" t="s">
        <v>1211</v>
      </c>
      <c r="E13938" s="53" t="str">
        <f t="shared" si="435"/>
        <v>2020_MNMILLE LACS</v>
      </c>
      <c r="F13938">
        <v>510400</v>
      </c>
      <c r="G13938" s="53">
        <f t="array" ref="G13938">SUM(IF(A13938=A$5:A13938,IF(C13938=C$5:C13938,1,0),0))</f>
        <v>48</v>
      </c>
    </row>
    <row r="13939" spans="1:7" x14ac:dyDescent="0.25">
      <c r="A13939" s="52">
        <v>2020</v>
      </c>
      <c r="B13939" s="53" t="str">
        <f t="shared" si="436"/>
        <v>2020_MN49</v>
      </c>
      <c r="C13939" t="s">
        <v>376</v>
      </c>
      <c r="D13939" t="s">
        <v>1212</v>
      </c>
      <c r="E13939" s="53" t="str">
        <f t="shared" si="435"/>
        <v>2020_MNMORRISON</v>
      </c>
      <c r="F13939">
        <v>510400</v>
      </c>
      <c r="G13939" s="53">
        <f t="array" ref="G13939">SUM(IF(A13939=A$5:A13939,IF(C13939=C$5:C13939,1,0),0))</f>
        <v>49</v>
      </c>
    </row>
    <row r="13940" spans="1:7" x14ac:dyDescent="0.25">
      <c r="A13940" s="52">
        <v>2020</v>
      </c>
      <c r="B13940" s="53" t="str">
        <f t="shared" si="436"/>
        <v>2020_MN50</v>
      </c>
      <c r="C13940" t="s">
        <v>376</v>
      </c>
      <c r="D13940" t="s">
        <v>1213</v>
      </c>
      <c r="E13940" s="53" t="str">
        <f t="shared" si="435"/>
        <v>2020_MNMOWER</v>
      </c>
      <c r="F13940">
        <v>510400</v>
      </c>
      <c r="G13940" s="53">
        <f t="array" ref="G13940">SUM(IF(A13940=A$5:A13940,IF(C13940=C$5:C13940,1,0),0))</f>
        <v>50</v>
      </c>
    </row>
    <row r="13941" spans="1:7" x14ac:dyDescent="0.25">
      <c r="A13941" s="52">
        <v>2020</v>
      </c>
      <c r="B13941" s="53" t="str">
        <f t="shared" si="436"/>
        <v>2020_MN51</v>
      </c>
      <c r="C13941" t="s">
        <v>376</v>
      </c>
      <c r="D13941" t="s">
        <v>741</v>
      </c>
      <c r="E13941" s="53" t="str">
        <f t="shared" si="435"/>
        <v>2020_MNMURRAY</v>
      </c>
      <c r="F13941">
        <v>510400</v>
      </c>
      <c r="G13941" s="53">
        <f t="array" ref="G13941">SUM(IF(A13941=A$5:A13941,IF(C13941=C$5:C13941,1,0),0))</f>
        <v>51</v>
      </c>
    </row>
    <row r="13942" spans="1:7" x14ac:dyDescent="0.25">
      <c r="A13942" s="52">
        <v>2020</v>
      </c>
      <c r="B13942" s="53" t="str">
        <f t="shared" si="436"/>
        <v>2020_MN52</v>
      </c>
      <c r="C13942" t="s">
        <v>376</v>
      </c>
      <c r="D13942" t="s">
        <v>1214</v>
      </c>
      <c r="E13942" s="53" t="str">
        <f t="shared" si="435"/>
        <v>2020_MNNICOLLET</v>
      </c>
      <c r="F13942">
        <v>510400</v>
      </c>
      <c r="G13942" s="53">
        <f t="array" ref="G13942">SUM(IF(A13942=A$5:A13942,IF(C13942=C$5:C13942,1,0),0))</f>
        <v>52</v>
      </c>
    </row>
    <row r="13943" spans="1:7" x14ac:dyDescent="0.25">
      <c r="A13943" s="52">
        <v>2020</v>
      </c>
      <c r="B13943" s="53" t="str">
        <f t="shared" si="436"/>
        <v>2020_MN53</v>
      </c>
      <c r="C13943" t="s">
        <v>376</v>
      </c>
      <c r="D13943" t="s">
        <v>1215</v>
      </c>
      <c r="E13943" s="53" t="str">
        <f t="shared" si="435"/>
        <v>2020_MNNOBLES</v>
      </c>
      <c r="F13943">
        <v>510400</v>
      </c>
      <c r="G13943" s="53">
        <f t="array" ref="G13943">SUM(IF(A13943=A$5:A13943,IF(C13943=C$5:C13943,1,0),0))</f>
        <v>53</v>
      </c>
    </row>
    <row r="13944" spans="1:7" x14ac:dyDescent="0.25">
      <c r="A13944" s="52">
        <v>2020</v>
      </c>
      <c r="B13944" s="53" t="str">
        <f t="shared" si="436"/>
        <v>2020_MN54</v>
      </c>
      <c r="C13944" t="s">
        <v>376</v>
      </c>
      <c r="D13944" t="s">
        <v>1216</v>
      </c>
      <c r="E13944" s="53" t="str">
        <f t="shared" si="435"/>
        <v>2020_MNNORMAN</v>
      </c>
      <c r="F13944">
        <v>510400</v>
      </c>
      <c r="G13944" s="53">
        <f t="array" ref="G13944">SUM(IF(A13944=A$5:A13944,IF(C13944=C$5:C13944,1,0),0))</f>
        <v>54</v>
      </c>
    </row>
    <row r="13945" spans="1:7" x14ac:dyDescent="0.25">
      <c r="A13945" s="52">
        <v>2020</v>
      </c>
      <c r="B13945" s="53" t="str">
        <f t="shared" si="436"/>
        <v>2020_MN55</v>
      </c>
      <c r="C13945" t="s">
        <v>376</v>
      </c>
      <c r="D13945" t="s">
        <v>1217</v>
      </c>
      <c r="E13945" s="53" t="str">
        <f t="shared" si="435"/>
        <v>2020_MNOLMSTED</v>
      </c>
      <c r="F13945">
        <v>510400</v>
      </c>
      <c r="G13945" s="53">
        <f t="array" ref="G13945">SUM(IF(A13945=A$5:A13945,IF(C13945=C$5:C13945,1,0),0))</f>
        <v>55</v>
      </c>
    </row>
    <row r="13946" spans="1:7" x14ac:dyDescent="0.25">
      <c r="A13946" s="52">
        <v>2020</v>
      </c>
      <c r="B13946" s="53" t="str">
        <f t="shared" si="436"/>
        <v>2020_MN56</v>
      </c>
      <c r="C13946" t="s">
        <v>376</v>
      </c>
      <c r="D13946" t="s">
        <v>1218</v>
      </c>
      <c r="E13946" s="53" t="str">
        <f t="shared" si="435"/>
        <v>2020_MNOTTER TAIL</v>
      </c>
      <c r="F13946">
        <v>510400</v>
      </c>
      <c r="G13946" s="53">
        <f t="array" ref="G13946">SUM(IF(A13946=A$5:A13946,IF(C13946=C$5:C13946,1,0),0))</f>
        <v>56</v>
      </c>
    </row>
    <row r="13947" spans="1:7" x14ac:dyDescent="0.25">
      <c r="A13947" s="52">
        <v>2020</v>
      </c>
      <c r="B13947" s="53" t="str">
        <f t="shared" si="436"/>
        <v>2020_MN57</v>
      </c>
      <c r="C13947" t="s">
        <v>376</v>
      </c>
      <c r="D13947" t="s">
        <v>1219</v>
      </c>
      <c r="E13947" s="53" t="str">
        <f t="shared" si="435"/>
        <v>2020_MNPENNINGTON</v>
      </c>
      <c r="F13947">
        <v>510400</v>
      </c>
      <c r="G13947" s="53">
        <f t="array" ref="G13947">SUM(IF(A13947=A$5:A13947,IF(C13947=C$5:C13947,1,0),0))</f>
        <v>57</v>
      </c>
    </row>
    <row r="13948" spans="1:7" x14ac:dyDescent="0.25">
      <c r="A13948" s="52">
        <v>2020</v>
      </c>
      <c r="B13948" s="53" t="str">
        <f t="shared" si="436"/>
        <v>2020_MN58</v>
      </c>
      <c r="C13948" t="s">
        <v>376</v>
      </c>
      <c r="D13948" t="s">
        <v>1220</v>
      </c>
      <c r="E13948" s="53" t="str">
        <f t="shared" si="435"/>
        <v>2020_MNPINE</v>
      </c>
      <c r="F13948">
        <v>510400</v>
      </c>
      <c r="G13948" s="53">
        <f t="array" ref="G13948">SUM(IF(A13948=A$5:A13948,IF(C13948=C$5:C13948,1,0),0))</f>
        <v>58</v>
      </c>
    </row>
    <row r="13949" spans="1:7" x14ac:dyDescent="0.25">
      <c r="A13949" s="52">
        <v>2020</v>
      </c>
      <c r="B13949" s="53" t="str">
        <f t="shared" si="436"/>
        <v>2020_MN59</v>
      </c>
      <c r="C13949" t="s">
        <v>376</v>
      </c>
      <c r="D13949" t="s">
        <v>1221</v>
      </c>
      <c r="E13949" s="53" t="str">
        <f t="shared" si="435"/>
        <v>2020_MNPIPESTONE</v>
      </c>
      <c r="F13949">
        <v>510400</v>
      </c>
      <c r="G13949" s="53">
        <f t="array" ref="G13949">SUM(IF(A13949=A$5:A13949,IF(C13949=C$5:C13949,1,0),0))</f>
        <v>59</v>
      </c>
    </row>
    <row r="13950" spans="1:7" x14ac:dyDescent="0.25">
      <c r="A13950" s="52">
        <v>2020</v>
      </c>
      <c r="B13950" s="53" t="str">
        <f t="shared" si="436"/>
        <v>2020_MN60</v>
      </c>
      <c r="C13950" t="s">
        <v>376</v>
      </c>
      <c r="D13950" t="s">
        <v>535</v>
      </c>
      <c r="E13950" s="53" t="str">
        <f t="shared" si="435"/>
        <v>2020_MNPOLK</v>
      </c>
      <c r="F13950">
        <v>510400</v>
      </c>
      <c r="G13950" s="53">
        <f t="array" ref="G13950">SUM(IF(A13950=A$5:A13950,IF(C13950=C$5:C13950,1,0),0))</f>
        <v>60</v>
      </c>
    </row>
    <row r="13951" spans="1:7" x14ac:dyDescent="0.25">
      <c r="A13951" s="52">
        <v>2020</v>
      </c>
      <c r="B13951" s="53" t="str">
        <f t="shared" si="436"/>
        <v>2020_MN61</v>
      </c>
      <c r="C13951" t="s">
        <v>376</v>
      </c>
      <c r="D13951" t="s">
        <v>536</v>
      </c>
      <c r="E13951" s="53" t="str">
        <f t="shared" si="435"/>
        <v>2020_MNPOPE</v>
      </c>
      <c r="F13951">
        <v>510400</v>
      </c>
      <c r="G13951" s="53">
        <f t="array" ref="G13951">SUM(IF(A13951=A$5:A13951,IF(C13951=C$5:C13951,1,0),0))</f>
        <v>61</v>
      </c>
    </row>
    <row r="13952" spans="1:7" x14ac:dyDescent="0.25">
      <c r="A13952" s="52">
        <v>2020</v>
      </c>
      <c r="B13952" s="53" t="str">
        <f t="shared" si="436"/>
        <v>2020_MN62</v>
      </c>
      <c r="C13952" t="s">
        <v>376</v>
      </c>
      <c r="D13952" t="s">
        <v>1222</v>
      </c>
      <c r="E13952" s="53" t="str">
        <f t="shared" si="435"/>
        <v>2020_MNRAMSEY</v>
      </c>
      <c r="F13952">
        <v>510400</v>
      </c>
      <c r="G13952" s="53">
        <f t="array" ref="G13952">SUM(IF(A13952=A$5:A13952,IF(C13952=C$5:C13952,1,0),0))</f>
        <v>62</v>
      </c>
    </row>
    <row r="13953" spans="1:7" x14ac:dyDescent="0.25">
      <c r="A13953" s="52">
        <v>2020</v>
      </c>
      <c r="B13953" s="53" t="str">
        <f t="shared" si="436"/>
        <v>2020_MN63</v>
      </c>
      <c r="C13953" t="s">
        <v>376</v>
      </c>
      <c r="D13953" t="s">
        <v>1223</v>
      </c>
      <c r="E13953" s="53" t="str">
        <f t="shared" si="435"/>
        <v>2020_MNRED LAKE</v>
      </c>
      <c r="F13953">
        <v>510400</v>
      </c>
      <c r="G13953" s="53">
        <f t="array" ref="G13953">SUM(IF(A13953=A$5:A13953,IF(C13953=C$5:C13953,1,0),0))</f>
        <v>63</v>
      </c>
    </row>
    <row r="13954" spans="1:7" x14ac:dyDescent="0.25">
      <c r="A13954" s="52">
        <v>2020</v>
      </c>
      <c r="B13954" s="53" t="str">
        <f t="shared" si="436"/>
        <v>2020_MN64</v>
      </c>
      <c r="C13954" t="s">
        <v>376</v>
      </c>
      <c r="D13954" t="s">
        <v>1224</v>
      </c>
      <c r="E13954" s="53" t="str">
        <f t="shared" si="435"/>
        <v>2020_MNREDWOOD</v>
      </c>
      <c r="F13954">
        <v>510400</v>
      </c>
      <c r="G13954" s="53">
        <f t="array" ref="G13954">SUM(IF(A13954=A$5:A13954,IF(C13954=C$5:C13954,1,0),0))</f>
        <v>64</v>
      </c>
    </row>
    <row r="13955" spans="1:7" x14ac:dyDescent="0.25">
      <c r="A13955" s="52">
        <v>2020</v>
      </c>
      <c r="B13955" s="53" t="str">
        <f t="shared" si="436"/>
        <v>2020_MN65</v>
      </c>
      <c r="C13955" t="s">
        <v>376</v>
      </c>
      <c r="D13955" t="s">
        <v>1225</v>
      </c>
      <c r="E13955" s="53" t="str">
        <f t="shared" si="435"/>
        <v>2020_MNRENVILLE</v>
      </c>
      <c r="F13955">
        <v>510400</v>
      </c>
      <c r="G13955" s="53">
        <f t="array" ref="G13955">SUM(IF(A13955=A$5:A13955,IF(C13955=C$5:C13955,1,0),0))</f>
        <v>65</v>
      </c>
    </row>
    <row r="13956" spans="1:7" x14ac:dyDescent="0.25">
      <c r="A13956" s="52">
        <v>2020</v>
      </c>
      <c r="B13956" s="53" t="str">
        <f t="shared" si="436"/>
        <v>2020_MN66</v>
      </c>
      <c r="C13956" t="s">
        <v>376</v>
      </c>
      <c r="D13956" t="s">
        <v>986</v>
      </c>
      <c r="E13956" s="53" t="str">
        <f t="shared" si="435"/>
        <v>2020_MNRICE</v>
      </c>
      <c r="F13956">
        <v>510400</v>
      </c>
      <c r="G13956" s="53">
        <f t="array" ref="G13956">SUM(IF(A13956=A$5:A13956,IF(C13956=C$5:C13956,1,0),0))</f>
        <v>66</v>
      </c>
    </row>
    <row r="13957" spans="1:7" x14ac:dyDescent="0.25">
      <c r="A13957" s="52">
        <v>2020</v>
      </c>
      <c r="B13957" s="53" t="str">
        <f t="shared" si="436"/>
        <v>2020_MN67</v>
      </c>
      <c r="C13957" t="s">
        <v>376</v>
      </c>
      <c r="D13957" t="s">
        <v>1226</v>
      </c>
      <c r="E13957" s="53" t="str">
        <f t="shared" si="435"/>
        <v>2020_MNROCK</v>
      </c>
      <c r="F13957">
        <v>510400</v>
      </c>
      <c r="G13957" s="53">
        <f t="array" ref="G13957">SUM(IF(A13957=A$5:A13957,IF(C13957=C$5:C13957,1,0),0))</f>
        <v>67</v>
      </c>
    </row>
    <row r="13958" spans="1:7" x14ac:dyDescent="0.25">
      <c r="A13958" s="52">
        <v>2020</v>
      </c>
      <c r="B13958" s="53" t="str">
        <f t="shared" si="436"/>
        <v>2020_MN68</v>
      </c>
      <c r="C13958" t="s">
        <v>376</v>
      </c>
      <c r="D13958" t="s">
        <v>1227</v>
      </c>
      <c r="E13958" s="53" t="str">
        <f t="shared" ref="E13958:E14021" si="437">A13958&amp;"_"&amp;C13958&amp;D13958</f>
        <v>2020_MNROSEAU</v>
      </c>
      <c r="F13958">
        <v>510400</v>
      </c>
      <c r="G13958" s="53">
        <f t="array" ref="G13958">SUM(IF(A13958=A$5:A13958,IF(C13958=C$5:C13958,1,0),0))</f>
        <v>68</v>
      </c>
    </row>
    <row r="13959" spans="1:7" x14ac:dyDescent="0.25">
      <c r="A13959" s="52">
        <v>2020</v>
      </c>
      <c r="B13959" s="53" t="str">
        <f t="shared" si="436"/>
        <v>2020_MN69</v>
      </c>
      <c r="C13959" t="s">
        <v>376</v>
      </c>
      <c r="D13959" t="s">
        <v>1228</v>
      </c>
      <c r="E13959" s="53" t="str">
        <f t="shared" si="437"/>
        <v>2020_MNST. LOUIS</v>
      </c>
      <c r="F13959">
        <v>510400</v>
      </c>
      <c r="G13959" s="53">
        <f t="array" ref="G13959">SUM(IF(A13959=A$5:A13959,IF(C13959=C$5:C13959,1,0),0))</f>
        <v>69</v>
      </c>
    </row>
    <row r="13960" spans="1:7" x14ac:dyDescent="0.25">
      <c r="A13960" s="52">
        <v>2020</v>
      </c>
      <c r="B13960" s="53" t="str">
        <f t="shared" si="436"/>
        <v>2020_MN70</v>
      </c>
      <c r="C13960" t="s">
        <v>376</v>
      </c>
      <c r="D13960" t="s">
        <v>541</v>
      </c>
      <c r="E13960" s="53" t="str">
        <f t="shared" si="437"/>
        <v>2020_MNSCOTT</v>
      </c>
      <c r="F13960">
        <v>510400</v>
      </c>
      <c r="G13960" s="53">
        <f t="array" ref="G13960">SUM(IF(A13960=A$5:A13960,IF(C13960=C$5:C13960,1,0),0))</f>
        <v>70</v>
      </c>
    </row>
    <row r="13961" spans="1:7" x14ac:dyDescent="0.25">
      <c r="A13961" s="52">
        <v>2020</v>
      </c>
      <c r="B13961" s="53" t="str">
        <f t="shared" si="436"/>
        <v>2020_MN71</v>
      </c>
      <c r="C13961" t="s">
        <v>376</v>
      </c>
      <c r="D13961" t="s">
        <v>1229</v>
      </c>
      <c r="E13961" s="53" t="str">
        <f t="shared" si="437"/>
        <v>2020_MNSHERBURNE</v>
      </c>
      <c r="F13961">
        <v>510400</v>
      </c>
      <c r="G13961" s="53">
        <f t="array" ref="G13961">SUM(IF(A13961=A$5:A13961,IF(C13961=C$5:C13961,1,0),0))</f>
        <v>71</v>
      </c>
    </row>
    <row r="13962" spans="1:7" x14ac:dyDescent="0.25">
      <c r="A13962" s="52">
        <v>2020</v>
      </c>
      <c r="B13962" s="53" t="str">
        <f t="shared" si="436"/>
        <v>2020_MN72</v>
      </c>
      <c r="C13962" t="s">
        <v>376</v>
      </c>
      <c r="D13962" t="s">
        <v>1230</v>
      </c>
      <c r="E13962" s="53" t="str">
        <f t="shared" si="437"/>
        <v>2020_MNSIBLEY</v>
      </c>
      <c r="F13962">
        <v>510400</v>
      </c>
      <c r="G13962" s="53">
        <f t="array" ref="G13962">SUM(IF(A13962=A$5:A13962,IF(C13962=C$5:C13962,1,0),0))</f>
        <v>72</v>
      </c>
    </row>
    <row r="13963" spans="1:7" x14ac:dyDescent="0.25">
      <c r="A13963" s="52">
        <v>2020</v>
      </c>
      <c r="B13963" s="53" t="str">
        <f t="shared" si="436"/>
        <v>2020_MN73</v>
      </c>
      <c r="C13963" t="s">
        <v>376</v>
      </c>
      <c r="D13963" t="s">
        <v>1231</v>
      </c>
      <c r="E13963" s="53" t="str">
        <f t="shared" si="437"/>
        <v>2020_MNSTEARNS</v>
      </c>
      <c r="F13963">
        <v>510400</v>
      </c>
      <c r="G13963" s="53">
        <f t="array" ref="G13963">SUM(IF(A13963=A$5:A13963,IF(C13963=C$5:C13963,1,0),0))</f>
        <v>73</v>
      </c>
    </row>
    <row r="13964" spans="1:7" x14ac:dyDescent="0.25">
      <c r="A13964" s="52">
        <v>2020</v>
      </c>
      <c r="B13964" s="53" t="str">
        <f t="shared" si="436"/>
        <v>2020_MN74</v>
      </c>
      <c r="C13964" t="s">
        <v>376</v>
      </c>
      <c r="D13964" t="s">
        <v>1232</v>
      </c>
      <c r="E13964" s="53" t="str">
        <f t="shared" si="437"/>
        <v>2020_MNSTEELE</v>
      </c>
      <c r="F13964">
        <v>510400</v>
      </c>
      <c r="G13964" s="53">
        <f t="array" ref="G13964">SUM(IF(A13964=A$5:A13964,IF(C13964=C$5:C13964,1,0),0))</f>
        <v>74</v>
      </c>
    </row>
    <row r="13965" spans="1:7" x14ac:dyDescent="0.25">
      <c r="A13965" s="52">
        <v>2020</v>
      </c>
      <c r="B13965" s="53" t="str">
        <f t="shared" si="436"/>
        <v>2020_MN75</v>
      </c>
      <c r="C13965" t="s">
        <v>376</v>
      </c>
      <c r="D13965" t="s">
        <v>994</v>
      </c>
      <c r="E13965" s="53" t="str">
        <f t="shared" si="437"/>
        <v>2020_MNSTEVENS</v>
      </c>
      <c r="F13965">
        <v>510400</v>
      </c>
      <c r="G13965" s="53">
        <f t="array" ref="G13965">SUM(IF(A13965=A$5:A13965,IF(C13965=C$5:C13965,1,0),0))</f>
        <v>75</v>
      </c>
    </row>
    <row r="13966" spans="1:7" x14ac:dyDescent="0.25">
      <c r="A13966" s="52">
        <v>2020</v>
      </c>
      <c r="B13966" s="53" t="str">
        <f t="shared" si="436"/>
        <v>2020_MN76</v>
      </c>
      <c r="C13966" t="s">
        <v>376</v>
      </c>
      <c r="D13966" t="s">
        <v>1233</v>
      </c>
      <c r="E13966" s="53" t="str">
        <f t="shared" si="437"/>
        <v>2020_MNSWIFT</v>
      </c>
      <c r="F13966">
        <v>510400</v>
      </c>
      <c r="G13966" s="53">
        <f t="array" ref="G13966">SUM(IF(A13966=A$5:A13966,IF(C13966=C$5:C13966,1,0),0))</f>
        <v>76</v>
      </c>
    </row>
    <row r="13967" spans="1:7" x14ac:dyDescent="0.25">
      <c r="A13967" s="52">
        <v>2020</v>
      </c>
      <c r="B13967" s="53" t="str">
        <f t="shared" si="436"/>
        <v>2020_MN77</v>
      </c>
      <c r="C13967" t="s">
        <v>376</v>
      </c>
      <c r="D13967" t="s">
        <v>1049</v>
      </c>
      <c r="E13967" s="53" t="str">
        <f t="shared" si="437"/>
        <v>2020_MNTODD</v>
      </c>
      <c r="F13967">
        <v>510400</v>
      </c>
      <c r="G13967" s="53">
        <f t="array" ref="G13967">SUM(IF(A13967=A$5:A13967,IF(C13967=C$5:C13967,1,0),0))</f>
        <v>77</v>
      </c>
    </row>
    <row r="13968" spans="1:7" x14ac:dyDescent="0.25">
      <c r="A13968" s="52">
        <v>2020</v>
      </c>
      <c r="B13968" s="53" t="str">
        <f t="shared" si="436"/>
        <v>2020_MN78</v>
      </c>
      <c r="C13968" t="s">
        <v>376</v>
      </c>
      <c r="D13968" t="s">
        <v>1234</v>
      </c>
      <c r="E13968" s="53" t="str">
        <f t="shared" si="437"/>
        <v>2020_MNTRAVERSE</v>
      </c>
      <c r="F13968">
        <v>510400</v>
      </c>
      <c r="G13968" s="53">
        <f t="array" ref="G13968">SUM(IF(A13968=A$5:A13968,IF(C13968=C$5:C13968,1,0),0))</f>
        <v>78</v>
      </c>
    </row>
    <row r="13969" spans="1:7" x14ac:dyDescent="0.25">
      <c r="A13969" s="52">
        <v>2020</v>
      </c>
      <c r="B13969" s="53" t="str">
        <f t="shared" si="436"/>
        <v>2020_MN79</v>
      </c>
      <c r="C13969" t="s">
        <v>376</v>
      </c>
      <c r="D13969" t="s">
        <v>1235</v>
      </c>
      <c r="E13969" s="53" t="str">
        <f t="shared" si="437"/>
        <v>2020_MNWABASHA</v>
      </c>
      <c r="F13969">
        <v>510400</v>
      </c>
      <c r="G13969" s="53">
        <f t="array" ref="G13969">SUM(IF(A13969=A$5:A13969,IF(C13969=C$5:C13969,1,0),0))</f>
        <v>79</v>
      </c>
    </row>
    <row r="13970" spans="1:7" x14ac:dyDescent="0.25">
      <c r="A13970" s="52">
        <v>2020</v>
      </c>
      <c r="B13970" s="53" t="str">
        <f t="shared" si="436"/>
        <v>2020_MN80</v>
      </c>
      <c r="C13970" t="s">
        <v>376</v>
      </c>
      <c r="D13970" t="s">
        <v>1236</v>
      </c>
      <c r="E13970" s="53" t="str">
        <f t="shared" si="437"/>
        <v>2020_MNWADENA</v>
      </c>
      <c r="F13970">
        <v>510400</v>
      </c>
      <c r="G13970" s="53">
        <f t="array" ref="G13970">SUM(IF(A13970=A$5:A13970,IF(C13970=C$5:C13970,1,0),0))</f>
        <v>80</v>
      </c>
    </row>
    <row r="13971" spans="1:7" x14ac:dyDescent="0.25">
      <c r="A13971" s="52">
        <v>2020</v>
      </c>
      <c r="B13971" s="53" t="str">
        <f t="shared" si="436"/>
        <v>2020_MN81</v>
      </c>
      <c r="C13971" t="s">
        <v>376</v>
      </c>
      <c r="D13971" t="s">
        <v>1237</v>
      </c>
      <c r="E13971" s="53" t="str">
        <f t="shared" si="437"/>
        <v>2020_MNWASECA</v>
      </c>
      <c r="F13971">
        <v>510400</v>
      </c>
      <c r="G13971" s="53">
        <f t="array" ref="G13971">SUM(IF(A13971=A$5:A13971,IF(C13971=C$5:C13971,1,0),0))</f>
        <v>81</v>
      </c>
    </row>
    <row r="13972" spans="1:7" x14ac:dyDescent="0.25">
      <c r="A13972" s="52">
        <v>2020</v>
      </c>
      <c r="B13972" s="53" t="str">
        <f t="shared" si="436"/>
        <v>2020_MN82</v>
      </c>
      <c r="C13972" t="s">
        <v>376</v>
      </c>
      <c r="D13972" t="s">
        <v>125</v>
      </c>
      <c r="E13972" s="53" t="str">
        <f t="shared" si="437"/>
        <v>2020_MNWASHINGTON</v>
      </c>
      <c r="F13972">
        <v>510400</v>
      </c>
      <c r="G13972" s="53">
        <f t="array" ref="G13972">SUM(IF(A13972=A$5:A13972,IF(C13972=C$5:C13972,1,0),0))</f>
        <v>82</v>
      </c>
    </row>
    <row r="13973" spans="1:7" x14ac:dyDescent="0.25">
      <c r="A13973" s="52">
        <v>2020</v>
      </c>
      <c r="B13973" s="53" t="str">
        <f t="shared" si="436"/>
        <v>2020_MN83</v>
      </c>
      <c r="C13973" t="s">
        <v>376</v>
      </c>
      <c r="D13973" t="s">
        <v>1238</v>
      </c>
      <c r="E13973" s="53" t="str">
        <f t="shared" si="437"/>
        <v>2020_MNWATONWAN</v>
      </c>
      <c r="F13973">
        <v>510400</v>
      </c>
      <c r="G13973" s="53">
        <f t="array" ref="G13973">SUM(IF(A13973=A$5:A13973,IF(C13973=C$5:C13973,1,0),0))</f>
        <v>83</v>
      </c>
    </row>
    <row r="13974" spans="1:7" x14ac:dyDescent="0.25">
      <c r="A13974" s="52">
        <v>2020</v>
      </c>
      <c r="B13974" s="53" t="str">
        <f t="shared" si="436"/>
        <v>2020_MN84</v>
      </c>
      <c r="C13974" t="s">
        <v>376</v>
      </c>
      <c r="D13974" t="s">
        <v>1239</v>
      </c>
      <c r="E13974" s="53" t="str">
        <f t="shared" si="437"/>
        <v>2020_MNWILKIN</v>
      </c>
      <c r="F13974">
        <v>510400</v>
      </c>
      <c r="G13974" s="53">
        <f t="array" ref="G13974">SUM(IF(A13974=A$5:A13974,IF(C13974=C$5:C13974,1,0),0))</f>
        <v>84</v>
      </c>
    </row>
    <row r="13975" spans="1:7" x14ac:dyDescent="0.25">
      <c r="A13975" s="52">
        <v>2020</v>
      </c>
      <c r="B13975" s="53" t="str">
        <f t="shared" si="436"/>
        <v>2020_MN85</v>
      </c>
      <c r="C13975" t="s">
        <v>376</v>
      </c>
      <c r="D13975" t="s">
        <v>1240</v>
      </c>
      <c r="E13975" s="53" t="str">
        <f t="shared" si="437"/>
        <v>2020_MNWINONA</v>
      </c>
      <c r="F13975">
        <v>510400</v>
      </c>
      <c r="G13975" s="53">
        <f t="array" ref="G13975">SUM(IF(A13975=A$5:A13975,IF(C13975=C$5:C13975,1,0),0))</f>
        <v>85</v>
      </c>
    </row>
    <row r="13976" spans="1:7" x14ac:dyDescent="0.25">
      <c r="A13976" s="52">
        <v>2020</v>
      </c>
      <c r="B13976" s="53" t="str">
        <f t="shared" si="436"/>
        <v>2020_MN86</v>
      </c>
      <c r="C13976" t="s">
        <v>376</v>
      </c>
      <c r="D13976" t="s">
        <v>938</v>
      </c>
      <c r="E13976" s="53" t="str">
        <f t="shared" si="437"/>
        <v>2020_MNWRIGHT</v>
      </c>
      <c r="F13976">
        <v>510400</v>
      </c>
      <c r="G13976" s="53">
        <f t="array" ref="G13976">SUM(IF(A13976=A$5:A13976,IF(C13976=C$5:C13976,1,0),0))</f>
        <v>86</v>
      </c>
    </row>
    <row r="13977" spans="1:7" x14ac:dyDescent="0.25">
      <c r="A13977" s="52">
        <v>2020</v>
      </c>
      <c r="B13977" s="53" t="str">
        <f t="shared" si="436"/>
        <v>2020_MN87</v>
      </c>
      <c r="C13977" t="s">
        <v>376</v>
      </c>
      <c r="D13977" t="s">
        <v>1241</v>
      </c>
      <c r="E13977" s="53" t="str">
        <f t="shared" si="437"/>
        <v>2020_MNYELLOW MEDICINE</v>
      </c>
      <c r="F13977">
        <v>510400</v>
      </c>
      <c r="G13977" s="53">
        <f t="array" ref="G13977">SUM(IF(A13977=A$5:A13977,IF(C13977=C$5:C13977,1,0),0))</f>
        <v>87</v>
      </c>
    </row>
    <row r="13978" spans="1:7" x14ac:dyDescent="0.25">
      <c r="A13978" s="52">
        <v>2020</v>
      </c>
      <c r="B13978" s="53" t="str">
        <f t="shared" si="436"/>
        <v>2020_MS1</v>
      </c>
      <c r="C13978" t="s">
        <v>377</v>
      </c>
      <c r="D13978" t="s">
        <v>184</v>
      </c>
      <c r="E13978" s="53" t="str">
        <f t="shared" si="437"/>
        <v>2020_MSADAMS</v>
      </c>
      <c r="F13978">
        <v>510400</v>
      </c>
      <c r="G13978" s="53">
        <f t="array" ref="G13978">SUM(IF(A13978=A$5:A13978,IF(C13978=C$5:C13978,1,0),0))</f>
        <v>1</v>
      </c>
    </row>
    <row r="13979" spans="1:7" x14ac:dyDescent="0.25">
      <c r="A13979" s="52">
        <v>2020</v>
      </c>
      <c r="B13979" s="53" t="str">
        <f t="shared" si="436"/>
        <v>2020_MS2</v>
      </c>
      <c r="C13979" t="s">
        <v>377</v>
      </c>
      <c r="D13979" t="s">
        <v>1242</v>
      </c>
      <c r="E13979" s="53" t="str">
        <f t="shared" si="437"/>
        <v>2020_MSALCORN</v>
      </c>
      <c r="F13979">
        <v>510400</v>
      </c>
      <c r="G13979" s="53">
        <f t="array" ref="G13979">SUM(IF(A13979=A$5:A13979,IF(C13979=C$5:C13979,1,0),0))</f>
        <v>2</v>
      </c>
    </row>
    <row r="13980" spans="1:7" x14ac:dyDescent="0.25">
      <c r="A13980" s="52">
        <v>2020</v>
      </c>
      <c r="B13980" s="53" t="str">
        <f t="shared" si="436"/>
        <v>2020_MS3</v>
      </c>
      <c r="C13980" t="s">
        <v>377</v>
      </c>
      <c r="D13980" t="s">
        <v>1243</v>
      </c>
      <c r="E13980" s="53" t="str">
        <f t="shared" si="437"/>
        <v>2020_MSAMITE</v>
      </c>
      <c r="F13980">
        <v>510400</v>
      </c>
      <c r="G13980" s="53">
        <f t="array" ref="G13980">SUM(IF(A13980=A$5:A13980,IF(C13980=C$5:C13980,1,0),0))</f>
        <v>3</v>
      </c>
    </row>
    <row r="13981" spans="1:7" x14ac:dyDescent="0.25">
      <c r="A13981" s="52">
        <v>2020</v>
      </c>
      <c r="B13981" s="53" t="str">
        <f t="shared" si="436"/>
        <v>2020_MS4</v>
      </c>
      <c r="C13981" t="s">
        <v>377</v>
      </c>
      <c r="D13981" t="s">
        <v>1244</v>
      </c>
      <c r="E13981" s="53" t="str">
        <f t="shared" si="437"/>
        <v>2020_MSATTALA</v>
      </c>
      <c r="F13981">
        <v>510400</v>
      </c>
      <c r="G13981" s="53">
        <f t="array" ref="G13981">SUM(IF(A13981=A$5:A13981,IF(C13981=C$5:C13981,1,0),0))</f>
        <v>4</v>
      </c>
    </row>
    <row r="13982" spans="1:7" x14ac:dyDescent="0.25">
      <c r="A13982" s="52">
        <v>2020</v>
      </c>
      <c r="B13982" s="53" t="str">
        <f t="shared" si="436"/>
        <v>2020_MS5</v>
      </c>
      <c r="C13982" t="s">
        <v>377</v>
      </c>
      <c r="D13982" t="s">
        <v>503</v>
      </c>
      <c r="E13982" s="53" t="str">
        <f t="shared" si="437"/>
        <v>2020_MSBENTON</v>
      </c>
      <c r="F13982">
        <v>510400</v>
      </c>
      <c r="G13982" s="53">
        <f t="array" ref="G13982">SUM(IF(A13982=A$5:A13982,IF(C13982=C$5:C13982,1,0),0))</f>
        <v>5</v>
      </c>
    </row>
    <row r="13983" spans="1:7" x14ac:dyDescent="0.25">
      <c r="A13983" s="52">
        <v>2020</v>
      </c>
      <c r="B13983" s="53" t="str">
        <f t="shared" si="436"/>
        <v>2020_MS6</v>
      </c>
      <c r="C13983" t="s">
        <v>377</v>
      </c>
      <c r="D13983" t="s">
        <v>1245</v>
      </c>
      <c r="E13983" s="53" t="str">
        <f t="shared" si="437"/>
        <v>2020_MSBOLIVAR</v>
      </c>
      <c r="F13983">
        <v>510400</v>
      </c>
      <c r="G13983" s="53">
        <f t="array" ref="G13983">SUM(IF(A13983=A$5:A13983,IF(C13983=C$5:C13983,1,0),0))</f>
        <v>6</v>
      </c>
    </row>
    <row r="13984" spans="1:7" x14ac:dyDescent="0.25">
      <c r="A13984" s="52">
        <v>2020</v>
      </c>
      <c r="B13984" s="53" t="str">
        <f t="shared" si="436"/>
        <v>2020_MS7</v>
      </c>
      <c r="C13984" t="s">
        <v>377</v>
      </c>
      <c r="D13984" t="s">
        <v>434</v>
      </c>
      <c r="E13984" s="53" t="str">
        <f t="shared" si="437"/>
        <v>2020_MSCALHOUN</v>
      </c>
      <c r="F13984">
        <v>510400</v>
      </c>
      <c r="G13984" s="53">
        <f t="array" ref="G13984">SUM(IF(A13984=A$5:A13984,IF(C13984=C$5:C13984,1,0),0))</f>
        <v>7</v>
      </c>
    </row>
    <row r="13985" spans="1:7" x14ac:dyDescent="0.25">
      <c r="A13985" s="52">
        <v>2020</v>
      </c>
      <c r="B13985" s="53" t="str">
        <f t="shared" si="436"/>
        <v>2020_MS8</v>
      </c>
      <c r="C13985" t="s">
        <v>377</v>
      </c>
      <c r="D13985" t="s">
        <v>227</v>
      </c>
      <c r="E13985" s="53" t="str">
        <f t="shared" si="437"/>
        <v>2020_MSCARROLL</v>
      </c>
      <c r="F13985">
        <v>510400</v>
      </c>
      <c r="G13985" s="53">
        <f t="array" ref="G13985">SUM(IF(A13985=A$5:A13985,IF(C13985=C$5:C13985,1,0),0))</f>
        <v>8</v>
      </c>
    </row>
    <row r="13986" spans="1:7" x14ac:dyDescent="0.25">
      <c r="A13986" s="52">
        <v>2020</v>
      </c>
      <c r="B13986" s="53" t="str">
        <f t="shared" ref="B13986:B14049" si="438">A13986&amp;"_"&amp;C13986&amp;G13986</f>
        <v>2020_MS9</v>
      </c>
      <c r="C13986" t="s">
        <v>377</v>
      </c>
      <c r="D13986" t="s">
        <v>907</v>
      </c>
      <c r="E13986" s="53" t="str">
        <f t="shared" si="437"/>
        <v>2020_MSCHICKASAW</v>
      </c>
      <c r="F13986">
        <v>510400</v>
      </c>
      <c r="G13986" s="53">
        <f t="array" ref="G13986">SUM(IF(A13986=A$5:A13986,IF(C13986=C$5:C13986,1,0),0))</f>
        <v>9</v>
      </c>
    </row>
    <row r="13987" spans="1:7" x14ac:dyDescent="0.25">
      <c r="A13987" s="52">
        <v>2020</v>
      </c>
      <c r="B13987" s="53" t="str">
        <f t="shared" si="438"/>
        <v>2020_MS10</v>
      </c>
      <c r="C13987" t="s">
        <v>377</v>
      </c>
      <c r="D13987" t="s">
        <v>438</v>
      </c>
      <c r="E13987" s="53" t="str">
        <f t="shared" si="437"/>
        <v>2020_MSCHOCTAW</v>
      </c>
      <c r="F13987">
        <v>510400</v>
      </c>
      <c r="G13987" s="53">
        <f t="array" ref="G13987">SUM(IF(A13987=A$5:A13987,IF(C13987=C$5:C13987,1,0),0))</f>
        <v>10</v>
      </c>
    </row>
    <row r="13988" spans="1:7" x14ac:dyDescent="0.25">
      <c r="A13988" s="52">
        <v>2020</v>
      </c>
      <c r="B13988" s="53" t="str">
        <f t="shared" si="438"/>
        <v>2020_MS11</v>
      </c>
      <c r="C13988" t="s">
        <v>377</v>
      </c>
      <c r="D13988" t="s">
        <v>1064</v>
      </c>
      <c r="E13988" s="53" t="str">
        <f t="shared" si="437"/>
        <v>2020_MSCLAIBORNE</v>
      </c>
      <c r="F13988">
        <v>510400</v>
      </c>
      <c r="G13988" s="53">
        <f t="array" ref="G13988">SUM(IF(A13988=A$5:A13988,IF(C13988=C$5:C13988,1,0),0))</f>
        <v>11</v>
      </c>
    </row>
    <row r="13989" spans="1:7" x14ac:dyDescent="0.25">
      <c r="A13989" s="52">
        <v>2020</v>
      </c>
      <c r="B13989" s="53" t="str">
        <f t="shared" si="438"/>
        <v>2020_MS12</v>
      </c>
      <c r="C13989" t="s">
        <v>377</v>
      </c>
      <c r="D13989" t="s">
        <v>308</v>
      </c>
      <c r="E13989" s="53" t="str">
        <f t="shared" si="437"/>
        <v>2020_MSCLARKE</v>
      </c>
      <c r="F13989">
        <v>510400</v>
      </c>
      <c r="G13989" s="53">
        <f t="array" ref="G13989">SUM(IF(A13989=A$5:A13989,IF(C13989=C$5:C13989,1,0),0))</f>
        <v>12</v>
      </c>
    </row>
    <row r="13990" spans="1:7" x14ac:dyDescent="0.25">
      <c r="A13990" s="52">
        <v>2020</v>
      </c>
      <c r="B13990" s="53" t="str">
        <f t="shared" si="438"/>
        <v>2020_MS13</v>
      </c>
      <c r="C13990" t="s">
        <v>377</v>
      </c>
      <c r="D13990" t="s">
        <v>439</v>
      </c>
      <c r="E13990" s="53" t="str">
        <f t="shared" si="437"/>
        <v>2020_MSCLAY</v>
      </c>
      <c r="F13990">
        <v>510400</v>
      </c>
      <c r="G13990" s="53">
        <f t="array" ref="G13990">SUM(IF(A13990=A$5:A13990,IF(C13990=C$5:C13990,1,0),0))</f>
        <v>13</v>
      </c>
    </row>
    <row r="13991" spans="1:7" x14ac:dyDescent="0.25">
      <c r="A13991" s="52">
        <v>2020</v>
      </c>
      <c r="B13991" s="53" t="str">
        <f t="shared" si="438"/>
        <v>2020_MS14</v>
      </c>
      <c r="C13991" t="s">
        <v>377</v>
      </c>
      <c r="D13991" t="s">
        <v>1246</v>
      </c>
      <c r="E13991" s="53" t="str">
        <f t="shared" si="437"/>
        <v>2020_MSCOAHOMA</v>
      </c>
      <c r="F13991">
        <v>510400</v>
      </c>
      <c r="G13991" s="53">
        <f t="array" ref="G13991">SUM(IF(A13991=A$5:A13991,IF(C13991=C$5:C13991,1,0),0))</f>
        <v>14</v>
      </c>
    </row>
    <row r="13992" spans="1:7" x14ac:dyDescent="0.25">
      <c r="A13992" s="52">
        <v>2020</v>
      </c>
      <c r="B13992" s="53" t="str">
        <f t="shared" si="438"/>
        <v>2020_MS15</v>
      </c>
      <c r="C13992" t="s">
        <v>377</v>
      </c>
      <c r="D13992" t="s">
        <v>1247</v>
      </c>
      <c r="E13992" s="53" t="str">
        <f t="shared" si="437"/>
        <v>2020_MSCOPIAH</v>
      </c>
      <c r="F13992">
        <v>510400</v>
      </c>
      <c r="G13992" s="53">
        <f t="array" ref="G13992">SUM(IF(A13992=A$5:A13992,IF(C13992=C$5:C13992,1,0),0))</f>
        <v>15</v>
      </c>
    </row>
    <row r="13993" spans="1:7" x14ac:dyDescent="0.25">
      <c r="A13993" s="52">
        <v>2020</v>
      </c>
      <c r="B13993" s="53" t="str">
        <f t="shared" si="438"/>
        <v>2020_MS16</v>
      </c>
      <c r="C13993" t="s">
        <v>377</v>
      </c>
      <c r="D13993" t="s">
        <v>445</v>
      </c>
      <c r="E13993" s="53" t="str">
        <f t="shared" si="437"/>
        <v>2020_MSCOVINGTON</v>
      </c>
      <c r="F13993">
        <v>510400</v>
      </c>
      <c r="G13993" s="53">
        <f t="array" ref="G13993">SUM(IF(A13993=A$5:A13993,IF(C13993=C$5:C13993,1,0),0))</f>
        <v>16</v>
      </c>
    </row>
    <row r="13994" spans="1:7" x14ac:dyDescent="0.25">
      <c r="A13994" s="52">
        <v>2020</v>
      </c>
      <c r="B13994" s="53" t="str">
        <f t="shared" si="438"/>
        <v>2020_MS17</v>
      </c>
      <c r="C13994" t="s">
        <v>377</v>
      </c>
      <c r="D13994" t="s">
        <v>1248</v>
      </c>
      <c r="E13994" s="53" t="str">
        <f t="shared" si="437"/>
        <v>2020_MSDESOTO</v>
      </c>
      <c r="F13994">
        <v>510400</v>
      </c>
      <c r="G13994" s="53">
        <f t="array" ref="G13994">SUM(IF(A13994=A$5:A13994,IF(C13994=C$5:C13994,1,0),0))</f>
        <v>17</v>
      </c>
    </row>
    <row r="13995" spans="1:7" x14ac:dyDescent="0.25">
      <c r="A13995" s="52">
        <v>2020</v>
      </c>
      <c r="B13995" s="53" t="str">
        <f t="shared" si="438"/>
        <v>2020_MS18</v>
      </c>
      <c r="C13995" t="s">
        <v>377</v>
      </c>
      <c r="D13995" t="s">
        <v>1249</v>
      </c>
      <c r="E13995" s="53" t="str">
        <f t="shared" si="437"/>
        <v>2020_MSFORREST</v>
      </c>
      <c r="F13995">
        <v>510400</v>
      </c>
      <c r="G13995" s="53">
        <f t="array" ref="G13995">SUM(IF(A13995=A$5:A13995,IF(C13995=C$5:C13995,1,0),0))</f>
        <v>18</v>
      </c>
    </row>
    <row r="13996" spans="1:7" x14ac:dyDescent="0.25">
      <c r="A13996" s="52">
        <v>2020</v>
      </c>
      <c r="B13996" s="53" t="str">
        <f t="shared" si="438"/>
        <v>2020_MS19</v>
      </c>
      <c r="C13996" t="s">
        <v>377</v>
      </c>
      <c r="D13996" t="s">
        <v>455</v>
      </c>
      <c r="E13996" s="53" t="str">
        <f t="shared" si="437"/>
        <v>2020_MSFRANKLIN</v>
      </c>
      <c r="F13996">
        <v>510400</v>
      </c>
      <c r="G13996" s="53">
        <f t="array" ref="G13996">SUM(IF(A13996=A$5:A13996,IF(C13996=C$5:C13996,1,0),0))</f>
        <v>19</v>
      </c>
    </row>
    <row r="13997" spans="1:7" x14ac:dyDescent="0.25">
      <c r="A13997" s="52">
        <v>2020</v>
      </c>
      <c r="B13997" s="53" t="str">
        <f t="shared" si="438"/>
        <v>2020_MS20</v>
      </c>
      <c r="C13997" t="s">
        <v>377</v>
      </c>
      <c r="D13997" t="s">
        <v>1250</v>
      </c>
      <c r="E13997" s="53" t="str">
        <f t="shared" si="437"/>
        <v>2020_MSGEORGE</v>
      </c>
      <c r="F13997">
        <v>510400</v>
      </c>
      <c r="G13997" s="53">
        <f t="array" ref="G13997">SUM(IF(A13997=A$5:A13997,IF(C13997=C$5:C13997,1,0),0))</f>
        <v>20</v>
      </c>
    </row>
    <row r="13998" spans="1:7" x14ac:dyDescent="0.25">
      <c r="A13998" s="52">
        <v>2020</v>
      </c>
      <c r="B13998" s="53" t="str">
        <f t="shared" si="438"/>
        <v>2020_MS21</v>
      </c>
      <c r="C13998" t="s">
        <v>377</v>
      </c>
      <c r="D13998" t="s">
        <v>212</v>
      </c>
      <c r="E13998" s="53" t="str">
        <f t="shared" si="437"/>
        <v>2020_MSGREENE</v>
      </c>
      <c r="F13998">
        <v>510400</v>
      </c>
      <c r="G13998" s="53">
        <f t="array" ref="G13998">SUM(IF(A13998=A$5:A13998,IF(C13998=C$5:C13998,1,0),0))</f>
        <v>21</v>
      </c>
    </row>
    <row r="13999" spans="1:7" x14ac:dyDescent="0.25">
      <c r="A13999" s="52">
        <v>2020</v>
      </c>
      <c r="B13999" s="53" t="str">
        <f t="shared" si="438"/>
        <v>2020_MS22</v>
      </c>
      <c r="C13999" t="s">
        <v>377</v>
      </c>
      <c r="D13999" t="s">
        <v>1251</v>
      </c>
      <c r="E13999" s="53" t="str">
        <f t="shared" si="437"/>
        <v>2020_MSGRENADA</v>
      </c>
      <c r="F13999">
        <v>510400</v>
      </c>
      <c r="G13999" s="53">
        <f t="array" ref="G13999">SUM(IF(A13999=A$5:A13999,IF(C13999=C$5:C13999,1,0),0))</f>
        <v>22</v>
      </c>
    </row>
    <row r="14000" spans="1:7" x14ac:dyDescent="0.25">
      <c r="A14000" s="52">
        <v>2020</v>
      </c>
      <c r="B14000" s="53" t="str">
        <f t="shared" si="438"/>
        <v>2020_MS23</v>
      </c>
      <c r="C14000" t="s">
        <v>377</v>
      </c>
      <c r="D14000" t="s">
        <v>723</v>
      </c>
      <c r="E14000" s="53" t="str">
        <f t="shared" si="437"/>
        <v>2020_MSHANCOCK</v>
      </c>
      <c r="F14000">
        <v>510400</v>
      </c>
      <c r="G14000" s="53">
        <f t="array" ref="G14000">SUM(IF(A14000=A$5:A14000,IF(C14000=C$5:C14000,1,0),0))</f>
        <v>23</v>
      </c>
    </row>
    <row r="14001" spans="1:7" x14ac:dyDescent="0.25">
      <c r="A14001" s="52">
        <v>2020</v>
      </c>
      <c r="B14001" s="53" t="str">
        <f t="shared" si="438"/>
        <v>2020_MS24</v>
      </c>
      <c r="C14001" t="s">
        <v>377</v>
      </c>
      <c r="D14001" t="s">
        <v>867</v>
      </c>
      <c r="E14001" s="53" t="str">
        <f t="shared" si="437"/>
        <v>2020_MSHARRISON</v>
      </c>
      <c r="F14001">
        <v>510400</v>
      </c>
      <c r="G14001" s="53">
        <f t="array" ref="G14001">SUM(IF(A14001=A$5:A14001,IF(C14001=C$5:C14001,1,0),0))</f>
        <v>24</v>
      </c>
    </row>
    <row r="14002" spans="1:7" x14ac:dyDescent="0.25">
      <c r="A14002" s="52">
        <v>2020</v>
      </c>
      <c r="B14002" s="53" t="str">
        <f t="shared" si="438"/>
        <v>2020_MS25</v>
      </c>
      <c r="C14002" t="s">
        <v>377</v>
      </c>
      <c r="D14002" t="s">
        <v>1252</v>
      </c>
      <c r="E14002" s="53" t="str">
        <f t="shared" si="437"/>
        <v>2020_MSHINDS</v>
      </c>
      <c r="F14002">
        <v>510400</v>
      </c>
      <c r="G14002" s="53">
        <f t="array" ref="G14002">SUM(IF(A14002=A$5:A14002,IF(C14002=C$5:C14002,1,0),0))</f>
        <v>25</v>
      </c>
    </row>
    <row r="14003" spans="1:7" x14ac:dyDescent="0.25">
      <c r="A14003" s="52">
        <v>2020</v>
      </c>
      <c r="B14003" s="53" t="str">
        <f t="shared" si="438"/>
        <v>2020_MS26</v>
      </c>
      <c r="C14003" t="s">
        <v>377</v>
      </c>
      <c r="D14003" t="s">
        <v>648</v>
      </c>
      <c r="E14003" s="53" t="str">
        <f t="shared" si="437"/>
        <v>2020_MSHOLMES</v>
      </c>
      <c r="F14003">
        <v>510400</v>
      </c>
      <c r="G14003" s="53">
        <f t="array" ref="G14003">SUM(IF(A14003=A$5:A14003,IF(C14003=C$5:C14003,1,0),0))</f>
        <v>26</v>
      </c>
    </row>
    <row r="14004" spans="1:7" x14ac:dyDescent="0.25">
      <c r="A14004" s="52">
        <v>2020</v>
      </c>
      <c r="B14004" s="53" t="str">
        <f t="shared" si="438"/>
        <v>2020_MS27</v>
      </c>
      <c r="C14004" t="s">
        <v>377</v>
      </c>
      <c r="D14004" t="s">
        <v>1253</v>
      </c>
      <c r="E14004" s="53" t="str">
        <f t="shared" si="437"/>
        <v>2020_MSHUMPHREYS</v>
      </c>
      <c r="F14004">
        <v>510400</v>
      </c>
      <c r="G14004" s="53">
        <f t="array" ref="G14004">SUM(IF(A14004=A$5:A14004,IF(C14004=C$5:C14004,1,0),0))</f>
        <v>27</v>
      </c>
    </row>
    <row r="14005" spans="1:7" x14ac:dyDescent="0.25">
      <c r="A14005" s="52">
        <v>2020</v>
      </c>
      <c r="B14005" s="53" t="str">
        <f t="shared" si="438"/>
        <v>2020_MS28</v>
      </c>
      <c r="C14005" t="s">
        <v>377</v>
      </c>
      <c r="D14005" t="s">
        <v>1254</v>
      </c>
      <c r="E14005" s="53" t="str">
        <f t="shared" si="437"/>
        <v>2020_MSISSAQUENA</v>
      </c>
      <c r="F14005">
        <v>510400</v>
      </c>
      <c r="G14005" s="53">
        <f t="array" ref="G14005">SUM(IF(A14005=A$5:A14005,IF(C14005=C$5:C14005,1,0),0))</f>
        <v>28</v>
      </c>
    </row>
    <row r="14006" spans="1:7" x14ac:dyDescent="0.25">
      <c r="A14006" s="52">
        <v>2020</v>
      </c>
      <c r="B14006" s="53" t="str">
        <f t="shared" si="438"/>
        <v>2020_MS29</v>
      </c>
      <c r="C14006" t="s">
        <v>377</v>
      </c>
      <c r="D14006" t="s">
        <v>1255</v>
      </c>
      <c r="E14006" s="53" t="str">
        <f t="shared" si="437"/>
        <v>2020_MSITAWAMBA</v>
      </c>
      <c r="F14006">
        <v>510400</v>
      </c>
      <c r="G14006" s="53">
        <f t="array" ref="G14006">SUM(IF(A14006=A$5:A14006,IF(C14006=C$5:C14006,1,0),0))</f>
        <v>29</v>
      </c>
    </row>
    <row r="14007" spans="1:7" x14ac:dyDescent="0.25">
      <c r="A14007" s="52">
        <v>2020</v>
      </c>
      <c r="B14007" s="53" t="str">
        <f t="shared" si="438"/>
        <v>2020_MS30</v>
      </c>
      <c r="C14007" t="s">
        <v>377</v>
      </c>
      <c r="D14007" t="s">
        <v>460</v>
      </c>
      <c r="E14007" s="53" t="str">
        <f t="shared" si="437"/>
        <v>2020_MSJACKSON</v>
      </c>
      <c r="F14007">
        <v>510400</v>
      </c>
      <c r="G14007" s="53">
        <f t="array" ref="G14007">SUM(IF(A14007=A$5:A14007,IF(C14007=C$5:C14007,1,0),0))</f>
        <v>30</v>
      </c>
    </row>
    <row r="14008" spans="1:7" x14ac:dyDescent="0.25">
      <c r="A14008" s="52">
        <v>2020</v>
      </c>
      <c r="B14008" s="53" t="str">
        <f t="shared" si="438"/>
        <v>2020_MS31</v>
      </c>
      <c r="C14008" t="s">
        <v>377</v>
      </c>
      <c r="D14008" t="s">
        <v>729</v>
      </c>
      <c r="E14008" s="53" t="str">
        <f t="shared" si="437"/>
        <v>2020_MSJASPER</v>
      </c>
      <c r="F14008">
        <v>510400</v>
      </c>
      <c r="G14008" s="53">
        <f t="array" ref="G14008">SUM(IF(A14008=A$5:A14008,IF(C14008=C$5:C14008,1,0),0))</f>
        <v>31</v>
      </c>
    </row>
    <row r="14009" spans="1:7" x14ac:dyDescent="0.25">
      <c r="A14009" s="52">
        <v>2020</v>
      </c>
      <c r="B14009" s="53" t="str">
        <f t="shared" si="438"/>
        <v>2020_MS32</v>
      </c>
      <c r="C14009" t="s">
        <v>377</v>
      </c>
      <c r="D14009" t="s">
        <v>196</v>
      </c>
      <c r="E14009" s="53" t="str">
        <f t="shared" si="437"/>
        <v>2020_MSJEFFERSON</v>
      </c>
      <c r="F14009">
        <v>510400</v>
      </c>
      <c r="G14009" s="53">
        <f t="array" ref="G14009">SUM(IF(A14009=A$5:A14009,IF(C14009=C$5:C14009,1,0),0))</f>
        <v>32</v>
      </c>
    </row>
    <row r="14010" spans="1:7" x14ac:dyDescent="0.25">
      <c r="A14010" s="52">
        <v>2020</v>
      </c>
      <c r="B14010" s="53" t="str">
        <f t="shared" si="438"/>
        <v>2020_MS33</v>
      </c>
      <c r="C14010" t="s">
        <v>377</v>
      </c>
      <c r="D14010" t="s">
        <v>1072</v>
      </c>
      <c r="E14010" s="53" t="str">
        <f t="shared" si="437"/>
        <v>2020_MSJEFFERSON DAVIS</v>
      </c>
      <c r="F14010">
        <v>510400</v>
      </c>
      <c r="G14010" s="53">
        <f t="array" ref="G14010">SUM(IF(A14010=A$5:A14010,IF(C14010=C$5:C14010,1,0),0))</f>
        <v>33</v>
      </c>
    </row>
    <row r="14011" spans="1:7" x14ac:dyDescent="0.25">
      <c r="A14011" s="52">
        <v>2020</v>
      </c>
      <c r="B14011" s="53" t="str">
        <f t="shared" si="438"/>
        <v>2020_MS34</v>
      </c>
      <c r="C14011" t="s">
        <v>377</v>
      </c>
      <c r="D14011" t="s">
        <v>732</v>
      </c>
      <c r="E14011" s="53" t="str">
        <f t="shared" si="437"/>
        <v>2020_MSJONES</v>
      </c>
      <c r="F14011">
        <v>510400</v>
      </c>
      <c r="G14011" s="53">
        <f t="array" ref="G14011">SUM(IF(A14011=A$5:A14011,IF(C14011=C$5:C14011,1,0),0))</f>
        <v>34</v>
      </c>
    </row>
    <row r="14012" spans="1:7" x14ac:dyDescent="0.25">
      <c r="A14012" s="52">
        <v>2020</v>
      </c>
      <c r="B14012" s="53" t="str">
        <f t="shared" si="438"/>
        <v>2020_MS35</v>
      </c>
      <c r="C14012" t="s">
        <v>377</v>
      </c>
      <c r="D14012" t="s">
        <v>1256</v>
      </c>
      <c r="E14012" s="53" t="str">
        <f t="shared" si="437"/>
        <v>2020_MSKEMPER</v>
      </c>
      <c r="F14012">
        <v>510400</v>
      </c>
      <c r="G14012" s="53">
        <f t="array" ref="G14012">SUM(IF(A14012=A$5:A14012,IF(C14012=C$5:C14012,1,0),0))</f>
        <v>35</v>
      </c>
    </row>
    <row r="14013" spans="1:7" x14ac:dyDescent="0.25">
      <c r="A14013" s="52">
        <v>2020</v>
      </c>
      <c r="B14013" s="53" t="str">
        <f t="shared" si="438"/>
        <v>2020_MS36</v>
      </c>
      <c r="C14013" t="s">
        <v>377</v>
      </c>
      <c r="D14013" t="s">
        <v>526</v>
      </c>
      <c r="E14013" s="53" t="str">
        <f t="shared" si="437"/>
        <v>2020_MSLAFAYETTE</v>
      </c>
      <c r="F14013">
        <v>510400</v>
      </c>
      <c r="G14013" s="53">
        <f t="array" ref="G14013">SUM(IF(A14013=A$5:A14013,IF(C14013=C$5:C14013,1,0),0))</f>
        <v>36</v>
      </c>
    </row>
    <row r="14014" spans="1:7" x14ac:dyDescent="0.25">
      <c r="A14014" s="52">
        <v>2020</v>
      </c>
      <c r="B14014" s="53" t="str">
        <f t="shared" si="438"/>
        <v>2020_MS37</v>
      </c>
      <c r="C14014" t="s">
        <v>377</v>
      </c>
      <c r="D14014" t="s">
        <v>461</v>
      </c>
      <c r="E14014" s="53" t="str">
        <f t="shared" si="437"/>
        <v>2020_MSLAMAR</v>
      </c>
      <c r="F14014">
        <v>510400</v>
      </c>
      <c r="G14014" s="53">
        <f t="array" ref="G14014">SUM(IF(A14014=A$5:A14014,IF(C14014=C$5:C14014,1,0),0))</f>
        <v>37</v>
      </c>
    </row>
    <row r="14015" spans="1:7" x14ac:dyDescent="0.25">
      <c r="A14015" s="52">
        <v>2020</v>
      </c>
      <c r="B14015" s="53" t="str">
        <f t="shared" si="438"/>
        <v>2020_MS38</v>
      </c>
      <c r="C14015" t="s">
        <v>377</v>
      </c>
      <c r="D14015" t="s">
        <v>462</v>
      </c>
      <c r="E14015" s="53" t="str">
        <f t="shared" si="437"/>
        <v>2020_MSLAUDERDALE</v>
      </c>
      <c r="F14015">
        <v>510400</v>
      </c>
      <c r="G14015" s="53">
        <f t="array" ref="G14015">SUM(IF(A14015=A$5:A14015,IF(C14015=C$5:C14015,1,0),0))</f>
        <v>38</v>
      </c>
    </row>
    <row r="14016" spans="1:7" x14ac:dyDescent="0.25">
      <c r="A14016" s="52">
        <v>2020</v>
      </c>
      <c r="B14016" s="53" t="str">
        <f t="shared" si="438"/>
        <v>2020_MS39</v>
      </c>
      <c r="C14016" t="s">
        <v>377</v>
      </c>
      <c r="D14016" t="s">
        <v>463</v>
      </c>
      <c r="E14016" s="53" t="str">
        <f t="shared" si="437"/>
        <v>2020_MSLAWRENCE</v>
      </c>
      <c r="F14016">
        <v>510400</v>
      </c>
      <c r="G14016" s="53">
        <f t="array" ref="G14016">SUM(IF(A14016=A$5:A14016,IF(C14016=C$5:C14016,1,0),0))</f>
        <v>39</v>
      </c>
    </row>
    <row r="14017" spans="1:7" x14ac:dyDescent="0.25">
      <c r="A14017" s="52">
        <v>2020</v>
      </c>
      <c r="B14017" s="53" t="str">
        <f t="shared" si="438"/>
        <v>2020_MS40</v>
      </c>
      <c r="C14017" t="s">
        <v>377</v>
      </c>
      <c r="D14017" t="s">
        <v>1257</v>
      </c>
      <c r="E14017" s="53" t="str">
        <f t="shared" si="437"/>
        <v>2020_MSLEAKE</v>
      </c>
      <c r="F14017">
        <v>510400</v>
      </c>
      <c r="G14017" s="53">
        <f t="array" ref="G14017">SUM(IF(A14017=A$5:A14017,IF(C14017=C$5:C14017,1,0),0))</f>
        <v>40</v>
      </c>
    </row>
    <row r="14018" spans="1:7" x14ac:dyDescent="0.25">
      <c r="A14018" s="52">
        <v>2020</v>
      </c>
      <c r="B14018" s="53" t="str">
        <f t="shared" si="438"/>
        <v>2020_MS41</v>
      </c>
      <c r="C14018" t="s">
        <v>377</v>
      </c>
      <c r="D14018" t="s">
        <v>464</v>
      </c>
      <c r="E14018" s="53" t="str">
        <f t="shared" si="437"/>
        <v>2020_MSLEE</v>
      </c>
      <c r="F14018">
        <v>510400</v>
      </c>
      <c r="G14018" s="53">
        <f t="array" ref="G14018">SUM(IF(A14018=A$5:A14018,IF(C14018=C$5:C14018,1,0),0))</f>
        <v>41</v>
      </c>
    </row>
    <row r="14019" spans="1:7" x14ac:dyDescent="0.25">
      <c r="A14019" s="52">
        <v>2020</v>
      </c>
      <c r="B14019" s="53" t="str">
        <f t="shared" si="438"/>
        <v>2020_MS42</v>
      </c>
      <c r="C14019" t="s">
        <v>377</v>
      </c>
      <c r="D14019" t="s">
        <v>1258</v>
      </c>
      <c r="E14019" s="53" t="str">
        <f t="shared" si="437"/>
        <v>2020_MSLEFLORE</v>
      </c>
      <c r="F14019">
        <v>510400</v>
      </c>
      <c r="G14019" s="53">
        <f t="array" ref="G14019">SUM(IF(A14019=A$5:A14019,IF(C14019=C$5:C14019,1,0),0))</f>
        <v>42</v>
      </c>
    </row>
    <row r="14020" spans="1:7" x14ac:dyDescent="0.25">
      <c r="A14020" s="52">
        <v>2020</v>
      </c>
      <c r="B14020" s="53" t="str">
        <f t="shared" si="438"/>
        <v>2020_MS43</v>
      </c>
      <c r="C14020" t="s">
        <v>377</v>
      </c>
      <c r="D14020" t="s">
        <v>221</v>
      </c>
      <c r="E14020" s="53" t="str">
        <f t="shared" si="437"/>
        <v>2020_MSLINCOLN</v>
      </c>
      <c r="F14020">
        <v>510400</v>
      </c>
      <c r="G14020" s="53">
        <f t="array" ref="G14020">SUM(IF(A14020=A$5:A14020,IF(C14020=C$5:C14020,1,0),0))</f>
        <v>43</v>
      </c>
    </row>
    <row r="14021" spans="1:7" x14ac:dyDescent="0.25">
      <c r="A14021" s="52">
        <v>2020</v>
      </c>
      <c r="B14021" s="53" t="str">
        <f t="shared" si="438"/>
        <v>2020_MS44</v>
      </c>
      <c r="C14021" t="s">
        <v>377</v>
      </c>
      <c r="D14021" t="s">
        <v>466</v>
      </c>
      <c r="E14021" s="53" t="str">
        <f t="shared" si="437"/>
        <v>2020_MSLOWNDES</v>
      </c>
      <c r="F14021">
        <v>510400</v>
      </c>
      <c r="G14021" s="53">
        <f t="array" ref="G14021">SUM(IF(A14021=A$5:A14021,IF(C14021=C$5:C14021,1,0),0))</f>
        <v>44</v>
      </c>
    </row>
    <row r="14022" spans="1:7" x14ac:dyDescent="0.25">
      <c r="A14022" s="52">
        <v>2020</v>
      </c>
      <c r="B14022" s="53" t="str">
        <f t="shared" si="438"/>
        <v>2020_MS45</v>
      </c>
      <c r="C14022" t="s">
        <v>377</v>
      </c>
      <c r="D14022" t="s">
        <v>467</v>
      </c>
      <c r="E14022" s="53" t="str">
        <f t="shared" ref="E14022:E14085" si="439">A14022&amp;"_"&amp;C14022&amp;D14022</f>
        <v>2020_MSMADISON</v>
      </c>
      <c r="F14022">
        <v>510400</v>
      </c>
      <c r="G14022" s="53">
        <f t="array" ref="G14022">SUM(IF(A14022=A$5:A14022,IF(C14022=C$5:C14022,1,0),0))</f>
        <v>45</v>
      </c>
    </row>
    <row r="14023" spans="1:7" x14ac:dyDescent="0.25">
      <c r="A14023" s="52">
        <v>2020</v>
      </c>
      <c r="B14023" s="53" t="str">
        <f t="shared" si="438"/>
        <v>2020_MS46</v>
      </c>
      <c r="C14023" t="s">
        <v>377</v>
      </c>
      <c r="D14023" t="s">
        <v>469</v>
      </c>
      <c r="E14023" s="53" t="str">
        <f t="shared" si="439"/>
        <v>2020_MSMARION</v>
      </c>
      <c r="F14023">
        <v>510400</v>
      </c>
      <c r="G14023" s="53">
        <f t="array" ref="G14023">SUM(IF(A14023=A$5:A14023,IF(C14023=C$5:C14023,1,0),0))</f>
        <v>46</v>
      </c>
    </row>
    <row r="14024" spans="1:7" x14ac:dyDescent="0.25">
      <c r="A14024" s="52">
        <v>2020</v>
      </c>
      <c r="B14024" s="53" t="str">
        <f t="shared" si="438"/>
        <v>2020_MS47</v>
      </c>
      <c r="C14024" t="s">
        <v>377</v>
      </c>
      <c r="D14024" t="s">
        <v>470</v>
      </c>
      <c r="E14024" s="53" t="str">
        <f t="shared" si="439"/>
        <v>2020_MSMARSHALL</v>
      </c>
      <c r="F14024">
        <v>510400</v>
      </c>
      <c r="G14024" s="53">
        <f t="array" ref="G14024">SUM(IF(A14024=A$5:A14024,IF(C14024=C$5:C14024,1,0),0))</f>
        <v>47</v>
      </c>
    </row>
    <row r="14025" spans="1:7" x14ac:dyDescent="0.25">
      <c r="A14025" s="52">
        <v>2020</v>
      </c>
      <c r="B14025" s="53" t="str">
        <f t="shared" si="438"/>
        <v>2020_MS48</v>
      </c>
      <c r="C14025" t="s">
        <v>377</v>
      </c>
      <c r="D14025" t="s">
        <v>210</v>
      </c>
      <c r="E14025" s="53" t="str">
        <f t="shared" si="439"/>
        <v>2020_MSMONROE</v>
      </c>
      <c r="F14025">
        <v>510400</v>
      </c>
      <c r="G14025" s="53">
        <f t="array" ref="G14025">SUM(IF(A14025=A$5:A14025,IF(C14025=C$5:C14025,1,0),0))</f>
        <v>48</v>
      </c>
    </row>
    <row r="14026" spans="1:7" x14ac:dyDescent="0.25">
      <c r="A14026" s="52">
        <v>2020</v>
      </c>
      <c r="B14026" s="53" t="str">
        <f t="shared" si="438"/>
        <v>2020_MS49</v>
      </c>
      <c r="C14026" t="s">
        <v>377</v>
      </c>
      <c r="D14026" t="s">
        <v>232</v>
      </c>
      <c r="E14026" s="53" t="str">
        <f t="shared" si="439"/>
        <v>2020_MSMONTGOMERY</v>
      </c>
      <c r="F14026">
        <v>510400</v>
      </c>
      <c r="G14026" s="53">
        <f t="array" ref="G14026">SUM(IF(A14026=A$5:A14026,IF(C14026=C$5:C14026,1,0),0))</f>
        <v>49</v>
      </c>
    </row>
    <row r="14027" spans="1:7" x14ac:dyDescent="0.25">
      <c r="A14027" s="52">
        <v>2020</v>
      </c>
      <c r="B14027" s="53" t="str">
        <f t="shared" si="438"/>
        <v>2020_MS50</v>
      </c>
      <c r="C14027" t="s">
        <v>377</v>
      </c>
      <c r="D14027" t="s">
        <v>1259</v>
      </c>
      <c r="E14027" s="53" t="str">
        <f t="shared" si="439"/>
        <v>2020_MSNESHOBA</v>
      </c>
      <c r="F14027">
        <v>510400</v>
      </c>
      <c r="G14027" s="53">
        <f t="array" ref="G14027">SUM(IF(A14027=A$5:A14027,IF(C14027=C$5:C14027,1,0),0))</f>
        <v>50</v>
      </c>
    </row>
    <row r="14028" spans="1:7" x14ac:dyDescent="0.25">
      <c r="A14028" s="52">
        <v>2020</v>
      </c>
      <c r="B14028" s="53" t="str">
        <f t="shared" si="438"/>
        <v>2020_MS51</v>
      </c>
      <c r="C14028" t="s">
        <v>377</v>
      </c>
      <c r="D14028" t="s">
        <v>531</v>
      </c>
      <c r="E14028" s="53" t="str">
        <f t="shared" si="439"/>
        <v>2020_MSNEWTON</v>
      </c>
      <c r="F14028">
        <v>510400</v>
      </c>
      <c r="G14028" s="53">
        <f t="array" ref="G14028">SUM(IF(A14028=A$5:A14028,IF(C14028=C$5:C14028,1,0),0))</f>
        <v>51</v>
      </c>
    </row>
    <row r="14029" spans="1:7" x14ac:dyDescent="0.25">
      <c r="A14029" s="52">
        <v>2020</v>
      </c>
      <c r="B14029" s="53" t="str">
        <f t="shared" si="438"/>
        <v>2020_MS52</v>
      </c>
      <c r="C14029" t="s">
        <v>377</v>
      </c>
      <c r="D14029" t="s">
        <v>1260</v>
      </c>
      <c r="E14029" s="53" t="str">
        <f t="shared" si="439"/>
        <v>2020_MSNOXUBEE</v>
      </c>
      <c r="F14029">
        <v>510400</v>
      </c>
      <c r="G14029" s="53">
        <f t="array" ref="G14029">SUM(IF(A14029=A$5:A14029,IF(C14029=C$5:C14029,1,0),0))</f>
        <v>52</v>
      </c>
    </row>
    <row r="14030" spans="1:7" x14ac:dyDescent="0.25">
      <c r="A14030" s="52">
        <v>2020</v>
      </c>
      <c r="B14030" s="53" t="str">
        <f t="shared" si="438"/>
        <v>2020_MS53</v>
      </c>
      <c r="C14030" t="s">
        <v>377</v>
      </c>
      <c r="D14030" t="s">
        <v>1261</v>
      </c>
      <c r="E14030" s="53" t="str">
        <f t="shared" si="439"/>
        <v>2020_MSOKTIBBEHA</v>
      </c>
      <c r="F14030">
        <v>510400</v>
      </c>
      <c r="G14030" s="53">
        <f t="array" ref="G14030">SUM(IF(A14030=A$5:A14030,IF(C14030=C$5:C14030,1,0),0))</f>
        <v>53</v>
      </c>
    </row>
    <row r="14031" spans="1:7" x14ac:dyDescent="0.25">
      <c r="A14031" s="52">
        <v>2020</v>
      </c>
      <c r="B14031" s="53" t="str">
        <f t="shared" si="438"/>
        <v>2020_MS54</v>
      </c>
      <c r="C14031" t="s">
        <v>377</v>
      </c>
      <c r="D14031" t="s">
        <v>1262</v>
      </c>
      <c r="E14031" s="53" t="str">
        <f t="shared" si="439"/>
        <v>2020_MSPANOLA</v>
      </c>
      <c r="F14031">
        <v>510400</v>
      </c>
      <c r="G14031" s="53">
        <f t="array" ref="G14031">SUM(IF(A14031=A$5:A14031,IF(C14031=C$5:C14031,1,0),0))</f>
        <v>54</v>
      </c>
    </row>
    <row r="14032" spans="1:7" x14ac:dyDescent="0.25">
      <c r="A14032" s="52">
        <v>2020</v>
      </c>
      <c r="B14032" s="53" t="str">
        <f t="shared" si="438"/>
        <v>2020_MS55</v>
      </c>
      <c r="C14032" t="s">
        <v>377</v>
      </c>
      <c r="D14032" t="s">
        <v>1263</v>
      </c>
      <c r="E14032" s="53" t="str">
        <f t="shared" si="439"/>
        <v>2020_MSPEARL RIVER</v>
      </c>
      <c r="F14032">
        <v>510400</v>
      </c>
      <c r="G14032" s="53">
        <f t="array" ref="G14032">SUM(IF(A14032=A$5:A14032,IF(C14032=C$5:C14032,1,0),0))</f>
        <v>55</v>
      </c>
    </row>
    <row r="14033" spans="1:7" x14ac:dyDescent="0.25">
      <c r="A14033" s="52">
        <v>2020</v>
      </c>
      <c r="B14033" s="53" t="str">
        <f t="shared" si="438"/>
        <v>2020_MS56</v>
      </c>
      <c r="C14033" t="s">
        <v>377</v>
      </c>
      <c r="D14033" t="s">
        <v>473</v>
      </c>
      <c r="E14033" s="53" t="str">
        <f t="shared" si="439"/>
        <v>2020_MSPERRY</v>
      </c>
      <c r="F14033">
        <v>510400</v>
      </c>
      <c r="G14033" s="53">
        <f t="array" ref="G14033">SUM(IF(A14033=A$5:A14033,IF(C14033=C$5:C14033,1,0),0))</f>
        <v>56</v>
      </c>
    </row>
    <row r="14034" spans="1:7" x14ac:dyDescent="0.25">
      <c r="A14034" s="52">
        <v>2020</v>
      </c>
      <c r="B14034" s="53" t="str">
        <f t="shared" si="438"/>
        <v>2020_MS57</v>
      </c>
      <c r="C14034" t="s">
        <v>377</v>
      </c>
      <c r="D14034" t="s">
        <v>277</v>
      </c>
      <c r="E14034" s="53" t="str">
        <f t="shared" si="439"/>
        <v>2020_MSPIKE</v>
      </c>
      <c r="F14034">
        <v>510400</v>
      </c>
      <c r="G14034" s="53">
        <f t="array" ref="G14034">SUM(IF(A14034=A$5:A14034,IF(C14034=C$5:C14034,1,0),0))</f>
        <v>57</v>
      </c>
    </row>
    <row r="14035" spans="1:7" x14ac:dyDescent="0.25">
      <c r="A14035" s="52">
        <v>2020</v>
      </c>
      <c r="B14035" s="53" t="str">
        <f t="shared" si="438"/>
        <v>2020_MS58</v>
      </c>
      <c r="C14035" t="s">
        <v>377</v>
      </c>
      <c r="D14035" t="s">
        <v>1264</v>
      </c>
      <c r="E14035" s="53" t="str">
        <f t="shared" si="439"/>
        <v>2020_MSPONTOTOC</v>
      </c>
      <c r="F14035">
        <v>510400</v>
      </c>
      <c r="G14035" s="53">
        <f t="array" ref="G14035">SUM(IF(A14035=A$5:A14035,IF(C14035=C$5:C14035,1,0),0))</f>
        <v>58</v>
      </c>
    </row>
    <row r="14036" spans="1:7" x14ac:dyDescent="0.25">
      <c r="A14036" s="52">
        <v>2020</v>
      </c>
      <c r="B14036" s="53" t="str">
        <f t="shared" si="438"/>
        <v>2020_MS59</v>
      </c>
      <c r="C14036" t="s">
        <v>377</v>
      </c>
      <c r="D14036" t="s">
        <v>1265</v>
      </c>
      <c r="E14036" s="53" t="str">
        <f t="shared" si="439"/>
        <v>2020_MSPRENTISS</v>
      </c>
      <c r="F14036">
        <v>510400</v>
      </c>
      <c r="G14036" s="53">
        <f t="array" ref="G14036">SUM(IF(A14036=A$5:A14036,IF(C14036=C$5:C14036,1,0),0))</f>
        <v>59</v>
      </c>
    </row>
    <row r="14037" spans="1:7" x14ac:dyDescent="0.25">
      <c r="A14037" s="52">
        <v>2020</v>
      </c>
      <c r="B14037" s="53" t="str">
        <f t="shared" si="438"/>
        <v>2020_MS60</v>
      </c>
      <c r="C14037" t="s">
        <v>377</v>
      </c>
      <c r="D14037" t="s">
        <v>747</v>
      </c>
      <c r="E14037" s="53" t="str">
        <f t="shared" si="439"/>
        <v>2020_MSQUITMAN</v>
      </c>
      <c r="F14037">
        <v>510400</v>
      </c>
      <c r="G14037" s="53">
        <f t="array" ref="G14037">SUM(IF(A14037=A$5:A14037,IF(C14037=C$5:C14037,1,0),0))</f>
        <v>60</v>
      </c>
    </row>
    <row r="14038" spans="1:7" x14ac:dyDescent="0.25">
      <c r="A14038" s="52">
        <v>2020</v>
      </c>
      <c r="B14038" s="53" t="str">
        <f t="shared" si="438"/>
        <v>2020_MS61</v>
      </c>
      <c r="C14038" t="s">
        <v>377</v>
      </c>
      <c r="D14038" t="s">
        <v>1266</v>
      </c>
      <c r="E14038" s="53" t="str">
        <f t="shared" si="439"/>
        <v>2020_MSRANKIN</v>
      </c>
      <c r="F14038">
        <v>510400</v>
      </c>
      <c r="G14038" s="53">
        <f t="array" ref="G14038">SUM(IF(A14038=A$5:A14038,IF(C14038=C$5:C14038,1,0),0))</f>
        <v>61</v>
      </c>
    </row>
    <row r="14039" spans="1:7" x14ac:dyDescent="0.25">
      <c r="A14039" s="52">
        <v>2020</v>
      </c>
      <c r="B14039" s="53" t="str">
        <f t="shared" si="438"/>
        <v>2020_MS62</v>
      </c>
      <c r="C14039" t="s">
        <v>377</v>
      </c>
      <c r="D14039" t="s">
        <v>541</v>
      </c>
      <c r="E14039" s="53" t="str">
        <f t="shared" si="439"/>
        <v>2020_MSSCOTT</v>
      </c>
      <c r="F14039">
        <v>510400</v>
      </c>
      <c r="G14039" s="53">
        <f t="array" ref="G14039">SUM(IF(A14039=A$5:A14039,IF(C14039=C$5:C14039,1,0),0))</f>
        <v>62</v>
      </c>
    </row>
    <row r="14040" spans="1:7" x14ac:dyDescent="0.25">
      <c r="A14040" s="52">
        <v>2020</v>
      </c>
      <c r="B14040" s="53" t="str">
        <f t="shared" si="438"/>
        <v>2020_MS63</v>
      </c>
      <c r="C14040" t="s">
        <v>377</v>
      </c>
      <c r="D14040" t="s">
        <v>1267</v>
      </c>
      <c r="E14040" s="53" t="str">
        <f t="shared" si="439"/>
        <v>2020_MSSHARKEY</v>
      </c>
      <c r="F14040">
        <v>510400</v>
      </c>
      <c r="G14040" s="53">
        <f t="array" ref="G14040">SUM(IF(A14040=A$5:A14040,IF(C14040=C$5:C14040,1,0),0))</f>
        <v>63</v>
      </c>
    </row>
    <row r="14041" spans="1:7" x14ac:dyDescent="0.25">
      <c r="A14041" s="52">
        <v>2020</v>
      </c>
      <c r="B14041" s="53" t="str">
        <f t="shared" si="438"/>
        <v>2020_MS64</v>
      </c>
      <c r="C14041" t="s">
        <v>377</v>
      </c>
      <c r="D14041" t="s">
        <v>1048</v>
      </c>
      <c r="E14041" s="53" t="str">
        <f t="shared" si="439"/>
        <v>2020_MSSIMPSON</v>
      </c>
      <c r="F14041">
        <v>510400</v>
      </c>
      <c r="G14041" s="53">
        <f t="array" ref="G14041">SUM(IF(A14041=A$5:A14041,IF(C14041=C$5:C14041,1,0),0))</f>
        <v>64</v>
      </c>
    </row>
    <row r="14042" spans="1:7" x14ac:dyDescent="0.25">
      <c r="A14042" s="52">
        <v>2020</v>
      </c>
      <c r="B14042" s="53" t="str">
        <f t="shared" si="438"/>
        <v>2020_MS65</v>
      </c>
      <c r="C14042" t="s">
        <v>377</v>
      </c>
      <c r="D14042" t="s">
        <v>292</v>
      </c>
      <c r="E14042" s="53" t="str">
        <f t="shared" si="439"/>
        <v>2020_MSSMITH</v>
      </c>
      <c r="F14042">
        <v>510400</v>
      </c>
      <c r="G14042" s="53">
        <f t="array" ref="G14042">SUM(IF(A14042=A$5:A14042,IF(C14042=C$5:C14042,1,0),0))</f>
        <v>65</v>
      </c>
    </row>
    <row r="14043" spans="1:7" x14ac:dyDescent="0.25">
      <c r="A14043" s="52">
        <v>2020</v>
      </c>
      <c r="B14043" s="53" t="str">
        <f t="shared" si="438"/>
        <v>2020_MS66</v>
      </c>
      <c r="C14043" t="s">
        <v>377</v>
      </c>
      <c r="D14043" t="s">
        <v>546</v>
      </c>
      <c r="E14043" s="53" t="str">
        <f t="shared" si="439"/>
        <v>2020_MSSTONE</v>
      </c>
      <c r="F14043">
        <v>510400</v>
      </c>
      <c r="G14043" s="53">
        <f t="array" ref="G14043">SUM(IF(A14043=A$5:A14043,IF(C14043=C$5:C14043,1,0),0))</f>
        <v>66</v>
      </c>
    </row>
    <row r="14044" spans="1:7" x14ac:dyDescent="0.25">
      <c r="A14044" s="52">
        <v>2020</v>
      </c>
      <c r="B14044" s="53" t="str">
        <f t="shared" si="438"/>
        <v>2020_MS67</v>
      </c>
      <c r="C14044" t="s">
        <v>377</v>
      </c>
      <c r="D14044" t="s">
        <v>1268</v>
      </c>
      <c r="E14044" s="53" t="str">
        <f t="shared" si="439"/>
        <v>2020_MSSUNFLOWER</v>
      </c>
      <c r="F14044">
        <v>510400</v>
      </c>
      <c r="G14044" s="53">
        <f t="array" ref="G14044">SUM(IF(A14044=A$5:A14044,IF(C14044=C$5:C14044,1,0),0))</f>
        <v>67</v>
      </c>
    </row>
    <row r="14045" spans="1:7" x14ac:dyDescent="0.25">
      <c r="A14045" s="52">
        <v>2020</v>
      </c>
      <c r="B14045" s="53" t="str">
        <f t="shared" si="438"/>
        <v>2020_MS68</v>
      </c>
      <c r="C14045" t="s">
        <v>377</v>
      </c>
      <c r="D14045" t="s">
        <v>1269</v>
      </c>
      <c r="E14045" s="53" t="str">
        <f t="shared" si="439"/>
        <v>2020_MSTALLAHATCHIE</v>
      </c>
      <c r="F14045">
        <v>510400</v>
      </c>
      <c r="G14045" s="53">
        <f t="array" ref="G14045">SUM(IF(A14045=A$5:A14045,IF(C14045=C$5:C14045,1,0),0))</f>
        <v>68</v>
      </c>
    </row>
    <row r="14046" spans="1:7" x14ac:dyDescent="0.25">
      <c r="A14046" s="52">
        <v>2020</v>
      </c>
      <c r="B14046" s="53" t="str">
        <f t="shared" si="438"/>
        <v>2020_MS69</v>
      </c>
      <c r="C14046" t="s">
        <v>377</v>
      </c>
      <c r="D14046" t="s">
        <v>1270</v>
      </c>
      <c r="E14046" s="53" t="str">
        <f t="shared" si="439"/>
        <v>2020_MSTATE</v>
      </c>
      <c r="F14046">
        <v>510400</v>
      </c>
      <c r="G14046" s="53">
        <f t="array" ref="G14046">SUM(IF(A14046=A$5:A14046,IF(C14046=C$5:C14046,1,0),0))</f>
        <v>69</v>
      </c>
    </row>
    <row r="14047" spans="1:7" x14ac:dyDescent="0.25">
      <c r="A14047" s="52">
        <v>2020</v>
      </c>
      <c r="B14047" s="53" t="str">
        <f t="shared" si="438"/>
        <v>2020_MS70</v>
      </c>
      <c r="C14047" t="s">
        <v>377</v>
      </c>
      <c r="D14047" t="s">
        <v>1271</v>
      </c>
      <c r="E14047" s="53" t="str">
        <f t="shared" si="439"/>
        <v>2020_MSTIPPAH</v>
      </c>
      <c r="F14047">
        <v>510400</v>
      </c>
      <c r="G14047" s="53">
        <f t="array" ref="G14047">SUM(IF(A14047=A$5:A14047,IF(C14047=C$5:C14047,1,0),0))</f>
        <v>70</v>
      </c>
    </row>
    <row r="14048" spans="1:7" x14ac:dyDescent="0.25">
      <c r="A14048" s="52">
        <v>2020</v>
      </c>
      <c r="B14048" s="53" t="str">
        <f t="shared" si="438"/>
        <v>2020_MS71</v>
      </c>
      <c r="C14048" t="s">
        <v>377</v>
      </c>
      <c r="D14048" t="s">
        <v>1272</v>
      </c>
      <c r="E14048" s="53" t="str">
        <f t="shared" si="439"/>
        <v>2020_MSTISHOMINGO</v>
      </c>
      <c r="F14048">
        <v>510400</v>
      </c>
      <c r="G14048" s="53">
        <f t="array" ref="G14048">SUM(IF(A14048=A$5:A14048,IF(C14048=C$5:C14048,1,0),0))</f>
        <v>71</v>
      </c>
    </row>
    <row r="14049" spans="1:7" x14ac:dyDescent="0.25">
      <c r="A14049" s="52">
        <v>2020</v>
      </c>
      <c r="B14049" s="53" t="str">
        <f t="shared" si="438"/>
        <v>2020_MS72</v>
      </c>
      <c r="C14049" t="s">
        <v>377</v>
      </c>
      <c r="D14049" t="s">
        <v>1273</v>
      </c>
      <c r="E14049" s="53" t="str">
        <f t="shared" si="439"/>
        <v>2020_MSTUNICA</v>
      </c>
      <c r="F14049">
        <v>510400</v>
      </c>
      <c r="G14049" s="53">
        <f t="array" ref="G14049">SUM(IF(A14049=A$5:A14049,IF(C14049=C$5:C14049,1,0),0))</f>
        <v>72</v>
      </c>
    </row>
    <row r="14050" spans="1:7" x14ac:dyDescent="0.25">
      <c r="A14050" s="52">
        <v>2020</v>
      </c>
      <c r="B14050" s="53" t="str">
        <f t="shared" ref="B14050:B14113" si="440">A14050&amp;"_"&amp;C14050&amp;G14050</f>
        <v>2020_MS73</v>
      </c>
      <c r="C14050" t="s">
        <v>377</v>
      </c>
      <c r="D14050" t="s">
        <v>258</v>
      </c>
      <c r="E14050" s="53" t="str">
        <f t="shared" si="439"/>
        <v>2020_MSUNION</v>
      </c>
      <c r="F14050">
        <v>510400</v>
      </c>
      <c r="G14050" s="53">
        <f t="array" ref="G14050">SUM(IF(A14050=A$5:A14050,IF(C14050=C$5:C14050,1,0),0))</f>
        <v>73</v>
      </c>
    </row>
    <row r="14051" spans="1:7" x14ac:dyDescent="0.25">
      <c r="A14051" s="52">
        <v>2020</v>
      </c>
      <c r="B14051" s="53" t="str">
        <f t="shared" si="440"/>
        <v>2020_MS74</v>
      </c>
      <c r="C14051" t="s">
        <v>377</v>
      </c>
      <c r="D14051" t="s">
        <v>1274</v>
      </c>
      <c r="E14051" s="53" t="str">
        <f t="shared" si="439"/>
        <v>2020_MSWALTHALL</v>
      </c>
      <c r="F14051">
        <v>510400</v>
      </c>
      <c r="G14051" s="53">
        <f t="array" ref="G14051">SUM(IF(A14051=A$5:A14051,IF(C14051=C$5:C14051,1,0),0))</f>
        <v>74</v>
      </c>
    </row>
    <row r="14052" spans="1:7" x14ac:dyDescent="0.25">
      <c r="A14052" s="52">
        <v>2020</v>
      </c>
      <c r="B14052" s="53" t="str">
        <f t="shared" si="440"/>
        <v>2020_MS75</v>
      </c>
      <c r="C14052" t="s">
        <v>377</v>
      </c>
      <c r="D14052" t="s">
        <v>336</v>
      </c>
      <c r="E14052" s="53" t="str">
        <f t="shared" si="439"/>
        <v>2020_MSWARREN</v>
      </c>
      <c r="F14052">
        <v>510400</v>
      </c>
      <c r="G14052" s="53">
        <f t="array" ref="G14052">SUM(IF(A14052=A$5:A14052,IF(C14052=C$5:C14052,1,0),0))</f>
        <v>75</v>
      </c>
    </row>
    <row r="14053" spans="1:7" x14ac:dyDescent="0.25">
      <c r="A14053" s="52">
        <v>2020</v>
      </c>
      <c r="B14053" s="53" t="str">
        <f t="shared" si="440"/>
        <v>2020_MS76</v>
      </c>
      <c r="C14053" t="s">
        <v>377</v>
      </c>
      <c r="D14053" t="s">
        <v>125</v>
      </c>
      <c r="E14053" s="53" t="str">
        <f t="shared" si="439"/>
        <v>2020_MSWASHINGTON</v>
      </c>
      <c r="F14053">
        <v>510400</v>
      </c>
      <c r="G14053" s="53">
        <f t="array" ref="G14053">SUM(IF(A14053=A$5:A14053,IF(C14053=C$5:C14053,1,0),0))</f>
        <v>76</v>
      </c>
    </row>
    <row r="14054" spans="1:7" x14ac:dyDescent="0.25">
      <c r="A14054" s="52">
        <v>2020</v>
      </c>
      <c r="B14054" s="53" t="str">
        <f t="shared" si="440"/>
        <v>2020_MS77</v>
      </c>
      <c r="C14054" t="s">
        <v>377</v>
      </c>
      <c r="D14054" t="s">
        <v>770</v>
      </c>
      <c r="E14054" s="53" t="str">
        <f t="shared" si="439"/>
        <v>2020_MSWAYNE</v>
      </c>
      <c r="F14054">
        <v>510400</v>
      </c>
      <c r="G14054" s="53">
        <f t="array" ref="G14054">SUM(IF(A14054=A$5:A14054,IF(C14054=C$5:C14054,1,0),0))</f>
        <v>77</v>
      </c>
    </row>
    <row r="14055" spans="1:7" x14ac:dyDescent="0.25">
      <c r="A14055" s="52">
        <v>2020</v>
      </c>
      <c r="B14055" s="53" t="str">
        <f t="shared" si="440"/>
        <v>2020_MS78</v>
      </c>
      <c r="C14055" t="s">
        <v>377</v>
      </c>
      <c r="D14055" t="s">
        <v>771</v>
      </c>
      <c r="E14055" s="53" t="str">
        <f t="shared" si="439"/>
        <v>2020_MSWEBSTER</v>
      </c>
      <c r="F14055">
        <v>510400</v>
      </c>
      <c r="G14055" s="53">
        <f t="array" ref="G14055">SUM(IF(A14055=A$5:A14055,IF(C14055=C$5:C14055,1,0),0))</f>
        <v>78</v>
      </c>
    </row>
    <row r="14056" spans="1:7" x14ac:dyDescent="0.25">
      <c r="A14056" s="52">
        <v>2020</v>
      </c>
      <c r="B14056" s="53" t="str">
        <f t="shared" si="440"/>
        <v>2020_MS79</v>
      </c>
      <c r="C14056" t="s">
        <v>377</v>
      </c>
      <c r="D14056" t="s">
        <v>775</v>
      </c>
      <c r="E14056" s="53" t="str">
        <f t="shared" si="439"/>
        <v>2020_MSWILKINSON</v>
      </c>
      <c r="F14056">
        <v>510400</v>
      </c>
      <c r="G14056" s="53">
        <f t="array" ref="G14056">SUM(IF(A14056=A$5:A14056,IF(C14056=C$5:C14056,1,0),0))</f>
        <v>79</v>
      </c>
    </row>
    <row r="14057" spans="1:7" x14ac:dyDescent="0.25">
      <c r="A14057" s="52">
        <v>2020</v>
      </c>
      <c r="B14057" s="53" t="str">
        <f t="shared" si="440"/>
        <v>2020_MS80</v>
      </c>
      <c r="C14057" t="s">
        <v>377</v>
      </c>
      <c r="D14057" t="s">
        <v>485</v>
      </c>
      <c r="E14057" s="53" t="str">
        <f t="shared" si="439"/>
        <v>2020_MSWINSTON</v>
      </c>
      <c r="F14057">
        <v>510400</v>
      </c>
      <c r="G14057" s="53">
        <f t="array" ref="G14057">SUM(IF(A14057=A$5:A14057,IF(C14057=C$5:C14057,1,0),0))</f>
        <v>80</v>
      </c>
    </row>
    <row r="14058" spans="1:7" x14ac:dyDescent="0.25">
      <c r="A14058" s="52">
        <v>2020</v>
      </c>
      <c r="B14058" s="53" t="str">
        <f t="shared" si="440"/>
        <v>2020_MS81</v>
      </c>
      <c r="C14058" t="s">
        <v>377</v>
      </c>
      <c r="D14058" t="s">
        <v>1275</v>
      </c>
      <c r="E14058" s="53" t="str">
        <f t="shared" si="439"/>
        <v>2020_MSYALOBUSHA</v>
      </c>
      <c r="F14058">
        <v>510400</v>
      </c>
      <c r="G14058" s="53">
        <f t="array" ref="G14058">SUM(IF(A14058=A$5:A14058,IF(C14058=C$5:C14058,1,0),0))</f>
        <v>81</v>
      </c>
    </row>
    <row r="14059" spans="1:7" x14ac:dyDescent="0.25">
      <c r="A14059" s="52">
        <v>2020</v>
      </c>
      <c r="B14059" s="53" t="str">
        <f t="shared" si="440"/>
        <v>2020_MS82</v>
      </c>
      <c r="C14059" t="s">
        <v>377</v>
      </c>
      <c r="D14059" t="s">
        <v>1276</v>
      </c>
      <c r="E14059" s="53" t="str">
        <f t="shared" si="439"/>
        <v>2020_MSYAZOO</v>
      </c>
      <c r="F14059">
        <v>510400</v>
      </c>
      <c r="G14059" s="53">
        <f t="array" ref="G14059">SUM(IF(A14059=A$5:A14059,IF(C14059=C$5:C14059,1,0),0))</f>
        <v>82</v>
      </c>
    </row>
    <row r="14060" spans="1:7" x14ac:dyDescent="0.25">
      <c r="A14060" s="52">
        <v>2020</v>
      </c>
      <c r="B14060" s="53" t="str">
        <f t="shared" si="440"/>
        <v>2020_MO1</v>
      </c>
      <c r="C14060" t="s">
        <v>378</v>
      </c>
      <c r="D14060" t="s">
        <v>897</v>
      </c>
      <c r="E14060" s="53" t="str">
        <f t="shared" si="439"/>
        <v>2020_MOADAIR</v>
      </c>
      <c r="F14060">
        <v>510400</v>
      </c>
      <c r="G14060" s="53">
        <f t="array" ref="G14060">SUM(IF(A14060=A$5:A14060,IF(C14060=C$5:C14060,1,0),0))</f>
        <v>1</v>
      </c>
    </row>
    <row r="14061" spans="1:7" x14ac:dyDescent="0.25">
      <c r="A14061" s="52">
        <v>2020</v>
      </c>
      <c r="B14061" s="53" t="str">
        <f t="shared" si="440"/>
        <v>2020_MO2</v>
      </c>
      <c r="C14061" t="s">
        <v>378</v>
      </c>
      <c r="D14061" t="s">
        <v>1277</v>
      </c>
      <c r="E14061" s="53" t="str">
        <f t="shared" si="439"/>
        <v>2020_MOANDREW</v>
      </c>
      <c r="F14061">
        <v>510400</v>
      </c>
      <c r="G14061" s="53">
        <f t="array" ref="G14061">SUM(IF(A14061=A$5:A14061,IF(C14061=C$5:C14061,1,0),0))</f>
        <v>2</v>
      </c>
    </row>
    <row r="14062" spans="1:7" x14ac:dyDescent="0.25">
      <c r="A14062" s="52">
        <v>2020</v>
      </c>
      <c r="B14062" s="53" t="str">
        <f t="shared" si="440"/>
        <v>2020_MO3</v>
      </c>
      <c r="C14062" t="s">
        <v>378</v>
      </c>
      <c r="D14062" t="s">
        <v>940</v>
      </c>
      <c r="E14062" s="53" t="str">
        <f t="shared" si="439"/>
        <v>2020_MOATCHISON</v>
      </c>
      <c r="F14062">
        <v>510400</v>
      </c>
      <c r="G14062" s="53">
        <f t="array" ref="G14062">SUM(IF(A14062=A$5:A14062,IF(C14062=C$5:C14062,1,0),0))</f>
        <v>3</v>
      </c>
    </row>
    <row r="14063" spans="1:7" x14ac:dyDescent="0.25">
      <c r="A14063" s="52">
        <v>2020</v>
      </c>
      <c r="B14063" s="53" t="str">
        <f t="shared" si="440"/>
        <v>2020_MO4</v>
      </c>
      <c r="C14063" t="s">
        <v>378</v>
      </c>
      <c r="D14063" t="s">
        <v>1278</v>
      </c>
      <c r="E14063" s="53" t="str">
        <f t="shared" si="439"/>
        <v>2020_MOAUDRAIN</v>
      </c>
      <c r="F14063">
        <v>510400</v>
      </c>
      <c r="G14063" s="53">
        <f t="array" ref="G14063">SUM(IF(A14063=A$5:A14063,IF(C14063=C$5:C14063,1,0),0))</f>
        <v>4</v>
      </c>
    </row>
    <row r="14064" spans="1:7" x14ac:dyDescent="0.25">
      <c r="A14064" s="52">
        <v>2020</v>
      </c>
      <c r="B14064" s="53" t="str">
        <f t="shared" si="440"/>
        <v>2020_MO5</v>
      </c>
      <c r="C14064" t="s">
        <v>378</v>
      </c>
      <c r="D14064" t="s">
        <v>1126</v>
      </c>
      <c r="E14064" s="53" t="str">
        <f t="shared" si="439"/>
        <v>2020_MOBARRY</v>
      </c>
      <c r="F14064">
        <v>510400</v>
      </c>
      <c r="G14064" s="53">
        <f t="array" ref="G14064">SUM(IF(A14064=A$5:A14064,IF(C14064=C$5:C14064,1,0),0))</f>
        <v>5</v>
      </c>
    </row>
    <row r="14065" spans="1:7" x14ac:dyDescent="0.25">
      <c r="A14065" s="52">
        <v>2020</v>
      </c>
      <c r="B14065" s="53" t="str">
        <f t="shared" si="440"/>
        <v>2020_MO6</v>
      </c>
      <c r="C14065" t="s">
        <v>378</v>
      </c>
      <c r="D14065" t="s">
        <v>942</v>
      </c>
      <c r="E14065" s="53" t="str">
        <f t="shared" si="439"/>
        <v>2020_MOBARTON</v>
      </c>
      <c r="F14065">
        <v>510400</v>
      </c>
      <c r="G14065" s="53">
        <f t="array" ref="G14065">SUM(IF(A14065=A$5:A14065,IF(C14065=C$5:C14065,1,0),0))</f>
        <v>6</v>
      </c>
    </row>
    <row r="14066" spans="1:7" x14ac:dyDescent="0.25">
      <c r="A14066" s="52">
        <v>2020</v>
      </c>
      <c r="B14066" s="53" t="str">
        <f t="shared" si="440"/>
        <v>2020_MO7</v>
      </c>
      <c r="C14066" t="s">
        <v>378</v>
      </c>
      <c r="D14066" t="s">
        <v>1279</v>
      </c>
      <c r="E14066" s="53" t="str">
        <f t="shared" si="439"/>
        <v>2020_MOBATES</v>
      </c>
      <c r="F14066">
        <v>510400</v>
      </c>
      <c r="G14066" s="53">
        <f t="array" ref="G14066">SUM(IF(A14066=A$5:A14066,IF(C14066=C$5:C14066,1,0),0))</f>
        <v>7</v>
      </c>
    </row>
    <row r="14067" spans="1:7" x14ac:dyDescent="0.25">
      <c r="A14067" s="52">
        <v>2020</v>
      </c>
      <c r="B14067" s="53" t="str">
        <f t="shared" si="440"/>
        <v>2020_MO8</v>
      </c>
      <c r="C14067" t="s">
        <v>378</v>
      </c>
      <c r="D14067" t="s">
        <v>503</v>
      </c>
      <c r="E14067" s="53" t="str">
        <f t="shared" si="439"/>
        <v>2020_MOBENTON</v>
      </c>
      <c r="F14067">
        <v>510400</v>
      </c>
      <c r="G14067" s="53">
        <f t="array" ref="G14067">SUM(IF(A14067=A$5:A14067,IF(C14067=C$5:C14067,1,0),0))</f>
        <v>8</v>
      </c>
    </row>
    <row r="14068" spans="1:7" x14ac:dyDescent="0.25">
      <c r="A14068" s="52">
        <v>2020</v>
      </c>
      <c r="B14068" s="53" t="str">
        <f t="shared" si="440"/>
        <v>2020_MO9</v>
      </c>
      <c r="C14068" t="s">
        <v>378</v>
      </c>
      <c r="D14068" t="s">
        <v>1280</v>
      </c>
      <c r="E14068" s="53" t="str">
        <f t="shared" si="439"/>
        <v>2020_MOBOLLINGER</v>
      </c>
      <c r="F14068">
        <v>510400</v>
      </c>
      <c r="G14068" s="53">
        <f t="array" ref="G14068">SUM(IF(A14068=A$5:A14068,IF(C14068=C$5:C14068,1,0),0))</f>
        <v>9</v>
      </c>
    </row>
    <row r="14069" spans="1:7" x14ac:dyDescent="0.25">
      <c r="A14069" s="52">
        <v>2020</v>
      </c>
      <c r="B14069" s="53" t="str">
        <f t="shared" si="440"/>
        <v>2020_MO10</v>
      </c>
      <c r="C14069" t="s">
        <v>378</v>
      </c>
      <c r="D14069" t="s">
        <v>504</v>
      </c>
      <c r="E14069" s="53" t="str">
        <f t="shared" si="439"/>
        <v>2020_MOBOONE</v>
      </c>
      <c r="F14069">
        <v>510400</v>
      </c>
      <c r="G14069" s="53">
        <f t="array" ref="G14069">SUM(IF(A14069=A$5:A14069,IF(C14069=C$5:C14069,1,0),0))</f>
        <v>10</v>
      </c>
    </row>
    <row r="14070" spans="1:7" x14ac:dyDescent="0.25">
      <c r="A14070" s="52">
        <v>2020</v>
      </c>
      <c r="B14070" s="53" t="str">
        <f t="shared" si="440"/>
        <v>2020_MO11</v>
      </c>
      <c r="C14070" t="s">
        <v>378</v>
      </c>
      <c r="D14070" t="s">
        <v>903</v>
      </c>
      <c r="E14070" s="53" t="str">
        <f t="shared" si="439"/>
        <v>2020_MOBUCHANAN</v>
      </c>
      <c r="F14070">
        <v>510400</v>
      </c>
      <c r="G14070" s="53">
        <f t="array" ref="G14070">SUM(IF(A14070=A$5:A14070,IF(C14070=C$5:C14070,1,0),0))</f>
        <v>11</v>
      </c>
    </row>
    <row r="14071" spans="1:7" x14ac:dyDescent="0.25">
      <c r="A14071" s="52">
        <v>2020</v>
      </c>
      <c r="B14071" s="53" t="str">
        <f t="shared" si="440"/>
        <v>2020_MO12</v>
      </c>
      <c r="C14071" t="s">
        <v>378</v>
      </c>
      <c r="D14071" t="s">
        <v>433</v>
      </c>
      <c r="E14071" s="53" t="str">
        <f t="shared" si="439"/>
        <v>2020_MOBUTLER</v>
      </c>
      <c r="F14071">
        <v>510400</v>
      </c>
      <c r="G14071" s="53">
        <f t="array" ref="G14071">SUM(IF(A14071=A$5:A14071,IF(C14071=C$5:C14071,1,0),0))</f>
        <v>12</v>
      </c>
    </row>
    <row r="14072" spans="1:7" x14ac:dyDescent="0.25">
      <c r="A14072" s="52">
        <v>2020</v>
      </c>
      <c r="B14072" s="53" t="str">
        <f t="shared" si="440"/>
        <v>2020_MO13</v>
      </c>
      <c r="C14072" t="s">
        <v>378</v>
      </c>
      <c r="D14072" t="s">
        <v>1011</v>
      </c>
      <c r="E14072" s="53" t="str">
        <f t="shared" si="439"/>
        <v>2020_MOCALDWELL</v>
      </c>
      <c r="F14072">
        <v>510400</v>
      </c>
      <c r="G14072" s="53">
        <f t="array" ref="G14072">SUM(IF(A14072=A$5:A14072,IF(C14072=C$5:C14072,1,0),0))</f>
        <v>13</v>
      </c>
    </row>
    <row r="14073" spans="1:7" x14ac:dyDescent="0.25">
      <c r="A14073" s="52">
        <v>2020</v>
      </c>
      <c r="B14073" s="53" t="str">
        <f t="shared" si="440"/>
        <v>2020_MO14</v>
      </c>
      <c r="C14073" t="s">
        <v>378</v>
      </c>
      <c r="D14073" t="s">
        <v>1281</v>
      </c>
      <c r="E14073" s="53" t="str">
        <f t="shared" si="439"/>
        <v>2020_MOCALLAWAY</v>
      </c>
      <c r="F14073">
        <v>510400</v>
      </c>
      <c r="G14073" s="53">
        <f t="array" ref="G14073">SUM(IF(A14073=A$5:A14073,IF(C14073=C$5:C14073,1,0),0))</f>
        <v>14</v>
      </c>
    </row>
    <row r="14074" spans="1:7" x14ac:dyDescent="0.25">
      <c r="A14074" s="52">
        <v>2020</v>
      </c>
      <c r="B14074" s="53" t="str">
        <f t="shared" si="440"/>
        <v>2020_MO15</v>
      </c>
      <c r="C14074" t="s">
        <v>378</v>
      </c>
      <c r="D14074" t="s">
        <v>270</v>
      </c>
      <c r="E14074" s="53" t="str">
        <f t="shared" si="439"/>
        <v>2020_MOCAMDEN</v>
      </c>
      <c r="F14074">
        <v>510400</v>
      </c>
      <c r="G14074" s="53">
        <f t="array" ref="G14074">SUM(IF(A14074=A$5:A14074,IF(C14074=C$5:C14074,1,0),0))</f>
        <v>15</v>
      </c>
    </row>
    <row r="14075" spans="1:7" x14ac:dyDescent="0.25">
      <c r="A14075" s="52">
        <v>2020</v>
      </c>
      <c r="B14075" s="53" t="str">
        <f t="shared" si="440"/>
        <v>2020_MO16</v>
      </c>
      <c r="C14075" t="s">
        <v>378</v>
      </c>
      <c r="D14075" t="s">
        <v>1282</v>
      </c>
      <c r="E14075" s="53" t="str">
        <f t="shared" si="439"/>
        <v>2020_MOCAPE GIRARDEAU</v>
      </c>
      <c r="F14075">
        <v>510400</v>
      </c>
      <c r="G14075" s="53">
        <f t="array" ref="G14075">SUM(IF(A14075=A$5:A14075,IF(C14075=C$5:C14075,1,0),0))</f>
        <v>16</v>
      </c>
    </row>
    <row r="14076" spans="1:7" x14ac:dyDescent="0.25">
      <c r="A14076" s="52">
        <v>2020</v>
      </c>
      <c r="B14076" s="53" t="str">
        <f t="shared" si="440"/>
        <v>2020_MO17</v>
      </c>
      <c r="C14076" t="s">
        <v>378</v>
      </c>
      <c r="D14076" t="s">
        <v>227</v>
      </c>
      <c r="E14076" s="53" t="str">
        <f t="shared" si="439"/>
        <v>2020_MOCARROLL</v>
      </c>
      <c r="F14076">
        <v>510400</v>
      </c>
      <c r="G14076" s="53">
        <f t="array" ref="G14076">SUM(IF(A14076=A$5:A14076,IF(C14076=C$5:C14076,1,0),0))</f>
        <v>17</v>
      </c>
    </row>
    <row r="14077" spans="1:7" x14ac:dyDescent="0.25">
      <c r="A14077" s="52">
        <v>2020</v>
      </c>
      <c r="B14077" s="53" t="str">
        <f t="shared" si="440"/>
        <v>2020_MO18</v>
      </c>
      <c r="C14077" t="s">
        <v>378</v>
      </c>
      <c r="D14077" t="s">
        <v>1015</v>
      </c>
      <c r="E14077" s="53" t="str">
        <f t="shared" si="439"/>
        <v>2020_MOCARTER</v>
      </c>
      <c r="F14077">
        <v>510400</v>
      </c>
      <c r="G14077" s="53">
        <f t="array" ref="G14077">SUM(IF(A14077=A$5:A14077,IF(C14077=C$5:C14077,1,0),0))</f>
        <v>18</v>
      </c>
    </row>
    <row r="14078" spans="1:7" x14ac:dyDescent="0.25">
      <c r="A14078" s="52">
        <v>2020</v>
      </c>
      <c r="B14078" s="53" t="str">
        <f t="shared" si="440"/>
        <v>2020_MO19</v>
      </c>
      <c r="C14078" t="s">
        <v>378</v>
      </c>
      <c r="D14078" t="s">
        <v>810</v>
      </c>
      <c r="E14078" s="53" t="str">
        <f t="shared" si="439"/>
        <v>2020_MOCASS</v>
      </c>
      <c r="F14078">
        <v>510400</v>
      </c>
      <c r="G14078" s="53">
        <f t="array" ref="G14078">SUM(IF(A14078=A$5:A14078,IF(C14078=C$5:C14078,1,0),0))</f>
        <v>19</v>
      </c>
    </row>
    <row r="14079" spans="1:7" x14ac:dyDescent="0.25">
      <c r="A14079" s="52">
        <v>2020</v>
      </c>
      <c r="B14079" s="53" t="str">
        <f t="shared" si="440"/>
        <v>2020_MO20</v>
      </c>
      <c r="C14079" t="s">
        <v>378</v>
      </c>
      <c r="D14079" t="s">
        <v>905</v>
      </c>
      <c r="E14079" s="53" t="str">
        <f t="shared" si="439"/>
        <v>2020_MOCEDAR</v>
      </c>
      <c r="F14079">
        <v>510400</v>
      </c>
      <c r="G14079" s="53">
        <f t="array" ref="G14079">SUM(IF(A14079=A$5:A14079,IF(C14079=C$5:C14079,1,0),0))</f>
        <v>20</v>
      </c>
    </row>
    <row r="14080" spans="1:7" x14ac:dyDescent="0.25">
      <c r="A14080" s="52">
        <v>2020</v>
      </c>
      <c r="B14080" s="53" t="str">
        <f t="shared" si="440"/>
        <v>2020_MO21</v>
      </c>
      <c r="C14080" t="s">
        <v>378</v>
      </c>
      <c r="D14080" t="s">
        <v>1283</v>
      </c>
      <c r="E14080" s="53" t="str">
        <f t="shared" si="439"/>
        <v>2020_MOCHARITON</v>
      </c>
      <c r="F14080">
        <v>510400</v>
      </c>
      <c r="G14080" s="53">
        <f t="array" ref="G14080">SUM(IF(A14080=A$5:A14080,IF(C14080=C$5:C14080,1,0),0))</f>
        <v>21</v>
      </c>
    </row>
    <row r="14081" spans="1:7" x14ac:dyDescent="0.25">
      <c r="A14081" s="52">
        <v>2020</v>
      </c>
      <c r="B14081" s="53" t="str">
        <f t="shared" si="440"/>
        <v>2020_MO22</v>
      </c>
      <c r="C14081" t="s">
        <v>378</v>
      </c>
      <c r="D14081" t="s">
        <v>812</v>
      </c>
      <c r="E14081" s="53" t="str">
        <f t="shared" si="439"/>
        <v>2020_MOCHRISTIAN</v>
      </c>
      <c r="F14081">
        <v>510400</v>
      </c>
      <c r="G14081" s="53">
        <f t="array" ref="G14081">SUM(IF(A14081=A$5:A14081,IF(C14081=C$5:C14081,1,0),0))</f>
        <v>22</v>
      </c>
    </row>
    <row r="14082" spans="1:7" x14ac:dyDescent="0.25">
      <c r="A14082" s="52">
        <v>2020</v>
      </c>
      <c r="B14082" s="53" t="str">
        <f t="shared" si="440"/>
        <v>2020_MO23</v>
      </c>
      <c r="C14082" t="s">
        <v>378</v>
      </c>
      <c r="D14082" t="s">
        <v>507</v>
      </c>
      <c r="E14082" s="53" t="str">
        <f t="shared" si="439"/>
        <v>2020_MOCLARK</v>
      </c>
      <c r="F14082">
        <v>510400</v>
      </c>
      <c r="G14082" s="53">
        <f t="array" ref="G14082">SUM(IF(A14082=A$5:A14082,IF(C14082=C$5:C14082,1,0),0))</f>
        <v>23</v>
      </c>
    </row>
    <row r="14083" spans="1:7" x14ac:dyDescent="0.25">
      <c r="A14083" s="52">
        <v>2020</v>
      </c>
      <c r="B14083" s="53" t="str">
        <f t="shared" si="440"/>
        <v>2020_MO24</v>
      </c>
      <c r="C14083" t="s">
        <v>378</v>
      </c>
      <c r="D14083" t="s">
        <v>439</v>
      </c>
      <c r="E14083" s="53" t="str">
        <f t="shared" si="439"/>
        <v>2020_MOCLAY</v>
      </c>
      <c r="F14083">
        <v>510400</v>
      </c>
      <c r="G14083" s="53">
        <f t="array" ref="G14083">SUM(IF(A14083=A$5:A14083,IF(C14083=C$5:C14083,1,0),0))</f>
        <v>24</v>
      </c>
    </row>
    <row r="14084" spans="1:7" x14ac:dyDescent="0.25">
      <c r="A14084" s="52">
        <v>2020</v>
      </c>
      <c r="B14084" s="53" t="str">
        <f t="shared" si="440"/>
        <v>2020_MO25</v>
      </c>
      <c r="C14084" t="s">
        <v>378</v>
      </c>
      <c r="D14084" t="s">
        <v>813</v>
      </c>
      <c r="E14084" s="53" t="str">
        <f t="shared" si="439"/>
        <v>2020_MOCLINTON</v>
      </c>
      <c r="F14084">
        <v>510400</v>
      </c>
      <c r="G14084" s="53">
        <f t="array" ref="G14084">SUM(IF(A14084=A$5:A14084,IF(C14084=C$5:C14084,1,0),0))</f>
        <v>25</v>
      </c>
    </row>
    <row r="14085" spans="1:7" x14ac:dyDescent="0.25">
      <c r="A14085" s="52">
        <v>2020</v>
      </c>
      <c r="B14085" s="53" t="str">
        <f t="shared" si="440"/>
        <v>2020_MO26</v>
      </c>
      <c r="C14085" t="s">
        <v>378</v>
      </c>
      <c r="D14085" t="s">
        <v>1284</v>
      </c>
      <c r="E14085" s="53" t="str">
        <f t="shared" si="439"/>
        <v>2020_MOCOLE</v>
      </c>
      <c r="F14085">
        <v>510400</v>
      </c>
      <c r="G14085" s="53">
        <f t="array" ref="G14085">SUM(IF(A14085=A$5:A14085,IF(C14085=C$5:C14085,1,0),0))</f>
        <v>26</v>
      </c>
    </row>
    <row r="14086" spans="1:7" x14ac:dyDescent="0.25">
      <c r="A14086" s="52">
        <v>2020</v>
      </c>
      <c r="B14086" s="53" t="str">
        <f t="shared" si="440"/>
        <v>2020_MO27</v>
      </c>
      <c r="C14086" t="s">
        <v>378</v>
      </c>
      <c r="D14086" t="s">
        <v>1285</v>
      </c>
      <c r="E14086" s="53" t="str">
        <f t="shared" ref="E14086:E14149" si="441">A14086&amp;"_"&amp;C14086&amp;D14086</f>
        <v>2020_MOCOOPER</v>
      </c>
      <c r="F14086">
        <v>510400</v>
      </c>
      <c r="G14086" s="53">
        <f t="array" ref="G14086">SUM(IF(A14086=A$5:A14086,IF(C14086=C$5:C14086,1,0),0))</f>
        <v>27</v>
      </c>
    </row>
    <row r="14087" spans="1:7" x14ac:dyDescent="0.25">
      <c r="A14087" s="52">
        <v>2020</v>
      </c>
      <c r="B14087" s="53" t="str">
        <f t="shared" si="440"/>
        <v>2020_MO28</v>
      </c>
      <c r="C14087" t="s">
        <v>378</v>
      </c>
      <c r="D14087" t="s">
        <v>512</v>
      </c>
      <c r="E14087" s="53" t="str">
        <f t="shared" si="441"/>
        <v>2020_MOCRAWFORD</v>
      </c>
      <c r="F14087">
        <v>510400</v>
      </c>
      <c r="G14087" s="53">
        <f t="array" ref="G14087">SUM(IF(A14087=A$5:A14087,IF(C14087=C$5:C14087,1,0),0))</f>
        <v>28</v>
      </c>
    </row>
    <row r="14088" spans="1:7" x14ac:dyDescent="0.25">
      <c r="A14088" s="52">
        <v>2020</v>
      </c>
      <c r="B14088" s="53" t="str">
        <f t="shared" si="440"/>
        <v>2020_MO29</v>
      </c>
      <c r="C14088" t="s">
        <v>378</v>
      </c>
      <c r="D14088" t="s">
        <v>700</v>
      </c>
      <c r="E14088" s="53" t="str">
        <f t="shared" si="441"/>
        <v>2020_MODADE</v>
      </c>
      <c r="F14088">
        <v>510400</v>
      </c>
      <c r="G14088" s="53">
        <f t="array" ref="G14088">SUM(IF(A14088=A$5:A14088,IF(C14088=C$5:C14088,1,0),0))</f>
        <v>29</v>
      </c>
    </row>
    <row r="14089" spans="1:7" x14ac:dyDescent="0.25">
      <c r="A14089" s="52">
        <v>2020</v>
      </c>
      <c r="B14089" s="53" t="str">
        <f t="shared" si="440"/>
        <v>2020_MO30</v>
      </c>
      <c r="C14089" t="s">
        <v>378</v>
      </c>
      <c r="D14089" t="s">
        <v>449</v>
      </c>
      <c r="E14089" s="53" t="str">
        <f t="shared" si="441"/>
        <v>2020_MODALLAS</v>
      </c>
      <c r="F14089">
        <v>510400</v>
      </c>
      <c r="G14089" s="53">
        <f t="array" ref="G14089">SUM(IF(A14089=A$5:A14089,IF(C14089=C$5:C14089,1,0),0))</f>
        <v>30</v>
      </c>
    </row>
    <row r="14090" spans="1:7" x14ac:dyDescent="0.25">
      <c r="A14090" s="52">
        <v>2020</v>
      </c>
      <c r="B14090" s="53" t="str">
        <f t="shared" si="440"/>
        <v>2020_MO31</v>
      </c>
      <c r="C14090" t="s">
        <v>378</v>
      </c>
      <c r="D14090" t="s">
        <v>861</v>
      </c>
      <c r="E14090" s="53" t="str">
        <f t="shared" si="441"/>
        <v>2020_MODAVIESS</v>
      </c>
      <c r="F14090">
        <v>510400</v>
      </c>
      <c r="G14090" s="53">
        <f t="array" ref="G14090">SUM(IF(A14090=A$5:A14090,IF(C14090=C$5:C14090,1,0),0))</f>
        <v>31</v>
      </c>
    </row>
    <row r="14091" spans="1:7" x14ac:dyDescent="0.25">
      <c r="A14091" s="52">
        <v>2020</v>
      </c>
      <c r="B14091" s="53" t="str">
        <f t="shared" si="440"/>
        <v>2020_MO32</v>
      </c>
      <c r="C14091" t="s">
        <v>378</v>
      </c>
      <c r="D14091" t="s">
        <v>703</v>
      </c>
      <c r="E14091" s="53" t="str">
        <f t="shared" si="441"/>
        <v>2020_MODEKALB</v>
      </c>
      <c r="F14091">
        <v>510400</v>
      </c>
      <c r="G14091" s="53">
        <f t="array" ref="G14091">SUM(IF(A14091=A$5:A14091,IF(C14091=C$5:C14091,1,0),0))</f>
        <v>32</v>
      </c>
    </row>
    <row r="14092" spans="1:7" x14ac:dyDescent="0.25">
      <c r="A14092" s="52">
        <v>2020</v>
      </c>
      <c r="B14092" s="53" t="str">
        <f t="shared" si="440"/>
        <v>2020_MO33</v>
      </c>
      <c r="C14092" t="s">
        <v>378</v>
      </c>
      <c r="D14092" t="s">
        <v>1286</v>
      </c>
      <c r="E14092" s="53" t="str">
        <f t="shared" si="441"/>
        <v>2020_MODENT</v>
      </c>
      <c r="F14092">
        <v>510400</v>
      </c>
      <c r="G14092" s="53">
        <f t="array" ref="G14092">SUM(IF(A14092=A$5:A14092,IF(C14092=C$5:C14092,1,0),0))</f>
        <v>33</v>
      </c>
    </row>
    <row r="14093" spans="1:7" x14ac:dyDescent="0.25">
      <c r="A14093" s="52">
        <v>2020</v>
      </c>
      <c r="B14093" s="53" t="str">
        <f t="shared" si="440"/>
        <v>2020_MO34</v>
      </c>
      <c r="C14093" t="s">
        <v>378</v>
      </c>
      <c r="D14093" t="s">
        <v>190</v>
      </c>
      <c r="E14093" s="53" t="str">
        <f t="shared" si="441"/>
        <v>2020_MODOUGLAS</v>
      </c>
      <c r="F14093">
        <v>510400</v>
      </c>
      <c r="G14093" s="53">
        <f t="array" ref="G14093">SUM(IF(A14093=A$5:A14093,IF(C14093=C$5:C14093,1,0),0))</f>
        <v>34</v>
      </c>
    </row>
    <row r="14094" spans="1:7" x14ac:dyDescent="0.25">
      <c r="A14094" s="52">
        <v>2020</v>
      </c>
      <c r="B14094" s="53" t="str">
        <f t="shared" si="440"/>
        <v>2020_MO35</v>
      </c>
      <c r="C14094" t="s">
        <v>378</v>
      </c>
      <c r="D14094" t="s">
        <v>1287</v>
      </c>
      <c r="E14094" s="53" t="str">
        <f t="shared" si="441"/>
        <v>2020_MODUNKLIN</v>
      </c>
      <c r="F14094">
        <v>510400</v>
      </c>
      <c r="G14094" s="53">
        <f t="array" ref="G14094">SUM(IF(A14094=A$5:A14094,IF(C14094=C$5:C14094,1,0),0))</f>
        <v>35</v>
      </c>
    </row>
    <row r="14095" spans="1:7" x14ac:dyDescent="0.25">
      <c r="A14095" s="52">
        <v>2020</v>
      </c>
      <c r="B14095" s="53" t="str">
        <f t="shared" si="440"/>
        <v>2020_MO36</v>
      </c>
      <c r="C14095" t="s">
        <v>378</v>
      </c>
      <c r="D14095" t="s">
        <v>455</v>
      </c>
      <c r="E14095" s="53" t="str">
        <f t="shared" si="441"/>
        <v>2020_MOFRANKLIN</v>
      </c>
      <c r="F14095">
        <v>510400</v>
      </c>
      <c r="G14095" s="53">
        <f t="array" ref="G14095">SUM(IF(A14095=A$5:A14095,IF(C14095=C$5:C14095,1,0),0))</f>
        <v>36</v>
      </c>
    </row>
    <row r="14096" spans="1:7" x14ac:dyDescent="0.25">
      <c r="A14096" s="52">
        <v>2020</v>
      </c>
      <c r="B14096" s="53" t="str">
        <f t="shared" si="440"/>
        <v>2020_MO37</v>
      </c>
      <c r="C14096" t="s">
        <v>378</v>
      </c>
      <c r="D14096" t="s">
        <v>1288</v>
      </c>
      <c r="E14096" s="53" t="str">
        <f t="shared" si="441"/>
        <v>2020_MOGASCONADE</v>
      </c>
      <c r="F14096">
        <v>510400</v>
      </c>
      <c r="G14096" s="53">
        <f t="array" ref="G14096">SUM(IF(A14096=A$5:A14096,IF(C14096=C$5:C14096,1,0),0))</f>
        <v>37</v>
      </c>
    </row>
    <row r="14097" spans="1:7" x14ac:dyDescent="0.25">
      <c r="A14097" s="52">
        <v>2020</v>
      </c>
      <c r="B14097" s="53" t="str">
        <f t="shared" si="440"/>
        <v>2020_MO38</v>
      </c>
      <c r="C14097" t="s">
        <v>378</v>
      </c>
      <c r="D14097" t="s">
        <v>1289</v>
      </c>
      <c r="E14097" s="53" t="str">
        <f t="shared" si="441"/>
        <v>2020_MOGENTRY</v>
      </c>
      <c r="F14097">
        <v>510400</v>
      </c>
      <c r="G14097" s="53">
        <f t="array" ref="G14097">SUM(IF(A14097=A$5:A14097,IF(C14097=C$5:C14097,1,0),0))</f>
        <v>38</v>
      </c>
    </row>
    <row r="14098" spans="1:7" x14ac:dyDescent="0.25">
      <c r="A14098" s="52">
        <v>2020</v>
      </c>
      <c r="B14098" s="53" t="str">
        <f t="shared" si="440"/>
        <v>2020_MO39</v>
      </c>
      <c r="C14098" t="s">
        <v>378</v>
      </c>
      <c r="D14098" t="s">
        <v>212</v>
      </c>
      <c r="E14098" s="53" t="str">
        <f t="shared" si="441"/>
        <v>2020_MOGREENE</v>
      </c>
      <c r="F14098">
        <v>510400</v>
      </c>
      <c r="G14098" s="53">
        <f t="array" ref="G14098">SUM(IF(A14098=A$5:A14098,IF(C14098=C$5:C14098,1,0),0))</f>
        <v>39</v>
      </c>
    </row>
    <row r="14099" spans="1:7" x14ac:dyDescent="0.25">
      <c r="A14099" s="52">
        <v>2020</v>
      </c>
      <c r="B14099" s="53" t="str">
        <f t="shared" si="440"/>
        <v>2020_MO40</v>
      </c>
      <c r="C14099" t="s">
        <v>378</v>
      </c>
      <c r="D14099" t="s">
        <v>821</v>
      </c>
      <c r="E14099" s="53" t="str">
        <f t="shared" si="441"/>
        <v>2020_MOGRUNDY</v>
      </c>
      <c r="F14099">
        <v>510400</v>
      </c>
      <c r="G14099" s="53">
        <f t="array" ref="G14099">SUM(IF(A14099=A$5:A14099,IF(C14099=C$5:C14099,1,0),0))</f>
        <v>40</v>
      </c>
    </row>
    <row r="14100" spans="1:7" x14ac:dyDescent="0.25">
      <c r="A14100" s="52">
        <v>2020</v>
      </c>
      <c r="B14100" s="53" t="str">
        <f t="shared" si="440"/>
        <v>2020_MO41</v>
      </c>
      <c r="C14100" t="s">
        <v>378</v>
      </c>
      <c r="D14100" t="s">
        <v>867</v>
      </c>
      <c r="E14100" s="53" t="str">
        <f t="shared" si="441"/>
        <v>2020_MOHARRISON</v>
      </c>
      <c r="F14100">
        <v>510400</v>
      </c>
      <c r="G14100" s="53">
        <f t="array" ref="G14100">SUM(IF(A14100=A$5:A14100,IF(C14100=C$5:C14100,1,0),0))</f>
        <v>41</v>
      </c>
    </row>
    <row r="14101" spans="1:7" x14ac:dyDescent="0.25">
      <c r="A14101" s="52">
        <v>2020</v>
      </c>
      <c r="B14101" s="53" t="str">
        <f t="shared" si="440"/>
        <v>2020_MO42</v>
      </c>
      <c r="C14101" t="s">
        <v>378</v>
      </c>
      <c r="D14101" t="s">
        <v>458</v>
      </c>
      <c r="E14101" s="53" t="str">
        <f t="shared" si="441"/>
        <v>2020_MOHENRY</v>
      </c>
      <c r="F14101">
        <v>510400</v>
      </c>
      <c r="G14101" s="53">
        <f t="array" ref="G14101">SUM(IF(A14101=A$5:A14101,IF(C14101=C$5:C14101,1,0),0))</f>
        <v>42</v>
      </c>
    </row>
    <row r="14102" spans="1:7" x14ac:dyDescent="0.25">
      <c r="A14102" s="52">
        <v>2020</v>
      </c>
      <c r="B14102" s="53" t="str">
        <f t="shared" si="440"/>
        <v>2020_MO43</v>
      </c>
      <c r="C14102" t="s">
        <v>378</v>
      </c>
      <c r="D14102" t="s">
        <v>1290</v>
      </c>
      <c r="E14102" s="53" t="str">
        <f t="shared" si="441"/>
        <v>2020_MOHICKORY</v>
      </c>
      <c r="F14102">
        <v>510400</v>
      </c>
      <c r="G14102" s="53">
        <f t="array" ref="G14102">SUM(IF(A14102=A$5:A14102,IF(C14102=C$5:C14102,1,0),0))</f>
        <v>43</v>
      </c>
    </row>
    <row r="14103" spans="1:7" x14ac:dyDescent="0.25">
      <c r="A14103" s="52">
        <v>2020</v>
      </c>
      <c r="B14103" s="53" t="str">
        <f t="shared" si="440"/>
        <v>2020_MO44</v>
      </c>
      <c r="C14103" t="s">
        <v>378</v>
      </c>
      <c r="D14103" t="s">
        <v>1291</v>
      </c>
      <c r="E14103" s="53" t="str">
        <f t="shared" si="441"/>
        <v>2020_MOHOLT</v>
      </c>
      <c r="F14103">
        <v>510400</v>
      </c>
      <c r="G14103" s="53">
        <f t="array" ref="G14103">SUM(IF(A14103=A$5:A14103,IF(C14103=C$5:C14103,1,0),0))</f>
        <v>44</v>
      </c>
    </row>
    <row r="14104" spans="1:7" x14ac:dyDescent="0.25">
      <c r="A14104" s="52">
        <v>2020</v>
      </c>
      <c r="B14104" s="53" t="str">
        <f t="shared" si="440"/>
        <v>2020_MO45</v>
      </c>
      <c r="C14104" t="s">
        <v>378</v>
      </c>
      <c r="D14104" t="s">
        <v>231</v>
      </c>
      <c r="E14104" s="53" t="str">
        <f t="shared" si="441"/>
        <v>2020_MOHOWARD</v>
      </c>
      <c r="F14104">
        <v>510400</v>
      </c>
      <c r="G14104" s="53">
        <f t="array" ref="G14104">SUM(IF(A14104=A$5:A14104,IF(C14104=C$5:C14104,1,0),0))</f>
        <v>45</v>
      </c>
    </row>
    <row r="14105" spans="1:7" x14ac:dyDescent="0.25">
      <c r="A14105" s="52">
        <v>2020</v>
      </c>
      <c r="B14105" s="53" t="str">
        <f t="shared" si="440"/>
        <v>2020_MO46</v>
      </c>
      <c r="C14105" t="s">
        <v>378</v>
      </c>
      <c r="D14105" t="s">
        <v>1292</v>
      </c>
      <c r="E14105" s="53" t="str">
        <f t="shared" si="441"/>
        <v>2020_MOHOWELL</v>
      </c>
      <c r="F14105">
        <v>510400</v>
      </c>
      <c r="G14105" s="53">
        <f t="array" ref="G14105">SUM(IF(A14105=A$5:A14105,IF(C14105=C$5:C14105,1,0),0))</f>
        <v>46</v>
      </c>
    </row>
    <row r="14106" spans="1:7" x14ac:dyDescent="0.25">
      <c r="A14106" s="52">
        <v>2020</v>
      </c>
      <c r="B14106" s="53" t="str">
        <f t="shared" si="440"/>
        <v>2020_MO47</v>
      </c>
      <c r="C14106" t="s">
        <v>378</v>
      </c>
      <c r="D14106" t="s">
        <v>1145</v>
      </c>
      <c r="E14106" s="53" t="str">
        <f t="shared" si="441"/>
        <v>2020_MOIRON</v>
      </c>
      <c r="F14106">
        <v>510400</v>
      </c>
      <c r="G14106" s="53">
        <f t="array" ref="G14106">SUM(IF(A14106=A$5:A14106,IF(C14106=C$5:C14106,1,0),0))</f>
        <v>47</v>
      </c>
    </row>
    <row r="14107" spans="1:7" x14ac:dyDescent="0.25">
      <c r="A14107" s="52">
        <v>2020</v>
      </c>
      <c r="B14107" s="53" t="str">
        <f t="shared" si="440"/>
        <v>2020_MO48</v>
      </c>
      <c r="C14107" t="s">
        <v>378</v>
      </c>
      <c r="D14107" t="s">
        <v>460</v>
      </c>
      <c r="E14107" s="53" t="str">
        <f t="shared" si="441"/>
        <v>2020_MOJACKSON</v>
      </c>
      <c r="F14107">
        <v>510400</v>
      </c>
      <c r="G14107" s="53">
        <f t="array" ref="G14107">SUM(IF(A14107=A$5:A14107,IF(C14107=C$5:C14107,1,0),0))</f>
        <v>48</v>
      </c>
    </row>
    <row r="14108" spans="1:7" x14ac:dyDescent="0.25">
      <c r="A14108" s="52">
        <v>2020</v>
      </c>
      <c r="B14108" s="53" t="str">
        <f t="shared" si="440"/>
        <v>2020_MO49</v>
      </c>
      <c r="C14108" t="s">
        <v>378</v>
      </c>
      <c r="D14108" t="s">
        <v>729</v>
      </c>
      <c r="E14108" s="53" t="str">
        <f t="shared" si="441"/>
        <v>2020_MOJASPER</v>
      </c>
      <c r="F14108">
        <v>510400</v>
      </c>
      <c r="G14108" s="53">
        <f t="array" ref="G14108">SUM(IF(A14108=A$5:A14108,IF(C14108=C$5:C14108,1,0),0))</f>
        <v>49</v>
      </c>
    </row>
    <row r="14109" spans="1:7" x14ac:dyDescent="0.25">
      <c r="A14109" s="52">
        <v>2020</v>
      </c>
      <c r="B14109" s="53" t="str">
        <f t="shared" si="440"/>
        <v>2020_MO50</v>
      </c>
      <c r="C14109" t="s">
        <v>378</v>
      </c>
      <c r="D14109" t="s">
        <v>196</v>
      </c>
      <c r="E14109" s="53" t="str">
        <f t="shared" si="441"/>
        <v>2020_MOJEFFERSON</v>
      </c>
      <c r="F14109">
        <v>510400</v>
      </c>
      <c r="G14109" s="53">
        <f t="array" ref="G14109">SUM(IF(A14109=A$5:A14109,IF(C14109=C$5:C14109,1,0),0))</f>
        <v>50</v>
      </c>
    </row>
    <row r="14110" spans="1:7" x14ac:dyDescent="0.25">
      <c r="A14110" s="52">
        <v>2020</v>
      </c>
      <c r="B14110" s="53" t="str">
        <f t="shared" si="440"/>
        <v>2020_MO51</v>
      </c>
      <c r="C14110" t="s">
        <v>378</v>
      </c>
      <c r="D14110" t="s">
        <v>525</v>
      </c>
      <c r="E14110" s="53" t="str">
        <f t="shared" si="441"/>
        <v>2020_MOJOHNSON</v>
      </c>
      <c r="F14110">
        <v>510400</v>
      </c>
      <c r="G14110" s="53">
        <f t="array" ref="G14110">SUM(IF(A14110=A$5:A14110,IF(C14110=C$5:C14110,1,0),0))</f>
        <v>51</v>
      </c>
    </row>
    <row r="14111" spans="1:7" x14ac:dyDescent="0.25">
      <c r="A14111" s="52">
        <v>2020</v>
      </c>
      <c r="B14111" s="53" t="str">
        <f t="shared" si="440"/>
        <v>2020_MO52</v>
      </c>
      <c r="C14111" t="s">
        <v>378</v>
      </c>
      <c r="D14111" t="s">
        <v>830</v>
      </c>
      <c r="E14111" s="53" t="str">
        <f t="shared" si="441"/>
        <v>2020_MOKNOX</v>
      </c>
      <c r="F14111">
        <v>510400</v>
      </c>
      <c r="G14111" s="53">
        <f t="array" ref="G14111">SUM(IF(A14111=A$5:A14111,IF(C14111=C$5:C14111,1,0),0))</f>
        <v>52</v>
      </c>
    </row>
    <row r="14112" spans="1:7" x14ac:dyDescent="0.25">
      <c r="A14112" s="52">
        <v>2020</v>
      </c>
      <c r="B14112" s="53" t="str">
        <f t="shared" si="440"/>
        <v>2020_MO53</v>
      </c>
      <c r="C14112" t="s">
        <v>378</v>
      </c>
      <c r="D14112" t="s">
        <v>1293</v>
      </c>
      <c r="E14112" s="53" t="str">
        <f t="shared" si="441"/>
        <v>2020_MOLACLEDE</v>
      </c>
      <c r="F14112">
        <v>510400</v>
      </c>
      <c r="G14112" s="53">
        <f t="array" ref="G14112">SUM(IF(A14112=A$5:A14112,IF(C14112=C$5:C14112,1,0),0))</f>
        <v>53</v>
      </c>
    </row>
    <row r="14113" spans="1:7" x14ac:dyDescent="0.25">
      <c r="A14113" s="52">
        <v>2020</v>
      </c>
      <c r="B14113" s="53" t="str">
        <f t="shared" si="440"/>
        <v>2020_MO54</v>
      </c>
      <c r="C14113" t="s">
        <v>378</v>
      </c>
      <c r="D14113" t="s">
        <v>526</v>
      </c>
      <c r="E14113" s="53" t="str">
        <f t="shared" si="441"/>
        <v>2020_MOLAFAYETTE</v>
      </c>
      <c r="F14113">
        <v>510400</v>
      </c>
      <c r="G14113" s="53">
        <f t="array" ref="G14113">SUM(IF(A14113=A$5:A14113,IF(C14113=C$5:C14113,1,0),0))</f>
        <v>54</v>
      </c>
    </row>
    <row r="14114" spans="1:7" x14ac:dyDescent="0.25">
      <c r="A14114" s="52">
        <v>2020</v>
      </c>
      <c r="B14114" s="53" t="str">
        <f t="shared" ref="B14114:B14177" si="442">A14114&amp;"_"&amp;C14114&amp;G14114</f>
        <v>2020_MO55</v>
      </c>
      <c r="C14114" t="s">
        <v>378</v>
      </c>
      <c r="D14114" t="s">
        <v>463</v>
      </c>
      <c r="E14114" s="53" t="str">
        <f t="shared" si="441"/>
        <v>2020_MOLAWRENCE</v>
      </c>
      <c r="F14114">
        <v>510400</v>
      </c>
      <c r="G14114" s="53">
        <f t="array" ref="G14114">SUM(IF(A14114=A$5:A14114,IF(C14114=C$5:C14114,1,0),0))</f>
        <v>55</v>
      </c>
    </row>
    <row r="14115" spans="1:7" x14ac:dyDescent="0.25">
      <c r="A14115" s="52">
        <v>2020</v>
      </c>
      <c r="B14115" s="53" t="str">
        <f t="shared" si="442"/>
        <v>2020_MO56</v>
      </c>
      <c r="C14115" t="s">
        <v>378</v>
      </c>
      <c r="D14115" t="s">
        <v>796</v>
      </c>
      <c r="E14115" s="53" t="str">
        <f t="shared" si="441"/>
        <v>2020_MOLEWIS</v>
      </c>
      <c r="F14115">
        <v>510400</v>
      </c>
      <c r="G14115" s="53">
        <f t="array" ref="G14115">SUM(IF(A14115=A$5:A14115,IF(C14115=C$5:C14115,1,0),0))</f>
        <v>56</v>
      </c>
    </row>
    <row r="14116" spans="1:7" x14ac:dyDescent="0.25">
      <c r="A14116" s="52">
        <v>2020</v>
      </c>
      <c r="B14116" s="53" t="str">
        <f t="shared" si="442"/>
        <v>2020_MO57</v>
      </c>
      <c r="C14116" t="s">
        <v>378</v>
      </c>
      <c r="D14116" t="s">
        <v>221</v>
      </c>
      <c r="E14116" s="53" t="str">
        <f t="shared" si="441"/>
        <v>2020_MOLINCOLN</v>
      </c>
      <c r="F14116">
        <v>510400</v>
      </c>
      <c r="G14116" s="53">
        <f t="array" ref="G14116">SUM(IF(A14116=A$5:A14116,IF(C14116=C$5:C14116,1,0),0))</f>
        <v>57</v>
      </c>
    </row>
    <row r="14117" spans="1:7" x14ac:dyDescent="0.25">
      <c r="A14117" s="52">
        <v>2020</v>
      </c>
      <c r="B14117" s="53" t="str">
        <f t="shared" si="442"/>
        <v>2020_MO58</v>
      </c>
      <c r="C14117" t="s">
        <v>378</v>
      </c>
      <c r="D14117" t="s">
        <v>917</v>
      </c>
      <c r="E14117" s="53" t="str">
        <f t="shared" si="441"/>
        <v>2020_MOLINN</v>
      </c>
      <c r="F14117">
        <v>510400</v>
      </c>
      <c r="G14117" s="53">
        <f t="array" ref="G14117">SUM(IF(A14117=A$5:A14117,IF(C14117=C$5:C14117,1,0),0))</f>
        <v>58</v>
      </c>
    </row>
    <row r="14118" spans="1:7" x14ac:dyDescent="0.25">
      <c r="A14118" s="52">
        <v>2020</v>
      </c>
      <c r="B14118" s="53" t="str">
        <f t="shared" si="442"/>
        <v>2020_MO59</v>
      </c>
      <c r="C14118" t="s">
        <v>378</v>
      </c>
      <c r="D14118" t="s">
        <v>832</v>
      </c>
      <c r="E14118" s="53" t="str">
        <f t="shared" si="441"/>
        <v>2020_MOLIVINGSTON</v>
      </c>
      <c r="F14118">
        <v>510400</v>
      </c>
      <c r="G14118" s="53">
        <f t="array" ref="G14118">SUM(IF(A14118=A$5:A14118,IF(C14118=C$5:C14118,1,0),0))</f>
        <v>59</v>
      </c>
    </row>
    <row r="14119" spans="1:7" x14ac:dyDescent="0.25">
      <c r="A14119" s="52">
        <v>2020</v>
      </c>
      <c r="B14119" s="53" t="str">
        <f t="shared" si="442"/>
        <v>2020_MO60</v>
      </c>
      <c r="C14119" t="s">
        <v>378</v>
      </c>
      <c r="D14119" t="s">
        <v>1294</v>
      </c>
      <c r="E14119" s="53" t="str">
        <f t="shared" si="441"/>
        <v>2020_MOMCDONALD</v>
      </c>
      <c r="F14119">
        <v>510400</v>
      </c>
      <c r="G14119" s="53">
        <f t="array" ref="G14119">SUM(IF(A14119=A$5:A14119,IF(C14119=C$5:C14119,1,0),0))</f>
        <v>60</v>
      </c>
    </row>
    <row r="14120" spans="1:7" x14ac:dyDescent="0.25">
      <c r="A14120" s="52">
        <v>2020</v>
      </c>
      <c r="B14120" s="53" t="str">
        <f t="shared" si="442"/>
        <v>2020_MO61</v>
      </c>
      <c r="C14120" t="s">
        <v>378</v>
      </c>
      <c r="D14120" t="s">
        <v>288</v>
      </c>
      <c r="E14120" s="53" t="str">
        <f t="shared" si="441"/>
        <v>2020_MOMACON</v>
      </c>
      <c r="F14120">
        <v>510400</v>
      </c>
      <c r="G14120" s="53">
        <f t="array" ref="G14120">SUM(IF(A14120=A$5:A14120,IF(C14120=C$5:C14120,1,0),0))</f>
        <v>61</v>
      </c>
    </row>
    <row r="14121" spans="1:7" x14ac:dyDescent="0.25">
      <c r="A14121" s="52">
        <v>2020</v>
      </c>
      <c r="B14121" s="53" t="str">
        <f t="shared" si="442"/>
        <v>2020_MO62</v>
      </c>
      <c r="C14121" t="s">
        <v>378</v>
      </c>
      <c r="D14121" t="s">
        <v>467</v>
      </c>
      <c r="E14121" s="53" t="str">
        <f t="shared" si="441"/>
        <v>2020_MOMADISON</v>
      </c>
      <c r="F14121">
        <v>510400</v>
      </c>
      <c r="G14121" s="53">
        <f t="array" ref="G14121">SUM(IF(A14121=A$5:A14121,IF(C14121=C$5:C14121,1,0),0))</f>
        <v>62</v>
      </c>
    </row>
    <row r="14122" spans="1:7" x14ac:dyDescent="0.25">
      <c r="A14122" s="52">
        <v>2020</v>
      </c>
      <c r="B14122" s="53" t="str">
        <f t="shared" si="442"/>
        <v>2020_MO63</v>
      </c>
      <c r="C14122" t="s">
        <v>378</v>
      </c>
      <c r="D14122" t="s">
        <v>1295</v>
      </c>
      <c r="E14122" s="53" t="str">
        <f t="shared" si="441"/>
        <v>2020_MOMARIES</v>
      </c>
      <c r="F14122">
        <v>510400</v>
      </c>
      <c r="G14122" s="53">
        <f t="array" ref="G14122">SUM(IF(A14122=A$5:A14122,IF(C14122=C$5:C14122,1,0),0))</f>
        <v>63</v>
      </c>
    </row>
    <row r="14123" spans="1:7" x14ac:dyDescent="0.25">
      <c r="A14123" s="52">
        <v>2020</v>
      </c>
      <c r="B14123" s="53" t="str">
        <f t="shared" si="442"/>
        <v>2020_MO64</v>
      </c>
      <c r="C14123" t="s">
        <v>378</v>
      </c>
      <c r="D14123" t="s">
        <v>469</v>
      </c>
      <c r="E14123" s="53" t="str">
        <f t="shared" si="441"/>
        <v>2020_MOMARION</v>
      </c>
      <c r="F14123">
        <v>510400</v>
      </c>
      <c r="G14123" s="53">
        <f t="array" ref="G14123">SUM(IF(A14123=A$5:A14123,IF(C14123=C$5:C14123,1,0),0))</f>
        <v>64</v>
      </c>
    </row>
    <row r="14124" spans="1:7" x14ac:dyDescent="0.25">
      <c r="A14124" s="52">
        <v>2020</v>
      </c>
      <c r="B14124" s="53" t="str">
        <f t="shared" si="442"/>
        <v>2020_MO65</v>
      </c>
      <c r="C14124" t="s">
        <v>378</v>
      </c>
      <c r="D14124" t="s">
        <v>840</v>
      </c>
      <c r="E14124" s="53" t="str">
        <f t="shared" si="441"/>
        <v>2020_MOMERCER</v>
      </c>
      <c r="F14124">
        <v>510400</v>
      </c>
      <c r="G14124" s="53">
        <f t="array" ref="G14124">SUM(IF(A14124=A$5:A14124,IF(C14124=C$5:C14124,1,0),0))</f>
        <v>65</v>
      </c>
    </row>
    <row r="14125" spans="1:7" x14ac:dyDescent="0.25">
      <c r="A14125" s="52">
        <v>2020</v>
      </c>
      <c r="B14125" s="53" t="str">
        <f t="shared" si="442"/>
        <v>2020_MO66</v>
      </c>
      <c r="C14125" t="s">
        <v>378</v>
      </c>
      <c r="D14125" t="s">
        <v>530</v>
      </c>
      <c r="E14125" s="53" t="str">
        <f t="shared" si="441"/>
        <v>2020_MOMILLER</v>
      </c>
      <c r="F14125">
        <v>510400</v>
      </c>
      <c r="G14125" s="53">
        <f t="array" ref="G14125">SUM(IF(A14125=A$5:A14125,IF(C14125=C$5:C14125,1,0),0))</f>
        <v>66</v>
      </c>
    </row>
    <row r="14126" spans="1:7" x14ac:dyDescent="0.25">
      <c r="A14126" s="52">
        <v>2020</v>
      </c>
      <c r="B14126" s="53" t="str">
        <f t="shared" si="442"/>
        <v>2020_MO67</v>
      </c>
      <c r="C14126" t="s">
        <v>378</v>
      </c>
      <c r="D14126" t="s">
        <v>102</v>
      </c>
      <c r="E14126" s="53" t="str">
        <f t="shared" si="441"/>
        <v>2020_MOMISSISSIPPI</v>
      </c>
      <c r="F14126">
        <v>510400</v>
      </c>
      <c r="G14126" s="53">
        <f t="array" ref="G14126">SUM(IF(A14126=A$5:A14126,IF(C14126=C$5:C14126,1,0),0))</f>
        <v>67</v>
      </c>
    </row>
    <row r="14127" spans="1:7" x14ac:dyDescent="0.25">
      <c r="A14127" s="52">
        <v>2020</v>
      </c>
      <c r="B14127" s="53" t="str">
        <f t="shared" si="442"/>
        <v>2020_MO68</v>
      </c>
      <c r="C14127" t="s">
        <v>378</v>
      </c>
      <c r="D14127" t="s">
        <v>1296</v>
      </c>
      <c r="E14127" s="53" t="str">
        <f t="shared" si="441"/>
        <v>2020_MOMONITEAU</v>
      </c>
      <c r="F14127">
        <v>510400</v>
      </c>
      <c r="G14127" s="53">
        <f t="array" ref="G14127">SUM(IF(A14127=A$5:A14127,IF(C14127=C$5:C14127,1,0),0))</f>
        <v>68</v>
      </c>
    </row>
    <row r="14128" spans="1:7" x14ac:dyDescent="0.25">
      <c r="A14128" s="52">
        <v>2020</v>
      </c>
      <c r="B14128" s="53" t="str">
        <f t="shared" si="442"/>
        <v>2020_MO69</v>
      </c>
      <c r="C14128" t="s">
        <v>378</v>
      </c>
      <c r="D14128" t="s">
        <v>210</v>
      </c>
      <c r="E14128" s="53" t="str">
        <f t="shared" si="441"/>
        <v>2020_MOMONROE</v>
      </c>
      <c r="F14128">
        <v>510400</v>
      </c>
      <c r="G14128" s="53">
        <f t="array" ref="G14128">SUM(IF(A14128=A$5:A14128,IF(C14128=C$5:C14128,1,0),0))</f>
        <v>69</v>
      </c>
    </row>
    <row r="14129" spans="1:7" x14ac:dyDescent="0.25">
      <c r="A14129" s="52">
        <v>2020</v>
      </c>
      <c r="B14129" s="53" t="str">
        <f t="shared" si="442"/>
        <v>2020_MO70</v>
      </c>
      <c r="C14129" t="s">
        <v>378</v>
      </c>
      <c r="D14129" t="s">
        <v>232</v>
      </c>
      <c r="E14129" s="53" t="str">
        <f t="shared" si="441"/>
        <v>2020_MOMONTGOMERY</v>
      </c>
      <c r="F14129">
        <v>510400</v>
      </c>
      <c r="G14129" s="53">
        <f t="array" ref="G14129">SUM(IF(A14129=A$5:A14129,IF(C14129=C$5:C14129,1,0),0))</f>
        <v>70</v>
      </c>
    </row>
    <row r="14130" spans="1:7" x14ac:dyDescent="0.25">
      <c r="A14130" s="52">
        <v>2020</v>
      </c>
      <c r="B14130" s="53" t="str">
        <f t="shared" si="442"/>
        <v>2020_MO71</v>
      </c>
      <c r="C14130" t="s">
        <v>378</v>
      </c>
      <c r="D14130" t="s">
        <v>472</v>
      </c>
      <c r="E14130" s="53" t="str">
        <f t="shared" si="441"/>
        <v>2020_MOMORGAN</v>
      </c>
      <c r="F14130">
        <v>510400</v>
      </c>
      <c r="G14130" s="53">
        <f t="array" ref="G14130">SUM(IF(A14130=A$5:A14130,IF(C14130=C$5:C14130,1,0),0))</f>
        <v>71</v>
      </c>
    </row>
    <row r="14131" spans="1:7" x14ac:dyDescent="0.25">
      <c r="A14131" s="52">
        <v>2020</v>
      </c>
      <c r="B14131" s="53" t="str">
        <f t="shared" si="442"/>
        <v>2020_MO72</v>
      </c>
      <c r="C14131" t="s">
        <v>378</v>
      </c>
      <c r="D14131" t="s">
        <v>1297</v>
      </c>
      <c r="E14131" s="53" t="str">
        <f t="shared" si="441"/>
        <v>2020_MONEW MADRID</v>
      </c>
      <c r="F14131">
        <v>510400</v>
      </c>
      <c r="G14131" s="53">
        <f t="array" ref="G14131">SUM(IF(A14131=A$5:A14131,IF(C14131=C$5:C14131,1,0),0))</f>
        <v>72</v>
      </c>
    </row>
    <row r="14132" spans="1:7" x14ac:dyDescent="0.25">
      <c r="A14132" s="52">
        <v>2020</v>
      </c>
      <c r="B14132" s="53" t="str">
        <f t="shared" si="442"/>
        <v>2020_MO73</v>
      </c>
      <c r="C14132" t="s">
        <v>378</v>
      </c>
      <c r="D14132" t="s">
        <v>531</v>
      </c>
      <c r="E14132" s="53" t="str">
        <f t="shared" si="441"/>
        <v>2020_MONEWTON</v>
      </c>
      <c r="F14132">
        <v>510400</v>
      </c>
      <c r="G14132" s="53">
        <f t="array" ref="G14132">SUM(IF(A14132=A$5:A14132,IF(C14132=C$5:C14132,1,0),0))</f>
        <v>73</v>
      </c>
    </row>
    <row r="14133" spans="1:7" x14ac:dyDescent="0.25">
      <c r="A14133" s="52">
        <v>2020</v>
      </c>
      <c r="B14133" s="53" t="str">
        <f t="shared" si="442"/>
        <v>2020_MO74</v>
      </c>
      <c r="C14133" t="s">
        <v>378</v>
      </c>
      <c r="D14133" t="s">
        <v>1298</v>
      </c>
      <c r="E14133" s="53" t="str">
        <f t="shared" si="441"/>
        <v>2020_MONODAWAY</v>
      </c>
      <c r="F14133">
        <v>510400</v>
      </c>
      <c r="G14133" s="53">
        <f t="array" ref="G14133">SUM(IF(A14133=A$5:A14133,IF(C14133=C$5:C14133,1,0),0))</f>
        <v>74</v>
      </c>
    </row>
    <row r="14134" spans="1:7" x14ac:dyDescent="0.25">
      <c r="A14134" s="52">
        <v>2020</v>
      </c>
      <c r="B14134" s="53" t="str">
        <f t="shared" si="442"/>
        <v>2020_MO75</v>
      </c>
      <c r="C14134" t="s">
        <v>378</v>
      </c>
      <c r="D14134" t="s">
        <v>115</v>
      </c>
      <c r="E14134" s="53" t="str">
        <f t="shared" si="441"/>
        <v>2020_MOOREGON</v>
      </c>
      <c r="F14134">
        <v>510400</v>
      </c>
      <c r="G14134" s="53">
        <f t="array" ref="G14134">SUM(IF(A14134=A$5:A14134,IF(C14134=C$5:C14134,1,0),0))</f>
        <v>75</v>
      </c>
    </row>
    <row r="14135" spans="1:7" x14ac:dyDescent="0.25">
      <c r="A14135" s="52">
        <v>2020</v>
      </c>
      <c r="B14135" s="53" t="str">
        <f t="shared" si="442"/>
        <v>2020_MO76</v>
      </c>
      <c r="C14135" t="s">
        <v>378</v>
      </c>
      <c r="D14135" t="s">
        <v>977</v>
      </c>
      <c r="E14135" s="53" t="str">
        <f t="shared" si="441"/>
        <v>2020_MOOSAGE</v>
      </c>
      <c r="F14135">
        <v>510400</v>
      </c>
      <c r="G14135" s="53">
        <f t="array" ref="G14135">SUM(IF(A14135=A$5:A14135,IF(C14135=C$5:C14135,1,0),0))</f>
        <v>76</v>
      </c>
    </row>
    <row r="14136" spans="1:7" x14ac:dyDescent="0.25">
      <c r="A14136" s="52">
        <v>2020</v>
      </c>
      <c r="B14136" s="53" t="str">
        <f t="shared" si="442"/>
        <v>2020_MO77</v>
      </c>
      <c r="C14136" t="s">
        <v>378</v>
      </c>
      <c r="D14136" t="s">
        <v>1299</v>
      </c>
      <c r="E14136" s="53" t="str">
        <f t="shared" si="441"/>
        <v>2020_MOOZARK</v>
      </c>
      <c r="F14136">
        <v>510400</v>
      </c>
      <c r="G14136" s="53">
        <f t="array" ref="G14136">SUM(IF(A14136=A$5:A14136,IF(C14136=C$5:C14136,1,0),0))</f>
        <v>77</v>
      </c>
    </row>
    <row r="14137" spans="1:7" x14ac:dyDescent="0.25">
      <c r="A14137" s="52">
        <v>2020</v>
      </c>
      <c r="B14137" s="53" t="str">
        <f t="shared" si="442"/>
        <v>2020_MO78</v>
      </c>
      <c r="C14137" t="s">
        <v>378</v>
      </c>
      <c r="D14137" t="s">
        <v>1300</v>
      </c>
      <c r="E14137" s="53" t="str">
        <f t="shared" si="441"/>
        <v>2020_MOPEMISCOT</v>
      </c>
      <c r="F14137">
        <v>510400</v>
      </c>
      <c r="G14137" s="53">
        <f t="array" ref="G14137">SUM(IF(A14137=A$5:A14137,IF(C14137=C$5:C14137,1,0),0))</f>
        <v>78</v>
      </c>
    </row>
    <row r="14138" spans="1:7" x14ac:dyDescent="0.25">
      <c r="A14138" s="52">
        <v>2020</v>
      </c>
      <c r="B14138" s="53" t="str">
        <f t="shared" si="442"/>
        <v>2020_MO79</v>
      </c>
      <c r="C14138" t="s">
        <v>378</v>
      </c>
      <c r="D14138" t="s">
        <v>473</v>
      </c>
      <c r="E14138" s="53" t="str">
        <f t="shared" si="441"/>
        <v>2020_MOPERRY</v>
      </c>
      <c r="F14138">
        <v>510400</v>
      </c>
      <c r="G14138" s="53">
        <f t="array" ref="G14138">SUM(IF(A14138=A$5:A14138,IF(C14138=C$5:C14138,1,0),0))</f>
        <v>79</v>
      </c>
    </row>
    <row r="14139" spans="1:7" x14ac:dyDescent="0.25">
      <c r="A14139" s="52">
        <v>2020</v>
      </c>
      <c r="B14139" s="53" t="str">
        <f t="shared" si="442"/>
        <v>2020_MO80</v>
      </c>
      <c r="C14139" t="s">
        <v>378</v>
      </c>
      <c r="D14139" t="s">
        <v>1301</v>
      </c>
      <c r="E14139" s="53" t="str">
        <f t="shared" si="441"/>
        <v>2020_MOPETTIS</v>
      </c>
      <c r="F14139">
        <v>510400</v>
      </c>
      <c r="G14139" s="53">
        <f t="array" ref="G14139">SUM(IF(A14139=A$5:A14139,IF(C14139=C$5:C14139,1,0),0))</f>
        <v>80</v>
      </c>
    </row>
    <row r="14140" spans="1:7" x14ac:dyDescent="0.25">
      <c r="A14140" s="52">
        <v>2020</v>
      </c>
      <c r="B14140" s="53" t="str">
        <f t="shared" si="442"/>
        <v>2020_MO81</v>
      </c>
      <c r="C14140" t="s">
        <v>378</v>
      </c>
      <c r="D14140" t="s">
        <v>1302</v>
      </c>
      <c r="E14140" s="53" t="str">
        <f t="shared" si="441"/>
        <v>2020_MOPHELPS</v>
      </c>
      <c r="F14140">
        <v>510400</v>
      </c>
      <c r="G14140" s="53">
        <f t="array" ref="G14140">SUM(IF(A14140=A$5:A14140,IF(C14140=C$5:C14140,1,0),0))</f>
        <v>81</v>
      </c>
    </row>
    <row r="14141" spans="1:7" x14ac:dyDescent="0.25">
      <c r="A14141" s="52">
        <v>2020</v>
      </c>
      <c r="B14141" s="53" t="str">
        <f t="shared" si="442"/>
        <v>2020_MO82</v>
      </c>
      <c r="C14141" t="s">
        <v>378</v>
      </c>
      <c r="D14141" t="s">
        <v>277</v>
      </c>
      <c r="E14141" s="53" t="str">
        <f t="shared" si="441"/>
        <v>2020_MOPIKE</v>
      </c>
      <c r="F14141">
        <v>510400</v>
      </c>
      <c r="G14141" s="53">
        <f t="array" ref="G14141">SUM(IF(A14141=A$5:A14141,IF(C14141=C$5:C14141,1,0),0))</f>
        <v>82</v>
      </c>
    </row>
    <row r="14142" spans="1:7" x14ac:dyDescent="0.25">
      <c r="A14142" s="52">
        <v>2020</v>
      </c>
      <c r="B14142" s="53" t="str">
        <f t="shared" si="442"/>
        <v>2020_MO83</v>
      </c>
      <c r="C14142" t="s">
        <v>378</v>
      </c>
      <c r="D14142" t="s">
        <v>1303</v>
      </c>
      <c r="E14142" s="53" t="str">
        <f t="shared" si="441"/>
        <v>2020_MOPLATTE</v>
      </c>
      <c r="F14142">
        <v>510400</v>
      </c>
      <c r="G14142" s="53">
        <f t="array" ref="G14142">SUM(IF(A14142=A$5:A14142,IF(C14142=C$5:C14142,1,0),0))</f>
        <v>83</v>
      </c>
    </row>
    <row r="14143" spans="1:7" x14ac:dyDescent="0.25">
      <c r="A14143" s="52">
        <v>2020</v>
      </c>
      <c r="B14143" s="53" t="str">
        <f t="shared" si="442"/>
        <v>2020_MO84</v>
      </c>
      <c r="C14143" t="s">
        <v>378</v>
      </c>
      <c r="D14143" t="s">
        <v>535</v>
      </c>
      <c r="E14143" s="53" t="str">
        <f t="shared" si="441"/>
        <v>2020_MOPOLK</v>
      </c>
      <c r="F14143">
        <v>510400</v>
      </c>
      <c r="G14143" s="53">
        <f t="array" ref="G14143">SUM(IF(A14143=A$5:A14143,IF(C14143=C$5:C14143,1,0),0))</f>
        <v>84</v>
      </c>
    </row>
    <row r="14144" spans="1:7" x14ac:dyDescent="0.25">
      <c r="A14144" s="52">
        <v>2020</v>
      </c>
      <c r="B14144" s="53" t="str">
        <f t="shared" si="442"/>
        <v>2020_MO85</v>
      </c>
      <c r="C14144" t="s">
        <v>378</v>
      </c>
      <c r="D14144" t="s">
        <v>538</v>
      </c>
      <c r="E14144" s="53" t="str">
        <f t="shared" si="441"/>
        <v>2020_MOPULASKI</v>
      </c>
      <c r="F14144">
        <v>510400</v>
      </c>
      <c r="G14144" s="53">
        <f t="array" ref="G14144">SUM(IF(A14144=A$5:A14144,IF(C14144=C$5:C14144,1,0),0))</f>
        <v>85</v>
      </c>
    </row>
    <row r="14145" spans="1:7" x14ac:dyDescent="0.25">
      <c r="A14145" s="52">
        <v>2020</v>
      </c>
      <c r="B14145" s="53" t="str">
        <f t="shared" si="442"/>
        <v>2020_MO86</v>
      </c>
      <c r="C14145" t="s">
        <v>378</v>
      </c>
      <c r="D14145" t="s">
        <v>264</v>
      </c>
      <c r="E14145" s="53" t="str">
        <f t="shared" si="441"/>
        <v>2020_MOPUTNAM</v>
      </c>
      <c r="F14145">
        <v>510400</v>
      </c>
      <c r="G14145" s="53">
        <f t="array" ref="G14145">SUM(IF(A14145=A$5:A14145,IF(C14145=C$5:C14145,1,0),0))</f>
        <v>86</v>
      </c>
    </row>
    <row r="14146" spans="1:7" x14ac:dyDescent="0.25">
      <c r="A14146" s="52">
        <v>2020</v>
      </c>
      <c r="B14146" s="53" t="str">
        <f t="shared" si="442"/>
        <v>2020_MO87</v>
      </c>
      <c r="C14146" t="s">
        <v>378</v>
      </c>
      <c r="D14146" t="s">
        <v>1304</v>
      </c>
      <c r="E14146" s="53" t="str">
        <f t="shared" si="441"/>
        <v>2020_MORALLS</v>
      </c>
      <c r="F14146">
        <v>510400</v>
      </c>
      <c r="G14146" s="53">
        <f t="array" ref="G14146">SUM(IF(A14146=A$5:A14146,IF(C14146=C$5:C14146,1,0),0))</f>
        <v>87</v>
      </c>
    </row>
    <row r="14147" spans="1:7" x14ac:dyDescent="0.25">
      <c r="A14147" s="52">
        <v>2020</v>
      </c>
      <c r="B14147" s="53" t="str">
        <f t="shared" si="442"/>
        <v>2020_MO88</v>
      </c>
      <c r="C14147" t="s">
        <v>378</v>
      </c>
      <c r="D14147" t="s">
        <v>475</v>
      </c>
      <c r="E14147" s="53" t="str">
        <f t="shared" si="441"/>
        <v>2020_MORANDOLPH</v>
      </c>
      <c r="F14147">
        <v>510400</v>
      </c>
      <c r="G14147" s="53">
        <f t="array" ref="G14147">SUM(IF(A14147=A$5:A14147,IF(C14147=C$5:C14147,1,0),0))</f>
        <v>88</v>
      </c>
    </row>
    <row r="14148" spans="1:7" x14ac:dyDescent="0.25">
      <c r="A14148" s="52">
        <v>2020</v>
      </c>
      <c r="B14148" s="53" t="str">
        <f t="shared" si="442"/>
        <v>2020_MO89</v>
      </c>
      <c r="C14148" t="s">
        <v>378</v>
      </c>
      <c r="D14148" t="s">
        <v>1305</v>
      </c>
      <c r="E14148" s="53" t="str">
        <f t="shared" si="441"/>
        <v>2020_MORAY</v>
      </c>
      <c r="F14148">
        <v>510400</v>
      </c>
      <c r="G14148" s="53">
        <f t="array" ref="G14148">SUM(IF(A14148=A$5:A14148,IF(C14148=C$5:C14148,1,0),0))</f>
        <v>89</v>
      </c>
    </row>
    <row r="14149" spans="1:7" x14ac:dyDescent="0.25">
      <c r="A14149" s="52">
        <v>2020</v>
      </c>
      <c r="B14149" s="53" t="str">
        <f t="shared" si="442"/>
        <v>2020_MO90</v>
      </c>
      <c r="C14149" t="s">
        <v>378</v>
      </c>
      <c r="D14149" t="s">
        <v>1306</v>
      </c>
      <c r="E14149" s="53" t="str">
        <f t="shared" si="441"/>
        <v>2020_MOREYNOLDS</v>
      </c>
      <c r="F14149">
        <v>510400</v>
      </c>
      <c r="G14149" s="53">
        <f t="array" ref="G14149">SUM(IF(A14149=A$5:A14149,IF(C14149=C$5:C14149,1,0),0))</f>
        <v>90</v>
      </c>
    </row>
    <row r="14150" spans="1:7" x14ac:dyDescent="0.25">
      <c r="A14150" s="52">
        <v>2020</v>
      </c>
      <c r="B14150" s="53" t="str">
        <f t="shared" si="442"/>
        <v>2020_MO91</v>
      </c>
      <c r="C14150" t="s">
        <v>378</v>
      </c>
      <c r="D14150" t="s">
        <v>881</v>
      </c>
      <c r="E14150" s="53" t="str">
        <f t="shared" ref="E14150:E14213" si="443">A14150&amp;"_"&amp;C14150&amp;D14150</f>
        <v>2020_MORIPLEY</v>
      </c>
      <c r="F14150">
        <v>510400</v>
      </c>
      <c r="G14150" s="53">
        <f t="array" ref="G14150">SUM(IF(A14150=A$5:A14150,IF(C14150=C$5:C14150,1,0),0))</f>
        <v>91</v>
      </c>
    </row>
    <row r="14151" spans="1:7" x14ac:dyDescent="0.25">
      <c r="A14151" s="52">
        <v>2020</v>
      </c>
      <c r="B14151" s="53" t="str">
        <f t="shared" si="442"/>
        <v>2020_MO92</v>
      </c>
      <c r="C14151" t="s">
        <v>378</v>
      </c>
      <c r="D14151" t="s">
        <v>1084</v>
      </c>
      <c r="E14151" s="53" t="str">
        <f t="shared" si="443"/>
        <v>2020_MOST. CHARLES</v>
      </c>
      <c r="F14151">
        <v>510400</v>
      </c>
      <c r="G14151" s="53">
        <f t="array" ref="G14151">SUM(IF(A14151=A$5:A14151,IF(C14151=C$5:C14151,1,0),0))</f>
        <v>92</v>
      </c>
    </row>
    <row r="14152" spans="1:7" x14ac:dyDescent="0.25">
      <c r="A14152" s="52">
        <v>2020</v>
      </c>
      <c r="B14152" s="53" t="str">
        <f t="shared" si="442"/>
        <v>2020_MO93</v>
      </c>
      <c r="C14152" t="s">
        <v>378</v>
      </c>
      <c r="D14152" t="s">
        <v>477</v>
      </c>
      <c r="E14152" s="53" t="str">
        <f t="shared" si="443"/>
        <v>2020_MOST. CLAIR</v>
      </c>
      <c r="F14152">
        <v>510400</v>
      </c>
      <c r="G14152" s="53">
        <f t="array" ref="G14152">SUM(IF(A14152=A$5:A14152,IF(C14152=C$5:C14152,1,0),0))</f>
        <v>93</v>
      </c>
    </row>
    <row r="14153" spans="1:7" x14ac:dyDescent="0.25">
      <c r="A14153" s="52">
        <v>2020</v>
      </c>
      <c r="B14153" s="53" t="str">
        <f t="shared" si="442"/>
        <v>2020_MO94</v>
      </c>
      <c r="C14153" t="s">
        <v>378</v>
      </c>
      <c r="D14153" t="s">
        <v>1307</v>
      </c>
      <c r="E14153" s="53" t="str">
        <f t="shared" si="443"/>
        <v>2020_MOSTE. GENEVIEVE</v>
      </c>
      <c r="F14153">
        <v>510400</v>
      </c>
      <c r="G14153" s="53">
        <f t="array" ref="G14153">SUM(IF(A14153=A$5:A14153,IF(C14153=C$5:C14153,1,0),0))</f>
        <v>94</v>
      </c>
    </row>
    <row r="14154" spans="1:7" x14ac:dyDescent="0.25">
      <c r="A14154" s="52">
        <v>2020</v>
      </c>
      <c r="B14154" s="53" t="str">
        <f t="shared" si="442"/>
        <v>2020_MO95</v>
      </c>
      <c r="C14154" t="s">
        <v>378</v>
      </c>
      <c r="D14154" t="s">
        <v>1308</v>
      </c>
      <c r="E14154" s="53" t="str">
        <f t="shared" si="443"/>
        <v>2020_MOST. FRANCOIS</v>
      </c>
      <c r="F14154">
        <v>510400</v>
      </c>
      <c r="G14154" s="53">
        <f t="array" ref="G14154">SUM(IF(A14154=A$5:A14154,IF(C14154=C$5:C14154,1,0),0))</f>
        <v>95</v>
      </c>
    </row>
    <row r="14155" spans="1:7" x14ac:dyDescent="0.25">
      <c r="A14155" s="52">
        <v>2020</v>
      </c>
      <c r="B14155" s="53" t="str">
        <f t="shared" si="442"/>
        <v>2020_MO96</v>
      </c>
      <c r="C14155" t="s">
        <v>378</v>
      </c>
      <c r="D14155" t="s">
        <v>1228</v>
      </c>
      <c r="E14155" s="53" t="str">
        <f t="shared" si="443"/>
        <v>2020_MOST. LOUIS</v>
      </c>
      <c r="F14155">
        <v>510400</v>
      </c>
      <c r="G14155" s="53">
        <f t="array" ref="G14155">SUM(IF(A14155=A$5:A14155,IF(C14155=C$5:C14155,1,0),0))</f>
        <v>96</v>
      </c>
    </row>
    <row r="14156" spans="1:7" x14ac:dyDescent="0.25">
      <c r="A14156" s="52">
        <v>2020</v>
      </c>
      <c r="B14156" s="53" t="str">
        <f t="shared" si="442"/>
        <v>2020_MO97</v>
      </c>
      <c r="C14156" t="s">
        <v>378</v>
      </c>
      <c r="D14156" t="s">
        <v>540</v>
      </c>
      <c r="E14156" s="53" t="str">
        <f t="shared" si="443"/>
        <v>2020_MOSALINE</v>
      </c>
      <c r="F14156">
        <v>510400</v>
      </c>
      <c r="G14156" s="53">
        <f t="array" ref="G14156">SUM(IF(A14156=A$5:A14156,IF(C14156=C$5:C14156,1,0),0))</f>
        <v>97</v>
      </c>
    </row>
    <row r="14157" spans="1:7" x14ac:dyDescent="0.25">
      <c r="A14157" s="52">
        <v>2020</v>
      </c>
      <c r="B14157" s="53" t="str">
        <f t="shared" si="442"/>
        <v>2020_MO98</v>
      </c>
      <c r="C14157" t="s">
        <v>378</v>
      </c>
      <c r="D14157" t="s">
        <v>848</v>
      </c>
      <c r="E14157" s="53" t="str">
        <f t="shared" si="443"/>
        <v>2020_MOSCHUYLER</v>
      </c>
      <c r="F14157">
        <v>510400</v>
      </c>
      <c r="G14157" s="53">
        <f t="array" ref="G14157">SUM(IF(A14157=A$5:A14157,IF(C14157=C$5:C14157,1,0),0))</f>
        <v>98</v>
      </c>
    </row>
    <row r="14158" spans="1:7" x14ac:dyDescent="0.25">
      <c r="A14158" s="52">
        <v>2020</v>
      </c>
      <c r="B14158" s="53" t="str">
        <f t="shared" si="442"/>
        <v>2020_MO99</v>
      </c>
      <c r="C14158" t="s">
        <v>378</v>
      </c>
      <c r="D14158" t="s">
        <v>1309</v>
      </c>
      <c r="E14158" s="53" t="str">
        <f t="shared" si="443"/>
        <v>2020_MOSCOTLAND</v>
      </c>
      <c r="F14158">
        <v>510400</v>
      </c>
      <c r="G14158" s="53">
        <f t="array" ref="G14158">SUM(IF(A14158=A$5:A14158,IF(C14158=C$5:C14158,1,0),0))</f>
        <v>99</v>
      </c>
    </row>
    <row r="14159" spans="1:7" x14ac:dyDescent="0.25">
      <c r="A14159" s="52">
        <v>2020</v>
      </c>
      <c r="B14159" s="53" t="str">
        <f t="shared" si="442"/>
        <v>2020_MO100</v>
      </c>
      <c r="C14159" t="s">
        <v>378</v>
      </c>
      <c r="D14159" t="s">
        <v>541</v>
      </c>
      <c r="E14159" s="53" t="str">
        <f t="shared" si="443"/>
        <v>2020_MOSCOTT</v>
      </c>
      <c r="F14159">
        <v>510400</v>
      </c>
      <c r="G14159" s="53">
        <f t="array" ref="G14159">SUM(IF(A14159=A$5:A14159,IF(C14159=C$5:C14159,1,0),0))</f>
        <v>100</v>
      </c>
    </row>
    <row r="14160" spans="1:7" x14ac:dyDescent="0.25">
      <c r="A14160" s="52">
        <v>2020</v>
      </c>
      <c r="B14160" s="53" t="str">
        <f t="shared" si="442"/>
        <v>2020_MO101</v>
      </c>
      <c r="C14160" t="s">
        <v>378</v>
      </c>
      <c r="D14160" t="s">
        <v>1310</v>
      </c>
      <c r="E14160" s="53" t="str">
        <f t="shared" si="443"/>
        <v>2020_MOSHANNON</v>
      </c>
      <c r="F14160">
        <v>510400</v>
      </c>
      <c r="G14160" s="53">
        <f t="array" ref="G14160">SUM(IF(A14160=A$5:A14160,IF(C14160=C$5:C14160,1,0),0))</f>
        <v>101</v>
      </c>
    </row>
    <row r="14161" spans="1:7" x14ac:dyDescent="0.25">
      <c r="A14161" s="52">
        <v>2020</v>
      </c>
      <c r="B14161" s="53" t="str">
        <f t="shared" si="442"/>
        <v>2020_MO102</v>
      </c>
      <c r="C14161" t="s">
        <v>378</v>
      </c>
      <c r="D14161" t="s">
        <v>478</v>
      </c>
      <c r="E14161" s="53" t="str">
        <f t="shared" si="443"/>
        <v>2020_MOSHELBY</v>
      </c>
      <c r="F14161">
        <v>510400</v>
      </c>
      <c r="G14161" s="53">
        <f t="array" ref="G14161">SUM(IF(A14161=A$5:A14161,IF(C14161=C$5:C14161,1,0),0))</f>
        <v>102</v>
      </c>
    </row>
    <row r="14162" spans="1:7" x14ac:dyDescent="0.25">
      <c r="A14162" s="52">
        <v>2020</v>
      </c>
      <c r="B14162" s="53" t="str">
        <f t="shared" si="442"/>
        <v>2020_MO103</v>
      </c>
      <c r="C14162" t="s">
        <v>378</v>
      </c>
      <c r="D14162" t="s">
        <v>1311</v>
      </c>
      <c r="E14162" s="53" t="str">
        <f t="shared" si="443"/>
        <v>2020_MOSTODDARD</v>
      </c>
      <c r="F14162">
        <v>510400</v>
      </c>
      <c r="G14162" s="53">
        <f t="array" ref="G14162">SUM(IF(A14162=A$5:A14162,IF(C14162=C$5:C14162,1,0),0))</f>
        <v>103</v>
      </c>
    </row>
    <row r="14163" spans="1:7" x14ac:dyDescent="0.25">
      <c r="A14163" s="52">
        <v>2020</v>
      </c>
      <c r="B14163" s="53" t="str">
        <f t="shared" si="442"/>
        <v>2020_MO104</v>
      </c>
      <c r="C14163" t="s">
        <v>378</v>
      </c>
      <c r="D14163" t="s">
        <v>546</v>
      </c>
      <c r="E14163" s="53" t="str">
        <f t="shared" si="443"/>
        <v>2020_MOSTONE</v>
      </c>
      <c r="F14163">
        <v>510400</v>
      </c>
      <c r="G14163" s="53">
        <f t="array" ref="G14163">SUM(IF(A14163=A$5:A14163,IF(C14163=C$5:C14163,1,0),0))</f>
        <v>104</v>
      </c>
    </row>
    <row r="14164" spans="1:7" x14ac:dyDescent="0.25">
      <c r="A14164" s="52">
        <v>2020</v>
      </c>
      <c r="B14164" s="53" t="str">
        <f t="shared" si="442"/>
        <v>2020_MO105</v>
      </c>
      <c r="C14164" t="s">
        <v>378</v>
      </c>
      <c r="D14164" t="s">
        <v>887</v>
      </c>
      <c r="E14164" s="53" t="str">
        <f t="shared" si="443"/>
        <v>2020_MOSULLIVAN</v>
      </c>
      <c r="F14164">
        <v>510400</v>
      </c>
      <c r="G14164" s="53">
        <f t="array" ref="G14164">SUM(IF(A14164=A$5:A14164,IF(C14164=C$5:C14164,1,0),0))</f>
        <v>105</v>
      </c>
    </row>
    <row r="14165" spans="1:7" x14ac:dyDescent="0.25">
      <c r="A14165" s="52">
        <v>2020</v>
      </c>
      <c r="B14165" s="53" t="str">
        <f t="shared" si="442"/>
        <v>2020_MO106</v>
      </c>
      <c r="C14165" t="s">
        <v>378</v>
      </c>
      <c r="D14165" t="s">
        <v>1312</v>
      </c>
      <c r="E14165" s="53" t="str">
        <f t="shared" si="443"/>
        <v>2020_MOTANEY</v>
      </c>
      <c r="F14165">
        <v>510400</v>
      </c>
      <c r="G14165" s="53">
        <f t="array" ref="G14165">SUM(IF(A14165=A$5:A14165,IF(C14165=C$5:C14165,1,0),0))</f>
        <v>106</v>
      </c>
    </row>
    <row r="14166" spans="1:7" x14ac:dyDescent="0.25">
      <c r="A14166" s="52">
        <v>2020</v>
      </c>
      <c r="B14166" s="53" t="str">
        <f t="shared" si="442"/>
        <v>2020_MO107</v>
      </c>
      <c r="C14166" t="s">
        <v>378</v>
      </c>
      <c r="D14166" t="s">
        <v>121</v>
      </c>
      <c r="E14166" s="53" t="str">
        <f t="shared" si="443"/>
        <v>2020_MOTEXAS</v>
      </c>
      <c r="F14166">
        <v>510400</v>
      </c>
      <c r="G14166" s="53">
        <f t="array" ref="G14166">SUM(IF(A14166=A$5:A14166,IF(C14166=C$5:C14166,1,0),0))</f>
        <v>107</v>
      </c>
    </row>
    <row r="14167" spans="1:7" x14ac:dyDescent="0.25">
      <c r="A14167" s="52">
        <v>2020</v>
      </c>
      <c r="B14167" s="53" t="str">
        <f t="shared" si="442"/>
        <v>2020_MO108</v>
      </c>
      <c r="C14167" t="s">
        <v>378</v>
      </c>
      <c r="D14167" t="s">
        <v>1095</v>
      </c>
      <c r="E14167" s="53" t="str">
        <f t="shared" si="443"/>
        <v>2020_MOVERNON</v>
      </c>
      <c r="F14167">
        <v>510400</v>
      </c>
      <c r="G14167" s="53">
        <f t="array" ref="G14167">SUM(IF(A14167=A$5:A14167,IF(C14167=C$5:C14167,1,0),0))</f>
        <v>108</v>
      </c>
    </row>
    <row r="14168" spans="1:7" x14ac:dyDescent="0.25">
      <c r="A14168" s="52">
        <v>2020</v>
      </c>
      <c r="B14168" s="53" t="str">
        <f t="shared" si="442"/>
        <v>2020_MO109</v>
      </c>
      <c r="C14168" t="s">
        <v>378</v>
      </c>
      <c r="D14168" t="s">
        <v>336</v>
      </c>
      <c r="E14168" s="53" t="str">
        <f t="shared" si="443"/>
        <v>2020_MOWARREN</v>
      </c>
      <c r="F14168">
        <v>510400</v>
      </c>
      <c r="G14168" s="53">
        <f t="array" ref="G14168">SUM(IF(A14168=A$5:A14168,IF(C14168=C$5:C14168,1,0),0))</f>
        <v>109</v>
      </c>
    </row>
    <row r="14169" spans="1:7" x14ac:dyDescent="0.25">
      <c r="A14169" s="52">
        <v>2020</v>
      </c>
      <c r="B14169" s="53" t="str">
        <f t="shared" si="442"/>
        <v>2020_MO110</v>
      </c>
      <c r="C14169" t="s">
        <v>378</v>
      </c>
      <c r="D14169" t="s">
        <v>125</v>
      </c>
      <c r="E14169" s="53" t="str">
        <f t="shared" si="443"/>
        <v>2020_MOWASHINGTON</v>
      </c>
      <c r="F14169">
        <v>510400</v>
      </c>
      <c r="G14169" s="53">
        <f t="array" ref="G14169">SUM(IF(A14169=A$5:A14169,IF(C14169=C$5:C14169,1,0),0))</f>
        <v>110</v>
      </c>
    </row>
    <row r="14170" spans="1:7" x14ac:dyDescent="0.25">
      <c r="A14170" s="52">
        <v>2020</v>
      </c>
      <c r="B14170" s="53" t="str">
        <f t="shared" si="442"/>
        <v>2020_MO111</v>
      </c>
      <c r="C14170" t="s">
        <v>378</v>
      </c>
      <c r="D14170" t="s">
        <v>770</v>
      </c>
      <c r="E14170" s="53" t="str">
        <f t="shared" si="443"/>
        <v>2020_MOWAYNE</v>
      </c>
      <c r="F14170">
        <v>510400</v>
      </c>
      <c r="G14170" s="53">
        <f t="array" ref="G14170">SUM(IF(A14170=A$5:A14170,IF(C14170=C$5:C14170,1,0),0))</f>
        <v>111</v>
      </c>
    </row>
    <row r="14171" spans="1:7" x14ac:dyDescent="0.25">
      <c r="A14171" s="52">
        <v>2020</v>
      </c>
      <c r="B14171" s="53" t="str">
        <f t="shared" si="442"/>
        <v>2020_MO112</v>
      </c>
      <c r="C14171" t="s">
        <v>378</v>
      </c>
      <c r="D14171" t="s">
        <v>771</v>
      </c>
      <c r="E14171" s="53" t="str">
        <f t="shared" si="443"/>
        <v>2020_MOWEBSTER</v>
      </c>
      <c r="F14171">
        <v>510400</v>
      </c>
      <c r="G14171" s="53">
        <f t="array" ref="G14171">SUM(IF(A14171=A$5:A14171,IF(C14171=C$5:C14171,1,0),0))</f>
        <v>112</v>
      </c>
    </row>
    <row r="14172" spans="1:7" x14ac:dyDescent="0.25">
      <c r="A14172" s="52">
        <v>2020</v>
      </c>
      <c r="B14172" s="53" t="str">
        <f t="shared" si="442"/>
        <v>2020_MO113</v>
      </c>
      <c r="C14172" t="s">
        <v>378</v>
      </c>
      <c r="D14172" t="s">
        <v>776</v>
      </c>
      <c r="E14172" s="53" t="str">
        <f t="shared" si="443"/>
        <v>2020_MOWORTH</v>
      </c>
      <c r="F14172">
        <v>510400</v>
      </c>
      <c r="G14172" s="53">
        <f t="array" ref="G14172">SUM(IF(A14172=A$5:A14172,IF(C14172=C$5:C14172,1,0),0))</f>
        <v>113</v>
      </c>
    </row>
    <row r="14173" spans="1:7" x14ac:dyDescent="0.25">
      <c r="A14173" s="52">
        <v>2020</v>
      </c>
      <c r="B14173" s="53" t="str">
        <f t="shared" si="442"/>
        <v>2020_MO114</v>
      </c>
      <c r="C14173" t="s">
        <v>378</v>
      </c>
      <c r="D14173" t="s">
        <v>938</v>
      </c>
      <c r="E14173" s="53" t="str">
        <f t="shared" si="443"/>
        <v>2020_MOWRIGHT</v>
      </c>
      <c r="F14173">
        <v>510400</v>
      </c>
      <c r="G14173" s="53">
        <f t="array" ref="G14173">SUM(IF(A14173=A$5:A14173,IF(C14173=C$5:C14173,1,0),0))</f>
        <v>114</v>
      </c>
    </row>
    <row r="14174" spans="1:7" x14ac:dyDescent="0.25">
      <c r="A14174" s="52">
        <v>2020</v>
      </c>
      <c r="B14174" s="53" t="str">
        <f t="shared" si="442"/>
        <v>2020_MO115</v>
      </c>
      <c r="C14174" t="s">
        <v>378</v>
      </c>
      <c r="D14174" t="s">
        <v>1313</v>
      </c>
      <c r="E14174" s="53" t="str">
        <f t="shared" si="443"/>
        <v>2020_MOST. LOUIS CITY</v>
      </c>
      <c r="F14174">
        <v>510400</v>
      </c>
      <c r="G14174" s="53">
        <f t="array" ref="G14174">SUM(IF(A14174=A$5:A14174,IF(C14174=C$5:C14174,1,0),0))</f>
        <v>115</v>
      </c>
    </row>
    <row r="14175" spans="1:7" x14ac:dyDescent="0.25">
      <c r="A14175" s="52">
        <v>2020</v>
      </c>
      <c r="B14175" s="53" t="str">
        <f t="shared" si="442"/>
        <v>2020_MT1</v>
      </c>
      <c r="C14175" t="s">
        <v>379</v>
      </c>
      <c r="D14175" t="s">
        <v>1314</v>
      </c>
      <c r="E14175" s="53" t="str">
        <f t="shared" si="443"/>
        <v>2020_MTBEAVERHEAD</v>
      </c>
      <c r="F14175">
        <v>510400</v>
      </c>
      <c r="G14175" s="53">
        <f t="array" ref="G14175">SUM(IF(A14175=A$5:A14175,IF(C14175=C$5:C14175,1,0),0))</f>
        <v>1</v>
      </c>
    </row>
    <row r="14176" spans="1:7" x14ac:dyDescent="0.25">
      <c r="A14176" s="52">
        <v>2020</v>
      </c>
      <c r="B14176" s="53" t="str">
        <f t="shared" si="442"/>
        <v>2020_MT2</v>
      </c>
      <c r="C14176" t="s">
        <v>379</v>
      </c>
      <c r="D14176" t="s">
        <v>1315</v>
      </c>
      <c r="E14176" s="53" t="str">
        <f t="shared" si="443"/>
        <v>2020_MTBIG HORN</v>
      </c>
      <c r="F14176">
        <v>510400</v>
      </c>
      <c r="G14176" s="53">
        <f t="array" ref="G14176">SUM(IF(A14176=A$5:A14176,IF(C14176=C$5:C14176,1,0),0))</f>
        <v>2</v>
      </c>
    </row>
    <row r="14177" spans="1:7" x14ac:dyDescent="0.25">
      <c r="A14177" s="52">
        <v>2020</v>
      </c>
      <c r="B14177" s="53" t="str">
        <f t="shared" si="442"/>
        <v>2020_MT3</v>
      </c>
      <c r="C14177" t="s">
        <v>379</v>
      </c>
      <c r="D14177" t="s">
        <v>219</v>
      </c>
      <c r="E14177" s="53" t="str">
        <f t="shared" si="443"/>
        <v>2020_MTBLAINE</v>
      </c>
      <c r="F14177">
        <v>510400</v>
      </c>
      <c r="G14177" s="53">
        <f t="array" ref="G14177">SUM(IF(A14177=A$5:A14177,IF(C14177=C$5:C14177,1,0),0))</f>
        <v>3</v>
      </c>
    </row>
    <row r="14178" spans="1:7" x14ac:dyDescent="0.25">
      <c r="A14178" s="52">
        <v>2020</v>
      </c>
      <c r="B14178" s="53" t="str">
        <f t="shared" ref="B14178:B14241" si="444">A14178&amp;"_"&amp;C14178&amp;G14178</f>
        <v>2020_MT4</v>
      </c>
      <c r="C14178" t="s">
        <v>379</v>
      </c>
      <c r="D14178" t="s">
        <v>1316</v>
      </c>
      <c r="E14178" s="53" t="str">
        <f t="shared" si="443"/>
        <v>2020_MTBROADWATER</v>
      </c>
      <c r="F14178">
        <v>510400</v>
      </c>
      <c r="G14178" s="53">
        <f t="array" ref="G14178">SUM(IF(A14178=A$5:A14178,IF(C14178=C$5:C14178,1,0),0))</f>
        <v>4</v>
      </c>
    </row>
    <row r="14179" spans="1:7" x14ac:dyDescent="0.25">
      <c r="A14179" s="52">
        <v>2020</v>
      </c>
      <c r="B14179" s="53" t="str">
        <f t="shared" si="444"/>
        <v>2020_MT5</v>
      </c>
      <c r="C14179" t="s">
        <v>379</v>
      </c>
      <c r="D14179" t="s">
        <v>1317</v>
      </c>
      <c r="E14179" s="53" t="str">
        <f t="shared" si="443"/>
        <v>2020_MTCARBON</v>
      </c>
      <c r="F14179">
        <v>510400</v>
      </c>
      <c r="G14179" s="53">
        <f t="array" ref="G14179">SUM(IF(A14179=A$5:A14179,IF(C14179=C$5:C14179,1,0),0))</f>
        <v>5</v>
      </c>
    </row>
    <row r="14180" spans="1:7" x14ac:dyDescent="0.25">
      <c r="A14180" s="52">
        <v>2020</v>
      </c>
      <c r="B14180" s="53" t="str">
        <f t="shared" si="444"/>
        <v>2020_MT6</v>
      </c>
      <c r="C14180" t="s">
        <v>379</v>
      </c>
      <c r="D14180" t="s">
        <v>1015</v>
      </c>
      <c r="E14180" s="53" t="str">
        <f t="shared" si="443"/>
        <v>2020_MTCARTER</v>
      </c>
      <c r="F14180">
        <v>510400</v>
      </c>
      <c r="G14180" s="53">
        <f t="array" ref="G14180">SUM(IF(A14180=A$5:A14180,IF(C14180=C$5:C14180,1,0),0))</f>
        <v>6</v>
      </c>
    </row>
    <row r="14181" spans="1:7" x14ac:dyDescent="0.25">
      <c r="A14181" s="52">
        <v>2020</v>
      </c>
      <c r="B14181" s="53" t="str">
        <f t="shared" si="444"/>
        <v>2020_MT7</v>
      </c>
      <c r="C14181" t="s">
        <v>379</v>
      </c>
      <c r="D14181" t="s">
        <v>1318</v>
      </c>
      <c r="E14181" s="53" t="str">
        <f t="shared" si="443"/>
        <v>2020_MTCASCADE</v>
      </c>
      <c r="F14181">
        <v>510400</v>
      </c>
      <c r="G14181" s="53">
        <f t="array" ref="G14181">SUM(IF(A14181=A$5:A14181,IF(C14181=C$5:C14181,1,0),0))</f>
        <v>7</v>
      </c>
    </row>
    <row r="14182" spans="1:7" x14ac:dyDescent="0.25">
      <c r="A14182" s="52">
        <v>2020</v>
      </c>
      <c r="B14182" s="53" t="str">
        <f t="shared" si="444"/>
        <v>2020_MT8</v>
      </c>
      <c r="C14182" t="s">
        <v>379</v>
      </c>
      <c r="D14182" t="s">
        <v>1319</v>
      </c>
      <c r="E14182" s="53" t="str">
        <f t="shared" si="443"/>
        <v>2020_MTCHOUTEAU</v>
      </c>
      <c r="F14182">
        <v>510400</v>
      </c>
      <c r="G14182" s="53">
        <f t="array" ref="G14182">SUM(IF(A14182=A$5:A14182,IF(C14182=C$5:C14182,1,0),0))</f>
        <v>8</v>
      </c>
    </row>
    <row r="14183" spans="1:7" x14ac:dyDescent="0.25">
      <c r="A14183" s="52">
        <v>2020</v>
      </c>
      <c r="B14183" s="53" t="str">
        <f t="shared" si="444"/>
        <v>2020_MT9</v>
      </c>
      <c r="C14183" t="s">
        <v>379</v>
      </c>
      <c r="D14183" t="s">
        <v>592</v>
      </c>
      <c r="E14183" s="53" t="str">
        <f t="shared" si="443"/>
        <v>2020_MTCUSTER</v>
      </c>
      <c r="F14183">
        <v>510400</v>
      </c>
      <c r="G14183" s="53">
        <f t="array" ref="G14183">SUM(IF(A14183=A$5:A14183,IF(C14183=C$5:C14183,1,0),0))</f>
        <v>9</v>
      </c>
    </row>
    <row r="14184" spans="1:7" x14ac:dyDescent="0.25">
      <c r="A14184" s="52">
        <v>2020</v>
      </c>
      <c r="B14184" s="53" t="str">
        <f t="shared" si="444"/>
        <v>2020_MT10</v>
      </c>
      <c r="C14184" t="s">
        <v>379</v>
      </c>
      <c r="D14184" t="s">
        <v>1320</v>
      </c>
      <c r="E14184" s="53" t="str">
        <f t="shared" si="443"/>
        <v>2020_MTDANIELS</v>
      </c>
      <c r="F14184">
        <v>510400</v>
      </c>
      <c r="G14184" s="53">
        <f t="array" ref="G14184">SUM(IF(A14184=A$5:A14184,IF(C14184=C$5:C14184,1,0),0))</f>
        <v>10</v>
      </c>
    </row>
    <row r="14185" spans="1:7" x14ac:dyDescent="0.25">
      <c r="A14185" s="52">
        <v>2020</v>
      </c>
      <c r="B14185" s="53" t="str">
        <f t="shared" si="444"/>
        <v>2020_MT11</v>
      </c>
      <c r="C14185" t="s">
        <v>379</v>
      </c>
      <c r="D14185" t="s">
        <v>701</v>
      </c>
      <c r="E14185" s="53" t="str">
        <f t="shared" si="443"/>
        <v>2020_MTDAWSON</v>
      </c>
      <c r="F14185">
        <v>510400</v>
      </c>
      <c r="G14185" s="53">
        <f t="array" ref="G14185">SUM(IF(A14185=A$5:A14185,IF(C14185=C$5:C14185,1,0),0))</f>
        <v>11</v>
      </c>
    </row>
    <row r="14186" spans="1:7" x14ac:dyDescent="0.25">
      <c r="A14186" s="52">
        <v>2020</v>
      </c>
      <c r="B14186" s="53" t="str">
        <f t="shared" si="444"/>
        <v>2020_MT12</v>
      </c>
      <c r="C14186" t="s">
        <v>379</v>
      </c>
      <c r="D14186" t="s">
        <v>1321</v>
      </c>
      <c r="E14186" s="53" t="str">
        <f t="shared" si="443"/>
        <v>2020_MTDEER LODGE</v>
      </c>
      <c r="F14186">
        <v>510400</v>
      </c>
      <c r="G14186" s="53">
        <f t="array" ref="G14186">SUM(IF(A14186=A$5:A14186,IF(C14186=C$5:C14186,1,0),0))</f>
        <v>12</v>
      </c>
    </row>
    <row r="14187" spans="1:7" x14ac:dyDescent="0.25">
      <c r="A14187" s="52">
        <v>2020</v>
      </c>
      <c r="B14187" s="53" t="str">
        <f t="shared" si="444"/>
        <v>2020_MT13</v>
      </c>
      <c r="C14187" t="s">
        <v>379</v>
      </c>
      <c r="D14187" t="s">
        <v>1322</v>
      </c>
      <c r="E14187" s="53" t="str">
        <f t="shared" si="443"/>
        <v>2020_MTFALLON</v>
      </c>
      <c r="F14187">
        <v>510400</v>
      </c>
      <c r="G14187" s="53">
        <f t="array" ref="G14187">SUM(IF(A14187=A$5:A14187,IF(C14187=C$5:C14187,1,0),0))</f>
        <v>13</v>
      </c>
    </row>
    <row r="14188" spans="1:7" x14ac:dyDescent="0.25">
      <c r="A14188" s="52">
        <v>2020</v>
      </c>
      <c r="B14188" s="53" t="str">
        <f t="shared" si="444"/>
        <v>2020_MT14</v>
      </c>
      <c r="C14188" t="s">
        <v>379</v>
      </c>
      <c r="D14188" t="s">
        <v>1323</v>
      </c>
      <c r="E14188" s="53" t="str">
        <f t="shared" si="443"/>
        <v>2020_MTFERGUS</v>
      </c>
      <c r="F14188">
        <v>510400</v>
      </c>
      <c r="G14188" s="53">
        <f t="array" ref="G14188">SUM(IF(A14188=A$5:A14188,IF(C14188=C$5:C14188,1,0),0))</f>
        <v>14</v>
      </c>
    </row>
    <row r="14189" spans="1:7" x14ac:dyDescent="0.25">
      <c r="A14189" s="52">
        <v>2020</v>
      </c>
      <c r="B14189" s="53" t="str">
        <f t="shared" si="444"/>
        <v>2020_MT15</v>
      </c>
      <c r="C14189" t="s">
        <v>379</v>
      </c>
      <c r="D14189" t="s">
        <v>1324</v>
      </c>
      <c r="E14189" s="53" t="str">
        <f t="shared" si="443"/>
        <v>2020_MTFLATHEAD</v>
      </c>
      <c r="F14189">
        <v>510400</v>
      </c>
      <c r="G14189" s="53">
        <f t="array" ref="G14189">SUM(IF(A14189=A$5:A14189,IF(C14189=C$5:C14189,1,0),0))</f>
        <v>15</v>
      </c>
    </row>
    <row r="14190" spans="1:7" x14ac:dyDescent="0.25">
      <c r="A14190" s="52">
        <v>2020</v>
      </c>
      <c r="B14190" s="53" t="str">
        <f t="shared" si="444"/>
        <v>2020_MT16</v>
      </c>
      <c r="C14190" t="s">
        <v>379</v>
      </c>
      <c r="D14190" t="s">
        <v>820</v>
      </c>
      <c r="E14190" s="53" t="str">
        <f t="shared" si="443"/>
        <v>2020_MTGALLATIN</v>
      </c>
      <c r="F14190">
        <v>510400</v>
      </c>
      <c r="G14190" s="53">
        <f t="array" ref="G14190">SUM(IF(A14190=A$5:A14190,IF(C14190=C$5:C14190,1,0),0))</f>
        <v>16</v>
      </c>
    </row>
    <row r="14191" spans="1:7" x14ac:dyDescent="0.25">
      <c r="A14191" s="52">
        <v>2020</v>
      </c>
      <c r="B14191" s="53" t="str">
        <f t="shared" si="444"/>
        <v>2020_MT17</v>
      </c>
      <c r="C14191" t="s">
        <v>379</v>
      </c>
      <c r="D14191" t="s">
        <v>193</v>
      </c>
      <c r="E14191" s="53" t="str">
        <f t="shared" si="443"/>
        <v>2020_MTGARFIELD</v>
      </c>
      <c r="F14191">
        <v>510400</v>
      </c>
      <c r="G14191" s="53">
        <f t="array" ref="G14191">SUM(IF(A14191=A$5:A14191,IF(C14191=C$5:C14191,1,0),0))</f>
        <v>17</v>
      </c>
    </row>
    <row r="14192" spans="1:7" x14ac:dyDescent="0.25">
      <c r="A14192" s="52">
        <v>2020</v>
      </c>
      <c r="B14192" s="53" t="str">
        <f t="shared" si="444"/>
        <v>2020_MT18</v>
      </c>
      <c r="C14192" t="s">
        <v>379</v>
      </c>
      <c r="D14192" t="s">
        <v>1325</v>
      </c>
      <c r="E14192" s="53" t="str">
        <f t="shared" si="443"/>
        <v>2020_MTGLACIER</v>
      </c>
      <c r="F14192">
        <v>510400</v>
      </c>
      <c r="G14192" s="53">
        <f t="array" ref="G14192">SUM(IF(A14192=A$5:A14192,IF(C14192=C$5:C14192,1,0),0))</f>
        <v>18</v>
      </c>
    </row>
    <row r="14193" spans="1:7" x14ac:dyDescent="0.25">
      <c r="A14193" s="52">
        <v>2020</v>
      </c>
      <c r="B14193" s="53" t="str">
        <f t="shared" si="444"/>
        <v>2020_MT19</v>
      </c>
      <c r="C14193" t="s">
        <v>379</v>
      </c>
      <c r="D14193" t="s">
        <v>1326</v>
      </c>
      <c r="E14193" s="53" t="str">
        <f t="shared" si="443"/>
        <v>2020_MTGOLDEN VALLEY</v>
      </c>
      <c r="F14193">
        <v>510400</v>
      </c>
      <c r="G14193" s="53">
        <f t="array" ref="G14193">SUM(IF(A14193=A$5:A14193,IF(C14193=C$5:C14193,1,0),0))</f>
        <v>19</v>
      </c>
    </row>
    <row r="14194" spans="1:7" x14ac:dyDescent="0.25">
      <c r="A14194" s="52">
        <v>2020</v>
      </c>
      <c r="B14194" s="53" t="str">
        <f t="shared" si="444"/>
        <v>2020_MT20</v>
      </c>
      <c r="C14194" t="s">
        <v>379</v>
      </c>
      <c r="D14194" t="s">
        <v>1327</v>
      </c>
      <c r="E14194" s="53" t="str">
        <f t="shared" si="443"/>
        <v>2020_MTGRANITE</v>
      </c>
      <c r="F14194">
        <v>510400</v>
      </c>
      <c r="G14194" s="53">
        <f t="array" ref="G14194">SUM(IF(A14194=A$5:A14194,IF(C14194=C$5:C14194,1,0),0))</f>
        <v>20</v>
      </c>
    </row>
    <row r="14195" spans="1:7" x14ac:dyDescent="0.25">
      <c r="A14195" s="52">
        <v>2020</v>
      </c>
      <c r="B14195" s="53" t="str">
        <f t="shared" si="444"/>
        <v>2020_MT21</v>
      </c>
      <c r="C14195" t="s">
        <v>379</v>
      </c>
      <c r="D14195" t="s">
        <v>1328</v>
      </c>
      <c r="E14195" s="53" t="str">
        <f t="shared" si="443"/>
        <v>2020_MTHILL</v>
      </c>
      <c r="F14195">
        <v>510400</v>
      </c>
      <c r="G14195" s="53">
        <f t="array" ref="G14195">SUM(IF(A14195=A$5:A14195,IF(C14195=C$5:C14195,1,0),0))</f>
        <v>21</v>
      </c>
    </row>
    <row r="14196" spans="1:7" x14ac:dyDescent="0.25">
      <c r="A14196" s="52">
        <v>2020</v>
      </c>
      <c r="B14196" s="53" t="str">
        <f t="shared" si="444"/>
        <v>2020_MT22</v>
      </c>
      <c r="C14196" t="s">
        <v>379</v>
      </c>
      <c r="D14196" t="s">
        <v>196</v>
      </c>
      <c r="E14196" s="53" t="str">
        <f t="shared" si="443"/>
        <v>2020_MTJEFFERSON</v>
      </c>
      <c r="F14196">
        <v>510400</v>
      </c>
      <c r="G14196" s="53">
        <f t="array" ref="G14196">SUM(IF(A14196=A$5:A14196,IF(C14196=C$5:C14196,1,0),0))</f>
        <v>22</v>
      </c>
    </row>
    <row r="14197" spans="1:7" x14ac:dyDescent="0.25">
      <c r="A14197" s="52">
        <v>2020</v>
      </c>
      <c r="B14197" s="53" t="str">
        <f t="shared" si="444"/>
        <v>2020_MT23</v>
      </c>
      <c r="C14197" t="s">
        <v>379</v>
      </c>
      <c r="D14197" t="s">
        <v>1329</v>
      </c>
      <c r="E14197" s="53" t="str">
        <f t="shared" si="443"/>
        <v>2020_MTJUDITH BASIN</v>
      </c>
      <c r="F14197">
        <v>510400</v>
      </c>
      <c r="G14197" s="53">
        <f t="array" ref="G14197">SUM(IF(A14197=A$5:A14197,IF(C14197=C$5:C14197,1,0),0))</f>
        <v>23</v>
      </c>
    </row>
    <row r="14198" spans="1:7" x14ac:dyDescent="0.25">
      <c r="A14198" s="52">
        <v>2020</v>
      </c>
      <c r="B14198" s="53" t="str">
        <f t="shared" si="444"/>
        <v>2020_MT24</v>
      </c>
      <c r="C14198" t="s">
        <v>379</v>
      </c>
      <c r="D14198" t="s">
        <v>197</v>
      </c>
      <c r="E14198" s="53" t="str">
        <f t="shared" si="443"/>
        <v>2020_MTLAKE</v>
      </c>
      <c r="F14198">
        <v>510400</v>
      </c>
      <c r="G14198" s="53">
        <f t="array" ref="G14198">SUM(IF(A14198=A$5:A14198,IF(C14198=C$5:C14198,1,0),0))</f>
        <v>24</v>
      </c>
    </row>
    <row r="14199" spans="1:7" x14ac:dyDescent="0.25">
      <c r="A14199" s="52">
        <v>2020</v>
      </c>
      <c r="B14199" s="53" t="str">
        <f t="shared" si="444"/>
        <v>2020_MT25</v>
      </c>
      <c r="C14199" t="s">
        <v>379</v>
      </c>
      <c r="D14199" t="s">
        <v>1330</v>
      </c>
      <c r="E14199" s="53" t="str">
        <f t="shared" si="443"/>
        <v>2020_MTLEWIS AND CLARK</v>
      </c>
      <c r="F14199">
        <v>510400</v>
      </c>
      <c r="G14199" s="53">
        <f t="array" ref="G14199">SUM(IF(A14199=A$5:A14199,IF(C14199=C$5:C14199,1,0),0))</f>
        <v>25</v>
      </c>
    </row>
    <row r="14200" spans="1:7" x14ac:dyDescent="0.25">
      <c r="A14200" s="52">
        <v>2020</v>
      </c>
      <c r="B14200" s="53" t="str">
        <f t="shared" si="444"/>
        <v>2020_MT26</v>
      </c>
      <c r="C14200" t="s">
        <v>379</v>
      </c>
      <c r="D14200" t="s">
        <v>652</v>
      </c>
      <c r="E14200" s="53" t="str">
        <f t="shared" si="443"/>
        <v>2020_MTLIBERTY</v>
      </c>
      <c r="F14200">
        <v>510400</v>
      </c>
      <c r="G14200" s="53">
        <f t="array" ref="G14200">SUM(IF(A14200=A$5:A14200,IF(C14200=C$5:C14200,1,0),0))</f>
        <v>26</v>
      </c>
    </row>
    <row r="14201" spans="1:7" x14ac:dyDescent="0.25">
      <c r="A14201" s="52">
        <v>2020</v>
      </c>
      <c r="B14201" s="53" t="str">
        <f t="shared" si="444"/>
        <v>2020_MT27</v>
      </c>
      <c r="C14201" t="s">
        <v>379</v>
      </c>
      <c r="D14201" t="s">
        <v>221</v>
      </c>
      <c r="E14201" s="53" t="str">
        <f t="shared" si="443"/>
        <v>2020_MTLINCOLN</v>
      </c>
      <c r="F14201">
        <v>510400</v>
      </c>
      <c r="G14201" s="53">
        <f t="array" ref="G14201">SUM(IF(A14201=A$5:A14201,IF(C14201=C$5:C14201,1,0),0))</f>
        <v>27</v>
      </c>
    </row>
    <row r="14202" spans="1:7" x14ac:dyDescent="0.25">
      <c r="A14202" s="52">
        <v>2020</v>
      </c>
      <c r="B14202" s="53" t="str">
        <f t="shared" si="444"/>
        <v>2020_MT28</v>
      </c>
      <c r="C14202" t="s">
        <v>379</v>
      </c>
      <c r="D14202" t="s">
        <v>1331</v>
      </c>
      <c r="E14202" s="53" t="str">
        <f t="shared" si="443"/>
        <v>2020_MTMCCONE</v>
      </c>
      <c r="F14202">
        <v>510400</v>
      </c>
      <c r="G14202" s="53">
        <f t="array" ref="G14202">SUM(IF(A14202=A$5:A14202,IF(C14202=C$5:C14202,1,0),0))</f>
        <v>28</v>
      </c>
    </row>
    <row r="14203" spans="1:7" x14ac:dyDescent="0.25">
      <c r="A14203" s="52">
        <v>2020</v>
      </c>
      <c r="B14203" s="53" t="str">
        <f t="shared" si="444"/>
        <v>2020_MT29</v>
      </c>
      <c r="C14203" t="s">
        <v>379</v>
      </c>
      <c r="D14203" t="s">
        <v>467</v>
      </c>
      <c r="E14203" s="53" t="str">
        <f t="shared" si="443"/>
        <v>2020_MTMADISON</v>
      </c>
      <c r="F14203">
        <v>510400</v>
      </c>
      <c r="G14203" s="53">
        <f t="array" ref="G14203">SUM(IF(A14203=A$5:A14203,IF(C14203=C$5:C14203,1,0),0))</f>
        <v>29</v>
      </c>
    </row>
    <row r="14204" spans="1:7" x14ac:dyDescent="0.25">
      <c r="A14204" s="52">
        <v>2020</v>
      </c>
      <c r="B14204" s="53" t="str">
        <f t="shared" si="444"/>
        <v>2020_MT30</v>
      </c>
      <c r="C14204" t="s">
        <v>379</v>
      </c>
      <c r="D14204" t="s">
        <v>1332</v>
      </c>
      <c r="E14204" s="53" t="str">
        <f t="shared" si="443"/>
        <v>2020_MTMEAGHER</v>
      </c>
      <c r="F14204">
        <v>510400</v>
      </c>
      <c r="G14204" s="53">
        <f t="array" ref="G14204">SUM(IF(A14204=A$5:A14204,IF(C14204=C$5:C14204,1,0),0))</f>
        <v>30</v>
      </c>
    </row>
    <row r="14205" spans="1:7" x14ac:dyDescent="0.25">
      <c r="A14205" s="52">
        <v>2020</v>
      </c>
      <c r="B14205" s="53" t="str">
        <f t="shared" si="444"/>
        <v>2020_MT31</v>
      </c>
      <c r="C14205" t="s">
        <v>379</v>
      </c>
      <c r="D14205" t="s">
        <v>606</v>
      </c>
      <c r="E14205" s="53" t="str">
        <f t="shared" si="443"/>
        <v>2020_MTMINERAL</v>
      </c>
      <c r="F14205">
        <v>510400</v>
      </c>
      <c r="G14205" s="53">
        <f t="array" ref="G14205">SUM(IF(A14205=A$5:A14205,IF(C14205=C$5:C14205,1,0),0))</f>
        <v>31</v>
      </c>
    </row>
    <row r="14206" spans="1:7" x14ac:dyDescent="0.25">
      <c r="A14206" s="52">
        <v>2020</v>
      </c>
      <c r="B14206" s="53" t="str">
        <f t="shared" si="444"/>
        <v>2020_MT32</v>
      </c>
      <c r="C14206" t="s">
        <v>379</v>
      </c>
      <c r="D14206" t="s">
        <v>1333</v>
      </c>
      <c r="E14206" s="53" t="str">
        <f t="shared" si="443"/>
        <v>2020_MTMISSOULA</v>
      </c>
      <c r="F14206">
        <v>510400</v>
      </c>
      <c r="G14206" s="53">
        <f t="array" ref="G14206">SUM(IF(A14206=A$5:A14206,IF(C14206=C$5:C14206,1,0),0))</f>
        <v>32</v>
      </c>
    </row>
    <row r="14207" spans="1:7" x14ac:dyDescent="0.25">
      <c r="A14207" s="52">
        <v>2020</v>
      </c>
      <c r="B14207" s="53" t="str">
        <f t="shared" si="444"/>
        <v>2020_MT33</v>
      </c>
      <c r="C14207" t="s">
        <v>379</v>
      </c>
      <c r="D14207" t="s">
        <v>1334</v>
      </c>
      <c r="E14207" s="53" t="str">
        <f t="shared" si="443"/>
        <v>2020_MTMUSSELSHELL</v>
      </c>
      <c r="F14207">
        <v>510400</v>
      </c>
      <c r="G14207" s="53">
        <f t="array" ref="G14207">SUM(IF(A14207=A$5:A14207,IF(C14207=C$5:C14207,1,0),0))</f>
        <v>33</v>
      </c>
    </row>
    <row r="14208" spans="1:7" x14ac:dyDescent="0.25">
      <c r="A14208" s="52">
        <v>2020</v>
      </c>
      <c r="B14208" s="53" t="str">
        <f t="shared" si="444"/>
        <v>2020_MT34</v>
      </c>
      <c r="C14208" t="s">
        <v>379</v>
      </c>
      <c r="D14208" t="s">
        <v>199</v>
      </c>
      <c r="E14208" s="53" t="str">
        <f t="shared" si="443"/>
        <v>2020_MTPARK</v>
      </c>
      <c r="F14208">
        <v>510400</v>
      </c>
      <c r="G14208" s="53">
        <f t="array" ref="G14208">SUM(IF(A14208=A$5:A14208,IF(C14208=C$5:C14208,1,0),0))</f>
        <v>34</v>
      </c>
    </row>
    <row r="14209" spans="1:7" x14ac:dyDescent="0.25">
      <c r="A14209" s="52">
        <v>2020</v>
      </c>
      <c r="B14209" s="53" t="str">
        <f t="shared" si="444"/>
        <v>2020_MT35</v>
      </c>
      <c r="C14209" t="s">
        <v>379</v>
      </c>
      <c r="D14209" t="s">
        <v>1335</v>
      </c>
      <c r="E14209" s="53" t="str">
        <f t="shared" si="443"/>
        <v>2020_MTPETROLEUM</v>
      </c>
      <c r="F14209">
        <v>510400</v>
      </c>
      <c r="G14209" s="53">
        <f t="array" ref="G14209">SUM(IF(A14209=A$5:A14209,IF(C14209=C$5:C14209,1,0),0))</f>
        <v>35</v>
      </c>
    </row>
    <row r="14210" spans="1:7" x14ac:dyDescent="0.25">
      <c r="A14210" s="52">
        <v>2020</v>
      </c>
      <c r="B14210" s="53" t="str">
        <f t="shared" si="444"/>
        <v>2020_MT36</v>
      </c>
      <c r="C14210" t="s">
        <v>379</v>
      </c>
      <c r="D14210" t="s">
        <v>533</v>
      </c>
      <c r="E14210" s="53" t="str">
        <f t="shared" si="443"/>
        <v>2020_MTPHILLIPS</v>
      </c>
      <c r="F14210">
        <v>510400</v>
      </c>
      <c r="G14210" s="53">
        <f t="array" ref="G14210">SUM(IF(A14210=A$5:A14210,IF(C14210=C$5:C14210,1,0),0))</f>
        <v>36</v>
      </c>
    </row>
    <row r="14211" spans="1:7" x14ac:dyDescent="0.25">
      <c r="A14211" s="52">
        <v>2020</v>
      </c>
      <c r="B14211" s="53" t="str">
        <f t="shared" si="444"/>
        <v>2020_MT37</v>
      </c>
      <c r="C14211" t="s">
        <v>379</v>
      </c>
      <c r="D14211" t="s">
        <v>1336</v>
      </c>
      <c r="E14211" s="53" t="str">
        <f t="shared" si="443"/>
        <v>2020_MTPONDERA</v>
      </c>
      <c r="F14211">
        <v>510400</v>
      </c>
      <c r="G14211" s="53">
        <f t="array" ref="G14211">SUM(IF(A14211=A$5:A14211,IF(C14211=C$5:C14211,1,0),0))</f>
        <v>37</v>
      </c>
    </row>
    <row r="14212" spans="1:7" x14ac:dyDescent="0.25">
      <c r="A14212" s="52">
        <v>2020</v>
      </c>
      <c r="B14212" s="53" t="str">
        <f t="shared" si="444"/>
        <v>2020_MT38</v>
      </c>
      <c r="C14212" t="s">
        <v>379</v>
      </c>
      <c r="D14212" t="s">
        <v>1337</v>
      </c>
      <c r="E14212" s="53" t="str">
        <f t="shared" si="443"/>
        <v>2020_MTPOWDER RIVER</v>
      </c>
      <c r="F14212">
        <v>510400</v>
      </c>
      <c r="G14212" s="53">
        <f t="array" ref="G14212">SUM(IF(A14212=A$5:A14212,IF(C14212=C$5:C14212,1,0),0))</f>
        <v>38</v>
      </c>
    </row>
    <row r="14213" spans="1:7" x14ac:dyDescent="0.25">
      <c r="A14213" s="52">
        <v>2020</v>
      </c>
      <c r="B14213" s="53" t="str">
        <f t="shared" si="444"/>
        <v>2020_MT39</v>
      </c>
      <c r="C14213" t="s">
        <v>379</v>
      </c>
      <c r="D14213" t="s">
        <v>1045</v>
      </c>
      <c r="E14213" s="53" t="str">
        <f t="shared" si="443"/>
        <v>2020_MTPOWELL</v>
      </c>
      <c r="F14213">
        <v>510400</v>
      </c>
      <c r="G14213" s="53">
        <f t="array" ref="G14213">SUM(IF(A14213=A$5:A14213,IF(C14213=C$5:C14213,1,0),0))</f>
        <v>39</v>
      </c>
    </row>
    <row r="14214" spans="1:7" x14ac:dyDescent="0.25">
      <c r="A14214" s="52">
        <v>2020</v>
      </c>
      <c r="B14214" s="53" t="str">
        <f t="shared" si="444"/>
        <v>2020_MT40</v>
      </c>
      <c r="C14214" t="s">
        <v>379</v>
      </c>
      <c r="D14214" t="s">
        <v>537</v>
      </c>
      <c r="E14214" s="53" t="str">
        <f t="shared" ref="E14214:E14277" si="445">A14214&amp;"_"&amp;C14214&amp;D14214</f>
        <v>2020_MTPRAIRIE</v>
      </c>
      <c r="F14214">
        <v>510400</v>
      </c>
      <c r="G14214" s="53">
        <f t="array" ref="G14214">SUM(IF(A14214=A$5:A14214,IF(C14214=C$5:C14214,1,0),0))</f>
        <v>40</v>
      </c>
    </row>
    <row r="14215" spans="1:7" x14ac:dyDescent="0.25">
      <c r="A14215" s="52">
        <v>2020</v>
      </c>
      <c r="B14215" s="53" t="str">
        <f t="shared" si="444"/>
        <v>2020_MT41</v>
      </c>
      <c r="C14215" t="s">
        <v>379</v>
      </c>
      <c r="D14215" t="s">
        <v>1338</v>
      </c>
      <c r="E14215" s="53" t="str">
        <f t="shared" si="445"/>
        <v>2020_MTRAVALLI</v>
      </c>
      <c r="F14215">
        <v>510400</v>
      </c>
      <c r="G14215" s="53">
        <f t="array" ref="G14215">SUM(IF(A14215=A$5:A14215,IF(C14215=C$5:C14215,1,0),0))</f>
        <v>41</v>
      </c>
    </row>
    <row r="14216" spans="1:7" x14ac:dyDescent="0.25">
      <c r="A14216" s="52">
        <v>2020</v>
      </c>
      <c r="B14216" s="53" t="str">
        <f t="shared" si="444"/>
        <v>2020_MT42</v>
      </c>
      <c r="C14216" t="s">
        <v>379</v>
      </c>
      <c r="D14216" t="s">
        <v>845</v>
      </c>
      <c r="E14216" s="53" t="str">
        <f t="shared" si="445"/>
        <v>2020_MTRICHLAND</v>
      </c>
      <c r="F14216">
        <v>510400</v>
      </c>
      <c r="G14216" s="53">
        <f t="array" ref="G14216">SUM(IF(A14216=A$5:A14216,IF(C14216=C$5:C14216,1,0),0))</f>
        <v>42</v>
      </c>
    </row>
    <row r="14217" spans="1:7" x14ac:dyDescent="0.25">
      <c r="A14217" s="52">
        <v>2020</v>
      </c>
      <c r="B14217" s="53" t="str">
        <f t="shared" si="444"/>
        <v>2020_MT43</v>
      </c>
      <c r="C14217" t="s">
        <v>379</v>
      </c>
      <c r="D14217" t="s">
        <v>1339</v>
      </c>
      <c r="E14217" s="53" t="str">
        <f t="shared" si="445"/>
        <v>2020_MTROOSEVELT</v>
      </c>
      <c r="F14217">
        <v>510400</v>
      </c>
      <c r="G14217" s="53">
        <f t="array" ref="G14217">SUM(IF(A14217=A$5:A14217,IF(C14217=C$5:C14217,1,0),0))</f>
        <v>43</v>
      </c>
    </row>
    <row r="14218" spans="1:7" x14ac:dyDescent="0.25">
      <c r="A14218" s="52">
        <v>2020</v>
      </c>
      <c r="B14218" s="53" t="str">
        <f t="shared" si="444"/>
        <v>2020_MT44</v>
      </c>
      <c r="C14218" t="s">
        <v>379</v>
      </c>
      <c r="D14218" t="s">
        <v>1340</v>
      </c>
      <c r="E14218" s="53" t="str">
        <f t="shared" si="445"/>
        <v>2020_MTROSEBUD</v>
      </c>
      <c r="F14218">
        <v>510400</v>
      </c>
      <c r="G14218" s="53">
        <f t="array" ref="G14218">SUM(IF(A14218=A$5:A14218,IF(C14218=C$5:C14218,1,0),0))</f>
        <v>44</v>
      </c>
    </row>
    <row r="14219" spans="1:7" x14ac:dyDescent="0.25">
      <c r="A14219" s="52">
        <v>2020</v>
      </c>
      <c r="B14219" s="53" t="str">
        <f t="shared" si="444"/>
        <v>2020_MT45</v>
      </c>
      <c r="C14219" t="s">
        <v>379</v>
      </c>
      <c r="D14219" t="s">
        <v>1341</v>
      </c>
      <c r="E14219" s="53" t="str">
        <f t="shared" si="445"/>
        <v>2020_MTSANDERS</v>
      </c>
      <c r="F14219">
        <v>510400</v>
      </c>
      <c r="G14219" s="53">
        <f t="array" ref="G14219">SUM(IF(A14219=A$5:A14219,IF(C14219=C$5:C14219,1,0),0))</f>
        <v>45</v>
      </c>
    </row>
    <row r="14220" spans="1:7" x14ac:dyDescent="0.25">
      <c r="A14220" s="52">
        <v>2020</v>
      </c>
      <c r="B14220" s="53" t="str">
        <f t="shared" si="444"/>
        <v>2020_MT46</v>
      </c>
      <c r="C14220" t="s">
        <v>379</v>
      </c>
      <c r="D14220" t="s">
        <v>991</v>
      </c>
      <c r="E14220" s="53" t="str">
        <f t="shared" si="445"/>
        <v>2020_MTSHERIDAN</v>
      </c>
      <c r="F14220">
        <v>510400</v>
      </c>
      <c r="G14220" s="53">
        <f t="array" ref="G14220">SUM(IF(A14220=A$5:A14220,IF(C14220=C$5:C14220,1,0),0))</f>
        <v>46</v>
      </c>
    </row>
    <row r="14221" spans="1:7" x14ac:dyDescent="0.25">
      <c r="A14221" s="52">
        <v>2020</v>
      </c>
      <c r="B14221" s="53" t="str">
        <f t="shared" si="444"/>
        <v>2020_MT47</v>
      </c>
      <c r="C14221" t="s">
        <v>379</v>
      </c>
      <c r="D14221" t="s">
        <v>1342</v>
      </c>
      <c r="E14221" s="53" t="str">
        <f t="shared" si="445"/>
        <v>2020_MTSILVER BOW</v>
      </c>
      <c r="F14221">
        <v>510400</v>
      </c>
      <c r="G14221" s="53">
        <f t="array" ref="G14221">SUM(IF(A14221=A$5:A14221,IF(C14221=C$5:C14221,1,0),0))</f>
        <v>47</v>
      </c>
    </row>
    <row r="14222" spans="1:7" x14ac:dyDescent="0.25">
      <c r="A14222" s="52">
        <v>2020</v>
      </c>
      <c r="B14222" s="53" t="str">
        <f t="shared" si="444"/>
        <v>2020_MT48</v>
      </c>
      <c r="C14222" t="s">
        <v>379</v>
      </c>
      <c r="D14222" t="s">
        <v>1343</v>
      </c>
      <c r="E14222" s="53" t="str">
        <f t="shared" si="445"/>
        <v>2020_MTSTILLWATER</v>
      </c>
      <c r="F14222">
        <v>510400</v>
      </c>
      <c r="G14222" s="53">
        <f t="array" ref="G14222">SUM(IF(A14222=A$5:A14222,IF(C14222=C$5:C14222,1,0),0))</f>
        <v>48</v>
      </c>
    </row>
    <row r="14223" spans="1:7" x14ac:dyDescent="0.25">
      <c r="A14223" s="52">
        <v>2020</v>
      </c>
      <c r="B14223" s="53" t="str">
        <f t="shared" si="444"/>
        <v>2020_MT49</v>
      </c>
      <c r="C14223" t="s">
        <v>379</v>
      </c>
      <c r="D14223" t="s">
        <v>1344</v>
      </c>
      <c r="E14223" s="53" t="str">
        <f t="shared" si="445"/>
        <v>2020_MTSWEET GRASS</v>
      </c>
      <c r="F14223">
        <v>510400</v>
      </c>
      <c r="G14223" s="53">
        <f t="array" ref="G14223">SUM(IF(A14223=A$5:A14223,IF(C14223=C$5:C14223,1,0),0))</f>
        <v>49</v>
      </c>
    </row>
    <row r="14224" spans="1:7" x14ac:dyDescent="0.25">
      <c r="A14224" s="52">
        <v>2020</v>
      </c>
      <c r="B14224" s="53" t="str">
        <f t="shared" si="444"/>
        <v>2020_MT50</v>
      </c>
      <c r="C14224" t="s">
        <v>379</v>
      </c>
      <c r="D14224" t="s">
        <v>222</v>
      </c>
      <c r="E14224" s="53" t="str">
        <f t="shared" si="445"/>
        <v>2020_MTTETON</v>
      </c>
      <c r="F14224">
        <v>510400</v>
      </c>
      <c r="G14224" s="53">
        <f t="array" ref="G14224">SUM(IF(A14224=A$5:A14224,IF(C14224=C$5:C14224,1,0),0))</f>
        <v>50</v>
      </c>
    </row>
    <row r="14225" spans="1:7" x14ac:dyDescent="0.25">
      <c r="A14225" s="52">
        <v>2020</v>
      </c>
      <c r="B14225" s="53" t="str">
        <f t="shared" si="444"/>
        <v>2020_MT51</v>
      </c>
      <c r="C14225" t="s">
        <v>379</v>
      </c>
      <c r="D14225" t="s">
        <v>1345</v>
      </c>
      <c r="E14225" s="53" t="str">
        <f t="shared" si="445"/>
        <v>2020_MTTOOLE</v>
      </c>
      <c r="F14225">
        <v>510400</v>
      </c>
      <c r="G14225" s="53">
        <f t="array" ref="G14225">SUM(IF(A14225=A$5:A14225,IF(C14225=C$5:C14225,1,0),0))</f>
        <v>51</v>
      </c>
    </row>
    <row r="14226" spans="1:7" x14ac:dyDescent="0.25">
      <c r="A14226" s="52">
        <v>2020</v>
      </c>
      <c r="B14226" s="53" t="str">
        <f t="shared" si="444"/>
        <v>2020_MT52</v>
      </c>
      <c r="C14226" t="s">
        <v>379</v>
      </c>
      <c r="D14226" t="s">
        <v>1346</v>
      </c>
      <c r="E14226" s="53" t="str">
        <f t="shared" si="445"/>
        <v>2020_MTTREASURE</v>
      </c>
      <c r="F14226">
        <v>510400</v>
      </c>
      <c r="G14226" s="53">
        <f t="array" ref="G14226">SUM(IF(A14226=A$5:A14226,IF(C14226=C$5:C14226,1,0),0))</f>
        <v>52</v>
      </c>
    </row>
    <row r="14227" spans="1:7" x14ac:dyDescent="0.25">
      <c r="A14227" s="52">
        <v>2020</v>
      </c>
      <c r="B14227" s="53" t="str">
        <f t="shared" si="444"/>
        <v>2020_MT53</v>
      </c>
      <c r="C14227" t="s">
        <v>379</v>
      </c>
      <c r="D14227" t="s">
        <v>805</v>
      </c>
      <c r="E14227" s="53" t="str">
        <f t="shared" si="445"/>
        <v>2020_MTVALLEY</v>
      </c>
      <c r="F14227">
        <v>510400</v>
      </c>
      <c r="G14227" s="53">
        <f t="array" ref="G14227">SUM(IF(A14227=A$5:A14227,IF(C14227=C$5:C14227,1,0),0))</f>
        <v>53</v>
      </c>
    </row>
    <row r="14228" spans="1:7" x14ac:dyDescent="0.25">
      <c r="A14228" s="52">
        <v>2020</v>
      </c>
      <c r="B14228" s="53" t="str">
        <f t="shared" si="444"/>
        <v>2020_MT54</v>
      </c>
      <c r="C14228" t="s">
        <v>379</v>
      </c>
      <c r="D14228" t="s">
        <v>1347</v>
      </c>
      <c r="E14228" s="53" t="str">
        <f t="shared" si="445"/>
        <v>2020_MTWHEATLAND</v>
      </c>
      <c r="F14228">
        <v>510400</v>
      </c>
      <c r="G14228" s="53">
        <f t="array" ref="G14228">SUM(IF(A14228=A$5:A14228,IF(C14228=C$5:C14228,1,0),0))</f>
        <v>54</v>
      </c>
    </row>
    <row r="14229" spans="1:7" x14ac:dyDescent="0.25">
      <c r="A14229" s="52">
        <v>2020</v>
      </c>
      <c r="B14229" s="53" t="str">
        <f t="shared" si="444"/>
        <v>2020_MT55</v>
      </c>
      <c r="C14229" t="s">
        <v>379</v>
      </c>
      <c r="D14229" t="s">
        <v>1348</v>
      </c>
      <c r="E14229" s="53" t="str">
        <f t="shared" si="445"/>
        <v>2020_MTWIBAUX</v>
      </c>
      <c r="F14229">
        <v>510400</v>
      </c>
      <c r="G14229" s="53">
        <f t="array" ref="G14229">SUM(IF(A14229=A$5:A14229,IF(C14229=C$5:C14229,1,0),0))</f>
        <v>55</v>
      </c>
    </row>
    <row r="14230" spans="1:7" x14ac:dyDescent="0.25">
      <c r="A14230" s="52">
        <v>2020</v>
      </c>
      <c r="B14230" s="53" t="str">
        <f t="shared" si="444"/>
        <v>2020_MT56</v>
      </c>
      <c r="C14230" t="s">
        <v>379</v>
      </c>
      <c r="D14230" t="s">
        <v>1349</v>
      </c>
      <c r="E14230" s="53" t="str">
        <f t="shared" si="445"/>
        <v>2020_MTYELLOWSTONE</v>
      </c>
      <c r="F14230">
        <v>510400</v>
      </c>
      <c r="G14230" s="53">
        <f t="array" ref="G14230">SUM(IF(A14230=A$5:A14230,IF(C14230=C$5:C14230,1,0),0))</f>
        <v>56</v>
      </c>
    </row>
    <row r="14231" spans="1:7" x14ac:dyDescent="0.25">
      <c r="A14231" s="52">
        <v>2020</v>
      </c>
      <c r="B14231" s="53" t="str">
        <f t="shared" si="444"/>
        <v>2020_NE1</v>
      </c>
      <c r="C14231" t="s">
        <v>380</v>
      </c>
      <c r="D14231" t="s">
        <v>184</v>
      </c>
      <c r="E14231" s="53" t="str">
        <f t="shared" si="445"/>
        <v>2020_NEADAMS</v>
      </c>
      <c r="F14231">
        <v>510400</v>
      </c>
      <c r="G14231" s="53">
        <f t="array" ref="G14231">SUM(IF(A14231=A$5:A14231,IF(C14231=C$5:C14231,1,0),0))</f>
        <v>1</v>
      </c>
    </row>
    <row r="14232" spans="1:7" x14ac:dyDescent="0.25">
      <c r="A14232" s="52">
        <v>2020</v>
      </c>
      <c r="B14232" s="53" t="str">
        <f t="shared" si="444"/>
        <v>2020_NE2</v>
      </c>
      <c r="C14232" t="s">
        <v>380</v>
      </c>
      <c r="D14232" t="s">
        <v>1350</v>
      </c>
      <c r="E14232" s="53" t="str">
        <f t="shared" si="445"/>
        <v>2020_NEANTELOPE</v>
      </c>
      <c r="F14232">
        <v>510400</v>
      </c>
      <c r="G14232" s="53">
        <f t="array" ref="G14232">SUM(IF(A14232=A$5:A14232,IF(C14232=C$5:C14232,1,0),0))</f>
        <v>2</v>
      </c>
    </row>
    <row r="14233" spans="1:7" x14ac:dyDescent="0.25">
      <c r="A14233" s="52">
        <v>2020</v>
      </c>
      <c r="B14233" s="53" t="str">
        <f t="shared" si="444"/>
        <v>2020_NE3</v>
      </c>
      <c r="C14233" t="s">
        <v>380</v>
      </c>
      <c r="D14233" t="s">
        <v>1351</v>
      </c>
      <c r="E14233" s="53" t="str">
        <f t="shared" si="445"/>
        <v>2020_NEARTHUR</v>
      </c>
      <c r="F14233">
        <v>510400</v>
      </c>
      <c r="G14233" s="53">
        <f t="array" ref="G14233">SUM(IF(A14233=A$5:A14233,IF(C14233=C$5:C14233,1,0),0))</f>
        <v>3</v>
      </c>
    </row>
    <row r="14234" spans="1:7" x14ac:dyDescent="0.25">
      <c r="A14234" s="52">
        <v>2020</v>
      </c>
      <c r="B14234" s="53" t="str">
        <f t="shared" si="444"/>
        <v>2020_NE4</v>
      </c>
      <c r="C14234" t="s">
        <v>380</v>
      </c>
      <c r="D14234" t="s">
        <v>1352</v>
      </c>
      <c r="E14234" s="53" t="str">
        <f t="shared" si="445"/>
        <v>2020_NEBANNER</v>
      </c>
      <c r="F14234">
        <v>510400</v>
      </c>
      <c r="G14234" s="53">
        <f t="array" ref="G14234">SUM(IF(A14234=A$5:A14234,IF(C14234=C$5:C14234,1,0),0))</f>
        <v>4</v>
      </c>
    </row>
    <row r="14235" spans="1:7" x14ac:dyDescent="0.25">
      <c r="A14235" s="52">
        <v>2020</v>
      </c>
      <c r="B14235" s="53" t="str">
        <f t="shared" si="444"/>
        <v>2020_NE5</v>
      </c>
      <c r="C14235" t="s">
        <v>380</v>
      </c>
      <c r="D14235" t="s">
        <v>219</v>
      </c>
      <c r="E14235" s="53" t="str">
        <f t="shared" si="445"/>
        <v>2020_NEBLAINE</v>
      </c>
      <c r="F14235">
        <v>510400</v>
      </c>
      <c r="G14235" s="53">
        <f t="array" ref="G14235">SUM(IF(A14235=A$5:A14235,IF(C14235=C$5:C14235,1,0),0))</f>
        <v>5</v>
      </c>
    </row>
    <row r="14236" spans="1:7" x14ac:dyDescent="0.25">
      <c r="A14236" s="52">
        <v>2020</v>
      </c>
      <c r="B14236" s="53" t="str">
        <f t="shared" si="444"/>
        <v>2020_NE6</v>
      </c>
      <c r="C14236" t="s">
        <v>380</v>
      </c>
      <c r="D14236" t="s">
        <v>504</v>
      </c>
      <c r="E14236" s="53" t="str">
        <f t="shared" si="445"/>
        <v>2020_NEBOONE</v>
      </c>
      <c r="F14236">
        <v>510400</v>
      </c>
      <c r="G14236" s="53">
        <f t="array" ref="G14236">SUM(IF(A14236=A$5:A14236,IF(C14236=C$5:C14236,1,0),0))</f>
        <v>6</v>
      </c>
    </row>
    <row r="14237" spans="1:7" x14ac:dyDescent="0.25">
      <c r="A14237" s="52">
        <v>2020</v>
      </c>
      <c r="B14237" s="53" t="str">
        <f t="shared" si="444"/>
        <v>2020_NE7</v>
      </c>
      <c r="C14237" t="s">
        <v>380</v>
      </c>
      <c r="D14237" t="s">
        <v>1353</v>
      </c>
      <c r="E14237" s="53" t="str">
        <f t="shared" si="445"/>
        <v>2020_NEBOX BUTTE</v>
      </c>
      <c r="F14237">
        <v>510400</v>
      </c>
      <c r="G14237" s="53">
        <f t="array" ref="G14237">SUM(IF(A14237=A$5:A14237,IF(C14237=C$5:C14237,1,0),0))</f>
        <v>7</v>
      </c>
    </row>
    <row r="14238" spans="1:7" x14ac:dyDescent="0.25">
      <c r="A14238" s="52">
        <v>2020</v>
      </c>
      <c r="B14238" s="53" t="str">
        <f t="shared" si="444"/>
        <v>2020_NE8</v>
      </c>
      <c r="C14238" t="s">
        <v>380</v>
      </c>
      <c r="D14238" t="s">
        <v>1005</v>
      </c>
      <c r="E14238" s="53" t="str">
        <f t="shared" si="445"/>
        <v>2020_NEBOYD</v>
      </c>
      <c r="F14238">
        <v>510400</v>
      </c>
      <c r="G14238" s="53">
        <f t="array" ref="G14238">SUM(IF(A14238=A$5:A14238,IF(C14238=C$5:C14238,1,0),0))</f>
        <v>8</v>
      </c>
    </row>
    <row r="14239" spans="1:7" x14ac:dyDescent="0.25">
      <c r="A14239" s="52">
        <v>2020</v>
      </c>
      <c r="B14239" s="53" t="str">
        <f t="shared" si="444"/>
        <v>2020_NE9</v>
      </c>
      <c r="C14239" t="s">
        <v>380</v>
      </c>
      <c r="D14239" t="s">
        <v>808</v>
      </c>
      <c r="E14239" s="53" t="str">
        <f t="shared" si="445"/>
        <v>2020_NEBROWN</v>
      </c>
      <c r="F14239">
        <v>510400</v>
      </c>
      <c r="G14239" s="53">
        <f t="array" ref="G14239">SUM(IF(A14239=A$5:A14239,IF(C14239=C$5:C14239,1,0),0))</f>
        <v>9</v>
      </c>
    </row>
    <row r="14240" spans="1:7" x14ac:dyDescent="0.25">
      <c r="A14240" s="52">
        <v>2020</v>
      </c>
      <c r="B14240" s="53" t="str">
        <f t="shared" si="444"/>
        <v>2020_NE10</v>
      </c>
      <c r="C14240" t="s">
        <v>380</v>
      </c>
      <c r="D14240" t="s">
        <v>1354</v>
      </c>
      <c r="E14240" s="53" t="str">
        <f t="shared" si="445"/>
        <v>2020_NEBUFFALO</v>
      </c>
      <c r="F14240">
        <v>510400</v>
      </c>
      <c r="G14240" s="53">
        <f t="array" ref="G14240">SUM(IF(A14240=A$5:A14240,IF(C14240=C$5:C14240,1,0),0))</f>
        <v>10</v>
      </c>
    </row>
    <row r="14241" spans="1:7" x14ac:dyDescent="0.25">
      <c r="A14241" s="52">
        <v>2020</v>
      </c>
      <c r="B14241" s="53" t="str">
        <f t="shared" si="444"/>
        <v>2020_NE11</v>
      </c>
      <c r="C14241" t="s">
        <v>380</v>
      </c>
      <c r="D14241" t="s">
        <v>1355</v>
      </c>
      <c r="E14241" s="53" t="str">
        <f t="shared" si="445"/>
        <v>2020_NEBURT</v>
      </c>
      <c r="F14241">
        <v>510400</v>
      </c>
      <c r="G14241" s="53">
        <f t="array" ref="G14241">SUM(IF(A14241=A$5:A14241,IF(C14241=C$5:C14241,1,0),0))</f>
        <v>11</v>
      </c>
    </row>
    <row r="14242" spans="1:7" x14ac:dyDescent="0.25">
      <c r="A14242" s="52">
        <v>2020</v>
      </c>
      <c r="B14242" s="53" t="str">
        <f t="shared" ref="B14242:B14305" si="446">A14242&amp;"_"&amp;C14242&amp;G14242</f>
        <v>2020_NE12</v>
      </c>
      <c r="C14242" t="s">
        <v>380</v>
      </c>
      <c r="D14242" t="s">
        <v>433</v>
      </c>
      <c r="E14242" s="53" t="str">
        <f t="shared" si="445"/>
        <v>2020_NEBUTLER</v>
      </c>
      <c r="F14242">
        <v>510400</v>
      </c>
      <c r="G14242" s="53">
        <f t="array" ref="G14242">SUM(IF(A14242=A$5:A14242,IF(C14242=C$5:C14242,1,0),0))</f>
        <v>12</v>
      </c>
    </row>
    <row r="14243" spans="1:7" x14ac:dyDescent="0.25">
      <c r="A14243" s="52">
        <v>2020</v>
      </c>
      <c r="B14243" s="53" t="str">
        <f t="shared" si="446"/>
        <v>2020_NE13</v>
      </c>
      <c r="C14243" t="s">
        <v>380</v>
      </c>
      <c r="D14243" t="s">
        <v>810</v>
      </c>
      <c r="E14243" s="53" t="str">
        <f t="shared" si="445"/>
        <v>2020_NECASS</v>
      </c>
      <c r="F14243">
        <v>510400</v>
      </c>
      <c r="G14243" s="53">
        <f t="array" ref="G14243">SUM(IF(A14243=A$5:A14243,IF(C14243=C$5:C14243,1,0),0))</f>
        <v>13</v>
      </c>
    </row>
    <row r="14244" spans="1:7" x14ac:dyDescent="0.25">
      <c r="A14244" s="52">
        <v>2020</v>
      </c>
      <c r="B14244" s="53" t="str">
        <f t="shared" si="446"/>
        <v>2020_NE14</v>
      </c>
      <c r="C14244" t="s">
        <v>380</v>
      </c>
      <c r="D14244" t="s">
        <v>905</v>
      </c>
      <c r="E14244" s="53" t="str">
        <f t="shared" si="445"/>
        <v>2020_NECEDAR</v>
      </c>
      <c r="F14244">
        <v>510400</v>
      </c>
      <c r="G14244" s="53">
        <f t="array" ref="G14244">SUM(IF(A14244=A$5:A14244,IF(C14244=C$5:C14244,1,0),0))</f>
        <v>14</v>
      </c>
    </row>
    <row r="14245" spans="1:7" x14ac:dyDescent="0.25">
      <c r="A14245" s="52">
        <v>2020</v>
      </c>
      <c r="B14245" s="53" t="str">
        <f t="shared" si="446"/>
        <v>2020_NE15</v>
      </c>
      <c r="C14245" t="s">
        <v>380</v>
      </c>
      <c r="D14245" t="s">
        <v>944</v>
      </c>
      <c r="E14245" s="53" t="str">
        <f t="shared" si="445"/>
        <v>2020_NECHASE</v>
      </c>
      <c r="F14245">
        <v>510400</v>
      </c>
      <c r="G14245" s="53">
        <f t="array" ref="G14245">SUM(IF(A14245=A$5:A14245,IF(C14245=C$5:C14245,1,0),0))</f>
        <v>15</v>
      </c>
    </row>
    <row r="14246" spans="1:7" x14ac:dyDescent="0.25">
      <c r="A14246" s="52">
        <v>2020</v>
      </c>
      <c r="B14246" s="53" t="str">
        <f t="shared" si="446"/>
        <v>2020_NE16</v>
      </c>
      <c r="C14246" t="s">
        <v>380</v>
      </c>
      <c r="D14246" t="s">
        <v>1356</v>
      </c>
      <c r="E14246" s="53" t="str">
        <f t="shared" si="445"/>
        <v>2020_NECHERRY</v>
      </c>
      <c r="F14246">
        <v>510400</v>
      </c>
      <c r="G14246" s="53">
        <f t="array" ref="G14246">SUM(IF(A14246=A$5:A14246,IF(C14246=C$5:C14246,1,0),0))</f>
        <v>16</v>
      </c>
    </row>
    <row r="14247" spans="1:7" x14ac:dyDescent="0.25">
      <c r="A14247" s="52">
        <v>2020</v>
      </c>
      <c r="B14247" s="53" t="str">
        <f t="shared" si="446"/>
        <v>2020_NE17</v>
      </c>
      <c r="C14247" t="s">
        <v>380</v>
      </c>
      <c r="D14247" t="s">
        <v>588</v>
      </c>
      <c r="E14247" s="53" t="str">
        <f t="shared" si="445"/>
        <v>2020_NECHEYENNE</v>
      </c>
      <c r="F14247">
        <v>510400</v>
      </c>
      <c r="G14247" s="53">
        <f t="array" ref="G14247">SUM(IF(A14247=A$5:A14247,IF(C14247=C$5:C14247,1,0),0))</f>
        <v>17</v>
      </c>
    </row>
    <row r="14248" spans="1:7" x14ac:dyDescent="0.25">
      <c r="A14248" s="52">
        <v>2020</v>
      </c>
      <c r="B14248" s="53" t="str">
        <f t="shared" si="446"/>
        <v>2020_NE18</v>
      </c>
      <c r="C14248" t="s">
        <v>380</v>
      </c>
      <c r="D14248" t="s">
        <v>439</v>
      </c>
      <c r="E14248" s="53" t="str">
        <f t="shared" si="445"/>
        <v>2020_NECLAY</v>
      </c>
      <c r="F14248">
        <v>510400</v>
      </c>
      <c r="G14248" s="53">
        <f t="array" ref="G14248">SUM(IF(A14248=A$5:A14248,IF(C14248=C$5:C14248,1,0),0))</f>
        <v>18</v>
      </c>
    </row>
    <row r="14249" spans="1:7" x14ac:dyDescent="0.25">
      <c r="A14249" s="52">
        <v>2020</v>
      </c>
      <c r="B14249" s="53" t="str">
        <f t="shared" si="446"/>
        <v>2020_NE19</v>
      </c>
      <c r="C14249" t="s">
        <v>380</v>
      </c>
      <c r="D14249" t="s">
        <v>1357</v>
      </c>
      <c r="E14249" s="53" t="str">
        <f t="shared" si="445"/>
        <v>2020_NECOLFAX</v>
      </c>
      <c r="F14249">
        <v>510400</v>
      </c>
      <c r="G14249" s="53">
        <f t="array" ref="G14249">SUM(IF(A14249=A$5:A14249,IF(C14249=C$5:C14249,1,0),0))</f>
        <v>19</v>
      </c>
    </row>
    <row r="14250" spans="1:7" x14ac:dyDescent="0.25">
      <c r="A14250" s="52">
        <v>2020</v>
      </c>
      <c r="B14250" s="53" t="str">
        <f t="shared" si="446"/>
        <v>2020_NE20</v>
      </c>
      <c r="C14250" t="s">
        <v>380</v>
      </c>
      <c r="D14250" t="s">
        <v>1358</v>
      </c>
      <c r="E14250" s="53" t="str">
        <f t="shared" si="445"/>
        <v>2020_NECUMING</v>
      </c>
      <c r="F14250">
        <v>510400</v>
      </c>
      <c r="G14250" s="53">
        <f t="array" ref="G14250">SUM(IF(A14250=A$5:A14250,IF(C14250=C$5:C14250,1,0),0))</f>
        <v>20</v>
      </c>
    </row>
    <row r="14251" spans="1:7" x14ac:dyDescent="0.25">
      <c r="A14251" s="52">
        <v>2020</v>
      </c>
      <c r="B14251" s="53" t="str">
        <f t="shared" si="446"/>
        <v>2020_NE21</v>
      </c>
      <c r="C14251" t="s">
        <v>380</v>
      </c>
      <c r="D14251" t="s">
        <v>592</v>
      </c>
      <c r="E14251" s="53" t="str">
        <f t="shared" si="445"/>
        <v>2020_NECUSTER</v>
      </c>
      <c r="F14251">
        <v>510400</v>
      </c>
      <c r="G14251" s="53">
        <f t="array" ref="G14251">SUM(IF(A14251=A$5:A14251,IF(C14251=C$5:C14251,1,0),0))</f>
        <v>21</v>
      </c>
    </row>
    <row r="14252" spans="1:7" x14ac:dyDescent="0.25">
      <c r="A14252" s="52">
        <v>2020</v>
      </c>
      <c r="B14252" s="53" t="str">
        <f t="shared" si="446"/>
        <v>2020_NE22</v>
      </c>
      <c r="C14252" t="s">
        <v>380</v>
      </c>
      <c r="D14252" t="s">
        <v>1192</v>
      </c>
      <c r="E14252" s="53" t="str">
        <f t="shared" si="445"/>
        <v>2020_NEDAKOTA</v>
      </c>
      <c r="F14252">
        <v>510400</v>
      </c>
      <c r="G14252" s="53">
        <f t="array" ref="G14252">SUM(IF(A14252=A$5:A14252,IF(C14252=C$5:C14252,1,0),0))</f>
        <v>22</v>
      </c>
    </row>
    <row r="14253" spans="1:7" x14ac:dyDescent="0.25">
      <c r="A14253" s="52">
        <v>2020</v>
      </c>
      <c r="B14253" s="53" t="str">
        <f t="shared" si="446"/>
        <v>2020_NE23</v>
      </c>
      <c r="C14253" t="s">
        <v>380</v>
      </c>
      <c r="D14253" t="s">
        <v>1359</v>
      </c>
      <c r="E14253" s="53" t="str">
        <f t="shared" si="445"/>
        <v>2020_NEDAWES</v>
      </c>
      <c r="F14253">
        <v>510400</v>
      </c>
      <c r="G14253" s="53">
        <f t="array" ref="G14253">SUM(IF(A14253=A$5:A14253,IF(C14253=C$5:C14253,1,0),0))</f>
        <v>23</v>
      </c>
    </row>
    <row r="14254" spans="1:7" x14ac:dyDescent="0.25">
      <c r="A14254" s="52">
        <v>2020</v>
      </c>
      <c r="B14254" s="53" t="str">
        <f t="shared" si="446"/>
        <v>2020_NE24</v>
      </c>
      <c r="C14254" t="s">
        <v>380</v>
      </c>
      <c r="D14254" t="s">
        <v>701</v>
      </c>
      <c r="E14254" s="53" t="str">
        <f t="shared" si="445"/>
        <v>2020_NEDAWSON</v>
      </c>
      <c r="F14254">
        <v>510400</v>
      </c>
      <c r="G14254" s="53">
        <f t="array" ref="G14254">SUM(IF(A14254=A$5:A14254,IF(C14254=C$5:C14254,1,0),0))</f>
        <v>24</v>
      </c>
    </row>
    <row r="14255" spans="1:7" x14ac:dyDescent="0.25">
      <c r="A14255" s="52">
        <v>2020</v>
      </c>
      <c r="B14255" s="53" t="str">
        <f t="shared" si="446"/>
        <v>2020_NE25</v>
      </c>
      <c r="C14255" t="s">
        <v>380</v>
      </c>
      <c r="D14255" t="s">
        <v>1360</v>
      </c>
      <c r="E14255" s="53" t="str">
        <f t="shared" si="445"/>
        <v>2020_NEDEUEL</v>
      </c>
      <c r="F14255">
        <v>510400</v>
      </c>
      <c r="G14255" s="53">
        <f t="array" ref="G14255">SUM(IF(A14255=A$5:A14255,IF(C14255=C$5:C14255,1,0),0))</f>
        <v>25</v>
      </c>
    </row>
    <row r="14256" spans="1:7" x14ac:dyDescent="0.25">
      <c r="A14256" s="52">
        <v>2020</v>
      </c>
      <c r="B14256" s="53" t="str">
        <f t="shared" si="446"/>
        <v>2020_NE26</v>
      </c>
      <c r="C14256" t="s">
        <v>380</v>
      </c>
      <c r="D14256" t="s">
        <v>1361</v>
      </c>
      <c r="E14256" s="53" t="str">
        <f t="shared" si="445"/>
        <v>2020_NEDIXON</v>
      </c>
      <c r="F14256">
        <v>510400</v>
      </c>
      <c r="G14256" s="53">
        <f t="array" ref="G14256">SUM(IF(A14256=A$5:A14256,IF(C14256=C$5:C14256,1,0),0))</f>
        <v>26</v>
      </c>
    </row>
    <row r="14257" spans="1:7" x14ac:dyDescent="0.25">
      <c r="A14257" s="52">
        <v>2020</v>
      </c>
      <c r="B14257" s="53" t="str">
        <f t="shared" si="446"/>
        <v>2020_NE27</v>
      </c>
      <c r="C14257" t="s">
        <v>380</v>
      </c>
      <c r="D14257" t="s">
        <v>704</v>
      </c>
      <c r="E14257" s="53" t="str">
        <f t="shared" si="445"/>
        <v>2020_NEDODGE</v>
      </c>
      <c r="F14257">
        <v>510400</v>
      </c>
      <c r="G14257" s="53">
        <f t="array" ref="G14257">SUM(IF(A14257=A$5:A14257,IF(C14257=C$5:C14257,1,0),0))</f>
        <v>27</v>
      </c>
    </row>
    <row r="14258" spans="1:7" x14ac:dyDescent="0.25">
      <c r="A14258" s="52">
        <v>2020</v>
      </c>
      <c r="B14258" s="53" t="str">
        <f t="shared" si="446"/>
        <v>2020_NE28</v>
      </c>
      <c r="C14258" t="s">
        <v>380</v>
      </c>
      <c r="D14258" t="s">
        <v>190</v>
      </c>
      <c r="E14258" s="53" t="str">
        <f t="shared" si="445"/>
        <v>2020_NEDOUGLAS</v>
      </c>
      <c r="F14258">
        <v>510400</v>
      </c>
      <c r="G14258" s="53">
        <f t="array" ref="G14258">SUM(IF(A14258=A$5:A14258,IF(C14258=C$5:C14258,1,0),0))</f>
        <v>28</v>
      </c>
    </row>
    <row r="14259" spans="1:7" x14ac:dyDescent="0.25">
      <c r="A14259" s="52">
        <v>2020</v>
      </c>
      <c r="B14259" s="53" t="str">
        <f t="shared" si="446"/>
        <v>2020_NE29</v>
      </c>
      <c r="C14259" t="s">
        <v>380</v>
      </c>
      <c r="D14259" t="s">
        <v>1362</v>
      </c>
      <c r="E14259" s="53" t="str">
        <f t="shared" si="445"/>
        <v>2020_NEDUNDY</v>
      </c>
      <c r="F14259">
        <v>510400</v>
      </c>
      <c r="G14259" s="53">
        <f t="array" ref="G14259">SUM(IF(A14259=A$5:A14259,IF(C14259=C$5:C14259,1,0),0))</f>
        <v>29</v>
      </c>
    </row>
    <row r="14260" spans="1:7" x14ac:dyDescent="0.25">
      <c r="A14260" s="52">
        <v>2020</v>
      </c>
      <c r="B14260" s="53" t="str">
        <f t="shared" si="446"/>
        <v>2020_NE30</v>
      </c>
      <c r="C14260" t="s">
        <v>380</v>
      </c>
      <c r="D14260" t="s">
        <v>1194</v>
      </c>
      <c r="E14260" s="53" t="str">
        <f t="shared" si="445"/>
        <v>2020_NEFILLMORE</v>
      </c>
      <c r="F14260">
        <v>510400</v>
      </c>
      <c r="G14260" s="53">
        <f t="array" ref="G14260">SUM(IF(A14260=A$5:A14260,IF(C14260=C$5:C14260,1,0),0))</f>
        <v>30</v>
      </c>
    </row>
    <row r="14261" spans="1:7" x14ac:dyDescent="0.25">
      <c r="A14261" s="52">
        <v>2020</v>
      </c>
      <c r="B14261" s="53" t="str">
        <f t="shared" si="446"/>
        <v>2020_NE31</v>
      </c>
      <c r="C14261" t="s">
        <v>380</v>
      </c>
      <c r="D14261" t="s">
        <v>455</v>
      </c>
      <c r="E14261" s="53" t="str">
        <f t="shared" si="445"/>
        <v>2020_NEFRANKLIN</v>
      </c>
      <c r="F14261">
        <v>510400</v>
      </c>
      <c r="G14261" s="53">
        <f t="array" ref="G14261">SUM(IF(A14261=A$5:A14261,IF(C14261=C$5:C14261,1,0),0))</f>
        <v>31</v>
      </c>
    </row>
    <row r="14262" spans="1:7" x14ac:dyDescent="0.25">
      <c r="A14262" s="52">
        <v>2020</v>
      </c>
      <c r="B14262" s="53" t="str">
        <f t="shared" si="446"/>
        <v>2020_NE32</v>
      </c>
      <c r="C14262" t="s">
        <v>380</v>
      </c>
      <c r="D14262" t="s">
        <v>1363</v>
      </c>
      <c r="E14262" s="53" t="str">
        <f t="shared" si="445"/>
        <v>2020_NEFRONTIER</v>
      </c>
      <c r="F14262">
        <v>510400</v>
      </c>
      <c r="G14262" s="53">
        <f t="array" ref="G14262">SUM(IF(A14262=A$5:A14262,IF(C14262=C$5:C14262,1,0),0))</f>
        <v>32</v>
      </c>
    </row>
    <row r="14263" spans="1:7" x14ac:dyDescent="0.25">
      <c r="A14263" s="52">
        <v>2020</v>
      </c>
      <c r="B14263" s="53" t="str">
        <f t="shared" si="446"/>
        <v>2020_NE33</v>
      </c>
      <c r="C14263" t="s">
        <v>380</v>
      </c>
      <c r="D14263" t="s">
        <v>1364</v>
      </c>
      <c r="E14263" s="53" t="str">
        <f t="shared" si="445"/>
        <v>2020_NEFURNAS</v>
      </c>
      <c r="F14263">
        <v>510400</v>
      </c>
      <c r="G14263" s="53">
        <f t="array" ref="G14263">SUM(IF(A14263=A$5:A14263,IF(C14263=C$5:C14263,1,0),0))</f>
        <v>33</v>
      </c>
    </row>
    <row r="14264" spans="1:7" x14ac:dyDescent="0.25">
      <c r="A14264" s="52">
        <v>2020</v>
      </c>
      <c r="B14264" s="53" t="str">
        <f t="shared" si="446"/>
        <v>2020_NE34</v>
      </c>
      <c r="C14264" t="s">
        <v>380</v>
      </c>
      <c r="D14264" t="s">
        <v>1365</v>
      </c>
      <c r="E14264" s="53" t="str">
        <f t="shared" si="445"/>
        <v>2020_NEGAGE</v>
      </c>
      <c r="F14264">
        <v>510400</v>
      </c>
      <c r="G14264" s="53">
        <f t="array" ref="G14264">SUM(IF(A14264=A$5:A14264,IF(C14264=C$5:C14264,1,0),0))</f>
        <v>34</v>
      </c>
    </row>
    <row r="14265" spans="1:7" x14ac:dyDescent="0.25">
      <c r="A14265" s="52">
        <v>2020</v>
      </c>
      <c r="B14265" s="53" t="str">
        <f t="shared" si="446"/>
        <v>2020_NE35</v>
      </c>
      <c r="C14265" t="s">
        <v>380</v>
      </c>
      <c r="D14265" t="s">
        <v>1366</v>
      </c>
      <c r="E14265" s="53" t="str">
        <f t="shared" si="445"/>
        <v>2020_NEGARDEN</v>
      </c>
      <c r="F14265">
        <v>510400</v>
      </c>
      <c r="G14265" s="53">
        <f t="array" ref="G14265">SUM(IF(A14265=A$5:A14265,IF(C14265=C$5:C14265,1,0),0))</f>
        <v>35</v>
      </c>
    </row>
    <row r="14266" spans="1:7" x14ac:dyDescent="0.25">
      <c r="A14266" s="52">
        <v>2020</v>
      </c>
      <c r="B14266" s="53" t="str">
        <f t="shared" si="446"/>
        <v>2020_NE36</v>
      </c>
      <c r="C14266" t="s">
        <v>380</v>
      </c>
      <c r="D14266" t="s">
        <v>193</v>
      </c>
      <c r="E14266" s="53" t="str">
        <f t="shared" si="445"/>
        <v>2020_NEGARFIELD</v>
      </c>
      <c r="F14266">
        <v>510400</v>
      </c>
      <c r="G14266" s="53">
        <f t="array" ref="G14266">SUM(IF(A14266=A$5:A14266,IF(C14266=C$5:C14266,1,0),0))</f>
        <v>36</v>
      </c>
    </row>
    <row r="14267" spans="1:7" x14ac:dyDescent="0.25">
      <c r="A14267" s="52">
        <v>2020</v>
      </c>
      <c r="B14267" s="53" t="str">
        <f t="shared" si="446"/>
        <v>2020_NE37</v>
      </c>
      <c r="C14267" t="s">
        <v>380</v>
      </c>
      <c r="D14267" t="s">
        <v>1367</v>
      </c>
      <c r="E14267" s="53" t="str">
        <f t="shared" si="445"/>
        <v>2020_NEGOSPER</v>
      </c>
      <c r="F14267">
        <v>510400</v>
      </c>
      <c r="G14267" s="53">
        <f t="array" ref="G14267">SUM(IF(A14267=A$5:A14267,IF(C14267=C$5:C14267,1,0),0))</f>
        <v>37</v>
      </c>
    </row>
    <row r="14268" spans="1:7" x14ac:dyDescent="0.25">
      <c r="A14268" s="52">
        <v>2020</v>
      </c>
      <c r="B14268" s="53" t="str">
        <f t="shared" si="446"/>
        <v>2020_NE38</v>
      </c>
      <c r="C14268" t="s">
        <v>380</v>
      </c>
      <c r="D14268" t="s">
        <v>520</v>
      </c>
      <c r="E14268" s="53" t="str">
        <f t="shared" si="445"/>
        <v>2020_NEGRANT</v>
      </c>
      <c r="F14268">
        <v>510400</v>
      </c>
      <c r="G14268" s="53">
        <f t="array" ref="G14268">SUM(IF(A14268=A$5:A14268,IF(C14268=C$5:C14268,1,0),0))</f>
        <v>38</v>
      </c>
    </row>
    <row r="14269" spans="1:7" x14ac:dyDescent="0.25">
      <c r="A14269" s="52">
        <v>2020</v>
      </c>
      <c r="B14269" s="53" t="str">
        <f t="shared" si="446"/>
        <v>2020_NE39</v>
      </c>
      <c r="C14269" t="s">
        <v>380</v>
      </c>
      <c r="D14269" t="s">
        <v>958</v>
      </c>
      <c r="E14269" s="53" t="str">
        <f t="shared" si="445"/>
        <v>2020_NEGREELEY</v>
      </c>
      <c r="F14269">
        <v>510400</v>
      </c>
      <c r="G14269" s="53">
        <f t="array" ref="G14269">SUM(IF(A14269=A$5:A14269,IF(C14269=C$5:C14269,1,0),0))</f>
        <v>39</v>
      </c>
    </row>
    <row r="14270" spans="1:7" x14ac:dyDescent="0.25">
      <c r="A14270" s="52">
        <v>2020</v>
      </c>
      <c r="B14270" s="53" t="str">
        <f t="shared" si="446"/>
        <v>2020_NE40</v>
      </c>
      <c r="C14270" t="s">
        <v>380</v>
      </c>
      <c r="D14270" t="s">
        <v>722</v>
      </c>
      <c r="E14270" s="53" t="str">
        <f t="shared" si="445"/>
        <v>2020_NEHALL</v>
      </c>
      <c r="F14270">
        <v>510400</v>
      </c>
      <c r="G14270" s="53">
        <f t="array" ref="G14270">SUM(IF(A14270=A$5:A14270,IF(C14270=C$5:C14270,1,0),0))</f>
        <v>40</v>
      </c>
    </row>
    <row r="14271" spans="1:7" x14ac:dyDescent="0.25">
      <c r="A14271" s="52">
        <v>2020</v>
      </c>
      <c r="B14271" s="53" t="str">
        <f t="shared" si="446"/>
        <v>2020_NE41</v>
      </c>
      <c r="C14271" t="s">
        <v>380</v>
      </c>
      <c r="D14271" t="s">
        <v>642</v>
      </c>
      <c r="E14271" s="53" t="str">
        <f t="shared" si="445"/>
        <v>2020_NEHAMILTON</v>
      </c>
      <c r="F14271">
        <v>510400</v>
      </c>
      <c r="G14271" s="53">
        <f t="array" ref="G14271">SUM(IF(A14271=A$5:A14271,IF(C14271=C$5:C14271,1,0),0))</f>
        <v>41</v>
      </c>
    </row>
    <row r="14272" spans="1:7" x14ac:dyDescent="0.25">
      <c r="A14272" s="52">
        <v>2020</v>
      </c>
      <c r="B14272" s="53" t="str">
        <f t="shared" si="446"/>
        <v>2020_NE42</v>
      </c>
      <c r="C14272" t="s">
        <v>380</v>
      </c>
      <c r="D14272" t="s">
        <v>1026</v>
      </c>
      <c r="E14272" s="53" t="str">
        <f t="shared" si="445"/>
        <v>2020_NEHARLAN</v>
      </c>
      <c r="F14272">
        <v>510400</v>
      </c>
      <c r="G14272" s="53">
        <f t="array" ref="G14272">SUM(IF(A14272=A$5:A14272,IF(C14272=C$5:C14272,1,0),0))</f>
        <v>42</v>
      </c>
    </row>
    <row r="14273" spans="1:7" x14ac:dyDescent="0.25">
      <c r="A14273" s="52">
        <v>2020</v>
      </c>
      <c r="B14273" s="53" t="str">
        <f t="shared" si="446"/>
        <v>2020_NE43</v>
      </c>
      <c r="C14273" t="s">
        <v>380</v>
      </c>
      <c r="D14273" t="s">
        <v>1368</v>
      </c>
      <c r="E14273" s="53" t="str">
        <f t="shared" si="445"/>
        <v>2020_NEHAYES</v>
      </c>
      <c r="F14273">
        <v>510400</v>
      </c>
      <c r="G14273" s="53">
        <f t="array" ref="G14273">SUM(IF(A14273=A$5:A14273,IF(C14273=C$5:C14273,1,0),0))</f>
        <v>43</v>
      </c>
    </row>
    <row r="14274" spans="1:7" x14ac:dyDescent="0.25">
      <c r="A14274" s="52">
        <v>2020</v>
      </c>
      <c r="B14274" s="53" t="str">
        <f t="shared" si="446"/>
        <v>2020_NE44</v>
      </c>
      <c r="C14274" t="s">
        <v>380</v>
      </c>
      <c r="D14274" t="s">
        <v>1369</v>
      </c>
      <c r="E14274" s="53" t="str">
        <f t="shared" si="445"/>
        <v>2020_NEHITCHCOCK</v>
      </c>
      <c r="F14274">
        <v>510400</v>
      </c>
      <c r="G14274" s="53">
        <f t="array" ref="G14274">SUM(IF(A14274=A$5:A14274,IF(C14274=C$5:C14274,1,0),0))</f>
        <v>44</v>
      </c>
    </row>
    <row r="14275" spans="1:7" x14ac:dyDescent="0.25">
      <c r="A14275" s="52">
        <v>2020</v>
      </c>
      <c r="B14275" s="53" t="str">
        <f t="shared" si="446"/>
        <v>2020_NE45</v>
      </c>
      <c r="C14275" t="s">
        <v>380</v>
      </c>
      <c r="D14275" t="s">
        <v>1291</v>
      </c>
      <c r="E14275" s="53" t="str">
        <f t="shared" si="445"/>
        <v>2020_NEHOLT</v>
      </c>
      <c r="F14275">
        <v>510400</v>
      </c>
      <c r="G14275" s="53">
        <f t="array" ref="G14275">SUM(IF(A14275=A$5:A14275,IF(C14275=C$5:C14275,1,0),0))</f>
        <v>45</v>
      </c>
    </row>
    <row r="14276" spans="1:7" x14ac:dyDescent="0.25">
      <c r="A14276" s="52">
        <v>2020</v>
      </c>
      <c r="B14276" s="53" t="str">
        <f t="shared" si="446"/>
        <v>2020_NE46</v>
      </c>
      <c r="C14276" t="s">
        <v>380</v>
      </c>
      <c r="D14276" t="s">
        <v>1370</v>
      </c>
      <c r="E14276" s="53" t="str">
        <f t="shared" si="445"/>
        <v>2020_NEHOOKER</v>
      </c>
      <c r="F14276">
        <v>510400</v>
      </c>
      <c r="G14276" s="53">
        <f t="array" ref="G14276">SUM(IF(A14276=A$5:A14276,IF(C14276=C$5:C14276,1,0),0))</f>
        <v>46</v>
      </c>
    </row>
    <row r="14277" spans="1:7" x14ac:dyDescent="0.25">
      <c r="A14277" s="52">
        <v>2020</v>
      </c>
      <c r="B14277" s="53" t="str">
        <f t="shared" si="446"/>
        <v>2020_NE47</v>
      </c>
      <c r="C14277" t="s">
        <v>380</v>
      </c>
      <c r="D14277" t="s">
        <v>231</v>
      </c>
      <c r="E14277" s="53" t="str">
        <f t="shared" si="445"/>
        <v>2020_NEHOWARD</v>
      </c>
      <c r="F14277">
        <v>510400</v>
      </c>
      <c r="G14277" s="53">
        <f t="array" ref="G14277">SUM(IF(A14277=A$5:A14277,IF(C14277=C$5:C14277,1,0),0))</f>
        <v>47</v>
      </c>
    </row>
    <row r="14278" spans="1:7" x14ac:dyDescent="0.25">
      <c r="A14278" s="52">
        <v>2020</v>
      </c>
      <c r="B14278" s="53" t="str">
        <f t="shared" si="446"/>
        <v>2020_NE48</v>
      </c>
      <c r="C14278" t="s">
        <v>380</v>
      </c>
      <c r="D14278" t="s">
        <v>196</v>
      </c>
      <c r="E14278" s="53" t="str">
        <f t="shared" ref="E14278:E14341" si="447">A14278&amp;"_"&amp;C14278&amp;D14278</f>
        <v>2020_NEJEFFERSON</v>
      </c>
      <c r="F14278">
        <v>510400</v>
      </c>
      <c r="G14278" s="53">
        <f t="array" ref="G14278">SUM(IF(A14278=A$5:A14278,IF(C14278=C$5:C14278,1,0),0))</f>
        <v>48</v>
      </c>
    </row>
    <row r="14279" spans="1:7" x14ac:dyDescent="0.25">
      <c r="A14279" s="52">
        <v>2020</v>
      </c>
      <c r="B14279" s="53" t="str">
        <f t="shared" si="446"/>
        <v>2020_NE49</v>
      </c>
      <c r="C14279" t="s">
        <v>380</v>
      </c>
      <c r="D14279" t="s">
        <v>525</v>
      </c>
      <c r="E14279" s="53" t="str">
        <f t="shared" si="447"/>
        <v>2020_NEJOHNSON</v>
      </c>
      <c r="F14279">
        <v>510400</v>
      </c>
      <c r="G14279" s="53">
        <f t="array" ref="G14279">SUM(IF(A14279=A$5:A14279,IF(C14279=C$5:C14279,1,0),0))</f>
        <v>49</v>
      </c>
    </row>
    <row r="14280" spans="1:7" x14ac:dyDescent="0.25">
      <c r="A14280" s="52">
        <v>2020</v>
      </c>
      <c r="B14280" s="53" t="str">
        <f t="shared" si="446"/>
        <v>2020_NE50</v>
      </c>
      <c r="C14280" t="s">
        <v>380</v>
      </c>
      <c r="D14280" t="s">
        <v>1371</v>
      </c>
      <c r="E14280" s="53" t="str">
        <f t="shared" si="447"/>
        <v>2020_NEKEARNEY</v>
      </c>
      <c r="F14280">
        <v>510400</v>
      </c>
      <c r="G14280" s="53">
        <f t="array" ref="G14280">SUM(IF(A14280=A$5:A14280,IF(C14280=C$5:C14280,1,0),0))</f>
        <v>50</v>
      </c>
    </row>
    <row r="14281" spans="1:7" x14ac:dyDescent="0.25">
      <c r="A14281" s="52">
        <v>2020</v>
      </c>
      <c r="B14281" s="53" t="str">
        <f t="shared" si="446"/>
        <v>2020_NE51</v>
      </c>
      <c r="C14281" t="s">
        <v>380</v>
      </c>
      <c r="D14281" t="s">
        <v>1372</v>
      </c>
      <c r="E14281" s="53" t="str">
        <f t="shared" si="447"/>
        <v>2020_NEKEITH</v>
      </c>
      <c r="F14281">
        <v>510400</v>
      </c>
      <c r="G14281" s="53">
        <f t="array" ref="G14281">SUM(IF(A14281=A$5:A14281,IF(C14281=C$5:C14281,1,0),0))</f>
        <v>51</v>
      </c>
    </row>
    <row r="14282" spans="1:7" x14ac:dyDescent="0.25">
      <c r="A14282" s="52">
        <v>2020</v>
      </c>
      <c r="B14282" s="53" t="str">
        <f t="shared" si="446"/>
        <v>2020_NE52</v>
      </c>
      <c r="C14282" t="s">
        <v>380</v>
      </c>
      <c r="D14282" t="s">
        <v>1373</v>
      </c>
      <c r="E14282" s="53" t="str">
        <f t="shared" si="447"/>
        <v>2020_NEKEYA PAHA</v>
      </c>
      <c r="F14282">
        <v>510400</v>
      </c>
      <c r="G14282" s="53">
        <f t="array" ref="G14282">SUM(IF(A14282=A$5:A14282,IF(C14282=C$5:C14282,1,0),0))</f>
        <v>52</v>
      </c>
    </row>
    <row r="14283" spans="1:7" x14ac:dyDescent="0.25">
      <c r="A14283" s="52">
        <v>2020</v>
      </c>
      <c r="B14283" s="53" t="str">
        <f t="shared" si="446"/>
        <v>2020_NE53</v>
      </c>
      <c r="C14283" t="s">
        <v>380</v>
      </c>
      <c r="D14283" t="s">
        <v>1374</v>
      </c>
      <c r="E14283" s="53" t="str">
        <f t="shared" si="447"/>
        <v>2020_NEKIMBALL</v>
      </c>
      <c r="F14283">
        <v>510400</v>
      </c>
      <c r="G14283" s="53">
        <f t="array" ref="G14283">SUM(IF(A14283=A$5:A14283,IF(C14283=C$5:C14283,1,0),0))</f>
        <v>53</v>
      </c>
    </row>
    <row r="14284" spans="1:7" x14ac:dyDescent="0.25">
      <c r="A14284" s="52">
        <v>2020</v>
      </c>
      <c r="B14284" s="53" t="str">
        <f t="shared" si="446"/>
        <v>2020_NE54</v>
      </c>
      <c r="C14284" t="s">
        <v>380</v>
      </c>
      <c r="D14284" t="s">
        <v>830</v>
      </c>
      <c r="E14284" s="53" t="str">
        <f t="shared" si="447"/>
        <v>2020_NEKNOX</v>
      </c>
      <c r="F14284">
        <v>510400</v>
      </c>
      <c r="G14284" s="53">
        <f t="array" ref="G14284">SUM(IF(A14284=A$5:A14284,IF(C14284=C$5:C14284,1,0),0))</f>
        <v>54</v>
      </c>
    </row>
    <row r="14285" spans="1:7" x14ac:dyDescent="0.25">
      <c r="A14285" s="52">
        <v>2020</v>
      </c>
      <c r="B14285" s="53" t="str">
        <f t="shared" si="446"/>
        <v>2020_NE55</v>
      </c>
      <c r="C14285" t="s">
        <v>380</v>
      </c>
      <c r="D14285" t="s">
        <v>323</v>
      </c>
      <c r="E14285" s="53" t="str">
        <f t="shared" si="447"/>
        <v>2020_NELANCASTER</v>
      </c>
      <c r="F14285">
        <v>510400</v>
      </c>
      <c r="G14285" s="53">
        <f t="array" ref="G14285">SUM(IF(A14285=A$5:A14285,IF(C14285=C$5:C14285,1,0),0))</f>
        <v>55</v>
      </c>
    </row>
    <row r="14286" spans="1:7" x14ac:dyDescent="0.25">
      <c r="A14286" s="52">
        <v>2020</v>
      </c>
      <c r="B14286" s="53" t="str">
        <f t="shared" si="446"/>
        <v>2020_NE56</v>
      </c>
      <c r="C14286" t="s">
        <v>380</v>
      </c>
      <c r="D14286" t="s">
        <v>221</v>
      </c>
      <c r="E14286" s="53" t="str">
        <f t="shared" si="447"/>
        <v>2020_NELINCOLN</v>
      </c>
      <c r="F14286">
        <v>510400</v>
      </c>
      <c r="G14286" s="53">
        <f t="array" ref="G14286">SUM(IF(A14286=A$5:A14286,IF(C14286=C$5:C14286,1,0),0))</f>
        <v>56</v>
      </c>
    </row>
    <row r="14287" spans="1:7" x14ac:dyDescent="0.25">
      <c r="A14287" s="52">
        <v>2020</v>
      </c>
      <c r="B14287" s="53" t="str">
        <f t="shared" si="446"/>
        <v>2020_NE57</v>
      </c>
      <c r="C14287" t="s">
        <v>380</v>
      </c>
      <c r="D14287" t="s">
        <v>528</v>
      </c>
      <c r="E14287" s="53" t="str">
        <f t="shared" si="447"/>
        <v>2020_NELOGAN</v>
      </c>
      <c r="F14287">
        <v>510400</v>
      </c>
      <c r="G14287" s="53">
        <f t="array" ref="G14287">SUM(IF(A14287=A$5:A14287,IF(C14287=C$5:C14287,1,0),0))</f>
        <v>57</v>
      </c>
    </row>
    <row r="14288" spans="1:7" x14ac:dyDescent="0.25">
      <c r="A14288" s="52">
        <v>2020</v>
      </c>
      <c r="B14288" s="53" t="str">
        <f t="shared" si="446"/>
        <v>2020_NE58</v>
      </c>
      <c r="C14288" t="s">
        <v>380</v>
      </c>
      <c r="D14288" t="s">
        <v>1375</v>
      </c>
      <c r="E14288" s="53" t="str">
        <f t="shared" si="447"/>
        <v>2020_NELOUP</v>
      </c>
      <c r="F14288">
        <v>510400</v>
      </c>
      <c r="G14288" s="53">
        <f t="array" ref="G14288">SUM(IF(A14288=A$5:A14288,IF(C14288=C$5:C14288,1,0),0))</f>
        <v>58</v>
      </c>
    </row>
    <row r="14289" spans="1:7" x14ac:dyDescent="0.25">
      <c r="A14289" s="52">
        <v>2020</v>
      </c>
      <c r="B14289" s="53" t="str">
        <f t="shared" si="446"/>
        <v>2020_NE59</v>
      </c>
      <c r="C14289" t="s">
        <v>380</v>
      </c>
      <c r="D14289" t="s">
        <v>970</v>
      </c>
      <c r="E14289" s="53" t="str">
        <f t="shared" si="447"/>
        <v>2020_NEMCPHERSON</v>
      </c>
      <c r="F14289">
        <v>510400</v>
      </c>
      <c r="G14289" s="53">
        <f t="array" ref="G14289">SUM(IF(A14289=A$5:A14289,IF(C14289=C$5:C14289,1,0),0))</f>
        <v>59</v>
      </c>
    </row>
    <row r="14290" spans="1:7" x14ac:dyDescent="0.25">
      <c r="A14290" s="52">
        <v>2020</v>
      </c>
      <c r="B14290" s="53" t="str">
        <f t="shared" si="446"/>
        <v>2020_NE60</v>
      </c>
      <c r="C14290" t="s">
        <v>380</v>
      </c>
      <c r="D14290" t="s">
        <v>467</v>
      </c>
      <c r="E14290" s="53" t="str">
        <f t="shared" si="447"/>
        <v>2020_NEMADISON</v>
      </c>
      <c r="F14290">
        <v>510400</v>
      </c>
      <c r="G14290" s="53">
        <f t="array" ref="G14290">SUM(IF(A14290=A$5:A14290,IF(C14290=C$5:C14290,1,0),0))</f>
        <v>60</v>
      </c>
    </row>
    <row r="14291" spans="1:7" x14ac:dyDescent="0.25">
      <c r="A14291" s="52">
        <v>2020</v>
      </c>
      <c r="B14291" s="53" t="str">
        <f t="shared" si="446"/>
        <v>2020_NE61</v>
      </c>
      <c r="C14291" t="s">
        <v>380</v>
      </c>
      <c r="D14291" t="s">
        <v>1376</v>
      </c>
      <c r="E14291" s="53" t="str">
        <f t="shared" si="447"/>
        <v>2020_NEMERRICK</v>
      </c>
      <c r="F14291">
        <v>510400</v>
      </c>
      <c r="G14291" s="53">
        <f t="array" ref="G14291">SUM(IF(A14291=A$5:A14291,IF(C14291=C$5:C14291,1,0),0))</f>
        <v>61</v>
      </c>
    </row>
    <row r="14292" spans="1:7" x14ac:dyDescent="0.25">
      <c r="A14292" s="52">
        <v>2020</v>
      </c>
      <c r="B14292" s="53" t="str">
        <f t="shared" si="446"/>
        <v>2020_NE62</v>
      </c>
      <c r="C14292" t="s">
        <v>380</v>
      </c>
      <c r="D14292" t="s">
        <v>1377</v>
      </c>
      <c r="E14292" s="53" t="str">
        <f t="shared" si="447"/>
        <v>2020_NEMORRILL</v>
      </c>
      <c r="F14292">
        <v>510400</v>
      </c>
      <c r="G14292" s="53">
        <f t="array" ref="G14292">SUM(IF(A14292=A$5:A14292,IF(C14292=C$5:C14292,1,0),0))</f>
        <v>62</v>
      </c>
    </row>
    <row r="14293" spans="1:7" x14ac:dyDescent="0.25">
      <c r="A14293" s="52">
        <v>2020</v>
      </c>
      <c r="B14293" s="53" t="str">
        <f t="shared" si="446"/>
        <v>2020_NE63</v>
      </c>
      <c r="C14293" t="s">
        <v>380</v>
      </c>
      <c r="D14293" t="s">
        <v>1378</v>
      </c>
      <c r="E14293" s="53" t="str">
        <f t="shared" si="447"/>
        <v>2020_NENANCE</v>
      </c>
      <c r="F14293">
        <v>510400</v>
      </c>
      <c r="G14293" s="53">
        <f t="array" ref="G14293">SUM(IF(A14293=A$5:A14293,IF(C14293=C$5:C14293,1,0),0))</f>
        <v>63</v>
      </c>
    </row>
    <row r="14294" spans="1:7" x14ac:dyDescent="0.25">
      <c r="A14294" s="52">
        <v>2020</v>
      </c>
      <c r="B14294" s="53" t="str">
        <f t="shared" si="446"/>
        <v>2020_NE64</v>
      </c>
      <c r="C14294" t="s">
        <v>380</v>
      </c>
      <c r="D14294" t="s">
        <v>973</v>
      </c>
      <c r="E14294" s="53" t="str">
        <f t="shared" si="447"/>
        <v>2020_NENEMAHA</v>
      </c>
      <c r="F14294">
        <v>510400</v>
      </c>
      <c r="G14294" s="53">
        <f t="array" ref="G14294">SUM(IF(A14294=A$5:A14294,IF(C14294=C$5:C14294,1,0),0))</f>
        <v>64</v>
      </c>
    </row>
    <row r="14295" spans="1:7" x14ac:dyDescent="0.25">
      <c r="A14295" s="52">
        <v>2020</v>
      </c>
      <c r="B14295" s="53" t="str">
        <f t="shared" si="446"/>
        <v>2020_NE65</v>
      </c>
      <c r="C14295" t="s">
        <v>380</v>
      </c>
      <c r="D14295" t="s">
        <v>1379</v>
      </c>
      <c r="E14295" s="53" t="str">
        <f t="shared" si="447"/>
        <v>2020_NENUCKOLLS</v>
      </c>
      <c r="F14295">
        <v>510400</v>
      </c>
      <c r="G14295" s="53">
        <f t="array" ref="G14295">SUM(IF(A14295=A$5:A14295,IF(C14295=C$5:C14295,1,0),0))</f>
        <v>65</v>
      </c>
    </row>
    <row r="14296" spans="1:7" x14ac:dyDescent="0.25">
      <c r="A14296" s="52">
        <v>2020</v>
      </c>
      <c r="B14296" s="53" t="str">
        <f t="shared" si="446"/>
        <v>2020_NE66</v>
      </c>
      <c r="C14296" t="s">
        <v>380</v>
      </c>
      <c r="D14296" t="s">
        <v>1380</v>
      </c>
      <c r="E14296" s="53" t="str">
        <f t="shared" si="447"/>
        <v>2020_NEOTOE</v>
      </c>
      <c r="F14296">
        <v>510400</v>
      </c>
      <c r="G14296" s="53">
        <f t="array" ref="G14296">SUM(IF(A14296=A$5:A14296,IF(C14296=C$5:C14296,1,0),0))</f>
        <v>66</v>
      </c>
    </row>
    <row r="14297" spans="1:7" x14ac:dyDescent="0.25">
      <c r="A14297" s="52">
        <v>2020</v>
      </c>
      <c r="B14297" s="53" t="str">
        <f t="shared" si="446"/>
        <v>2020_NE67</v>
      </c>
      <c r="C14297" t="s">
        <v>380</v>
      </c>
      <c r="D14297" t="s">
        <v>980</v>
      </c>
      <c r="E14297" s="53" t="str">
        <f t="shared" si="447"/>
        <v>2020_NEPAWNEE</v>
      </c>
      <c r="F14297">
        <v>510400</v>
      </c>
      <c r="G14297" s="53">
        <f t="array" ref="G14297">SUM(IF(A14297=A$5:A14297,IF(C14297=C$5:C14297,1,0),0))</f>
        <v>67</v>
      </c>
    </row>
    <row r="14298" spans="1:7" x14ac:dyDescent="0.25">
      <c r="A14298" s="52">
        <v>2020</v>
      </c>
      <c r="B14298" s="53" t="str">
        <f t="shared" si="446"/>
        <v>2020_NE68</v>
      </c>
      <c r="C14298" t="s">
        <v>380</v>
      </c>
      <c r="D14298" t="s">
        <v>1381</v>
      </c>
      <c r="E14298" s="53" t="str">
        <f t="shared" si="447"/>
        <v>2020_NEPERKINS</v>
      </c>
      <c r="F14298">
        <v>510400</v>
      </c>
      <c r="G14298" s="53">
        <f t="array" ref="G14298">SUM(IF(A14298=A$5:A14298,IF(C14298=C$5:C14298,1,0),0))</f>
        <v>68</v>
      </c>
    </row>
    <row r="14299" spans="1:7" x14ac:dyDescent="0.25">
      <c r="A14299" s="52">
        <v>2020</v>
      </c>
      <c r="B14299" s="53" t="str">
        <f t="shared" si="446"/>
        <v>2020_NE69</v>
      </c>
      <c r="C14299" t="s">
        <v>380</v>
      </c>
      <c r="D14299" t="s">
        <v>1302</v>
      </c>
      <c r="E14299" s="53" t="str">
        <f t="shared" si="447"/>
        <v>2020_NEPHELPS</v>
      </c>
      <c r="F14299">
        <v>510400</v>
      </c>
      <c r="G14299" s="53">
        <f t="array" ref="G14299">SUM(IF(A14299=A$5:A14299,IF(C14299=C$5:C14299,1,0),0))</f>
        <v>69</v>
      </c>
    </row>
    <row r="14300" spans="1:7" x14ac:dyDescent="0.25">
      <c r="A14300" s="52">
        <v>2020</v>
      </c>
      <c r="B14300" s="53" t="str">
        <f t="shared" si="446"/>
        <v>2020_NE70</v>
      </c>
      <c r="C14300" t="s">
        <v>380</v>
      </c>
      <c r="D14300" t="s">
        <v>358</v>
      </c>
      <c r="E14300" s="53" t="str">
        <f t="shared" si="447"/>
        <v>2020_NEPIERCE</v>
      </c>
      <c r="F14300">
        <v>510400</v>
      </c>
      <c r="G14300" s="53">
        <f t="array" ref="G14300">SUM(IF(A14300=A$5:A14300,IF(C14300=C$5:C14300,1,0),0))</f>
        <v>70</v>
      </c>
    </row>
    <row r="14301" spans="1:7" x14ac:dyDescent="0.25">
      <c r="A14301" s="52">
        <v>2020</v>
      </c>
      <c r="B14301" s="53" t="str">
        <f t="shared" si="446"/>
        <v>2020_NE71</v>
      </c>
      <c r="C14301" t="s">
        <v>380</v>
      </c>
      <c r="D14301" t="s">
        <v>1303</v>
      </c>
      <c r="E14301" s="53" t="str">
        <f t="shared" si="447"/>
        <v>2020_NEPLATTE</v>
      </c>
      <c r="F14301">
        <v>510400</v>
      </c>
      <c r="G14301" s="53">
        <f t="array" ref="G14301">SUM(IF(A14301=A$5:A14301,IF(C14301=C$5:C14301,1,0),0))</f>
        <v>71</v>
      </c>
    </row>
    <row r="14302" spans="1:7" x14ac:dyDescent="0.25">
      <c r="A14302" s="52">
        <v>2020</v>
      </c>
      <c r="B14302" s="53" t="str">
        <f t="shared" si="446"/>
        <v>2020_NE72</v>
      </c>
      <c r="C14302" t="s">
        <v>380</v>
      </c>
      <c r="D14302" t="s">
        <v>535</v>
      </c>
      <c r="E14302" s="53" t="str">
        <f t="shared" si="447"/>
        <v>2020_NEPOLK</v>
      </c>
      <c r="F14302">
        <v>510400</v>
      </c>
      <c r="G14302" s="53">
        <f t="array" ref="G14302">SUM(IF(A14302=A$5:A14302,IF(C14302=C$5:C14302,1,0),0))</f>
        <v>72</v>
      </c>
    </row>
    <row r="14303" spans="1:7" x14ac:dyDescent="0.25">
      <c r="A14303" s="52">
        <v>2020</v>
      </c>
      <c r="B14303" s="53" t="str">
        <f t="shared" si="446"/>
        <v>2020_NE73</v>
      </c>
      <c r="C14303" t="s">
        <v>380</v>
      </c>
      <c r="D14303" t="s">
        <v>1382</v>
      </c>
      <c r="E14303" s="53" t="str">
        <f t="shared" si="447"/>
        <v>2020_NERED WILLOW</v>
      </c>
      <c r="F14303">
        <v>510400</v>
      </c>
      <c r="G14303" s="53">
        <f t="array" ref="G14303">SUM(IF(A14303=A$5:A14303,IF(C14303=C$5:C14303,1,0),0))</f>
        <v>73</v>
      </c>
    </row>
    <row r="14304" spans="1:7" x14ac:dyDescent="0.25">
      <c r="A14304" s="52">
        <v>2020</v>
      </c>
      <c r="B14304" s="53" t="str">
        <f t="shared" si="446"/>
        <v>2020_NE74</v>
      </c>
      <c r="C14304" t="s">
        <v>380</v>
      </c>
      <c r="D14304" t="s">
        <v>1383</v>
      </c>
      <c r="E14304" s="53" t="str">
        <f t="shared" si="447"/>
        <v>2020_NERICHARDSON</v>
      </c>
      <c r="F14304">
        <v>510400</v>
      </c>
      <c r="G14304" s="53">
        <f t="array" ref="G14304">SUM(IF(A14304=A$5:A14304,IF(C14304=C$5:C14304,1,0),0))</f>
        <v>74</v>
      </c>
    </row>
    <row r="14305" spans="1:7" x14ac:dyDescent="0.25">
      <c r="A14305" s="52">
        <v>2020</v>
      </c>
      <c r="B14305" s="53" t="str">
        <f t="shared" si="446"/>
        <v>2020_NE75</v>
      </c>
      <c r="C14305" t="s">
        <v>380</v>
      </c>
      <c r="D14305" t="s">
        <v>1226</v>
      </c>
      <c r="E14305" s="53" t="str">
        <f t="shared" si="447"/>
        <v>2020_NEROCK</v>
      </c>
      <c r="F14305">
        <v>510400</v>
      </c>
      <c r="G14305" s="53">
        <f t="array" ref="G14305">SUM(IF(A14305=A$5:A14305,IF(C14305=C$5:C14305,1,0),0))</f>
        <v>75</v>
      </c>
    </row>
    <row r="14306" spans="1:7" x14ac:dyDescent="0.25">
      <c r="A14306" s="52">
        <v>2020</v>
      </c>
      <c r="B14306" s="53" t="str">
        <f t="shared" ref="B14306:B14369" si="448">A14306&amp;"_"&amp;C14306&amp;G14306</f>
        <v>2020_NE76</v>
      </c>
      <c r="C14306" t="s">
        <v>380</v>
      </c>
      <c r="D14306" t="s">
        <v>540</v>
      </c>
      <c r="E14306" s="53" t="str">
        <f t="shared" si="447"/>
        <v>2020_NESALINE</v>
      </c>
      <c r="F14306">
        <v>510400</v>
      </c>
      <c r="G14306" s="53">
        <f t="array" ref="G14306">SUM(IF(A14306=A$5:A14306,IF(C14306=C$5:C14306,1,0),0))</f>
        <v>76</v>
      </c>
    </row>
    <row r="14307" spans="1:7" x14ac:dyDescent="0.25">
      <c r="A14307" s="52">
        <v>2020</v>
      </c>
      <c r="B14307" s="53" t="str">
        <f t="shared" si="448"/>
        <v>2020_NE77</v>
      </c>
      <c r="C14307" t="s">
        <v>380</v>
      </c>
      <c r="D14307" t="s">
        <v>1384</v>
      </c>
      <c r="E14307" s="53" t="str">
        <f t="shared" si="447"/>
        <v>2020_NESARPY</v>
      </c>
      <c r="F14307">
        <v>510400</v>
      </c>
      <c r="G14307" s="53">
        <f t="array" ref="G14307">SUM(IF(A14307=A$5:A14307,IF(C14307=C$5:C14307,1,0),0))</f>
        <v>77</v>
      </c>
    </row>
    <row r="14308" spans="1:7" x14ac:dyDescent="0.25">
      <c r="A14308" s="52">
        <v>2020</v>
      </c>
      <c r="B14308" s="53" t="str">
        <f t="shared" si="448"/>
        <v>2020_NE78</v>
      </c>
      <c r="C14308" t="s">
        <v>380</v>
      </c>
      <c r="D14308" t="s">
        <v>1385</v>
      </c>
      <c r="E14308" s="53" t="str">
        <f t="shared" si="447"/>
        <v>2020_NESAUNDERS</v>
      </c>
      <c r="F14308">
        <v>510400</v>
      </c>
      <c r="G14308" s="53">
        <f t="array" ref="G14308">SUM(IF(A14308=A$5:A14308,IF(C14308=C$5:C14308,1,0),0))</f>
        <v>78</v>
      </c>
    </row>
    <row r="14309" spans="1:7" x14ac:dyDescent="0.25">
      <c r="A14309" s="52">
        <v>2020</v>
      </c>
      <c r="B14309" s="53" t="str">
        <f t="shared" si="448"/>
        <v>2020_NE79</v>
      </c>
      <c r="C14309" t="s">
        <v>380</v>
      </c>
      <c r="D14309" t="s">
        <v>1386</v>
      </c>
      <c r="E14309" s="53" t="str">
        <f t="shared" si="447"/>
        <v>2020_NESCOTTS BLUFF</v>
      </c>
      <c r="F14309">
        <v>510400</v>
      </c>
      <c r="G14309" s="53">
        <f t="array" ref="G14309">SUM(IF(A14309=A$5:A14309,IF(C14309=C$5:C14309,1,0),0))</f>
        <v>79</v>
      </c>
    </row>
    <row r="14310" spans="1:7" x14ac:dyDescent="0.25">
      <c r="A14310" s="52">
        <v>2020</v>
      </c>
      <c r="B14310" s="53" t="str">
        <f t="shared" si="448"/>
        <v>2020_NE80</v>
      </c>
      <c r="C14310" t="s">
        <v>380</v>
      </c>
      <c r="D14310" t="s">
        <v>989</v>
      </c>
      <c r="E14310" s="53" t="str">
        <f t="shared" si="447"/>
        <v>2020_NESEWARD</v>
      </c>
      <c r="F14310">
        <v>510400</v>
      </c>
      <c r="G14310" s="53">
        <f t="array" ref="G14310">SUM(IF(A14310=A$5:A14310,IF(C14310=C$5:C14310,1,0),0))</f>
        <v>80</v>
      </c>
    </row>
    <row r="14311" spans="1:7" x14ac:dyDescent="0.25">
      <c r="A14311" s="52">
        <v>2020</v>
      </c>
      <c r="B14311" s="53" t="str">
        <f t="shared" si="448"/>
        <v>2020_NE81</v>
      </c>
      <c r="C14311" t="s">
        <v>380</v>
      </c>
      <c r="D14311" t="s">
        <v>991</v>
      </c>
      <c r="E14311" s="53" t="str">
        <f t="shared" si="447"/>
        <v>2020_NESHERIDAN</v>
      </c>
      <c r="F14311">
        <v>510400</v>
      </c>
      <c r="G14311" s="53">
        <f t="array" ref="G14311">SUM(IF(A14311=A$5:A14311,IF(C14311=C$5:C14311,1,0),0))</f>
        <v>81</v>
      </c>
    </row>
    <row r="14312" spans="1:7" x14ac:dyDescent="0.25">
      <c r="A14312" s="52">
        <v>2020</v>
      </c>
      <c r="B14312" s="53" t="str">
        <f t="shared" si="448"/>
        <v>2020_NE82</v>
      </c>
      <c r="C14312" t="s">
        <v>380</v>
      </c>
      <c r="D14312" t="s">
        <v>992</v>
      </c>
      <c r="E14312" s="53" t="str">
        <f t="shared" si="447"/>
        <v>2020_NESHERMAN</v>
      </c>
      <c r="F14312">
        <v>510400</v>
      </c>
      <c r="G14312" s="53">
        <f t="array" ref="G14312">SUM(IF(A14312=A$5:A14312,IF(C14312=C$5:C14312,1,0),0))</f>
        <v>82</v>
      </c>
    </row>
    <row r="14313" spans="1:7" x14ac:dyDescent="0.25">
      <c r="A14313" s="52">
        <v>2020</v>
      </c>
      <c r="B14313" s="53" t="str">
        <f t="shared" si="448"/>
        <v>2020_NE83</v>
      </c>
      <c r="C14313" t="s">
        <v>380</v>
      </c>
      <c r="D14313" t="s">
        <v>932</v>
      </c>
      <c r="E14313" s="53" t="str">
        <f t="shared" si="447"/>
        <v>2020_NESIOUX</v>
      </c>
      <c r="F14313">
        <v>510400</v>
      </c>
      <c r="G14313" s="53">
        <f t="array" ref="G14313">SUM(IF(A14313=A$5:A14313,IF(C14313=C$5:C14313,1,0),0))</f>
        <v>83</v>
      </c>
    </row>
    <row r="14314" spans="1:7" x14ac:dyDescent="0.25">
      <c r="A14314" s="52">
        <v>2020</v>
      </c>
      <c r="B14314" s="53" t="str">
        <f t="shared" si="448"/>
        <v>2020_NE84</v>
      </c>
      <c r="C14314" t="s">
        <v>380</v>
      </c>
      <c r="D14314" t="s">
        <v>993</v>
      </c>
      <c r="E14314" s="53" t="str">
        <f t="shared" si="447"/>
        <v>2020_NESTANTON</v>
      </c>
      <c r="F14314">
        <v>510400</v>
      </c>
      <c r="G14314" s="53">
        <f t="array" ref="G14314">SUM(IF(A14314=A$5:A14314,IF(C14314=C$5:C14314,1,0),0))</f>
        <v>84</v>
      </c>
    </row>
    <row r="14315" spans="1:7" x14ac:dyDescent="0.25">
      <c r="A14315" s="52">
        <v>2020</v>
      </c>
      <c r="B14315" s="53" t="str">
        <f t="shared" si="448"/>
        <v>2020_NE85</v>
      </c>
      <c r="C14315" t="s">
        <v>380</v>
      </c>
      <c r="D14315" t="s">
        <v>1387</v>
      </c>
      <c r="E14315" s="53" t="str">
        <f t="shared" si="447"/>
        <v>2020_NETHAYER</v>
      </c>
      <c r="F14315">
        <v>510400</v>
      </c>
      <c r="G14315" s="53">
        <f t="array" ref="G14315">SUM(IF(A14315=A$5:A14315,IF(C14315=C$5:C14315,1,0),0))</f>
        <v>85</v>
      </c>
    </row>
    <row r="14316" spans="1:7" x14ac:dyDescent="0.25">
      <c r="A14316" s="52">
        <v>2020</v>
      </c>
      <c r="B14316" s="53" t="str">
        <f t="shared" si="448"/>
        <v>2020_NE86</v>
      </c>
      <c r="C14316" t="s">
        <v>380</v>
      </c>
      <c r="D14316" t="s">
        <v>760</v>
      </c>
      <c r="E14316" s="53" t="str">
        <f t="shared" si="447"/>
        <v>2020_NETHOMAS</v>
      </c>
      <c r="F14316">
        <v>510400</v>
      </c>
      <c r="G14316" s="53">
        <f t="array" ref="G14316">SUM(IF(A14316=A$5:A14316,IF(C14316=C$5:C14316,1,0),0))</f>
        <v>86</v>
      </c>
    </row>
    <row r="14317" spans="1:7" x14ac:dyDescent="0.25">
      <c r="A14317" s="52">
        <v>2020</v>
      </c>
      <c r="B14317" s="53" t="str">
        <f t="shared" si="448"/>
        <v>2020_NE87</v>
      </c>
      <c r="C14317" t="s">
        <v>380</v>
      </c>
      <c r="D14317" t="s">
        <v>1388</v>
      </c>
      <c r="E14317" s="53" t="str">
        <f t="shared" si="447"/>
        <v>2020_NETHURSTON</v>
      </c>
      <c r="F14317">
        <v>510400</v>
      </c>
      <c r="G14317" s="53">
        <f t="array" ref="G14317">SUM(IF(A14317=A$5:A14317,IF(C14317=C$5:C14317,1,0),0))</f>
        <v>87</v>
      </c>
    </row>
    <row r="14318" spans="1:7" x14ac:dyDescent="0.25">
      <c r="A14318" s="52">
        <v>2020</v>
      </c>
      <c r="B14318" s="53" t="str">
        <f t="shared" si="448"/>
        <v>2020_NE88</v>
      </c>
      <c r="C14318" t="s">
        <v>380</v>
      </c>
      <c r="D14318" t="s">
        <v>805</v>
      </c>
      <c r="E14318" s="53" t="str">
        <f t="shared" si="447"/>
        <v>2020_NEVALLEY</v>
      </c>
      <c r="F14318">
        <v>510400</v>
      </c>
      <c r="G14318" s="53">
        <f t="array" ref="G14318">SUM(IF(A14318=A$5:A14318,IF(C14318=C$5:C14318,1,0),0))</f>
        <v>88</v>
      </c>
    </row>
    <row r="14319" spans="1:7" x14ac:dyDescent="0.25">
      <c r="A14319" s="52">
        <v>2020</v>
      </c>
      <c r="B14319" s="53" t="str">
        <f t="shared" si="448"/>
        <v>2020_NE89</v>
      </c>
      <c r="C14319" t="s">
        <v>380</v>
      </c>
      <c r="D14319" t="s">
        <v>125</v>
      </c>
      <c r="E14319" s="53" t="str">
        <f t="shared" si="447"/>
        <v>2020_NEWASHINGTON</v>
      </c>
      <c r="F14319">
        <v>510400</v>
      </c>
      <c r="G14319" s="53">
        <f t="array" ref="G14319">SUM(IF(A14319=A$5:A14319,IF(C14319=C$5:C14319,1,0),0))</f>
        <v>89</v>
      </c>
    </row>
    <row r="14320" spans="1:7" x14ac:dyDescent="0.25">
      <c r="A14320" s="52">
        <v>2020</v>
      </c>
      <c r="B14320" s="53" t="str">
        <f t="shared" si="448"/>
        <v>2020_NE90</v>
      </c>
      <c r="C14320" t="s">
        <v>380</v>
      </c>
      <c r="D14320" t="s">
        <v>770</v>
      </c>
      <c r="E14320" s="53" t="str">
        <f t="shared" si="447"/>
        <v>2020_NEWAYNE</v>
      </c>
      <c r="F14320">
        <v>510400</v>
      </c>
      <c r="G14320" s="53">
        <f t="array" ref="G14320">SUM(IF(A14320=A$5:A14320,IF(C14320=C$5:C14320,1,0),0))</f>
        <v>90</v>
      </c>
    </row>
    <row r="14321" spans="1:7" x14ac:dyDescent="0.25">
      <c r="A14321" s="52">
        <v>2020</v>
      </c>
      <c r="B14321" s="53" t="str">
        <f t="shared" si="448"/>
        <v>2020_NE91</v>
      </c>
      <c r="C14321" t="s">
        <v>380</v>
      </c>
      <c r="D14321" t="s">
        <v>771</v>
      </c>
      <c r="E14321" s="53" t="str">
        <f t="shared" si="447"/>
        <v>2020_NEWEBSTER</v>
      </c>
      <c r="F14321">
        <v>510400</v>
      </c>
      <c r="G14321" s="53">
        <f t="array" ref="G14321">SUM(IF(A14321=A$5:A14321,IF(C14321=C$5:C14321,1,0),0))</f>
        <v>91</v>
      </c>
    </row>
    <row r="14322" spans="1:7" x14ac:dyDescent="0.25">
      <c r="A14322" s="52">
        <v>2020</v>
      </c>
      <c r="B14322" s="53" t="str">
        <f t="shared" si="448"/>
        <v>2020_NE92</v>
      </c>
      <c r="C14322" t="s">
        <v>380</v>
      </c>
      <c r="D14322" t="s">
        <v>772</v>
      </c>
      <c r="E14322" s="53" t="str">
        <f t="shared" si="447"/>
        <v>2020_NEWHEELER</v>
      </c>
      <c r="F14322">
        <v>510400</v>
      </c>
      <c r="G14322" s="53">
        <f t="array" ref="G14322">SUM(IF(A14322=A$5:A14322,IF(C14322=C$5:C14322,1,0),0))</f>
        <v>92</v>
      </c>
    </row>
    <row r="14323" spans="1:7" x14ac:dyDescent="0.25">
      <c r="A14323" s="52">
        <v>2020</v>
      </c>
      <c r="B14323" s="53" t="str">
        <f t="shared" si="448"/>
        <v>2020_NE93</v>
      </c>
      <c r="C14323" t="s">
        <v>380</v>
      </c>
      <c r="D14323" t="s">
        <v>337</v>
      </c>
      <c r="E14323" s="53" t="str">
        <f t="shared" si="447"/>
        <v>2020_NEYORK</v>
      </c>
      <c r="F14323">
        <v>510400</v>
      </c>
      <c r="G14323" s="53">
        <f t="array" ref="G14323">SUM(IF(A14323=A$5:A14323,IF(C14323=C$5:C14323,1,0),0))</f>
        <v>93</v>
      </c>
    </row>
    <row r="14324" spans="1:7" x14ac:dyDescent="0.25">
      <c r="A14324" s="52">
        <v>2020</v>
      </c>
      <c r="B14324" s="53" t="str">
        <f t="shared" si="448"/>
        <v>2020_NV1</v>
      </c>
      <c r="C14324" t="s">
        <v>381</v>
      </c>
      <c r="D14324" t="s">
        <v>1389</v>
      </c>
      <c r="E14324" s="53" t="str">
        <f t="shared" si="447"/>
        <v>2020_NVCHURCHILL</v>
      </c>
      <c r="F14324">
        <v>510400</v>
      </c>
      <c r="G14324" s="53">
        <f t="array" ref="G14324">SUM(IF(A14324=A$5:A14324,IF(C14324=C$5:C14324,1,0),0))</f>
        <v>1</v>
      </c>
    </row>
    <row r="14325" spans="1:7" x14ac:dyDescent="0.25">
      <c r="A14325" s="52">
        <v>2020</v>
      </c>
      <c r="B14325" s="53" t="str">
        <f t="shared" si="448"/>
        <v>2020_NV2</v>
      </c>
      <c r="C14325" t="s">
        <v>381</v>
      </c>
      <c r="D14325" t="s">
        <v>507</v>
      </c>
      <c r="E14325" s="53" t="str">
        <f t="shared" si="447"/>
        <v>2020_NVCLARK</v>
      </c>
      <c r="F14325">
        <v>510400</v>
      </c>
      <c r="G14325" s="53">
        <f t="array" ref="G14325">SUM(IF(A14325=A$5:A14325,IF(C14325=C$5:C14325,1,0),0))</f>
        <v>2</v>
      </c>
    </row>
    <row r="14326" spans="1:7" x14ac:dyDescent="0.25">
      <c r="A14326" s="52">
        <v>2020</v>
      </c>
      <c r="B14326" s="53" t="str">
        <f t="shared" si="448"/>
        <v>2020_NV3</v>
      </c>
      <c r="C14326" t="s">
        <v>381</v>
      </c>
      <c r="D14326" t="s">
        <v>190</v>
      </c>
      <c r="E14326" s="53" t="str">
        <f t="shared" si="447"/>
        <v>2020_NVDOUGLAS</v>
      </c>
      <c r="F14326">
        <v>510400</v>
      </c>
      <c r="G14326" s="53">
        <f t="array" ref="G14326">SUM(IF(A14326=A$5:A14326,IF(C14326=C$5:C14326,1,0),0))</f>
        <v>3</v>
      </c>
    </row>
    <row r="14327" spans="1:7" x14ac:dyDescent="0.25">
      <c r="A14327" s="52">
        <v>2020</v>
      </c>
      <c r="B14327" s="53" t="str">
        <f t="shared" si="448"/>
        <v>2020_NV4</v>
      </c>
      <c r="C14327" t="s">
        <v>381</v>
      </c>
      <c r="D14327" t="s">
        <v>1390</v>
      </c>
      <c r="E14327" s="53" t="str">
        <f t="shared" si="447"/>
        <v>2020_NVELKO</v>
      </c>
      <c r="F14327">
        <v>510400</v>
      </c>
      <c r="G14327" s="53">
        <f t="array" ref="G14327">SUM(IF(A14327=A$5:A14327,IF(C14327=C$5:C14327,1,0),0))</f>
        <v>4</v>
      </c>
    </row>
    <row r="14328" spans="1:7" x14ac:dyDescent="0.25">
      <c r="A14328" s="52">
        <v>2020</v>
      </c>
      <c r="B14328" s="53" t="str">
        <f t="shared" si="448"/>
        <v>2020_NV5</v>
      </c>
      <c r="C14328" t="s">
        <v>381</v>
      </c>
      <c r="D14328" t="s">
        <v>1391</v>
      </c>
      <c r="E14328" s="53" t="str">
        <f t="shared" si="447"/>
        <v>2020_NVESMERALDA</v>
      </c>
      <c r="F14328">
        <v>510400</v>
      </c>
      <c r="G14328" s="53">
        <f t="array" ref="G14328">SUM(IF(A14328=A$5:A14328,IF(C14328=C$5:C14328,1,0),0))</f>
        <v>5</v>
      </c>
    </row>
    <row r="14329" spans="1:7" x14ac:dyDescent="0.25">
      <c r="A14329" s="52">
        <v>2020</v>
      </c>
      <c r="B14329" s="53" t="str">
        <f t="shared" si="448"/>
        <v>2020_NV6</v>
      </c>
      <c r="C14329" t="s">
        <v>381</v>
      </c>
      <c r="D14329" t="s">
        <v>1392</v>
      </c>
      <c r="E14329" s="53" t="str">
        <f t="shared" si="447"/>
        <v>2020_NVEUREKA</v>
      </c>
      <c r="F14329">
        <v>510400</v>
      </c>
      <c r="G14329" s="53">
        <f t="array" ref="G14329">SUM(IF(A14329=A$5:A14329,IF(C14329=C$5:C14329,1,0),0))</f>
        <v>6</v>
      </c>
    </row>
    <row r="14330" spans="1:7" x14ac:dyDescent="0.25">
      <c r="A14330" s="52">
        <v>2020</v>
      </c>
      <c r="B14330" s="53" t="str">
        <f t="shared" si="448"/>
        <v>2020_NV7</v>
      </c>
      <c r="C14330" t="s">
        <v>381</v>
      </c>
      <c r="D14330" t="s">
        <v>558</v>
      </c>
      <c r="E14330" s="53" t="str">
        <f t="shared" si="447"/>
        <v>2020_NVHUMBOLDT</v>
      </c>
      <c r="F14330">
        <v>510400</v>
      </c>
      <c r="G14330" s="53">
        <f t="array" ref="G14330">SUM(IF(A14330=A$5:A14330,IF(C14330=C$5:C14330,1,0),0))</f>
        <v>7</v>
      </c>
    </row>
    <row r="14331" spans="1:7" x14ac:dyDescent="0.25">
      <c r="A14331" s="52">
        <v>2020</v>
      </c>
      <c r="B14331" s="53" t="str">
        <f t="shared" si="448"/>
        <v>2020_NV8</v>
      </c>
      <c r="C14331" t="s">
        <v>381</v>
      </c>
      <c r="D14331" t="s">
        <v>1393</v>
      </c>
      <c r="E14331" s="53" t="str">
        <f t="shared" si="447"/>
        <v>2020_NVLANDER</v>
      </c>
      <c r="F14331">
        <v>510400</v>
      </c>
      <c r="G14331" s="53">
        <f t="array" ref="G14331">SUM(IF(A14331=A$5:A14331,IF(C14331=C$5:C14331,1,0),0))</f>
        <v>8</v>
      </c>
    </row>
    <row r="14332" spans="1:7" x14ac:dyDescent="0.25">
      <c r="A14332" s="52">
        <v>2020</v>
      </c>
      <c r="B14332" s="53" t="str">
        <f t="shared" si="448"/>
        <v>2020_NV9</v>
      </c>
      <c r="C14332" t="s">
        <v>381</v>
      </c>
      <c r="D14332" t="s">
        <v>221</v>
      </c>
      <c r="E14332" s="53" t="str">
        <f t="shared" si="447"/>
        <v>2020_NVLINCOLN</v>
      </c>
      <c r="F14332">
        <v>510400</v>
      </c>
      <c r="G14332" s="53">
        <f t="array" ref="G14332">SUM(IF(A14332=A$5:A14332,IF(C14332=C$5:C14332,1,0),0))</f>
        <v>9</v>
      </c>
    </row>
    <row r="14333" spans="1:7" x14ac:dyDescent="0.25">
      <c r="A14333" s="52">
        <v>2020</v>
      </c>
      <c r="B14333" s="53" t="str">
        <f t="shared" si="448"/>
        <v>2020_NV10</v>
      </c>
      <c r="C14333" t="s">
        <v>381</v>
      </c>
      <c r="D14333" t="s">
        <v>919</v>
      </c>
      <c r="E14333" s="53" t="str">
        <f t="shared" si="447"/>
        <v>2020_NVLYON</v>
      </c>
      <c r="F14333">
        <v>510400</v>
      </c>
      <c r="G14333" s="53">
        <f t="array" ref="G14333">SUM(IF(A14333=A$5:A14333,IF(C14333=C$5:C14333,1,0),0))</f>
        <v>10</v>
      </c>
    </row>
    <row r="14334" spans="1:7" x14ac:dyDescent="0.25">
      <c r="A14334" s="52">
        <v>2020</v>
      </c>
      <c r="B14334" s="53" t="str">
        <f t="shared" si="448"/>
        <v>2020_NV11</v>
      </c>
      <c r="C14334" t="s">
        <v>381</v>
      </c>
      <c r="D14334" t="s">
        <v>606</v>
      </c>
      <c r="E14334" s="53" t="str">
        <f t="shared" si="447"/>
        <v>2020_NVMINERAL</v>
      </c>
      <c r="F14334">
        <v>510400</v>
      </c>
      <c r="G14334" s="53">
        <f t="array" ref="G14334">SUM(IF(A14334=A$5:A14334,IF(C14334=C$5:C14334,1,0),0))</f>
        <v>11</v>
      </c>
    </row>
    <row r="14335" spans="1:7" x14ac:dyDescent="0.25">
      <c r="A14335" s="52">
        <v>2020</v>
      </c>
      <c r="B14335" s="53" t="str">
        <f t="shared" si="448"/>
        <v>2020_NV12</v>
      </c>
      <c r="C14335" t="s">
        <v>381</v>
      </c>
      <c r="D14335" t="s">
        <v>1394</v>
      </c>
      <c r="E14335" s="53" t="str">
        <f t="shared" si="447"/>
        <v>2020_NVNYE</v>
      </c>
      <c r="F14335">
        <v>510400</v>
      </c>
      <c r="G14335" s="53">
        <f t="array" ref="G14335">SUM(IF(A14335=A$5:A14335,IF(C14335=C$5:C14335,1,0),0))</f>
        <v>12</v>
      </c>
    </row>
    <row r="14336" spans="1:7" x14ac:dyDescent="0.25">
      <c r="A14336" s="52">
        <v>2020</v>
      </c>
      <c r="B14336" s="53" t="str">
        <f t="shared" si="448"/>
        <v>2020_NV13</v>
      </c>
      <c r="C14336" t="s">
        <v>381</v>
      </c>
      <c r="D14336" t="s">
        <v>1395</v>
      </c>
      <c r="E14336" s="53" t="str">
        <f t="shared" si="447"/>
        <v>2020_NVPERSHING</v>
      </c>
      <c r="F14336">
        <v>510400</v>
      </c>
      <c r="G14336" s="53">
        <f t="array" ref="G14336">SUM(IF(A14336=A$5:A14336,IF(C14336=C$5:C14336,1,0),0))</f>
        <v>13</v>
      </c>
    </row>
    <row r="14337" spans="1:7" x14ac:dyDescent="0.25">
      <c r="A14337" s="52">
        <v>2020</v>
      </c>
      <c r="B14337" s="53" t="str">
        <f t="shared" si="448"/>
        <v>2020_NV14</v>
      </c>
      <c r="C14337" t="s">
        <v>381</v>
      </c>
      <c r="D14337" t="s">
        <v>1396</v>
      </c>
      <c r="E14337" s="53" t="str">
        <f t="shared" si="447"/>
        <v>2020_NVSTOREY</v>
      </c>
      <c r="F14337">
        <v>510400</v>
      </c>
      <c r="G14337" s="53">
        <f t="array" ref="G14337">SUM(IF(A14337=A$5:A14337,IF(C14337=C$5:C14337,1,0),0))</f>
        <v>14</v>
      </c>
    </row>
    <row r="14338" spans="1:7" x14ac:dyDescent="0.25">
      <c r="A14338" s="52">
        <v>2020</v>
      </c>
      <c r="B14338" s="53" t="str">
        <f t="shared" si="448"/>
        <v>2020_NV15</v>
      </c>
      <c r="C14338" t="s">
        <v>381</v>
      </c>
      <c r="D14338" t="s">
        <v>1397</v>
      </c>
      <c r="E14338" s="53" t="str">
        <f t="shared" si="447"/>
        <v>2020_NVWASHOE</v>
      </c>
      <c r="F14338">
        <v>510400</v>
      </c>
      <c r="G14338" s="53">
        <f t="array" ref="G14338">SUM(IF(A14338=A$5:A14338,IF(C14338=C$5:C14338,1,0),0))</f>
        <v>15</v>
      </c>
    </row>
    <row r="14339" spans="1:7" x14ac:dyDescent="0.25">
      <c r="A14339" s="52">
        <v>2020</v>
      </c>
      <c r="B14339" s="53" t="str">
        <f t="shared" si="448"/>
        <v>2020_NV16</v>
      </c>
      <c r="C14339" t="s">
        <v>381</v>
      </c>
      <c r="D14339" t="s">
        <v>1398</v>
      </c>
      <c r="E14339" s="53" t="str">
        <f t="shared" si="447"/>
        <v>2020_NVWHITE PINE</v>
      </c>
      <c r="F14339">
        <v>510400</v>
      </c>
      <c r="G14339" s="53">
        <f t="array" ref="G14339">SUM(IF(A14339=A$5:A14339,IF(C14339=C$5:C14339,1,0),0))</f>
        <v>16</v>
      </c>
    </row>
    <row r="14340" spans="1:7" x14ac:dyDescent="0.25">
      <c r="A14340" s="52">
        <v>2020</v>
      </c>
      <c r="B14340" s="53" t="str">
        <f t="shared" si="448"/>
        <v>2020_NV17</v>
      </c>
      <c r="C14340" t="s">
        <v>381</v>
      </c>
      <c r="D14340" t="s">
        <v>1399</v>
      </c>
      <c r="E14340" s="53" t="str">
        <f t="shared" si="447"/>
        <v>2020_NVCARSON CITY</v>
      </c>
      <c r="F14340">
        <v>510400</v>
      </c>
      <c r="G14340" s="53">
        <f t="array" ref="G14340">SUM(IF(A14340=A$5:A14340,IF(C14340=C$5:C14340,1,0),0))</f>
        <v>17</v>
      </c>
    </row>
    <row r="14341" spans="1:7" x14ac:dyDescent="0.25">
      <c r="A14341" s="52">
        <v>2020</v>
      </c>
      <c r="B14341" s="53" t="str">
        <f t="shared" si="448"/>
        <v>2020_NH1</v>
      </c>
      <c r="C14341" t="s">
        <v>245</v>
      </c>
      <c r="D14341" t="s">
        <v>1400</v>
      </c>
      <c r="E14341" s="53" t="str">
        <f t="shared" si="447"/>
        <v>2020_NHBELKNAP</v>
      </c>
      <c r="F14341">
        <v>510400</v>
      </c>
      <c r="G14341" s="53">
        <f t="array" ref="G14341">SUM(IF(A14341=A$5:A14341,IF(C14341=C$5:C14341,1,0),0))</f>
        <v>1</v>
      </c>
    </row>
    <row r="14342" spans="1:7" x14ac:dyDescent="0.25">
      <c r="A14342" s="52">
        <v>2020</v>
      </c>
      <c r="B14342" s="53" t="str">
        <f t="shared" si="448"/>
        <v>2020_NH2</v>
      </c>
      <c r="C14342" t="s">
        <v>245</v>
      </c>
      <c r="D14342" t="s">
        <v>227</v>
      </c>
      <c r="E14342" s="53" t="str">
        <f t="shared" ref="E14342:E14405" si="449">A14342&amp;"_"&amp;C14342&amp;D14342</f>
        <v>2020_NHCARROLL</v>
      </c>
      <c r="F14342">
        <v>510400</v>
      </c>
      <c r="G14342" s="53">
        <f t="array" ref="G14342">SUM(IF(A14342=A$5:A14342,IF(C14342=C$5:C14342,1,0),0))</f>
        <v>2</v>
      </c>
    </row>
    <row r="14343" spans="1:7" x14ac:dyDescent="0.25">
      <c r="A14343" s="52">
        <v>2020</v>
      </c>
      <c r="B14343" s="53" t="str">
        <f t="shared" si="448"/>
        <v>2020_NH3</v>
      </c>
      <c r="C14343" t="s">
        <v>245</v>
      </c>
      <c r="D14343" t="s">
        <v>1401</v>
      </c>
      <c r="E14343" s="53" t="str">
        <f t="shared" si="449"/>
        <v>2020_NHCHESHIRE</v>
      </c>
      <c r="F14343">
        <v>510400</v>
      </c>
      <c r="G14343" s="53">
        <f t="array" ref="G14343">SUM(IF(A14343=A$5:A14343,IF(C14343=C$5:C14343,1,0),0))</f>
        <v>3</v>
      </c>
    </row>
    <row r="14344" spans="1:7" x14ac:dyDescent="0.25">
      <c r="A14344" s="52">
        <v>2020</v>
      </c>
      <c r="B14344" s="53" t="str">
        <f t="shared" si="448"/>
        <v>2020_NH4</v>
      </c>
      <c r="C14344" t="s">
        <v>245</v>
      </c>
      <c r="D14344" t="s">
        <v>1402</v>
      </c>
      <c r="E14344" s="53" t="str">
        <f t="shared" si="449"/>
        <v>2020_NHCOOS</v>
      </c>
      <c r="F14344">
        <v>510400</v>
      </c>
      <c r="G14344" s="53">
        <f t="array" ref="G14344">SUM(IF(A14344=A$5:A14344,IF(C14344=C$5:C14344,1,0),0))</f>
        <v>4</v>
      </c>
    </row>
    <row r="14345" spans="1:7" x14ac:dyDescent="0.25">
      <c r="A14345" s="52">
        <v>2020</v>
      </c>
      <c r="B14345" s="53" t="str">
        <f t="shared" si="448"/>
        <v>2020_NH5</v>
      </c>
      <c r="C14345" t="s">
        <v>245</v>
      </c>
      <c r="D14345" t="s">
        <v>1403</v>
      </c>
      <c r="E14345" s="53" t="str">
        <f t="shared" si="449"/>
        <v>2020_NHGRAFTON</v>
      </c>
      <c r="F14345">
        <v>510400</v>
      </c>
      <c r="G14345" s="53">
        <f t="array" ref="G14345">SUM(IF(A14345=A$5:A14345,IF(C14345=C$5:C14345,1,0),0))</f>
        <v>5</v>
      </c>
    </row>
    <row r="14346" spans="1:7" x14ac:dyDescent="0.25">
      <c r="A14346" s="52">
        <v>2020</v>
      </c>
      <c r="B14346" s="53" t="str">
        <f t="shared" si="448"/>
        <v>2020_NH6</v>
      </c>
      <c r="C14346" t="s">
        <v>245</v>
      </c>
      <c r="D14346" t="s">
        <v>647</v>
      </c>
      <c r="E14346" s="53" t="str">
        <f t="shared" si="449"/>
        <v>2020_NHHILLSBOROUGH</v>
      </c>
      <c r="F14346">
        <v>510400</v>
      </c>
      <c r="G14346" s="53">
        <f t="array" ref="G14346">SUM(IF(A14346=A$5:A14346,IF(C14346=C$5:C14346,1,0),0))</f>
        <v>6</v>
      </c>
    </row>
    <row r="14347" spans="1:7" x14ac:dyDescent="0.25">
      <c r="A14347" s="52">
        <v>2020</v>
      </c>
      <c r="B14347" s="53" t="str">
        <f t="shared" si="448"/>
        <v>2020_NH7</v>
      </c>
      <c r="C14347" t="s">
        <v>245</v>
      </c>
      <c r="D14347" t="s">
        <v>1404</v>
      </c>
      <c r="E14347" s="53" t="str">
        <f t="shared" si="449"/>
        <v>2020_NHMERRIMACK</v>
      </c>
      <c r="F14347">
        <v>510400</v>
      </c>
      <c r="G14347" s="53">
        <f t="array" ref="G14347">SUM(IF(A14347=A$5:A14347,IF(C14347=C$5:C14347,1,0),0))</f>
        <v>7</v>
      </c>
    </row>
    <row r="14348" spans="1:7" x14ac:dyDescent="0.25">
      <c r="A14348" s="52">
        <v>2020</v>
      </c>
      <c r="B14348" s="53" t="str">
        <f t="shared" si="448"/>
        <v>2020_NH8</v>
      </c>
      <c r="C14348" t="s">
        <v>245</v>
      </c>
      <c r="D14348" t="s">
        <v>246</v>
      </c>
      <c r="E14348" s="53" t="str">
        <f t="shared" si="449"/>
        <v>2020_NHROCKINGHAM</v>
      </c>
      <c r="F14348">
        <v>690000</v>
      </c>
      <c r="G14348" s="53">
        <f t="array" ref="G14348">SUM(IF(A14348=A$5:A14348,IF(C14348=C$5:C14348,1,0),0))</f>
        <v>8</v>
      </c>
    </row>
    <row r="14349" spans="1:7" x14ac:dyDescent="0.25">
      <c r="A14349" s="52">
        <v>2020</v>
      </c>
      <c r="B14349" s="53" t="str">
        <f t="shared" si="448"/>
        <v>2020_NH9</v>
      </c>
      <c r="C14349" t="s">
        <v>245</v>
      </c>
      <c r="D14349" t="s">
        <v>247</v>
      </c>
      <c r="E14349" s="53" t="str">
        <f t="shared" si="449"/>
        <v>2020_NHSTRAFFORD</v>
      </c>
      <c r="F14349">
        <v>690000</v>
      </c>
      <c r="G14349" s="53">
        <f t="array" ref="G14349">SUM(IF(A14349=A$5:A14349,IF(C14349=C$5:C14349,1,0),0))</f>
        <v>9</v>
      </c>
    </row>
    <row r="14350" spans="1:7" x14ac:dyDescent="0.25">
      <c r="A14350" s="52">
        <v>2020</v>
      </c>
      <c r="B14350" s="53" t="str">
        <f t="shared" si="448"/>
        <v>2020_NH10</v>
      </c>
      <c r="C14350" t="s">
        <v>245</v>
      </c>
      <c r="D14350" t="s">
        <v>887</v>
      </c>
      <c r="E14350" s="53" t="str">
        <f t="shared" si="449"/>
        <v>2020_NHSULLIVAN</v>
      </c>
      <c r="F14350">
        <v>510400</v>
      </c>
      <c r="G14350" s="53">
        <f t="array" ref="G14350">SUM(IF(A14350=A$5:A14350,IF(C14350=C$5:C14350,1,0),0))</f>
        <v>10</v>
      </c>
    </row>
    <row r="14351" spans="1:7" x14ac:dyDescent="0.25">
      <c r="A14351" s="52">
        <v>2020</v>
      </c>
      <c r="B14351" s="53" t="str">
        <f t="shared" si="448"/>
        <v>2020_NJ1</v>
      </c>
      <c r="C14351" t="s">
        <v>248</v>
      </c>
      <c r="D14351" t="s">
        <v>1405</v>
      </c>
      <c r="E14351" s="53" t="str">
        <f t="shared" si="449"/>
        <v>2020_NJATLANTIC</v>
      </c>
      <c r="F14351">
        <v>510400</v>
      </c>
      <c r="G14351" s="53">
        <f t="array" ref="G14351">SUM(IF(A14351=A$5:A14351,IF(C14351=C$5:C14351,1,0),0))</f>
        <v>1</v>
      </c>
    </row>
    <row r="14352" spans="1:7" x14ac:dyDescent="0.25">
      <c r="A14352" s="52">
        <v>2020</v>
      </c>
      <c r="B14352" s="53" t="str">
        <f t="shared" si="448"/>
        <v>2020_NJ2</v>
      </c>
      <c r="C14352" t="s">
        <v>248</v>
      </c>
      <c r="D14352" t="s">
        <v>249</v>
      </c>
      <c r="E14352" s="53" t="str">
        <f t="shared" si="449"/>
        <v>2020_NJBERGEN</v>
      </c>
      <c r="F14352">
        <v>765600</v>
      </c>
      <c r="G14352" s="53">
        <f t="array" ref="G14352">SUM(IF(A14352=A$5:A14352,IF(C14352=C$5:C14352,1,0),0))</f>
        <v>2</v>
      </c>
    </row>
    <row r="14353" spans="1:7" x14ac:dyDescent="0.25">
      <c r="A14353" s="52">
        <v>2020</v>
      </c>
      <c r="B14353" s="53" t="str">
        <f t="shared" si="448"/>
        <v>2020_NJ3</v>
      </c>
      <c r="C14353" t="s">
        <v>248</v>
      </c>
      <c r="D14353" t="s">
        <v>1406</v>
      </c>
      <c r="E14353" s="53" t="str">
        <f t="shared" si="449"/>
        <v>2020_NJBURLINGTON</v>
      </c>
      <c r="F14353">
        <v>510400</v>
      </c>
      <c r="G14353" s="53">
        <f t="array" ref="G14353">SUM(IF(A14353=A$5:A14353,IF(C14353=C$5:C14353,1,0),0))</f>
        <v>3</v>
      </c>
    </row>
    <row r="14354" spans="1:7" x14ac:dyDescent="0.25">
      <c r="A14354" s="52">
        <v>2020</v>
      </c>
      <c r="B14354" s="53" t="str">
        <f t="shared" si="448"/>
        <v>2020_NJ4</v>
      </c>
      <c r="C14354" t="s">
        <v>248</v>
      </c>
      <c r="D14354" t="s">
        <v>270</v>
      </c>
      <c r="E14354" s="53" t="str">
        <f t="shared" si="449"/>
        <v>2020_NJCAMDEN</v>
      </c>
      <c r="F14354">
        <v>510400</v>
      </c>
      <c r="G14354" s="53">
        <f t="array" ref="G14354">SUM(IF(A14354=A$5:A14354,IF(C14354=C$5:C14354,1,0),0))</f>
        <v>4</v>
      </c>
    </row>
    <row r="14355" spans="1:7" x14ac:dyDescent="0.25">
      <c r="A14355" s="52">
        <v>2020</v>
      </c>
      <c r="B14355" s="53" t="str">
        <f t="shared" si="448"/>
        <v>2020_NJ5</v>
      </c>
      <c r="C14355" t="s">
        <v>248</v>
      </c>
      <c r="D14355" t="s">
        <v>1407</v>
      </c>
      <c r="E14355" s="53" t="str">
        <f t="shared" si="449"/>
        <v>2020_NJCAPE MAY</v>
      </c>
      <c r="F14355">
        <v>510400</v>
      </c>
      <c r="G14355" s="53">
        <f t="array" ref="G14355">SUM(IF(A14355=A$5:A14355,IF(C14355=C$5:C14355,1,0),0))</f>
        <v>5</v>
      </c>
    </row>
    <row r="14356" spans="1:7" x14ac:dyDescent="0.25">
      <c r="A14356" s="52">
        <v>2020</v>
      </c>
      <c r="B14356" s="53" t="str">
        <f t="shared" si="448"/>
        <v>2020_NJ6</v>
      </c>
      <c r="C14356" t="s">
        <v>248</v>
      </c>
      <c r="D14356" t="s">
        <v>310</v>
      </c>
      <c r="E14356" s="53" t="str">
        <f t="shared" si="449"/>
        <v>2020_NJCUMBERLAND</v>
      </c>
      <c r="F14356">
        <v>510400</v>
      </c>
      <c r="G14356" s="53">
        <f t="array" ref="G14356">SUM(IF(A14356=A$5:A14356,IF(C14356=C$5:C14356,1,0),0))</f>
        <v>6</v>
      </c>
    </row>
    <row r="14357" spans="1:7" x14ac:dyDescent="0.25">
      <c r="A14357" s="52">
        <v>2020</v>
      </c>
      <c r="B14357" s="53" t="str">
        <f t="shared" si="448"/>
        <v>2020_NJ7</v>
      </c>
      <c r="C14357" t="s">
        <v>248</v>
      </c>
      <c r="D14357" t="s">
        <v>239</v>
      </c>
      <c r="E14357" s="53" t="str">
        <f t="shared" si="449"/>
        <v>2020_NJESSEX</v>
      </c>
      <c r="F14357">
        <v>765600</v>
      </c>
      <c r="G14357" s="53">
        <f t="array" ref="G14357">SUM(IF(A14357=A$5:A14357,IF(C14357=C$5:C14357,1,0),0))</f>
        <v>7</v>
      </c>
    </row>
    <row r="14358" spans="1:7" x14ac:dyDescent="0.25">
      <c r="A14358" s="52">
        <v>2020</v>
      </c>
      <c r="B14358" s="53" t="str">
        <f t="shared" si="448"/>
        <v>2020_NJ8</v>
      </c>
      <c r="C14358" t="s">
        <v>248</v>
      </c>
      <c r="D14358" t="s">
        <v>315</v>
      </c>
      <c r="E14358" s="53" t="str">
        <f t="shared" si="449"/>
        <v>2020_NJGLOUCESTER</v>
      </c>
      <c r="F14358">
        <v>510400</v>
      </c>
      <c r="G14358" s="53">
        <f t="array" ref="G14358">SUM(IF(A14358=A$5:A14358,IF(C14358=C$5:C14358,1,0),0))</f>
        <v>8</v>
      </c>
    </row>
    <row r="14359" spans="1:7" x14ac:dyDescent="0.25">
      <c r="A14359" s="52">
        <v>2020</v>
      </c>
      <c r="B14359" s="53" t="str">
        <f t="shared" si="448"/>
        <v>2020_NJ9</v>
      </c>
      <c r="C14359" t="s">
        <v>248</v>
      </c>
      <c r="D14359" t="s">
        <v>250</v>
      </c>
      <c r="E14359" s="53" t="str">
        <f t="shared" si="449"/>
        <v>2020_NJHUDSON</v>
      </c>
      <c r="F14359">
        <v>765600</v>
      </c>
      <c r="G14359" s="53">
        <f t="array" ref="G14359">SUM(IF(A14359=A$5:A14359,IF(C14359=C$5:C14359,1,0),0))</f>
        <v>9</v>
      </c>
    </row>
    <row r="14360" spans="1:7" x14ac:dyDescent="0.25">
      <c r="A14360" s="52">
        <v>2020</v>
      </c>
      <c r="B14360" s="53" t="str">
        <f t="shared" si="448"/>
        <v>2020_NJ10</v>
      </c>
      <c r="C14360" t="s">
        <v>248</v>
      </c>
      <c r="D14360" t="s">
        <v>251</v>
      </c>
      <c r="E14360" s="53" t="str">
        <f t="shared" si="449"/>
        <v>2020_NJHUNTERDON</v>
      </c>
      <c r="F14360">
        <v>765600</v>
      </c>
      <c r="G14360" s="53">
        <f t="array" ref="G14360">SUM(IF(A14360=A$5:A14360,IF(C14360=C$5:C14360,1,0),0))</f>
        <v>10</v>
      </c>
    </row>
    <row r="14361" spans="1:7" x14ac:dyDescent="0.25">
      <c r="A14361" s="52">
        <v>2020</v>
      </c>
      <c r="B14361" s="53" t="str">
        <f t="shared" si="448"/>
        <v>2020_NJ11</v>
      </c>
      <c r="C14361" t="s">
        <v>248</v>
      </c>
      <c r="D14361" t="s">
        <v>840</v>
      </c>
      <c r="E14361" s="53" t="str">
        <f t="shared" si="449"/>
        <v>2020_NJMERCER</v>
      </c>
      <c r="F14361">
        <v>510400</v>
      </c>
      <c r="G14361" s="53">
        <f t="array" ref="G14361">SUM(IF(A14361=A$5:A14361,IF(C14361=C$5:C14361,1,0),0))</f>
        <v>11</v>
      </c>
    </row>
    <row r="14362" spans="1:7" x14ac:dyDescent="0.25">
      <c r="A14362" s="52">
        <v>2020</v>
      </c>
      <c r="B14362" s="53" t="str">
        <f t="shared" si="448"/>
        <v>2020_NJ12</v>
      </c>
      <c r="C14362" t="s">
        <v>248</v>
      </c>
      <c r="D14362" t="s">
        <v>240</v>
      </c>
      <c r="E14362" s="53" t="str">
        <f t="shared" si="449"/>
        <v>2020_NJMIDDLESEX</v>
      </c>
      <c r="F14362">
        <v>765600</v>
      </c>
      <c r="G14362" s="53">
        <f t="array" ref="G14362">SUM(IF(A14362=A$5:A14362,IF(C14362=C$5:C14362,1,0),0))</f>
        <v>12</v>
      </c>
    </row>
    <row r="14363" spans="1:7" x14ac:dyDescent="0.25">
      <c r="A14363" s="52">
        <v>2020</v>
      </c>
      <c r="B14363" s="53" t="str">
        <f t="shared" si="448"/>
        <v>2020_NJ13</v>
      </c>
      <c r="C14363" t="s">
        <v>248</v>
      </c>
      <c r="D14363" t="s">
        <v>252</v>
      </c>
      <c r="E14363" s="53" t="str">
        <f t="shared" si="449"/>
        <v>2020_NJMONMOUTH</v>
      </c>
      <c r="F14363">
        <v>765600</v>
      </c>
      <c r="G14363" s="53">
        <f t="array" ref="G14363">SUM(IF(A14363=A$5:A14363,IF(C14363=C$5:C14363,1,0),0))</f>
        <v>13</v>
      </c>
    </row>
    <row r="14364" spans="1:7" x14ac:dyDescent="0.25">
      <c r="A14364" s="52">
        <v>2020</v>
      </c>
      <c r="B14364" s="53" t="str">
        <f t="shared" si="448"/>
        <v>2020_NJ14</v>
      </c>
      <c r="C14364" t="s">
        <v>248</v>
      </c>
      <c r="D14364" t="s">
        <v>253</v>
      </c>
      <c r="E14364" s="53" t="str">
        <f t="shared" si="449"/>
        <v>2020_NJMORRIS</v>
      </c>
      <c r="F14364">
        <v>765600</v>
      </c>
      <c r="G14364" s="53">
        <f t="array" ref="G14364">SUM(IF(A14364=A$5:A14364,IF(C14364=C$5:C14364,1,0),0))</f>
        <v>14</v>
      </c>
    </row>
    <row r="14365" spans="1:7" x14ac:dyDescent="0.25">
      <c r="A14365" s="52">
        <v>2020</v>
      </c>
      <c r="B14365" s="53" t="str">
        <f t="shared" si="448"/>
        <v>2020_NJ15</v>
      </c>
      <c r="C14365" t="s">
        <v>248</v>
      </c>
      <c r="D14365" t="s">
        <v>254</v>
      </c>
      <c r="E14365" s="53" t="str">
        <f t="shared" si="449"/>
        <v>2020_NJOCEAN</v>
      </c>
      <c r="F14365">
        <v>765600</v>
      </c>
      <c r="G14365" s="53">
        <f t="array" ref="G14365">SUM(IF(A14365=A$5:A14365,IF(C14365=C$5:C14365,1,0),0))</f>
        <v>15</v>
      </c>
    </row>
    <row r="14366" spans="1:7" x14ac:dyDescent="0.25">
      <c r="A14366" s="52">
        <v>2020</v>
      </c>
      <c r="B14366" s="53" t="str">
        <f t="shared" si="448"/>
        <v>2020_NJ16</v>
      </c>
      <c r="C14366" t="s">
        <v>248</v>
      </c>
      <c r="D14366" t="s">
        <v>255</v>
      </c>
      <c r="E14366" s="53" t="str">
        <f t="shared" si="449"/>
        <v>2020_NJPASSAIC</v>
      </c>
      <c r="F14366">
        <v>765600</v>
      </c>
      <c r="G14366" s="53">
        <f t="array" ref="G14366">SUM(IF(A14366=A$5:A14366,IF(C14366=C$5:C14366,1,0),0))</f>
        <v>16</v>
      </c>
    </row>
    <row r="14367" spans="1:7" x14ac:dyDescent="0.25">
      <c r="A14367" s="52">
        <v>2020</v>
      </c>
      <c r="B14367" s="53" t="str">
        <f t="shared" si="448"/>
        <v>2020_NJ17</v>
      </c>
      <c r="C14367" t="s">
        <v>248</v>
      </c>
      <c r="D14367" t="s">
        <v>1408</v>
      </c>
      <c r="E14367" s="53" t="str">
        <f t="shared" si="449"/>
        <v>2020_NJSALEM</v>
      </c>
      <c r="F14367">
        <v>510400</v>
      </c>
      <c r="G14367" s="53">
        <f t="array" ref="G14367">SUM(IF(A14367=A$5:A14367,IF(C14367=C$5:C14367,1,0),0))</f>
        <v>17</v>
      </c>
    </row>
    <row r="14368" spans="1:7" x14ac:dyDescent="0.25">
      <c r="A14368" s="52">
        <v>2020</v>
      </c>
      <c r="B14368" s="53" t="str">
        <f t="shared" si="448"/>
        <v>2020_NJ18</v>
      </c>
      <c r="C14368" t="s">
        <v>248</v>
      </c>
      <c r="D14368" t="s">
        <v>256</v>
      </c>
      <c r="E14368" s="53" t="str">
        <f t="shared" si="449"/>
        <v>2020_NJSOMERSET</v>
      </c>
      <c r="F14368">
        <v>765600</v>
      </c>
      <c r="G14368" s="53">
        <f t="array" ref="G14368">SUM(IF(A14368=A$5:A14368,IF(C14368=C$5:C14368,1,0),0))</f>
        <v>18</v>
      </c>
    </row>
    <row r="14369" spans="1:7" x14ac:dyDescent="0.25">
      <c r="A14369" s="52">
        <v>2020</v>
      </c>
      <c r="B14369" s="53" t="str">
        <f t="shared" si="448"/>
        <v>2020_NJ19</v>
      </c>
      <c r="C14369" t="s">
        <v>248</v>
      </c>
      <c r="D14369" t="s">
        <v>257</v>
      </c>
      <c r="E14369" s="53" t="str">
        <f t="shared" si="449"/>
        <v>2020_NJSUSSEX</v>
      </c>
      <c r="F14369">
        <v>765600</v>
      </c>
      <c r="G14369" s="53">
        <f t="array" ref="G14369">SUM(IF(A14369=A$5:A14369,IF(C14369=C$5:C14369,1,0),0))</f>
        <v>19</v>
      </c>
    </row>
    <row r="14370" spans="1:7" x14ac:dyDescent="0.25">
      <c r="A14370" s="52">
        <v>2020</v>
      </c>
      <c r="B14370" s="53" t="str">
        <f t="shared" ref="B14370:B14433" si="450">A14370&amp;"_"&amp;C14370&amp;G14370</f>
        <v>2020_NJ20</v>
      </c>
      <c r="C14370" t="s">
        <v>248</v>
      </c>
      <c r="D14370" t="s">
        <v>258</v>
      </c>
      <c r="E14370" s="53" t="str">
        <f t="shared" si="449"/>
        <v>2020_NJUNION</v>
      </c>
      <c r="F14370">
        <v>765600</v>
      </c>
      <c r="G14370" s="53">
        <f t="array" ref="G14370">SUM(IF(A14370=A$5:A14370,IF(C14370=C$5:C14370,1,0),0))</f>
        <v>20</v>
      </c>
    </row>
    <row r="14371" spans="1:7" x14ac:dyDescent="0.25">
      <c r="A14371" s="52">
        <v>2020</v>
      </c>
      <c r="B14371" s="53" t="str">
        <f t="shared" si="450"/>
        <v>2020_NJ21</v>
      </c>
      <c r="C14371" t="s">
        <v>248</v>
      </c>
      <c r="D14371" t="s">
        <v>336</v>
      </c>
      <c r="E14371" s="53" t="str">
        <f t="shared" si="449"/>
        <v>2020_NJWARREN</v>
      </c>
      <c r="F14371">
        <v>510400</v>
      </c>
      <c r="G14371" s="53">
        <f t="array" ref="G14371">SUM(IF(A14371=A$5:A14371,IF(C14371=C$5:C14371,1,0),0))</f>
        <v>21</v>
      </c>
    </row>
    <row r="14372" spans="1:7" x14ac:dyDescent="0.25">
      <c r="A14372" s="52">
        <v>2020</v>
      </c>
      <c r="B14372" s="53" t="str">
        <f t="shared" si="450"/>
        <v>2020_NM1</v>
      </c>
      <c r="C14372" t="s">
        <v>382</v>
      </c>
      <c r="D14372" t="s">
        <v>1409</v>
      </c>
      <c r="E14372" s="53" t="str">
        <f t="shared" si="449"/>
        <v>2020_NMBERNALILLO</v>
      </c>
      <c r="F14372">
        <v>510400</v>
      </c>
      <c r="G14372" s="53">
        <f t="array" ref="G14372">SUM(IF(A14372=A$5:A14372,IF(C14372=C$5:C14372,1,0),0))</f>
        <v>1</v>
      </c>
    </row>
    <row r="14373" spans="1:7" x14ac:dyDescent="0.25">
      <c r="A14373" s="52">
        <v>2020</v>
      </c>
      <c r="B14373" s="53" t="str">
        <f t="shared" si="450"/>
        <v>2020_NM2</v>
      </c>
      <c r="C14373" t="s">
        <v>382</v>
      </c>
      <c r="D14373" t="s">
        <v>1410</v>
      </c>
      <c r="E14373" s="53" t="str">
        <f t="shared" si="449"/>
        <v>2020_NMCATRON</v>
      </c>
      <c r="F14373">
        <v>510400</v>
      </c>
      <c r="G14373" s="53">
        <f t="array" ref="G14373">SUM(IF(A14373=A$5:A14373,IF(C14373=C$5:C14373,1,0),0))</f>
        <v>2</v>
      </c>
    </row>
    <row r="14374" spans="1:7" x14ac:dyDescent="0.25">
      <c r="A14374" s="52">
        <v>2020</v>
      </c>
      <c r="B14374" s="53" t="str">
        <f t="shared" si="450"/>
        <v>2020_NM3</v>
      </c>
      <c r="C14374" t="s">
        <v>382</v>
      </c>
      <c r="D14374" t="s">
        <v>1411</v>
      </c>
      <c r="E14374" s="53" t="str">
        <f t="shared" si="449"/>
        <v>2020_NMCHAVES</v>
      </c>
      <c r="F14374">
        <v>510400</v>
      </c>
      <c r="G14374" s="53">
        <f t="array" ref="G14374">SUM(IF(A14374=A$5:A14374,IF(C14374=C$5:C14374,1,0),0))</f>
        <v>3</v>
      </c>
    </row>
    <row r="14375" spans="1:7" x14ac:dyDescent="0.25">
      <c r="A14375" s="52">
        <v>2020</v>
      </c>
      <c r="B14375" s="53" t="str">
        <f t="shared" si="450"/>
        <v>2020_NM4</v>
      </c>
      <c r="C14375" t="s">
        <v>382</v>
      </c>
      <c r="D14375" t="s">
        <v>1412</v>
      </c>
      <c r="E14375" s="53" t="str">
        <f t="shared" si="449"/>
        <v>2020_NMCIBOLA</v>
      </c>
      <c r="F14375">
        <v>510400</v>
      </c>
      <c r="G14375" s="53">
        <f t="array" ref="G14375">SUM(IF(A14375=A$5:A14375,IF(C14375=C$5:C14375,1,0),0))</f>
        <v>4</v>
      </c>
    </row>
    <row r="14376" spans="1:7" x14ac:dyDescent="0.25">
      <c r="A14376" s="52">
        <v>2020</v>
      </c>
      <c r="B14376" s="53" t="str">
        <f t="shared" si="450"/>
        <v>2020_NM5</v>
      </c>
      <c r="C14376" t="s">
        <v>382</v>
      </c>
      <c r="D14376" t="s">
        <v>1357</v>
      </c>
      <c r="E14376" s="53" t="str">
        <f t="shared" si="449"/>
        <v>2020_NMCOLFAX</v>
      </c>
      <c r="F14376">
        <v>510400</v>
      </c>
      <c r="G14376" s="53">
        <f t="array" ref="G14376">SUM(IF(A14376=A$5:A14376,IF(C14376=C$5:C14376,1,0),0))</f>
        <v>5</v>
      </c>
    </row>
    <row r="14377" spans="1:7" x14ac:dyDescent="0.25">
      <c r="A14377" s="52">
        <v>2020</v>
      </c>
      <c r="B14377" s="53" t="str">
        <f t="shared" si="450"/>
        <v>2020_NM6</v>
      </c>
      <c r="C14377" t="s">
        <v>382</v>
      </c>
      <c r="D14377" t="s">
        <v>1413</v>
      </c>
      <c r="E14377" s="53" t="str">
        <f t="shared" si="449"/>
        <v>2020_NMCURRY</v>
      </c>
      <c r="F14377">
        <v>510400</v>
      </c>
      <c r="G14377" s="53">
        <f t="array" ref="G14377">SUM(IF(A14377=A$5:A14377,IF(C14377=C$5:C14377,1,0),0))</f>
        <v>6</v>
      </c>
    </row>
    <row r="14378" spans="1:7" x14ac:dyDescent="0.25">
      <c r="A14378" s="52">
        <v>2020</v>
      </c>
      <c r="B14378" s="53" t="str">
        <f t="shared" si="450"/>
        <v>2020_NM7</v>
      </c>
      <c r="C14378" t="s">
        <v>382</v>
      </c>
      <c r="D14378" t="s">
        <v>1414</v>
      </c>
      <c r="E14378" s="53" t="str">
        <f t="shared" si="449"/>
        <v>2020_NMDE BACA</v>
      </c>
      <c r="F14378">
        <v>510400</v>
      </c>
      <c r="G14378" s="53">
        <f t="array" ref="G14378">SUM(IF(A14378=A$5:A14378,IF(C14378=C$5:C14378,1,0),0))</f>
        <v>7</v>
      </c>
    </row>
    <row r="14379" spans="1:7" x14ac:dyDescent="0.25">
      <c r="A14379" s="52">
        <v>2020</v>
      </c>
      <c r="B14379" s="53" t="str">
        <f t="shared" si="450"/>
        <v>2020_NM8</v>
      </c>
      <c r="C14379" t="s">
        <v>382</v>
      </c>
      <c r="D14379" t="s">
        <v>1415</v>
      </c>
      <c r="E14379" s="53" t="str">
        <f t="shared" si="449"/>
        <v>2020_NMDONA ANA</v>
      </c>
      <c r="F14379">
        <v>510400</v>
      </c>
      <c r="G14379" s="53">
        <f t="array" ref="G14379">SUM(IF(A14379=A$5:A14379,IF(C14379=C$5:C14379,1,0),0))</f>
        <v>8</v>
      </c>
    </row>
    <row r="14380" spans="1:7" x14ac:dyDescent="0.25">
      <c r="A14380" s="52">
        <v>2020</v>
      </c>
      <c r="B14380" s="53" t="str">
        <f t="shared" si="450"/>
        <v>2020_NM9</v>
      </c>
      <c r="C14380" t="s">
        <v>382</v>
      </c>
      <c r="D14380" t="s">
        <v>1416</v>
      </c>
      <c r="E14380" s="53" t="str">
        <f t="shared" si="449"/>
        <v>2020_NMEDDY</v>
      </c>
      <c r="F14380">
        <v>510400</v>
      </c>
      <c r="G14380" s="53">
        <f t="array" ref="G14380">SUM(IF(A14380=A$5:A14380,IF(C14380=C$5:C14380,1,0),0))</f>
        <v>9</v>
      </c>
    </row>
    <row r="14381" spans="1:7" x14ac:dyDescent="0.25">
      <c r="A14381" s="52">
        <v>2020</v>
      </c>
      <c r="B14381" s="53" t="str">
        <f t="shared" si="450"/>
        <v>2020_NM10</v>
      </c>
      <c r="C14381" t="s">
        <v>382</v>
      </c>
      <c r="D14381" t="s">
        <v>520</v>
      </c>
      <c r="E14381" s="53" t="str">
        <f t="shared" si="449"/>
        <v>2020_NMGRANT</v>
      </c>
      <c r="F14381">
        <v>510400</v>
      </c>
      <c r="G14381" s="53">
        <f t="array" ref="G14381">SUM(IF(A14381=A$5:A14381,IF(C14381=C$5:C14381,1,0),0))</f>
        <v>10</v>
      </c>
    </row>
    <row r="14382" spans="1:7" x14ac:dyDescent="0.25">
      <c r="A14382" s="52">
        <v>2020</v>
      </c>
      <c r="B14382" s="53" t="str">
        <f t="shared" si="450"/>
        <v>2020_NM11</v>
      </c>
      <c r="C14382" t="s">
        <v>382</v>
      </c>
      <c r="D14382" t="s">
        <v>1417</v>
      </c>
      <c r="E14382" s="53" t="str">
        <f t="shared" si="449"/>
        <v>2020_NMGUADALUPE</v>
      </c>
      <c r="F14382">
        <v>510400</v>
      </c>
      <c r="G14382" s="53">
        <f t="array" ref="G14382">SUM(IF(A14382=A$5:A14382,IF(C14382=C$5:C14382,1,0),0))</f>
        <v>11</v>
      </c>
    </row>
    <row r="14383" spans="1:7" x14ac:dyDescent="0.25">
      <c r="A14383" s="52">
        <v>2020</v>
      </c>
      <c r="B14383" s="53" t="str">
        <f t="shared" si="450"/>
        <v>2020_NM12</v>
      </c>
      <c r="C14383" t="s">
        <v>382</v>
      </c>
      <c r="D14383" t="s">
        <v>1418</v>
      </c>
      <c r="E14383" s="53" t="str">
        <f t="shared" si="449"/>
        <v>2020_NMHARDING</v>
      </c>
      <c r="F14383">
        <v>510400</v>
      </c>
      <c r="G14383" s="53">
        <f t="array" ref="G14383">SUM(IF(A14383=A$5:A14383,IF(C14383=C$5:C14383,1,0),0))</f>
        <v>12</v>
      </c>
    </row>
    <row r="14384" spans="1:7" x14ac:dyDescent="0.25">
      <c r="A14384" s="52">
        <v>2020</v>
      </c>
      <c r="B14384" s="53" t="str">
        <f t="shared" si="450"/>
        <v>2020_NM13</v>
      </c>
      <c r="C14384" t="s">
        <v>382</v>
      </c>
      <c r="D14384" t="s">
        <v>1419</v>
      </c>
      <c r="E14384" s="53" t="str">
        <f t="shared" si="449"/>
        <v>2020_NMHIDALGO</v>
      </c>
      <c r="F14384">
        <v>510400</v>
      </c>
      <c r="G14384" s="53">
        <f t="array" ref="G14384">SUM(IF(A14384=A$5:A14384,IF(C14384=C$5:C14384,1,0),0))</f>
        <v>13</v>
      </c>
    </row>
    <row r="14385" spans="1:7" x14ac:dyDescent="0.25">
      <c r="A14385" s="52">
        <v>2020</v>
      </c>
      <c r="B14385" s="53" t="str">
        <f t="shared" si="450"/>
        <v>2020_NM14</v>
      </c>
      <c r="C14385" t="s">
        <v>382</v>
      </c>
      <c r="D14385" t="s">
        <v>1420</v>
      </c>
      <c r="E14385" s="53" t="str">
        <f t="shared" si="449"/>
        <v>2020_NMLEA</v>
      </c>
      <c r="F14385">
        <v>510400</v>
      </c>
      <c r="G14385" s="53">
        <f t="array" ref="G14385">SUM(IF(A14385=A$5:A14385,IF(C14385=C$5:C14385,1,0),0))</f>
        <v>14</v>
      </c>
    </row>
    <row r="14386" spans="1:7" x14ac:dyDescent="0.25">
      <c r="A14386" s="52">
        <v>2020</v>
      </c>
      <c r="B14386" s="53" t="str">
        <f t="shared" si="450"/>
        <v>2020_NM15</v>
      </c>
      <c r="C14386" t="s">
        <v>382</v>
      </c>
      <c r="D14386" t="s">
        <v>221</v>
      </c>
      <c r="E14386" s="53" t="str">
        <f t="shared" si="449"/>
        <v>2020_NMLINCOLN</v>
      </c>
      <c r="F14386">
        <v>510400</v>
      </c>
      <c r="G14386" s="53">
        <f t="array" ref="G14386">SUM(IF(A14386=A$5:A14386,IF(C14386=C$5:C14386,1,0),0))</f>
        <v>15</v>
      </c>
    </row>
    <row r="14387" spans="1:7" x14ac:dyDescent="0.25">
      <c r="A14387" s="52">
        <v>2020</v>
      </c>
      <c r="B14387" s="53" t="str">
        <f t="shared" si="450"/>
        <v>2020_NM16</v>
      </c>
      <c r="C14387" t="s">
        <v>382</v>
      </c>
      <c r="D14387" t="s">
        <v>1421</v>
      </c>
      <c r="E14387" s="53" t="str">
        <f t="shared" si="449"/>
        <v>2020_NMLOS ALAMOS</v>
      </c>
      <c r="F14387">
        <v>510400</v>
      </c>
      <c r="G14387" s="53">
        <f t="array" ref="G14387">SUM(IF(A14387=A$5:A14387,IF(C14387=C$5:C14387,1,0),0))</f>
        <v>16</v>
      </c>
    </row>
    <row r="14388" spans="1:7" x14ac:dyDescent="0.25">
      <c r="A14388" s="52">
        <v>2020</v>
      </c>
      <c r="B14388" s="53" t="str">
        <f t="shared" si="450"/>
        <v>2020_NM17</v>
      </c>
      <c r="C14388" t="s">
        <v>382</v>
      </c>
      <c r="D14388" t="s">
        <v>1422</v>
      </c>
      <c r="E14388" s="53" t="str">
        <f t="shared" si="449"/>
        <v>2020_NMLUNA</v>
      </c>
      <c r="F14388">
        <v>510400</v>
      </c>
      <c r="G14388" s="53">
        <f t="array" ref="G14388">SUM(IF(A14388=A$5:A14388,IF(C14388=C$5:C14388,1,0),0))</f>
        <v>17</v>
      </c>
    </row>
    <row r="14389" spans="1:7" x14ac:dyDescent="0.25">
      <c r="A14389" s="52">
        <v>2020</v>
      </c>
      <c r="B14389" s="53" t="str">
        <f t="shared" si="450"/>
        <v>2020_NM18</v>
      </c>
      <c r="C14389" t="s">
        <v>382</v>
      </c>
      <c r="D14389" t="s">
        <v>1423</v>
      </c>
      <c r="E14389" s="53" t="str">
        <f t="shared" si="449"/>
        <v>2020_NMMCKINLEY</v>
      </c>
      <c r="F14389">
        <v>510400</v>
      </c>
      <c r="G14389" s="53">
        <f t="array" ref="G14389">SUM(IF(A14389=A$5:A14389,IF(C14389=C$5:C14389,1,0),0))</f>
        <v>18</v>
      </c>
    </row>
    <row r="14390" spans="1:7" x14ac:dyDescent="0.25">
      <c r="A14390" s="52">
        <v>2020</v>
      </c>
      <c r="B14390" s="53" t="str">
        <f t="shared" si="450"/>
        <v>2020_NM19</v>
      </c>
      <c r="C14390" t="s">
        <v>382</v>
      </c>
      <c r="D14390" t="s">
        <v>1424</v>
      </c>
      <c r="E14390" s="53" t="str">
        <f t="shared" si="449"/>
        <v>2020_NMMORA</v>
      </c>
      <c r="F14390">
        <v>510400</v>
      </c>
      <c r="G14390" s="53">
        <f t="array" ref="G14390">SUM(IF(A14390=A$5:A14390,IF(C14390=C$5:C14390,1,0),0))</f>
        <v>19</v>
      </c>
    </row>
    <row r="14391" spans="1:7" x14ac:dyDescent="0.25">
      <c r="A14391" s="52">
        <v>2020</v>
      </c>
      <c r="B14391" s="53" t="str">
        <f t="shared" si="450"/>
        <v>2020_NM20</v>
      </c>
      <c r="C14391" t="s">
        <v>382</v>
      </c>
      <c r="D14391" t="s">
        <v>610</v>
      </c>
      <c r="E14391" s="53" t="str">
        <f t="shared" si="449"/>
        <v>2020_NMOTERO</v>
      </c>
      <c r="F14391">
        <v>510400</v>
      </c>
      <c r="G14391" s="53">
        <f t="array" ref="G14391">SUM(IF(A14391=A$5:A14391,IF(C14391=C$5:C14391,1,0),0))</f>
        <v>20</v>
      </c>
    </row>
    <row r="14392" spans="1:7" x14ac:dyDescent="0.25">
      <c r="A14392" s="52">
        <v>2020</v>
      </c>
      <c r="B14392" s="53" t="str">
        <f t="shared" si="450"/>
        <v>2020_NM21</v>
      </c>
      <c r="C14392" t="s">
        <v>382</v>
      </c>
      <c r="D14392" t="s">
        <v>1425</v>
      </c>
      <c r="E14392" s="53" t="str">
        <f t="shared" si="449"/>
        <v>2020_NMQUAY</v>
      </c>
      <c r="F14392">
        <v>510400</v>
      </c>
      <c r="G14392" s="53">
        <f t="array" ref="G14392">SUM(IF(A14392=A$5:A14392,IF(C14392=C$5:C14392,1,0),0))</f>
        <v>21</v>
      </c>
    </row>
    <row r="14393" spans="1:7" x14ac:dyDescent="0.25">
      <c r="A14393" s="52">
        <v>2020</v>
      </c>
      <c r="B14393" s="53" t="str">
        <f t="shared" si="450"/>
        <v>2020_NM22</v>
      </c>
      <c r="C14393" t="s">
        <v>382</v>
      </c>
      <c r="D14393" t="s">
        <v>1426</v>
      </c>
      <c r="E14393" s="53" t="str">
        <f t="shared" si="449"/>
        <v>2020_NMRIO ARRIBA</v>
      </c>
      <c r="F14393">
        <v>510400</v>
      </c>
      <c r="G14393" s="53">
        <f t="array" ref="G14393">SUM(IF(A14393=A$5:A14393,IF(C14393=C$5:C14393,1,0),0))</f>
        <v>22</v>
      </c>
    </row>
    <row r="14394" spans="1:7" x14ac:dyDescent="0.25">
      <c r="A14394" s="52">
        <v>2020</v>
      </c>
      <c r="B14394" s="53" t="str">
        <f t="shared" si="450"/>
        <v>2020_NM23</v>
      </c>
      <c r="C14394" t="s">
        <v>382</v>
      </c>
      <c r="D14394" t="s">
        <v>1339</v>
      </c>
      <c r="E14394" s="53" t="str">
        <f t="shared" si="449"/>
        <v>2020_NMROOSEVELT</v>
      </c>
      <c r="F14394">
        <v>510400</v>
      </c>
      <c r="G14394" s="53">
        <f t="array" ref="G14394">SUM(IF(A14394=A$5:A14394,IF(C14394=C$5:C14394,1,0),0))</f>
        <v>23</v>
      </c>
    </row>
    <row r="14395" spans="1:7" x14ac:dyDescent="0.25">
      <c r="A14395" s="52">
        <v>2020</v>
      </c>
      <c r="B14395" s="53" t="str">
        <f t="shared" si="450"/>
        <v>2020_NM24</v>
      </c>
      <c r="C14395" t="s">
        <v>382</v>
      </c>
      <c r="D14395" t="s">
        <v>1427</v>
      </c>
      <c r="E14395" s="53" t="str">
        <f t="shared" si="449"/>
        <v>2020_NMSANDOVAL</v>
      </c>
      <c r="F14395">
        <v>510400</v>
      </c>
      <c r="G14395" s="53">
        <f t="array" ref="G14395">SUM(IF(A14395=A$5:A14395,IF(C14395=C$5:C14395,1,0),0))</f>
        <v>24</v>
      </c>
    </row>
    <row r="14396" spans="1:7" x14ac:dyDescent="0.25">
      <c r="A14396" s="52">
        <v>2020</v>
      </c>
      <c r="B14396" s="53" t="str">
        <f t="shared" si="450"/>
        <v>2020_NM25</v>
      </c>
      <c r="C14396" t="s">
        <v>382</v>
      </c>
      <c r="D14396" t="s">
        <v>359</v>
      </c>
      <c r="E14396" s="53" t="str">
        <f t="shared" si="449"/>
        <v>2020_NMSAN JUAN</v>
      </c>
      <c r="F14396">
        <v>510400</v>
      </c>
      <c r="G14396" s="53">
        <f t="array" ref="G14396">SUM(IF(A14396=A$5:A14396,IF(C14396=C$5:C14396,1,0),0))</f>
        <v>25</v>
      </c>
    </row>
    <row r="14397" spans="1:7" x14ac:dyDescent="0.25">
      <c r="A14397" s="52">
        <v>2020</v>
      </c>
      <c r="B14397" s="53" t="str">
        <f t="shared" si="450"/>
        <v>2020_NM26</v>
      </c>
      <c r="C14397" t="s">
        <v>382</v>
      </c>
      <c r="D14397" t="s">
        <v>202</v>
      </c>
      <c r="E14397" s="53" t="str">
        <f t="shared" si="449"/>
        <v>2020_NMSAN MIGUEL</v>
      </c>
      <c r="F14397">
        <v>510400</v>
      </c>
      <c r="G14397" s="53">
        <f t="array" ref="G14397">SUM(IF(A14397=A$5:A14397,IF(C14397=C$5:C14397,1,0),0))</f>
        <v>26</v>
      </c>
    </row>
    <row r="14398" spans="1:7" x14ac:dyDescent="0.25">
      <c r="A14398" s="52">
        <v>2020</v>
      </c>
      <c r="B14398" s="53" t="str">
        <f t="shared" si="450"/>
        <v>2020_NM27</v>
      </c>
      <c r="C14398" t="s">
        <v>382</v>
      </c>
      <c r="D14398" t="s">
        <v>1428</v>
      </c>
      <c r="E14398" s="53" t="str">
        <f t="shared" si="449"/>
        <v>2020_NMSANTA FE</v>
      </c>
      <c r="F14398">
        <v>510400</v>
      </c>
      <c r="G14398" s="53">
        <f t="array" ref="G14398">SUM(IF(A14398=A$5:A14398,IF(C14398=C$5:C14398,1,0),0))</f>
        <v>27</v>
      </c>
    </row>
    <row r="14399" spans="1:7" x14ac:dyDescent="0.25">
      <c r="A14399" s="52">
        <v>2020</v>
      </c>
      <c r="B14399" s="53" t="str">
        <f t="shared" si="450"/>
        <v>2020_NM28</v>
      </c>
      <c r="C14399" t="s">
        <v>382</v>
      </c>
      <c r="D14399" t="s">
        <v>573</v>
      </c>
      <c r="E14399" s="53" t="str">
        <f t="shared" si="449"/>
        <v>2020_NMSIERRA</v>
      </c>
      <c r="F14399">
        <v>510400</v>
      </c>
      <c r="G14399" s="53">
        <f t="array" ref="G14399">SUM(IF(A14399=A$5:A14399,IF(C14399=C$5:C14399,1,0),0))</f>
        <v>28</v>
      </c>
    </row>
    <row r="14400" spans="1:7" x14ac:dyDescent="0.25">
      <c r="A14400" s="52">
        <v>2020</v>
      </c>
      <c r="B14400" s="53" t="str">
        <f t="shared" si="450"/>
        <v>2020_NM29</v>
      </c>
      <c r="C14400" t="s">
        <v>382</v>
      </c>
      <c r="D14400" t="s">
        <v>1429</v>
      </c>
      <c r="E14400" s="53" t="str">
        <f t="shared" si="449"/>
        <v>2020_NMSOCORRO</v>
      </c>
      <c r="F14400">
        <v>510400</v>
      </c>
      <c r="G14400" s="53">
        <f t="array" ref="G14400">SUM(IF(A14400=A$5:A14400,IF(C14400=C$5:C14400,1,0),0))</f>
        <v>29</v>
      </c>
    </row>
    <row r="14401" spans="1:7" x14ac:dyDescent="0.25">
      <c r="A14401" s="52">
        <v>2020</v>
      </c>
      <c r="B14401" s="53" t="str">
        <f t="shared" si="450"/>
        <v>2020_NM30</v>
      </c>
      <c r="C14401" t="s">
        <v>382</v>
      </c>
      <c r="D14401" t="s">
        <v>1430</v>
      </c>
      <c r="E14401" s="53" t="str">
        <f t="shared" si="449"/>
        <v>2020_NMTAOS</v>
      </c>
      <c r="F14401">
        <v>510400</v>
      </c>
      <c r="G14401" s="53">
        <f t="array" ref="G14401">SUM(IF(A14401=A$5:A14401,IF(C14401=C$5:C14401,1,0),0))</f>
        <v>30</v>
      </c>
    </row>
    <row r="14402" spans="1:7" x14ac:dyDescent="0.25">
      <c r="A14402" s="52">
        <v>2020</v>
      </c>
      <c r="B14402" s="53" t="str">
        <f t="shared" si="450"/>
        <v>2020_NM31</v>
      </c>
      <c r="C14402" t="s">
        <v>382</v>
      </c>
      <c r="D14402" t="s">
        <v>1431</v>
      </c>
      <c r="E14402" s="53" t="str">
        <f t="shared" si="449"/>
        <v>2020_NMTORRANCE</v>
      </c>
      <c r="F14402">
        <v>510400</v>
      </c>
      <c r="G14402" s="53">
        <f t="array" ref="G14402">SUM(IF(A14402=A$5:A14402,IF(C14402=C$5:C14402,1,0),0))</f>
        <v>31</v>
      </c>
    </row>
    <row r="14403" spans="1:7" x14ac:dyDescent="0.25">
      <c r="A14403" s="52">
        <v>2020</v>
      </c>
      <c r="B14403" s="53" t="str">
        <f t="shared" si="450"/>
        <v>2020_NM32</v>
      </c>
      <c r="C14403" t="s">
        <v>382</v>
      </c>
      <c r="D14403" t="s">
        <v>258</v>
      </c>
      <c r="E14403" s="53" t="str">
        <f t="shared" si="449"/>
        <v>2020_NMUNION</v>
      </c>
      <c r="F14403">
        <v>510400</v>
      </c>
      <c r="G14403" s="53">
        <f t="array" ref="G14403">SUM(IF(A14403=A$5:A14403,IF(C14403=C$5:C14403,1,0),0))</f>
        <v>32</v>
      </c>
    </row>
    <row r="14404" spans="1:7" x14ac:dyDescent="0.25">
      <c r="A14404" s="52">
        <v>2020</v>
      </c>
      <c r="B14404" s="53" t="str">
        <f t="shared" si="450"/>
        <v>2020_NM33</v>
      </c>
      <c r="C14404" t="s">
        <v>382</v>
      </c>
      <c r="D14404" t="s">
        <v>1432</v>
      </c>
      <c r="E14404" s="53" t="str">
        <f t="shared" si="449"/>
        <v>2020_NMVALENCIA</v>
      </c>
      <c r="F14404">
        <v>510400</v>
      </c>
      <c r="G14404" s="53">
        <f t="array" ref="G14404">SUM(IF(A14404=A$5:A14404,IF(C14404=C$5:C14404,1,0),0))</f>
        <v>33</v>
      </c>
    </row>
    <row r="14405" spans="1:7" x14ac:dyDescent="0.25">
      <c r="A14405" s="52">
        <v>2020</v>
      </c>
      <c r="B14405" s="53" t="str">
        <f t="shared" si="450"/>
        <v>2020_NY1</v>
      </c>
      <c r="C14405" t="s">
        <v>259</v>
      </c>
      <c r="D14405" t="s">
        <v>1433</v>
      </c>
      <c r="E14405" s="53" t="str">
        <f t="shared" si="449"/>
        <v>2020_NYALBANY</v>
      </c>
      <c r="F14405">
        <v>510400</v>
      </c>
      <c r="G14405" s="53">
        <f t="array" ref="G14405">SUM(IF(A14405=A$5:A14405,IF(C14405=C$5:C14405,1,0),0))</f>
        <v>1</v>
      </c>
    </row>
    <row r="14406" spans="1:7" x14ac:dyDescent="0.25">
      <c r="A14406" s="52">
        <v>2020</v>
      </c>
      <c r="B14406" s="53" t="str">
        <f t="shared" si="450"/>
        <v>2020_NY2</v>
      </c>
      <c r="C14406" t="s">
        <v>259</v>
      </c>
      <c r="D14406" t="s">
        <v>1108</v>
      </c>
      <c r="E14406" s="53" t="str">
        <f t="shared" ref="E14406:E14469" si="451">A14406&amp;"_"&amp;C14406&amp;D14406</f>
        <v>2020_NYALLEGANY</v>
      </c>
      <c r="F14406">
        <v>510400</v>
      </c>
      <c r="G14406" s="53">
        <f t="array" ref="G14406">SUM(IF(A14406=A$5:A14406,IF(C14406=C$5:C14406,1,0),0))</f>
        <v>2</v>
      </c>
    </row>
    <row r="14407" spans="1:7" x14ac:dyDescent="0.25">
      <c r="A14407" s="52">
        <v>2020</v>
      </c>
      <c r="B14407" s="53" t="str">
        <f t="shared" si="450"/>
        <v>2020_NY3</v>
      </c>
      <c r="C14407" t="s">
        <v>259</v>
      </c>
      <c r="D14407" t="s">
        <v>260</v>
      </c>
      <c r="E14407" s="53" t="str">
        <f t="shared" si="451"/>
        <v>2020_NYBRONX</v>
      </c>
      <c r="F14407">
        <v>765600</v>
      </c>
      <c r="G14407" s="53">
        <f t="array" ref="G14407">SUM(IF(A14407=A$5:A14407,IF(C14407=C$5:C14407,1,0),0))</f>
        <v>3</v>
      </c>
    </row>
    <row r="14408" spans="1:7" x14ac:dyDescent="0.25">
      <c r="A14408" s="52">
        <v>2020</v>
      </c>
      <c r="B14408" s="53" t="str">
        <f t="shared" si="450"/>
        <v>2020_NY4</v>
      </c>
      <c r="C14408" t="s">
        <v>259</v>
      </c>
      <c r="D14408" t="s">
        <v>1434</v>
      </c>
      <c r="E14408" s="53" t="str">
        <f t="shared" si="451"/>
        <v>2020_NYBROOME</v>
      </c>
      <c r="F14408">
        <v>510400</v>
      </c>
      <c r="G14408" s="53">
        <f t="array" ref="G14408">SUM(IF(A14408=A$5:A14408,IF(C14408=C$5:C14408,1,0),0))</f>
        <v>4</v>
      </c>
    </row>
    <row r="14409" spans="1:7" x14ac:dyDescent="0.25">
      <c r="A14409" s="52">
        <v>2020</v>
      </c>
      <c r="B14409" s="53" t="str">
        <f t="shared" si="450"/>
        <v>2020_NY5</v>
      </c>
      <c r="C14409" t="s">
        <v>259</v>
      </c>
      <c r="D14409" t="s">
        <v>1435</v>
      </c>
      <c r="E14409" s="53" t="str">
        <f t="shared" si="451"/>
        <v>2020_NYCATTARAUGUS</v>
      </c>
      <c r="F14409">
        <v>510400</v>
      </c>
      <c r="G14409" s="53">
        <f t="array" ref="G14409">SUM(IF(A14409=A$5:A14409,IF(C14409=C$5:C14409,1,0),0))</f>
        <v>5</v>
      </c>
    </row>
    <row r="14410" spans="1:7" x14ac:dyDescent="0.25">
      <c r="A14410" s="52">
        <v>2020</v>
      </c>
      <c r="B14410" s="53" t="str">
        <f t="shared" si="450"/>
        <v>2020_NY6</v>
      </c>
      <c r="C14410" t="s">
        <v>259</v>
      </c>
      <c r="D14410" t="s">
        <v>1436</v>
      </c>
      <c r="E14410" s="53" t="str">
        <f t="shared" si="451"/>
        <v>2020_NYCAYUGA</v>
      </c>
      <c r="F14410">
        <v>510400</v>
      </c>
      <c r="G14410" s="53">
        <f t="array" ref="G14410">SUM(IF(A14410=A$5:A14410,IF(C14410=C$5:C14410,1,0),0))</f>
        <v>6</v>
      </c>
    </row>
    <row r="14411" spans="1:7" x14ac:dyDescent="0.25">
      <c r="A14411" s="52">
        <v>2020</v>
      </c>
      <c r="B14411" s="53" t="str">
        <f t="shared" si="450"/>
        <v>2020_NY7</v>
      </c>
      <c r="C14411" t="s">
        <v>259</v>
      </c>
      <c r="D14411" t="s">
        <v>945</v>
      </c>
      <c r="E14411" s="53" t="str">
        <f t="shared" si="451"/>
        <v>2020_NYCHAUTAUQUA</v>
      </c>
      <c r="F14411">
        <v>510400</v>
      </c>
      <c r="G14411" s="53">
        <f t="array" ref="G14411">SUM(IF(A14411=A$5:A14411,IF(C14411=C$5:C14411,1,0),0))</f>
        <v>7</v>
      </c>
    </row>
    <row r="14412" spans="1:7" x14ac:dyDescent="0.25">
      <c r="A14412" s="52">
        <v>2020</v>
      </c>
      <c r="B14412" s="53" t="str">
        <f t="shared" si="450"/>
        <v>2020_NY8</v>
      </c>
      <c r="C14412" t="s">
        <v>259</v>
      </c>
      <c r="D14412" t="s">
        <v>1437</v>
      </c>
      <c r="E14412" s="53" t="str">
        <f t="shared" si="451"/>
        <v>2020_NYCHEMUNG</v>
      </c>
      <c r="F14412">
        <v>510400</v>
      </c>
      <c r="G14412" s="53">
        <f t="array" ref="G14412">SUM(IF(A14412=A$5:A14412,IF(C14412=C$5:C14412,1,0),0))</f>
        <v>8</v>
      </c>
    </row>
    <row r="14413" spans="1:7" x14ac:dyDescent="0.25">
      <c r="A14413" s="52">
        <v>2020</v>
      </c>
      <c r="B14413" s="53" t="str">
        <f t="shared" si="450"/>
        <v>2020_NY9</v>
      </c>
      <c r="C14413" t="s">
        <v>259</v>
      </c>
      <c r="D14413" t="s">
        <v>1438</v>
      </c>
      <c r="E14413" s="53" t="str">
        <f t="shared" si="451"/>
        <v>2020_NYCHENANGO</v>
      </c>
      <c r="F14413">
        <v>510400</v>
      </c>
      <c r="G14413" s="53">
        <f t="array" ref="G14413">SUM(IF(A14413=A$5:A14413,IF(C14413=C$5:C14413,1,0),0))</f>
        <v>9</v>
      </c>
    </row>
    <row r="14414" spans="1:7" x14ac:dyDescent="0.25">
      <c r="A14414" s="52">
        <v>2020</v>
      </c>
      <c r="B14414" s="53" t="str">
        <f t="shared" si="450"/>
        <v>2020_NY10</v>
      </c>
      <c r="C14414" t="s">
        <v>259</v>
      </c>
      <c r="D14414" t="s">
        <v>813</v>
      </c>
      <c r="E14414" s="53" t="str">
        <f t="shared" si="451"/>
        <v>2020_NYCLINTON</v>
      </c>
      <c r="F14414">
        <v>510400</v>
      </c>
      <c r="G14414" s="53">
        <f t="array" ref="G14414">SUM(IF(A14414=A$5:A14414,IF(C14414=C$5:C14414,1,0),0))</f>
        <v>10</v>
      </c>
    </row>
    <row r="14415" spans="1:7" x14ac:dyDescent="0.25">
      <c r="A14415" s="52">
        <v>2020</v>
      </c>
      <c r="B14415" s="53" t="str">
        <f t="shared" si="450"/>
        <v>2020_NY11</v>
      </c>
      <c r="C14415" t="s">
        <v>259</v>
      </c>
      <c r="D14415" t="s">
        <v>509</v>
      </c>
      <c r="E14415" s="53" t="str">
        <f t="shared" si="451"/>
        <v>2020_NYCOLUMBIA</v>
      </c>
      <c r="F14415">
        <v>510400</v>
      </c>
      <c r="G14415" s="53">
        <f t="array" ref="G14415">SUM(IF(A14415=A$5:A14415,IF(C14415=C$5:C14415,1,0),0))</f>
        <v>11</v>
      </c>
    </row>
    <row r="14416" spans="1:7" x14ac:dyDescent="0.25">
      <c r="A14416" s="52">
        <v>2020</v>
      </c>
      <c r="B14416" s="53" t="str">
        <f t="shared" si="450"/>
        <v>2020_NY12</v>
      </c>
      <c r="C14416" t="s">
        <v>259</v>
      </c>
      <c r="D14416" t="s">
        <v>1439</v>
      </c>
      <c r="E14416" s="53" t="str">
        <f t="shared" si="451"/>
        <v>2020_NYCORTLAND</v>
      </c>
      <c r="F14416">
        <v>510400</v>
      </c>
      <c r="G14416" s="53">
        <f t="array" ref="G14416">SUM(IF(A14416=A$5:A14416,IF(C14416=C$5:C14416,1,0),0))</f>
        <v>12</v>
      </c>
    </row>
    <row r="14417" spans="1:7" x14ac:dyDescent="0.25">
      <c r="A14417" s="52">
        <v>2020</v>
      </c>
      <c r="B14417" s="53" t="str">
        <f t="shared" si="450"/>
        <v>2020_NY13</v>
      </c>
      <c r="C14417" t="s">
        <v>259</v>
      </c>
      <c r="D14417" t="s">
        <v>85</v>
      </c>
      <c r="E14417" s="53" t="str">
        <f t="shared" si="451"/>
        <v>2020_NYDELAWARE</v>
      </c>
      <c r="F14417">
        <v>510400</v>
      </c>
      <c r="G14417" s="53">
        <f t="array" ref="G14417">SUM(IF(A14417=A$5:A14417,IF(C14417=C$5:C14417,1,0),0))</f>
        <v>13</v>
      </c>
    </row>
    <row r="14418" spans="1:7" x14ac:dyDescent="0.25">
      <c r="A14418" s="52">
        <v>2020</v>
      </c>
      <c r="B14418" s="53" t="str">
        <f t="shared" si="450"/>
        <v>2020_NY14</v>
      </c>
      <c r="C14418" t="s">
        <v>259</v>
      </c>
      <c r="D14418" t="s">
        <v>261</v>
      </c>
      <c r="E14418" s="53" t="str">
        <f t="shared" si="451"/>
        <v>2020_NYDUTCHESS</v>
      </c>
      <c r="F14418">
        <v>726525</v>
      </c>
      <c r="G14418" s="53">
        <f t="array" ref="G14418">SUM(IF(A14418=A$5:A14418,IF(C14418=C$5:C14418,1,0),0))</f>
        <v>14</v>
      </c>
    </row>
    <row r="14419" spans="1:7" x14ac:dyDescent="0.25">
      <c r="A14419" s="52">
        <v>2020</v>
      </c>
      <c r="B14419" s="53" t="str">
        <f t="shared" si="450"/>
        <v>2020_NY15</v>
      </c>
      <c r="C14419" t="s">
        <v>259</v>
      </c>
      <c r="D14419" t="s">
        <v>1440</v>
      </c>
      <c r="E14419" s="53" t="str">
        <f t="shared" si="451"/>
        <v>2020_NYERIE</v>
      </c>
      <c r="F14419">
        <v>510400</v>
      </c>
      <c r="G14419" s="53">
        <f t="array" ref="G14419">SUM(IF(A14419=A$5:A14419,IF(C14419=C$5:C14419,1,0),0))</f>
        <v>15</v>
      </c>
    </row>
    <row r="14420" spans="1:7" x14ac:dyDescent="0.25">
      <c r="A14420" s="52">
        <v>2020</v>
      </c>
      <c r="B14420" s="53" t="str">
        <f t="shared" si="450"/>
        <v>2020_NY16</v>
      </c>
      <c r="C14420" t="s">
        <v>259</v>
      </c>
      <c r="D14420" t="s">
        <v>239</v>
      </c>
      <c r="E14420" s="53" t="str">
        <f t="shared" si="451"/>
        <v>2020_NYESSEX</v>
      </c>
      <c r="F14420">
        <v>510400</v>
      </c>
      <c r="G14420" s="53">
        <f t="array" ref="G14420">SUM(IF(A14420=A$5:A14420,IF(C14420=C$5:C14420,1,0),0))</f>
        <v>16</v>
      </c>
    </row>
    <row r="14421" spans="1:7" x14ac:dyDescent="0.25">
      <c r="A14421" s="52">
        <v>2020</v>
      </c>
      <c r="B14421" s="53" t="str">
        <f t="shared" si="450"/>
        <v>2020_NY17</v>
      </c>
      <c r="C14421" t="s">
        <v>259</v>
      </c>
      <c r="D14421" t="s">
        <v>455</v>
      </c>
      <c r="E14421" s="53" t="str">
        <f t="shared" si="451"/>
        <v>2020_NYFRANKLIN</v>
      </c>
      <c r="F14421">
        <v>510400</v>
      </c>
      <c r="G14421" s="53">
        <f t="array" ref="G14421">SUM(IF(A14421=A$5:A14421,IF(C14421=C$5:C14421,1,0),0))</f>
        <v>17</v>
      </c>
    </row>
    <row r="14422" spans="1:7" x14ac:dyDescent="0.25">
      <c r="A14422" s="52">
        <v>2020</v>
      </c>
      <c r="B14422" s="53" t="str">
        <f t="shared" si="450"/>
        <v>2020_NY18</v>
      </c>
      <c r="C14422" t="s">
        <v>259</v>
      </c>
      <c r="D14422" t="s">
        <v>518</v>
      </c>
      <c r="E14422" s="53" t="str">
        <f t="shared" si="451"/>
        <v>2020_NYFULTON</v>
      </c>
      <c r="F14422">
        <v>510400</v>
      </c>
      <c r="G14422" s="53">
        <f t="array" ref="G14422">SUM(IF(A14422=A$5:A14422,IF(C14422=C$5:C14422,1,0),0))</f>
        <v>18</v>
      </c>
    </row>
    <row r="14423" spans="1:7" x14ac:dyDescent="0.25">
      <c r="A14423" s="52">
        <v>2020</v>
      </c>
      <c r="B14423" s="53" t="str">
        <f t="shared" si="450"/>
        <v>2020_NY19</v>
      </c>
      <c r="C14423" t="s">
        <v>259</v>
      </c>
      <c r="D14423" t="s">
        <v>1134</v>
      </c>
      <c r="E14423" s="53" t="str">
        <f t="shared" si="451"/>
        <v>2020_NYGENESEE</v>
      </c>
      <c r="F14423">
        <v>510400</v>
      </c>
      <c r="G14423" s="53">
        <f t="array" ref="G14423">SUM(IF(A14423=A$5:A14423,IF(C14423=C$5:C14423,1,0),0))</f>
        <v>19</v>
      </c>
    </row>
    <row r="14424" spans="1:7" x14ac:dyDescent="0.25">
      <c r="A14424" s="52">
        <v>2020</v>
      </c>
      <c r="B14424" s="53" t="str">
        <f t="shared" si="450"/>
        <v>2020_NY20</v>
      </c>
      <c r="C14424" t="s">
        <v>259</v>
      </c>
      <c r="D14424" t="s">
        <v>212</v>
      </c>
      <c r="E14424" s="53" t="str">
        <f t="shared" si="451"/>
        <v>2020_NYGREENE</v>
      </c>
      <c r="F14424">
        <v>510400</v>
      </c>
      <c r="G14424" s="53">
        <f t="array" ref="G14424">SUM(IF(A14424=A$5:A14424,IF(C14424=C$5:C14424,1,0),0))</f>
        <v>20</v>
      </c>
    </row>
    <row r="14425" spans="1:7" x14ac:dyDescent="0.25">
      <c r="A14425" s="52">
        <v>2020</v>
      </c>
      <c r="B14425" s="53" t="str">
        <f t="shared" si="450"/>
        <v>2020_NY21</v>
      </c>
      <c r="C14425" t="s">
        <v>259</v>
      </c>
      <c r="D14425" t="s">
        <v>642</v>
      </c>
      <c r="E14425" s="53" t="str">
        <f t="shared" si="451"/>
        <v>2020_NYHAMILTON</v>
      </c>
      <c r="F14425">
        <v>510400</v>
      </c>
      <c r="G14425" s="53">
        <f t="array" ref="G14425">SUM(IF(A14425=A$5:A14425,IF(C14425=C$5:C14425,1,0),0))</f>
        <v>21</v>
      </c>
    </row>
    <row r="14426" spans="1:7" x14ac:dyDescent="0.25">
      <c r="A14426" s="52">
        <v>2020</v>
      </c>
      <c r="B14426" s="53" t="str">
        <f t="shared" si="450"/>
        <v>2020_NY22</v>
      </c>
      <c r="C14426" t="s">
        <v>259</v>
      </c>
      <c r="D14426" t="s">
        <v>1441</v>
      </c>
      <c r="E14426" s="53" t="str">
        <f t="shared" si="451"/>
        <v>2020_NYHERKIMER</v>
      </c>
      <c r="F14426">
        <v>510400</v>
      </c>
      <c r="G14426" s="53">
        <f t="array" ref="G14426">SUM(IF(A14426=A$5:A14426,IF(C14426=C$5:C14426,1,0),0))</f>
        <v>22</v>
      </c>
    </row>
    <row r="14427" spans="1:7" x14ac:dyDescent="0.25">
      <c r="A14427" s="52">
        <v>2020</v>
      </c>
      <c r="B14427" s="53" t="str">
        <f t="shared" si="450"/>
        <v>2020_NY23</v>
      </c>
      <c r="C14427" t="s">
        <v>259</v>
      </c>
      <c r="D14427" t="s">
        <v>196</v>
      </c>
      <c r="E14427" s="53" t="str">
        <f t="shared" si="451"/>
        <v>2020_NYJEFFERSON</v>
      </c>
      <c r="F14427">
        <v>510400</v>
      </c>
      <c r="G14427" s="53">
        <f t="array" ref="G14427">SUM(IF(A14427=A$5:A14427,IF(C14427=C$5:C14427,1,0),0))</f>
        <v>23</v>
      </c>
    </row>
    <row r="14428" spans="1:7" x14ac:dyDescent="0.25">
      <c r="A14428" s="52">
        <v>2020</v>
      </c>
      <c r="B14428" s="53" t="str">
        <f t="shared" si="450"/>
        <v>2020_NY24</v>
      </c>
      <c r="C14428" t="s">
        <v>259</v>
      </c>
      <c r="D14428" t="s">
        <v>262</v>
      </c>
      <c r="E14428" s="53" t="str">
        <f t="shared" si="451"/>
        <v>2020_NYKINGS</v>
      </c>
      <c r="F14428">
        <v>765600</v>
      </c>
      <c r="G14428" s="53">
        <f t="array" ref="G14428">SUM(IF(A14428=A$5:A14428,IF(C14428=C$5:C14428,1,0),0))</f>
        <v>24</v>
      </c>
    </row>
    <row r="14429" spans="1:7" x14ac:dyDescent="0.25">
      <c r="A14429" s="52">
        <v>2020</v>
      </c>
      <c r="B14429" s="53" t="str">
        <f t="shared" si="450"/>
        <v>2020_NY25</v>
      </c>
      <c r="C14429" t="s">
        <v>259</v>
      </c>
      <c r="D14429" t="s">
        <v>796</v>
      </c>
      <c r="E14429" s="53" t="str">
        <f t="shared" si="451"/>
        <v>2020_NYLEWIS</v>
      </c>
      <c r="F14429">
        <v>510400</v>
      </c>
      <c r="G14429" s="53">
        <f t="array" ref="G14429">SUM(IF(A14429=A$5:A14429,IF(C14429=C$5:C14429,1,0),0))</f>
        <v>25</v>
      </c>
    </row>
    <row r="14430" spans="1:7" x14ac:dyDescent="0.25">
      <c r="A14430" s="52">
        <v>2020</v>
      </c>
      <c r="B14430" s="53" t="str">
        <f t="shared" si="450"/>
        <v>2020_NY26</v>
      </c>
      <c r="C14430" t="s">
        <v>259</v>
      </c>
      <c r="D14430" t="s">
        <v>832</v>
      </c>
      <c r="E14430" s="53" t="str">
        <f t="shared" si="451"/>
        <v>2020_NYLIVINGSTON</v>
      </c>
      <c r="F14430">
        <v>510400</v>
      </c>
      <c r="G14430" s="53">
        <f t="array" ref="G14430">SUM(IF(A14430=A$5:A14430,IF(C14430=C$5:C14430,1,0),0))</f>
        <v>26</v>
      </c>
    </row>
    <row r="14431" spans="1:7" x14ac:dyDescent="0.25">
      <c r="A14431" s="52">
        <v>2020</v>
      </c>
      <c r="B14431" s="53" t="str">
        <f t="shared" si="450"/>
        <v>2020_NY27</v>
      </c>
      <c r="C14431" t="s">
        <v>259</v>
      </c>
      <c r="D14431" t="s">
        <v>467</v>
      </c>
      <c r="E14431" s="53" t="str">
        <f t="shared" si="451"/>
        <v>2020_NYMADISON</v>
      </c>
      <c r="F14431">
        <v>510400</v>
      </c>
      <c r="G14431" s="53">
        <f t="array" ref="G14431">SUM(IF(A14431=A$5:A14431,IF(C14431=C$5:C14431,1,0),0))</f>
        <v>27</v>
      </c>
    </row>
    <row r="14432" spans="1:7" x14ac:dyDescent="0.25">
      <c r="A14432" s="52">
        <v>2020</v>
      </c>
      <c r="B14432" s="53" t="str">
        <f t="shared" si="450"/>
        <v>2020_NY28</v>
      </c>
      <c r="C14432" t="s">
        <v>259</v>
      </c>
      <c r="D14432" t="s">
        <v>210</v>
      </c>
      <c r="E14432" s="53" t="str">
        <f t="shared" si="451"/>
        <v>2020_NYMONROE</v>
      </c>
      <c r="F14432">
        <v>510400</v>
      </c>
      <c r="G14432" s="53">
        <f t="array" ref="G14432">SUM(IF(A14432=A$5:A14432,IF(C14432=C$5:C14432,1,0),0))</f>
        <v>28</v>
      </c>
    </row>
    <row r="14433" spans="1:7" x14ac:dyDescent="0.25">
      <c r="A14433" s="52">
        <v>2020</v>
      </c>
      <c r="B14433" s="53" t="str">
        <f t="shared" si="450"/>
        <v>2020_NY29</v>
      </c>
      <c r="C14433" t="s">
        <v>259</v>
      </c>
      <c r="D14433" t="s">
        <v>232</v>
      </c>
      <c r="E14433" s="53" t="str">
        <f t="shared" si="451"/>
        <v>2020_NYMONTGOMERY</v>
      </c>
      <c r="F14433">
        <v>510400</v>
      </c>
      <c r="G14433" s="53">
        <f t="array" ref="G14433">SUM(IF(A14433=A$5:A14433,IF(C14433=C$5:C14433,1,0),0))</f>
        <v>29</v>
      </c>
    </row>
    <row r="14434" spans="1:7" x14ac:dyDescent="0.25">
      <c r="A14434" s="52">
        <v>2020</v>
      </c>
      <c r="B14434" s="53" t="str">
        <f t="shared" ref="B14434:B14497" si="452">A14434&amp;"_"&amp;C14434&amp;G14434</f>
        <v>2020_NY30</v>
      </c>
      <c r="C14434" t="s">
        <v>259</v>
      </c>
      <c r="D14434" t="s">
        <v>263</v>
      </c>
      <c r="E14434" s="53" t="str">
        <f t="shared" si="451"/>
        <v>2020_NYNASSAU</v>
      </c>
      <c r="F14434">
        <v>765600</v>
      </c>
      <c r="G14434" s="53">
        <f t="array" ref="G14434">SUM(IF(A14434=A$5:A14434,IF(C14434=C$5:C14434,1,0),0))</f>
        <v>30</v>
      </c>
    </row>
    <row r="14435" spans="1:7" x14ac:dyDescent="0.25">
      <c r="A14435" s="52">
        <v>2020</v>
      </c>
      <c r="B14435" s="53" t="str">
        <f t="shared" si="452"/>
        <v>2020_NY31</v>
      </c>
      <c r="C14435" t="s">
        <v>259</v>
      </c>
      <c r="D14435" t="s">
        <v>110</v>
      </c>
      <c r="E14435" s="53" t="str">
        <f t="shared" si="451"/>
        <v>2020_NYNEW YORK</v>
      </c>
      <c r="F14435">
        <v>765600</v>
      </c>
      <c r="G14435" s="53">
        <f t="array" ref="G14435">SUM(IF(A14435=A$5:A14435,IF(C14435=C$5:C14435,1,0),0))</f>
        <v>31</v>
      </c>
    </row>
    <row r="14436" spans="1:7" x14ac:dyDescent="0.25">
      <c r="A14436" s="52">
        <v>2020</v>
      </c>
      <c r="B14436" s="53" t="str">
        <f t="shared" si="452"/>
        <v>2020_NY32</v>
      </c>
      <c r="C14436" t="s">
        <v>259</v>
      </c>
      <c r="D14436" t="s">
        <v>1442</v>
      </c>
      <c r="E14436" s="53" t="str">
        <f t="shared" si="451"/>
        <v>2020_NYNIAGARA</v>
      </c>
      <c r="F14436">
        <v>510400</v>
      </c>
      <c r="G14436" s="53">
        <f t="array" ref="G14436">SUM(IF(A14436=A$5:A14436,IF(C14436=C$5:C14436,1,0),0))</f>
        <v>32</v>
      </c>
    </row>
    <row r="14437" spans="1:7" x14ac:dyDescent="0.25">
      <c r="A14437" s="52">
        <v>2020</v>
      </c>
      <c r="B14437" s="53" t="str">
        <f t="shared" si="452"/>
        <v>2020_NY33</v>
      </c>
      <c r="C14437" t="s">
        <v>259</v>
      </c>
      <c r="D14437" t="s">
        <v>799</v>
      </c>
      <c r="E14437" s="53" t="str">
        <f t="shared" si="451"/>
        <v>2020_NYONEIDA</v>
      </c>
      <c r="F14437">
        <v>510400</v>
      </c>
      <c r="G14437" s="53">
        <f t="array" ref="G14437">SUM(IF(A14437=A$5:A14437,IF(C14437=C$5:C14437,1,0),0))</f>
        <v>33</v>
      </c>
    </row>
    <row r="14438" spans="1:7" x14ac:dyDescent="0.25">
      <c r="A14438" s="52">
        <v>2020</v>
      </c>
      <c r="B14438" s="53" t="str">
        <f t="shared" si="452"/>
        <v>2020_NY34</v>
      </c>
      <c r="C14438" t="s">
        <v>259</v>
      </c>
      <c r="D14438" t="s">
        <v>1443</v>
      </c>
      <c r="E14438" s="53" t="str">
        <f t="shared" si="451"/>
        <v>2020_NYONONDAGA</v>
      </c>
      <c r="F14438">
        <v>510400</v>
      </c>
      <c r="G14438" s="53">
        <f t="array" ref="G14438">SUM(IF(A14438=A$5:A14438,IF(C14438=C$5:C14438,1,0),0))</f>
        <v>34</v>
      </c>
    </row>
    <row r="14439" spans="1:7" x14ac:dyDescent="0.25">
      <c r="A14439" s="52">
        <v>2020</v>
      </c>
      <c r="B14439" s="53" t="str">
        <f t="shared" si="452"/>
        <v>2020_NY35</v>
      </c>
      <c r="C14439" t="s">
        <v>259</v>
      </c>
      <c r="D14439" t="s">
        <v>1444</v>
      </c>
      <c r="E14439" s="53" t="str">
        <f t="shared" si="451"/>
        <v>2020_NYONTARIO</v>
      </c>
      <c r="F14439">
        <v>510400</v>
      </c>
      <c r="G14439" s="53">
        <f t="array" ref="G14439">SUM(IF(A14439=A$5:A14439,IF(C14439=C$5:C14439,1,0),0))</f>
        <v>35</v>
      </c>
    </row>
    <row r="14440" spans="1:7" x14ac:dyDescent="0.25">
      <c r="A14440" s="52">
        <v>2020</v>
      </c>
      <c r="B14440" s="53" t="str">
        <f t="shared" si="452"/>
        <v>2020_NY36</v>
      </c>
      <c r="C14440" t="s">
        <v>259</v>
      </c>
      <c r="D14440" t="s">
        <v>169</v>
      </c>
      <c r="E14440" s="53" t="str">
        <f t="shared" si="451"/>
        <v>2020_NYORANGE</v>
      </c>
      <c r="F14440">
        <v>726525</v>
      </c>
      <c r="G14440" s="53">
        <f t="array" ref="G14440">SUM(IF(A14440=A$5:A14440,IF(C14440=C$5:C14440,1,0),0))</f>
        <v>36</v>
      </c>
    </row>
    <row r="14441" spans="1:7" x14ac:dyDescent="0.25">
      <c r="A14441" s="52">
        <v>2020</v>
      </c>
      <c r="B14441" s="53" t="str">
        <f t="shared" si="452"/>
        <v>2020_NY37</v>
      </c>
      <c r="C14441" t="s">
        <v>259</v>
      </c>
      <c r="D14441" t="s">
        <v>1077</v>
      </c>
      <c r="E14441" s="53" t="str">
        <f t="shared" si="451"/>
        <v>2020_NYORLEANS</v>
      </c>
      <c r="F14441">
        <v>510400</v>
      </c>
      <c r="G14441" s="53">
        <f t="array" ref="G14441">SUM(IF(A14441=A$5:A14441,IF(C14441=C$5:C14441,1,0),0))</f>
        <v>37</v>
      </c>
    </row>
    <row r="14442" spans="1:7" x14ac:dyDescent="0.25">
      <c r="A14442" s="52">
        <v>2020</v>
      </c>
      <c r="B14442" s="53" t="str">
        <f t="shared" si="452"/>
        <v>2020_NY38</v>
      </c>
      <c r="C14442" t="s">
        <v>259</v>
      </c>
      <c r="D14442" t="s">
        <v>1445</v>
      </c>
      <c r="E14442" s="53" t="str">
        <f t="shared" si="451"/>
        <v>2020_NYOSWEGO</v>
      </c>
      <c r="F14442">
        <v>510400</v>
      </c>
      <c r="G14442" s="53">
        <f t="array" ref="G14442">SUM(IF(A14442=A$5:A14442,IF(C14442=C$5:C14442,1,0),0))</f>
        <v>38</v>
      </c>
    </row>
    <row r="14443" spans="1:7" x14ac:dyDescent="0.25">
      <c r="A14443" s="52">
        <v>2020</v>
      </c>
      <c r="B14443" s="53" t="str">
        <f t="shared" si="452"/>
        <v>2020_NY39</v>
      </c>
      <c r="C14443" t="s">
        <v>259</v>
      </c>
      <c r="D14443" t="s">
        <v>1171</v>
      </c>
      <c r="E14443" s="53" t="str">
        <f t="shared" si="451"/>
        <v>2020_NYOTSEGO</v>
      </c>
      <c r="F14443">
        <v>510400</v>
      </c>
      <c r="G14443" s="53">
        <f t="array" ref="G14443">SUM(IF(A14443=A$5:A14443,IF(C14443=C$5:C14443,1,0),0))</f>
        <v>39</v>
      </c>
    </row>
    <row r="14444" spans="1:7" x14ac:dyDescent="0.25">
      <c r="A14444" s="52">
        <v>2020</v>
      </c>
      <c r="B14444" s="53" t="str">
        <f t="shared" si="452"/>
        <v>2020_NY40</v>
      </c>
      <c r="C14444" t="s">
        <v>259</v>
      </c>
      <c r="D14444" t="s">
        <v>264</v>
      </c>
      <c r="E14444" s="53" t="str">
        <f t="shared" si="451"/>
        <v>2020_NYPUTNAM</v>
      </c>
      <c r="F14444">
        <v>765600</v>
      </c>
      <c r="G14444" s="53">
        <f t="array" ref="G14444">SUM(IF(A14444=A$5:A14444,IF(C14444=C$5:C14444,1,0),0))</f>
        <v>40</v>
      </c>
    </row>
    <row r="14445" spans="1:7" x14ac:dyDescent="0.25">
      <c r="A14445" s="52">
        <v>2020</v>
      </c>
      <c r="B14445" s="53" t="str">
        <f t="shared" si="452"/>
        <v>2020_NY41</v>
      </c>
      <c r="C14445" t="s">
        <v>259</v>
      </c>
      <c r="D14445" t="s">
        <v>265</v>
      </c>
      <c r="E14445" s="53" t="str">
        <f t="shared" si="451"/>
        <v>2020_NYQUEENS</v>
      </c>
      <c r="F14445">
        <v>765600</v>
      </c>
      <c r="G14445" s="53">
        <f t="array" ref="G14445">SUM(IF(A14445=A$5:A14445,IF(C14445=C$5:C14445,1,0),0))</f>
        <v>41</v>
      </c>
    </row>
    <row r="14446" spans="1:7" x14ac:dyDescent="0.25">
      <c r="A14446" s="52">
        <v>2020</v>
      </c>
      <c r="B14446" s="53" t="str">
        <f t="shared" si="452"/>
        <v>2020_NY42</v>
      </c>
      <c r="C14446" t="s">
        <v>259</v>
      </c>
      <c r="D14446" t="s">
        <v>1446</v>
      </c>
      <c r="E14446" s="53" t="str">
        <f t="shared" si="451"/>
        <v>2020_NYRENSSELAER</v>
      </c>
      <c r="F14446">
        <v>510400</v>
      </c>
      <c r="G14446" s="53">
        <f t="array" ref="G14446">SUM(IF(A14446=A$5:A14446,IF(C14446=C$5:C14446,1,0),0))</f>
        <v>42</v>
      </c>
    </row>
    <row r="14447" spans="1:7" x14ac:dyDescent="0.25">
      <c r="A14447" s="52">
        <v>2020</v>
      </c>
      <c r="B14447" s="53" t="str">
        <f t="shared" si="452"/>
        <v>2020_NY43</v>
      </c>
      <c r="C14447" t="s">
        <v>259</v>
      </c>
      <c r="D14447" t="s">
        <v>266</v>
      </c>
      <c r="E14447" s="53" t="str">
        <f t="shared" si="451"/>
        <v>2020_NYRICHMOND</v>
      </c>
      <c r="F14447">
        <v>765600</v>
      </c>
      <c r="G14447" s="53">
        <f t="array" ref="G14447">SUM(IF(A14447=A$5:A14447,IF(C14447=C$5:C14447,1,0),0))</f>
        <v>43</v>
      </c>
    </row>
    <row r="14448" spans="1:7" x14ac:dyDescent="0.25">
      <c r="A14448" s="52">
        <v>2020</v>
      </c>
      <c r="B14448" s="53" t="str">
        <f t="shared" si="452"/>
        <v>2020_NY44</v>
      </c>
      <c r="C14448" t="s">
        <v>259</v>
      </c>
      <c r="D14448" t="s">
        <v>267</v>
      </c>
      <c r="E14448" s="53" t="str">
        <f t="shared" si="451"/>
        <v>2020_NYROCKLAND</v>
      </c>
      <c r="F14448">
        <v>765600</v>
      </c>
      <c r="G14448" s="53">
        <f t="array" ref="G14448">SUM(IF(A14448=A$5:A14448,IF(C14448=C$5:C14448,1,0),0))</f>
        <v>44</v>
      </c>
    </row>
    <row r="14449" spans="1:7" x14ac:dyDescent="0.25">
      <c r="A14449" s="52">
        <v>2020</v>
      </c>
      <c r="B14449" s="53" t="str">
        <f t="shared" si="452"/>
        <v>2020_NY45</v>
      </c>
      <c r="C14449" t="s">
        <v>259</v>
      </c>
      <c r="D14449" t="s">
        <v>1447</v>
      </c>
      <c r="E14449" s="53" t="str">
        <f t="shared" si="451"/>
        <v>2020_NYST. LAWRENCE</v>
      </c>
      <c r="F14449">
        <v>510400</v>
      </c>
      <c r="G14449" s="53">
        <f t="array" ref="G14449">SUM(IF(A14449=A$5:A14449,IF(C14449=C$5:C14449,1,0),0))</f>
        <v>45</v>
      </c>
    </row>
    <row r="14450" spans="1:7" x14ac:dyDescent="0.25">
      <c r="A14450" s="52">
        <v>2020</v>
      </c>
      <c r="B14450" s="53" t="str">
        <f t="shared" si="452"/>
        <v>2020_NY46</v>
      </c>
      <c r="C14450" t="s">
        <v>259</v>
      </c>
      <c r="D14450" t="s">
        <v>1448</v>
      </c>
      <c r="E14450" s="53" t="str">
        <f t="shared" si="451"/>
        <v>2020_NYSARATOGA</v>
      </c>
      <c r="F14450">
        <v>510400</v>
      </c>
      <c r="G14450" s="53">
        <f t="array" ref="G14450">SUM(IF(A14450=A$5:A14450,IF(C14450=C$5:C14450,1,0),0))</f>
        <v>46</v>
      </c>
    </row>
    <row r="14451" spans="1:7" x14ac:dyDescent="0.25">
      <c r="A14451" s="52">
        <v>2020</v>
      </c>
      <c r="B14451" s="53" t="str">
        <f t="shared" si="452"/>
        <v>2020_NY47</v>
      </c>
      <c r="C14451" t="s">
        <v>259</v>
      </c>
      <c r="D14451" t="s">
        <v>1449</v>
      </c>
      <c r="E14451" s="53" t="str">
        <f t="shared" si="451"/>
        <v>2020_NYSCHENECTADY</v>
      </c>
      <c r="F14451">
        <v>510400</v>
      </c>
      <c r="G14451" s="53">
        <f t="array" ref="G14451">SUM(IF(A14451=A$5:A14451,IF(C14451=C$5:C14451,1,0),0))</f>
        <v>47</v>
      </c>
    </row>
    <row r="14452" spans="1:7" x14ac:dyDescent="0.25">
      <c r="A14452" s="52">
        <v>2020</v>
      </c>
      <c r="B14452" s="53" t="str">
        <f t="shared" si="452"/>
        <v>2020_NY48</v>
      </c>
      <c r="C14452" t="s">
        <v>259</v>
      </c>
      <c r="D14452" t="s">
        <v>1450</v>
      </c>
      <c r="E14452" s="53" t="str">
        <f t="shared" si="451"/>
        <v>2020_NYSCHOHARIE</v>
      </c>
      <c r="F14452">
        <v>510400</v>
      </c>
      <c r="G14452" s="53">
        <f t="array" ref="G14452">SUM(IF(A14452=A$5:A14452,IF(C14452=C$5:C14452,1,0),0))</f>
        <v>48</v>
      </c>
    </row>
    <row r="14453" spans="1:7" x14ac:dyDescent="0.25">
      <c r="A14453" s="52">
        <v>2020</v>
      </c>
      <c r="B14453" s="53" t="str">
        <f t="shared" si="452"/>
        <v>2020_NY49</v>
      </c>
      <c r="C14453" t="s">
        <v>259</v>
      </c>
      <c r="D14453" t="s">
        <v>848</v>
      </c>
      <c r="E14453" s="53" t="str">
        <f t="shared" si="451"/>
        <v>2020_NYSCHUYLER</v>
      </c>
      <c r="F14453">
        <v>510400</v>
      </c>
      <c r="G14453" s="53">
        <f t="array" ref="G14453">SUM(IF(A14453=A$5:A14453,IF(C14453=C$5:C14453,1,0),0))</f>
        <v>49</v>
      </c>
    </row>
    <row r="14454" spans="1:7" x14ac:dyDescent="0.25">
      <c r="A14454" s="52">
        <v>2020</v>
      </c>
      <c r="B14454" s="53" t="str">
        <f t="shared" si="452"/>
        <v>2020_NY50</v>
      </c>
      <c r="C14454" t="s">
        <v>259</v>
      </c>
      <c r="D14454" t="s">
        <v>1451</v>
      </c>
      <c r="E14454" s="53" t="str">
        <f t="shared" si="451"/>
        <v>2020_NYSENECA</v>
      </c>
      <c r="F14454">
        <v>510400</v>
      </c>
      <c r="G14454" s="53">
        <f t="array" ref="G14454">SUM(IF(A14454=A$5:A14454,IF(C14454=C$5:C14454,1,0),0))</f>
        <v>50</v>
      </c>
    </row>
    <row r="14455" spans="1:7" x14ac:dyDescent="0.25">
      <c r="A14455" s="52">
        <v>2020</v>
      </c>
      <c r="B14455" s="53" t="str">
        <f t="shared" si="452"/>
        <v>2020_NY51</v>
      </c>
      <c r="C14455" t="s">
        <v>259</v>
      </c>
      <c r="D14455" t="s">
        <v>886</v>
      </c>
      <c r="E14455" s="53" t="str">
        <f t="shared" si="451"/>
        <v>2020_NYSTEUBEN</v>
      </c>
      <c r="F14455">
        <v>510400</v>
      </c>
      <c r="G14455" s="53">
        <f t="array" ref="G14455">SUM(IF(A14455=A$5:A14455,IF(C14455=C$5:C14455,1,0),0))</f>
        <v>51</v>
      </c>
    </row>
    <row r="14456" spans="1:7" x14ac:dyDescent="0.25">
      <c r="A14456" s="52">
        <v>2020</v>
      </c>
      <c r="B14456" s="53" t="str">
        <f t="shared" si="452"/>
        <v>2020_NY52</v>
      </c>
      <c r="C14456" t="s">
        <v>259</v>
      </c>
      <c r="D14456" t="s">
        <v>244</v>
      </c>
      <c r="E14456" s="53" t="str">
        <f t="shared" si="451"/>
        <v>2020_NYSUFFOLK</v>
      </c>
      <c r="F14456">
        <v>765600</v>
      </c>
      <c r="G14456" s="53">
        <f t="array" ref="G14456">SUM(IF(A14456=A$5:A14456,IF(C14456=C$5:C14456,1,0),0))</f>
        <v>52</v>
      </c>
    </row>
    <row r="14457" spans="1:7" x14ac:dyDescent="0.25">
      <c r="A14457" s="52">
        <v>2020</v>
      </c>
      <c r="B14457" s="53" t="str">
        <f t="shared" si="452"/>
        <v>2020_NY53</v>
      </c>
      <c r="C14457" t="s">
        <v>259</v>
      </c>
      <c r="D14457" t="s">
        <v>887</v>
      </c>
      <c r="E14457" s="53" t="str">
        <f t="shared" si="451"/>
        <v>2020_NYSULLIVAN</v>
      </c>
      <c r="F14457">
        <v>510400</v>
      </c>
      <c r="G14457" s="53">
        <f t="array" ref="G14457">SUM(IF(A14457=A$5:A14457,IF(C14457=C$5:C14457,1,0),0))</f>
        <v>53</v>
      </c>
    </row>
    <row r="14458" spans="1:7" x14ac:dyDescent="0.25">
      <c r="A14458" s="52">
        <v>2020</v>
      </c>
      <c r="B14458" s="53" t="str">
        <f t="shared" si="452"/>
        <v>2020_NY54</v>
      </c>
      <c r="C14458" t="s">
        <v>259</v>
      </c>
      <c r="D14458" t="s">
        <v>1452</v>
      </c>
      <c r="E14458" s="53" t="str">
        <f t="shared" si="451"/>
        <v>2020_NYTIOGA</v>
      </c>
      <c r="F14458">
        <v>510400</v>
      </c>
      <c r="G14458" s="53">
        <f t="array" ref="G14458">SUM(IF(A14458=A$5:A14458,IF(C14458=C$5:C14458,1,0),0))</f>
        <v>54</v>
      </c>
    </row>
    <row r="14459" spans="1:7" x14ac:dyDescent="0.25">
      <c r="A14459" s="52">
        <v>2020</v>
      </c>
      <c r="B14459" s="53" t="str">
        <f t="shared" si="452"/>
        <v>2020_NY55</v>
      </c>
      <c r="C14459" t="s">
        <v>259</v>
      </c>
      <c r="D14459" t="s">
        <v>1453</v>
      </c>
      <c r="E14459" s="53" t="str">
        <f t="shared" si="451"/>
        <v>2020_NYTOMPKINS</v>
      </c>
      <c r="F14459">
        <v>510400</v>
      </c>
      <c r="G14459" s="53">
        <f t="array" ref="G14459">SUM(IF(A14459=A$5:A14459,IF(C14459=C$5:C14459,1,0),0))</f>
        <v>55</v>
      </c>
    </row>
    <row r="14460" spans="1:7" x14ac:dyDescent="0.25">
      <c r="A14460" s="52">
        <v>2020</v>
      </c>
      <c r="B14460" s="53" t="str">
        <f t="shared" si="452"/>
        <v>2020_NY56</v>
      </c>
      <c r="C14460" t="s">
        <v>259</v>
      </c>
      <c r="D14460" t="s">
        <v>1454</v>
      </c>
      <c r="E14460" s="53" t="str">
        <f t="shared" si="451"/>
        <v>2020_NYULSTER</v>
      </c>
      <c r="F14460">
        <v>510400</v>
      </c>
      <c r="G14460" s="53">
        <f t="array" ref="G14460">SUM(IF(A14460=A$5:A14460,IF(C14460=C$5:C14460,1,0),0))</f>
        <v>56</v>
      </c>
    </row>
    <row r="14461" spans="1:7" x14ac:dyDescent="0.25">
      <c r="A14461" s="52">
        <v>2020</v>
      </c>
      <c r="B14461" s="53" t="str">
        <f t="shared" si="452"/>
        <v>2020_NY57</v>
      </c>
      <c r="C14461" t="s">
        <v>259</v>
      </c>
      <c r="D14461" t="s">
        <v>336</v>
      </c>
      <c r="E14461" s="53" t="str">
        <f t="shared" si="451"/>
        <v>2020_NYWARREN</v>
      </c>
      <c r="F14461">
        <v>510400</v>
      </c>
      <c r="G14461" s="53">
        <f t="array" ref="G14461">SUM(IF(A14461=A$5:A14461,IF(C14461=C$5:C14461,1,0),0))</f>
        <v>57</v>
      </c>
    </row>
    <row r="14462" spans="1:7" x14ac:dyDescent="0.25">
      <c r="A14462" s="52">
        <v>2020</v>
      </c>
      <c r="B14462" s="53" t="str">
        <f t="shared" si="452"/>
        <v>2020_NY58</v>
      </c>
      <c r="C14462" t="s">
        <v>259</v>
      </c>
      <c r="D14462" t="s">
        <v>125</v>
      </c>
      <c r="E14462" s="53" t="str">
        <f t="shared" si="451"/>
        <v>2020_NYWASHINGTON</v>
      </c>
      <c r="F14462">
        <v>510400</v>
      </c>
      <c r="G14462" s="53">
        <f t="array" ref="G14462">SUM(IF(A14462=A$5:A14462,IF(C14462=C$5:C14462,1,0),0))</f>
        <v>58</v>
      </c>
    </row>
    <row r="14463" spans="1:7" x14ac:dyDescent="0.25">
      <c r="A14463" s="52">
        <v>2020</v>
      </c>
      <c r="B14463" s="53" t="str">
        <f t="shared" si="452"/>
        <v>2020_NY59</v>
      </c>
      <c r="C14463" t="s">
        <v>259</v>
      </c>
      <c r="D14463" t="s">
        <v>770</v>
      </c>
      <c r="E14463" s="53" t="str">
        <f t="shared" si="451"/>
        <v>2020_NYWAYNE</v>
      </c>
      <c r="F14463">
        <v>510400</v>
      </c>
      <c r="G14463" s="53">
        <f t="array" ref="G14463">SUM(IF(A14463=A$5:A14463,IF(C14463=C$5:C14463,1,0),0))</f>
        <v>59</v>
      </c>
    </row>
    <row r="14464" spans="1:7" x14ac:dyDescent="0.25">
      <c r="A14464" s="52">
        <v>2020</v>
      </c>
      <c r="B14464" s="53" t="str">
        <f t="shared" si="452"/>
        <v>2020_NY60</v>
      </c>
      <c r="C14464" t="s">
        <v>259</v>
      </c>
      <c r="D14464" t="s">
        <v>268</v>
      </c>
      <c r="E14464" s="53" t="str">
        <f t="shared" si="451"/>
        <v>2020_NYWESTCHESTER</v>
      </c>
      <c r="F14464">
        <v>765600</v>
      </c>
      <c r="G14464" s="53">
        <f t="array" ref="G14464">SUM(IF(A14464=A$5:A14464,IF(C14464=C$5:C14464,1,0),0))</f>
        <v>60</v>
      </c>
    </row>
    <row r="14465" spans="1:7" x14ac:dyDescent="0.25">
      <c r="A14465" s="52">
        <v>2020</v>
      </c>
      <c r="B14465" s="53" t="str">
        <f t="shared" si="452"/>
        <v>2020_NY61</v>
      </c>
      <c r="C14465" t="s">
        <v>259</v>
      </c>
      <c r="D14465" t="s">
        <v>128</v>
      </c>
      <c r="E14465" s="53" t="str">
        <f t="shared" si="451"/>
        <v>2020_NYWYOMING</v>
      </c>
      <c r="F14465">
        <v>510400</v>
      </c>
      <c r="G14465" s="53">
        <f t="array" ref="G14465">SUM(IF(A14465=A$5:A14465,IF(C14465=C$5:C14465,1,0),0))</f>
        <v>61</v>
      </c>
    </row>
    <row r="14466" spans="1:7" x14ac:dyDescent="0.25">
      <c r="A14466" s="52">
        <v>2020</v>
      </c>
      <c r="B14466" s="53" t="str">
        <f t="shared" si="452"/>
        <v>2020_NY62</v>
      </c>
      <c r="C14466" t="s">
        <v>259</v>
      </c>
      <c r="D14466" t="s">
        <v>1455</v>
      </c>
      <c r="E14466" s="53" t="str">
        <f t="shared" si="451"/>
        <v>2020_NYYATES</v>
      </c>
      <c r="F14466">
        <v>510400</v>
      </c>
      <c r="G14466" s="53">
        <f t="array" ref="G14466">SUM(IF(A14466=A$5:A14466,IF(C14466=C$5:C14466,1,0),0))</f>
        <v>62</v>
      </c>
    </row>
    <row r="14467" spans="1:7" x14ac:dyDescent="0.25">
      <c r="A14467" s="52">
        <v>2020</v>
      </c>
      <c r="B14467" s="53" t="str">
        <f t="shared" si="452"/>
        <v>2020_NC1</v>
      </c>
      <c r="C14467" t="s">
        <v>269</v>
      </c>
      <c r="D14467" t="s">
        <v>1456</v>
      </c>
      <c r="E14467" s="53" t="str">
        <f t="shared" si="451"/>
        <v>2020_NCALAMANCE</v>
      </c>
      <c r="F14467">
        <v>510400</v>
      </c>
      <c r="G14467" s="53">
        <f t="array" ref="G14467">SUM(IF(A14467=A$5:A14467,IF(C14467=C$5:C14467,1,0),0))</f>
        <v>1</v>
      </c>
    </row>
    <row r="14468" spans="1:7" x14ac:dyDescent="0.25">
      <c r="A14468" s="52">
        <v>2020</v>
      </c>
      <c r="B14468" s="53" t="str">
        <f t="shared" si="452"/>
        <v>2020_NC2</v>
      </c>
      <c r="C14468" t="s">
        <v>269</v>
      </c>
      <c r="D14468" t="s">
        <v>806</v>
      </c>
      <c r="E14468" s="53" t="str">
        <f t="shared" si="451"/>
        <v>2020_NCALEXANDER</v>
      </c>
      <c r="F14468">
        <v>510400</v>
      </c>
      <c r="G14468" s="53">
        <f t="array" ref="G14468">SUM(IF(A14468=A$5:A14468,IF(C14468=C$5:C14468,1,0),0))</f>
        <v>2</v>
      </c>
    </row>
    <row r="14469" spans="1:7" x14ac:dyDescent="0.25">
      <c r="A14469" s="52">
        <v>2020</v>
      </c>
      <c r="B14469" s="53" t="str">
        <f t="shared" si="452"/>
        <v>2020_NC3</v>
      </c>
      <c r="C14469" t="s">
        <v>269</v>
      </c>
      <c r="D14469" t="s">
        <v>1457</v>
      </c>
      <c r="E14469" s="53" t="str">
        <f t="shared" si="451"/>
        <v>2020_NCALLEGHANY</v>
      </c>
      <c r="F14469">
        <v>510400</v>
      </c>
      <c r="G14469" s="53">
        <f t="array" ref="G14469">SUM(IF(A14469=A$5:A14469,IF(C14469=C$5:C14469,1,0),0))</f>
        <v>3</v>
      </c>
    </row>
    <row r="14470" spans="1:7" x14ac:dyDescent="0.25">
      <c r="A14470" s="52">
        <v>2020</v>
      </c>
      <c r="B14470" s="53" t="str">
        <f t="shared" si="452"/>
        <v>2020_NC4</v>
      </c>
      <c r="C14470" t="s">
        <v>269</v>
      </c>
      <c r="D14470" t="s">
        <v>1458</v>
      </c>
      <c r="E14470" s="53" t="str">
        <f t="shared" ref="E14470:E14533" si="453">A14470&amp;"_"&amp;C14470&amp;D14470</f>
        <v>2020_NCANSON</v>
      </c>
      <c r="F14470">
        <v>510400</v>
      </c>
      <c r="G14470" s="53">
        <f t="array" ref="G14470">SUM(IF(A14470=A$5:A14470,IF(C14470=C$5:C14470,1,0),0))</f>
        <v>4</v>
      </c>
    </row>
    <row r="14471" spans="1:7" x14ac:dyDescent="0.25">
      <c r="A14471" s="52">
        <v>2020</v>
      </c>
      <c r="B14471" s="53" t="str">
        <f t="shared" si="452"/>
        <v>2020_NC5</v>
      </c>
      <c r="C14471" t="s">
        <v>269</v>
      </c>
      <c r="D14471" t="s">
        <v>1459</v>
      </c>
      <c r="E14471" s="53" t="str">
        <f t="shared" si="453"/>
        <v>2020_NCASHE</v>
      </c>
      <c r="F14471">
        <v>510400</v>
      </c>
      <c r="G14471" s="53">
        <f t="array" ref="G14471">SUM(IF(A14471=A$5:A14471,IF(C14471=C$5:C14471,1,0),0))</f>
        <v>5</v>
      </c>
    </row>
    <row r="14472" spans="1:7" x14ac:dyDescent="0.25">
      <c r="A14472" s="52">
        <v>2020</v>
      </c>
      <c r="B14472" s="53" t="str">
        <f t="shared" si="452"/>
        <v>2020_NC6</v>
      </c>
      <c r="C14472" t="s">
        <v>269</v>
      </c>
      <c r="D14472" t="s">
        <v>1460</v>
      </c>
      <c r="E14472" s="53" t="str">
        <f t="shared" si="453"/>
        <v>2020_NCAVERY</v>
      </c>
      <c r="F14472">
        <v>510400</v>
      </c>
      <c r="G14472" s="53">
        <f t="array" ref="G14472">SUM(IF(A14472=A$5:A14472,IF(C14472=C$5:C14472,1,0),0))</f>
        <v>6</v>
      </c>
    </row>
    <row r="14473" spans="1:7" x14ac:dyDescent="0.25">
      <c r="A14473" s="52">
        <v>2020</v>
      </c>
      <c r="B14473" s="53" t="str">
        <f t="shared" si="452"/>
        <v>2020_NC7</v>
      </c>
      <c r="C14473" t="s">
        <v>269</v>
      </c>
      <c r="D14473" t="s">
        <v>1461</v>
      </c>
      <c r="E14473" s="53" t="str">
        <f t="shared" si="453"/>
        <v>2020_NCBEAUFORT</v>
      </c>
      <c r="F14473">
        <v>510400</v>
      </c>
      <c r="G14473" s="53">
        <f t="array" ref="G14473">SUM(IF(A14473=A$5:A14473,IF(C14473=C$5:C14473,1,0),0))</f>
        <v>7</v>
      </c>
    </row>
    <row r="14474" spans="1:7" x14ac:dyDescent="0.25">
      <c r="A14474" s="52">
        <v>2020</v>
      </c>
      <c r="B14474" s="53" t="str">
        <f t="shared" si="452"/>
        <v>2020_NC8</v>
      </c>
      <c r="C14474" t="s">
        <v>269</v>
      </c>
      <c r="D14474" t="s">
        <v>1462</v>
      </c>
      <c r="E14474" s="53" t="str">
        <f t="shared" si="453"/>
        <v>2020_NCBERTIE</v>
      </c>
      <c r="F14474">
        <v>510400</v>
      </c>
      <c r="G14474" s="53">
        <f t="array" ref="G14474">SUM(IF(A14474=A$5:A14474,IF(C14474=C$5:C14474,1,0),0))</f>
        <v>8</v>
      </c>
    </row>
    <row r="14475" spans="1:7" x14ac:dyDescent="0.25">
      <c r="A14475" s="52">
        <v>2020</v>
      </c>
      <c r="B14475" s="53" t="str">
        <f t="shared" si="452"/>
        <v>2020_NC9</v>
      </c>
      <c r="C14475" t="s">
        <v>269</v>
      </c>
      <c r="D14475" t="s">
        <v>1463</v>
      </c>
      <c r="E14475" s="53" t="str">
        <f t="shared" si="453"/>
        <v>2020_NCBLADEN</v>
      </c>
      <c r="F14475">
        <v>510400</v>
      </c>
      <c r="G14475" s="53">
        <f t="array" ref="G14475">SUM(IF(A14475=A$5:A14475,IF(C14475=C$5:C14475,1,0),0))</f>
        <v>9</v>
      </c>
    </row>
    <row r="14476" spans="1:7" x14ac:dyDescent="0.25">
      <c r="A14476" s="52">
        <v>2020</v>
      </c>
      <c r="B14476" s="53" t="str">
        <f t="shared" si="452"/>
        <v>2020_NC10</v>
      </c>
      <c r="C14476" t="s">
        <v>269</v>
      </c>
      <c r="D14476" t="s">
        <v>1464</v>
      </c>
      <c r="E14476" s="53" t="str">
        <f t="shared" si="453"/>
        <v>2020_NCBRUNSWICK</v>
      </c>
      <c r="F14476">
        <v>510400</v>
      </c>
      <c r="G14476" s="53">
        <f t="array" ref="G14476">SUM(IF(A14476=A$5:A14476,IF(C14476=C$5:C14476,1,0),0))</f>
        <v>10</v>
      </c>
    </row>
    <row r="14477" spans="1:7" x14ac:dyDescent="0.25">
      <c r="A14477" s="52">
        <v>2020</v>
      </c>
      <c r="B14477" s="53" t="str">
        <f t="shared" si="452"/>
        <v>2020_NC11</v>
      </c>
      <c r="C14477" t="s">
        <v>269</v>
      </c>
      <c r="D14477" t="s">
        <v>1465</v>
      </c>
      <c r="E14477" s="53" t="str">
        <f t="shared" si="453"/>
        <v>2020_NCBUNCOMBE</v>
      </c>
      <c r="F14477">
        <v>510400</v>
      </c>
      <c r="G14477" s="53">
        <f t="array" ref="G14477">SUM(IF(A14477=A$5:A14477,IF(C14477=C$5:C14477,1,0),0))</f>
        <v>11</v>
      </c>
    </row>
    <row r="14478" spans="1:7" x14ac:dyDescent="0.25">
      <c r="A14478" s="52">
        <v>2020</v>
      </c>
      <c r="B14478" s="53" t="str">
        <f t="shared" si="452"/>
        <v>2020_NC12</v>
      </c>
      <c r="C14478" t="s">
        <v>269</v>
      </c>
      <c r="D14478" t="s">
        <v>685</v>
      </c>
      <c r="E14478" s="53" t="str">
        <f t="shared" si="453"/>
        <v>2020_NCBURKE</v>
      </c>
      <c r="F14478">
        <v>510400</v>
      </c>
      <c r="G14478" s="53">
        <f t="array" ref="G14478">SUM(IF(A14478=A$5:A14478,IF(C14478=C$5:C14478,1,0),0))</f>
        <v>12</v>
      </c>
    </row>
    <row r="14479" spans="1:7" x14ac:dyDescent="0.25">
      <c r="A14479" s="52">
        <v>2020</v>
      </c>
      <c r="B14479" s="53" t="str">
        <f t="shared" si="452"/>
        <v>2020_NC13</v>
      </c>
      <c r="C14479" t="s">
        <v>269</v>
      </c>
      <c r="D14479" t="s">
        <v>1466</v>
      </c>
      <c r="E14479" s="53" t="str">
        <f t="shared" si="453"/>
        <v>2020_NCCABARRUS</v>
      </c>
      <c r="F14479">
        <v>510400</v>
      </c>
      <c r="G14479" s="53">
        <f t="array" ref="G14479">SUM(IF(A14479=A$5:A14479,IF(C14479=C$5:C14479,1,0),0))</f>
        <v>13</v>
      </c>
    </row>
    <row r="14480" spans="1:7" x14ac:dyDescent="0.25">
      <c r="A14480" s="52">
        <v>2020</v>
      </c>
      <c r="B14480" s="53" t="str">
        <f t="shared" si="452"/>
        <v>2020_NC14</v>
      </c>
      <c r="C14480" t="s">
        <v>269</v>
      </c>
      <c r="D14480" t="s">
        <v>1011</v>
      </c>
      <c r="E14480" s="53" t="str">
        <f t="shared" si="453"/>
        <v>2020_NCCALDWELL</v>
      </c>
      <c r="F14480">
        <v>510400</v>
      </c>
      <c r="G14480" s="53">
        <f t="array" ref="G14480">SUM(IF(A14480=A$5:A14480,IF(C14480=C$5:C14480,1,0),0))</f>
        <v>14</v>
      </c>
    </row>
    <row r="14481" spans="1:7" x14ac:dyDescent="0.25">
      <c r="A14481" s="52">
        <v>2020</v>
      </c>
      <c r="B14481" s="53" t="str">
        <f t="shared" si="452"/>
        <v>2020_NC15</v>
      </c>
      <c r="C14481" t="s">
        <v>269</v>
      </c>
      <c r="D14481" t="s">
        <v>270</v>
      </c>
      <c r="E14481" s="53" t="str">
        <f t="shared" si="453"/>
        <v>2020_NCCAMDEN</v>
      </c>
      <c r="F14481">
        <v>625500</v>
      </c>
      <c r="G14481" s="53">
        <f t="array" ref="G14481">SUM(IF(A14481=A$5:A14481,IF(C14481=C$5:C14481,1,0),0))</f>
        <v>15</v>
      </c>
    </row>
    <row r="14482" spans="1:7" x14ac:dyDescent="0.25">
      <c r="A14482" s="52">
        <v>2020</v>
      </c>
      <c r="B14482" s="53" t="str">
        <f t="shared" si="452"/>
        <v>2020_NC16</v>
      </c>
      <c r="C14482" t="s">
        <v>269</v>
      </c>
      <c r="D14482" t="s">
        <v>1467</v>
      </c>
      <c r="E14482" s="53" t="str">
        <f t="shared" si="453"/>
        <v>2020_NCCARTERET</v>
      </c>
      <c r="F14482">
        <v>510400</v>
      </c>
      <c r="G14482" s="53">
        <f t="array" ref="G14482">SUM(IF(A14482=A$5:A14482,IF(C14482=C$5:C14482,1,0),0))</f>
        <v>16</v>
      </c>
    </row>
    <row r="14483" spans="1:7" x14ac:dyDescent="0.25">
      <c r="A14483" s="52">
        <v>2020</v>
      </c>
      <c r="B14483" s="53" t="str">
        <f t="shared" si="452"/>
        <v>2020_NC17</v>
      </c>
      <c r="C14483" t="s">
        <v>269</v>
      </c>
      <c r="D14483" t="s">
        <v>1468</v>
      </c>
      <c r="E14483" s="53" t="str">
        <f t="shared" si="453"/>
        <v>2020_NCCASWELL</v>
      </c>
      <c r="F14483">
        <v>510400</v>
      </c>
      <c r="G14483" s="53">
        <f t="array" ref="G14483">SUM(IF(A14483=A$5:A14483,IF(C14483=C$5:C14483,1,0),0))</f>
        <v>17</v>
      </c>
    </row>
    <row r="14484" spans="1:7" x14ac:dyDescent="0.25">
      <c r="A14484" s="52">
        <v>2020</v>
      </c>
      <c r="B14484" s="53" t="str">
        <f t="shared" si="452"/>
        <v>2020_NC18</v>
      </c>
      <c r="C14484" t="s">
        <v>269</v>
      </c>
      <c r="D14484" t="s">
        <v>1469</v>
      </c>
      <c r="E14484" s="53" t="str">
        <f t="shared" si="453"/>
        <v>2020_NCCATAWBA</v>
      </c>
      <c r="F14484">
        <v>510400</v>
      </c>
      <c r="G14484" s="53">
        <f t="array" ref="G14484">SUM(IF(A14484=A$5:A14484,IF(C14484=C$5:C14484,1,0),0))</f>
        <v>18</v>
      </c>
    </row>
    <row r="14485" spans="1:7" x14ac:dyDescent="0.25">
      <c r="A14485" s="52">
        <v>2020</v>
      </c>
      <c r="B14485" s="53" t="str">
        <f t="shared" si="452"/>
        <v>2020_NC19</v>
      </c>
      <c r="C14485" t="s">
        <v>269</v>
      </c>
      <c r="D14485" t="s">
        <v>690</v>
      </c>
      <c r="E14485" s="53" t="str">
        <f t="shared" si="453"/>
        <v>2020_NCCHATHAM</v>
      </c>
      <c r="F14485">
        <v>510400</v>
      </c>
      <c r="G14485" s="53">
        <f t="array" ref="G14485">SUM(IF(A14485=A$5:A14485,IF(C14485=C$5:C14485,1,0),0))</f>
        <v>19</v>
      </c>
    </row>
    <row r="14486" spans="1:7" x14ac:dyDescent="0.25">
      <c r="A14486" s="52">
        <v>2020</v>
      </c>
      <c r="B14486" s="53" t="str">
        <f t="shared" si="452"/>
        <v>2020_NC20</v>
      </c>
      <c r="C14486" t="s">
        <v>269</v>
      </c>
      <c r="D14486" t="s">
        <v>436</v>
      </c>
      <c r="E14486" s="53" t="str">
        <f t="shared" si="453"/>
        <v>2020_NCCHEROKEE</v>
      </c>
      <c r="F14486">
        <v>510400</v>
      </c>
      <c r="G14486" s="53">
        <f t="array" ref="G14486">SUM(IF(A14486=A$5:A14486,IF(C14486=C$5:C14486,1,0),0))</f>
        <v>20</v>
      </c>
    </row>
    <row r="14487" spans="1:7" x14ac:dyDescent="0.25">
      <c r="A14487" s="52">
        <v>2020</v>
      </c>
      <c r="B14487" s="53" t="str">
        <f t="shared" si="452"/>
        <v>2020_NC21</v>
      </c>
      <c r="C14487" t="s">
        <v>269</v>
      </c>
      <c r="D14487" t="s">
        <v>1470</v>
      </c>
      <c r="E14487" s="53" t="str">
        <f t="shared" si="453"/>
        <v>2020_NCCHOWAN</v>
      </c>
      <c r="F14487">
        <v>510400</v>
      </c>
      <c r="G14487" s="53">
        <f t="array" ref="G14487">SUM(IF(A14487=A$5:A14487,IF(C14487=C$5:C14487,1,0),0))</f>
        <v>21</v>
      </c>
    </row>
    <row r="14488" spans="1:7" x14ac:dyDescent="0.25">
      <c r="A14488" s="52">
        <v>2020</v>
      </c>
      <c r="B14488" s="53" t="str">
        <f t="shared" si="452"/>
        <v>2020_NC22</v>
      </c>
      <c r="C14488" t="s">
        <v>269</v>
      </c>
      <c r="D14488" t="s">
        <v>439</v>
      </c>
      <c r="E14488" s="53" t="str">
        <f t="shared" si="453"/>
        <v>2020_NCCLAY</v>
      </c>
      <c r="F14488">
        <v>510400</v>
      </c>
      <c r="G14488" s="53">
        <f t="array" ref="G14488">SUM(IF(A14488=A$5:A14488,IF(C14488=C$5:C14488,1,0),0))</f>
        <v>22</v>
      </c>
    </row>
    <row r="14489" spans="1:7" x14ac:dyDescent="0.25">
      <c r="A14489" s="52">
        <v>2020</v>
      </c>
      <c r="B14489" s="53" t="str">
        <f t="shared" si="452"/>
        <v>2020_NC23</v>
      </c>
      <c r="C14489" t="s">
        <v>269</v>
      </c>
      <c r="D14489" t="s">
        <v>508</v>
      </c>
      <c r="E14489" s="53" t="str">
        <f t="shared" si="453"/>
        <v>2020_NCCLEVELAND</v>
      </c>
      <c r="F14489">
        <v>510400</v>
      </c>
      <c r="G14489" s="53">
        <f t="array" ref="G14489">SUM(IF(A14489=A$5:A14489,IF(C14489=C$5:C14489,1,0),0))</f>
        <v>23</v>
      </c>
    </row>
    <row r="14490" spans="1:7" x14ac:dyDescent="0.25">
      <c r="A14490" s="52">
        <v>2020</v>
      </c>
      <c r="B14490" s="53" t="str">
        <f t="shared" si="452"/>
        <v>2020_NC24</v>
      </c>
      <c r="C14490" t="s">
        <v>269</v>
      </c>
      <c r="D14490" t="s">
        <v>1471</v>
      </c>
      <c r="E14490" s="53" t="str">
        <f t="shared" si="453"/>
        <v>2020_NCCOLUMBUS</v>
      </c>
      <c r="F14490">
        <v>510400</v>
      </c>
      <c r="G14490" s="53">
        <f t="array" ref="G14490">SUM(IF(A14490=A$5:A14490,IF(C14490=C$5:C14490,1,0),0))</f>
        <v>24</v>
      </c>
    </row>
    <row r="14491" spans="1:7" x14ac:dyDescent="0.25">
      <c r="A14491" s="52">
        <v>2020</v>
      </c>
      <c r="B14491" s="53" t="str">
        <f t="shared" si="452"/>
        <v>2020_NC25</v>
      </c>
      <c r="C14491" t="s">
        <v>269</v>
      </c>
      <c r="D14491" t="s">
        <v>1472</v>
      </c>
      <c r="E14491" s="53" t="str">
        <f t="shared" si="453"/>
        <v>2020_NCCRAVEN</v>
      </c>
      <c r="F14491">
        <v>510400</v>
      </c>
      <c r="G14491" s="53">
        <f t="array" ref="G14491">SUM(IF(A14491=A$5:A14491,IF(C14491=C$5:C14491,1,0),0))</f>
        <v>25</v>
      </c>
    </row>
    <row r="14492" spans="1:7" x14ac:dyDescent="0.25">
      <c r="A14492" s="52">
        <v>2020</v>
      </c>
      <c r="B14492" s="53" t="str">
        <f t="shared" si="452"/>
        <v>2020_NC26</v>
      </c>
      <c r="C14492" t="s">
        <v>269</v>
      </c>
      <c r="D14492" t="s">
        <v>310</v>
      </c>
      <c r="E14492" s="53" t="str">
        <f t="shared" si="453"/>
        <v>2020_NCCUMBERLAND</v>
      </c>
      <c r="F14492">
        <v>510400</v>
      </c>
      <c r="G14492" s="53">
        <f t="array" ref="G14492">SUM(IF(A14492=A$5:A14492,IF(C14492=C$5:C14492,1,0),0))</f>
        <v>26</v>
      </c>
    </row>
    <row r="14493" spans="1:7" x14ac:dyDescent="0.25">
      <c r="A14493" s="52">
        <v>2020</v>
      </c>
      <c r="B14493" s="53" t="str">
        <f t="shared" si="452"/>
        <v>2020_NC27</v>
      </c>
      <c r="C14493" t="s">
        <v>269</v>
      </c>
      <c r="D14493" t="s">
        <v>271</v>
      </c>
      <c r="E14493" s="53" t="str">
        <f t="shared" si="453"/>
        <v>2020_NCCURRITUCK</v>
      </c>
      <c r="F14493">
        <v>510400</v>
      </c>
      <c r="G14493" s="53">
        <f t="array" ref="G14493">SUM(IF(A14493=A$5:A14493,IF(C14493=C$5:C14493,1,0),0))</f>
        <v>27</v>
      </c>
    </row>
    <row r="14494" spans="1:7" x14ac:dyDescent="0.25">
      <c r="A14494" s="52">
        <v>2020</v>
      </c>
      <c r="B14494" s="53" t="str">
        <f t="shared" si="452"/>
        <v>2020_NC28</v>
      </c>
      <c r="C14494" t="s">
        <v>269</v>
      </c>
      <c r="D14494" t="s">
        <v>1473</v>
      </c>
      <c r="E14494" s="53" t="str">
        <f t="shared" si="453"/>
        <v>2020_NCDARE</v>
      </c>
      <c r="F14494">
        <v>510400</v>
      </c>
      <c r="G14494" s="53">
        <f t="array" ref="G14494">SUM(IF(A14494=A$5:A14494,IF(C14494=C$5:C14494,1,0),0))</f>
        <v>28</v>
      </c>
    </row>
    <row r="14495" spans="1:7" x14ac:dyDescent="0.25">
      <c r="A14495" s="52">
        <v>2020</v>
      </c>
      <c r="B14495" s="53" t="str">
        <f t="shared" si="452"/>
        <v>2020_NC29</v>
      </c>
      <c r="C14495" t="s">
        <v>269</v>
      </c>
      <c r="D14495" t="s">
        <v>285</v>
      </c>
      <c r="E14495" s="53" t="str">
        <f t="shared" si="453"/>
        <v>2020_NCDAVIDSON</v>
      </c>
      <c r="F14495">
        <v>510400</v>
      </c>
      <c r="G14495" s="53">
        <f t="array" ref="G14495">SUM(IF(A14495=A$5:A14495,IF(C14495=C$5:C14495,1,0),0))</f>
        <v>29</v>
      </c>
    </row>
    <row r="14496" spans="1:7" x14ac:dyDescent="0.25">
      <c r="A14496" s="52">
        <v>2020</v>
      </c>
      <c r="B14496" s="53" t="str">
        <f t="shared" si="452"/>
        <v>2020_NC30</v>
      </c>
      <c r="C14496" t="s">
        <v>269</v>
      </c>
      <c r="D14496" t="s">
        <v>1474</v>
      </c>
      <c r="E14496" s="53" t="str">
        <f t="shared" si="453"/>
        <v>2020_NCDAVIE</v>
      </c>
      <c r="F14496">
        <v>510400</v>
      </c>
      <c r="G14496" s="53">
        <f t="array" ref="G14496">SUM(IF(A14496=A$5:A14496,IF(C14496=C$5:C14496,1,0),0))</f>
        <v>30</v>
      </c>
    </row>
    <row r="14497" spans="1:7" x14ac:dyDescent="0.25">
      <c r="A14497" s="52">
        <v>2020</v>
      </c>
      <c r="B14497" s="53" t="str">
        <f t="shared" si="452"/>
        <v>2020_NC31</v>
      </c>
      <c r="C14497" t="s">
        <v>269</v>
      </c>
      <c r="D14497" t="s">
        <v>1475</v>
      </c>
      <c r="E14497" s="53" t="str">
        <f t="shared" si="453"/>
        <v>2020_NCDUPLIN</v>
      </c>
      <c r="F14497">
        <v>510400</v>
      </c>
      <c r="G14497" s="53">
        <f t="array" ref="G14497">SUM(IF(A14497=A$5:A14497,IF(C14497=C$5:C14497,1,0),0))</f>
        <v>31</v>
      </c>
    </row>
    <row r="14498" spans="1:7" x14ac:dyDescent="0.25">
      <c r="A14498" s="52">
        <v>2020</v>
      </c>
      <c r="B14498" s="53" t="str">
        <f t="shared" ref="B14498:B14561" si="454">A14498&amp;"_"&amp;C14498&amp;G14498</f>
        <v>2020_NC32</v>
      </c>
      <c r="C14498" t="s">
        <v>269</v>
      </c>
      <c r="D14498" t="s">
        <v>1476</v>
      </c>
      <c r="E14498" s="53" t="str">
        <f t="shared" si="453"/>
        <v>2020_NCDURHAM</v>
      </c>
      <c r="F14498">
        <v>510400</v>
      </c>
      <c r="G14498" s="53">
        <f t="array" ref="G14498">SUM(IF(A14498=A$5:A14498,IF(C14498=C$5:C14498,1,0),0))</f>
        <v>32</v>
      </c>
    </row>
    <row r="14499" spans="1:7" x14ac:dyDescent="0.25">
      <c r="A14499" s="52">
        <v>2020</v>
      </c>
      <c r="B14499" s="53" t="str">
        <f t="shared" si="454"/>
        <v>2020_NC33</v>
      </c>
      <c r="C14499" t="s">
        <v>269</v>
      </c>
      <c r="D14499" t="s">
        <v>1477</v>
      </c>
      <c r="E14499" s="53" t="str">
        <f t="shared" si="453"/>
        <v>2020_NCEDGECOMBE</v>
      </c>
      <c r="F14499">
        <v>510400</v>
      </c>
      <c r="G14499" s="53">
        <f t="array" ref="G14499">SUM(IF(A14499=A$5:A14499,IF(C14499=C$5:C14499,1,0),0))</f>
        <v>33</v>
      </c>
    </row>
    <row r="14500" spans="1:7" x14ac:dyDescent="0.25">
      <c r="A14500" s="52">
        <v>2020</v>
      </c>
      <c r="B14500" s="53" t="str">
        <f t="shared" si="454"/>
        <v>2020_NC34</v>
      </c>
      <c r="C14500" t="s">
        <v>269</v>
      </c>
      <c r="D14500" t="s">
        <v>714</v>
      </c>
      <c r="E14500" s="53" t="str">
        <f t="shared" si="453"/>
        <v>2020_NCFORSYTH</v>
      </c>
      <c r="F14500">
        <v>510400</v>
      </c>
      <c r="G14500" s="53">
        <f t="array" ref="G14500">SUM(IF(A14500=A$5:A14500,IF(C14500=C$5:C14500,1,0),0))</f>
        <v>34</v>
      </c>
    </row>
    <row r="14501" spans="1:7" x14ac:dyDescent="0.25">
      <c r="A14501" s="52">
        <v>2020</v>
      </c>
      <c r="B14501" s="53" t="str">
        <f t="shared" si="454"/>
        <v>2020_NC35</v>
      </c>
      <c r="C14501" t="s">
        <v>269</v>
      </c>
      <c r="D14501" t="s">
        <v>455</v>
      </c>
      <c r="E14501" s="53" t="str">
        <f t="shared" si="453"/>
        <v>2020_NCFRANKLIN</v>
      </c>
      <c r="F14501">
        <v>510400</v>
      </c>
      <c r="G14501" s="53">
        <f t="array" ref="G14501">SUM(IF(A14501=A$5:A14501,IF(C14501=C$5:C14501,1,0),0))</f>
        <v>35</v>
      </c>
    </row>
    <row r="14502" spans="1:7" x14ac:dyDescent="0.25">
      <c r="A14502" s="52">
        <v>2020</v>
      </c>
      <c r="B14502" s="53" t="str">
        <f t="shared" si="454"/>
        <v>2020_NC36</v>
      </c>
      <c r="C14502" t="s">
        <v>269</v>
      </c>
      <c r="D14502" t="s">
        <v>1478</v>
      </c>
      <c r="E14502" s="53" t="str">
        <f t="shared" si="453"/>
        <v>2020_NCGASTON</v>
      </c>
      <c r="F14502">
        <v>510400</v>
      </c>
      <c r="G14502" s="53">
        <f t="array" ref="G14502">SUM(IF(A14502=A$5:A14502,IF(C14502=C$5:C14502,1,0),0))</f>
        <v>36</v>
      </c>
    </row>
    <row r="14503" spans="1:7" x14ac:dyDescent="0.25">
      <c r="A14503" s="52">
        <v>2020</v>
      </c>
      <c r="B14503" s="53" t="str">
        <f t="shared" si="454"/>
        <v>2020_NC37</v>
      </c>
      <c r="C14503" t="s">
        <v>269</v>
      </c>
      <c r="D14503" t="s">
        <v>272</v>
      </c>
      <c r="E14503" s="53" t="str">
        <f t="shared" si="453"/>
        <v>2020_NCGATES</v>
      </c>
      <c r="F14503">
        <v>510400</v>
      </c>
      <c r="G14503" s="53">
        <f t="array" ref="G14503">SUM(IF(A14503=A$5:A14503,IF(C14503=C$5:C14503,1,0),0))</f>
        <v>37</v>
      </c>
    </row>
    <row r="14504" spans="1:7" x14ac:dyDescent="0.25">
      <c r="A14504" s="52">
        <v>2020</v>
      </c>
      <c r="B14504" s="53" t="str">
        <f t="shared" si="454"/>
        <v>2020_NC38</v>
      </c>
      <c r="C14504" t="s">
        <v>269</v>
      </c>
      <c r="D14504" t="s">
        <v>491</v>
      </c>
      <c r="E14504" s="53" t="str">
        <f t="shared" si="453"/>
        <v>2020_NCGRAHAM</v>
      </c>
      <c r="F14504">
        <v>510400</v>
      </c>
      <c r="G14504" s="53">
        <f t="array" ref="G14504">SUM(IF(A14504=A$5:A14504,IF(C14504=C$5:C14504,1,0),0))</f>
        <v>38</v>
      </c>
    </row>
    <row r="14505" spans="1:7" x14ac:dyDescent="0.25">
      <c r="A14505" s="52">
        <v>2020</v>
      </c>
      <c r="B14505" s="53" t="str">
        <f t="shared" si="454"/>
        <v>2020_NC39</v>
      </c>
      <c r="C14505" t="s">
        <v>269</v>
      </c>
      <c r="D14505" t="s">
        <v>1479</v>
      </c>
      <c r="E14505" s="53" t="str">
        <f t="shared" si="453"/>
        <v>2020_NCGRANVILLE</v>
      </c>
      <c r="F14505">
        <v>510400</v>
      </c>
      <c r="G14505" s="53">
        <f t="array" ref="G14505">SUM(IF(A14505=A$5:A14505,IF(C14505=C$5:C14505,1,0),0))</f>
        <v>39</v>
      </c>
    </row>
    <row r="14506" spans="1:7" x14ac:dyDescent="0.25">
      <c r="A14506" s="52">
        <v>2020</v>
      </c>
      <c r="B14506" s="53" t="str">
        <f t="shared" si="454"/>
        <v>2020_NC40</v>
      </c>
      <c r="C14506" t="s">
        <v>269</v>
      </c>
      <c r="D14506" t="s">
        <v>212</v>
      </c>
      <c r="E14506" s="53" t="str">
        <f t="shared" si="453"/>
        <v>2020_NCGREENE</v>
      </c>
      <c r="F14506">
        <v>510400</v>
      </c>
      <c r="G14506" s="53">
        <f t="array" ref="G14506">SUM(IF(A14506=A$5:A14506,IF(C14506=C$5:C14506,1,0),0))</f>
        <v>40</v>
      </c>
    </row>
    <row r="14507" spans="1:7" x14ac:dyDescent="0.25">
      <c r="A14507" s="52">
        <v>2020</v>
      </c>
      <c r="B14507" s="53" t="str">
        <f t="shared" si="454"/>
        <v>2020_NC41</v>
      </c>
      <c r="C14507" t="s">
        <v>269</v>
      </c>
      <c r="D14507" t="s">
        <v>1480</v>
      </c>
      <c r="E14507" s="53" t="str">
        <f t="shared" si="453"/>
        <v>2020_NCGUILFORD</v>
      </c>
      <c r="F14507">
        <v>510400</v>
      </c>
      <c r="G14507" s="53">
        <f t="array" ref="G14507">SUM(IF(A14507=A$5:A14507,IF(C14507=C$5:C14507,1,0),0))</f>
        <v>41</v>
      </c>
    </row>
    <row r="14508" spans="1:7" x14ac:dyDescent="0.25">
      <c r="A14508" s="52">
        <v>2020</v>
      </c>
      <c r="B14508" s="53" t="str">
        <f t="shared" si="454"/>
        <v>2020_NC42</v>
      </c>
      <c r="C14508" t="s">
        <v>269</v>
      </c>
      <c r="D14508" t="s">
        <v>1481</v>
      </c>
      <c r="E14508" s="53" t="str">
        <f t="shared" si="453"/>
        <v>2020_NCHALIFAX</v>
      </c>
      <c r="F14508">
        <v>510400</v>
      </c>
      <c r="G14508" s="53">
        <f t="array" ref="G14508">SUM(IF(A14508=A$5:A14508,IF(C14508=C$5:C14508,1,0),0))</f>
        <v>42</v>
      </c>
    </row>
    <row r="14509" spans="1:7" x14ac:dyDescent="0.25">
      <c r="A14509" s="52">
        <v>2020</v>
      </c>
      <c r="B14509" s="53" t="str">
        <f t="shared" si="454"/>
        <v>2020_NC43</v>
      </c>
      <c r="C14509" t="s">
        <v>269</v>
      </c>
      <c r="D14509" t="s">
        <v>1482</v>
      </c>
      <c r="E14509" s="53" t="str">
        <f t="shared" si="453"/>
        <v>2020_NCHARNETT</v>
      </c>
      <c r="F14509">
        <v>510400</v>
      </c>
      <c r="G14509" s="53">
        <f t="array" ref="G14509">SUM(IF(A14509=A$5:A14509,IF(C14509=C$5:C14509,1,0),0))</f>
        <v>43</v>
      </c>
    </row>
    <row r="14510" spans="1:7" x14ac:dyDescent="0.25">
      <c r="A14510" s="52">
        <v>2020</v>
      </c>
      <c r="B14510" s="53" t="str">
        <f t="shared" si="454"/>
        <v>2020_NC44</v>
      </c>
      <c r="C14510" t="s">
        <v>269</v>
      </c>
      <c r="D14510" t="s">
        <v>1483</v>
      </c>
      <c r="E14510" s="53" t="str">
        <f t="shared" si="453"/>
        <v>2020_NCHAYWOOD</v>
      </c>
      <c r="F14510">
        <v>510400</v>
      </c>
      <c r="G14510" s="53">
        <f t="array" ref="G14510">SUM(IF(A14510=A$5:A14510,IF(C14510=C$5:C14510,1,0),0))</f>
        <v>44</v>
      </c>
    </row>
    <row r="14511" spans="1:7" x14ac:dyDescent="0.25">
      <c r="A14511" s="52">
        <v>2020</v>
      </c>
      <c r="B14511" s="53" t="str">
        <f t="shared" si="454"/>
        <v>2020_NC45</v>
      </c>
      <c r="C14511" t="s">
        <v>269</v>
      </c>
      <c r="D14511" t="s">
        <v>823</v>
      </c>
      <c r="E14511" s="53" t="str">
        <f t="shared" si="453"/>
        <v>2020_NCHENDERSON</v>
      </c>
      <c r="F14511">
        <v>510400</v>
      </c>
      <c r="G14511" s="53">
        <f t="array" ref="G14511">SUM(IF(A14511=A$5:A14511,IF(C14511=C$5:C14511,1,0),0))</f>
        <v>45</v>
      </c>
    </row>
    <row r="14512" spans="1:7" x14ac:dyDescent="0.25">
      <c r="A14512" s="52">
        <v>2020</v>
      </c>
      <c r="B14512" s="53" t="str">
        <f t="shared" si="454"/>
        <v>2020_NC46</v>
      </c>
      <c r="C14512" t="s">
        <v>269</v>
      </c>
      <c r="D14512" t="s">
        <v>1484</v>
      </c>
      <c r="E14512" s="53" t="str">
        <f t="shared" si="453"/>
        <v>2020_NCHERTFORD</v>
      </c>
      <c r="F14512">
        <v>510400</v>
      </c>
      <c r="G14512" s="53">
        <f t="array" ref="G14512">SUM(IF(A14512=A$5:A14512,IF(C14512=C$5:C14512,1,0),0))</f>
        <v>46</v>
      </c>
    </row>
    <row r="14513" spans="1:7" x14ac:dyDescent="0.25">
      <c r="A14513" s="52">
        <v>2020</v>
      </c>
      <c r="B14513" s="53" t="str">
        <f t="shared" si="454"/>
        <v>2020_NC47</v>
      </c>
      <c r="C14513" t="s">
        <v>269</v>
      </c>
      <c r="D14513" t="s">
        <v>1485</v>
      </c>
      <c r="E14513" s="53" t="str">
        <f t="shared" si="453"/>
        <v>2020_NCHOKE</v>
      </c>
      <c r="F14513">
        <v>510400</v>
      </c>
      <c r="G14513" s="53">
        <f t="array" ref="G14513">SUM(IF(A14513=A$5:A14513,IF(C14513=C$5:C14513,1,0),0))</f>
        <v>47</v>
      </c>
    </row>
    <row r="14514" spans="1:7" x14ac:dyDescent="0.25">
      <c r="A14514" s="52">
        <v>2020</v>
      </c>
      <c r="B14514" s="53" t="str">
        <f t="shared" si="454"/>
        <v>2020_NC48</v>
      </c>
      <c r="C14514" t="s">
        <v>269</v>
      </c>
      <c r="D14514" t="s">
        <v>273</v>
      </c>
      <c r="E14514" s="53" t="str">
        <f t="shared" si="453"/>
        <v>2020_NCHYDE</v>
      </c>
      <c r="F14514">
        <v>510400</v>
      </c>
      <c r="G14514" s="53">
        <f t="array" ref="G14514">SUM(IF(A14514=A$5:A14514,IF(C14514=C$5:C14514,1,0),0))</f>
        <v>48</v>
      </c>
    </row>
    <row r="14515" spans="1:7" x14ac:dyDescent="0.25">
      <c r="A14515" s="52">
        <v>2020</v>
      </c>
      <c r="B14515" s="53" t="str">
        <f t="shared" si="454"/>
        <v>2020_NC49</v>
      </c>
      <c r="C14515" t="s">
        <v>269</v>
      </c>
      <c r="D14515" t="s">
        <v>1486</v>
      </c>
      <c r="E14515" s="53" t="str">
        <f t="shared" si="453"/>
        <v>2020_NCIREDELL</v>
      </c>
      <c r="F14515">
        <v>510400</v>
      </c>
      <c r="G14515" s="53">
        <f t="array" ref="G14515">SUM(IF(A14515=A$5:A14515,IF(C14515=C$5:C14515,1,0),0))</f>
        <v>49</v>
      </c>
    </row>
    <row r="14516" spans="1:7" x14ac:dyDescent="0.25">
      <c r="A14516" s="52">
        <v>2020</v>
      </c>
      <c r="B14516" s="53" t="str">
        <f t="shared" si="454"/>
        <v>2020_NC50</v>
      </c>
      <c r="C14516" t="s">
        <v>269</v>
      </c>
      <c r="D14516" t="s">
        <v>460</v>
      </c>
      <c r="E14516" s="53" t="str">
        <f t="shared" si="453"/>
        <v>2020_NCJACKSON</v>
      </c>
      <c r="F14516">
        <v>510400</v>
      </c>
      <c r="G14516" s="53">
        <f t="array" ref="G14516">SUM(IF(A14516=A$5:A14516,IF(C14516=C$5:C14516,1,0),0))</f>
        <v>50</v>
      </c>
    </row>
    <row r="14517" spans="1:7" x14ac:dyDescent="0.25">
      <c r="A14517" s="52">
        <v>2020</v>
      </c>
      <c r="B14517" s="53" t="str">
        <f t="shared" si="454"/>
        <v>2020_NC51</v>
      </c>
      <c r="C14517" t="s">
        <v>269</v>
      </c>
      <c r="D14517" t="s">
        <v>1487</v>
      </c>
      <c r="E14517" s="53" t="str">
        <f t="shared" si="453"/>
        <v>2020_NCJOHNSTON</v>
      </c>
      <c r="F14517">
        <v>510400</v>
      </c>
      <c r="G14517" s="53">
        <f t="array" ref="G14517">SUM(IF(A14517=A$5:A14517,IF(C14517=C$5:C14517,1,0),0))</f>
        <v>51</v>
      </c>
    </row>
    <row r="14518" spans="1:7" x14ac:dyDescent="0.25">
      <c r="A14518" s="52">
        <v>2020</v>
      </c>
      <c r="B14518" s="53" t="str">
        <f t="shared" si="454"/>
        <v>2020_NC52</v>
      </c>
      <c r="C14518" t="s">
        <v>269</v>
      </c>
      <c r="D14518" t="s">
        <v>732</v>
      </c>
      <c r="E14518" s="53" t="str">
        <f t="shared" si="453"/>
        <v>2020_NCJONES</v>
      </c>
      <c r="F14518">
        <v>510400</v>
      </c>
      <c r="G14518" s="53">
        <f t="array" ref="G14518">SUM(IF(A14518=A$5:A14518,IF(C14518=C$5:C14518,1,0),0))</f>
        <v>52</v>
      </c>
    </row>
    <row r="14519" spans="1:7" x14ac:dyDescent="0.25">
      <c r="A14519" s="52">
        <v>2020</v>
      </c>
      <c r="B14519" s="53" t="str">
        <f t="shared" si="454"/>
        <v>2020_NC53</v>
      </c>
      <c r="C14519" t="s">
        <v>269</v>
      </c>
      <c r="D14519" t="s">
        <v>464</v>
      </c>
      <c r="E14519" s="53" t="str">
        <f t="shared" si="453"/>
        <v>2020_NCLEE</v>
      </c>
      <c r="F14519">
        <v>510400</v>
      </c>
      <c r="G14519" s="53">
        <f t="array" ref="G14519">SUM(IF(A14519=A$5:A14519,IF(C14519=C$5:C14519,1,0),0))</f>
        <v>53</v>
      </c>
    </row>
    <row r="14520" spans="1:7" x14ac:dyDescent="0.25">
      <c r="A14520" s="52">
        <v>2020</v>
      </c>
      <c r="B14520" s="53" t="str">
        <f t="shared" si="454"/>
        <v>2020_NC54</v>
      </c>
      <c r="C14520" t="s">
        <v>269</v>
      </c>
      <c r="D14520" t="s">
        <v>1488</v>
      </c>
      <c r="E14520" s="53" t="str">
        <f t="shared" si="453"/>
        <v>2020_NCLENOIR</v>
      </c>
      <c r="F14520">
        <v>510400</v>
      </c>
      <c r="G14520" s="53">
        <f t="array" ref="G14520">SUM(IF(A14520=A$5:A14520,IF(C14520=C$5:C14520,1,0),0))</f>
        <v>54</v>
      </c>
    </row>
    <row r="14521" spans="1:7" x14ac:dyDescent="0.25">
      <c r="A14521" s="52">
        <v>2020</v>
      </c>
      <c r="B14521" s="53" t="str">
        <f t="shared" si="454"/>
        <v>2020_NC55</v>
      </c>
      <c r="C14521" t="s">
        <v>269</v>
      </c>
      <c r="D14521" t="s">
        <v>221</v>
      </c>
      <c r="E14521" s="53" t="str">
        <f t="shared" si="453"/>
        <v>2020_NCLINCOLN</v>
      </c>
      <c r="F14521">
        <v>510400</v>
      </c>
      <c r="G14521" s="53">
        <f t="array" ref="G14521">SUM(IF(A14521=A$5:A14521,IF(C14521=C$5:C14521,1,0),0))</f>
        <v>55</v>
      </c>
    </row>
    <row r="14522" spans="1:7" x14ac:dyDescent="0.25">
      <c r="A14522" s="52">
        <v>2020</v>
      </c>
      <c r="B14522" s="53" t="str">
        <f t="shared" si="454"/>
        <v>2020_NC56</v>
      </c>
      <c r="C14522" t="s">
        <v>269</v>
      </c>
      <c r="D14522" t="s">
        <v>1489</v>
      </c>
      <c r="E14522" s="53" t="str">
        <f t="shared" si="453"/>
        <v>2020_NCMCDOWELL</v>
      </c>
      <c r="F14522">
        <v>510400</v>
      </c>
      <c r="G14522" s="53">
        <f t="array" ref="G14522">SUM(IF(A14522=A$5:A14522,IF(C14522=C$5:C14522,1,0),0))</f>
        <v>56</v>
      </c>
    </row>
    <row r="14523" spans="1:7" x14ac:dyDescent="0.25">
      <c r="A14523" s="52">
        <v>2020</v>
      </c>
      <c r="B14523" s="53" t="str">
        <f t="shared" si="454"/>
        <v>2020_NC57</v>
      </c>
      <c r="C14523" t="s">
        <v>269</v>
      </c>
      <c r="D14523" t="s">
        <v>288</v>
      </c>
      <c r="E14523" s="53" t="str">
        <f t="shared" si="453"/>
        <v>2020_NCMACON</v>
      </c>
      <c r="F14523">
        <v>510400</v>
      </c>
      <c r="G14523" s="53">
        <f t="array" ref="G14523">SUM(IF(A14523=A$5:A14523,IF(C14523=C$5:C14523,1,0),0))</f>
        <v>57</v>
      </c>
    </row>
    <row r="14524" spans="1:7" x14ac:dyDescent="0.25">
      <c r="A14524" s="52">
        <v>2020</v>
      </c>
      <c r="B14524" s="53" t="str">
        <f t="shared" si="454"/>
        <v>2020_NC58</v>
      </c>
      <c r="C14524" t="s">
        <v>269</v>
      </c>
      <c r="D14524" t="s">
        <v>467</v>
      </c>
      <c r="E14524" s="53" t="str">
        <f t="shared" si="453"/>
        <v>2020_NCMADISON</v>
      </c>
      <c r="F14524">
        <v>510400</v>
      </c>
      <c r="G14524" s="53">
        <f t="array" ref="G14524">SUM(IF(A14524=A$5:A14524,IF(C14524=C$5:C14524,1,0),0))</f>
        <v>58</v>
      </c>
    </row>
    <row r="14525" spans="1:7" x14ac:dyDescent="0.25">
      <c r="A14525" s="52">
        <v>2020</v>
      </c>
      <c r="B14525" s="53" t="str">
        <f t="shared" si="454"/>
        <v>2020_NC59</v>
      </c>
      <c r="C14525" t="s">
        <v>269</v>
      </c>
      <c r="D14525" t="s">
        <v>654</v>
      </c>
      <c r="E14525" s="53" t="str">
        <f t="shared" si="453"/>
        <v>2020_NCMARTIN</v>
      </c>
      <c r="F14525">
        <v>510400</v>
      </c>
      <c r="G14525" s="53">
        <f t="array" ref="G14525">SUM(IF(A14525=A$5:A14525,IF(C14525=C$5:C14525,1,0),0))</f>
        <v>59</v>
      </c>
    </row>
    <row r="14526" spans="1:7" x14ac:dyDescent="0.25">
      <c r="A14526" s="52">
        <v>2020</v>
      </c>
      <c r="B14526" s="53" t="str">
        <f t="shared" si="454"/>
        <v>2020_NC60</v>
      </c>
      <c r="C14526" t="s">
        <v>269</v>
      </c>
      <c r="D14526" t="s">
        <v>1490</v>
      </c>
      <c r="E14526" s="53" t="str">
        <f t="shared" si="453"/>
        <v>2020_NCMECKLENBURG</v>
      </c>
      <c r="F14526">
        <v>510400</v>
      </c>
      <c r="G14526" s="53">
        <f t="array" ref="G14526">SUM(IF(A14526=A$5:A14526,IF(C14526=C$5:C14526,1,0),0))</f>
        <v>60</v>
      </c>
    </row>
    <row r="14527" spans="1:7" x14ac:dyDescent="0.25">
      <c r="A14527" s="52">
        <v>2020</v>
      </c>
      <c r="B14527" s="53" t="str">
        <f t="shared" si="454"/>
        <v>2020_NC61</v>
      </c>
      <c r="C14527" t="s">
        <v>269</v>
      </c>
      <c r="D14527" t="s">
        <v>740</v>
      </c>
      <c r="E14527" s="53" t="str">
        <f t="shared" si="453"/>
        <v>2020_NCMITCHELL</v>
      </c>
      <c r="F14527">
        <v>510400</v>
      </c>
      <c r="G14527" s="53">
        <f t="array" ref="G14527">SUM(IF(A14527=A$5:A14527,IF(C14527=C$5:C14527,1,0),0))</f>
        <v>61</v>
      </c>
    </row>
    <row r="14528" spans="1:7" x14ac:dyDescent="0.25">
      <c r="A14528" s="52">
        <v>2020</v>
      </c>
      <c r="B14528" s="53" t="str">
        <f t="shared" si="454"/>
        <v>2020_NC62</v>
      </c>
      <c r="C14528" t="s">
        <v>269</v>
      </c>
      <c r="D14528" t="s">
        <v>232</v>
      </c>
      <c r="E14528" s="53" t="str">
        <f t="shared" si="453"/>
        <v>2020_NCMONTGOMERY</v>
      </c>
      <c r="F14528">
        <v>510400</v>
      </c>
      <c r="G14528" s="53">
        <f t="array" ref="G14528">SUM(IF(A14528=A$5:A14528,IF(C14528=C$5:C14528,1,0),0))</f>
        <v>62</v>
      </c>
    </row>
    <row r="14529" spans="1:7" x14ac:dyDescent="0.25">
      <c r="A14529" s="52">
        <v>2020</v>
      </c>
      <c r="B14529" s="53" t="str">
        <f t="shared" si="454"/>
        <v>2020_NC63</v>
      </c>
      <c r="C14529" t="s">
        <v>269</v>
      </c>
      <c r="D14529" t="s">
        <v>1491</v>
      </c>
      <c r="E14529" s="53" t="str">
        <f t="shared" si="453"/>
        <v>2020_NCMOORE</v>
      </c>
      <c r="F14529">
        <v>510400</v>
      </c>
      <c r="G14529" s="53">
        <f t="array" ref="G14529">SUM(IF(A14529=A$5:A14529,IF(C14529=C$5:C14529,1,0),0))</f>
        <v>63</v>
      </c>
    </row>
    <row r="14530" spans="1:7" x14ac:dyDescent="0.25">
      <c r="A14530" s="52">
        <v>2020</v>
      </c>
      <c r="B14530" s="53" t="str">
        <f t="shared" si="454"/>
        <v>2020_NC64</v>
      </c>
      <c r="C14530" t="s">
        <v>269</v>
      </c>
      <c r="D14530" t="s">
        <v>1492</v>
      </c>
      <c r="E14530" s="53" t="str">
        <f t="shared" si="453"/>
        <v>2020_NCNASH</v>
      </c>
      <c r="F14530">
        <v>510400</v>
      </c>
      <c r="G14530" s="53">
        <f t="array" ref="G14530">SUM(IF(A14530=A$5:A14530,IF(C14530=C$5:C14530,1,0),0))</f>
        <v>64</v>
      </c>
    </row>
    <row r="14531" spans="1:7" x14ac:dyDescent="0.25">
      <c r="A14531" s="52">
        <v>2020</v>
      </c>
      <c r="B14531" s="53" t="str">
        <f t="shared" si="454"/>
        <v>2020_NC65</v>
      </c>
      <c r="C14531" t="s">
        <v>269</v>
      </c>
      <c r="D14531" t="s">
        <v>1493</v>
      </c>
      <c r="E14531" s="53" t="str">
        <f t="shared" si="453"/>
        <v>2020_NCNEW HANOVER</v>
      </c>
      <c r="F14531">
        <v>510400</v>
      </c>
      <c r="G14531" s="53">
        <f t="array" ref="G14531">SUM(IF(A14531=A$5:A14531,IF(C14531=C$5:C14531,1,0),0))</f>
        <v>65</v>
      </c>
    </row>
    <row r="14532" spans="1:7" x14ac:dyDescent="0.25">
      <c r="A14532" s="52">
        <v>2020</v>
      </c>
      <c r="B14532" s="53" t="str">
        <f t="shared" si="454"/>
        <v>2020_NC66</v>
      </c>
      <c r="C14532" t="s">
        <v>269</v>
      </c>
      <c r="D14532" t="s">
        <v>1494</v>
      </c>
      <c r="E14532" s="53" t="str">
        <f t="shared" si="453"/>
        <v>2020_NCNORTHAMPTON</v>
      </c>
      <c r="F14532">
        <v>510400</v>
      </c>
      <c r="G14532" s="53">
        <f t="array" ref="G14532">SUM(IF(A14532=A$5:A14532,IF(C14532=C$5:C14532,1,0),0))</f>
        <v>66</v>
      </c>
    </row>
    <row r="14533" spans="1:7" x14ac:dyDescent="0.25">
      <c r="A14533" s="52">
        <v>2020</v>
      </c>
      <c r="B14533" s="53" t="str">
        <f t="shared" si="454"/>
        <v>2020_NC67</v>
      </c>
      <c r="C14533" t="s">
        <v>269</v>
      </c>
      <c r="D14533" t="s">
        <v>1495</v>
      </c>
      <c r="E14533" s="53" t="str">
        <f t="shared" si="453"/>
        <v>2020_NCONSLOW</v>
      </c>
      <c r="F14533">
        <v>510400</v>
      </c>
      <c r="G14533" s="53">
        <f t="array" ref="G14533">SUM(IF(A14533=A$5:A14533,IF(C14533=C$5:C14533,1,0),0))</f>
        <v>67</v>
      </c>
    </row>
    <row r="14534" spans="1:7" x14ac:dyDescent="0.25">
      <c r="A14534" s="52">
        <v>2020</v>
      </c>
      <c r="B14534" s="53" t="str">
        <f t="shared" si="454"/>
        <v>2020_NC68</v>
      </c>
      <c r="C14534" t="s">
        <v>269</v>
      </c>
      <c r="D14534" t="s">
        <v>169</v>
      </c>
      <c r="E14534" s="53" t="str">
        <f t="shared" ref="E14534:E14597" si="455">A14534&amp;"_"&amp;C14534&amp;D14534</f>
        <v>2020_NCORANGE</v>
      </c>
      <c r="F14534">
        <v>510400</v>
      </c>
      <c r="G14534" s="53">
        <f t="array" ref="G14534">SUM(IF(A14534=A$5:A14534,IF(C14534=C$5:C14534,1,0),0))</f>
        <v>68</v>
      </c>
    </row>
    <row r="14535" spans="1:7" x14ac:dyDescent="0.25">
      <c r="A14535" s="52">
        <v>2020</v>
      </c>
      <c r="B14535" s="53" t="str">
        <f t="shared" si="454"/>
        <v>2020_NC69</v>
      </c>
      <c r="C14535" t="s">
        <v>269</v>
      </c>
      <c r="D14535" t="s">
        <v>1496</v>
      </c>
      <c r="E14535" s="53" t="str">
        <f t="shared" si="455"/>
        <v>2020_NCPAMLICO</v>
      </c>
      <c r="F14535">
        <v>510400</v>
      </c>
      <c r="G14535" s="53">
        <f t="array" ref="G14535">SUM(IF(A14535=A$5:A14535,IF(C14535=C$5:C14535,1,0),0))</f>
        <v>69</v>
      </c>
    </row>
    <row r="14536" spans="1:7" x14ac:dyDescent="0.25">
      <c r="A14536" s="52">
        <v>2020</v>
      </c>
      <c r="B14536" s="53" t="str">
        <f t="shared" si="454"/>
        <v>2020_NC70</v>
      </c>
      <c r="C14536" t="s">
        <v>269</v>
      </c>
      <c r="D14536" t="s">
        <v>274</v>
      </c>
      <c r="E14536" s="53" t="str">
        <f t="shared" si="455"/>
        <v>2020_NCPASQUOTANK</v>
      </c>
      <c r="F14536">
        <v>625500</v>
      </c>
      <c r="G14536" s="53">
        <f t="array" ref="G14536">SUM(IF(A14536=A$5:A14536,IF(C14536=C$5:C14536,1,0),0))</f>
        <v>70</v>
      </c>
    </row>
    <row r="14537" spans="1:7" x14ac:dyDescent="0.25">
      <c r="A14537" s="52">
        <v>2020</v>
      </c>
      <c r="B14537" s="53" t="str">
        <f t="shared" si="454"/>
        <v>2020_NC71</v>
      </c>
      <c r="C14537" t="s">
        <v>269</v>
      </c>
      <c r="D14537" t="s">
        <v>1497</v>
      </c>
      <c r="E14537" s="53" t="str">
        <f t="shared" si="455"/>
        <v>2020_NCPENDER</v>
      </c>
      <c r="F14537">
        <v>510400</v>
      </c>
      <c r="G14537" s="53">
        <f t="array" ref="G14537">SUM(IF(A14537=A$5:A14537,IF(C14537=C$5:C14537,1,0),0))</f>
        <v>71</v>
      </c>
    </row>
    <row r="14538" spans="1:7" x14ac:dyDescent="0.25">
      <c r="A14538" s="52">
        <v>2020</v>
      </c>
      <c r="B14538" s="53" t="str">
        <f t="shared" si="454"/>
        <v>2020_NC72</v>
      </c>
      <c r="C14538" t="s">
        <v>269</v>
      </c>
      <c r="D14538" t="s">
        <v>275</v>
      </c>
      <c r="E14538" s="53" t="str">
        <f t="shared" si="455"/>
        <v>2020_NCPERQUIMANS</v>
      </c>
      <c r="F14538">
        <v>625500</v>
      </c>
      <c r="G14538" s="53">
        <f t="array" ref="G14538">SUM(IF(A14538=A$5:A14538,IF(C14538=C$5:C14538,1,0),0))</f>
        <v>72</v>
      </c>
    </row>
    <row r="14539" spans="1:7" x14ac:dyDescent="0.25">
      <c r="A14539" s="52">
        <v>2020</v>
      </c>
      <c r="B14539" s="53" t="str">
        <f t="shared" si="454"/>
        <v>2020_NC73</v>
      </c>
      <c r="C14539" t="s">
        <v>269</v>
      </c>
      <c r="D14539" t="s">
        <v>1498</v>
      </c>
      <c r="E14539" s="53" t="str">
        <f t="shared" si="455"/>
        <v>2020_NCPERSON</v>
      </c>
      <c r="F14539">
        <v>510400</v>
      </c>
      <c r="G14539" s="53">
        <f t="array" ref="G14539">SUM(IF(A14539=A$5:A14539,IF(C14539=C$5:C14539,1,0),0))</f>
        <v>73</v>
      </c>
    </row>
    <row r="14540" spans="1:7" x14ac:dyDescent="0.25">
      <c r="A14540" s="52">
        <v>2020</v>
      </c>
      <c r="B14540" s="53" t="str">
        <f t="shared" si="454"/>
        <v>2020_NC74</v>
      </c>
      <c r="C14540" t="s">
        <v>269</v>
      </c>
      <c r="D14540" t="s">
        <v>1499</v>
      </c>
      <c r="E14540" s="53" t="str">
        <f t="shared" si="455"/>
        <v>2020_NCPITT</v>
      </c>
      <c r="F14540">
        <v>510400</v>
      </c>
      <c r="G14540" s="53">
        <f t="array" ref="G14540">SUM(IF(A14540=A$5:A14540,IF(C14540=C$5:C14540,1,0),0))</f>
        <v>74</v>
      </c>
    </row>
    <row r="14541" spans="1:7" x14ac:dyDescent="0.25">
      <c r="A14541" s="52">
        <v>2020</v>
      </c>
      <c r="B14541" s="53" t="str">
        <f t="shared" si="454"/>
        <v>2020_NC75</v>
      </c>
      <c r="C14541" t="s">
        <v>269</v>
      </c>
      <c r="D14541" t="s">
        <v>535</v>
      </c>
      <c r="E14541" s="53" t="str">
        <f t="shared" si="455"/>
        <v>2020_NCPOLK</v>
      </c>
      <c r="F14541">
        <v>510400</v>
      </c>
      <c r="G14541" s="53">
        <f t="array" ref="G14541">SUM(IF(A14541=A$5:A14541,IF(C14541=C$5:C14541,1,0),0))</f>
        <v>75</v>
      </c>
    </row>
    <row r="14542" spans="1:7" x14ac:dyDescent="0.25">
      <c r="A14542" s="52">
        <v>2020</v>
      </c>
      <c r="B14542" s="53" t="str">
        <f t="shared" si="454"/>
        <v>2020_NC76</v>
      </c>
      <c r="C14542" t="s">
        <v>269</v>
      </c>
      <c r="D14542" t="s">
        <v>475</v>
      </c>
      <c r="E14542" s="53" t="str">
        <f t="shared" si="455"/>
        <v>2020_NCRANDOLPH</v>
      </c>
      <c r="F14542">
        <v>510400</v>
      </c>
      <c r="G14542" s="53">
        <f t="array" ref="G14542">SUM(IF(A14542=A$5:A14542,IF(C14542=C$5:C14542,1,0),0))</f>
        <v>76</v>
      </c>
    </row>
    <row r="14543" spans="1:7" x14ac:dyDescent="0.25">
      <c r="A14543" s="52">
        <v>2020</v>
      </c>
      <c r="B14543" s="53" t="str">
        <f t="shared" si="454"/>
        <v>2020_NC77</v>
      </c>
      <c r="C14543" t="s">
        <v>269</v>
      </c>
      <c r="D14543" t="s">
        <v>266</v>
      </c>
      <c r="E14543" s="53" t="str">
        <f t="shared" si="455"/>
        <v>2020_NCRICHMOND</v>
      </c>
      <c r="F14543">
        <v>510400</v>
      </c>
      <c r="G14543" s="53">
        <f t="array" ref="G14543">SUM(IF(A14543=A$5:A14543,IF(C14543=C$5:C14543,1,0),0))</f>
        <v>77</v>
      </c>
    </row>
    <row r="14544" spans="1:7" x14ac:dyDescent="0.25">
      <c r="A14544" s="52">
        <v>2020</v>
      </c>
      <c r="B14544" s="53" t="str">
        <f t="shared" si="454"/>
        <v>2020_NC78</v>
      </c>
      <c r="C14544" t="s">
        <v>269</v>
      </c>
      <c r="D14544" t="s">
        <v>1500</v>
      </c>
      <c r="E14544" s="53" t="str">
        <f t="shared" si="455"/>
        <v>2020_NCROBESON</v>
      </c>
      <c r="F14544">
        <v>510400</v>
      </c>
      <c r="G14544" s="53">
        <f t="array" ref="G14544">SUM(IF(A14544=A$5:A14544,IF(C14544=C$5:C14544,1,0),0))</f>
        <v>78</v>
      </c>
    </row>
    <row r="14545" spans="1:7" x14ac:dyDescent="0.25">
      <c r="A14545" s="52">
        <v>2020</v>
      </c>
      <c r="B14545" s="53" t="str">
        <f t="shared" si="454"/>
        <v>2020_NC79</v>
      </c>
      <c r="C14545" t="s">
        <v>269</v>
      </c>
      <c r="D14545" t="s">
        <v>246</v>
      </c>
      <c r="E14545" s="53" t="str">
        <f t="shared" si="455"/>
        <v>2020_NCROCKINGHAM</v>
      </c>
      <c r="F14545">
        <v>510400</v>
      </c>
      <c r="G14545" s="53">
        <f t="array" ref="G14545">SUM(IF(A14545=A$5:A14545,IF(C14545=C$5:C14545,1,0),0))</f>
        <v>79</v>
      </c>
    </row>
    <row r="14546" spans="1:7" x14ac:dyDescent="0.25">
      <c r="A14546" s="52">
        <v>2020</v>
      </c>
      <c r="B14546" s="53" t="str">
        <f t="shared" si="454"/>
        <v>2020_NC80</v>
      </c>
      <c r="C14546" t="s">
        <v>269</v>
      </c>
      <c r="D14546" t="s">
        <v>1047</v>
      </c>
      <c r="E14546" s="53" t="str">
        <f t="shared" si="455"/>
        <v>2020_NCROWAN</v>
      </c>
      <c r="F14546">
        <v>510400</v>
      </c>
      <c r="G14546" s="53">
        <f t="array" ref="G14546">SUM(IF(A14546=A$5:A14546,IF(C14546=C$5:C14546,1,0),0))</f>
        <v>80</v>
      </c>
    </row>
    <row r="14547" spans="1:7" x14ac:dyDescent="0.25">
      <c r="A14547" s="52">
        <v>2020</v>
      </c>
      <c r="B14547" s="53" t="str">
        <f t="shared" si="454"/>
        <v>2020_NC81</v>
      </c>
      <c r="C14547" t="s">
        <v>269</v>
      </c>
      <c r="D14547" t="s">
        <v>291</v>
      </c>
      <c r="E14547" s="53" t="str">
        <f t="shared" si="455"/>
        <v>2020_NCRUTHERFORD</v>
      </c>
      <c r="F14547">
        <v>510400</v>
      </c>
      <c r="G14547" s="53">
        <f t="array" ref="G14547">SUM(IF(A14547=A$5:A14547,IF(C14547=C$5:C14547,1,0),0))</f>
        <v>81</v>
      </c>
    </row>
    <row r="14548" spans="1:7" x14ac:dyDescent="0.25">
      <c r="A14548" s="52">
        <v>2020</v>
      </c>
      <c r="B14548" s="53" t="str">
        <f t="shared" si="454"/>
        <v>2020_NC82</v>
      </c>
      <c r="C14548" t="s">
        <v>269</v>
      </c>
      <c r="D14548" t="s">
        <v>1501</v>
      </c>
      <c r="E14548" s="53" t="str">
        <f t="shared" si="455"/>
        <v>2020_NCSAMPSON</v>
      </c>
      <c r="F14548">
        <v>510400</v>
      </c>
      <c r="G14548" s="53">
        <f t="array" ref="G14548">SUM(IF(A14548=A$5:A14548,IF(C14548=C$5:C14548,1,0),0))</f>
        <v>82</v>
      </c>
    </row>
    <row r="14549" spans="1:7" x14ac:dyDescent="0.25">
      <c r="A14549" s="52">
        <v>2020</v>
      </c>
      <c r="B14549" s="53" t="str">
        <f t="shared" si="454"/>
        <v>2020_NC83</v>
      </c>
      <c r="C14549" t="s">
        <v>269</v>
      </c>
      <c r="D14549" t="s">
        <v>1309</v>
      </c>
      <c r="E14549" s="53" t="str">
        <f t="shared" si="455"/>
        <v>2020_NCSCOTLAND</v>
      </c>
      <c r="F14549">
        <v>510400</v>
      </c>
      <c r="G14549" s="53">
        <f t="array" ref="G14549">SUM(IF(A14549=A$5:A14549,IF(C14549=C$5:C14549,1,0),0))</f>
        <v>83</v>
      </c>
    </row>
    <row r="14550" spans="1:7" x14ac:dyDescent="0.25">
      <c r="A14550" s="52">
        <v>2020</v>
      </c>
      <c r="B14550" s="53" t="str">
        <f t="shared" si="454"/>
        <v>2020_NC84</v>
      </c>
      <c r="C14550" t="s">
        <v>269</v>
      </c>
      <c r="D14550" t="s">
        <v>1502</v>
      </c>
      <c r="E14550" s="53" t="str">
        <f t="shared" si="455"/>
        <v>2020_NCSTANLY</v>
      </c>
      <c r="F14550">
        <v>510400</v>
      </c>
      <c r="G14550" s="53">
        <f t="array" ref="G14550">SUM(IF(A14550=A$5:A14550,IF(C14550=C$5:C14550,1,0),0))</f>
        <v>84</v>
      </c>
    </row>
    <row r="14551" spans="1:7" x14ac:dyDescent="0.25">
      <c r="A14551" s="52">
        <v>2020</v>
      </c>
      <c r="B14551" s="53" t="str">
        <f t="shared" si="454"/>
        <v>2020_NC85</v>
      </c>
      <c r="C14551" t="s">
        <v>269</v>
      </c>
      <c r="D14551" t="s">
        <v>1503</v>
      </c>
      <c r="E14551" s="53" t="str">
        <f t="shared" si="455"/>
        <v>2020_NCSTOKES</v>
      </c>
      <c r="F14551">
        <v>510400</v>
      </c>
      <c r="G14551" s="53">
        <f t="array" ref="G14551">SUM(IF(A14551=A$5:A14551,IF(C14551=C$5:C14551,1,0),0))</f>
        <v>85</v>
      </c>
    </row>
    <row r="14552" spans="1:7" x14ac:dyDescent="0.25">
      <c r="A14552" s="52">
        <v>2020</v>
      </c>
      <c r="B14552" s="53" t="str">
        <f t="shared" si="454"/>
        <v>2020_NC86</v>
      </c>
      <c r="C14552" t="s">
        <v>269</v>
      </c>
      <c r="D14552" t="s">
        <v>335</v>
      </c>
      <c r="E14552" s="53" t="str">
        <f t="shared" si="455"/>
        <v>2020_NCSURRY</v>
      </c>
      <c r="F14552">
        <v>510400</v>
      </c>
      <c r="G14552" s="53">
        <f t="array" ref="G14552">SUM(IF(A14552=A$5:A14552,IF(C14552=C$5:C14552,1,0),0))</f>
        <v>86</v>
      </c>
    </row>
    <row r="14553" spans="1:7" x14ac:dyDescent="0.25">
      <c r="A14553" s="52">
        <v>2020</v>
      </c>
      <c r="B14553" s="53" t="str">
        <f t="shared" si="454"/>
        <v>2020_NC87</v>
      </c>
      <c r="C14553" t="s">
        <v>269</v>
      </c>
      <c r="D14553" t="s">
        <v>1504</v>
      </c>
      <c r="E14553" s="53" t="str">
        <f t="shared" si="455"/>
        <v>2020_NCSWAIN</v>
      </c>
      <c r="F14553">
        <v>510400</v>
      </c>
      <c r="G14553" s="53">
        <f t="array" ref="G14553">SUM(IF(A14553=A$5:A14553,IF(C14553=C$5:C14553,1,0),0))</f>
        <v>87</v>
      </c>
    </row>
    <row r="14554" spans="1:7" x14ac:dyDescent="0.25">
      <c r="A14554" s="52">
        <v>2020</v>
      </c>
      <c r="B14554" s="53" t="str">
        <f t="shared" si="454"/>
        <v>2020_NC88</v>
      </c>
      <c r="C14554" t="s">
        <v>269</v>
      </c>
      <c r="D14554" t="s">
        <v>1505</v>
      </c>
      <c r="E14554" s="53" t="str">
        <f t="shared" si="455"/>
        <v>2020_NCTRANSYLVANIA</v>
      </c>
      <c r="F14554">
        <v>510400</v>
      </c>
      <c r="G14554" s="53">
        <f t="array" ref="G14554">SUM(IF(A14554=A$5:A14554,IF(C14554=C$5:C14554,1,0),0))</f>
        <v>88</v>
      </c>
    </row>
    <row r="14555" spans="1:7" x14ac:dyDescent="0.25">
      <c r="A14555" s="52">
        <v>2020</v>
      </c>
      <c r="B14555" s="53" t="str">
        <f t="shared" si="454"/>
        <v>2020_NC89</v>
      </c>
      <c r="C14555" t="s">
        <v>269</v>
      </c>
      <c r="D14555" t="s">
        <v>1506</v>
      </c>
      <c r="E14555" s="53" t="str">
        <f t="shared" si="455"/>
        <v>2020_NCTYRRELL</v>
      </c>
      <c r="F14555">
        <v>510400</v>
      </c>
      <c r="G14555" s="53">
        <f t="array" ref="G14555">SUM(IF(A14555=A$5:A14555,IF(C14555=C$5:C14555,1,0),0))</f>
        <v>89</v>
      </c>
    </row>
    <row r="14556" spans="1:7" x14ac:dyDescent="0.25">
      <c r="A14556" s="52">
        <v>2020</v>
      </c>
      <c r="B14556" s="53" t="str">
        <f t="shared" si="454"/>
        <v>2020_NC90</v>
      </c>
      <c r="C14556" t="s">
        <v>269</v>
      </c>
      <c r="D14556" t="s">
        <v>258</v>
      </c>
      <c r="E14556" s="53" t="str">
        <f t="shared" si="455"/>
        <v>2020_NCUNION</v>
      </c>
      <c r="F14556">
        <v>510400</v>
      </c>
      <c r="G14556" s="53">
        <f t="array" ref="G14556">SUM(IF(A14556=A$5:A14556,IF(C14556=C$5:C14556,1,0),0))</f>
        <v>90</v>
      </c>
    </row>
    <row r="14557" spans="1:7" x14ac:dyDescent="0.25">
      <c r="A14557" s="52">
        <v>2020</v>
      </c>
      <c r="B14557" s="53" t="str">
        <f t="shared" si="454"/>
        <v>2020_NC91</v>
      </c>
      <c r="C14557" t="s">
        <v>269</v>
      </c>
      <c r="D14557" t="s">
        <v>1507</v>
      </c>
      <c r="E14557" s="53" t="str">
        <f t="shared" si="455"/>
        <v>2020_NCVANCE</v>
      </c>
      <c r="F14557">
        <v>510400</v>
      </c>
      <c r="G14557" s="53">
        <f t="array" ref="G14557">SUM(IF(A14557=A$5:A14557,IF(C14557=C$5:C14557,1,0),0))</f>
        <v>91</v>
      </c>
    </row>
    <row r="14558" spans="1:7" x14ac:dyDescent="0.25">
      <c r="A14558" s="52">
        <v>2020</v>
      </c>
      <c r="B14558" s="53" t="str">
        <f t="shared" si="454"/>
        <v>2020_NC92</v>
      </c>
      <c r="C14558" t="s">
        <v>269</v>
      </c>
      <c r="D14558" t="s">
        <v>1508</v>
      </c>
      <c r="E14558" s="53" t="str">
        <f t="shared" si="455"/>
        <v>2020_NCWAKE</v>
      </c>
      <c r="F14558">
        <v>510400</v>
      </c>
      <c r="G14558" s="53">
        <f t="array" ref="G14558">SUM(IF(A14558=A$5:A14558,IF(C14558=C$5:C14558,1,0),0))</f>
        <v>92</v>
      </c>
    </row>
    <row r="14559" spans="1:7" x14ac:dyDescent="0.25">
      <c r="A14559" s="52">
        <v>2020</v>
      </c>
      <c r="B14559" s="53" t="str">
        <f t="shared" si="454"/>
        <v>2020_NC93</v>
      </c>
      <c r="C14559" t="s">
        <v>269</v>
      </c>
      <c r="D14559" t="s">
        <v>336</v>
      </c>
      <c r="E14559" s="53" t="str">
        <f t="shared" si="455"/>
        <v>2020_NCWARREN</v>
      </c>
      <c r="F14559">
        <v>510400</v>
      </c>
      <c r="G14559" s="53">
        <f t="array" ref="G14559">SUM(IF(A14559=A$5:A14559,IF(C14559=C$5:C14559,1,0),0))</f>
        <v>93</v>
      </c>
    </row>
    <row r="14560" spans="1:7" x14ac:dyDescent="0.25">
      <c r="A14560" s="52">
        <v>2020</v>
      </c>
      <c r="B14560" s="53" t="str">
        <f t="shared" si="454"/>
        <v>2020_NC94</v>
      </c>
      <c r="C14560" t="s">
        <v>269</v>
      </c>
      <c r="D14560" t="s">
        <v>125</v>
      </c>
      <c r="E14560" s="53" t="str">
        <f t="shared" si="455"/>
        <v>2020_NCWASHINGTON</v>
      </c>
      <c r="F14560">
        <v>510400</v>
      </c>
      <c r="G14560" s="53">
        <f t="array" ref="G14560">SUM(IF(A14560=A$5:A14560,IF(C14560=C$5:C14560,1,0),0))</f>
        <v>94</v>
      </c>
    </row>
    <row r="14561" spans="1:7" x14ac:dyDescent="0.25">
      <c r="A14561" s="52">
        <v>2020</v>
      </c>
      <c r="B14561" s="53" t="str">
        <f t="shared" si="454"/>
        <v>2020_NC95</v>
      </c>
      <c r="C14561" t="s">
        <v>269</v>
      </c>
      <c r="D14561" t="s">
        <v>1509</v>
      </c>
      <c r="E14561" s="53" t="str">
        <f t="shared" si="455"/>
        <v>2020_NCWATAUGA</v>
      </c>
      <c r="F14561">
        <v>510400</v>
      </c>
      <c r="G14561" s="53">
        <f t="array" ref="G14561">SUM(IF(A14561=A$5:A14561,IF(C14561=C$5:C14561,1,0),0))</f>
        <v>95</v>
      </c>
    </row>
    <row r="14562" spans="1:7" x14ac:dyDescent="0.25">
      <c r="A14562" s="52">
        <v>2020</v>
      </c>
      <c r="B14562" s="53" t="str">
        <f t="shared" ref="B14562:B14625" si="456">A14562&amp;"_"&amp;C14562&amp;G14562</f>
        <v>2020_NC96</v>
      </c>
      <c r="C14562" t="s">
        <v>269</v>
      </c>
      <c r="D14562" t="s">
        <v>770</v>
      </c>
      <c r="E14562" s="53" t="str">
        <f t="shared" si="455"/>
        <v>2020_NCWAYNE</v>
      </c>
      <c r="F14562">
        <v>510400</v>
      </c>
      <c r="G14562" s="53">
        <f t="array" ref="G14562">SUM(IF(A14562=A$5:A14562,IF(C14562=C$5:C14562,1,0),0))</f>
        <v>96</v>
      </c>
    </row>
    <row r="14563" spans="1:7" x14ac:dyDescent="0.25">
      <c r="A14563" s="52">
        <v>2020</v>
      </c>
      <c r="B14563" s="53" t="str">
        <f t="shared" si="456"/>
        <v>2020_NC97</v>
      </c>
      <c r="C14563" t="s">
        <v>269</v>
      </c>
      <c r="D14563" t="s">
        <v>774</v>
      </c>
      <c r="E14563" s="53" t="str">
        <f t="shared" si="455"/>
        <v>2020_NCWILKES</v>
      </c>
      <c r="F14563">
        <v>510400</v>
      </c>
      <c r="G14563" s="53">
        <f t="array" ref="G14563">SUM(IF(A14563=A$5:A14563,IF(C14563=C$5:C14563,1,0),0))</f>
        <v>97</v>
      </c>
    </row>
    <row r="14564" spans="1:7" x14ac:dyDescent="0.25">
      <c r="A14564" s="52">
        <v>2020</v>
      </c>
      <c r="B14564" s="53" t="str">
        <f t="shared" si="456"/>
        <v>2020_NC98</v>
      </c>
      <c r="C14564" t="s">
        <v>269</v>
      </c>
      <c r="D14564" t="s">
        <v>296</v>
      </c>
      <c r="E14564" s="53" t="str">
        <f t="shared" si="455"/>
        <v>2020_NCWILSON</v>
      </c>
      <c r="F14564">
        <v>510400</v>
      </c>
      <c r="G14564" s="53">
        <f t="array" ref="G14564">SUM(IF(A14564=A$5:A14564,IF(C14564=C$5:C14564,1,0),0))</f>
        <v>98</v>
      </c>
    </row>
    <row r="14565" spans="1:7" x14ac:dyDescent="0.25">
      <c r="A14565" s="52">
        <v>2020</v>
      </c>
      <c r="B14565" s="53" t="str">
        <f t="shared" si="456"/>
        <v>2020_NC99</v>
      </c>
      <c r="C14565" t="s">
        <v>269</v>
      </c>
      <c r="D14565" t="s">
        <v>1510</v>
      </c>
      <c r="E14565" s="53" t="str">
        <f t="shared" si="455"/>
        <v>2020_NCYADKIN</v>
      </c>
      <c r="F14565">
        <v>510400</v>
      </c>
      <c r="G14565" s="53">
        <f t="array" ref="G14565">SUM(IF(A14565=A$5:A14565,IF(C14565=C$5:C14565,1,0),0))</f>
        <v>99</v>
      </c>
    </row>
    <row r="14566" spans="1:7" x14ac:dyDescent="0.25">
      <c r="A14566" s="52">
        <v>2020</v>
      </c>
      <c r="B14566" s="53" t="str">
        <f t="shared" si="456"/>
        <v>2020_NC100</v>
      </c>
      <c r="C14566" t="s">
        <v>269</v>
      </c>
      <c r="D14566" t="s">
        <v>1511</v>
      </c>
      <c r="E14566" s="53" t="str">
        <f t="shared" si="455"/>
        <v>2020_NCYANCEY</v>
      </c>
      <c r="F14566">
        <v>510400</v>
      </c>
      <c r="G14566" s="53">
        <f t="array" ref="G14566">SUM(IF(A14566=A$5:A14566,IF(C14566=C$5:C14566,1,0),0))</f>
        <v>100</v>
      </c>
    </row>
    <row r="14567" spans="1:7" x14ac:dyDescent="0.25">
      <c r="A14567" s="52">
        <v>2020</v>
      </c>
      <c r="B14567" s="53" t="str">
        <f t="shared" si="456"/>
        <v>2020_ND1</v>
      </c>
      <c r="C14567" t="s">
        <v>383</v>
      </c>
      <c r="D14567" t="s">
        <v>184</v>
      </c>
      <c r="E14567" s="53" t="str">
        <f t="shared" si="455"/>
        <v>2020_NDADAMS</v>
      </c>
      <c r="F14567">
        <v>510400</v>
      </c>
      <c r="G14567" s="53">
        <f t="array" ref="G14567">SUM(IF(A14567=A$5:A14567,IF(C14567=C$5:C14567,1,0),0))</f>
        <v>1</v>
      </c>
    </row>
    <row r="14568" spans="1:7" x14ac:dyDescent="0.25">
      <c r="A14568" s="52">
        <v>2020</v>
      </c>
      <c r="B14568" s="53" t="str">
        <f t="shared" si="456"/>
        <v>2020_ND2</v>
      </c>
      <c r="C14568" t="s">
        <v>383</v>
      </c>
      <c r="D14568" t="s">
        <v>1512</v>
      </c>
      <c r="E14568" s="53" t="str">
        <f t="shared" si="455"/>
        <v>2020_NDBARNES</v>
      </c>
      <c r="F14568">
        <v>510400</v>
      </c>
      <c r="G14568" s="53">
        <f t="array" ref="G14568">SUM(IF(A14568=A$5:A14568,IF(C14568=C$5:C14568,1,0),0))</f>
        <v>2</v>
      </c>
    </row>
    <row r="14569" spans="1:7" x14ac:dyDescent="0.25">
      <c r="A14569" s="52">
        <v>2020</v>
      </c>
      <c r="B14569" s="53" t="str">
        <f t="shared" si="456"/>
        <v>2020_ND3</v>
      </c>
      <c r="C14569" t="s">
        <v>383</v>
      </c>
      <c r="D14569" t="s">
        <v>1513</v>
      </c>
      <c r="E14569" s="53" t="str">
        <f t="shared" si="455"/>
        <v>2020_NDBENSON</v>
      </c>
      <c r="F14569">
        <v>510400</v>
      </c>
      <c r="G14569" s="53">
        <f t="array" ref="G14569">SUM(IF(A14569=A$5:A14569,IF(C14569=C$5:C14569,1,0),0))</f>
        <v>3</v>
      </c>
    </row>
    <row r="14570" spans="1:7" x14ac:dyDescent="0.25">
      <c r="A14570" s="52">
        <v>2020</v>
      </c>
      <c r="B14570" s="53" t="str">
        <f t="shared" si="456"/>
        <v>2020_ND4</v>
      </c>
      <c r="C14570" t="s">
        <v>383</v>
      </c>
      <c r="D14570" t="s">
        <v>1514</v>
      </c>
      <c r="E14570" s="53" t="str">
        <f t="shared" si="455"/>
        <v>2020_NDBILLINGS</v>
      </c>
      <c r="F14570">
        <v>510400</v>
      </c>
      <c r="G14570" s="53">
        <f t="array" ref="G14570">SUM(IF(A14570=A$5:A14570,IF(C14570=C$5:C14570,1,0),0))</f>
        <v>4</v>
      </c>
    </row>
    <row r="14571" spans="1:7" x14ac:dyDescent="0.25">
      <c r="A14571" s="52">
        <v>2020</v>
      </c>
      <c r="B14571" s="53" t="str">
        <f t="shared" si="456"/>
        <v>2020_ND5</v>
      </c>
      <c r="C14571" t="s">
        <v>383</v>
      </c>
      <c r="D14571" t="s">
        <v>1515</v>
      </c>
      <c r="E14571" s="53" t="str">
        <f t="shared" si="455"/>
        <v>2020_NDBOTTINEAU</v>
      </c>
      <c r="F14571">
        <v>510400</v>
      </c>
      <c r="G14571" s="53">
        <f t="array" ref="G14571">SUM(IF(A14571=A$5:A14571,IF(C14571=C$5:C14571,1,0),0))</f>
        <v>5</v>
      </c>
    </row>
    <row r="14572" spans="1:7" x14ac:dyDescent="0.25">
      <c r="A14572" s="52">
        <v>2020</v>
      </c>
      <c r="B14572" s="53" t="str">
        <f t="shared" si="456"/>
        <v>2020_ND6</v>
      </c>
      <c r="C14572" t="s">
        <v>383</v>
      </c>
      <c r="D14572" t="s">
        <v>1516</v>
      </c>
      <c r="E14572" s="53" t="str">
        <f t="shared" si="455"/>
        <v>2020_NDBOWMAN</v>
      </c>
      <c r="F14572">
        <v>510400</v>
      </c>
      <c r="G14572" s="53">
        <f t="array" ref="G14572">SUM(IF(A14572=A$5:A14572,IF(C14572=C$5:C14572,1,0),0))</f>
        <v>6</v>
      </c>
    </row>
    <row r="14573" spans="1:7" x14ac:dyDescent="0.25">
      <c r="A14573" s="52">
        <v>2020</v>
      </c>
      <c r="B14573" s="53" t="str">
        <f t="shared" si="456"/>
        <v>2020_ND7</v>
      </c>
      <c r="C14573" t="s">
        <v>383</v>
      </c>
      <c r="D14573" t="s">
        <v>685</v>
      </c>
      <c r="E14573" s="53" t="str">
        <f t="shared" si="455"/>
        <v>2020_NDBURKE</v>
      </c>
      <c r="F14573">
        <v>510400</v>
      </c>
      <c r="G14573" s="53">
        <f t="array" ref="G14573">SUM(IF(A14573=A$5:A14573,IF(C14573=C$5:C14573,1,0),0))</f>
        <v>7</v>
      </c>
    </row>
    <row r="14574" spans="1:7" x14ac:dyDescent="0.25">
      <c r="A14574" s="52">
        <v>2020</v>
      </c>
      <c r="B14574" s="53" t="str">
        <f t="shared" si="456"/>
        <v>2020_ND8</v>
      </c>
      <c r="C14574" t="s">
        <v>383</v>
      </c>
      <c r="D14574" t="s">
        <v>1517</v>
      </c>
      <c r="E14574" s="53" t="str">
        <f t="shared" si="455"/>
        <v>2020_NDBURLEIGH</v>
      </c>
      <c r="F14574">
        <v>510400</v>
      </c>
      <c r="G14574" s="53">
        <f t="array" ref="G14574">SUM(IF(A14574=A$5:A14574,IF(C14574=C$5:C14574,1,0),0))</f>
        <v>8</v>
      </c>
    </row>
    <row r="14575" spans="1:7" x14ac:dyDescent="0.25">
      <c r="A14575" s="52">
        <v>2020</v>
      </c>
      <c r="B14575" s="53" t="str">
        <f t="shared" si="456"/>
        <v>2020_ND9</v>
      </c>
      <c r="C14575" t="s">
        <v>383</v>
      </c>
      <c r="D14575" t="s">
        <v>810</v>
      </c>
      <c r="E14575" s="53" t="str">
        <f t="shared" si="455"/>
        <v>2020_NDCASS</v>
      </c>
      <c r="F14575">
        <v>510400</v>
      </c>
      <c r="G14575" s="53">
        <f t="array" ref="G14575">SUM(IF(A14575=A$5:A14575,IF(C14575=C$5:C14575,1,0),0))</f>
        <v>9</v>
      </c>
    </row>
    <row r="14576" spans="1:7" x14ac:dyDescent="0.25">
      <c r="A14576" s="52">
        <v>2020</v>
      </c>
      <c r="B14576" s="53" t="str">
        <f t="shared" si="456"/>
        <v>2020_ND10</v>
      </c>
      <c r="C14576" t="s">
        <v>383</v>
      </c>
      <c r="D14576" t="s">
        <v>1518</v>
      </c>
      <c r="E14576" s="53" t="str">
        <f t="shared" si="455"/>
        <v>2020_NDCAVALIER</v>
      </c>
      <c r="F14576">
        <v>510400</v>
      </c>
      <c r="G14576" s="53">
        <f t="array" ref="G14576">SUM(IF(A14576=A$5:A14576,IF(C14576=C$5:C14576,1,0),0))</f>
        <v>10</v>
      </c>
    </row>
    <row r="14577" spans="1:7" x14ac:dyDescent="0.25">
      <c r="A14577" s="52">
        <v>2020</v>
      </c>
      <c r="B14577" s="53" t="str">
        <f t="shared" si="456"/>
        <v>2020_ND11</v>
      </c>
      <c r="C14577" t="s">
        <v>383</v>
      </c>
      <c r="D14577" t="s">
        <v>1519</v>
      </c>
      <c r="E14577" s="53" t="str">
        <f t="shared" si="455"/>
        <v>2020_NDDICKEY</v>
      </c>
      <c r="F14577">
        <v>510400</v>
      </c>
      <c r="G14577" s="53">
        <f t="array" ref="G14577">SUM(IF(A14577=A$5:A14577,IF(C14577=C$5:C14577,1,0),0))</f>
        <v>11</v>
      </c>
    </row>
    <row r="14578" spans="1:7" x14ac:dyDescent="0.25">
      <c r="A14578" s="52">
        <v>2020</v>
      </c>
      <c r="B14578" s="53" t="str">
        <f t="shared" si="456"/>
        <v>2020_ND12</v>
      </c>
      <c r="C14578" t="s">
        <v>383</v>
      </c>
      <c r="D14578" t="s">
        <v>1520</v>
      </c>
      <c r="E14578" s="53" t="str">
        <f t="shared" si="455"/>
        <v>2020_NDDIVIDE</v>
      </c>
      <c r="F14578">
        <v>510400</v>
      </c>
      <c r="G14578" s="53">
        <f t="array" ref="G14578">SUM(IF(A14578=A$5:A14578,IF(C14578=C$5:C14578,1,0),0))</f>
        <v>12</v>
      </c>
    </row>
    <row r="14579" spans="1:7" x14ac:dyDescent="0.25">
      <c r="A14579" s="52">
        <v>2020</v>
      </c>
      <c r="B14579" s="53" t="str">
        <f t="shared" si="456"/>
        <v>2020_ND13</v>
      </c>
      <c r="C14579" t="s">
        <v>383</v>
      </c>
      <c r="D14579" t="s">
        <v>1521</v>
      </c>
      <c r="E14579" s="53" t="str">
        <f t="shared" si="455"/>
        <v>2020_NDDUNN</v>
      </c>
      <c r="F14579">
        <v>510400</v>
      </c>
      <c r="G14579" s="53">
        <f t="array" ref="G14579">SUM(IF(A14579=A$5:A14579,IF(C14579=C$5:C14579,1,0),0))</f>
        <v>13</v>
      </c>
    </row>
    <row r="14580" spans="1:7" x14ac:dyDescent="0.25">
      <c r="A14580" s="52">
        <v>2020</v>
      </c>
      <c r="B14580" s="53" t="str">
        <f t="shared" si="456"/>
        <v>2020_ND14</v>
      </c>
      <c r="C14580" t="s">
        <v>383</v>
      </c>
      <c r="D14580" t="s">
        <v>1416</v>
      </c>
      <c r="E14580" s="53" t="str">
        <f t="shared" si="455"/>
        <v>2020_NDEDDY</v>
      </c>
      <c r="F14580">
        <v>510400</v>
      </c>
      <c r="G14580" s="53">
        <f t="array" ref="G14580">SUM(IF(A14580=A$5:A14580,IF(C14580=C$5:C14580,1,0),0))</f>
        <v>14</v>
      </c>
    </row>
    <row r="14581" spans="1:7" x14ac:dyDescent="0.25">
      <c r="A14581" s="52">
        <v>2020</v>
      </c>
      <c r="B14581" s="53" t="str">
        <f t="shared" si="456"/>
        <v>2020_ND15</v>
      </c>
      <c r="C14581" t="s">
        <v>383</v>
      </c>
      <c r="D14581" t="s">
        <v>1522</v>
      </c>
      <c r="E14581" s="53" t="str">
        <f t="shared" si="455"/>
        <v>2020_NDEMMONS</v>
      </c>
      <c r="F14581">
        <v>510400</v>
      </c>
      <c r="G14581" s="53">
        <f t="array" ref="G14581">SUM(IF(A14581=A$5:A14581,IF(C14581=C$5:C14581,1,0),0))</f>
        <v>15</v>
      </c>
    </row>
    <row r="14582" spans="1:7" x14ac:dyDescent="0.25">
      <c r="A14582" s="52">
        <v>2020</v>
      </c>
      <c r="B14582" s="53" t="str">
        <f t="shared" si="456"/>
        <v>2020_ND16</v>
      </c>
      <c r="C14582" t="s">
        <v>383</v>
      </c>
      <c r="D14582" t="s">
        <v>1523</v>
      </c>
      <c r="E14582" s="53" t="str">
        <f t="shared" si="455"/>
        <v>2020_NDFOSTER</v>
      </c>
      <c r="F14582">
        <v>510400</v>
      </c>
      <c r="G14582" s="53">
        <f t="array" ref="G14582">SUM(IF(A14582=A$5:A14582,IF(C14582=C$5:C14582,1,0),0))</f>
        <v>16</v>
      </c>
    </row>
    <row r="14583" spans="1:7" x14ac:dyDescent="0.25">
      <c r="A14583" s="52">
        <v>2020</v>
      </c>
      <c r="B14583" s="53" t="str">
        <f t="shared" si="456"/>
        <v>2020_ND17</v>
      </c>
      <c r="C14583" t="s">
        <v>383</v>
      </c>
      <c r="D14583" t="s">
        <v>1326</v>
      </c>
      <c r="E14583" s="53" t="str">
        <f t="shared" si="455"/>
        <v>2020_NDGOLDEN VALLEY</v>
      </c>
      <c r="F14583">
        <v>510400</v>
      </c>
      <c r="G14583" s="53">
        <f t="array" ref="G14583">SUM(IF(A14583=A$5:A14583,IF(C14583=C$5:C14583,1,0),0))</f>
        <v>17</v>
      </c>
    </row>
    <row r="14584" spans="1:7" x14ac:dyDescent="0.25">
      <c r="A14584" s="52">
        <v>2020</v>
      </c>
      <c r="B14584" s="53" t="str">
        <f t="shared" si="456"/>
        <v>2020_ND18</v>
      </c>
      <c r="C14584" t="s">
        <v>383</v>
      </c>
      <c r="D14584" t="s">
        <v>1524</v>
      </c>
      <c r="E14584" s="53" t="str">
        <f t="shared" si="455"/>
        <v>2020_NDGRAND FORKS</v>
      </c>
      <c r="F14584">
        <v>510400</v>
      </c>
      <c r="G14584" s="53">
        <f t="array" ref="G14584">SUM(IF(A14584=A$5:A14584,IF(C14584=C$5:C14584,1,0),0))</f>
        <v>18</v>
      </c>
    </row>
    <row r="14585" spans="1:7" x14ac:dyDescent="0.25">
      <c r="A14585" s="52">
        <v>2020</v>
      </c>
      <c r="B14585" s="53" t="str">
        <f t="shared" si="456"/>
        <v>2020_ND19</v>
      </c>
      <c r="C14585" t="s">
        <v>383</v>
      </c>
      <c r="D14585" t="s">
        <v>520</v>
      </c>
      <c r="E14585" s="53" t="str">
        <f t="shared" si="455"/>
        <v>2020_NDGRANT</v>
      </c>
      <c r="F14585">
        <v>510400</v>
      </c>
      <c r="G14585" s="53">
        <f t="array" ref="G14585">SUM(IF(A14585=A$5:A14585,IF(C14585=C$5:C14585,1,0),0))</f>
        <v>19</v>
      </c>
    </row>
    <row r="14586" spans="1:7" x14ac:dyDescent="0.25">
      <c r="A14586" s="52">
        <v>2020</v>
      </c>
      <c r="B14586" s="53" t="str">
        <f t="shared" si="456"/>
        <v>2020_ND20</v>
      </c>
      <c r="C14586" t="s">
        <v>383</v>
      </c>
      <c r="D14586" t="s">
        <v>1525</v>
      </c>
      <c r="E14586" s="53" t="str">
        <f t="shared" si="455"/>
        <v>2020_NDGRIGGS</v>
      </c>
      <c r="F14586">
        <v>510400</v>
      </c>
      <c r="G14586" s="53">
        <f t="array" ref="G14586">SUM(IF(A14586=A$5:A14586,IF(C14586=C$5:C14586,1,0),0))</f>
        <v>20</v>
      </c>
    </row>
    <row r="14587" spans="1:7" x14ac:dyDescent="0.25">
      <c r="A14587" s="52">
        <v>2020</v>
      </c>
      <c r="B14587" s="53" t="str">
        <f t="shared" si="456"/>
        <v>2020_ND21</v>
      </c>
      <c r="C14587" t="s">
        <v>383</v>
      </c>
      <c r="D14587" t="s">
        <v>1526</v>
      </c>
      <c r="E14587" s="53" t="str">
        <f t="shared" si="455"/>
        <v>2020_NDHETTINGER</v>
      </c>
      <c r="F14587">
        <v>510400</v>
      </c>
      <c r="G14587" s="53">
        <f t="array" ref="G14587">SUM(IF(A14587=A$5:A14587,IF(C14587=C$5:C14587,1,0),0))</f>
        <v>21</v>
      </c>
    </row>
    <row r="14588" spans="1:7" x14ac:dyDescent="0.25">
      <c r="A14588" s="52">
        <v>2020</v>
      </c>
      <c r="B14588" s="53" t="str">
        <f t="shared" si="456"/>
        <v>2020_ND22</v>
      </c>
      <c r="C14588" t="s">
        <v>383</v>
      </c>
      <c r="D14588" t="s">
        <v>1527</v>
      </c>
      <c r="E14588" s="53" t="str">
        <f t="shared" si="455"/>
        <v>2020_NDKIDDER</v>
      </c>
      <c r="F14588">
        <v>510400</v>
      </c>
      <c r="G14588" s="53">
        <f t="array" ref="G14588">SUM(IF(A14588=A$5:A14588,IF(C14588=C$5:C14588,1,0),0))</f>
        <v>22</v>
      </c>
    </row>
    <row r="14589" spans="1:7" x14ac:dyDescent="0.25">
      <c r="A14589" s="52">
        <v>2020</v>
      </c>
      <c r="B14589" s="53" t="str">
        <f t="shared" si="456"/>
        <v>2020_ND23</v>
      </c>
      <c r="C14589" t="s">
        <v>383</v>
      </c>
      <c r="D14589" t="s">
        <v>2162</v>
      </c>
      <c r="E14589" s="53" t="str">
        <f t="shared" si="455"/>
        <v>2020_NDLAMOURE</v>
      </c>
      <c r="F14589">
        <v>510400</v>
      </c>
      <c r="G14589" s="53">
        <f t="array" ref="G14589">SUM(IF(A14589=A$5:A14589,IF(C14589=C$5:C14589,1,0),0))</f>
        <v>23</v>
      </c>
    </row>
    <row r="14590" spans="1:7" x14ac:dyDescent="0.25">
      <c r="A14590" s="52">
        <v>2020</v>
      </c>
      <c r="B14590" s="53" t="str">
        <f t="shared" si="456"/>
        <v>2020_ND24</v>
      </c>
      <c r="C14590" t="s">
        <v>383</v>
      </c>
      <c r="D14590" t="s">
        <v>528</v>
      </c>
      <c r="E14590" s="53" t="str">
        <f t="shared" si="455"/>
        <v>2020_NDLOGAN</v>
      </c>
      <c r="F14590">
        <v>510400</v>
      </c>
      <c r="G14590" s="53">
        <f t="array" ref="G14590">SUM(IF(A14590=A$5:A14590,IF(C14590=C$5:C14590,1,0),0))</f>
        <v>24</v>
      </c>
    </row>
    <row r="14591" spans="1:7" x14ac:dyDescent="0.25">
      <c r="A14591" s="52">
        <v>2020</v>
      </c>
      <c r="B14591" s="53" t="str">
        <f t="shared" si="456"/>
        <v>2020_ND25</v>
      </c>
      <c r="C14591" t="s">
        <v>383</v>
      </c>
      <c r="D14591" t="s">
        <v>834</v>
      </c>
      <c r="E14591" s="53" t="str">
        <f t="shared" si="455"/>
        <v>2020_NDMCHENRY</v>
      </c>
      <c r="F14591">
        <v>510400</v>
      </c>
      <c r="G14591" s="53">
        <f t="array" ref="G14591">SUM(IF(A14591=A$5:A14591,IF(C14591=C$5:C14591,1,0),0))</f>
        <v>25</v>
      </c>
    </row>
    <row r="14592" spans="1:7" x14ac:dyDescent="0.25">
      <c r="A14592" s="52">
        <v>2020</v>
      </c>
      <c r="B14592" s="53" t="str">
        <f t="shared" si="456"/>
        <v>2020_ND26</v>
      </c>
      <c r="C14592" t="s">
        <v>383</v>
      </c>
      <c r="D14592" t="s">
        <v>738</v>
      </c>
      <c r="E14592" s="53" t="str">
        <f t="shared" si="455"/>
        <v>2020_NDMCINTOSH</v>
      </c>
      <c r="F14592">
        <v>510400</v>
      </c>
      <c r="G14592" s="53">
        <f t="array" ref="G14592">SUM(IF(A14592=A$5:A14592,IF(C14592=C$5:C14592,1,0),0))</f>
        <v>26</v>
      </c>
    </row>
    <row r="14593" spans="1:7" x14ac:dyDescent="0.25">
      <c r="A14593" s="52">
        <v>2020</v>
      </c>
      <c r="B14593" s="53" t="str">
        <f t="shared" si="456"/>
        <v>2020_ND27</v>
      </c>
      <c r="C14593" t="s">
        <v>383</v>
      </c>
      <c r="D14593" t="s">
        <v>1529</v>
      </c>
      <c r="E14593" s="53" t="str">
        <f t="shared" si="455"/>
        <v>2020_NDMCKENZIE</v>
      </c>
      <c r="F14593">
        <v>510400</v>
      </c>
      <c r="G14593" s="53">
        <f t="array" ref="G14593">SUM(IF(A14593=A$5:A14593,IF(C14593=C$5:C14593,1,0),0))</f>
        <v>27</v>
      </c>
    </row>
    <row r="14594" spans="1:7" x14ac:dyDescent="0.25">
      <c r="A14594" s="52">
        <v>2020</v>
      </c>
      <c r="B14594" s="53" t="str">
        <f t="shared" si="456"/>
        <v>2020_ND28</v>
      </c>
      <c r="C14594" t="s">
        <v>383</v>
      </c>
      <c r="D14594" t="s">
        <v>835</v>
      </c>
      <c r="E14594" s="53" t="str">
        <f t="shared" si="455"/>
        <v>2020_NDMCLEAN</v>
      </c>
      <c r="F14594">
        <v>510400</v>
      </c>
      <c r="G14594" s="53">
        <f t="array" ref="G14594">SUM(IF(A14594=A$5:A14594,IF(C14594=C$5:C14594,1,0),0))</f>
        <v>28</v>
      </c>
    </row>
    <row r="14595" spans="1:7" x14ac:dyDescent="0.25">
      <c r="A14595" s="52">
        <v>2020</v>
      </c>
      <c r="B14595" s="53" t="str">
        <f t="shared" si="456"/>
        <v>2020_ND29</v>
      </c>
      <c r="C14595" t="s">
        <v>383</v>
      </c>
      <c r="D14595" t="s">
        <v>840</v>
      </c>
      <c r="E14595" s="53" t="str">
        <f t="shared" si="455"/>
        <v>2020_NDMERCER</v>
      </c>
      <c r="F14595">
        <v>510400</v>
      </c>
      <c r="G14595" s="53">
        <f t="array" ref="G14595">SUM(IF(A14595=A$5:A14595,IF(C14595=C$5:C14595,1,0),0))</f>
        <v>29</v>
      </c>
    </row>
    <row r="14596" spans="1:7" x14ac:dyDescent="0.25">
      <c r="A14596" s="52">
        <v>2020</v>
      </c>
      <c r="B14596" s="53" t="str">
        <f t="shared" si="456"/>
        <v>2020_ND30</v>
      </c>
      <c r="C14596" t="s">
        <v>383</v>
      </c>
      <c r="D14596" t="s">
        <v>972</v>
      </c>
      <c r="E14596" s="53" t="str">
        <f t="shared" si="455"/>
        <v>2020_NDMORTON</v>
      </c>
      <c r="F14596">
        <v>510400</v>
      </c>
      <c r="G14596" s="53">
        <f t="array" ref="G14596">SUM(IF(A14596=A$5:A14596,IF(C14596=C$5:C14596,1,0),0))</f>
        <v>30</v>
      </c>
    </row>
    <row r="14597" spans="1:7" x14ac:dyDescent="0.25">
      <c r="A14597" s="52">
        <v>2020</v>
      </c>
      <c r="B14597" s="53" t="str">
        <f t="shared" si="456"/>
        <v>2020_ND31</v>
      </c>
      <c r="C14597" t="s">
        <v>383</v>
      </c>
      <c r="D14597" t="s">
        <v>1530</v>
      </c>
      <c r="E14597" s="53" t="str">
        <f t="shared" si="455"/>
        <v>2020_NDMOUNTRAIL</v>
      </c>
      <c r="F14597">
        <v>510400</v>
      </c>
      <c r="G14597" s="53">
        <f t="array" ref="G14597">SUM(IF(A14597=A$5:A14597,IF(C14597=C$5:C14597,1,0),0))</f>
        <v>31</v>
      </c>
    </row>
    <row r="14598" spans="1:7" x14ac:dyDescent="0.25">
      <c r="A14598" s="52">
        <v>2020</v>
      </c>
      <c r="B14598" s="53" t="str">
        <f t="shared" si="456"/>
        <v>2020_ND32</v>
      </c>
      <c r="C14598" t="s">
        <v>383</v>
      </c>
      <c r="D14598" t="s">
        <v>327</v>
      </c>
      <c r="E14598" s="53" t="str">
        <f t="shared" ref="E14598:E14661" si="457">A14598&amp;"_"&amp;C14598&amp;D14598</f>
        <v>2020_NDNELSON</v>
      </c>
      <c r="F14598">
        <v>510400</v>
      </c>
      <c r="G14598" s="53">
        <f t="array" ref="G14598">SUM(IF(A14598=A$5:A14598,IF(C14598=C$5:C14598,1,0),0))</f>
        <v>32</v>
      </c>
    </row>
    <row r="14599" spans="1:7" x14ac:dyDescent="0.25">
      <c r="A14599" s="52">
        <v>2020</v>
      </c>
      <c r="B14599" s="53" t="str">
        <f t="shared" si="456"/>
        <v>2020_ND33</v>
      </c>
      <c r="C14599" t="s">
        <v>383</v>
      </c>
      <c r="D14599" t="s">
        <v>1531</v>
      </c>
      <c r="E14599" s="53" t="str">
        <f t="shared" si="457"/>
        <v>2020_NDOLIVER</v>
      </c>
      <c r="F14599">
        <v>510400</v>
      </c>
      <c r="G14599" s="53">
        <f t="array" ref="G14599">SUM(IF(A14599=A$5:A14599,IF(C14599=C$5:C14599,1,0),0))</f>
        <v>33</v>
      </c>
    </row>
    <row r="14600" spans="1:7" x14ac:dyDescent="0.25">
      <c r="A14600" s="52">
        <v>2020</v>
      </c>
      <c r="B14600" s="53" t="str">
        <f t="shared" si="456"/>
        <v>2020_ND34</v>
      </c>
      <c r="C14600" t="s">
        <v>383</v>
      </c>
      <c r="D14600" t="s">
        <v>1532</v>
      </c>
      <c r="E14600" s="53" t="str">
        <f t="shared" si="457"/>
        <v>2020_NDPEMBINA</v>
      </c>
      <c r="F14600">
        <v>510400</v>
      </c>
      <c r="G14600" s="53">
        <f t="array" ref="G14600">SUM(IF(A14600=A$5:A14600,IF(C14600=C$5:C14600,1,0),0))</f>
        <v>34</v>
      </c>
    </row>
    <row r="14601" spans="1:7" x14ac:dyDescent="0.25">
      <c r="A14601" s="52">
        <v>2020</v>
      </c>
      <c r="B14601" s="53" t="str">
        <f t="shared" si="456"/>
        <v>2020_ND35</v>
      </c>
      <c r="C14601" t="s">
        <v>383</v>
      </c>
      <c r="D14601" t="s">
        <v>358</v>
      </c>
      <c r="E14601" s="53" t="str">
        <f t="shared" si="457"/>
        <v>2020_NDPIERCE</v>
      </c>
      <c r="F14601">
        <v>510400</v>
      </c>
      <c r="G14601" s="53">
        <f t="array" ref="G14601">SUM(IF(A14601=A$5:A14601,IF(C14601=C$5:C14601,1,0),0))</f>
        <v>35</v>
      </c>
    </row>
    <row r="14602" spans="1:7" x14ac:dyDescent="0.25">
      <c r="A14602" s="52">
        <v>2020</v>
      </c>
      <c r="B14602" s="53" t="str">
        <f t="shared" si="456"/>
        <v>2020_ND36</v>
      </c>
      <c r="C14602" t="s">
        <v>383</v>
      </c>
      <c r="D14602" t="s">
        <v>1222</v>
      </c>
      <c r="E14602" s="53" t="str">
        <f t="shared" si="457"/>
        <v>2020_NDRAMSEY</v>
      </c>
      <c r="F14602">
        <v>510400</v>
      </c>
      <c r="G14602" s="53">
        <f t="array" ref="G14602">SUM(IF(A14602=A$5:A14602,IF(C14602=C$5:C14602,1,0),0))</f>
        <v>36</v>
      </c>
    </row>
    <row r="14603" spans="1:7" x14ac:dyDescent="0.25">
      <c r="A14603" s="52">
        <v>2020</v>
      </c>
      <c r="B14603" s="53" t="str">
        <f t="shared" si="456"/>
        <v>2020_ND37</v>
      </c>
      <c r="C14603" t="s">
        <v>383</v>
      </c>
      <c r="D14603" t="s">
        <v>1533</v>
      </c>
      <c r="E14603" s="53" t="str">
        <f t="shared" si="457"/>
        <v>2020_NDRANSOM</v>
      </c>
      <c r="F14603">
        <v>510400</v>
      </c>
      <c r="G14603" s="53">
        <f t="array" ref="G14603">SUM(IF(A14603=A$5:A14603,IF(C14603=C$5:C14603,1,0),0))</f>
        <v>37</v>
      </c>
    </row>
    <row r="14604" spans="1:7" x14ac:dyDescent="0.25">
      <c r="A14604" s="52">
        <v>2020</v>
      </c>
      <c r="B14604" s="53" t="str">
        <f t="shared" si="456"/>
        <v>2020_ND38</v>
      </c>
      <c r="C14604" t="s">
        <v>383</v>
      </c>
      <c r="D14604" t="s">
        <v>1225</v>
      </c>
      <c r="E14604" s="53" t="str">
        <f t="shared" si="457"/>
        <v>2020_NDRENVILLE</v>
      </c>
      <c r="F14604">
        <v>510400</v>
      </c>
      <c r="G14604" s="53">
        <f t="array" ref="G14604">SUM(IF(A14604=A$5:A14604,IF(C14604=C$5:C14604,1,0),0))</f>
        <v>38</v>
      </c>
    </row>
    <row r="14605" spans="1:7" x14ac:dyDescent="0.25">
      <c r="A14605" s="52">
        <v>2020</v>
      </c>
      <c r="B14605" s="53" t="str">
        <f t="shared" si="456"/>
        <v>2020_ND39</v>
      </c>
      <c r="C14605" t="s">
        <v>383</v>
      </c>
      <c r="D14605" t="s">
        <v>845</v>
      </c>
      <c r="E14605" s="53" t="str">
        <f t="shared" si="457"/>
        <v>2020_NDRICHLAND</v>
      </c>
      <c r="F14605">
        <v>510400</v>
      </c>
      <c r="G14605" s="53">
        <f t="array" ref="G14605">SUM(IF(A14605=A$5:A14605,IF(C14605=C$5:C14605,1,0),0))</f>
        <v>39</v>
      </c>
    </row>
    <row r="14606" spans="1:7" x14ac:dyDescent="0.25">
      <c r="A14606" s="52">
        <v>2020</v>
      </c>
      <c r="B14606" s="53" t="str">
        <f t="shared" si="456"/>
        <v>2020_ND40</v>
      </c>
      <c r="C14606" t="s">
        <v>383</v>
      </c>
      <c r="D14606" t="s">
        <v>1534</v>
      </c>
      <c r="E14606" s="53" t="str">
        <f t="shared" si="457"/>
        <v>2020_NDROLETTE</v>
      </c>
      <c r="F14606">
        <v>510400</v>
      </c>
      <c r="G14606" s="53">
        <f t="array" ref="G14606">SUM(IF(A14606=A$5:A14606,IF(C14606=C$5:C14606,1,0),0))</f>
        <v>40</v>
      </c>
    </row>
    <row r="14607" spans="1:7" x14ac:dyDescent="0.25">
      <c r="A14607" s="52">
        <v>2020</v>
      </c>
      <c r="B14607" s="53" t="str">
        <f t="shared" si="456"/>
        <v>2020_ND41</v>
      </c>
      <c r="C14607" t="s">
        <v>383</v>
      </c>
      <c r="D14607" t="s">
        <v>1535</v>
      </c>
      <c r="E14607" s="53" t="str">
        <f t="shared" si="457"/>
        <v>2020_NDSARGENT</v>
      </c>
      <c r="F14607">
        <v>510400</v>
      </c>
      <c r="G14607" s="53">
        <f t="array" ref="G14607">SUM(IF(A14607=A$5:A14607,IF(C14607=C$5:C14607,1,0),0))</f>
        <v>41</v>
      </c>
    </row>
    <row r="14608" spans="1:7" x14ac:dyDescent="0.25">
      <c r="A14608" s="52">
        <v>2020</v>
      </c>
      <c r="B14608" s="53" t="str">
        <f t="shared" si="456"/>
        <v>2020_ND42</v>
      </c>
      <c r="C14608" t="s">
        <v>383</v>
      </c>
      <c r="D14608" t="s">
        <v>991</v>
      </c>
      <c r="E14608" s="53" t="str">
        <f t="shared" si="457"/>
        <v>2020_NDSHERIDAN</v>
      </c>
      <c r="F14608">
        <v>510400</v>
      </c>
      <c r="G14608" s="53">
        <f t="array" ref="G14608">SUM(IF(A14608=A$5:A14608,IF(C14608=C$5:C14608,1,0),0))</f>
        <v>42</v>
      </c>
    </row>
    <row r="14609" spans="1:7" x14ac:dyDescent="0.25">
      <c r="A14609" s="52">
        <v>2020</v>
      </c>
      <c r="B14609" s="53" t="str">
        <f t="shared" si="456"/>
        <v>2020_ND43</v>
      </c>
      <c r="C14609" t="s">
        <v>383</v>
      </c>
      <c r="D14609" t="s">
        <v>932</v>
      </c>
      <c r="E14609" s="53" t="str">
        <f t="shared" si="457"/>
        <v>2020_NDSIOUX</v>
      </c>
      <c r="F14609">
        <v>510400</v>
      </c>
      <c r="G14609" s="53">
        <f t="array" ref="G14609">SUM(IF(A14609=A$5:A14609,IF(C14609=C$5:C14609,1,0),0))</f>
        <v>43</v>
      </c>
    </row>
    <row r="14610" spans="1:7" x14ac:dyDescent="0.25">
      <c r="A14610" s="52">
        <v>2020</v>
      </c>
      <c r="B14610" s="53" t="str">
        <f t="shared" si="456"/>
        <v>2020_ND44</v>
      </c>
      <c r="C14610" t="s">
        <v>383</v>
      </c>
      <c r="D14610" t="s">
        <v>1536</v>
      </c>
      <c r="E14610" s="53" t="str">
        <f t="shared" si="457"/>
        <v>2020_NDSLOPE</v>
      </c>
      <c r="F14610">
        <v>510400</v>
      </c>
      <c r="G14610" s="53">
        <f t="array" ref="G14610">SUM(IF(A14610=A$5:A14610,IF(C14610=C$5:C14610,1,0),0))</f>
        <v>44</v>
      </c>
    </row>
    <row r="14611" spans="1:7" x14ac:dyDescent="0.25">
      <c r="A14611" s="52">
        <v>2020</v>
      </c>
      <c r="B14611" s="53" t="str">
        <f t="shared" si="456"/>
        <v>2020_ND45</v>
      </c>
      <c r="C14611" t="s">
        <v>383</v>
      </c>
      <c r="D14611" t="s">
        <v>849</v>
      </c>
      <c r="E14611" s="53" t="str">
        <f t="shared" si="457"/>
        <v>2020_NDSTARK</v>
      </c>
      <c r="F14611">
        <v>510400</v>
      </c>
      <c r="G14611" s="53">
        <f t="array" ref="G14611">SUM(IF(A14611=A$5:A14611,IF(C14611=C$5:C14611,1,0),0))</f>
        <v>45</v>
      </c>
    </row>
    <row r="14612" spans="1:7" x14ac:dyDescent="0.25">
      <c r="A14612" s="52">
        <v>2020</v>
      </c>
      <c r="B14612" s="53" t="str">
        <f t="shared" si="456"/>
        <v>2020_ND46</v>
      </c>
      <c r="C14612" t="s">
        <v>383</v>
      </c>
      <c r="D14612" t="s">
        <v>1232</v>
      </c>
      <c r="E14612" s="53" t="str">
        <f t="shared" si="457"/>
        <v>2020_NDSTEELE</v>
      </c>
      <c r="F14612">
        <v>510400</v>
      </c>
      <c r="G14612" s="53">
        <f t="array" ref="G14612">SUM(IF(A14612=A$5:A14612,IF(C14612=C$5:C14612,1,0),0))</f>
        <v>46</v>
      </c>
    </row>
    <row r="14613" spans="1:7" x14ac:dyDescent="0.25">
      <c r="A14613" s="52">
        <v>2020</v>
      </c>
      <c r="B14613" s="53" t="str">
        <f t="shared" si="456"/>
        <v>2020_ND47</v>
      </c>
      <c r="C14613" t="s">
        <v>383</v>
      </c>
      <c r="D14613" t="s">
        <v>1537</v>
      </c>
      <c r="E14613" s="53" t="str">
        <f t="shared" si="457"/>
        <v>2020_NDSTUTSMAN</v>
      </c>
      <c r="F14613">
        <v>510400</v>
      </c>
      <c r="G14613" s="53">
        <f t="array" ref="G14613">SUM(IF(A14613=A$5:A14613,IF(C14613=C$5:C14613,1,0),0))</f>
        <v>47</v>
      </c>
    </row>
    <row r="14614" spans="1:7" x14ac:dyDescent="0.25">
      <c r="A14614" s="52">
        <v>2020</v>
      </c>
      <c r="B14614" s="53" t="str">
        <f t="shared" si="456"/>
        <v>2020_ND48</v>
      </c>
      <c r="C14614" t="s">
        <v>383</v>
      </c>
      <c r="D14614" t="s">
        <v>1538</v>
      </c>
      <c r="E14614" s="53" t="str">
        <f t="shared" si="457"/>
        <v>2020_NDTOWNER</v>
      </c>
      <c r="F14614">
        <v>510400</v>
      </c>
      <c r="G14614" s="53">
        <f t="array" ref="G14614">SUM(IF(A14614=A$5:A14614,IF(C14614=C$5:C14614,1,0),0))</f>
        <v>48</v>
      </c>
    </row>
    <row r="14615" spans="1:7" x14ac:dyDescent="0.25">
      <c r="A14615" s="52">
        <v>2020</v>
      </c>
      <c r="B14615" s="53" t="str">
        <f t="shared" si="456"/>
        <v>2020_ND49</v>
      </c>
      <c r="C14615" t="s">
        <v>383</v>
      </c>
      <c r="D14615" t="s">
        <v>1539</v>
      </c>
      <c r="E14615" s="53" t="str">
        <f t="shared" si="457"/>
        <v>2020_NDTRAILL</v>
      </c>
      <c r="F14615">
        <v>510400</v>
      </c>
      <c r="G14615" s="53">
        <f t="array" ref="G14615">SUM(IF(A14615=A$5:A14615,IF(C14615=C$5:C14615,1,0),0))</f>
        <v>49</v>
      </c>
    </row>
    <row r="14616" spans="1:7" x14ac:dyDescent="0.25">
      <c r="A14616" s="52">
        <v>2020</v>
      </c>
      <c r="B14616" s="53" t="str">
        <f t="shared" si="456"/>
        <v>2020_ND50</v>
      </c>
      <c r="C14616" t="s">
        <v>383</v>
      </c>
      <c r="D14616" t="s">
        <v>1540</v>
      </c>
      <c r="E14616" s="53" t="str">
        <f t="shared" si="457"/>
        <v>2020_NDWALSH</v>
      </c>
      <c r="F14616">
        <v>510400</v>
      </c>
      <c r="G14616" s="53">
        <f t="array" ref="G14616">SUM(IF(A14616=A$5:A14616,IF(C14616=C$5:C14616,1,0),0))</f>
        <v>50</v>
      </c>
    </row>
    <row r="14617" spans="1:7" x14ac:dyDescent="0.25">
      <c r="A14617" s="52">
        <v>2020</v>
      </c>
      <c r="B14617" s="53" t="str">
        <f t="shared" si="456"/>
        <v>2020_ND51</v>
      </c>
      <c r="C14617" t="s">
        <v>383</v>
      </c>
      <c r="D14617" t="s">
        <v>1541</v>
      </c>
      <c r="E14617" s="53" t="str">
        <f t="shared" si="457"/>
        <v>2020_NDWARD</v>
      </c>
      <c r="F14617">
        <v>510400</v>
      </c>
      <c r="G14617" s="53">
        <f t="array" ref="G14617">SUM(IF(A14617=A$5:A14617,IF(C14617=C$5:C14617,1,0),0))</f>
        <v>51</v>
      </c>
    </row>
    <row r="14618" spans="1:7" x14ac:dyDescent="0.25">
      <c r="A14618" s="52">
        <v>2020</v>
      </c>
      <c r="B14618" s="53" t="str">
        <f t="shared" si="456"/>
        <v>2020_ND52</v>
      </c>
      <c r="C14618" t="s">
        <v>383</v>
      </c>
      <c r="D14618" t="s">
        <v>895</v>
      </c>
      <c r="E14618" s="53" t="str">
        <f t="shared" si="457"/>
        <v>2020_NDWELLS</v>
      </c>
      <c r="F14618">
        <v>510400</v>
      </c>
      <c r="G14618" s="53">
        <f t="array" ref="G14618">SUM(IF(A14618=A$5:A14618,IF(C14618=C$5:C14618,1,0),0))</f>
        <v>52</v>
      </c>
    </row>
    <row r="14619" spans="1:7" x14ac:dyDescent="0.25">
      <c r="A14619" s="52">
        <v>2020</v>
      </c>
      <c r="B14619" s="53" t="str">
        <f t="shared" si="456"/>
        <v>2020_ND53</v>
      </c>
      <c r="C14619" t="s">
        <v>383</v>
      </c>
      <c r="D14619" t="s">
        <v>1542</v>
      </c>
      <c r="E14619" s="53" t="str">
        <f t="shared" si="457"/>
        <v>2020_NDWILLIAMS</v>
      </c>
      <c r="F14619">
        <v>510400</v>
      </c>
      <c r="G14619" s="53">
        <f t="array" ref="G14619">SUM(IF(A14619=A$5:A14619,IF(C14619=C$5:C14619,1,0),0))</f>
        <v>53</v>
      </c>
    </row>
    <row r="14620" spans="1:7" x14ac:dyDescent="0.25">
      <c r="A14620" s="52">
        <v>2020</v>
      </c>
      <c r="B14620" s="53" t="str">
        <f t="shared" si="456"/>
        <v>2020_OH1</v>
      </c>
      <c r="C14620" t="s">
        <v>384</v>
      </c>
      <c r="D14620" t="s">
        <v>184</v>
      </c>
      <c r="E14620" s="53" t="str">
        <f t="shared" si="457"/>
        <v>2020_OHADAMS</v>
      </c>
      <c r="F14620">
        <v>510400</v>
      </c>
      <c r="G14620" s="53">
        <f t="array" ref="G14620">SUM(IF(A14620=A$5:A14620,IF(C14620=C$5:C14620,1,0),0))</f>
        <v>1</v>
      </c>
    </row>
    <row r="14621" spans="1:7" x14ac:dyDescent="0.25">
      <c r="A14621" s="52">
        <v>2020</v>
      </c>
      <c r="B14621" s="53" t="str">
        <f t="shared" si="456"/>
        <v>2020_OH2</v>
      </c>
      <c r="C14621" t="s">
        <v>384</v>
      </c>
      <c r="D14621" t="s">
        <v>858</v>
      </c>
      <c r="E14621" s="53" t="str">
        <f t="shared" si="457"/>
        <v>2020_OHALLEN</v>
      </c>
      <c r="F14621">
        <v>510400</v>
      </c>
      <c r="G14621" s="53">
        <f t="array" ref="G14621">SUM(IF(A14621=A$5:A14621,IF(C14621=C$5:C14621,1,0),0))</f>
        <v>2</v>
      </c>
    </row>
    <row r="14622" spans="1:7" x14ac:dyDescent="0.25">
      <c r="A14622" s="52">
        <v>2020</v>
      </c>
      <c r="B14622" s="53" t="str">
        <f t="shared" si="456"/>
        <v>2020_OH3</v>
      </c>
      <c r="C14622" t="s">
        <v>384</v>
      </c>
      <c r="D14622" t="s">
        <v>1543</v>
      </c>
      <c r="E14622" s="53" t="str">
        <f t="shared" si="457"/>
        <v>2020_OHASHLAND</v>
      </c>
      <c r="F14622">
        <v>510400</v>
      </c>
      <c r="G14622" s="53">
        <f t="array" ref="G14622">SUM(IF(A14622=A$5:A14622,IF(C14622=C$5:C14622,1,0),0))</f>
        <v>3</v>
      </c>
    </row>
    <row r="14623" spans="1:7" x14ac:dyDescent="0.25">
      <c r="A14623" s="52">
        <v>2020</v>
      </c>
      <c r="B14623" s="53" t="str">
        <f t="shared" si="456"/>
        <v>2020_OH4</v>
      </c>
      <c r="C14623" t="s">
        <v>384</v>
      </c>
      <c r="D14623" t="s">
        <v>1544</v>
      </c>
      <c r="E14623" s="53" t="str">
        <f t="shared" si="457"/>
        <v>2020_OHASHTABULA</v>
      </c>
      <c r="F14623">
        <v>510400</v>
      </c>
      <c r="G14623" s="53">
        <f t="array" ref="G14623">SUM(IF(A14623=A$5:A14623,IF(C14623=C$5:C14623,1,0),0))</f>
        <v>4</v>
      </c>
    </row>
    <row r="14624" spans="1:7" x14ac:dyDescent="0.25">
      <c r="A14624" s="52">
        <v>2020</v>
      </c>
      <c r="B14624" s="53" t="str">
        <f t="shared" si="456"/>
        <v>2020_OH5</v>
      </c>
      <c r="C14624" t="s">
        <v>384</v>
      </c>
      <c r="D14624" t="s">
        <v>1545</v>
      </c>
      <c r="E14624" s="53" t="str">
        <f t="shared" si="457"/>
        <v>2020_OHATHENS</v>
      </c>
      <c r="F14624">
        <v>510400</v>
      </c>
      <c r="G14624" s="53">
        <f t="array" ref="G14624">SUM(IF(A14624=A$5:A14624,IF(C14624=C$5:C14624,1,0),0))</f>
        <v>5</v>
      </c>
    </row>
    <row r="14625" spans="1:7" x14ac:dyDescent="0.25">
      <c r="A14625" s="52">
        <v>2020</v>
      </c>
      <c r="B14625" s="53" t="str">
        <f t="shared" si="456"/>
        <v>2020_OH6</v>
      </c>
      <c r="C14625" t="s">
        <v>384</v>
      </c>
      <c r="D14625" t="s">
        <v>1546</v>
      </c>
      <c r="E14625" s="53" t="str">
        <f t="shared" si="457"/>
        <v>2020_OHAUGLAIZE</v>
      </c>
      <c r="F14625">
        <v>510400</v>
      </c>
      <c r="G14625" s="53">
        <f t="array" ref="G14625">SUM(IF(A14625=A$5:A14625,IF(C14625=C$5:C14625,1,0),0))</f>
        <v>6</v>
      </c>
    </row>
    <row r="14626" spans="1:7" x14ac:dyDescent="0.25">
      <c r="A14626" s="52">
        <v>2020</v>
      </c>
      <c r="B14626" s="53" t="str">
        <f t="shared" ref="B14626:B14689" si="458">A14626&amp;"_"&amp;C14626&amp;G14626</f>
        <v>2020_OH7</v>
      </c>
      <c r="C14626" t="s">
        <v>384</v>
      </c>
      <c r="D14626" t="s">
        <v>1547</v>
      </c>
      <c r="E14626" s="53" t="str">
        <f t="shared" si="457"/>
        <v>2020_OHBELMONT</v>
      </c>
      <c r="F14626">
        <v>510400</v>
      </c>
      <c r="G14626" s="53">
        <f t="array" ref="G14626">SUM(IF(A14626=A$5:A14626,IF(C14626=C$5:C14626,1,0),0))</f>
        <v>7</v>
      </c>
    </row>
    <row r="14627" spans="1:7" x14ac:dyDescent="0.25">
      <c r="A14627" s="52">
        <v>2020</v>
      </c>
      <c r="B14627" s="53" t="str">
        <f t="shared" si="458"/>
        <v>2020_OH8</v>
      </c>
      <c r="C14627" t="s">
        <v>384</v>
      </c>
      <c r="D14627" t="s">
        <v>808</v>
      </c>
      <c r="E14627" s="53" t="str">
        <f t="shared" si="457"/>
        <v>2020_OHBROWN</v>
      </c>
      <c r="F14627">
        <v>510400</v>
      </c>
      <c r="G14627" s="53">
        <f t="array" ref="G14627">SUM(IF(A14627=A$5:A14627,IF(C14627=C$5:C14627,1,0),0))</f>
        <v>8</v>
      </c>
    </row>
    <row r="14628" spans="1:7" x14ac:dyDescent="0.25">
      <c r="A14628" s="52">
        <v>2020</v>
      </c>
      <c r="B14628" s="53" t="str">
        <f t="shared" si="458"/>
        <v>2020_OH9</v>
      </c>
      <c r="C14628" t="s">
        <v>384</v>
      </c>
      <c r="D14628" t="s">
        <v>433</v>
      </c>
      <c r="E14628" s="53" t="str">
        <f t="shared" si="457"/>
        <v>2020_OHBUTLER</v>
      </c>
      <c r="F14628">
        <v>510400</v>
      </c>
      <c r="G14628" s="53">
        <f t="array" ref="G14628">SUM(IF(A14628=A$5:A14628,IF(C14628=C$5:C14628,1,0),0))</f>
        <v>9</v>
      </c>
    </row>
    <row r="14629" spans="1:7" x14ac:dyDescent="0.25">
      <c r="A14629" s="52">
        <v>2020</v>
      </c>
      <c r="B14629" s="53" t="str">
        <f t="shared" si="458"/>
        <v>2020_OH10</v>
      </c>
      <c r="C14629" t="s">
        <v>384</v>
      </c>
      <c r="D14629" t="s">
        <v>227</v>
      </c>
      <c r="E14629" s="53" t="str">
        <f t="shared" si="457"/>
        <v>2020_OHCARROLL</v>
      </c>
      <c r="F14629">
        <v>510400</v>
      </c>
      <c r="G14629" s="53">
        <f t="array" ref="G14629">SUM(IF(A14629=A$5:A14629,IF(C14629=C$5:C14629,1,0),0))</f>
        <v>10</v>
      </c>
    </row>
    <row r="14630" spans="1:7" x14ac:dyDescent="0.25">
      <c r="A14630" s="52">
        <v>2020</v>
      </c>
      <c r="B14630" s="53" t="str">
        <f t="shared" si="458"/>
        <v>2020_OH11</v>
      </c>
      <c r="C14630" t="s">
        <v>384</v>
      </c>
      <c r="D14630" t="s">
        <v>811</v>
      </c>
      <c r="E14630" s="53" t="str">
        <f t="shared" si="457"/>
        <v>2020_OHCHAMPAIGN</v>
      </c>
      <c r="F14630">
        <v>510400</v>
      </c>
      <c r="G14630" s="53">
        <f t="array" ref="G14630">SUM(IF(A14630=A$5:A14630,IF(C14630=C$5:C14630,1,0),0))</f>
        <v>11</v>
      </c>
    </row>
    <row r="14631" spans="1:7" x14ac:dyDescent="0.25">
      <c r="A14631" s="52">
        <v>2020</v>
      </c>
      <c r="B14631" s="53" t="str">
        <f t="shared" si="458"/>
        <v>2020_OH12</v>
      </c>
      <c r="C14631" t="s">
        <v>384</v>
      </c>
      <c r="D14631" t="s">
        <v>507</v>
      </c>
      <c r="E14631" s="53" t="str">
        <f t="shared" si="457"/>
        <v>2020_OHCLARK</v>
      </c>
      <c r="F14631">
        <v>510400</v>
      </c>
      <c r="G14631" s="53">
        <f t="array" ref="G14631">SUM(IF(A14631=A$5:A14631,IF(C14631=C$5:C14631,1,0),0))</f>
        <v>12</v>
      </c>
    </row>
    <row r="14632" spans="1:7" x14ac:dyDescent="0.25">
      <c r="A14632" s="52">
        <v>2020</v>
      </c>
      <c r="B14632" s="53" t="str">
        <f t="shared" si="458"/>
        <v>2020_OH13</v>
      </c>
      <c r="C14632" t="s">
        <v>384</v>
      </c>
      <c r="D14632" t="s">
        <v>1548</v>
      </c>
      <c r="E14632" s="53" t="str">
        <f t="shared" si="457"/>
        <v>2020_OHCLERMONT</v>
      </c>
      <c r="F14632">
        <v>510400</v>
      </c>
      <c r="G14632" s="53">
        <f t="array" ref="G14632">SUM(IF(A14632=A$5:A14632,IF(C14632=C$5:C14632,1,0),0))</f>
        <v>13</v>
      </c>
    </row>
    <row r="14633" spans="1:7" x14ac:dyDescent="0.25">
      <c r="A14633" s="52">
        <v>2020</v>
      </c>
      <c r="B14633" s="53" t="str">
        <f t="shared" si="458"/>
        <v>2020_OH14</v>
      </c>
      <c r="C14633" t="s">
        <v>384</v>
      </c>
      <c r="D14633" t="s">
        <v>813</v>
      </c>
      <c r="E14633" s="53" t="str">
        <f t="shared" si="457"/>
        <v>2020_OHCLINTON</v>
      </c>
      <c r="F14633">
        <v>510400</v>
      </c>
      <c r="G14633" s="53">
        <f t="array" ref="G14633">SUM(IF(A14633=A$5:A14633,IF(C14633=C$5:C14633,1,0),0))</f>
        <v>14</v>
      </c>
    </row>
    <row r="14634" spans="1:7" x14ac:dyDescent="0.25">
      <c r="A14634" s="52">
        <v>2020</v>
      </c>
      <c r="B14634" s="53" t="str">
        <f t="shared" si="458"/>
        <v>2020_OH15</v>
      </c>
      <c r="C14634" t="s">
        <v>384</v>
      </c>
      <c r="D14634" t="s">
        <v>1549</v>
      </c>
      <c r="E14634" s="53" t="str">
        <f t="shared" si="457"/>
        <v>2020_OHCOLUMBIANA</v>
      </c>
      <c r="F14634">
        <v>510400</v>
      </c>
      <c r="G14634" s="53">
        <f t="array" ref="G14634">SUM(IF(A14634=A$5:A14634,IF(C14634=C$5:C14634,1,0),0))</f>
        <v>15</v>
      </c>
    </row>
    <row r="14635" spans="1:7" x14ac:dyDescent="0.25">
      <c r="A14635" s="52">
        <v>2020</v>
      </c>
      <c r="B14635" s="53" t="str">
        <f t="shared" si="458"/>
        <v>2020_OH16</v>
      </c>
      <c r="C14635" t="s">
        <v>384</v>
      </c>
      <c r="D14635" t="s">
        <v>1550</v>
      </c>
      <c r="E14635" s="53" t="str">
        <f t="shared" si="457"/>
        <v>2020_OHCOSHOCTON</v>
      </c>
      <c r="F14635">
        <v>510400</v>
      </c>
      <c r="G14635" s="53">
        <f t="array" ref="G14635">SUM(IF(A14635=A$5:A14635,IF(C14635=C$5:C14635,1,0),0))</f>
        <v>16</v>
      </c>
    </row>
    <row r="14636" spans="1:7" x14ac:dyDescent="0.25">
      <c r="A14636" s="52">
        <v>2020</v>
      </c>
      <c r="B14636" s="53" t="str">
        <f t="shared" si="458"/>
        <v>2020_OH17</v>
      </c>
      <c r="C14636" t="s">
        <v>384</v>
      </c>
      <c r="D14636" t="s">
        <v>512</v>
      </c>
      <c r="E14636" s="53" t="str">
        <f t="shared" si="457"/>
        <v>2020_OHCRAWFORD</v>
      </c>
      <c r="F14636">
        <v>510400</v>
      </c>
      <c r="G14636" s="53">
        <f t="array" ref="G14636">SUM(IF(A14636=A$5:A14636,IF(C14636=C$5:C14636,1,0),0))</f>
        <v>17</v>
      </c>
    </row>
    <row r="14637" spans="1:7" x14ac:dyDescent="0.25">
      <c r="A14637" s="52">
        <v>2020</v>
      </c>
      <c r="B14637" s="53" t="str">
        <f t="shared" si="458"/>
        <v>2020_OH18</v>
      </c>
      <c r="C14637" t="s">
        <v>384</v>
      </c>
      <c r="D14637" t="s">
        <v>1551</v>
      </c>
      <c r="E14637" s="53" t="str">
        <f t="shared" si="457"/>
        <v>2020_OHCUYAHOGA</v>
      </c>
      <c r="F14637">
        <v>510400</v>
      </c>
      <c r="G14637" s="53">
        <f t="array" ref="G14637">SUM(IF(A14637=A$5:A14637,IF(C14637=C$5:C14637,1,0),0))</f>
        <v>18</v>
      </c>
    </row>
    <row r="14638" spans="1:7" x14ac:dyDescent="0.25">
      <c r="A14638" s="52">
        <v>2020</v>
      </c>
      <c r="B14638" s="53" t="str">
        <f t="shared" si="458"/>
        <v>2020_OH19</v>
      </c>
      <c r="C14638" t="s">
        <v>384</v>
      </c>
      <c r="D14638" t="s">
        <v>1552</v>
      </c>
      <c r="E14638" s="53" t="str">
        <f t="shared" si="457"/>
        <v>2020_OHDARKE</v>
      </c>
      <c r="F14638">
        <v>510400</v>
      </c>
      <c r="G14638" s="53">
        <f t="array" ref="G14638">SUM(IF(A14638=A$5:A14638,IF(C14638=C$5:C14638,1,0),0))</f>
        <v>19</v>
      </c>
    </row>
    <row r="14639" spans="1:7" x14ac:dyDescent="0.25">
      <c r="A14639" s="52">
        <v>2020</v>
      </c>
      <c r="B14639" s="53" t="str">
        <f t="shared" si="458"/>
        <v>2020_OH20</v>
      </c>
      <c r="C14639" t="s">
        <v>384</v>
      </c>
      <c r="D14639" t="s">
        <v>1553</v>
      </c>
      <c r="E14639" s="53" t="str">
        <f t="shared" si="457"/>
        <v>2020_OHDEFIANCE</v>
      </c>
      <c r="F14639">
        <v>510400</v>
      </c>
      <c r="G14639" s="53">
        <f t="array" ref="G14639">SUM(IF(A14639=A$5:A14639,IF(C14639=C$5:C14639,1,0),0))</f>
        <v>20</v>
      </c>
    </row>
    <row r="14640" spans="1:7" x14ac:dyDescent="0.25">
      <c r="A14640" s="52">
        <v>2020</v>
      </c>
      <c r="B14640" s="53" t="str">
        <f t="shared" si="458"/>
        <v>2020_OH21</v>
      </c>
      <c r="C14640" t="s">
        <v>384</v>
      </c>
      <c r="D14640" t="s">
        <v>85</v>
      </c>
      <c r="E14640" s="53" t="str">
        <f t="shared" si="457"/>
        <v>2020_OHDELAWARE</v>
      </c>
      <c r="F14640">
        <v>510400</v>
      </c>
      <c r="G14640" s="53">
        <f t="array" ref="G14640">SUM(IF(A14640=A$5:A14640,IF(C14640=C$5:C14640,1,0),0))</f>
        <v>21</v>
      </c>
    </row>
    <row r="14641" spans="1:7" x14ac:dyDescent="0.25">
      <c r="A14641" s="52">
        <v>2020</v>
      </c>
      <c r="B14641" s="53" t="str">
        <f t="shared" si="458"/>
        <v>2020_OH22</v>
      </c>
      <c r="C14641" t="s">
        <v>384</v>
      </c>
      <c r="D14641" t="s">
        <v>1440</v>
      </c>
      <c r="E14641" s="53" t="str">
        <f t="shared" si="457"/>
        <v>2020_OHERIE</v>
      </c>
      <c r="F14641">
        <v>510400</v>
      </c>
      <c r="G14641" s="53">
        <f t="array" ref="G14641">SUM(IF(A14641=A$5:A14641,IF(C14641=C$5:C14641,1,0),0))</f>
        <v>22</v>
      </c>
    </row>
    <row r="14642" spans="1:7" x14ac:dyDescent="0.25">
      <c r="A14642" s="52">
        <v>2020</v>
      </c>
      <c r="B14642" s="53" t="str">
        <f t="shared" si="458"/>
        <v>2020_OH23</v>
      </c>
      <c r="C14642" t="s">
        <v>384</v>
      </c>
      <c r="D14642" t="s">
        <v>205</v>
      </c>
      <c r="E14642" s="53" t="str">
        <f t="shared" si="457"/>
        <v>2020_OHFAIRFIELD</v>
      </c>
      <c r="F14642">
        <v>510400</v>
      </c>
      <c r="G14642" s="53">
        <f t="array" ref="G14642">SUM(IF(A14642=A$5:A14642,IF(C14642=C$5:C14642,1,0),0))</f>
        <v>23</v>
      </c>
    </row>
    <row r="14643" spans="1:7" x14ac:dyDescent="0.25">
      <c r="A14643" s="52">
        <v>2020</v>
      </c>
      <c r="B14643" s="53" t="str">
        <f t="shared" si="458"/>
        <v>2020_OH24</v>
      </c>
      <c r="C14643" t="s">
        <v>384</v>
      </c>
      <c r="D14643" t="s">
        <v>454</v>
      </c>
      <c r="E14643" s="53" t="str">
        <f t="shared" si="457"/>
        <v>2020_OHFAYETTE</v>
      </c>
      <c r="F14643">
        <v>510400</v>
      </c>
      <c r="G14643" s="53">
        <f t="array" ref="G14643">SUM(IF(A14643=A$5:A14643,IF(C14643=C$5:C14643,1,0),0))</f>
        <v>24</v>
      </c>
    </row>
    <row r="14644" spans="1:7" x14ac:dyDescent="0.25">
      <c r="A14644" s="52">
        <v>2020</v>
      </c>
      <c r="B14644" s="53" t="str">
        <f t="shared" si="458"/>
        <v>2020_OH25</v>
      </c>
      <c r="C14644" t="s">
        <v>384</v>
      </c>
      <c r="D14644" t="s">
        <v>455</v>
      </c>
      <c r="E14644" s="53" t="str">
        <f t="shared" si="457"/>
        <v>2020_OHFRANKLIN</v>
      </c>
      <c r="F14644">
        <v>510400</v>
      </c>
      <c r="G14644" s="53">
        <f t="array" ref="G14644">SUM(IF(A14644=A$5:A14644,IF(C14644=C$5:C14644,1,0),0))</f>
        <v>25</v>
      </c>
    </row>
    <row r="14645" spans="1:7" x14ac:dyDescent="0.25">
      <c r="A14645" s="52">
        <v>2020</v>
      </c>
      <c r="B14645" s="53" t="str">
        <f t="shared" si="458"/>
        <v>2020_OH26</v>
      </c>
      <c r="C14645" t="s">
        <v>384</v>
      </c>
      <c r="D14645" t="s">
        <v>518</v>
      </c>
      <c r="E14645" s="53" t="str">
        <f t="shared" si="457"/>
        <v>2020_OHFULTON</v>
      </c>
      <c r="F14645">
        <v>510400</v>
      </c>
      <c r="G14645" s="53">
        <f t="array" ref="G14645">SUM(IF(A14645=A$5:A14645,IF(C14645=C$5:C14645,1,0),0))</f>
        <v>26</v>
      </c>
    </row>
    <row r="14646" spans="1:7" x14ac:dyDescent="0.25">
      <c r="A14646" s="52">
        <v>2020</v>
      </c>
      <c r="B14646" s="53" t="str">
        <f t="shared" si="458"/>
        <v>2020_OH27</v>
      </c>
      <c r="C14646" t="s">
        <v>384</v>
      </c>
      <c r="D14646" t="s">
        <v>1554</v>
      </c>
      <c r="E14646" s="53" t="str">
        <f t="shared" si="457"/>
        <v>2020_OHGALLIA</v>
      </c>
      <c r="F14646">
        <v>510400</v>
      </c>
      <c r="G14646" s="53">
        <f t="array" ref="G14646">SUM(IF(A14646=A$5:A14646,IF(C14646=C$5:C14646,1,0),0))</f>
        <v>27</v>
      </c>
    </row>
    <row r="14647" spans="1:7" x14ac:dyDescent="0.25">
      <c r="A14647" s="52">
        <v>2020</v>
      </c>
      <c r="B14647" s="53" t="str">
        <f t="shared" si="458"/>
        <v>2020_OH28</v>
      </c>
      <c r="C14647" t="s">
        <v>384</v>
      </c>
      <c r="D14647" t="s">
        <v>1555</v>
      </c>
      <c r="E14647" s="53" t="str">
        <f t="shared" si="457"/>
        <v>2020_OHGEAUGA</v>
      </c>
      <c r="F14647">
        <v>510400</v>
      </c>
      <c r="G14647" s="53">
        <f t="array" ref="G14647">SUM(IF(A14647=A$5:A14647,IF(C14647=C$5:C14647,1,0),0))</f>
        <v>28</v>
      </c>
    </row>
    <row r="14648" spans="1:7" x14ac:dyDescent="0.25">
      <c r="A14648" s="52">
        <v>2020</v>
      </c>
      <c r="B14648" s="53" t="str">
        <f t="shared" si="458"/>
        <v>2020_OH29</v>
      </c>
      <c r="C14648" t="s">
        <v>384</v>
      </c>
      <c r="D14648" t="s">
        <v>212</v>
      </c>
      <c r="E14648" s="53" t="str">
        <f t="shared" si="457"/>
        <v>2020_OHGREENE</v>
      </c>
      <c r="F14648">
        <v>510400</v>
      </c>
      <c r="G14648" s="53">
        <f t="array" ref="G14648">SUM(IF(A14648=A$5:A14648,IF(C14648=C$5:C14648,1,0),0))</f>
        <v>29</v>
      </c>
    </row>
    <row r="14649" spans="1:7" x14ac:dyDescent="0.25">
      <c r="A14649" s="52">
        <v>2020</v>
      </c>
      <c r="B14649" s="53" t="str">
        <f t="shared" si="458"/>
        <v>2020_OH30</v>
      </c>
      <c r="C14649" t="s">
        <v>384</v>
      </c>
      <c r="D14649" t="s">
        <v>1556</v>
      </c>
      <c r="E14649" s="53" t="str">
        <f t="shared" si="457"/>
        <v>2020_OHGUERNSEY</v>
      </c>
      <c r="F14649">
        <v>510400</v>
      </c>
      <c r="G14649" s="53">
        <f t="array" ref="G14649">SUM(IF(A14649=A$5:A14649,IF(C14649=C$5:C14649,1,0),0))</f>
        <v>30</v>
      </c>
    </row>
    <row r="14650" spans="1:7" x14ac:dyDescent="0.25">
      <c r="A14650" s="52">
        <v>2020</v>
      </c>
      <c r="B14650" s="53" t="str">
        <f t="shared" si="458"/>
        <v>2020_OH31</v>
      </c>
      <c r="C14650" t="s">
        <v>384</v>
      </c>
      <c r="D14650" t="s">
        <v>642</v>
      </c>
      <c r="E14650" s="53" t="str">
        <f t="shared" si="457"/>
        <v>2020_OHHAMILTON</v>
      </c>
      <c r="F14650">
        <v>510400</v>
      </c>
      <c r="G14650" s="53">
        <f t="array" ref="G14650">SUM(IF(A14650=A$5:A14650,IF(C14650=C$5:C14650,1,0),0))</f>
        <v>31</v>
      </c>
    </row>
    <row r="14651" spans="1:7" x14ac:dyDescent="0.25">
      <c r="A14651" s="52">
        <v>2020</v>
      </c>
      <c r="B14651" s="53" t="str">
        <f t="shared" si="458"/>
        <v>2020_OH32</v>
      </c>
      <c r="C14651" t="s">
        <v>384</v>
      </c>
      <c r="D14651" t="s">
        <v>723</v>
      </c>
      <c r="E14651" s="53" t="str">
        <f t="shared" si="457"/>
        <v>2020_OHHANCOCK</v>
      </c>
      <c r="F14651">
        <v>510400</v>
      </c>
      <c r="G14651" s="53">
        <f t="array" ref="G14651">SUM(IF(A14651=A$5:A14651,IF(C14651=C$5:C14651,1,0),0))</f>
        <v>32</v>
      </c>
    </row>
    <row r="14652" spans="1:7" x14ac:dyDescent="0.25">
      <c r="A14652" s="52">
        <v>2020</v>
      </c>
      <c r="B14652" s="53" t="str">
        <f t="shared" si="458"/>
        <v>2020_OH33</v>
      </c>
      <c r="C14652" t="s">
        <v>384</v>
      </c>
      <c r="D14652" t="s">
        <v>822</v>
      </c>
      <c r="E14652" s="53" t="str">
        <f t="shared" si="457"/>
        <v>2020_OHHARDIN</v>
      </c>
      <c r="F14652">
        <v>510400</v>
      </c>
      <c r="G14652" s="53">
        <f t="array" ref="G14652">SUM(IF(A14652=A$5:A14652,IF(C14652=C$5:C14652,1,0),0))</f>
        <v>33</v>
      </c>
    </row>
    <row r="14653" spans="1:7" x14ac:dyDescent="0.25">
      <c r="A14653" s="52">
        <v>2020</v>
      </c>
      <c r="B14653" s="53" t="str">
        <f t="shared" si="458"/>
        <v>2020_OH34</v>
      </c>
      <c r="C14653" t="s">
        <v>384</v>
      </c>
      <c r="D14653" t="s">
        <v>867</v>
      </c>
      <c r="E14653" s="53" t="str">
        <f t="shared" si="457"/>
        <v>2020_OHHARRISON</v>
      </c>
      <c r="F14653">
        <v>510400</v>
      </c>
      <c r="G14653" s="53">
        <f t="array" ref="G14653">SUM(IF(A14653=A$5:A14653,IF(C14653=C$5:C14653,1,0),0))</f>
        <v>34</v>
      </c>
    </row>
    <row r="14654" spans="1:7" x14ac:dyDescent="0.25">
      <c r="A14654" s="52">
        <v>2020</v>
      </c>
      <c r="B14654" s="53" t="str">
        <f t="shared" si="458"/>
        <v>2020_OH35</v>
      </c>
      <c r="C14654" t="s">
        <v>384</v>
      </c>
      <c r="D14654" t="s">
        <v>458</v>
      </c>
      <c r="E14654" s="53" t="str">
        <f t="shared" si="457"/>
        <v>2020_OHHENRY</v>
      </c>
      <c r="F14654">
        <v>510400</v>
      </c>
      <c r="G14654" s="53">
        <f t="array" ref="G14654">SUM(IF(A14654=A$5:A14654,IF(C14654=C$5:C14654,1,0),0))</f>
        <v>35</v>
      </c>
    </row>
    <row r="14655" spans="1:7" x14ac:dyDescent="0.25">
      <c r="A14655" s="52">
        <v>2020</v>
      </c>
      <c r="B14655" s="53" t="str">
        <f t="shared" si="458"/>
        <v>2020_OH36</v>
      </c>
      <c r="C14655" t="s">
        <v>384</v>
      </c>
      <c r="D14655" t="s">
        <v>1557</v>
      </c>
      <c r="E14655" s="53" t="str">
        <f t="shared" si="457"/>
        <v>2020_OHHIGHLAND</v>
      </c>
      <c r="F14655">
        <v>510400</v>
      </c>
      <c r="G14655" s="53">
        <f t="array" ref="G14655">SUM(IF(A14655=A$5:A14655,IF(C14655=C$5:C14655,1,0),0))</f>
        <v>36</v>
      </c>
    </row>
    <row r="14656" spans="1:7" x14ac:dyDescent="0.25">
      <c r="A14656" s="52">
        <v>2020</v>
      </c>
      <c r="B14656" s="53" t="str">
        <f t="shared" si="458"/>
        <v>2020_OH37</v>
      </c>
      <c r="C14656" t="s">
        <v>384</v>
      </c>
      <c r="D14656" t="s">
        <v>1558</v>
      </c>
      <c r="E14656" s="53" t="str">
        <f t="shared" si="457"/>
        <v>2020_OHHOCKING</v>
      </c>
      <c r="F14656">
        <v>510400</v>
      </c>
      <c r="G14656" s="53">
        <f t="array" ref="G14656">SUM(IF(A14656=A$5:A14656,IF(C14656=C$5:C14656,1,0),0))</f>
        <v>37</v>
      </c>
    </row>
    <row r="14657" spans="1:7" x14ac:dyDescent="0.25">
      <c r="A14657" s="52">
        <v>2020</v>
      </c>
      <c r="B14657" s="53" t="str">
        <f t="shared" si="458"/>
        <v>2020_OH38</v>
      </c>
      <c r="C14657" t="s">
        <v>384</v>
      </c>
      <c r="D14657" t="s">
        <v>648</v>
      </c>
      <c r="E14657" s="53" t="str">
        <f t="shared" si="457"/>
        <v>2020_OHHOLMES</v>
      </c>
      <c r="F14657">
        <v>510400</v>
      </c>
      <c r="G14657" s="53">
        <f t="array" ref="G14657">SUM(IF(A14657=A$5:A14657,IF(C14657=C$5:C14657,1,0),0))</f>
        <v>38</v>
      </c>
    </row>
    <row r="14658" spans="1:7" x14ac:dyDescent="0.25">
      <c r="A14658" s="52">
        <v>2020</v>
      </c>
      <c r="B14658" s="53" t="str">
        <f t="shared" si="458"/>
        <v>2020_OH39</v>
      </c>
      <c r="C14658" t="s">
        <v>384</v>
      </c>
      <c r="D14658" t="s">
        <v>1141</v>
      </c>
      <c r="E14658" s="53" t="str">
        <f t="shared" si="457"/>
        <v>2020_OHHURON</v>
      </c>
      <c r="F14658">
        <v>510400</v>
      </c>
      <c r="G14658" s="53">
        <f t="array" ref="G14658">SUM(IF(A14658=A$5:A14658,IF(C14658=C$5:C14658,1,0),0))</f>
        <v>39</v>
      </c>
    </row>
    <row r="14659" spans="1:7" x14ac:dyDescent="0.25">
      <c r="A14659" s="52">
        <v>2020</v>
      </c>
      <c r="B14659" s="53" t="str">
        <f t="shared" si="458"/>
        <v>2020_OH40</v>
      </c>
      <c r="C14659" t="s">
        <v>384</v>
      </c>
      <c r="D14659" t="s">
        <v>460</v>
      </c>
      <c r="E14659" s="53" t="str">
        <f t="shared" si="457"/>
        <v>2020_OHJACKSON</v>
      </c>
      <c r="F14659">
        <v>510400</v>
      </c>
      <c r="G14659" s="53">
        <f t="array" ref="G14659">SUM(IF(A14659=A$5:A14659,IF(C14659=C$5:C14659,1,0),0))</f>
        <v>40</v>
      </c>
    </row>
    <row r="14660" spans="1:7" x14ac:dyDescent="0.25">
      <c r="A14660" s="52">
        <v>2020</v>
      </c>
      <c r="B14660" s="53" t="str">
        <f t="shared" si="458"/>
        <v>2020_OH41</v>
      </c>
      <c r="C14660" t="s">
        <v>384</v>
      </c>
      <c r="D14660" t="s">
        <v>196</v>
      </c>
      <c r="E14660" s="53" t="str">
        <f t="shared" si="457"/>
        <v>2020_OHJEFFERSON</v>
      </c>
      <c r="F14660">
        <v>510400</v>
      </c>
      <c r="G14660" s="53">
        <f t="array" ref="G14660">SUM(IF(A14660=A$5:A14660,IF(C14660=C$5:C14660,1,0),0))</f>
        <v>41</v>
      </c>
    </row>
    <row r="14661" spans="1:7" x14ac:dyDescent="0.25">
      <c r="A14661" s="52">
        <v>2020</v>
      </c>
      <c r="B14661" s="53" t="str">
        <f t="shared" si="458"/>
        <v>2020_OH42</v>
      </c>
      <c r="C14661" t="s">
        <v>384</v>
      </c>
      <c r="D14661" t="s">
        <v>830</v>
      </c>
      <c r="E14661" s="53" t="str">
        <f t="shared" si="457"/>
        <v>2020_OHKNOX</v>
      </c>
      <c r="F14661">
        <v>510400</v>
      </c>
      <c r="G14661" s="53">
        <f t="array" ref="G14661">SUM(IF(A14661=A$5:A14661,IF(C14661=C$5:C14661,1,0),0))</f>
        <v>42</v>
      </c>
    </row>
    <row r="14662" spans="1:7" x14ac:dyDescent="0.25">
      <c r="A14662" s="52">
        <v>2020</v>
      </c>
      <c r="B14662" s="53" t="str">
        <f t="shared" si="458"/>
        <v>2020_OH43</v>
      </c>
      <c r="C14662" t="s">
        <v>384</v>
      </c>
      <c r="D14662" t="s">
        <v>197</v>
      </c>
      <c r="E14662" s="53" t="str">
        <f t="shared" ref="E14662:E14725" si="459">A14662&amp;"_"&amp;C14662&amp;D14662</f>
        <v>2020_OHLAKE</v>
      </c>
      <c r="F14662">
        <v>510400</v>
      </c>
      <c r="G14662" s="53">
        <f t="array" ref="G14662">SUM(IF(A14662=A$5:A14662,IF(C14662=C$5:C14662,1,0),0))</f>
        <v>43</v>
      </c>
    </row>
    <row r="14663" spans="1:7" x14ac:dyDescent="0.25">
      <c r="A14663" s="52">
        <v>2020</v>
      </c>
      <c r="B14663" s="53" t="str">
        <f t="shared" si="458"/>
        <v>2020_OH44</v>
      </c>
      <c r="C14663" t="s">
        <v>384</v>
      </c>
      <c r="D14663" t="s">
        <v>463</v>
      </c>
      <c r="E14663" s="53" t="str">
        <f t="shared" si="459"/>
        <v>2020_OHLAWRENCE</v>
      </c>
      <c r="F14663">
        <v>510400</v>
      </c>
      <c r="G14663" s="53">
        <f t="array" ref="G14663">SUM(IF(A14663=A$5:A14663,IF(C14663=C$5:C14663,1,0),0))</f>
        <v>44</v>
      </c>
    </row>
    <row r="14664" spans="1:7" x14ac:dyDescent="0.25">
      <c r="A14664" s="52">
        <v>2020</v>
      </c>
      <c r="B14664" s="53" t="str">
        <f t="shared" si="458"/>
        <v>2020_OH45</v>
      </c>
      <c r="C14664" t="s">
        <v>384</v>
      </c>
      <c r="D14664" t="s">
        <v>1559</v>
      </c>
      <c r="E14664" s="53" t="str">
        <f t="shared" si="459"/>
        <v>2020_OHLICKING</v>
      </c>
      <c r="F14664">
        <v>510400</v>
      </c>
      <c r="G14664" s="53">
        <f t="array" ref="G14664">SUM(IF(A14664=A$5:A14664,IF(C14664=C$5:C14664,1,0),0))</f>
        <v>45</v>
      </c>
    </row>
    <row r="14665" spans="1:7" x14ac:dyDescent="0.25">
      <c r="A14665" s="52">
        <v>2020</v>
      </c>
      <c r="B14665" s="53" t="str">
        <f t="shared" si="458"/>
        <v>2020_OH46</v>
      </c>
      <c r="C14665" t="s">
        <v>384</v>
      </c>
      <c r="D14665" t="s">
        <v>528</v>
      </c>
      <c r="E14665" s="53" t="str">
        <f t="shared" si="459"/>
        <v>2020_OHLOGAN</v>
      </c>
      <c r="F14665">
        <v>510400</v>
      </c>
      <c r="G14665" s="53">
        <f t="array" ref="G14665">SUM(IF(A14665=A$5:A14665,IF(C14665=C$5:C14665,1,0),0))</f>
        <v>46</v>
      </c>
    </row>
    <row r="14666" spans="1:7" x14ac:dyDescent="0.25">
      <c r="A14666" s="52">
        <v>2020</v>
      </c>
      <c r="B14666" s="53" t="str">
        <f t="shared" si="458"/>
        <v>2020_OH47</v>
      </c>
      <c r="C14666" t="s">
        <v>384</v>
      </c>
      <c r="D14666" t="s">
        <v>1560</v>
      </c>
      <c r="E14666" s="53" t="str">
        <f t="shared" si="459"/>
        <v>2020_OHLORAIN</v>
      </c>
      <c r="F14666">
        <v>510400</v>
      </c>
      <c r="G14666" s="53">
        <f t="array" ref="G14666">SUM(IF(A14666=A$5:A14666,IF(C14666=C$5:C14666,1,0),0))</f>
        <v>47</v>
      </c>
    </row>
    <row r="14667" spans="1:7" x14ac:dyDescent="0.25">
      <c r="A14667" s="52">
        <v>2020</v>
      </c>
      <c r="B14667" s="53" t="str">
        <f t="shared" si="458"/>
        <v>2020_OH48</v>
      </c>
      <c r="C14667" t="s">
        <v>384</v>
      </c>
      <c r="D14667" t="s">
        <v>918</v>
      </c>
      <c r="E14667" s="53" t="str">
        <f t="shared" si="459"/>
        <v>2020_OHLUCAS</v>
      </c>
      <c r="F14667">
        <v>510400</v>
      </c>
      <c r="G14667" s="53">
        <f t="array" ref="G14667">SUM(IF(A14667=A$5:A14667,IF(C14667=C$5:C14667,1,0),0))</f>
        <v>48</v>
      </c>
    </row>
    <row r="14668" spans="1:7" x14ac:dyDescent="0.25">
      <c r="A14668" s="52">
        <v>2020</v>
      </c>
      <c r="B14668" s="53" t="str">
        <f t="shared" si="458"/>
        <v>2020_OH49</v>
      </c>
      <c r="C14668" t="s">
        <v>384</v>
      </c>
      <c r="D14668" t="s">
        <v>467</v>
      </c>
      <c r="E14668" s="53" t="str">
        <f t="shared" si="459"/>
        <v>2020_OHMADISON</v>
      </c>
      <c r="F14668">
        <v>510400</v>
      </c>
      <c r="G14668" s="53">
        <f t="array" ref="G14668">SUM(IF(A14668=A$5:A14668,IF(C14668=C$5:C14668,1,0),0))</f>
        <v>49</v>
      </c>
    </row>
    <row r="14669" spans="1:7" x14ac:dyDescent="0.25">
      <c r="A14669" s="52">
        <v>2020</v>
      </c>
      <c r="B14669" s="53" t="str">
        <f t="shared" si="458"/>
        <v>2020_OH50</v>
      </c>
      <c r="C14669" t="s">
        <v>384</v>
      </c>
      <c r="D14669" t="s">
        <v>1561</v>
      </c>
      <c r="E14669" s="53" t="str">
        <f t="shared" si="459"/>
        <v>2020_OHMAHONING</v>
      </c>
      <c r="F14669">
        <v>510400</v>
      </c>
      <c r="G14669" s="53">
        <f t="array" ref="G14669">SUM(IF(A14669=A$5:A14669,IF(C14669=C$5:C14669,1,0),0))</f>
        <v>50</v>
      </c>
    </row>
    <row r="14670" spans="1:7" x14ac:dyDescent="0.25">
      <c r="A14670" s="52">
        <v>2020</v>
      </c>
      <c r="B14670" s="53" t="str">
        <f t="shared" si="458"/>
        <v>2020_OH51</v>
      </c>
      <c r="C14670" t="s">
        <v>384</v>
      </c>
      <c r="D14670" t="s">
        <v>469</v>
      </c>
      <c r="E14670" s="53" t="str">
        <f t="shared" si="459"/>
        <v>2020_OHMARION</v>
      </c>
      <c r="F14670">
        <v>510400</v>
      </c>
      <c r="G14670" s="53">
        <f t="array" ref="G14670">SUM(IF(A14670=A$5:A14670,IF(C14670=C$5:C14670,1,0),0))</f>
        <v>51</v>
      </c>
    </row>
    <row r="14671" spans="1:7" x14ac:dyDescent="0.25">
      <c r="A14671" s="52">
        <v>2020</v>
      </c>
      <c r="B14671" s="53" t="str">
        <f t="shared" si="458"/>
        <v>2020_OH52</v>
      </c>
      <c r="C14671" t="s">
        <v>384</v>
      </c>
      <c r="D14671" t="s">
        <v>1562</v>
      </c>
      <c r="E14671" s="53" t="str">
        <f t="shared" si="459"/>
        <v>2020_OHMEDINA</v>
      </c>
      <c r="F14671">
        <v>510400</v>
      </c>
      <c r="G14671" s="53">
        <f t="array" ref="G14671">SUM(IF(A14671=A$5:A14671,IF(C14671=C$5:C14671,1,0),0))</f>
        <v>52</v>
      </c>
    </row>
    <row r="14672" spans="1:7" x14ac:dyDescent="0.25">
      <c r="A14672" s="52">
        <v>2020</v>
      </c>
      <c r="B14672" s="53" t="str">
        <f t="shared" si="458"/>
        <v>2020_OH53</v>
      </c>
      <c r="C14672" t="s">
        <v>384</v>
      </c>
      <c r="D14672" t="s">
        <v>1563</v>
      </c>
      <c r="E14672" s="53" t="str">
        <f t="shared" si="459"/>
        <v>2020_OHMEIGS</v>
      </c>
      <c r="F14672">
        <v>510400</v>
      </c>
      <c r="G14672" s="53">
        <f t="array" ref="G14672">SUM(IF(A14672=A$5:A14672,IF(C14672=C$5:C14672,1,0),0))</f>
        <v>53</v>
      </c>
    </row>
    <row r="14673" spans="1:7" x14ac:dyDescent="0.25">
      <c r="A14673" s="52">
        <v>2020</v>
      </c>
      <c r="B14673" s="53" t="str">
        <f t="shared" si="458"/>
        <v>2020_OH54</v>
      </c>
      <c r="C14673" t="s">
        <v>384</v>
      </c>
      <c r="D14673" t="s">
        <v>840</v>
      </c>
      <c r="E14673" s="53" t="str">
        <f t="shared" si="459"/>
        <v>2020_OHMERCER</v>
      </c>
      <c r="F14673">
        <v>510400</v>
      </c>
      <c r="G14673" s="53">
        <f t="array" ref="G14673">SUM(IF(A14673=A$5:A14673,IF(C14673=C$5:C14673,1,0),0))</f>
        <v>54</v>
      </c>
    </row>
    <row r="14674" spans="1:7" x14ac:dyDescent="0.25">
      <c r="A14674" s="52">
        <v>2020</v>
      </c>
      <c r="B14674" s="53" t="str">
        <f t="shared" si="458"/>
        <v>2020_OH55</v>
      </c>
      <c r="C14674" t="s">
        <v>384</v>
      </c>
      <c r="D14674" t="s">
        <v>875</v>
      </c>
      <c r="E14674" s="53" t="str">
        <f t="shared" si="459"/>
        <v>2020_OHMIAMI</v>
      </c>
      <c r="F14674">
        <v>510400</v>
      </c>
      <c r="G14674" s="53">
        <f t="array" ref="G14674">SUM(IF(A14674=A$5:A14674,IF(C14674=C$5:C14674,1,0),0))</f>
        <v>55</v>
      </c>
    </row>
    <row r="14675" spans="1:7" x14ac:dyDescent="0.25">
      <c r="A14675" s="52">
        <v>2020</v>
      </c>
      <c r="B14675" s="53" t="str">
        <f t="shared" si="458"/>
        <v>2020_OH56</v>
      </c>
      <c r="C14675" t="s">
        <v>384</v>
      </c>
      <c r="D14675" t="s">
        <v>210</v>
      </c>
      <c r="E14675" s="53" t="str">
        <f t="shared" si="459"/>
        <v>2020_OHMONROE</v>
      </c>
      <c r="F14675">
        <v>510400</v>
      </c>
      <c r="G14675" s="53">
        <f t="array" ref="G14675">SUM(IF(A14675=A$5:A14675,IF(C14675=C$5:C14675,1,0),0))</f>
        <v>56</v>
      </c>
    </row>
    <row r="14676" spans="1:7" x14ac:dyDescent="0.25">
      <c r="A14676" s="52">
        <v>2020</v>
      </c>
      <c r="B14676" s="53" t="str">
        <f t="shared" si="458"/>
        <v>2020_OH57</v>
      </c>
      <c r="C14676" t="s">
        <v>384</v>
      </c>
      <c r="D14676" t="s">
        <v>232</v>
      </c>
      <c r="E14676" s="53" t="str">
        <f t="shared" si="459"/>
        <v>2020_OHMONTGOMERY</v>
      </c>
      <c r="F14676">
        <v>510400</v>
      </c>
      <c r="G14676" s="53">
        <f t="array" ref="G14676">SUM(IF(A14676=A$5:A14676,IF(C14676=C$5:C14676,1,0),0))</f>
        <v>57</v>
      </c>
    </row>
    <row r="14677" spans="1:7" x14ac:dyDescent="0.25">
      <c r="A14677" s="52">
        <v>2020</v>
      </c>
      <c r="B14677" s="53" t="str">
        <f t="shared" si="458"/>
        <v>2020_OH58</v>
      </c>
      <c r="C14677" t="s">
        <v>384</v>
      </c>
      <c r="D14677" t="s">
        <v>472</v>
      </c>
      <c r="E14677" s="53" t="str">
        <f t="shared" si="459"/>
        <v>2020_OHMORGAN</v>
      </c>
      <c r="F14677">
        <v>510400</v>
      </c>
      <c r="G14677" s="53">
        <f t="array" ref="G14677">SUM(IF(A14677=A$5:A14677,IF(C14677=C$5:C14677,1,0),0))</f>
        <v>58</v>
      </c>
    </row>
    <row r="14678" spans="1:7" x14ac:dyDescent="0.25">
      <c r="A14678" s="52">
        <v>2020</v>
      </c>
      <c r="B14678" s="53" t="str">
        <f t="shared" si="458"/>
        <v>2020_OH59</v>
      </c>
      <c r="C14678" t="s">
        <v>384</v>
      </c>
      <c r="D14678" t="s">
        <v>1564</v>
      </c>
      <c r="E14678" s="53" t="str">
        <f t="shared" si="459"/>
        <v>2020_OHMORROW</v>
      </c>
      <c r="F14678">
        <v>510400</v>
      </c>
      <c r="G14678" s="53">
        <f t="array" ref="G14678">SUM(IF(A14678=A$5:A14678,IF(C14678=C$5:C14678,1,0),0))</f>
        <v>59</v>
      </c>
    </row>
    <row r="14679" spans="1:7" x14ac:dyDescent="0.25">
      <c r="A14679" s="52">
        <v>2020</v>
      </c>
      <c r="B14679" s="53" t="str">
        <f t="shared" si="458"/>
        <v>2020_OH60</v>
      </c>
      <c r="C14679" t="s">
        <v>384</v>
      </c>
      <c r="D14679" t="s">
        <v>1565</v>
      </c>
      <c r="E14679" s="53" t="str">
        <f t="shared" si="459"/>
        <v>2020_OHMUSKINGUM</v>
      </c>
      <c r="F14679">
        <v>510400</v>
      </c>
      <c r="G14679" s="53">
        <f t="array" ref="G14679">SUM(IF(A14679=A$5:A14679,IF(C14679=C$5:C14679,1,0),0))</f>
        <v>60</v>
      </c>
    </row>
    <row r="14680" spans="1:7" x14ac:dyDescent="0.25">
      <c r="A14680" s="52">
        <v>2020</v>
      </c>
      <c r="B14680" s="53" t="str">
        <f t="shared" si="458"/>
        <v>2020_OH61</v>
      </c>
      <c r="C14680" t="s">
        <v>384</v>
      </c>
      <c r="D14680" t="s">
        <v>876</v>
      </c>
      <c r="E14680" s="53" t="str">
        <f t="shared" si="459"/>
        <v>2020_OHNOBLE</v>
      </c>
      <c r="F14680">
        <v>510400</v>
      </c>
      <c r="G14680" s="53">
        <f t="array" ref="G14680">SUM(IF(A14680=A$5:A14680,IF(C14680=C$5:C14680,1,0),0))</f>
        <v>61</v>
      </c>
    </row>
    <row r="14681" spans="1:7" x14ac:dyDescent="0.25">
      <c r="A14681" s="52">
        <v>2020</v>
      </c>
      <c r="B14681" s="53" t="str">
        <f t="shared" si="458"/>
        <v>2020_OH62</v>
      </c>
      <c r="C14681" t="s">
        <v>384</v>
      </c>
      <c r="D14681" t="s">
        <v>979</v>
      </c>
      <c r="E14681" s="53" t="str">
        <f t="shared" si="459"/>
        <v>2020_OHOTTAWA</v>
      </c>
      <c r="F14681">
        <v>510400</v>
      </c>
      <c r="G14681" s="53">
        <f t="array" ref="G14681">SUM(IF(A14681=A$5:A14681,IF(C14681=C$5:C14681,1,0),0))</f>
        <v>62</v>
      </c>
    </row>
    <row r="14682" spans="1:7" x14ac:dyDescent="0.25">
      <c r="A14682" s="52">
        <v>2020</v>
      </c>
      <c r="B14682" s="53" t="str">
        <f t="shared" si="458"/>
        <v>2020_OH63</v>
      </c>
      <c r="C14682" t="s">
        <v>384</v>
      </c>
      <c r="D14682" t="s">
        <v>745</v>
      </c>
      <c r="E14682" s="53" t="str">
        <f t="shared" si="459"/>
        <v>2020_OHPAULDING</v>
      </c>
      <c r="F14682">
        <v>510400</v>
      </c>
      <c r="G14682" s="53">
        <f t="array" ref="G14682">SUM(IF(A14682=A$5:A14682,IF(C14682=C$5:C14682,1,0),0))</f>
        <v>63</v>
      </c>
    </row>
    <row r="14683" spans="1:7" x14ac:dyDescent="0.25">
      <c r="A14683" s="52">
        <v>2020</v>
      </c>
      <c r="B14683" s="53" t="str">
        <f t="shared" si="458"/>
        <v>2020_OH64</v>
      </c>
      <c r="C14683" t="s">
        <v>384</v>
      </c>
      <c r="D14683" t="s">
        <v>473</v>
      </c>
      <c r="E14683" s="53" t="str">
        <f t="shared" si="459"/>
        <v>2020_OHPERRY</v>
      </c>
      <c r="F14683">
        <v>510400</v>
      </c>
      <c r="G14683" s="53">
        <f t="array" ref="G14683">SUM(IF(A14683=A$5:A14683,IF(C14683=C$5:C14683,1,0),0))</f>
        <v>64</v>
      </c>
    </row>
    <row r="14684" spans="1:7" x14ac:dyDescent="0.25">
      <c r="A14684" s="52">
        <v>2020</v>
      </c>
      <c r="B14684" s="53" t="str">
        <f t="shared" si="458"/>
        <v>2020_OH65</v>
      </c>
      <c r="C14684" t="s">
        <v>384</v>
      </c>
      <c r="D14684" t="s">
        <v>1566</v>
      </c>
      <c r="E14684" s="53" t="str">
        <f t="shared" si="459"/>
        <v>2020_OHPICKAWAY</v>
      </c>
      <c r="F14684">
        <v>510400</v>
      </c>
      <c r="G14684" s="53">
        <f t="array" ref="G14684">SUM(IF(A14684=A$5:A14684,IF(C14684=C$5:C14684,1,0),0))</f>
        <v>65</v>
      </c>
    </row>
    <row r="14685" spans="1:7" x14ac:dyDescent="0.25">
      <c r="A14685" s="52">
        <v>2020</v>
      </c>
      <c r="B14685" s="53" t="str">
        <f t="shared" si="458"/>
        <v>2020_OH66</v>
      </c>
      <c r="C14685" t="s">
        <v>384</v>
      </c>
      <c r="D14685" t="s">
        <v>277</v>
      </c>
      <c r="E14685" s="53" t="str">
        <f t="shared" si="459"/>
        <v>2020_OHPIKE</v>
      </c>
      <c r="F14685">
        <v>510400</v>
      </c>
      <c r="G14685" s="53">
        <f t="array" ref="G14685">SUM(IF(A14685=A$5:A14685,IF(C14685=C$5:C14685,1,0),0))</f>
        <v>66</v>
      </c>
    </row>
    <row r="14686" spans="1:7" x14ac:dyDescent="0.25">
      <c r="A14686" s="52">
        <v>2020</v>
      </c>
      <c r="B14686" s="53" t="str">
        <f t="shared" si="458"/>
        <v>2020_OH67</v>
      </c>
      <c r="C14686" t="s">
        <v>384</v>
      </c>
      <c r="D14686" t="s">
        <v>1567</v>
      </c>
      <c r="E14686" s="53" t="str">
        <f t="shared" si="459"/>
        <v>2020_OHPORTAGE</v>
      </c>
      <c r="F14686">
        <v>510400</v>
      </c>
      <c r="G14686" s="53">
        <f t="array" ref="G14686">SUM(IF(A14686=A$5:A14686,IF(C14686=C$5:C14686,1,0),0))</f>
        <v>67</v>
      </c>
    </row>
    <row r="14687" spans="1:7" x14ac:dyDescent="0.25">
      <c r="A14687" s="52">
        <v>2020</v>
      </c>
      <c r="B14687" s="53" t="str">
        <f t="shared" si="458"/>
        <v>2020_OH68</v>
      </c>
      <c r="C14687" t="s">
        <v>384</v>
      </c>
      <c r="D14687" t="s">
        <v>1568</v>
      </c>
      <c r="E14687" s="53" t="str">
        <f t="shared" si="459"/>
        <v>2020_OHPREBLE</v>
      </c>
      <c r="F14687">
        <v>510400</v>
      </c>
      <c r="G14687" s="53">
        <f t="array" ref="G14687">SUM(IF(A14687=A$5:A14687,IF(C14687=C$5:C14687,1,0),0))</f>
        <v>68</v>
      </c>
    </row>
    <row r="14688" spans="1:7" x14ac:dyDescent="0.25">
      <c r="A14688" s="52">
        <v>2020</v>
      </c>
      <c r="B14688" s="53" t="str">
        <f t="shared" si="458"/>
        <v>2020_OH69</v>
      </c>
      <c r="C14688" t="s">
        <v>384</v>
      </c>
      <c r="D14688" t="s">
        <v>264</v>
      </c>
      <c r="E14688" s="53" t="str">
        <f t="shared" si="459"/>
        <v>2020_OHPUTNAM</v>
      </c>
      <c r="F14688">
        <v>510400</v>
      </c>
      <c r="G14688" s="53">
        <f t="array" ref="G14688">SUM(IF(A14688=A$5:A14688,IF(C14688=C$5:C14688,1,0),0))</f>
        <v>69</v>
      </c>
    </row>
    <row r="14689" spans="1:7" x14ac:dyDescent="0.25">
      <c r="A14689" s="52">
        <v>2020</v>
      </c>
      <c r="B14689" s="53" t="str">
        <f t="shared" si="458"/>
        <v>2020_OH70</v>
      </c>
      <c r="C14689" t="s">
        <v>384</v>
      </c>
      <c r="D14689" t="s">
        <v>845</v>
      </c>
      <c r="E14689" s="53" t="str">
        <f t="shared" si="459"/>
        <v>2020_OHRICHLAND</v>
      </c>
      <c r="F14689">
        <v>510400</v>
      </c>
      <c r="G14689" s="53">
        <f t="array" ref="G14689">SUM(IF(A14689=A$5:A14689,IF(C14689=C$5:C14689,1,0),0))</f>
        <v>70</v>
      </c>
    </row>
    <row r="14690" spans="1:7" x14ac:dyDescent="0.25">
      <c r="A14690" s="52">
        <v>2020</v>
      </c>
      <c r="B14690" s="53" t="str">
        <f t="shared" ref="B14690:B14753" si="460">A14690&amp;"_"&amp;C14690&amp;G14690</f>
        <v>2020_OH71</v>
      </c>
      <c r="C14690" t="s">
        <v>384</v>
      </c>
      <c r="D14690" t="s">
        <v>1569</v>
      </c>
      <c r="E14690" s="53" t="str">
        <f t="shared" si="459"/>
        <v>2020_OHROSS</v>
      </c>
      <c r="F14690">
        <v>510400</v>
      </c>
      <c r="G14690" s="53">
        <f t="array" ref="G14690">SUM(IF(A14690=A$5:A14690,IF(C14690=C$5:C14690,1,0),0))</f>
        <v>71</v>
      </c>
    </row>
    <row r="14691" spans="1:7" x14ac:dyDescent="0.25">
      <c r="A14691" s="52">
        <v>2020</v>
      </c>
      <c r="B14691" s="53" t="str">
        <f t="shared" si="460"/>
        <v>2020_OH72</v>
      </c>
      <c r="C14691" t="s">
        <v>384</v>
      </c>
      <c r="D14691" t="s">
        <v>1570</v>
      </c>
      <c r="E14691" s="53" t="str">
        <f t="shared" si="459"/>
        <v>2020_OHSANDUSKY</v>
      </c>
      <c r="F14691">
        <v>510400</v>
      </c>
      <c r="G14691" s="53">
        <f t="array" ref="G14691">SUM(IF(A14691=A$5:A14691,IF(C14691=C$5:C14691,1,0),0))</f>
        <v>72</v>
      </c>
    </row>
    <row r="14692" spans="1:7" x14ac:dyDescent="0.25">
      <c r="A14692" s="52">
        <v>2020</v>
      </c>
      <c r="B14692" s="53" t="str">
        <f t="shared" si="460"/>
        <v>2020_OH73</v>
      </c>
      <c r="C14692" t="s">
        <v>384</v>
      </c>
      <c r="D14692" t="s">
        <v>1571</v>
      </c>
      <c r="E14692" s="53" t="str">
        <f t="shared" si="459"/>
        <v>2020_OHSCIOTO</v>
      </c>
      <c r="F14692">
        <v>510400</v>
      </c>
      <c r="G14692" s="53">
        <f t="array" ref="G14692">SUM(IF(A14692=A$5:A14692,IF(C14692=C$5:C14692,1,0),0))</f>
        <v>73</v>
      </c>
    </row>
    <row r="14693" spans="1:7" x14ac:dyDescent="0.25">
      <c r="A14693" s="52">
        <v>2020</v>
      </c>
      <c r="B14693" s="53" t="str">
        <f t="shared" si="460"/>
        <v>2020_OH74</v>
      </c>
      <c r="C14693" t="s">
        <v>384</v>
      </c>
      <c r="D14693" t="s">
        <v>1451</v>
      </c>
      <c r="E14693" s="53" t="str">
        <f t="shared" si="459"/>
        <v>2020_OHSENECA</v>
      </c>
      <c r="F14693">
        <v>510400</v>
      </c>
      <c r="G14693" s="53">
        <f t="array" ref="G14693">SUM(IF(A14693=A$5:A14693,IF(C14693=C$5:C14693,1,0),0))</f>
        <v>74</v>
      </c>
    </row>
    <row r="14694" spans="1:7" x14ac:dyDescent="0.25">
      <c r="A14694" s="52">
        <v>2020</v>
      </c>
      <c r="B14694" s="53" t="str">
        <f t="shared" si="460"/>
        <v>2020_OH75</v>
      </c>
      <c r="C14694" t="s">
        <v>384</v>
      </c>
      <c r="D14694" t="s">
        <v>478</v>
      </c>
      <c r="E14694" s="53" t="str">
        <f t="shared" si="459"/>
        <v>2020_OHSHELBY</v>
      </c>
      <c r="F14694">
        <v>510400</v>
      </c>
      <c r="G14694" s="53">
        <f t="array" ref="G14694">SUM(IF(A14694=A$5:A14694,IF(C14694=C$5:C14694,1,0),0))</f>
        <v>75</v>
      </c>
    </row>
    <row r="14695" spans="1:7" x14ac:dyDescent="0.25">
      <c r="A14695" s="52">
        <v>2020</v>
      </c>
      <c r="B14695" s="53" t="str">
        <f t="shared" si="460"/>
        <v>2020_OH76</v>
      </c>
      <c r="C14695" t="s">
        <v>384</v>
      </c>
      <c r="D14695" t="s">
        <v>849</v>
      </c>
      <c r="E14695" s="53" t="str">
        <f t="shared" si="459"/>
        <v>2020_OHSTARK</v>
      </c>
      <c r="F14695">
        <v>510400</v>
      </c>
      <c r="G14695" s="53">
        <f t="array" ref="G14695">SUM(IF(A14695=A$5:A14695,IF(C14695=C$5:C14695,1,0),0))</f>
        <v>76</v>
      </c>
    </row>
    <row r="14696" spans="1:7" x14ac:dyDescent="0.25">
      <c r="A14696" s="52">
        <v>2020</v>
      </c>
      <c r="B14696" s="53" t="str">
        <f t="shared" si="460"/>
        <v>2020_OH77</v>
      </c>
      <c r="C14696" t="s">
        <v>384</v>
      </c>
      <c r="D14696" t="s">
        <v>203</v>
      </c>
      <c r="E14696" s="53" t="str">
        <f t="shared" si="459"/>
        <v>2020_OHSUMMIT</v>
      </c>
      <c r="F14696">
        <v>510400</v>
      </c>
      <c r="G14696" s="53">
        <f t="array" ref="G14696">SUM(IF(A14696=A$5:A14696,IF(C14696=C$5:C14696,1,0),0))</f>
        <v>77</v>
      </c>
    </row>
    <row r="14697" spans="1:7" x14ac:dyDescent="0.25">
      <c r="A14697" s="52">
        <v>2020</v>
      </c>
      <c r="B14697" s="53" t="str">
        <f t="shared" si="460"/>
        <v>2020_OH78</v>
      </c>
      <c r="C14697" t="s">
        <v>384</v>
      </c>
      <c r="D14697" t="s">
        <v>1572</v>
      </c>
      <c r="E14697" s="53" t="str">
        <f t="shared" si="459"/>
        <v>2020_OHTRUMBULL</v>
      </c>
      <c r="F14697">
        <v>510400</v>
      </c>
      <c r="G14697" s="53">
        <f t="array" ref="G14697">SUM(IF(A14697=A$5:A14697,IF(C14697=C$5:C14697,1,0),0))</f>
        <v>78</v>
      </c>
    </row>
    <row r="14698" spans="1:7" x14ac:dyDescent="0.25">
      <c r="A14698" s="52">
        <v>2020</v>
      </c>
      <c r="B14698" s="53" t="str">
        <f t="shared" si="460"/>
        <v>2020_OH79</v>
      </c>
      <c r="C14698" t="s">
        <v>384</v>
      </c>
      <c r="D14698" t="s">
        <v>1573</v>
      </c>
      <c r="E14698" s="53" t="str">
        <f t="shared" si="459"/>
        <v>2020_OHTUSCARAWAS</v>
      </c>
      <c r="F14698">
        <v>510400</v>
      </c>
      <c r="G14698" s="53">
        <f t="array" ref="G14698">SUM(IF(A14698=A$5:A14698,IF(C14698=C$5:C14698,1,0),0))</f>
        <v>79</v>
      </c>
    </row>
    <row r="14699" spans="1:7" x14ac:dyDescent="0.25">
      <c r="A14699" s="52">
        <v>2020</v>
      </c>
      <c r="B14699" s="53" t="str">
        <f t="shared" si="460"/>
        <v>2020_OH80</v>
      </c>
      <c r="C14699" t="s">
        <v>384</v>
      </c>
      <c r="D14699" t="s">
        <v>258</v>
      </c>
      <c r="E14699" s="53" t="str">
        <f t="shared" si="459"/>
        <v>2020_OHUNION</v>
      </c>
      <c r="F14699">
        <v>510400</v>
      </c>
      <c r="G14699" s="53">
        <f t="array" ref="G14699">SUM(IF(A14699=A$5:A14699,IF(C14699=C$5:C14699,1,0),0))</f>
        <v>80</v>
      </c>
    </row>
    <row r="14700" spans="1:7" x14ac:dyDescent="0.25">
      <c r="A14700" s="52">
        <v>2020</v>
      </c>
      <c r="B14700" s="53" t="str">
        <f t="shared" si="460"/>
        <v>2020_OH81</v>
      </c>
      <c r="C14700" t="s">
        <v>384</v>
      </c>
      <c r="D14700" t="s">
        <v>1574</v>
      </c>
      <c r="E14700" s="53" t="str">
        <f t="shared" si="459"/>
        <v>2020_OHVAN WERT</v>
      </c>
      <c r="F14700">
        <v>510400</v>
      </c>
      <c r="G14700" s="53">
        <f t="array" ref="G14700">SUM(IF(A14700=A$5:A14700,IF(C14700=C$5:C14700,1,0),0))</f>
        <v>81</v>
      </c>
    </row>
    <row r="14701" spans="1:7" x14ac:dyDescent="0.25">
      <c r="A14701" s="52">
        <v>2020</v>
      </c>
      <c r="B14701" s="53" t="str">
        <f t="shared" si="460"/>
        <v>2020_OH82</v>
      </c>
      <c r="C14701" t="s">
        <v>384</v>
      </c>
      <c r="D14701" t="s">
        <v>1575</v>
      </c>
      <c r="E14701" s="53" t="str">
        <f t="shared" si="459"/>
        <v>2020_OHVINTON</v>
      </c>
      <c r="F14701">
        <v>510400</v>
      </c>
      <c r="G14701" s="53">
        <f t="array" ref="G14701">SUM(IF(A14701=A$5:A14701,IF(C14701=C$5:C14701,1,0),0))</f>
        <v>82</v>
      </c>
    </row>
    <row r="14702" spans="1:7" x14ac:dyDescent="0.25">
      <c r="A14702" s="52">
        <v>2020</v>
      </c>
      <c r="B14702" s="53" t="str">
        <f t="shared" si="460"/>
        <v>2020_OH83</v>
      </c>
      <c r="C14702" t="s">
        <v>384</v>
      </c>
      <c r="D14702" t="s">
        <v>336</v>
      </c>
      <c r="E14702" s="53" t="str">
        <f t="shared" si="459"/>
        <v>2020_OHWARREN</v>
      </c>
      <c r="F14702">
        <v>510400</v>
      </c>
      <c r="G14702" s="53">
        <f t="array" ref="G14702">SUM(IF(A14702=A$5:A14702,IF(C14702=C$5:C14702,1,0),0))</f>
        <v>83</v>
      </c>
    </row>
    <row r="14703" spans="1:7" x14ac:dyDescent="0.25">
      <c r="A14703" s="52">
        <v>2020</v>
      </c>
      <c r="B14703" s="53" t="str">
        <f t="shared" si="460"/>
        <v>2020_OH84</v>
      </c>
      <c r="C14703" t="s">
        <v>384</v>
      </c>
      <c r="D14703" t="s">
        <v>125</v>
      </c>
      <c r="E14703" s="53" t="str">
        <f t="shared" si="459"/>
        <v>2020_OHWASHINGTON</v>
      </c>
      <c r="F14703">
        <v>510400</v>
      </c>
      <c r="G14703" s="53">
        <f t="array" ref="G14703">SUM(IF(A14703=A$5:A14703,IF(C14703=C$5:C14703,1,0),0))</f>
        <v>84</v>
      </c>
    </row>
    <row r="14704" spans="1:7" x14ac:dyDescent="0.25">
      <c r="A14704" s="52">
        <v>2020</v>
      </c>
      <c r="B14704" s="53" t="str">
        <f t="shared" si="460"/>
        <v>2020_OH85</v>
      </c>
      <c r="C14704" t="s">
        <v>384</v>
      </c>
      <c r="D14704" t="s">
        <v>770</v>
      </c>
      <c r="E14704" s="53" t="str">
        <f t="shared" si="459"/>
        <v>2020_OHWAYNE</v>
      </c>
      <c r="F14704">
        <v>510400</v>
      </c>
      <c r="G14704" s="53">
        <f t="array" ref="G14704">SUM(IF(A14704=A$5:A14704,IF(C14704=C$5:C14704,1,0),0))</f>
        <v>85</v>
      </c>
    </row>
    <row r="14705" spans="1:7" x14ac:dyDescent="0.25">
      <c r="A14705" s="52">
        <v>2020</v>
      </c>
      <c r="B14705" s="53" t="str">
        <f t="shared" si="460"/>
        <v>2020_OH86</v>
      </c>
      <c r="C14705" t="s">
        <v>384</v>
      </c>
      <c r="D14705" t="s">
        <v>1542</v>
      </c>
      <c r="E14705" s="53" t="str">
        <f t="shared" si="459"/>
        <v>2020_OHWILLIAMS</v>
      </c>
      <c r="F14705">
        <v>510400</v>
      </c>
      <c r="G14705" s="53">
        <f t="array" ref="G14705">SUM(IF(A14705=A$5:A14705,IF(C14705=C$5:C14705,1,0),0))</f>
        <v>86</v>
      </c>
    </row>
    <row r="14706" spans="1:7" x14ac:dyDescent="0.25">
      <c r="A14706" s="52">
        <v>2020</v>
      </c>
      <c r="B14706" s="53" t="str">
        <f t="shared" si="460"/>
        <v>2020_OH87</v>
      </c>
      <c r="C14706" t="s">
        <v>384</v>
      </c>
      <c r="D14706" t="s">
        <v>1576</v>
      </c>
      <c r="E14706" s="53" t="str">
        <f t="shared" si="459"/>
        <v>2020_OHWOOD</v>
      </c>
      <c r="F14706">
        <v>510400</v>
      </c>
      <c r="G14706" s="53">
        <f t="array" ref="G14706">SUM(IF(A14706=A$5:A14706,IF(C14706=C$5:C14706,1,0),0))</f>
        <v>87</v>
      </c>
    </row>
    <row r="14707" spans="1:7" x14ac:dyDescent="0.25">
      <c r="A14707" s="52">
        <v>2020</v>
      </c>
      <c r="B14707" s="53" t="str">
        <f t="shared" si="460"/>
        <v>2020_OH88</v>
      </c>
      <c r="C14707" t="s">
        <v>384</v>
      </c>
      <c r="D14707" t="s">
        <v>1577</v>
      </c>
      <c r="E14707" s="53" t="str">
        <f t="shared" si="459"/>
        <v>2020_OHWYANDOT</v>
      </c>
      <c r="F14707">
        <v>510400</v>
      </c>
      <c r="G14707" s="53">
        <f t="array" ref="G14707">SUM(IF(A14707=A$5:A14707,IF(C14707=C$5:C14707,1,0),0))</f>
        <v>88</v>
      </c>
    </row>
    <row r="14708" spans="1:7" x14ac:dyDescent="0.25">
      <c r="A14708" s="52">
        <v>2020</v>
      </c>
      <c r="B14708" s="53" t="str">
        <f t="shared" si="460"/>
        <v>2020_OK1</v>
      </c>
      <c r="C14708" t="s">
        <v>385</v>
      </c>
      <c r="D14708" t="s">
        <v>897</v>
      </c>
      <c r="E14708" s="53" t="str">
        <f t="shared" si="459"/>
        <v>2020_OKADAIR</v>
      </c>
      <c r="F14708">
        <v>510400</v>
      </c>
      <c r="G14708" s="53">
        <f t="array" ref="G14708">SUM(IF(A14708=A$5:A14708,IF(C14708=C$5:C14708,1,0),0))</f>
        <v>1</v>
      </c>
    </row>
    <row r="14709" spans="1:7" x14ac:dyDescent="0.25">
      <c r="A14709" s="52">
        <v>2020</v>
      </c>
      <c r="B14709" s="53" t="str">
        <f t="shared" si="460"/>
        <v>2020_OK2</v>
      </c>
      <c r="C14709" t="s">
        <v>385</v>
      </c>
      <c r="D14709" t="s">
        <v>1578</v>
      </c>
      <c r="E14709" s="53" t="str">
        <f t="shared" si="459"/>
        <v>2020_OKALFALFA</v>
      </c>
      <c r="F14709">
        <v>510400</v>
      </c>
      <c r="G14709" s="53">
        <f t="array" ref="G14709">SUM(IF(A14709=A$5:A14709,IF(C14709=C$5:C14709,1,0),0))</f>
        <v>2</v>
      </c>
    </row>
    <row r="14710" spans="1:7" x14ac:dyDescent="0.25">
      <c r="A14710" s="52">
        <v>2020</v>
      </c>
      <c r="B14710" s="53" t="str">
        <f t="shared" si="460"/>
        <v>2020_OK3</v>
      </c>
      <c r="C14710" t="s">
        <v>385</v>
      </c>
      <c r="D14710" t="s">
        <v>1579</v>
      </c>
      <c r="E14710" s="53" t="str">
        <f t="shared" si="459"/>
        <v>2020_OKATOKA</v>
      </c>
      <c r="F14710">
        <v>510400</v>
      </c>
      <c r="G14710" s="53">
        <f t="array" ref="G14710">SUM(IF(A14710=A$5:A14710,IF(C14710=C$5:C14710,1,0),0))</f>
        <v>3</v>
      </c>
    </row>
    <row r="14711" spans="1:7" x14ac:dyDescent="0.25">
      <c r="A14711" s="52">
        <v>2020</v>
      </c>
      <c r="B14711" s="53" t="str">
        <f t="shared" si="460"/>
        <v>2020_OK4</v>
      </c>
      <c r="C14711" t="s">
        <v>385</v>
      </c>
      <c r="D14711" t="s">
        <v>1580</v>
      </c>
      <c r="E14711" s="53" t="str">
        <f t="shared" si="459"/>
        <v>2020_OKBEAVER</v>
      </c>
      <c r="F14711">
        <v>510400</v>
      </c>
      <c r="G14711" s="53">
        <f t="array" ref="G14711">SUM(IF(A14711=A$5:A14711,IF(C14711=C$5:C14711,1,0),0))</f>
        <v>4</v>
      </c>
    </row>
    <row r="14712" spans="1:7" x14ac:dyDescent="0.25">
      <c r="A14712" s="52">
        <v>2020</v>
      </c>
      <c r="B14712" s="53" t="str">
        <f t="shared" si="460"/>
        <v>2020_OK5</v>
      </c>
      <c r="C14712" t="s">
        <v>385</v>
      </c>
      <c r="D14712" t="s">
        <v>1581</v>
      </c>
      <c r="E14712" s="53" t="str">
        <f t="shared" si="459"/>
        <v>2020_OKBECKHAM</v>
      </c>
      <c r="F14712">
        <v>510400</v>
      </c>
      <c r="G14712" s="53">
        <f t="array" ref="G14712">SUM(IF(A14712=A$5:A14712,IF(C14712=C$5:C14712,1,0),0))</f>
        <v>5</v>
      </c>
    </row>
    <row r="14713" spans="1:7" x14ac:dyDescent="0.25">
      <c r="A14713" s="52">
        <v>2020</v>
      </c>
      <c r="B14713" s="53" t="str">
        <f t="shared" si="460"/>
        <v>2020_OK6</v>
      </c>
      <c r="C14713" t="s">
        <v>385</v>
      </c>
      <c r="D14713" t="s">
        <v>219</v>
      </c>
      <c r="E14713" s="53" t="str">
        <f t="shared" si="459"/>
        <v>2020_OKBLAINE</v>
      </c>
      <c r="F14713">
        <v>510400</v>
      </c>
      <c r="G14713" s="53">
        <f t="array" ref="G14713">SUM(IF(A14713=A$5:A14713,IF(C14713=C$5:C14713,1,0),0))</f>
        <v>6</v>
      </c>
    </row>
    <row r="14714" spans="1:7" x14ac:dyDescent="0.25">
      <c r="A14714" s="52">
        <v>2020</v>
      </c>
      <c r="B14714" s="53" t="str">
        <f t="shared" si="460"/>
        <v>2020_OK7</v>
      </c>
      <c r="C14714" t="s">
        <v>385</v>
      </c>
      <c r="D14714" t="s">
        <v>683</v>
      </c>
      <c r="E14714" s="53" t="str">
        <f t="shared" si="459"/>
        <v>2020_OKBRYAN</v>
      </c>
      <c r="F14714">
        <v>510400</v>
      </c>
      <c r="G14714" s="53">
        <f t="array" ref="G14714">SUM(IF(A14714=A$5:A14714,IF(C14714=C$5:C14714,1,0),0))</f>
        <v>7</v>
      </c>
    </row>
    <row r="14715" spans="1:7" x14ac:dyDescent="0.25">
      <c r="A14715" s="52">
        <v>2020</v>
      </c>
      <c r="B14715" s="53" t="str">
        <f t="shared" si="460"/>
        <v>2020_OK8</v>
      </c>
      <c r="C14715" t="s">
        <v>385</v>
      </c>
      <c r="D14715" t="s">
        <v>1060</v>
      </c>
      <c r="E14715" s="53" t="str">
        <f t="shared" si="459"/>
        <v>2020_OKCADDO</v>
      </c>
      <c r="F14715">
        <v>510400</v>
      </c>
      <c r="G14715" s="53">
        <f t="array" ref="G14715">SUM(IF(A14715=A$5:A14715,IF(C14715=C$5:C14715,1,0),0))</f>
        <v>8</v>
      </c>
    </row>
    <row r="14716" spans="1:7" x14ac:dyDescent="0.25">
      <c r="A14716" s="52">
        <v>2020</v>
      </c>
      <c r="B14716" s="53" t="str">
        <f t="shared" si="460"/>
        <v>2020_OK9</v>
      </c>
      <c r="C14716" t="s">
        <v>385</v>
      </c>
      <c r="D14716" t="s">
        <v>1582</v>
      </c>
      <c r="E14716" s="53" t="str">
        <f t="shared" si="459"/>
        <v>2020_OKCANADIAN</v>
      </c>
      <c r="F14716">
        <v>510400</v>
      </c>
      <c r="G14716" s="53">
        <f t="array" ref="G14716">SUM(IF(A14716=A$5:A14716,IF(C14716=C$5:C14716,1,0),0))</f>
        <v>9</v>
      </c>
    </row>
    <row r="14717" spans="1:7" x14ac:dyDescent="0.25">
      <c r="A14717" s="52">
        <v>2020</v>
      </c>
      <c r="B14717" s="53" t="str">
        <f t="shared" si="460"/>
        <v>2020_OK10</v>
      </c>
      <c r="C14717" t="s">
        <v>385</v>
      </c>
      <c r="D14717" t="s">
        <v>1015</v>
      </c>
      <c r="E14717" s="53" t="str">
        <f t="shared" si="459"/>
        <v>2020_OKCARTER</v>
      </c>
      <c r="F14717">
        <v>510400</v>
      </c>
      <c r="G14717" s="53">
        <f t="array" ref="G14717">SUM(IF(A14717=A$5:A14717,IF(C14717=C$5:C14717,1,0),0))</f>
        <v>10</v>
      </c>
    </row>
    <row r="14718" spans="1:7" x14ac:dyDescent="0.25">
      <c r="A14718" s="52">
        <v>2020</v>
      </c>
      <c r="B14718" s="53" t="str">
        <f t="shared" si="460"/>
        <v>2020_OK11</v>
      </c>
      <c r="C14718" t="s">
        <v>385</v>
      </c>
      <c r="D14718" t="s">
        <v>436</v>
      </c>
      <c r="E14718" s="53" t="str">
        <f t="shared" si="459"/>
        <v>2020_OKCHEROKEE</v>
      </c>
      <c r="F14718">
        <v>510400</v>
      </c>
      <c r="G14718" s="53">
        <f t="array" ref="G14718">SUM(IF(A14718=A$5:A14718,IF(C14718=C$5:C14718,1,0),0))</f>
        <v>11</v>
      </c>
    </row>
    <row r="14719" spans="1:7" x14ac:dyDescent="0.25">
      <c r="A14719" s="52">
        <v>2020</v>
      </c>
      <c r="B14719" s="53" t="str">
        <f t="shared" si="460"/>
        <v>2020_OK12</v>
      </c>
      <c r="C14719" t="s">
        <v>385</v>
      </c>
      <c r="D14719" t="s">
        <v>438</v>
      </c>
      <c r="E14719" s="53" t="str">
        <f t="shared" si="459"/>
        <v>2020_OKCHOCTAW</v>
      </c>
      <c r="F14719">
        <v>510400</v>
      </c>
      <c r="G14719" s="53">
        <f t="array" ref="G14719">SUM(IF(A14719=A$5:A14719,IF(C14719=C$5:C14719,1,0),0))</f>
        <v>12</v>
      </c>
    </row>
    <row r="14720" spans="1:7" x14ac:dyDescent="0.25">
      <c r="A14720" s="52">
        <v>2020</v>
      </c>
      <c r="B14720" s="53" t="str">
        <f t="shared" si="460"/>
        <v>2020_OK13</v>
      </c>
      <c r="C14720" t="s">
        <v>385</v>
      </c>
      <c r="D14720" t="s">
        <v>1583</v>
      </c>
      <c r="E14720" s="53" t="str">
        <f t="shared" si="459"/>
        <v>2020_OKCIMARRON</v>
      </c>
      <c r="F14720">
        <v>510400</v>
      </c>
      <c r="G14720" s="53">
        <f t="array" ref="G14720">SUM(IF(A14720=A$5:A14720,IF(C14720=C$5:C14720,1,0),0))</f>
        <v>13</v>
      </c>
    </row>
    <row r="14721" spans="1:7" x14ac:dyDescent="0.25">
      <c r="A14721" s="52">
        <v>2020</v>
      </c>
      <c r="B14721" s="53" t="str">
        <f t="shared" si="460"/>
        <v>2020_OK14</v>
      </c>
      <c r="C14721" t="s">
        <v>385</v>
      </c>
      <c r="D14721" t="s">
        <v>508</v>
      </c>
      <c r="E14721" s="53" t="str">
        <f t="shared" si="459"/>
        <v>2020_OKCLEVELAND</v>
      </c>
      <c r="F14721">
        <v>510400</v>
      </c>
      <c r="G14721" s="53">
        <f t="array" ref="G14721">SUM(IF(A14721=A$5:A14721,IF(C14721=C$5:C14721,1,0),0))</f>
        <v>14</v>
      </c>
    </row>
    <row r="14722" spans="1:7" x14ac:dyDescent="0.25">
      <c r="A14722" s="52">
        <v>2020</v>
      </c>
      <c r="B14722" s="53" t="str">
        <f t="shared" si="460"/>
        <v>2020_OK15</v>
      </c>
      <c r="C14722" t="s">
        <v>385</v>
      </c>
      <c r="D14722" t="s">
        <v>1584</v>
      </c>
      <c r="E14722" s="53" t="str">
        <f t="shared" si="459"/>
        <v>2020_OKCOAL</v>
      </c>
      <c r="F14722">
        <v>510400</v>
      </c>
      <c r="G14722" s="53">
        <f t="array" ref="G14722">SUM(IF(A14722=A$5:A14722,IF(C14722=C$5:C14722,1,0),0))</f>
        <v>15</v>
      </c>
    </row>
    <row r="14723" spans="1:7" x14ac:dyDescent="0.25">
      <c r="A14723" s="52">
        <v>2020</v>
      </c>
      <c r="B14723" s="53" t="str">
        <f t="shared" si="460"/>
        <v>2020_OK16</v>
      </c>
      <c r="C14723" t="s">
        <v>385</v>
      </c>
      <c r="D14723" t="s">
        <v>948</v>
      </c>
      <c r="E14723" s="53" t="str">
        <f t="shared" si="459"/>
        <v>2020_OKCOMANCHE</v>
      </c>
      <c r="F14723">
        <v>510400</v>
      </c>
      <c r="G14723" s="53">
        <f t="array" ref="G14723">SUM(IF(A14723=A$5:A14723,IF(C14723=C$5:C14723,1,0),0))</f>
        <v>16</v>
      </c>
    </row>
    <row r="14724" spans="1:7" x14ac:dyDescent="0.25">
      <c r="A14724" s="52">
        <v>2020</v>
      </c>
      <c r="B14724" s="53" t="str">
        <f t="shared" si="460"/>
        <v>2020_OK17</v>
      </c>
      <c r="C14724" t="s">
        <v>385</v>
      </c>
      <c r="D14724" t="s">
        <v>1585</v>
      </c>
      <c r="E14724" s="53" t="str">
        <f t="shared" si="459"/>
        <v>2020_OKCOTTON</v>
      </c>
      <c r="F14724">
        <v>510400</v>
      </c>
      <c r="G14724" s="53">
        <f t="array" ref="G14724">SUM(IF(A14724=A$5:A14724,IF(C14724=C$5:C14724,1,0),0))</f>
        <v>17</v>
      </c>
    </row>
    <row r="14725" spans="1:7" x14ac:dyDescent="0.25">
      <c r="A14725" s="52">
        <v>2020</v>
      </c>
      <c r="B14725" s="53" t="str">
        <f t="shared" si="460"/>
        <v>2020_OK18</v>
      </c>
      <c r="C14725" t="s">
        <v>385</v>
      </c>
      <c r="D14725" t="s">
        <v>1586</v>
      </c>
      <c r="E14725" s="53" t="str">
        <f t="shared" si="459"/>
        <v>2020_OKCRAIG</v>
      </c>
      <c r="F14725">
        <v>510400</v>
      </c>
      <c r="G14725" s="53">
        <f t="array" ref="G14725">SUM(IF(A14725=A$5:A14725,IF(C14725=C$5:C14725,1,0),0))</f>
        <v>18</v>
      </c>
    </row>
    <row r="14726" spans="1:7" x14ac:dyDescent="0.25">
      <c r="A14726" s="52">
        <v>2020</v>
      </c>
      <c r="B14726" s="53" t="str">
        <f t="shared" si="460"/>
        <v>2020_OK19</v>
      </c>
      <c r="C14726" t="s">
        <v>385</v>
      </c>
      <c r="D14726" t="s">
        <v>1587</v>
      </c>
      <c r="E14726" s="53" t="str">
        <f t="shared" ref="E14726:E14789" si="461">A14726&amp;"_"&amp;C14726&amp;D14726</f>
        <v>2020_OKCREEK</v>
      </c>
      <c r="F14726">
        <v>510400</v>
      </c>
      <c r="G14726" s="53">
        <f t="array" ref="G14726">SUM(IF(A14726=A$5:A14726,IF(C14726=C$5:C14726,1,0),0))</f>
        <v>19</v>
      </c>
    </row>
    <row r="14727" spans="1:7" x14ac:dyDescent="0.25">
      <c r="A14727" s="52">
        <v>2020</v>
      </c>
      <c r="B14727" s="53" t="str">
        <f t="shared" si="460"/>
        <v>2020_OK20</v>
      </c>
      <c r="C14727" t="s">
        <v>385</v>
      </c>
      <c r="D14727" t="s">
        <v>592</v>
      </c>
      <c r="E14727" s="53" t="str">
        <f t="shared" si="461"/>
        <v>2020_OKCUSTER</v>
      </c>
      <c r="F14727">
        <v>510400</v>
      </c>
      <c r="G14727" s="53">
        <f t="array" ref="G14727">SUM(IF(A14727=A$5:A14727,IF(C14727=C$5:C14727,1,0),0))</f>
        <v>20</v>
      </c>
    </row>
    <row r="14728" spans="1:7" x14ac:dyDescent="0.25">
      <c r="A14728" s="52">
        <v>2020</v>
      </c>
      <c r="B14728" s="53" t="str">
        <f t="shared" si="460"/>
        <v>2020_OK21</v>
      </c>
      <c r="C14728" t="s">
        <v>385</v>
      </c>
      <c r="D14728" t="s">
        <v>85</v>
      </c>
      <c r="E14728" s="53" t="str">
        <f t="shared" si="461"/>
        <v>2020_OKDELAWARE</v>
      </c>
      <c r="F14728">
        <v>510400</v>
      </c>
      <c r="G14728" s="53">
        <f t="array" ref="G14728">SUM(IF(A14728=A$5:A14728,IF(C14728=C$5:C14728,1,0),0))</f>
        <v>21</v>
      </c>
    </row>
    <row r="14729" spans="1:7" x14ac:dyDescent="0.25">
      <c r="A14729" s="52">
        <v>2020</v>
      </c>
      <c r="B14729" s="53" t="str">
        <f t="shared" si="460"/>
        <v>2020_OK22</v>
      </c>
      <c r="C14729" t="s">
        <v>385</v>
      </c>
      <c r="D14729" t="s">
        <v>1588</v>
      </c>
      <c r="E14729" s="53" t="str">
        <f t="shared" si="461"/>
        <v>2020_OKDEWEY</v>
      </c>
      <c r="F14729">
        <v>510400</v>
      </c>
      <c r="G14729" s="53">
        <f t="array" ref="G14729">SUM(IF(A14729=A$5:A14729,IF(C14729=C$5:C14729,1,0),0))</f>
        <v>22</v>
      </c>
    </row>
    <row r="14730" spans="1:7" x14ac:dyDescent="0.25">
      <c r="A14730" s="52">
        <v>2020</v>
      </c>
      <c r="B14730" s="53" t="str">
        <f t="shared" si="460"/>
        <v>2020_OK23</v>
      </c>
      <c r="C14730" t="s">
        <v>385</v>
      </c>
      <c r="D14730" t="s">
        <v>952</v>
      </c>
      <c r="E14730" s="53" t="str">
        <f t="shared" si="461"/>
        <v>2020_OKELLIS</v>
      </c>
      <c r="F14730">
        <v>510400</v>
      </c>
      <c r="G14730" s="53">
        <f t="array" ref="G14730">SUM(IF(A14730=A$5:A14730,IF(C14730=C$5:C14730,1,0),0))</f>
        <v>23</v>
      </c>
    </row>
    <row r="14731" spans="1:7" x14ac:dyDescent="0.25">
      <c r="A14731" s="52">
        <v>2020</v>
      </c>
      <c r="B14731" s="53" t="str">
        <f t="shared" si="460"/>
        <v>2020_OK24</v>
      </c>
      <c r="C14731" t="s">
        <v>385</v>
      </c>
      <c r="D14731" t="s">
        <v>193</v>
      </c>
      <c r="E14731" s="53" t="str">
        <f t="shared" si="461"/>
        <v>2020_OKGARFIELD</v>
      </c>
      <c r="F14731">
        <v>510400</v>
      </c>
      <c r="G14731" s="53">
        <f t="array" ref="G14731">SUM(IF(A14731=A$5:A14731,IF(C14731=C$5:C14731,1,0),0))</f>
        <v>24</v>
      </c>
    </row>
    <row r="14732" spans="1:7" x14ac:dyDescent="0.25">
      <c r="A14732" s="52">
        <v>2020</v>
      </c>
      <c r="B14732" s="53" t="str">
        <f t="shared" si="460"/>
        <v>2020_OK25</v>
      </c>
      <c r="C14732" t="s">
        <v>385</v>
      </c>
      <c r="D14732" t="s">
        <v>1589</v>
      </c>
      <c r="E14732" s="53" t="str">
        <f t="shared" si="461"/>
        <v>2020_OKGARVIN</v>
      </c>
      <c r="F14732">
        <v>510400</v>
      </c>
      <c r="G14732" s="53">
        <f t="array" ref="G14732">SUM(IF(A14732=A$5:A14732,IF(C14732=C$5:C14732,1,0),0))</f>
        <v>25</v>
      </c>
    </row>
    <row r="14733" spans="1:7" x14ac:dyDescent="0.25">
      <c r="A14733" s="52">
        <v>2020</v>
      </c>
      <c r="B14733" s="53" t="str">
        <f t="shared" si="460"/>
        <v>2020_OK26</v>
      </c>
      <c r="C14733" t="s">
        <v>385</v>
      </c>
      <c r="D14733" t="s">
        <v>719</v>
      </c>
      <c r="E14733" s="53" t="str">
        <f t="shared" si="461"/>
        <v>2020_OKGRADY</v>
      </c>
      <c r="F14733">
        <v>510400</v>
      </c>
      <c r="G14733" s="53">
        <f t="array" ref="G14733">SUM(IF(A14733=A$5:A14733,IF(C14733=C$5:C14733,1,0),0))</f>
        <v>26</v>
      </c>
    </row>
    <row r="14734" spans="1:7" x14ac:dyDescent="0.25">
      <c r="A14734" s="52">
        <v>2020</v>
      </c>
      <c r="B14734" s="53" t="str">
        <f t="shared" si="460"/>
        <v>2020_OK27</v>
      </c>
      <c r="C14734" t="s">
        <v>385</v>
      </c>
      <c r="D14734" t="s">
        <v>520</v>
      </c>
      <c r="E14734" s="53" t="str">
        <f t="shared" si="461"/>
        <v>2020_OKGRANT</v>
      </c>
      <c r="F14734">
        <v>510400</v>
      </c>
      <c r="G14734" s="53">
        <f t="array" ref="G14734">SUM(IF(A14734=A$5:A14734,IF(C14734=C$5:C14734,1,0),0))</f>
        <v>27</v>
      </c>
    </row>
    <row r="14735" spans="1:7" x14ac:dyDescent="0.25">
      <c r="A14735" s="52">
        <v>2020</v>
      </c>
      <c r="B14735" s="53" t="str">
        <f t="shared" si="460"/>
        <v>2020_OK28</v>
      </c>
      <c r="C14735" t="s">
        <v>385</v>
      </c>
      <c r="D14735" t="s">
        <v>1590</v>
      </c>
      <c r="E14735" s="53" t="str">
        <f t="shared" si="461"/>
        <v>2020_OKGREER</v>
      </c>
      <c r="F14735">
        <v>510400</v>
      </c>
      <c r="G14735" s="53">
        <f t="array" ref="G14735">SUM(IF(A14735=A$5:A14735,IF(C14735=C$5:C14735,1,0),0))</f>
        <v>28</v>
      </c>
    </row>
    <row r="14736" spans="1:7" x14ac:dyDescent="0.25">
      <c r="A14736" s="52">
        <v>2020</v>
      </c>
      <c r="B14736" s="53" t="str">
        <f t="shared" si="460"/>
        <v>2020_OK29</v>
      </c>
      <c r="C14736" t="s">
        <v>385</v>
      </c>
      <c r="D14736" t="s">
        <v>1591</v>
      </c>
      <c r="E14736" s="53" t="str">
        <f t="shared" si="461"/>
        <v>2020_OKHARMON</v>
      </c>
      <c r="F14736">
        <v>510400</v>
      </c>
      <c r="G14736" s="53">
        <f t="array" ref="G14736">SUM(IF(A14736=A$5:A14736,IF(C14736=C$5:C14736,1,0),0))</f>
        <v>29</v>
      </c>
    </row>
    <row r="14737" spans="1:7" x14ac:dyDescent="0.25">
      <c r="A14737" s="52">
        <v>2020</v>
      </c>
      <c r="B14737" s="53" t="str">
        <f t="shared" si="460"/>
        <v>2020_OK30</v>
      </c>
      <c r="C14737" t="s">
        <v>385</v>
      </c>
      <c r="D14737" t="s">
        <v>960</v>
      </c>
      <c r="E14737" s="53" t="str">
        <f t="shared" si="461"/>
        <v>2020_OKHARPER</v>
      </c>
      <c r="F14737">
        <v>510400</v>
      </c>
      <c r="G14737" s="53">
        <f t="array" ref="G14737">SUM(IF(A14737=A$5:A14737,IF(C14737=C$5:C14737,1,0),0))</f>
        <v>30</v>
      </c>
    </row>
    <row r="14738" spans="1:7" x14ac:dyDescent="0.25">
      <c r="A14738" s="52">
        <v>2020</v>
      </c>
      <c r="B14738" s="53" t="str">
        <f t="shared" si="460"/>
        <v>2020_OK31</v>
      </c>
      <c r="C14738" t="s">
        <v>385</v>
      </c>
      <c r="D14738" t="s">
        <v>962</v>
      </c>
      <c r="E14738" s="53" t="str">
        <f t="shared" si="461"/>
        <v>2020_OKHASKELL</v>
      </c>
      <c r="F14738">
        <v>510400</v>
      </c>
      <c r="G14738" s="53">
        <f t="array" ref="G14738">SUM(IF(A14738=A$5:A14738,IF(C14738=C$5:C14738,1,0),0))</f>
        <v>31</v>
      </c>
    </row>
    <row r="14739" spans="1:7" x14ac:dyDescent="0.25">
      <c r="A14739" s="52">
        <v>2020</v>
      </c>
      <c r="B14739" s="53" t="str">
        <f t="shared" si="460"/>
        <v>2020_OK32</v>
      </c>
      <c r="C14739" t="s">
        <v>385</v>
      </c>
      <c r="D14739" t="s">
        <v>1592</v>
      </c>
      <c r="E14739" s="53" t="str">
        <f t="shared" si="461"/>
        <v>2020_OKHUGHES</v>
      </c>
      <c r="F14739">
        <v>510400</v>
      </c>
      <c r="G14739" s="53">
        <f t="array" ref="G14739">SUM(IF(A14739=A$5:A14739,IF(C14739=C$5:C14739,1,0),0))</f>
        <v>32</v>
      </c>
    </row>
    <row r="14740" spans="1:7" x14ac:dyDescent="0.25">
      <c r="A14740" s="52">
        <v>2020</v>
      </c>
      <c r="B14740" s="53" t="str">
        <f t="shared" si="460"/>
        <v>2020_OK33</v>
      </c>
      <c r="C14740" t="s">
        <v>385</v>
      </c>
      <c r="D14740" t="s">
        <v>460</v>
      </c>
      <c r="E14740" s="53" t="str">
        <f t="shared" si="461"/>
        <v>2020_OKJACKSON</v>
      </c>
      <c r="F14740">
        <v>510400</v>
      </c>
      <c r="G14740" s="53">
        <f t="array" ref="G14740">SUM(IF(A14740=A$5:A14740,IF(C14740=C$5:C14740,1,0),0))</f>
        <v>33</v>
      </c>
    </row>
    <row r="14741" spans="1:7" x14ac:dyDescent="0.25">
      <c r="A14741" s="52">
        <v>2020</v>
      </c>
      <c r="B14741" s="53" t="str">
        <f t="shared" si="460"/>
        <v>2020_OK34</v>
      </c>
      <c r="C14741" t="s">
        <v>385</v>
      </c>
      <c r="D14741" t="s">
        <v>196</v>
      </c>
      <c r="E14741" s="53" t="str">
        <f t="shared" si="461"/>
        <v>2020_OKJEFFERSON</v>
      </c>
      <c r="F14741">
        <v>510400</v>
      </c>
      <c r="G14741" s="53">
        <f t="array" ref="G14741">SUM(IF(A14741=A$5:A14741,IF(C14741=C$5:C14741,1,0),0))</f>
        <v>34</v>
      </c>
    </row>
    <row r="14742" spans="1:7" x14ac:dyDescent="0.25">
      <c r="A14742" s="52">
        <v>2020</v>
      </c>
      <c r="B14742" s="53" t="str">
        <f t="shared" si="460"/>
        <v>2020_OK35</v>
      </c>
      <c r="C14742" t="s">
        <v>385</v>
      </c>
      <c r="D14742" t="s">
        <v>1487</v>
      </c>
      <c r="E14742" s="53" t="str">
        <f t="shared" si="461"/>
        <v>2020_OKJOHNSTON</v>
      </c>
      <c r="F14742">
        <v>510400</v>
      </c>
      <c r="G14742" s="53">
        <f t="array" ref="G14742">SUM(IF(A14742=A$5:A14742,IF(C14742=C$5:C14742,1,0),0))</f>
        <v>35</v>
      </c>
    </row>
    <row r="14743" spans="1:7" x14ac:dyDescent="0.25">
      <c r="A14743" s="52">
        <v>2020</v>
      </c>
      <c r="B14743" s="53" t="str">
        <f t="shared" si="460"/>
        <v>2020_OK36</v>
      </c>
      <c r="C14743" t="s">
        <v>385</v>
      </c>
      <c r="D14743" t="s">
        <v>1593</v>
      </c>
      <c r="E14743" s="53" t="str">
        <f t="shared" si="461"/>
        <v>2020_OKKAY</v>
      </c>
      <c r="F14743">
        <v>510400</v>
      </c>
      <c r="G14743" s="53">
        <f t="array" ref="G14743">SUM(IF(A14743=A$5:A14743,IF(C14743=C$5:C14743,1,0),0))</f>
        <v>36</v>
      </c>
    </row>
    <row r="14744" spans="1:7" x14ac:dyDescent="0.25">
      <c r="A14744" s="52">
        <v>2020</v>
      </c>
      <c r="B14744" s="53" t="str">
        <f t="shared" si="460"/>
        <v>2020_OK37</v>
      </c>
      <c r="C14744" t="s">
        <v>385</v>
      </c>
      <c r="D14744" t="s">
        <v>1594</v>
      </c>
      <c r="E14744" s="53" t="str">
        <f t="shared" si="461"/>
        <v>2020_OKKINGFISHER</v>
      </c>
      <c r="F14744">
        <v>510400</v>
      </c>
      <c r="G14744" s="53">
        <f t="array" ref="G14744">SUM(IF(A14744=A$5:A14744,IF(C14744=C$5:C14744,1,0),0))</f>
        <v>37</v>
      </c>
    </row>
    <row r="14745" spans="1:7" x14ac:dyDescent="0.25">
      <c r="A14745" s="52">
        <v>2020</v>
      </c>
      <c r="B14745" s="53" t="str">
        <f t="shared" si="460"/>
        <v>2020_OK38</v>
      </c>
      <c r="C14745" t="s">
        <v>385</v>
      </c>
      <c r="D14745" t="s">
        <v>600</v>
      </c>
      <c r="E14745" s="53" t="str">
        <f t="shared" si="461"/>
        <v>2020_OKKIOWA</v>
      </c>
      <c r="F14745">
        <v>510400</v>
      </c>
      <c r="G14745" s="53">
        <f t="array" ref="G14745">SUM(IF(A14745=A$5:A14745,IF(C14745=C$5:C14745,1,0),0))</f>
        <v>38</v>
      </c>
    </row>
    <row r="14746" spans="1:7" x14ac:dyDescent="0.25">
      <c r="A14746" s="52">
        <v>2020</v>
      </c>
      <c r="B14746" s="53" t="str">
        <f t="shared" si="460"/>
        <v>2020_OK39</v>
      </c>
      <c r="C14746" t="s">
        <v>385</v>
      </c>
      <c r="D14746" t="s">
        <v>1595</v>
      </c>
      <c r="E14746" s="53" t="str">
        <f t="shared" si="461"/>
        <v>2020_OKLATIMER</v>
      </c>
      <c r="F14746">
        <v>510400</v>
      </c>
      <c r="G14746" s="53">
        <f t="array" ref="G14746">SUM(IF(A14746=A$5:A14746,IF(C14746=C$5:C14746,1,0),0))</f>
        <v>39</v>
      </c>
    </row>
    <row r="14747" spans="1:7" x14ac:dyDescent="0.25">
      <c r="A14747" s="52">
        <v>2020</v>
      </c>
      <c r="B14747" s="53" t="str">
        <f t="shared" si="460"/>
        <v>2020_OK40</v>
      </c>
      <c r="C14747" t="s">
        <v>385</v>
      </c>
      <c r="D14747" t="s">
        <v>1596</v>
      </c>
      <c r="E14747" s="53" t="str">
        <f t="shared" si="461"/>
        <v>2020_OKLE FLORE</v>
      </c>
      <c r="F14747">
        <v>510400</v>
      </c>
      <c r="G14747" s="53">
        <f t="array" ref="G14747">SUM(IF(A14747=A$5:A14747,IF(C14747=C$5:C14747,1,0),0))</f>
        <v>40</v>
      </c>
    </row>
    <row r="14748" spans="1:7" x14ac:dyDescent="0.25">
      <c r="A14748" s="52">
        <v>2020</v>
      </c>
      <c r="B14748" s="53" t="str">
        <f t="shared" si="460"/>
        <v>2020_OK41</v>
      </c>
      <c r="C14748" t="s">
        <v>385</v>
      </c>
      <c r="D14748" t="s">
        <v>221</v>
      </c>
      <c r="E14748" s="53" t="str">
        <f t="shared" si="461"/>
        <v>2020_OKLINCOLN</v>
      </c>
      <c r="F14748">
        <v>510400</v>
      </c>
      <c r="G14748" s="53">
        <f t="array" ref="G14748">SUM(IF(A14748=A$5:A14748,IF(C14748=C$5:C14748,1,0),0))</f>
        <v>41</v>
      </c>
    </row>
    <row r="14749" spans="1:7" x14ac:dyDescent="0.25">
      <c r="A14749" s="52">
        <v>2020</v>
      </c>
      <c r="B14749" s="53" t="str">
        <f t="shared" si="460"/>
        <v>2020_OK42</v>
      </c>
      <c r="C14749" t="s">
        <v>385</v>
      </c>
      <c r="D14749" t="s">
        <v>528</v>
      </c>
      <c r="E14749" s="53" t="str">
        <f t="shared" si="461"/>
        <v>2020_OKLOGAN</v>
      </c>
      <c r="F14749">
        <v>510400</v>
      </c>
      <c r="G14749" s="53">
        <f t="array" ref="G14749">SUM(IF(A14749=A$5:A14749,IF(C14749=C$5:C14749,1,0),0))</f>
        <v>42</v>
      </c>
    </row>
    <row r="14750" spans="1:7" x14ac:dyDescent="0.25">
      <c r="A14750" s="52">
        <v>2020</v>
      </c>
      <c r="B14750" s="53" t="str">
        <f t="shared" si="460"/>
        <v>2020_OK43</v>
      </c>
      <c r="C14750" t="s">
        <v>385</v>
      </c>
      <c r="D14750" t="s">
        <v>1597</v>
      </c>
      <c r="E14750" s="53" t="str">
        <f t="shared" si="461"/>
        <v>2020_OKLOVE</v>
      </c>
      <c r="F14750">
        <v>510400</v>
      </c>
      <c r="G14750" s="53">
        <f t="array" ref="G14750">SUM(IF(A14750=A$5:A14750,IF(C14750=C$5:C14750,1,0),0))</f>
        <v>43</v>
      </c>
    </row>
    <row r="14751" spans="1:7" x14ac:dyDescent="0.25">
      <c r="A14751" s="52">
        <v>2020</v>
      </c>
      <c r="B14751" s="53" t="str">
        <f t="shared" si="460"/>
        <v>2020_OK44</v>
      </c>
      <c r="C14751" t="s">
        <v>385</v>
      </c>
      <c r="D14751" t="s">
        <v>1598</v>
      </c>
      <c r="E14751" s="53" t="str">
        <f t="shared" si="461"/>
        <v>2020_OKMCCLAIN</v>
      </c>
      <c r="F14751">
        <v>510400</v>
      </c>
      <c r="G14751" s="53">
        <f t="array" ref="G14751">SUM(IF(A14751=A$5:A14751,IF(C14751=C$5:C14751,1,0),0))</f>
        <v>44</v>
      </c>
    </row>
    <row r="14752" spans="1:7" x14ac:dyDescent="0.25">
      <c r="A14752" s="52">
        <v>2020</v>
      </c>
      <c r="B14752" s="53" t="str">
        <f t="shared" si="460"/>
        <v>2020_OK45</v>
      </c>
      <c r="C14752" t="s">
        <v>385</v>
      </c>
      <c r="D14752" t="s">
        <v>1599</v>
      </c>
      <c r="E14752" s="53" t="str">
        <f t="shared" si="461"/>
        <v>2020_OKMCCURTAIN</v>
      </c>
      <c r="F14752">
        <v>510400</v>
      </c>
      <c r="G14752" s="53">
        <f t="array" ref="G14752">SUM(IF(A14752=A$5:A14752,IF(C14752=C$5:C14752,1,0),0))</f>
        <v>45</v>
      </c>
    </row>
    <row r="14753" spans="1:7" x14ac:dyDescent="0.25">
      <c r="A14753" s="52">
        <v>2020</v>
      </c>
      <c r="B14753" s="53" t="str">
        <f t="shared" si="460"/>
        <v>2020_OK46</v>
      </c>
      <c r="C14753" t="s">
        <v>385</v>
      </c>
      <c r="D14753" t="s">
        <v>738</v>
      </c>
      <c r="E14753" s="53" t="str">
        <f t="shared" si="461"/>
        <v>2020_OKMCINTOSH</v>
      </c>
      <c r="F14753">
        <v>510400</v>
      </c>
      <c r="G14753" s="53">
        <f t="array" ref="G14753">SUM(IF(A14753=A$5:A14753,IF(C14753=C$5:C14753,1,0),0))</f>
        <v>46</v>
      </c>
    </row>
    <row r="14754" spans="1:7" x14ac:dyDescent="0.25">
      <c r="A14754" s="52">
        <v>2020</v>
      </c>
      <c r="B14754" s="53" t="str">
        <f t="shared" ref="B14754:B14817" si="462">A14754&amp;"_"&amp;C14754&amp;G14754</f>
        <v>2020_OK47</v>
      </c>
      <c r="C14754" t="s">
        <v>385</v>
      </c>
      <c r="D14754" t="s">
        <v>1600</v>
      </c>
      <c r="E14754" s="53" t="str">
        <f t="shared" si="461"/>
        <v>2020_OKMAJOR</v>
      </c>
      <c r="F14754">
        <v>510400</v>
      </c>
      <c r="G14754" s="53">
        <f t="array" ref="G14754">SUM(IF(A14754=A$5:A14754,IF(C14754=C$5:C14754,1,0),0))</f>
        <v>47</v>
      </c>
    </row>
    <row r="14755" spans="1:7" x14ac:dyDescent="0.25">
      <c r="A14755" s="52">
        <v>2020</v>
      </c>
      <c r="B14755" s="53" t="str">
        <f t="shared" si="462"/>
        <v>2020_OK48</v>
      </c>
      <c r="C14755" t="s">
        <v>385</v>
      </c>
      <c r="D14755" t="s">
        <v>470</v>
      </c>
      <c r="E14755" s="53" t="str">
        <f t="shared" si="461"/>
        <v>2020_OKMARSHALL</v>
      </c>
      <c r="F14755">
        <v>510400</v>
      </c>
      <c r="G14755" s="53">
        <f t="array" ref="G14755">SUM(IF(A14755=A$5:A14755,IF(C14755=C$5:C14755,1,0),0))</f>
        <v>48</v>
      </c>
    </row>
    <row r="14756" spans="1:7" x14ac:dyDescent="0.25">
      <c r="A14756" s="52">
        <v>2020</v>
      </c>
      <c r="B14756" s="53" t="str">
        <f t="shared" si="462"/>
        <v>2020_OK49</v>
      </c>
      <c r="C14756" t="s">
        <v>385</v>
      </c>
      <c r="D14756" t="s">
        <v>1601</v>
      </c>
      <c r="E14756" s="53" t="str">
        <f t="shared" si="461"/>
        <v>2020_OKMAYES</v>
      </c>
      <c r="F14756">
        <v>510400</v>
      </c>
      <c r="G14756" s="53">
        <f t="array" ref="G14756">SUM(IF(A14756=A$5:A14756,IF(C14756=C$5:C14756,1,0),0))</f>
        <v>49</v>
      </c>
    </row>
    <row r="14757" spans="1:7" x14ac:dyDescent="0.25">
      <c r="A14757" s="52">
        <v>2020</v>
      </c>
      <c r="B14757" s="53" t="str">
        <f t="shared" si="462"/>
        <v>2020_OK50</v>
      </c>
      <c r="C14757" t="s">
        <v>385</v>
      </c>
      <c r="D14757" t="s">
        <v>741</v>
      </c>
      <c r="E14757" s="53" t="str">
        <f t="shared" si="461"/>
        <v>2020_OKMURRAY</v>
      </c>
      <c r="F14757">
        <v>510400</v>
      </c>
      <c r="G14757" s="53">
        <f t="array" ref="G14757">SUM(IF(A14757=A$5:A14757,IF(C14757=C$5:C14757,1,0),0))</f>
        <v>50</v>
      </c>
    </row>
    <row r="14758" spans="1:7" x14ac:dyDescent="0.25">
      <c r="A14758" s="52">
        <v>2020</v>
      </c>
      <c r="B14758" s="53" t="str">
        <f t="shared" si="462"/>
        <v>2020_OK51</v>
      </c>
      <c r="C14758" t="s">
        <v>385</v>
      </c>
      <c r="D14758" t="s">
        <v>1602</v>
      </c>
      <c r="E14758" s="53" t="str">
        <f t="shared" si="461"/>
        <v>2020_OKMUSKOGEE</v>
      </c>
      <c r="F14758">
        <v>510400</v>
      </c>
      <c r="G14758" s="53">
        <f t="array" ref="G14758">SUM(IF(A14758=A$5:A14758,IF(C14758=C$5:C14758,1,0),0))</f>
        <v>51</v>
      </c>
    </row>
    <row r="14759" spans="1:7" x14ac:dyDescent="0.25">
      <c r="A14759" s="52">
        <v>2020</v>
      </c>
      <c r="B14759" s="53" t="str">
        <f t="shared" si="462"/>
        <v>2020_OK52</v>
      </c>
      <c r="C14759" t="s">
        <v>385</v>
      </c>
      <c r="D14759" t="s">
        <v>876</v>
      </c>
      <c r="E14759" s="53" t="str">
        <f t="shared" si="461"/>
        <v>2020_OKNOBLE</v>
      </c>
      <c r="F14759">
        <v>510400</v>
      </c>
      <c r="G14759" s="53">
        <f t="array" ref="G14759">SUM(IF(A14759=A$5:A14759,IF(C14759=C$5:C14759,1,0),0))</f>
        <v>52</v>
      </c>
    </row>
    <row r="14760" spans="1:7" x14ac:dyDescent="0.25">
      <c r="A14760" s="52">
        <v>2020</v>
      </c>
      <c r="B14760" s="53" t="str">
        <f t="shared" si="462"/>
        <v>2020_OK53</v>
      </c>
      <c r="C14760" t="s">
        <v>385</v>
      </c>
      <c r="D14760" t="s">
        <v>1603</v>
      </c>
      <c r="E14760" s="53" t="str">
        <f t="shared" si="461"/>
        <v>2020_OKNOWATA</v>
      </c>
      <c r="F14760">
        <v>510400</v>
      </c>
      <c r="G14760" s="53">
        <f t="array" ref="G14760">SUM(IF(A14760=A$5:A14760,IF(C14760=C$5:C14760,1,0),0))</f>
        <v>53</v>
      </c>
    </row>
    <row r="14761" spans="1:7" x14ac:dyDescent="0.25">
      <c r="A14761" s="52">
        <v>2020</v>
      </c>
      <c r="B14761" s="53" t="str">
        <f t="shared" si="462"/>
        <v>2020_OK54</v>
      </c>
      <c r="C14761" t="s">
        <v>385</v>
      </c>
      <c r="D14761" t="s">
        <v>1604</v>
      </c>
      <c r="E14761" s="53" t="str">
        <f t="shared" si="461"/>
        <v>2020_OKOKFUSKEE</v>
      </c>
      <c r="F14761">
        <v>510400</v>
      </c>
      <c r="G14761" s="53">
        <f t="array" ref="G14761">SUM(IF(A14761=A$5:A14761,IF(C14761=C$5:C14761,1,0),0))</f>
        <v>54</v>
      </c>
    </row>
    <row r="14762" spans="1:7" x14ac:dyDescent="0.25">
      <c r="A14762" s="52">
        <v>2020</v>
      </c>
      <c r="B14762" s="53" t="str">
        <f t="shared" si="462"/>
        <v>2020_OK55</v>
      </c>
      <c r="C14762" t="s">
        <v>385</v>
      </c>
      <c r="D14762" t="s">
        <v>114</v>
      </c>
      <c r="E14762" s="53" t="str">
        <f t="shared" si="461"/>
        <v>2020_OKOKLAHOMA</v>
      </c>
      <c r="F14762">
        <v>510400</v>
      </c>
      <c r="G14762" s="53">
        <f t="array" ref="G14762">SUM(IF(A14762=A$5:A14762,IF(C14762=C$5:C14762,1,0),0))</f>
        <v>55</v>
      </c>
    </row>
    <row r="14763" spans="1:7" x14ac:dyDescent="0.25">
      <c r="A14763" s="52">
        <v>2020</v>
      </c>
      <c r="B14763" s="53" t="str">
        <f t="shared" si="462"/>
        <v>2020_OK56</v>
      </c>
      <c r="C14763" t="s">
        <v>385</v>
      </c>
      <c r="D14763" t="s">
        <v>1605</v>
      </c>
      <c r="E14763" s="53" t="str">
        <f t="shared" si="461"/>
        <v>2020_OKOKMULGEE</v>
      </c>
      <c r="F14763">
        <v>510400</v>
      </c>
      <c r="G14763" s="53">
        <f t="array" ref="G14763">SUM(IF(A14763=A$5:A14763,IF(C14763=C$5:C14763,1,0),0))</f>
        <v>56</v>
      </c>
    </row>
    <row r="14764" spans="1:7" x14ac:dyDescent="0.25">
      <c r="A14764" s="52">
        <v>2020</v>
      </c>
      <c r="B14764" s="53" t="str">
        <f t="shared" si="462"/>
        <v>2020_OK57</v>
      </c>
      <c r="C14764" t="s">
        <v>385</v>
      </c>
      <c r="D14764" t="s">
        <v>977</v>
      </c>
      <c r="E14764" s="53" t="str">
        <f t="shared" si="461"/>
        <v>2020_OKOSAGE</v>
      </c>
      <c r="F14764">
        <v>510400</v>
      </c>
      <c r="G14764" s="53">
        <f t="array" ref="G14764">SUM(IF(A14764=A$5:A14764,IF(C14764=C$5:C14764,1,0),0))</f>
        <v>57</v>
      </c>
    </row>
    <row r="14765" spans="1:7" x14ac:dyDescent="0.25">
      <c r="A14765" s="52">
        <v>2020</v>
      </c>
      <c r="B14765" s="53" t="str">
        <f t="shared" si="462"/>
        <v>2020_OK58</v>
      </c>
      <c r="C14765" t="s">
        <v>385</v>
      </c>
      <c r="D14765" t="s">
        <v>979</v>
      </c>
      <c r="E14765" s="53" t="str">
        <f t="shared" si="461"/>
        <v>2020_OKOTTAWA</v>
      </c>
      <c r="F14765">
        <v>510400</v>
      </c>
      <c r="G14765" s="53">
        <f t="array" ref="G14765">SUM(IF(A14765=A$5:A14765,IF(C14765=C$5:C14765,1,0),0))</f>
        <v>58</v>
      </c>
    </row>
    <row r="14766" spans="1:7" x14ac:dyDescent="0.25">
      <c r="A14766" s="52">
        <v>2020</v>
      </c>
      <c r="B14766" s="53" t="str">
        <f t="shared" si="462"/>
        <v>2020_OK59</v>
      </c>
      <c r="C14766" t="s">
        <v>385</v>
      </c>
      <c r="D14766" t="s">
        <v>980</v>
      </c>
      <c r="E14766" s="53" t="str">
        <f t="shared" si="461"/>
        <v>2020_OKPAWNEE</v>
      </c>
      <c r="F14766">
        <v>510400</v>
      </c>
      <c r="G14766" s="53">
        <f t="array" ref="G14766">SUM(IF(A14766=A$5:A14766,IF(C14766=C$5:C14766,1,0),0))</f>
        <v>59</v>
      </c>
    </row>
    <row r="14767" spans="1:7" x14ac:dyDescent="0.25">
      <c r="A14767" s="52">
        <v>2020</v>
      </c>
      <c r="B14767" s="53" t="str">
        <f t="shared" si="462"/>
        <v>2020_OK60</v>
      </c>
      <c r="C14767" t="s">
        <v>385</v>
      </c>
      <c r="D14767" t="s">
        <v>1606</v>
      </c>
      <c r="E14767" s="53" t="str">
        <f t="shared" si="461"/>
        <v>2020_OKPAYNE</v>
      </c>
      <c r="F14767">
        <v>510400</v>
      </c>
      <c r="G14767" s="53">
        <f t="array" ref="G14767">SUM(IF(A14767=A$5:A14767,IF(C14767=C$5:C14767,1,0),0))</f>
        <v>60</v>
      </c>
    </row>
    <row r="14768" spans="1:7" x14ac:dyDescent="0.25">
      <c r="A14768" s="52">
        <v>2020</v>
      </c>
      <c r="B14768" s="53" t="str">
        <f t="shared" si="462"/>
        <v>2020_OK61</v>
      </c>
      <c r="C14768" t="s">
        <v>385</v>
      </c>
      <c r="D14768" t="s">
        <v>1607</v>
      </c>
      <c r="E14768" s="53" t="str">
        <f t="shared" si="461"/>
        <v>2020_OKPITTSBURG</v>
      </c>
      <c r="F14768">
        <v>510400</v>
      </c>
      <c r="G14768" s="53">
        <f t="array" ref="G14768">SUM(IF(A14768=A$5:A14768,IF(C14768=C$5:C14768,1,0),0))</f>
        <v>61</v>
      </c>
    </row>
    <row r="14769" spans="1:7" x14ac:dyDescent="0.25">
      <c r="A14769" s="52">
        <v>2020</v>
      </c>
      <c r="B14769" s="53" t="str">
        <f t="shared" si="462"/>
        <v>2020_OK62</v>
      </c>
      <c r="C14769" t="s">
        <v>385</v>
      </c>
      <c r="D14769" t="s">
        <v>1264</v>
      </c>
      <c r="E14769" s="53" t="str">
        <f t="shared" si="461"/>
        <v>2020_OKPONTOTOC</v>
      </c>
      <c r="F14769">
        <v>510400</v>
      </c>
      <c r="G14769" s="53">
        <f t="array" ref="G14769">SUM(IF(A14769=A$5:A14769,IF(C14769=C$5:C14769,1,0),0))</f>
        <v>62</v>
      </c>
    </row>
    <row r="14770" spans="1:7" x14ac:dyDescent="0.25">
      <c r="A14770" s="52">
        <v>2020</v>
      </c>
      <c r="B14770" s="53" t="str">
        <f t="shared" si="462"/>
        <v>2020_OK63</v>
      </c>
      <c r="C14770" t="s">
        <v>385</v>
      </c>
      <c r="D14770" t="s">
        <v>981</v>
      </c>
      <c r="E14770" s="53" t="str">
        <f t="shared" si="461"/>
        <v>2020_OKPOTTAWATOMIE</v>
      </c>
      <c r="F14770">
        <v>510400</v>
      </c>
      <c r="G14770" s="53">
        <f t="array" ref="G14770">SUM(IF(A14770=A$5:A14770,IF(C14770=C$5:C14770,1,0),0))</f>
        <v>63</v>
      </c>
    </row>
    <row r="14771" spans="1:7" x14ac:dyDescent="0.25">
      <c r="A14771" s="52">
        <v>2020</v>
      </c>
      <c r="B14771" s="53" t="str">
        <f t="shared" si="462"/>
        <v>2020_OK64</v>
      </c>
      <c r="C14771" t="s">
        <v>385</v>
      </c>
      <c r="D14771" t="s">
        <v>1608</v>
      </c>
      <c r="E14771" s="53" t="str">
        <f t="shared" si="461"/>
        <v>2020_OKPUSHMATAHA</v>
      </c>
      <c r="F14771">
        <v>510400</v>
      </c>
      <c r="G14771" s="53">
        <f t="array" ref="G14771">SUM(IF(A14771=A$5:A14771,IF(C14771=C$5:C14771,1,0),0))</f>
        <v>64</v>
      </c>
    </row>
    <row r="14772" spans="1:7" x14ac:dyDescent="0.25">
      <c r="A14772" s="52">
        <v>2020</v>
      </c>
      <c r="B14772" s="53" t="str">
        <f t="shared" si="462"/>
        <v>2020_OK65</v>
      </c>
      <c r="C14772" t="s">
        <v>385</v>
      </c>
      <c r="D14772" t="s">
        <v>1609</v>
      </c>
      <c r="E14772" s="53" t="str">
        <f t="shared" si="461"/>
        <v>2020_OKROGER MILLS</v>
      </c>
      <c r="F14772">
        <v>510400</v>
      </c>
      <c r="G14772" s="53">
        <f t="array" ref="G14772">SUM(IF(A14772=A$5:A14772,IF(C14772=C$5:C14772,1,0),0))</f>
        <v>65</v>
      </c>
    </row>
    <row r="14773" spans="1:7" x14ac:dyDescent="0.25">
      <c r="A14773" s="52">
        <v>2020</v>
      </c>
      <c r="B14773" s="53" t="str">
        <f t="shared" si="462"/>
        <v>2020_OK66</v>
      </c>
      <c r="C14773" t="s">
        <v>385</v>
      </c>
      <c r="D14773" t="s">
        <v>1610</v>
      </c>
      <c r="E14773" s="53" t="str">
        <f t="shared" si="461"/>
        <v>2020_OKROGERS</v>
      </c>
      <c r="F14773">
        <v>510400</v>
      </c>
      <c r="G14773" s="53">
        <f t="array" ref="G14773">SUM(IF(A14773=A$5:A14773,IF(C14773=C$5:C14773,1,0),0))</f>
        <v>66</v>
      </c>
    </row>
    <row r="14774" spans="1:7" x14ac:dyDescent="0.25">
      <c r="A14774" s="52">
        <v>2020</v>
      </c>
      <c r="B14774" s="53" t="str">
        <f t="shared" si="462"/>
        <v>2020_OK67</v>
      </c>
      <c r="C14774" t="s">
        <v>385</v>
      </c>
      <c r="D14774" t="s">
        <v>666</v>
      </c>
      <c r="E14774" s="53" t="str">
        <f t="shared" si="461"/>
        <v>2020_OKSEMINOLE</v>
      </c>
      <c r="F14774">
        <v>510400</v>
      </c>
      <c r="G14774" s="53">
        <f t="array" ref="G14774">SUM(IF(A14774=A$5:A14774,IF(C14774=C$5:C14774,1,0),0))</f>
        <v>67</v>
      </c>
    </row>
    <row r="14775" spans="1:7" x14ac:dyDescent="0.25">
      <c r="A14775" s="52">
        <v>2020</v>
      </c>
      <c r="B14775" s="53" t="str">
        <f t="shared" si="462"/>
        <v>2020_OK68</v>
      </c>
      <c r="C14775" t="s">
        <v>385</v>
      </c>
      <c r="D14775" t="s">
        <v>1611</v>
      </c>
      <c r="E14775" s="53" t="str">
        <f t="shared" si="461"/>
        <v>2020_OKSEQUOYAH</v>
      </c>
      <c r="F14775">
        <v>510400</v>
      </c>
      <c r="G14775" s="53">
        <f t="array" ref="G14775">SUM(IF(A14775=A$5:A14775,IF(C14775=C$5:C14775,1,0),0))</f>
        <v>68</v>
      </c>
    </row>
    <row r="14776" spans="1:7" x14ac:dyDescent="0.25">
      <c r="A14776" s="52">
        <v>2020</v>
      </c>
      <c r="B14776" s="53" t="str">
        <f t="shared" si="462"/>
        <v>2020_OK69</v>
      </c>
      <c r="C14776" t="s">
        <v>385</v>
      </c>
      <c r="D14776" t="s">
        <v>753</v>
      </c>
      <c r="E14776" s="53" t="str">
        <f t="shared" si="461"/>
        <v>2020_OKSTEPHENS</v>
      </c>
      <c r="F14776">
        <v>510400</v>
      </c>
      <c r="G14776" s="53">
        <f t="array" ref="G14776">SUM(IF(A14776=A$5:A14776,IF(C14776=C$5:C14776,1,0),0))</f>
        <v>69</v>
      </c>
    </row>
    <row r="14777" spans="1:7" x14ac:dyDescent="0.25">
      <c r="A14777" s="52">
        <v>2020</v>
      </c>
      <c r="B14777" s="53" t="str">
        <f t="shared" si="462"/>
        <v>2020_OK70</v>
      </c>
      <c r="C14777" t="s">
        <v>385</v>
      </c>
      <c r="D14777" t="s">
        <v>121</v>
      </c>
      <c r="E14777" s="53" t="str">
        <f t="shared" si="461"/>
        <v>2020_OKTEXAS</v>
      </c>
      <c r="F14777">
        <v>510400</v>
      </c>
      <c r="G14777" s="53">
        <f t="array" ref="G14777">SUM(IF(A14777=A$5:A14777,IF(C14777=C$5:C14777,1,0),0))</f>
        <v>70</v>
      </c>
    </row>
    <row r="14778" spans="1:7" x14ac:dyDescent="0.25">
      <c r="A14778" s="52">
        <v>2020</v>
      </c>
      <c r="B14778" s="53" t="str">
        <f t="shared" si="462"/>
        <v>2020_OK71</v>
      </c>
      <c r="C14778" t="s">
        <v>385</v>
      </c>
      <c r="D14778" t="s">
        <v>1612</v>
      </c>
      <c r="E14778" s="53" t="str">
        <f t="shared" si="461"/>
        <v>2020_OKTILLMAN</v>
      </c>
      <c r="F14778">
        <v>510400</v>
      </c>
      <c r="G14778" s="53">
        <f t="array" ref="G14778">SUM(IF(A14778=A$5:A14778,IF(C14778=C$5:C14778,1,0),0))</f>
        <v>71</v>
      </c>
    </row>
    <row r="14779" spans="1:7" x14ac:dyDescent="0.25">
      <c r="A14779" s="52">
        <v>2020</v>
      </c>
      <c r="B14779" s="53" t="str">
        <f t="shared" si="462"/>
        <v>2020_OK72</v>
      </c>
      <c r="C14779" t="s">
        <v>385</v>
      </c>
      <c r="D14779" t="s">
        <v>1613</v>
      </c>
      <c r="E14779" s="53" t="str">
        <f t="shared" si="461"/>
        <v>2020_OKTULSA</v>
      </c>
      <c r="F14779">
        <v>510400</v>
      </c>
      <c r="G14779" s="53">
        <f t="array" ref="G14779">SUM(IF(A14779=A$5:A14779,IF(C14779=C$5:C14779,1,0),0))</f>
        <v>72</v>
      </c>
    </row>
    <row r="14780" spans="1:7" x14ac:dyDescent="0.25">
      <c r="A14780" s="52">
        <v>2020</v>
      </c>
      <c r="B14780" s="53" t="str">
        <f t="shared" si="462"/>
        <v>2020_OK73</v>
      </c>
      <c r="C14780" t="s">
        <v>385</v>
      </c>
      <c r="D14780" t="s">
        <v>1614</v>
      </c>
      <c r="E14780" s="53" t="str">
        <f t="shared" si="461"/>
        <v>2020_OKWAGONER</v>
      </c>
      <c r="F14780">
        <v>510400</v>
      </c>
      <c r="G14780" s="53">
        <f t="array" ref="G14780">SUM(IF(A14780=A$5:A14780,IF(C14780=C$5:C14780,1,0),0))</f>
        <v>73</v>
      </c>
    </row>
    <row r="14781" spans="1:7" x14ac:dyDescent="0.25">
      <c r="A14781" s="52">
        <v>2020</v>
      </c>
      <c r="B14781" s="53" t="str">
        <f t="shared" si="462"/>
        <v>2020_OK74</v>
      </c>
      <c r="C14781" t="s">
        <v>385</v>
      </c>
      <c r="D14781" t="s">
        <v>125</v>
      </c>
      <c r="E14781" s="53" t="str">
        <f t="shared" si="461"/>
        <v>2020_OKWASHINGTON</v>
      </c>
      <c r="F14781">
        <v>510400</v>
      </c>
      <c r="G14781" s="53">
        <f t="array" ref="G14781">SUM(IF(A14781=A$5:A14781,IF(C14781=C$5:C14781,1,0),0))</f>
        <v>74</v>
      </c>
    </row>
    <row r="14782" spans="1:7" x14ac:dyDescent="0.25">
      <c r="A14782" s="52">
        <v>2020</v>
      </c>
      <c r="B14782" s="53" t="str">
        <f t="shared" si="462"/>
        <v>2020_OK75</v>
      </c>
      <c r="C14782" t="s">
        <v>385</v>
      </c>
      <c r="D14782" t="s">
        <v>1615</v>
      </c>
      <c r="E14782" s="53" t="str">
        <f t="shared" si="461"/>
        <v>2020_OKWASHITA</v>
      </c>
      <c r="F14782">
        <v>510400</v>
      </c>
      <c r="G14782" s="53">
        <f t="array" ref="G14782">SUM(IF(A14782=A$5:A14782,IF(C14782=C$5:C14782,1,0),0))</f>
        <v>75</v>
      </c>
    </row>
    <row r="14783" spans="1:7" x14ac:dyDescent="0.25">
      <c r="A14783" s="52">
        <v>2020</v>
      </c>
      <c r="B14783" s="53" t="str">
        <f t="shared" si="462"/>
        <v>2020_OK76</v>
      </c>
      <c r="C14783" t="s">
        <v>385</v>
      </c>
      <c r="D14783" t="s">
        <v>1616</v>
      </c>
      <c r="E14783" s="53" t="str">
        <f t="shared" si="461"/>
        <v>2020_OKWOODS</v>
      </c>
      <c r="F14783">
        <v>510400</v>
      </c>
      <c r="G14783" s="53">
        <f t="array" ref="G14783">SUM(IF(A14783=A$5:A14783,IF(C14783=C$5:C14783,1,0),0))</f>
        <v>76</v>
      </c>
    </row>
    <row r="14784" spans="1:7" x14ac:dyDescent="0.25">
      <c r="A14784" s="52">
        <v>2020</v>
      </c>
      <c r="B14784" s="53" t="str">
        <f t="shared" si="462"/>
        <v>2020_OK77</v>
      </c>
      <c r="C14784" t="s">
        <v>385</v>
      </c>
      <c r="D14784" t="s">
        <v>1617</v>
      </c>
      <c r="E14784" s="53" t="str">
        <f t="shared" si="461"/>
        <v>2020_OKWOODWARD</v>
      </c>
      <c r="F14784">
        <v>510400</v>
      </c>
      <c r="G14784" s="53">
        <f t="array" ref="G14784">SUM(IF(A14784=A$5:A14784,IF(C14784=C$5:C14784,1,0),0))</f>
        <v>77</v>
      </c>
    </row>
    <row r="14785" spans="1:7" x14ac:dyDescent="0.25">
      <c r="A14785" s="52">
        <v>2020</v>
      </c>
      <c r="B14785" s="53" t="str">
        <f t="shared" si="462"/>
        <v>2020_OR1</v>
      </c>
      <c r="C14785" t="s">
        <v>386</v>
      </c>
      <c r="D14785" t="s">
        <v>627</v>
      </c>
      <c r="E14785" s="53" t="str">
        <f t="shared" si="461"/>
        <v>2020_ORBAKER</v>
      </c>
      <c r="F14785">
        <v>510400</v>
      </c>
      <c r="G14785" s="53">
        <f t="array" ref="G14785">SUM(IF(A14785=A$5:A14785,IF(C14785=C$5:C14785,1,0),0))</f>
        <v>1</v>
      </c>
    </row>
    <row r="14786" spans="1:7" x14ac:dyDescent="0.25">
      <c r="A14786" s="52">
        <v>2020</v>
      </c>
      <c r="B14786" s="53" t="str">
        <f t="shared" si="462"/>
        <v>2020_OR2</v>
      </c>
      <c r="C14786" t="s">
        <v>386</v>
      </c>
      <c r="D14786" t="s">
        <v>503</v>
      </c>
      <c r="E14786" s="53" t="str">
        <f t="shared" si="461"/>
        <v>2020_ORBENTON</v>
      </c>
      <c r="F14786">
        <v>510400</v>
      </c>
      <c r="G14786" s="53">
        <f t="array" ref="G14786">SUM(IF(A14786=A$5:A14786,IF(C14786=C$5:C14786,1,0),0))</f>
        <v>2</v>
      </c>
    </row>
    <row r="14787" spans="1:7" x14ac:dyDescent="0.25">
      <c r="A14787" s="52">
        <v>2020</v>
      </c>
      <c r="B14787" s="53" t="str">
        <f t="shared" si="462"/>
        <v>2020_OR3</v>
      </c>
      <c r="C14787" t="s">
        <v>386</v>
      </c>
      <c r="D14787" t="s">
        <v>1618</v>
      </c>
      <c r="E14787" s="53" t="str">
        <f t="shared" si="461"/>
        <v>2020_ORCLACKAMAS</v>
      </c>
      <c r="F14787">
        <v>510400</v>
      </c>
      <c r="G14787" s="53">
        <f t="array" ref="G14787">SUM(IF(A14787=A$5:A14787,IF(C14787=C$5:C14787,1,0),0))</f>
        <v>3</v>
      </c>
    </row>
    <row r="14788" spans="1:7" x14ac:dyDescent="0.25">
      <c r="A14788" s="52">
        <v>2020</v>
      </c>
      <c r="B14788" s="53" t="str">
        <f t="shared" si="462"/>
        <v>2020_OR4</v>
      </c>
      <c r="C14788" t="s">
        <v>386</v>
      </c>
      <c r="D14788" t="s">
        <v>1619</v>
      </c>
      <c r="E14788" s="53" t="str">
        <f t="shared" si="461"/>
        <v>2020_ORCLATSOP</v>
      </c>
      <c r="F14788">
        <v>510400</v>
      </c>
      <c r="G14788" s="53">
        <f t="array" ref="G14788">SUM(IF(A14788=A$5:A14788,IF(C14788=C$5:C14788,1,0),0))</f>
        <v>4</v>
      </c>
    </row>
    <row r="14789" spans="1:7" x14ac:dyDescent="0.25">
      <c r="A14789" s="52">
        <v>2020</v>
      </c>
      <c r="B14789" s="53" t="str">
        <f t="shared" si="462"/>
        <v>2020_OR5</v>
      </c>
      <c r="C14789" t="s">
        <v>386</v>
      </c>
      <c r="D14789" t="s">
        <v>509</v>
      </c>
      <c r="E14789" s="53" t="str">
        <f t="shared" si="461"/>
        <v>2020_ORCOLUMBIA</v>
      </c>
      <c r="F14789">
        <v>510400</v>
      </c>
      <c r="G14789" s="53">
        <f t="array" ref="G14789">SUM(IF(A14789=A$5:A14789,IF(C14789=C$5:C14789,1,0),0))</f>
        <v>5</v>
      </c>
    </row>
    <row r="14790" spans="1:7" x14ac:dyDescent="0.25">
      <c r="A14790" s="52">
        <v>2020</v>
      </c>
      <c r="B14790" s="53" t="str">
        <f t="shared" si="462"/>
        <v>2020_OR6</v>
      </c>
      <c r="C14790" t="s">
        <v>386</v>
      </c>
      <c r="D14790" t="s">
        <v>1402</v>
      </c>
      <c r="E14790" s="53" t="str">
        <f t="shared" ref="E14790:E14853" si="463">A14790&amp;"_"&amp;C14790&amp;D14790</f>
        <v>2020_ORCOOS</v>
      </c>
      <c r="F14790">
        <v>510400</v>
      </c>
      <c r="G14790" s="53">
        <f t="array" ref="G14790">SUM(IF(A14790=A$5:A14790,IF(C14790=C$5:C14790,1,0),0))</f>
        <v>6</v>
      </c>
    </row>
    <row r="14791" spans="1:7" x14ac:dyDescent="0.25">
      <c r="A14791" s="52">
        <v>2020</v>
      </c>
      <c r="B14791" s="53" t="str">
        <f t="shared" si="462"/>
        <v>2020_OR7</v>
      </c>
      <c r="C14791" t="s">
        <v>386</v>
      </c>
      <c r="D14791" t="s">
        <v>1620</v>
      </c>
      <c r="E14791" s="53" t="str">
        <f t="shared" si="463"/>
        <v>2020_ORCROOK</v>
      </c>
      <c r="F14791">
        <v>510400</v>
      </c>
      <c r="G14791" s="53">
        <f t="array" ref="G14791">SUM(IF(A14791=A$5:A14791,IF(C14791=C$5:C14791,1,0),0))</f>
        <v>7</v>
      </c>
    </row>
    <row r="14792" spans="1:7" x14ac:dyDescent="0.25">
      <c r="A14792" s="52">
        <v>2020</v>
      </c>
      <c r="B14792" s="53" t="str">
        <f t="shared" si="462"/>
        <v>2020_OR8</v>
      </c>
      <c r="C14792" t="s">
        <v>386</v>
      </c>
      <c r="D14792" t="s">
        <v>1413</v>
      </c>
      <c r="E14792" s="53" t="str">
        <f t="shared" si="463"/>
        <v>2020_ORCURRY</v>
      </c>
      <c r="F14792">
        <v>510400</v>
      </c>
      <c r="G14792" s="53">
        <f t="array" ref="G14792">SUM(IF(A14792=A$5:A14792,IF(C14792=C$5:C14792,1,0),0))</f>
        <v>8</v>
      </c>
    </row>
    <row r="14793" spans="1:7" x14ac:dyDescent="0.25">
      <c r="A14793" s="52">
        <v>2020</v>
      </c>
      <c r="B14793" s="53" t="str">
        <f t="shared" si="462"/>
        <v>2020_OR9</v>
      </c>
      <c r="C14793" t="s">
        <v>386</v>
      </c>
      <c r="D14793" t="s">
        <v>1621</v>
      </c>
      <c r="E14793" s="53" t="str">
        <f t="shared" si="463"/>
        <v>2020_ORDESCHUTES</v>
      </c>
      <c r="F14793">
        <v>510400</v>
      </c>
      <c r="G14793" s="53">
        <f t="array" ref="G14793">SUM(IF(A14793=A$5:A14793,IF(C14793=C$5:C14793,1,0),0))</f>
        <v>9</v>
      </c>
    </row>
    <row r="14794" spans="1:7" x14ac:dyDescent="0.25">
      <c r="A14794" s="52">
        <v>2020</v>
      </c>
      <c r="B14794" s="53" t="str">
        <f t="shared" si="462"/>
        <v>2020_OR10</v>
      </c>
      <c r="C14794" t="s">
        <v>386</v>
      </c>
      <c r="D14794" t="s">
        <v>190</v>
      </c>
      <c r="E14794" s="53" t="str">
        <f t="shared" si="463"/>
        <v>2020_ORDOUGLAS</v>
      </c>
      <c r="F14794">
        <v>510400</v>
      </c>
      <c r="G14794" s="53">
        <f t="array" ref="G14794">SUM(IF(A14794=A$5:A14794,IF(C14794=C$5:C14794,1,0),0))</f>
        <v>10</v>
      </c>
    </row>
    <row r="14795" spans="1:7" x14ac:dyDescent="0.25">
      <c r="A14795" s="52">
        <v>2020</v>
      </c>
      <c r="B14795" s="53" t="str">
        <f t="shared" si="462"/>
        <v>2020_OR11</v>
      </c>
      <c r="C14795" t="s">
        <v>386</v>
      </c>
      <c r="D14795" t="s">
        <v>1622</v>
      </c>
      <c r="E14795" s="53" t="str">
        <f t="shared" si="463"/>
        <v>2020_ORGILLIAM</v>
      </c>
      <c r="F14795">
        <v>510400</v>
      </c>
      <c r="G14795" s="53">
        <f t="array" ref="G14795">SUM(IF(A14795=A$5:A14795,IF(C14795=C$5:C14795,1,0),0))</f>
        <v>11</v>
      </c>
    </row>
    <row r="14796" spans="1:7" x14ac:dyDescent="0.25">
      <c r="A14796" s="52">
        <v>2020</v>
      </c>
      <c r="B14796" s="53" t="str">
        <f t="shared" si="462"/>
        <v>2020_OR12</v>
      </c>
      <c r="C14796" t="s">
        <v>386</v>
      </c>
      <c r="D14796" t="s">
        <v>520</v>
      </c>
      <c r="E14796" s="53" t="str">
        <f t="shared" si="463"/>
        <v>2020_ORGRANT</v>
      </c>
      <c r="F14796">
        <v>510400</v>
      </c>
      <c r="G14796" s="53">
        <f t="array" ref="G14796">SUM(IF(A14796=A$5:A14796,IF(C14796=C$5:C14796,1,0),0))</f>
        <v>12</v>
      </c>
    </row>
    <row r="14797" spans="1:7" x14ac:dyDescent="0.25">
      <c r="A14797" s="52">
        <v>2020</v>
      </c>
      <c r="B14797" s="53" t="str">
        <f t="shared" si="462"/>
        <v>2020_OR13</v>
      </c>
      <c r="C14797" t="s">
        <v>386</v>
      </c>
      <c r="D14797" t="s">
        <v>1623</v>
      </c>
      <c r="E14797" s="53" t="str">
        <f t="shared" si="463"/>
        <v>2020_ORHARNEY</v>
      </c>
      <c r="F14797">
        <v>510400</v>
      </c>
      <c r="G14797" s="53">
        <f t="array" ref="G14797">SUM(IF(A14797=A$5:A14797,IF(C14797=C$5:C14797,1,0),0))</f>
        <v>13</v>
      </c>
    </row>
    <row r="14798" spans="1:7" x14ac:dyDescent="0.25">
      <c r="A14798" s="52">
        <v>2020</v>
      </c>
      <c r="B14798" s="53" t="str">
        <f t="shared" si="462"/>
        <v>2020_OR14</v>
      </c>
      <c r="C14798" t="s">
        <v>386</v>
      </c>
      <c r="D14798" t="s">
        <v>1624</v>
      </c>
      <c r="E14798" s="53" t="str">
        <f t="shared" si="463"/>
        <v>2020_ORHOOD RIVER</v>
      </c>
      <c r="F14798">
        <v>510400</v>
      </c>
      <c r="G14798" s="53">
        <f t="array" ref="G14798">SUM(IF(A14798=A$5:A14798,IF(C14798=C$5:C14798,1,0),0))</f>
        <v>14</v>
      </c>
    </row>
    <row r="14799" spans="1:7" x14ac:dyDescent="0.25">
      <c r="A14799" s="52">
        <v>2020</v>
      </c>
      <c r="B14799" s="53" t="str">
        <f t="shared" si="462"/>
        <v>2020_OR15</v>
      </c>
      <c r="C14799" t="s">
        <v>386</v>
      </c>
      <c r="D14799" t="s">
        <v>460</v>
      </c>
      <c r="E14799" s="53" t="str">
        <f t="shared" si="463"/>
        <v>2020_ORJACKSON</v>
      </c>
      <c r="F14799">
        <v>510400</v>
      </c>
      <c r="G14799" s="53">
        <f t="array" ref="G14799">SUM(IF(A14799=A$5:A14799,IF(C14799=C$5:C14799,1,0),0))</f>
        <v>15</v>
      </c>
    </row>
    <row r="14800" spans="1:7" x14ac:dyDescent="0.25">
      <c r="A14800" s="52">
        <v>2020</v>
      </c>
      <c r="B14800" s="53" t="str">
        <f t="shared" si="462"/>
        <v>2020_OR16</v>
      </c>
      <c r="C14800" t="s">
        <v>386</v>
      </c>
      <c r="D14800" t="s">
        <v>196</v>
      </c>
      <c r="E14800" s="53" t="str">
        <f t="shared" si="463"/>
        <v>2020_ORJEFFERSON</v>
      </c>
      <c r="F14800">
        <v>510400</v>
      </c>
      <c r="G14800" s="53">
        <f t="array" ref="G14800">SUM(IF(A14800=A$5:A14800,IF(C14800=C$5:C14800,1,0),0))</f>
        <v>16</v>
      </c>
    </row>
    <row r="14801" spans="1:7" x14ac:dyDescent="0.25">
      <c r="A14801" s="52">
        <v>2020</v>
      </c>
      <c r="B14801" s="53" t="str">
        <f t="shared" si="462"/>
        <v>2020_OR17</v>
      </c>
      <c r="C14801" t="s">
        <v>386</v>
      </c>
      <c r="D14801" t="s">
        <v>1625</v>
      </c>
      <c r="E14801" s="53" t="str">
        <f t="shared" si="463"/>
        <v>2020_ORJOSEPHINE</v>
      </c>
      <c r="F14801">
        <v>510400</v>
      </c>
      <c r="G14801" s="53">
        <f t="array" ref="G14801">SUM(IF(A14801=A$5:A14801,IF(C14801=C$5:C14801,1,0),0))</f>
        <v>17</v>
      </c>
    </row>
    <row r="14802" spans="1:7" x14ac:dyDescent="0.25">
      <c r="A14802" s="52">
        <v>2020</v>
      </c>
      <c r="B14802" s="53" t="str">
        <f t="shared" si="462"/>
        <v>2020_OR18</v>
      </c>
      <c r="C14802" t="s">
        <v>386</v>
      </c>
      <c r="D14802" t="s">
        <v>1626</v>
      </c>
      <c r="E14802" s="53" t="str">
        <f t="shared" si="463"/>
        <v>2020_ORKLAMATH</v>
      </c>
      <c r="F14802">
        <v>510400</v>
      </c>
      <c r="G14802" s="53">
        <f t="array" ref="G14802">SUM(IF(A14802=A$5:A14802,IF(C14802=C$5:C14802,1,0),0))</f>
        <v>18</v>
      </c>
    </row>
    <row r="14803" spans="1:7" x14ac:dyDescent="0.25">
      <c r="A14803" s="52">
        <v>2020</v>
      </c>
      <c r="B14803" s="53" t="str">
        <f t="shared" si="462"/>
        <v>2020_OR19</v>
      </c>
      <c r="C14803" t="s">
        <v>386</v>
      </c>
      <c r="D14803" t="s">
        <v>197</v>
      </c>
      <c r="E14803" s="53" t="str">
        <f t="shared" si="463"/>
        <v>2020_ORLAKE</v>
      </c>
      <c r="F14803">
        <v>510400</v>
      </c>
      <c r="G14803" s="53">
        <f t="array" ref="G14803">SUM(IF(A14803=A$5:A14803,IF(C14803=C$5:C14803,1,0),0))</f>
        <v>19</v>
      </c>
    </row>
    <row r="14804" spans="1:7" x14ac:dyDescent="0.25">
      <c r="A14804" s="52">
        <v>2020</v>
      </c>
      <c r="B14804" s="53" t="str">
        <f t="shared" si="462"/>
        <v>2020_OR20</v>
      </c>
      <c r="C14804" t="s">
        <v>386</v>
      </c>
      <c r="D14804" t="s">
        <v>968</v>
      </c>
      <c r="E14804" s="53" t="str">
        <f t="shared" si="463"/>
        <v>2020_ORLANE</v>
      </c>
      <c r="F14804">
        <v>510400</v>
      </c>
      <c r="G14804" s="53">
        <f t="array" ref="G14804">SUM(IF(A14804=A$5:A14804,IF(C14804=C$5:C14804,1,0),0))</f>
        <v>20</v>
      </c>
    </row>
    <row r="14805" spans="1:7" x14ac:dyDescent="0.25">
      <c r="A14805" s="52">
        <v>2020</v>
      </c>
      <c r="B14805" s="53" t="str">
        <f t="shared" si="462"/>
        <v>2020_OR21</v>
      </c>
      <c r="C14805" t="s">
        <v>386</v>
      </c>
      <c r="D14805" t="s">
        <v>221</v>
      </c>
      <c r="E14805" s="53" t="str">
        <f t="shared" si="463"/>
        <v>2020_ORLINCOLN</v>
      </c>
      <c r="F14805">
        <v>510400</v>
      </c>
      <c r="G14805" s="53">
        <f t="array" ref="G14805">SUM(IF(A14805=A$5:A14805,IF(C14805=C$5:C14805,1,0),0))</f>
        <v>21</v>
      </c>
    </row>
    <row r="14806" spans="1:7" x14ac:dyDescent="0.25">
      <c r="A14806" s="52">
        <v>2020</v>
      </c>
      <c r="B14806" s="53" t="str">
        <f t="shared" si="462"/>
        <v>2020_OR22</v>
      </c>
      <c r="C14806" t="s">
        <v>386</v>
      </c>
      <c r="D14806" t="s">
        <v>917</v>
      </c>
      <c r="E14806" s="53" t="str">
        <f t="shared" si="463"/>
        <v>2020_ORLINN</v>
      </c>
      <c r="F14806">
        <v>510400</v>
      </c>
      <c r="G14806" s="53">
        <f t="array" ref="G14806">SUM(IF(A14806=A$5:A14806,IF(C14806=C$5:C14806,1,0),0))</f>
        <v>22</v>
      </c>
    </row>
    <row r="14807" spans="1:7" x14ac:dyDescent="0.25">
      <c r="A14807" s="52">
        <v>2020</v>
      </c>
      <c r="B14807" s="53" t="str">
        <f t="shared" si="462"/>
        <v>2020_OR23</v>
      </c>
      <c r="C14807" t="s">
        <v>386</v>
      </c>
      <c r="D14807" t="s">
        <v>1627</v>
      </c>
      <c r="E14807" s="53" t="str">
        <f t="shared" si="463"/>
        <v>2020_ORMALHEUR</v>
      </c>
      <c r="F14807">
        <v>510400</v>
      </c>
      <c r="G14807" s="53">
        <f t="array" ref="G14807">SUM(IF(A14807=A$5:A14807,IF(C14807=C$5:C14807,1,0),0))</f>
        <v>23</v>
      </c>
    </row>
    <row r="14808" spans="1:7" x14ac:dyDescent="0.25">
      <c r="A14808" s="52">
        <v>2020</v>
      </c>
      <c r="B14808" s="53" t="str">
        <f t="shared" si="462"/>
        <v>2020_OR24</v>
      </c>
      <c r="C14808" t="s">
        <v>386</v>
      </c>
      <c r="D14808" t="s">
        <v>469</v>
      </c>
      <c r="E14808" s="53" t="str">
        <f t="shared" si="463"/>
        <v>2020_ORMARION</v>
      </c>
      <c r="F14808">
        <v>510400</v>
      </c>
      <c r="G14808" s="53">
        <f t="array" ref="G14808">SUM(IF(A14808=A$5:A14808,IF(C14808=C$5:C14808,1,0),0))</f>
        <v>24</v>
      </c>
    </row>
    <row r="14809" spans="1:7" x14ac:dyDescent="0.25">
      <c r="A14809" s="52">
        <v>2020</v>
      </c>
      <c r="B14809" s="53" t="str">
        <f t="shared" si="462"/>
        <v>2020_OR25</v>
      </c>
      <c r="C14809" t="s">
        <v>386</v>
      </c>
      <c r="D14809" t="s">
        <v>1564</v>
      </c>
      <c r="E14809" s="53" t="str">
        <f t="shared" si="463"/>
        <v>2020_ORMORROW</v>
      </c>
      <c r="F14809">
        <v>510400</v>
      </c>
      <c r="G14809" s="53">
        <f t="array" ref="G14809">SUM(IF(A14809=A$5:A14809,IF(C14809=C$5:C14809,1,0),0))</f>
        <v>25</v>
      </c>
    </row>
    <row r="14810" spans="1:7" x14ac:dyDescent="0.25">
      <c r="A14810" s="52">
        <v>2020</v>
      </c>
      <c r="B14810" s="53" t="str">
        <f t="shared" si="462"/>
        <v>2020_OR26</v>
      </c>
      <c r="C14810" t="s">
        <v>386</v>
      </c>
      <c r="D14810" t="s">
        <v>1628</v>
      </c>
      <c r="E14810" s="53" t="str">
        <f t="shared" si="463"/>
        <v>2020_ORMULTNOMAH</v>
      </c>
      <c r="F14810">
        <v>510400</v>
      </c>
      <c r="G14810" s="53">
        <f t="array" ref="G14810">SUM(IF(A14810=A$5:A14810,IF(C14810=C$5:C14810,1,0),0))</f>
        <v>26</v>
      </c>
    </row>
    <row r="14811" spans="1:7" x14ac:dyDescent="0.25">
      <c r="A14811" s="52">
        <v>2020</v>
      </c>
      <c r="B14811" s="53" t="str">
        <f t="shared" si="462"/>
        <v>2020_OR27</v>
      </c>
      <c r="C14811" t="s">
        <v>386</v>
      </c>
      <c r="D14811" t="s">
        <v>535</v>
      </c>
      <c r="E14811" s="53" t="str">
        <f t="shared" si="463"/>
        <v>2020_ORPOLK</v>
      </c>
      <c r="F14811">
        <v>510400</v>
      </c>
      <c r="G14811" s="53">
        <f t="array" ref="G14811">SUM(IF(A14811=A$5:A14811,IF(C14811=C$5:C14811,1,0),0))</f>
        <v>27</v>
      </c>
    </row>
    <row r="14812" spans="1:7" x14ac:dyDescent="0.25">
      <c r="A14812" s="52">
        <v>2020</v>
      </c>
      <c r="B14812" s="53" t="str">
        <f t="shared" si="462"/>
        <v>2020_OR28</v>
      </c>
      <c r="C14812" t="s">
        <v>386</v>
      </c>
      <c r="D14812" t="s">
        <v>992</v>
      </c>
      <c r="E14812" s="53" t="str">
        <f t="shared" si="463"/>
        <v>2020_ORSHERMAN</v>
      </c>
      <c r="F14812">
        <v>510400</v>
      </c>
      <c r="G14812" s="53">
        <f t="array" ref="G14812">SUM(IF(A14812=A$5:A14812,IF(C14812=C$5:C14812,1,0),0))</f>
        <v>28</v>
      </c>
    </row>
    <row r="14813" spans="1:7" x14ac:dyDescent="0.25">
      <c r="A14813" s="52">
        <v>2020</v>
      </c>
      <c r="B14813" s="53" t="str">
        <f t="shared" si="462"/>
        <v>2020_OR29</v>
      </c>
      <c r="C14813" t="s">
        <v>386</v>
      </c>
      <c r="D14813" t="s">
        <v>1629</v>
      </c>
      <c r="E14813" s="53" t="str">
        <f t="shared" si="463"/>
        <v>2020_ORTILLAMOOK</v>
      </c>
      <c r="F14813">
        <v>510400</v>
      </c>
      <c r="G14813" s="53">
        <f t="array" ref="G14813">SUM(IF(A14813=A$5:A14813,IF(C14813=C$5:C14813,1,0),0))</f>
        <v>29</v>
      </c>
    </row>
    <row r="14814" spans="1:7" x14ac:dyDescent="0.25">
      <c r="A14814" s="52">
        <v>2020</v>
      </c>
      <c r="B14814" s="53" t="str">
        <f t="shared" si="462"/>
        <v>2020_OR30</v>
      </c>
      <c r="C14814" t="s">
        <v>386</v>
      </c>
      <c r="D14814" t="s">
        <v>1630</v>
      </c>
      <c r="E14814" s="53" t="str">
        <f t="shared" si="463"/>
        <v>2020_ORUMATILLA</v>
      </c>
      <c r="F14814">
        <v>510400</v>
      </c>
      <c r="G14814" s="53">
        <f t="array" ref="G14814">SUM(IF(A14814=A$5:A14814,IF(C14814=C$5:C14814,1,0),0))</f>
        <v>30</v>
      </c>
    </row>
    <row r="14815" spans="1:7" x14ac:dyDescent="0.25">
      <c r="A14815" s="52">
        <v>2020</v>
      </c>
      <c r="B14815" s="53" t="str">
        <f t="shared" si="462"/>
        <v>2020_OR31</v>
      </c>
      <c r="C14815" t="s">
        <v>386</v>
      </c>
      <c r="D14815" t="s">
        <v>258</v>
      </c>
      <c r="E14815" s="53" t="str">
        <f t="shared" si="463"/>
        <v>2020_ORUNION</v>
      </c>
      <c r="F14815">
        <v>510400</v>
      </c>
      <c r="G14815" s="53">
        <f t="array" ref="G14815">SUM(IF(A14815=A$5:A14815,IF(C14815=C$5:C14815,1,0),0))</f>
        <v>31</v>
      </c>
    </row>
    <row r="14816" spans="1:7" x14ac:dyDescent="0.25">
      <c r="A14816" s="52">
        <v>2020</v>
      </c>
      <c r="B14816" s="53" t="str">
        <f t="shared" si="462"/>
        <v>2020_OR32</v>
      </c>
      <c r="C14816" t="s">
        <v>386</v>
      </c>
      <c r="D14816" t="s">
        <v>1631</v>
      </c>
      <c r="E14816" s="53" t="str">
        <f t="shared" si="463"/>
        <v>2020_ORWALLOWA</v>
      </c>
      <c r="F14816">
        <v>510400</v>
      </c>
      <c r="G14816" s="53">
        <f t="array" ref="G14816">SUM(IF(A14816=A$5:A14816,IF(C14816=C$5:C14816,1,0),0))</f>
        <v>32</v>
      </c>
    </row>
    <row r="14817" spans="1:7" x14ac:dyDescent="0.25">
      <c r="A14817" s="52">
        <v>2020</v>
      </c>
      <c r="B14817" s="53" t="str">
        <f t="shared" si="462"/>
        <v>2020_OR33</v>
      </c>
      <c r="C14817" t="s">
        <v>386</v>
      </c>
      <c r="D14817" t="s">
        <v>1632</v>
      </c>
      <c r="E14817" s="53" t="str">
        <f t="shared" si="463"/>
        <v>2020_ORWASCO</v>
      </c>
      <c r="F14817">
        <v>510400</v>
      </c>
      <c r="G14817" s="53">
        <f t="array" ref="G14817">SUM(IF(A14817=A$5:A14817,IF(C14817=C$5:C14817,1,0),0))</f>
        <v>33</v>
      </c>
    </row>
    <row r="14818" spans="1:7" x14ac:dyDescent="0.25">
      <c r="A14818" s="52">
        <v>2020</v>
      </c>
      <c r="B14818" s="53" t="str">
        <f t="shared" ref="B14818:B14881" si="464">A14818&amp;"_"&amp;C14818&amp;G14818</f>
        <v>2020_OR34</v>
      </c>
      <c r="C14818" t="s">
        <v>386</v>
      </c>
      <c r="D14818" t="s">
        <v>125</v>
      </c>
      <c r="E14818" s="53" t="str">
        <f t="shared" si="463"/>
        <v>2020_ORWASHINGTON</v>
      </c>
      <c r="F14818">
        <v>510400</v>
      </c>
      <c r="G14818" s="53">
        <f t="array" ref="G14818">SUM(IF(A14818=A$5:A14818,IF(C14818=C$5:C14818,1,0),0))</f>
        <v>34</v>
      </c>
    </row>
    <row r="14819" spans="1:7" x14ac:dyDescent="0.25">
      <c r="A14819" s="52">
        <v>2020</v>
      </c>
      <c r="B14819" s="53" t="str">
        <f t="shared" si="464"/>
        <v>2020_OR35</v>
      </c>
      <c r="C14819" t="s">
        <v>386</v>
      </c>
      <c r="D14819" t="s">
        <v>772</v>
      </c>
      <c r="E14819" s="53" t="str">
        <f t="shared" si="463"/>
        <v>2020_ORWHEELER</v>
      </c>
      <c r="F14819">
        <v>510400</v>
      </c>
      <c r="G14819" s="53">
        <f t="array" ref="G14819">SUM(IF(A14819=A$5:A14819,IF(C14819=C$5:C14819,1,0),0))</f>
        <v>35</v>
      </c>
    </row>
    <row r="14820" spans="1:7" x14ac:dyDescent="0.25">
      <c r="A14820" s="52">
        <v>2020</v>
      </c>
      <c r="B14820" s="53" t="str">
        <f t="shared" si="464"/>
        <v>2020_OR36</v>
      </c>
      <c r="C14820" t="s">
        <v>386</v>
      </c>
      <c r="D14820" t="s">
        <v>1633</v>
      </c>
      <c r="E14820" s="53" t="str">
        <f t="shared" si="463"/>
        <v>2020_ORYAMHILL</v>
      </c>
      <c r="F14820">
        <v>510400</v>
      </c>
      <c r="G14820" s="53">
        <f t="array" ref="G14820">SUM(IF(A14820=A$5:A14820,IF(C14820=C$5:C14820,1,0),0))</f>
        <v>36</v>
      </c>
    </row>
    <row r="14821" spans="1:7" x14ac:dyDescent="0.25">
      <c r="A14821" s="52">
        <v>2020</v>
      </c>
      <c r="B14821" s="53" t="str">
        <f t="shared" si="464"/>
        <v>2020_PA1</v>
      </c>
      <c r="C14821" t="s">
        <v>276</v>
      </c>
      <c r="D14821" t="s">
        <v>184</v>
      </c>
      <c r="E14821" s="53" t="str">
        <f t="shared" si="463"/>
        <v>2020_PAADAMS</v>
      </c>
      <c r="F14821">
        <v>510400</v>
      </c>
      <c r="G14821" s="53">
        <f t="array" ref="G14821">SUM(IF(A14821=A$5:A14821,IF(C14821=C$5:C14821,1,0),0))</f>
        <v>1</v>
      </c>
    </row>
    <row r="14822" spans="1:7" x14ac:dyDescent="0.25">
      <c r="A14822" s="52">
        <v>2020</v>
      </c>
      <c r="B14822" s="53" t="str">
        <f t="shared" si="464"/>
        <v>2020_PA2</v>
      </c>
      <c r="C14822" t="s">
        <v>276</v>
      </c>
      <c r="D14822" t="s">
        <v>1634</v>
      </c>
      <c r="E14822" s="53" t="str">
        <f t="shared" si="463"/>
        <v>2020_PAALLEGHENY</v>
      </c>
      <c r="F14822">
        <v>510400</v>
      </c>
      <c r="G14822" s="53">
        <f t="array" ref="G14822">SUM(IF(A14822=A$5:A14822,IF(C14822=C$5:C14822,1,0),0))</f>
        <v>2</v>
      </c>
    </row>
    <row r="14823" spans="1:7" x14ac:dyDescent="0.25">
      <c r="A14823" s="52">
        <v>2020</v>
      </c>
      <c r="B14823" s="53" t="str">
        <f t="shared" si="464"/>
        <v>2020_PA3</v>
      </c>
      <c r="C14823" t="s">
        <v>276</v>
      </c>
      <c r="D14823" t="s">
        <v>1635</v>
      </c>
      <c r="E14823" s="53" t="str">
        <f t="shared" si="463"/>
        <v>2020_PAARMSTRONG</v>
      </c>
      <c r="F14823">
        <v>510400</v>
      </c>
      <c r="G14823" s="53">
        <f t="array" ref="G14823">SUM(IF(A14823=A$5:A14823,IF(C14823=C$5:C14823,1,0),0))</f>
        <v>3</v>
      </c>
    </row>
    <row r="14824" spans="1:7" x14ac:dyDescent="0.25">
      <c r="A14824" s="52">
        <v>2020</v>
      </c>
      <c r="B14824" s="53" t="str">
        <f t="shared" si="464"/>
        <v>2020_PA4</v>
      </c>
      <c r="C14824" t="s">
        <v>276</v>
      </c>
      <c r="D14824" t="s">
        <v>1580</v>
      </c>
      <c r="E14824" s="53" t="str">
        <f t="shared" si="463"/>
        <v>2020_PABEAVER</v>
      </c>
      <c r="F14824">
        <v>510400</v>
      </c>
      <c r="G14824" s="53">
        <f t="array" ref="G14824">SUM(IF(A14824=A$5:A14824,IF(C14824=C$5:C14824,1,0),0))</f>
        <v>4</v>
      </c>
    </row>
    <row r="14825" spans="1:7" x14ac:dyDescent="0.25">
      <c r="A14825" s="52">
        <v>2020</v>
      </c>
      <c r="B14825" s="53" t="str">
        <f t="shared" si="464"/>
        <v>2020_PA5</v>
      </c>
      <c r="C14825" t="s">
        <v>276</v>
      </c>
      <c r="D14825" t="s">
        <v>1636</v>
      </c>
      <c r="E14825" s="53" t="str">
        <f t="shared" si="463"/>
        <v>2020_PABEDFORD</v>
      </c>
      <c r="F14825">
        <v>510400</v>
      </c>
      <c r="G14825" s="53">
        <f t="array" ref="G14825">SUM(IF(A14825=A$5:A14825,IF(C14825=C$5:C14825,1,0),0))</f>
        <v>5</v>
      </c>
    </row>
    <row r="14826" spans="1:7" x14ac:dyDescent="0.25">
      <c r="A14826" s="52">
        <v>2020</v>
      </c>
      <c r="B14826" s="53" t="str">
        <f t="shared" si="464"/>
        <v>2020_PA6</v>
      </c>
      <c r="C14826" t="s">
        <v>276</v>
      </c>
      <c r="D14826" t="s">
        <v>1637</v>
      </c>
      <c r="E14826" s="53" t="str">
        <f t="shared" si="463"/>
        <v>2020_PABERKS</v>
      </c>
      <c r="F14826">
        <v>510400</v>
      </c>
      <c r="G14826" s="53">
        <f t="array" ref="G14826">SUM(IF(A14826=A$5:A14826,IF(C14826=C$5:C14826,1,0),0))</f>
        <v>6</v>
      </c>
    </row>
    <row r="14827" spans="1:7" x14ac:dyDescent="0.25">
      <c r="A14827" s="52">
        <v>2020</v>
      </c>
      <c r="B14827" s="53" t="str">
        <f t="shared" si="464"/>
        <v>2020_PA7</v>
      </c>
      <c r="C14827" t="s">
        <v>276</v>
      </c>
      <c r="D14827" t="s">
        <v>1638</v>
      </c>
      <c r="E14827" s="53" t="str">
        <f t="shared" si="463"/>
        <v>2020_PABLAIR</v>
      </c>
      <c r="F14827">
        <v>510400</v>
      </c>
      <c r="G14827" s="53">
        <f t="array" ref="G14827">SUM(IF(A14827=A$5:A14827,IF(C14827=C$5:C14827,1,0),0))</f>
        <v>7</v>
      </c>
    </row>
    <row r="14828" spans="1:7" x14ac:dyDescent="0.25">
      <c r="A14828" s="52">
        <v>2020</v>
      </c>
      <c r="B14828" s="53" t="str">
        <f t="shared" si="464"/>
        <v>2020_PA8</v>
      </c>
      <c r="C14828" t="s">
        <v>276</v>
      </c>
      <c r="D14828" t="s">
        <v>629</v>
      </c>
      <c r="E14828" s="53" t="str">
        <f t="shared" si="463"/>
        <v>2020_PABRADFORD</v>
      </c>
      <c r="F14828">
        <v>510400</v>
      </c>
      <c r="G14828" s="53">
        <f t="array" ref="G14828">SUM(IF(A14828=A$5:A14828,IF(C14828=C$5:C14828,1,0),0))</f>
        <v>8</v>
      </c>
    </row>
    <row r="14829" spans="1:7" x14ac:dyDescent="0.25">
      <c r="A14829" s="52">
        <v>2020</v>
      </c>
      <c r="B14829" s="53" t="str">
        <f t="shared" si="464"/>
        <v>2020_PA9</v>
      </c>
      <c r="C14829" t="s">
        <v>276</v>
      </c>
      <c r="D14829" t="s">
        <v>1639</v>
      </c>
      <c r="E14829" s="53" t="str">
        <f t="shared" si="463"/>
        <v>2020_PABUCKS</v>
      </c>
      <c r="F14829">
        <v>510400</v>
      </c>
      <c r="G14829" s="53">
        <f t="array" ref="G14829">SUM(IF(A14829=A$5:A14829,IF(C14829=C$5:C14829,1,0),0))</f>
        <v>9</v>
      </c>
    </row>
    <row r="14830" spans="1:7" x14ac:dyDescent="0.25">
      <c r="A14830" s="52">
        <v>2020</v>
      </c>
      <c r="B14830" s="53" t="str">
        <f t="shared" si="464"/>
        <v>2020_PA10</v>
      </c>
      <c r="C14830" t="s">
        <v>276</v>
      </c>
      <c r="D14830" t="s">
        <v>433</v>
      </c>
      <c r="E14830" s="53" t="str">
        <f t="shared" si="463"/>
        <v>2020_PABUTLER</v>
      </c>
      <c r="F14830">
        <v>510400</v>
      </c>
      <c r="G14830" s="53">
        <f t="array" ref="G14830">SUM(IF(A14830=A$5:A14830,IF(C14830=C$5:C14830,1,0),0))</f>
        <v>10</v>
      </c>
    </row>
    <row r="14831" spans="1:7" x14ac:dyDescent="0.25">
      <c r="A14831" s="52">
        <v>2020</v>
      </c>
      <c r="B14831" s="53" t="str">
        <f t="shared" si="464"/>
        <v>2020_PA11</v>
      </c>
      <c r="C14831" t="s">
        <v>276</v>
      </c>
      <c r="D14831" t="s">
        <v>1640</v>
      </c>
      <c r="E14831" s="53" t="str">
        <f t="shared" si="463"/>
        <v>2020_PACAMBRIA</v>
      </c>
      <c r="F14831">
        <v>510400</v>
      </c>
      <c r="G14831" s="53">
        <f t="array" ref="G14831">SUM(IF(A14831=A$5:A14831,IF(C14831=C$5:C14831,1,0),0))</f>
        <v>11</v>
      </c>
    </row>
    <row r="14832" spans="1:7" x14ac:dyDescent="0.25">
      <c r="A14832" s="52">
        <v>2020</v>
      </c>
      <c r="B14832" s="53" t="str">
        <f t="shared" si="464"/>
        <v>2020_PA12</v>
      </c>
      <c r="C14832" t="s">
        <v>276</v>
      </c>
      <c r="D14832" t="s">
        <v>1062</v>
      </c>
      <c r="E14832" s="53" t="str">
        <f t="shared" si="463"/>
        <v>2020_PACAMERON</v>
      </c>
      <c r="F14832">
        <v>510400</v>
      </c>
      <c r="G14832" s="53">
        <f t="array" ref="G14832">SUM(IF(A14832=A$5:A14832,IF(C14832=C$5:C14832,1,0),0))</f>
        <v>12</v>
      </c>
    </row>
    <row r="14833" spans="1:7" x14ac:dyDescent="0.25">
      <c r="A14833" s="52">
        <v>2020</v>
      </c>
      <c r="B14833" s="53" t="str">
        <f t="shared" si="464"/>
        <v>2020_PA13</v>
      </c>
      <c r="C14833" t="s">
        <v>276</v>
      </c>
      <c r="D14833" t="s">
        <v>1317</v>
      </c>
      <c r="E14833" s="53" t="str">
        <f t="shared" si="463"/>
        <v>2020_PACARBON</v>
      </c>
      <c r="F14833">
        <v>510400</v>
      </c>
      <c r="G14833" s="53">
        <f t="array" ref="G14833">SUM(IF(A14833=A$5:A14833,IF(C14833=C$5:C14833,1,0),0))</f>
        <v>13</v>
      </c>
    </row>
    <row r="14834" spans="1:7" x14ac:dyDescent="0.25">
      <c r="A14834" s="52">
        <v>2020</v>
      </c>
      <c r="B14834" s="53" t="str">
        <f t="shared" si="464"/>
        <v>2020_PA14</v>
      </c>
      <c r="C14834" t="s">
        <v>276</v>
      </c>
      <c r="D14834" t="s">
        <v>1641</v>
      </c>
      <c r="E14834" s="53" t="str">
        <f t="shared" si="463"/>
        <v>2020_PACENTRE</v>
      </c>
      <c r="F14834">
        <v>510400</v>
      </c>
      <c r="G14834" s="53">
        <f t="array" ref="G14834">SUM(IF(A14834=A$5:A14834,IF(C14834=C$5:C14834,1,0),0))</f>
        <v>14</v>
      </c>
    </row>
    <row r="14835" spans="1:7" x14ac:dyDescent="0.25">
      <c r="A14835" s="52">
        <v>2020</v>
      </c>
      <c r="B14835" s="53" t="str">
        <f t="shared" si="464"/>
        <v>2020_PA15</v>
      </c>
      <c r="C14835" t="s">
        <v>276</v>
      </c>
      <c r="D14835" t="s">
        <v>1642</v>
      </c>
      <c r="E14835" s="53" t="str">
        <f t="shared" si="463"/>
        <v>2020_PACHESTER</v>
      </c>
      <c r="F14835">
        <v>510400</v>
      </c>
      <c r="G14835" s="53">
        <f t="array" ref="G14835">SUM(IF(A14835=A$5:A14835,IF(C14835=C$5:C14835,1,0),0))</f>
        <v>15</v>
      </c>
    </row>
    <row r="14836" spans="1:7" x14ac:dyDescent="0.25">
      <c r="A14836" s="52">
        <v>2020</v>
      </c>
      <c r="B14836" s="53" t="str">
        <f t="shared" si="464"/>
        <v>2020_PA16</v>
      </c>
      <c r="C14836" t="s">
        <v>276</v>
      </c>
      <c r="D14836" t="s">
        <v>1643</v>
      </c>
      <c r="E14836" s="53" t="str">
        <f t="shared" si="463"/>
        <v>2020_PACLARION</v>
      </c>
      <c r="F14836">
        <v>510400</v>
      </c>
      <c r="G14836" s="53">
        <f t="array" ref="G14836">SUM(IF(A14836=A$5:A14836,IF(C14836=C$5:C14836,1,0),0))</f>
        <v>16</v>
      </c>
    </row>
    <row r="14837" spans="1:7" x14ac:dyDescent="0.25">
      <c r="A14837" s="52">
        <v>2020</v>
      </c>
      <c r="B14837" s="53" t="str">
        <f t="shared" si="464"/>
        <v>2020_PA17</v>
      </c>
      <c r="C14837" t="s">
        <v>276</v>
      </c>
      <c r="D14837" t="s">
        <v>1644</v>
      </c>
      <c r="E14837" s="53" t="str">
        <f t="shared" si="463"/>
        <v>2020_PACLEARFIELD</v>
      </c>
      <c r="F14837">
        <v>510400</v>
      </c>
      <c r="G14837" s="53">
        <f t="array" ref="G14837">SUM(IF(A14837=A$5:A14837,IF(C14837=C$5:C14837,1,0),0))</f>
        <v>17</v>
      </c>
    </row>
    <row r="14838" spans="1:7" x14ac:dyDescent="0.25">
      <c r="A14838" s="52">
        <v>2020</v>
      </c>
      <c r="B14838" s="53" t="str">
        <f t="shared" si="464"/>
        <v>2020_PA18</v>
      </c>
      <c r="C14838" t="s">
        <v>276</v>
      </c>
      <c r="D14838" t="s">
        <v>813</v>
      </c>
      <c r="E14838" s="53" t="str">
        <f t="shared" si="463"/>
        <v>2020_PACLINTON</v>
      </c>
      <c r="F14838">
        <v>510400</v>
      </c>
      <c r="G14838" s="53">
        <f t="array" ref="G14838">SUM(IF(A14838=A$5:A14838,IF(C14838=C$5:C14838,1,0),0))</f>
        <v>18</v>
      </c>
    </row>
    <row r="14839" spans="1:7" x14ac:dyDescent="0.25">
      <c r="A14839" s="52">
        <v>2020</v>
      </c>
      <c r="B14839" s="53" t="str">
        <f t="shared" si="464"/>
        <v>2020_PA19</v>
      </c>
      <c r="C14839" t="s">
        <v>276</v>
      </c>
      <c r="D14839" t="s">
        <v>509</v>
      </c>
      <c r="E14839" s="53" t="str">
        <f t="shared" si="463"/>
        <v>2020_PACOLUMBIA</v>
      </c>
      <c r="F14839">
        <v>510400</v>
      </c>
      <c r="G14839" s="53">
        <f t="array" ref="G14839">SUM(IF(A14839=A$5:A14839,IF(C14839=C$5:C14839,1,0),0))</f>
        <v>19</v>
      </c>
    </row>
    <row r="14840" spans="1:7" x14ac:dyDescent="0.25">
      <c r="A14840" s="52">
        <v>2020</v>
      </c>
      <c r="B14840" s="53" t="str">
        <f t="shared" si="464"/>
        <v>2020_PA20</v>
      </c>
      <c r="C14840" t="s">
        <v>276</v>
      </c>
      <c r="D14840" t="s">
        <v>512</v>
      </c>
      <c r="E14840" s="53" t="str">
        <f t="shared" si="463"/>
        <v>2020_PACRAWFORD</v>
      </c>
      <c r="F14840">
        <v>510400</v>
      </c>
      <c r="G14840" s="53">
        <f t="array" ref="G14840">SUM(IF(A14840=A$5:A14840,IF(C14840=C$5:C14840,1,0),0))</f>
        <v>20</v>
      </c>
    </row>
    <row r="14841" spans="1:7" x14ac:dyDescent="0.25">
      <c r="A14841" s="52">
        <v>2020</v>
      </c>
      <c r="B14841" s="53" t="str">
        <f t="shared" si="464"/>
        <v>2020_PA21</v>
      </c>
      <c r="C14841" t="s">
        <v>276</v>
      </c>
      <c r="D14841" t="s">
        <v>310</v>
      </c>
      <c r="E14841" s="53" t="str">
        <f t="shared" si="463"/>
        <v>2020_PACUMBERLAND</v>
      </c>
      <c r="F14841">
        <v>510400</v>
      </c>
      <c r="G14841" s="53">
        <f t="array" ref="G14841">SUM(IF(A14841=A$5:A14841,IF(C14841=C$5:C14841,1,0),0))</f>
        <v>21</v>
      </c>
    </row>
    <row r="14842" spans="1:7" x14ac:dyDescent="0.25">
      <c r="A14842" s="52">
        <v>2020</v>
      </c>
      <c r="B14842" s="53" t="str">
        <f t="shared" si="464"/>
        <v>2020_PA22</v>
      </c>
      <c r="C14842" t="s">
        <v>276</v>
      </c>
      <c r="D14842" t="s">
        <v>1645</v>
      </c>
      <c r="E14842" s="53" t="str">
        <f t="shared" si="463"/>
        <v>2020_PADAUPHIN</v>
      </c>
      <c r="F14842">
        <v>510400</v>
      </c>
      <c r="G14842" s="53">
        <f t="array" ref="G14842">SUM(IF(A14842=A$5:A14842,IF(C14842=C$5:C14842,1,0),0))</f>
        <v>22</v>
      </c>
    </row>
    <row r="14843" spans="1:7" x14ac:dyDescent="0.25">
      <c r="A14843" s="52">
        <v>2020</v>
      </c>
      <c r="B14843" s="53" t="str">
        <f t="shared" si="464"/>
        <v>2020_PA23</v>
      </c>
      <c r="C14843" t="s">
        <v>276</v>
      </c>
      <c r="D14843" t="s">
        <v>85</v>
      </c>
      <c r="E14843" s="53" t="str">
        <f t="shared" si="463"/>
        <v>2020_PADELAWARE</v>
      </c>
      <c r="F14843">
        <v>510400</v>
      </c>
      <c r="G14843" s="53">
        <f t="array" ref="G14843">SUM(IF(A14843=A$5:A14843,IF(C14843=C$5:C14843,1,0),0))</f>
        <v>23</v>
      </c>
    </row>
    <row r="14844" spans="1:7" x14ac:dyDescent="0.25">
      <c r="A14844" s="52">
        <v>2020</v>
      </c>
      <c r="B14844" s="53" t="str">
        <f t="shared" si="464"/>
        <v>2020_PA24</v>
      </c>
      <c r="C14844" t="s">
        <v>276</v>
      </c>
      <c r="D14844" t="s">
        <v>951</v>
      </c>
      <c r="E14844" s="53" t="str">
        <f t="shared" si="463"/>
        <v>2020_PAELK</v>
      </c>
      <c r="F14844">
        <v>510400</v>
      </c>
      <c r="G14844" s="53">
        <f t="array" ref="G14844">SUM(IF(A14844=A$5:A14844,IF(C14844=C$5:C14844,1,0),0))</f>
        <v>24</v>
      </c>
    </row>
    <row r="14845" spans="1:7" x14ac:dyDescent="0.25">
      <c r="A14845" s="52">
        <v>2020</v>
      </c>
      <c r="B14845" s="53" t="str">
        <f t="shared" si="464"/>
        <v>2020_PA25</v>
      </c>
      <c r="C14845" t="s">
        <v>276</v>
      </c>
      <c r="D14845" t="s">
        <v>1440</v>
      </c>
      <c r="E14845" s="53" t="str">
        <f t="shared" si="463"/>
        <v>2020_PAERIE</v>
      </c>
      <c r="F14845">
        <v>510400</v>
      </c>
      <c r="G14845" s="53">
        <f t="array" ref="G14845">SUM(IF(A14845=A$5:A14845,IF(C14845=C$5:C14845,1,0),0))</f>
        <v>25</v>
      </c>
    </row>
    <row r="14846" spans="1:7" x14ac:dyDescent="0.25">
      <c r="A14846" s="52">
        <v>2020</v>
      </c>
      <c r="B14846" s="53" t="str">
        <f t="shared" si="464"/>
        <v>2020_PA26</v>
      </c>
      <c r="C14846" t="s">
        <v>276</v>
      </c>
      <c r="D14846" t="s">
        <v>454</v>
      </c>
      <c r="E14846" s="53" t="str">
        <f t="shared" si="463"/>
        <v>2020_PAFAYETTE</v>
      </c>
      <c r="F14846">
        <v>510400</v>
      </c>
      <c r="G14846" s="53">
        <f t="array" ref="G14846">SUM(IF(A14846=A$5:A14846,IF(C14846=C$5:C14846,1,0),0))</f>
        <v>26</v>
      </c>
    </row>
    <row r="14847" spans="1:7" x14ac:dyDescent="0.25">
      <c r="A14847" s="52">
        <v>2020</v>
      </c>
      <c r="B14847" s="53" t="str">
        <f t="shared" si="464"/>
        <v>2020_PA27</v>
      </c>
      <c r="C14847" t="s">
        <v>276</v>
      </c>
      <c r="D14847" t="s">
        <v>1646</v>
      </c>
      <c r="E14847" s="53" t="str">
        <f t="shared" si="463"/>
        <v>2020_PAFOREST</v>
      </c>
      <c r="F14847">
        <v>510400</v>
      </c>
      <c r="G14847" s="53">
        <f t="array" ref="G14847">SUM(IF(A14847=A$5:A14847,IF(C14847=C$5:C14847,1,0),0))</f>
        <v>27</v>
      </c>
    </row>
    <row r="14848" spans="1:7" x14ac:dyDescent="0.25">
      <c r="A14848" s="52">
        <v>2020</v>
      </c>
      <c r="B14848" s="53" t="str">
        <f t="shared" si="464"/>
        <v>2020_PA28</v>
      </c>
      <c r="C14848" t="s">
        <v>276</v>
      </c>
      <c r="D14848" t="s">
        <v>455</v>
      </c>
      <c r="E14848" s="53" t="str">
        <f t="shared" si="463"/>
        <v>2020_PAFRANKLIN</v>
      </c>
      <c r="F14848">
        <v>510400</v>
      </c>
      <c r="G14848" s="53">
        <f t="array" ref="G14848">SUM(IF(A14848=A$5:A14848,IF(C14848=C$5:C14848,1,0),0))</f>
        <v>28</v>
      </c>
    </row>
    <row r="14849" spans="1:7" x14ac:dyDescent="0.25">
      <c r="A14849" s="52">
        <v>2020</v>
      </c>
      <c r="B14849" s="53" t="str">
        <f t="shared" si="464"/>
        <v>2020_PA29</v>
      </c>
      <c r="C14849" t="s">
        <v>276</v>
      </c>
      <c r="D14849" t="s">
        <v>518</v>
      </c>
      <c r="E14849" s="53" t="str">
        <f t="shared" si="463"/>
        <v>2020_PAFULTON</v>
      </c>
      <c r="F14849">
        <v>510400</v>
      </c>
      <c r="G14849" s="53">
        <f t="array" ref="G14849">SUM(IF(A14849=A$5:A14849,IF(C14849=C$5:C14849,1,0),0))</f>
        <v>29</v>
      </c>
    </row>
    <row r="14850" spans="1:7" x14ac:dyDescent="0.25">
      <c r="A14850" s="52">
        <v>2020</v>
      </c>
      <c r="B14850" s="53" t="str">
        <f t="shared" si="464"/>
        <v>2020_PA30</v>
      </c>
      <c r="C14850" t="s">
        <v>276</v>
      </c>
      <c r="D14850" t="s">
        <v>212</v>
      </c>
      <c r="E14850" s="53" t="str">
        <f t="shared" si="463"/>
        <v>2020_PAGREENE</v>
      </c>
      <c r="F14850">
        <v>510400</v>
      </c>
      <c r="G14850" s="53">
        <f t="array" ref="G14850">SUM(IF(A14850=A$5:A14850,IF(C14850=C$5:C14850,1,0),0))</f>
        <v>30</v>
      </c>
    </row>
    <row r="14851" spans="1:7" x14ac:dyDescent="0.25">
      <c r="A14851" s="52">
        <v>2020</v>
      </c>
      <c r="B14851" s="53" t="str">
        <f t="shared" si="464"/>
        <v>2020_PA31</v>
      </c>
      <c r="C14851" t="s">
        <v>276</v>
      </c>
      <c r="D14851" t="s">
        <v>1647</v>
      </c>
      <c r="E14851" s="53" t="str">
        <f t="shared" si="463"/>
        <v>2020_PAHUNTINGDON</v>
      </c>
      <c r="F14851">
        <v>510400</v>
      </c>
      <c r="G14851" s="53">
        <f t="array" ref="G14851">SUM(IF(A14851=A$5:A14851,IF(C14851=C$5:C14851,1,0),0))</f>
        <v>31</v>
      </c>
    </row>
    <row r="14852" spans="1:7" x14ac:dyDescent="0.25">
      <c r="A14852" s="52">
        <v>2020</v>
      </c>
      <c r="B14852" s="53" t="str">
        <f t="shared" si="464"/>
        <v>2020_PA32</v>
      </c>
      <c r="C14852" t="s">
        <v>276</v>
      </c>
      <c r="D14852" t="s">
        <v>92</v>
      </c>
      <c r="E14852" s="53" t="str">
        <f t="shared" si="463"/>
        <v>2020_PAINDIANA</v>
      </c>
      <c r="F14852">
        <v>510400</v>
      </c>
      <c r="G14852" s="53">
        <f t="array" ref="G14852">SUM(IF(A14852=A$5:A14852,IF(C14852=C$5:C14852,1,0),0))</f>
        <v>32</v>
      </c>
    </row>
    <row r="14853" spans="1:7" x14ac:dyDescent="0.25">
      <c r="A14853" s="52">
        <v>2020</v>
      </c>
      <c r="B14853" s="53" t="str">
        <f t="shared" si="464"/>
        <v>2020_PA33</v>
      </c>
      <c r="C14853" t="s">
        <v>276</v>
      </c>
      <c r="D14853" t="s">
        <v>196</v>
      </c>
      <c r="E14853" s="53" t="str">
        <f t="shared" si="463"/>
        <v>2020_PAJEFFERSON</v>
      </c>
      <c r="F14853">
        <v>510400</v>
      </c>
      <c r="G14853" s="53">
        <f t="array" ref="G14853">SUM(IF(A14853=A$5:A14853,IF(C14853=C$5:C14853,1,0),0))</f>
        <v>33</v>
      </c>
    </row>
    <row r="14854" spans="1:7" x14ac:dyDescent="0.25">
      <c r="A14854" s="52">
        <v>2020</v>
      </c>
      <c r="B14854" s="53" t="str">
        <f t="shared" si="464"/>
        <v>2020_PA34</v>
      </c>
      <c r="C14854" t="s">
        <v>276</v>
      </c>
      <c r="D14854" t="s">
        <v>1648</v>
      </c>
      <c r="E14854" s="53" t="str">
        <f t="shared" ref="E14854:E14917" si="465">A14854&amp;"_"&amp;C14854&amp;D14854</f>
        <v>2020_PAJUNIATA</v>
      </c>
      <c r="F14854">
        <v>510400</v>
      </c>
      <c r="G14854" s="53">
        <f t="array" ref="G14854">SUM(IF(A14854=A$5:A14854,IF(C14854=C$5:C14854,1,0),0))</f>
        <v>34</v>
      </c>
    </row>
    <row r="14855" spans="1:7" x14ac:dyDescent="0.25">
      <c r="A14855" s="52">
        <v>2020</v>
      </c>
      <c r="B14855" s="53" t="str">
        <f t="shared" si="464"/>
        <v>2020_PA35</v>
      </c>
      <c r="C14855" t="s">
        <v>276</v>
      </c>
      <c r="D14855" t="s">
        <v>1649</v>
      </c>
      <c r="E14855" s="53" t="str">
        <f t="shared" si="465"/>
        <v>2020_PALACKAWANNA</v>
      </c>
      <c r="F14855">
        <v>510400</v>
      </c>
      <c r="G14855" s="53">
        <f t="array" ref="G14855">SUM(IF(A14855=A$5:A14855,IF(C14855=C$5:C14855,1,0),0))</f>
        <v>35</v>
      </c>
    </row>
    <row r="14856" spans="1:7" x14ac:dyDescent="0.25">
      <c r="A14856" s="52">
        <v>2020</v>
      </c>
      <c r="B14856" s="53" t="str">
        <f t="shared" si="464"/>
        <v>2020_PA36</v>
      </c>
      <c r="C14856" t="s">
        <v>276</v>
      </c>
      <c r="D14856" t="s">
        <v>323</v>
      </c>
      <c r="E14856" s="53" t="str">
        <f t="shared" si="465"/>
        <v>2020_PALANCASTER</v>
      </c>
      <c r="F14856">
        <v>510400</v>
      </c>
      <c r="G14856" s="53">
        <f t="array" ref="G14856">SUM(IF(A14856=A$5:A14856,IF(C14856=C$5:C14856,1,0),0))</f>
        <v>36</v>
      </c>
    </row>
    <row r="14857" spans="1:7" x14ac:dyDescent="0.25">
      <c r="A14857" s="52">
        <v>2020</v>
      </c>
      <c r="B14857" s="53" t="str">
        <f t="shared" si="464"/>
        <v>2020_PA37</v>
      </c>
      <c r="C14857" t="s">
        <v>276</v>
      </c>
      <c r="D14857" t="s">
        <v>463</v>
      </c>
      <c r="E14857" s="53" t="str">
        <f t="shared" si="465"/>
        <v>2020_PALAWRENCE</v>
      </c>
      <c r="F14857">
        <v>510400</v>
      </c>
      <c r="G14857" s="53">
        <f t="array" ref="G14857">SUM(IF(A14857=A$5:A14857,IF(C14857=C$5:C14857,1,0),0))</f>
        <v>37</v>
      </c>
    </row>
    <row r="14858" spans="1:7" x14ac:dyDescent="0.25">
      <c r="A14858" s="52">
        <v>2020</v>
      </c>
      <c r="B14858" s="53" t="str">
        <f t="shared" si="464"/>
        <v>2020_PA38</v>
      </c>
      <c r="C14858" t="s">
        <v>276</v>
      </c>
      <c r="D14858" t="s">
        <v>1650</v>
      </c>
      <c r="E14858" s="53" t="str">
        <f t="shared" si="465"/>
        <v>2020_PALEBANON</v>
      </c>
      <c r="F14858">
        <v>510400</v>
      </c>
      <c r="G14858" s="53">
        <f t="array" ref="G14858">SUM(IF(A14858=A$5:A14858,IF(C14858=C$5:C14858,1,0),0))</f>
        <v>38</v>
      </c>
    </row>
    <row r="14859" spans="1:7" x14ac:dyDescent="0.25">
      <c r="A14859" s="52">
        <v>2020</v>
      </c>
      <c r="B14859" s="53" t="str">
        <f t="shared" si="464"/>
        <v>2020_PA39</v>
      </c>
      <c r="C14859" t="s">
        <v>276</v>
      </c>
      <c r="D14859" t="s">
        <v>1651</v>
      </c>
      <c r="E14859" s="53" t="str">
        <f t="shared" si="465"/>
        <v>2020_PALEHIGH</v>
      </c>
      <c r="F14859">
        <v>510400</v>
      </c>
      <c r="G14859" s="53">
        <f t="array" ref="G14859">SUM(IF(A14859=A$5:A14859,IF(C14859=C$5:C14859,1,0),0))</f>
        <v>39</v>
      </c>
    </row>
    <row r="14860" spans="1:7" x14ac:dyDescent="0.25">
      <c r="A14860" s="52">
        <v>2020</v>
      </c>
      <c r="B14860" s="53" t="str">
        <f t="shared" si="464"/>
        <v>2020_PA40</v>
      </c>
      <c r="C14860" t="s">
        <v>276</v>
      </c>
      <c r="D14860" t="s">
        <v>1652</v>
      </c>
      <c r="E14860" s="53" t="str">
        <f t="shared" si="465"/>
        <v>2020_PALUZERNE</v>
      </c>
      <c r="F14860">
        <v>510400</v>
      </c>
      <c r="G14860" s="53">
        <f t="array" ref="G14860">SUM(IF(A14860=A$5:A14860,IF(C14860=C$5:C14860,1,0),0))</f>
        <v>40</v>
      </c>
    </row>
    <row r="14861" spans="1:7" x14ac:dyDescent="0.25">
      <c r="A14861" s="52">
        <v>2020</v>
      </c>
      <c r="B14861" s="53" t="str">
        <f t="shared" si="464"/>
        <v>2020_PA41</v>
      </c>
      <c r="C14861" t="s">
        <v>276</v>
      </c>
      <c r="D14861" t="s">
        <v>1653</v>
      </c>
      <c r="E14861" s="53" t="str">
        <f t="shared" si="465"/>
        <v>2020_PALYCOMING</v>
      </c>
      <c r="F14861">
        <v>510400</v>
      </c>
      <c r="G14861" s="53">
        <f t="array" ref="G14861">SUM(IF(A14861=A$5:A14861,IF(C14861=C$5:C14861,1,0),0))</f>
        <v>41</v>
      </c>
    </row>
    <row r="14862" spans="1:7" x14ac:dyDescent="0.25">
      <c r="A14862" s="52">
        <v>2020</v>
      </c>
      <c r="B14862" s="53" t="str">
        <f t="shared" si="464"/>
        <v>2020_PA42</v>
      </c>
      <c r="C14862" t="s">
        <v>276</v>
      </c>
      <c r="D14862" t="s">
        <v>1654</v>
      </c>
      <c r="E14862" s="53" t="str">
        <f t="shared" si="465"/>
        <v>2020_PAMCKEAN</v>
      </c>
      <c r="F14862">
        <v>510400</v>
      </c>
      <c r="G14862" s="53">
        <f t="array" ref="G14862">SUM(IF(A14862=A$5:A14862,IF(C14862=C$5:C14862,1,0),0))</f>
        <v>42</v>
      </c>
    </row>
    <row r="14863" spans="1:7" x14ac:dyDescent="0.25">
      <c r="A14863" s="52">
        <v>2020</v>
      </c>
      <c r="B14863" s="53" t="str">
        <f t="shared" si="464"/>
        <v>2020_PA43</v>
      </c>
      <c r="C14863" t="s">
        <v>276</v>
      </c>
      <c r="D14863" t="s">
        <v>840</v>
      </c>
      <c r="E14863" s="53" t="str">
        <f t="shared" si="465"/>
        <v>2020_PAMERCER</v>
      </c>
      <c r="F14863">
        <v>510400</v>
      </c>
      <c r="G14863" s="53">
        <f t="array" ref="G14863">SUM(IF(A14863=A$5:A14863,IF(C14863=C$5:C14863,1,0),0))</f>
        <v>43</v>
      </c>
    </row>
    <row r="14864" spans="1:7" x14ac:dyDescent="0.25">
      <c r="A14864" s="52">
        <v>2020</v>
      </c>
      <c r="B14864" s="53" t="str">
        <f t="shared" si="464"/>
        <v>2020_PA44</v>
      </c>
      <c r="C14864" t="s">
        <v>276</v>
      </c>
      <c r="D14864" t="s">
        <v>1655</v>
      </c>
      <c r="E14864" s="53" t="str">
        <f t="shared" si="465"/>
        <v>2020_PAMIFFLIN</v>
      </c>
      <c r="F14864">
        <v>510400</v>
      </c>
      <c r="G14864" s="53">
        <f t="array" ref="G14864">SUM(IF(A14864=A$5:A14864,IF(C14864=C$5:C14864,1,0),0))</f>
        <v>44</v>
      </c>
    </row>
    <row r="14865" spans="1:7" x14ac:dyDescent="0.25">
      <c r="A14865" s="52">
        <v>2020</v>
      </c>
      <c r="B14865" s="53" t="str">
        <f t="shared" si="464"/>
        <v>2020_PA45</v>
      </c>
      <c r="C14865" t="s">
        <v>276</v>
      </c>
      <c r="D14865" t="s">
        <v>210</v>
      </c>
      <c r="E14865" s="53" t="str">
        <f t="shared" si="465"/>
        <v>2020_PAMONROE</v>
      </c>
      <c r="F14865">
        <v>510400</v>
      </c>
      <c r="G14865" s="53">
        <f t="array" ref="G14865">SUM(IF(A14865=A$5:A14865,IF(C14865=C$5:C14865,1,0),0))</f>
        <v>45</v>
      </c>
    </row>
    <row r="14866" spans="1:7" x14ac:dyDescent="0.25">
      <c r="A14866" s="52">
        <v>2020</v>
      </c>
      <c r="B14866" s="53" t="str">
        <f t="shared" si="464"/>
        <v>2020_PA46</v>
      </c>
      <c r="C14866" t="s">
        <v>276</v>
      </c>
      <c r="D14866" t="s">
        <v>232</v>
      </c>
      <c r="E14866" s="53" t="str">
        <f t="shared" si="465"/>
        <v>2020_PAMONTGOMERY</v>
      </c>
      <c r="F14866">
        <v>510400</v>
      </c>
      <c r="G14866" s="53">
        <f t="array" ref="G14866">SUM(IF(A14866=A$5:A14866,IF(C14866=C$5:C14866,1,0),0))</f>
        <v>46</v>
      </c>
    </row>
    <row r="14867" spans="1:7" x14ac:dyDescent="0.25">
      <c r="A14867" s="52">
        <v>2020</v>
      </c>
      <c r="B14867" s="53" t="str">
        <f t="shared" si="464"/>
        <v>2020_PA47</v>
      </c>
      <c r="C14867" t="s">
        <v>276</v>
      </c>
      <c r="D14867" t="s">
        <v>1656</v>
      </c>
      <c r="E14867" s="53" t="str">
        <f t="shared" si="465"/>
        <v>2020_PAMONTOUR</v>
      </c>
      <c r="F14867">
        <v>510400</v>
      </c>
      <c r="G14867" s="53">
        <f t="array" ref="G14867">SUM(IF(A14867=A$5:A14867,IF(C14867=C$5:C14867,1,0),0))</f>
        <v>47</v>
      </c>
    </row>
    <row r="14868" spans="1:7" x14ac:dyDescent="0.25">
      <c r="A14868" s="52">
        <v>2020</v>
      </c>
      <c r="B14868" s="53" t="str">
        <f t="shared" si="464"/>
        <v>2020_PA48</v>
      </c>
      <c r="C14868" t="s">
        <v>276</v>
      </c>
      <c r="D14868" t="s">
        <v>1494</v>
      </c>
      <c r="E14868" s="53" t="str">
        <f t="shared" si="465"/>
        <v>2020_PANORTHAMPTON</v>
      </c>
      <c r="F14868">
        <v>510400</v>
      </c>
      <c r="G14868" s="53">
        <f t="array" ref="G14868">SUM(IF(A14868=A$5:A14868,IF(C14868=C$5:C14868,1,0),0))</f>
        <v>48</v>
      </c>
    </row>
    <row r="14869" spans="1:7" x14ac:dyDescent="0.25">
      <c r="A14869" s="52">
        <v>2020</v>
      </c>
      <c r="B14869" s="53" t="str">
        <f t="shared" si="464"/>
        <v>2020_PA49</v>
      </c>
      <c r="C14869" t="s">
        <v>276</v>
      </c>
      <c r="D14869" t="s">
        <v>1657</v>
      </c>
      <c r="E14869" s="53" t="str">
        <f t="shared" si="465"/>
        <v>2020_PANORTHUMBERLAND</v>
      </c>
      <c r="F14869">
        <v>510400</v>
      </c>
      <c r="G14869" s="53">
        <f t="array" ref="G14869">SUM(IF(A14869=A$5:A14869,IF(C14869=C$5:C14869,1,0),0))</f>
        <v>49</v>
      </c>
    </row>
    <row r="14870" spans="1:7" x14ac:dyDescent="0.25">
      <c r="A14870" s="52">
        <v>2020</v>
      </c>
      <c r="B14870" s="53" t="str">
        <f t="shared" si="464"/>
        <v>2020_PA50</v>
      </c>
      <c r="C14870" t="s">
        <v>276</v>
      </c>
      <c r="D14870" t="s">
        <v>473</v>
      </c>
      <c r="E14870" s="53" t="str">
        <f t="shared" si="465"/>
        <v>2020_PAPERRY</v>
      </c>
      <c r="F14870">
        <v>510400</v>
      </c>
      <c r="G14870" s="53">
        <f t="array" ref="G14870">SUM(IF(A14870=A$5:A14870,IF(C14870=C$5:C14870,1,0),0))</f>
        <v>50</v>
      </c>
    </row>
    <row r="14871" spans="1:7" x14ac:dyDescent="0.25">
      <c r="A14871" s="52">
        <v>2020</v>
      </c>
      <c r="B14871" s="53" t="str">
        <f t="shared" si="464"/>
        <v>2020_PA51</v>
      </c>
      <c r="C14871" t="s">
        <v>276</v>
      </c>
      <c r="D14871" t="s">
        <v>1658</v>
      </c>
      <c r="E14871" s="53" t="str">
        <f t="shared" si="465"/>
        <v>2020_PAPHILADELPHIA</v>
      </c>
      <c r="F14871">
        <v>510400</v>
      </c>
      <c r="G14871" s="53">
        <f t="array" ref="G14871">SUM(IF(A14871=A$5:A14871,IF(C14871=C$5:C14871,1,0),0))</f>
        <v>51</v>
      </c>
    </row>
    <row r="14872" spans="1:7" x14ac:dyDescent="0.25">
      <c r="A14872" s="52">
        <v>2020</v>
      </c>
      <c r="B14872" s="53" t="str">
        <f t="shared" si="464"/>
        <v>2020_PA52</v>
      </c>
      <c r="C14872" t="s">
        <v>276</v>
      </c>
      <c r="D14872" t="s">
        <v>277</v>
      </c>
      <c r="E14872" s="53" t="str">
        <f t="shared" si="465"/>
        <v>2020_PAPIKE</v>
      </c>
      <c r="F14872">
        <v>765600</v>
      </c>
      <c r="G14872" s="53">
        <f t="array" ref="G14872">SUM(IF(A14872=A$5:A14872,IF(C14872=C$5:C14872,1,0),0))</f>
        <v>52</v>
      </c>
    </row>
    <row r="14873" spans="1:7" x14ac:dyDescent="0.25">
      <c r="A14873" s="52">
        <v>2020</v>
      </c>
      <c r="B14873" s="53" t="str">
        <f t="shared" si="464"/>
        <v>2020_PA53</v>
      </c>
      <c r="C14873" t="s">
        <v>276</v>
      </c>
      <c r="D14873" t="s">
        <v>1659</v>
      </c>
      <c r="E14873" s="53" t="str">
        <f t="shared" si="465"/>
        <v>2020_PAPOTTER</v>
      </c>
      <c r="F14873">
        <v>510400</v>
      </c>
      <c r="G14873" s="53">
        <f t="array" ref="G14873">SUM(IF(A14873=A$5:A14873,IF(C14873=C$5:C14873,1,0),0))</f>
        <v>53</v>
      </c>
    </row>
    <row r="14874" spans="1:7" x14ac:dyDescent="0.25">
      <c r="A14874" s="52">
        <v>2020</v>
      </c>
      <c r="B14874" s="53" t="str">
        <f t="shared" si="464"/>
        <v>2020_PA54</v>
      </c>
      <c r="C14874" t="s">
        <v>276</v>
      </c>
      <c r="D14874" t="s">
        <v>1660</v>
      </c>
      <c r="E14874" s="53" t="str">
        <f t="shared" si="465"/>
        <v>2020_PASCHUYLKILL</v>
      </c>
      <c r="F14874">
        <v>510400</v>
      </c>
      <c r="G14874" s="53">
        <f t="array" ref="G14874">SUM(IF(A14874=A$5:A14874,IF(C14874=C$5:C14874,1,0),0))</f>
        <v>54</v>
      </c>
    </row>
    <row r="14875" spans="1:7" x14ac:dyDescent="0.25">
      <c r="A14875" s="52">
        <v>2020</v>
      </c>
      <c r="B14875" s="53" t="str">
        <f t="shared" si="464"/>
        <v>2020_PA55</v>
      </c>
      <c r="C14875" t="s">
        <v>276</v>
      </c>
      <c r="D14875" t="s">
        <v>1661</v>
      </c>
      <c r="E14875" s="53" t="str">
        <f t="shared" si="465"/>
        <v>2020_PASNYDER</v>
      </c>
      <c r="F14875">
        <v>510400</v>
      </c>
      <c r="G14875" s="53">
        <f t="array" ref="G14875">SUM(IF(A14875=A$5:A14875,IF(C14875=C$5:C14875,1,0),0))</f>
        <v>55</v>
      </c>
    </row>
    <row r="14876" spans="1:7" x14ac:dyDescent="0.25">
      <c r="A14876" s="52">
        <v>2020</v>
      </c>
      <c r="B14876" s="53" t="str">
        <f t="shared" si="464"/>
        <v>2020_PA56</v>
      </c>
      <c r="C14876" t="s">
        <v>276</v>
      </c>
      <c r="D14876" t="s">
        <v>256</v>
      </c>
      <c r="E14876" s="53" t="str">
        <f t="shared" si="465"/>
        <v>2020_PASOMERSET</v>
      </c>
      <c r="F14876">
        <v>510400</v>
      </c>
      <c r="G14876" s="53">
        <f t="array" ref="G14876">SUM(IF(A14876=A$5:A14876,IF(C14876=C$5:C14876,1,0),0))</f>
        <v>56</v>
      </c>
    </row>
    <row r="14877" spans="1:7" x14ac:dyDescent="0.25">
      <c r="A14877" s="52">
        <v>2020</v>
      </c>
      <c r="B14877" s="53" t="str">
        <f t="shared" si="464"/>
        <v>2020_PA57</v>
      </c>
      <c r="C14877" t="s">
        <v>276</v>
      </c>
      <c r="D14877" t="s">
        <v>887</v>
      </c>
      <c r="E14877" s="53" t="str">
        <f t="shared" si="465"/>
        <v>2020_PASULLIVAN</v>
      </c>
      <c r="F14877">
        <v>510400</v>
      </c>
      <c r="G14877" s="53">
        <f t="array" ref="G14877">SUM(IF(A14877=A$5:A14877,IF(C14877=C$5:C14877,1,0),0))</f>
        <v>57</v>
      </c>
    </row>
    <row r="14878" spans="1:7" x14ac:dyDescent="0.25">
      <c r="A14878" s="52">
        <v>2020</v>
      </c>
      <c r="B14878" s="53" t="str">
        <f t="shared" si="464"/>
        <v>2020_PA58</v>
      </c>
      <c r="C14878" t="s">
        <v>276</v>
      </c>
      <c r="D14878" t="s">
        <v>1662</v>
      </c>
      <c r="E14878" s="53" t="str">
        <f t="shared" si="465"/>
        <v>2020_PASUSQUEHANNA</v>
      </c>
      <c r="F14878">
        <v>510400</v>
      </c>
      <c r="G14878" s="53">
        <f t="array" ref="G14878">SUM(IF(A14878=A$5:A14878,IF(C14878=C$5:C14878,1,0),0))</f>
        <v>58</v>
      </c>
    </row>
    <row r="14879" spans="1:7" x14ac:dyDescent="0.25">
      <c r="A14879" s="52">
        <v>2020</v>
      </c>
      <c r="B14879" s="53" t="str">
        <f t="shared" si="464"/>
        <v>2020_PA59</v>
      </c>
      <c r="C14879" t="s">
        <v>276</v>
      </c>
      <c r="D14879" t="s">
        <v>1452</v>
      </c>
      <c r="E14879" s="53" t="str">
        <f t="shared" si="465"/>
        <v>2020_PATIOGA</v>
      </c>
      <c r="F14879">
        <v>510400</v>
      </c>
      <c r="G14879" s="53">
        <f t="array" ref="G14879">SUM(IF(A14879=A$5:A14879,IF(C14879=C$5:C14879,1,0),0))</f>
        <v>59</v>
      </c>
    </row>
    <row r="14880" spans="1:7" x14ac:dyDescent="0.25">
      <c r="A14880" s="52">
        <v>2020</v>
      </c>
      <c r="B14880" s="53" t="str">
        <f t="shared" si="464"/>
        <v>2020_PA60</v>
      </c>
      <c r="C14880" t="s">
        <v>276</v>
      </c>
      <c r="D14880" t="s">
        <v>258</v>
      </c>
      <c r="E14880" s="53" t="str">
        <f t="shared" si="465"/>
        <v>2020_PAUNION</v>
      </c>
      <c r="F14880">
        <v>510400</v>
      </c>
      <c r="G14880" s="53">
        <f t="array" ref="G14880">SUM(IF(A14880=A$5:A14880,IF(C14880=C$5:C14880,1,0),0))</f>
        <v>60</v>
      </c>
    </row>
    <row r="14881" spans="1:7" x14ac:dyDescent="0.25">
      <c r="A14881" s="52">
        <v>2020</v>
      </c>
      <c r="B14881" s="53" t="str">
        <f t="shared" si="464"/>
        <v>2020_PA61</v>
      </c>
      <c r="C14881" t="s">
        <v>276</v>
      </c>
      <c r="D14881" t="s">
        <v>1663</v>
      </c>
      <c r="E14881" s="53" t="str">
        <f t="shared" si="465"/>
        <v>2020_PAVENANGO</v>
      </c>
      <c r="F14881">
        <v>510400</v>
      </c>
      <c r="G14881" s="53">
        <f t="array" ref="G14881">SUM(IF(A14881=A$5:A14881,IF(C14881=C$5:C14881,1,0),0))</f>
        <v>61</v>
      </c>
    </row>
    <row r="14882" spans="1:7" x14ac:dyDescent="0.25">
      <c r="A14882" s="52">
        <v>2020</v>
      </c>
      <c r="B14882" s="53" t="str">
        <f t="shared" ref="B14882:B14945" si="466">A14882&amp;"_"&amp;C14882&amp;G14882</f>
        <v>2020_PA62</v>
      </c>
      <c r="C14882" t="s">
        <v>276</v>
      </c>
      <c r="D14882" t="s">
        <v>336</v>
      </c>
      <c r="E14882" s="53" t="str">
        <f t="shared" si="465"/>
        <v>2020_PAWARREN</v>
      </c>
      <c r="F14882">
        <v>510400</v>
      </c>
      <c r="G14882" s="53">
        <f t="array" ref="G14882">SUM(IF(A14882=A$5:A14882,IF(C14882=C$5:C14882,1,0),0))</f>
        <v>62</v>
      </c>
    </row>
    <row r="14883" spans="1:7" x14ac:dyDescent="0.25">
      <c r="A14883" s="52">
        <v>2020</v>
      </c>
      <c r="B14883" s="53" t="str">
        <f t="shared" si="466"/>
        <v>2020_PA63</v>
      </c>
      <c r="C14883" t="s">
        <v>276</v>
      </c>
      <c r="D14883" t="s">
        <v>125</v>
      </c>
      <c r="E14883" s="53" t="str">
        <f t="shared" si="465"/>
        <v>2020_PAWASHINGTON</v>
      </c>
      <c r="F14883">
        <v>510400</v>
      </c>
      <c r="G14883" s="53">
        <f t="array" ref="G14883">SUM(IF(A14883=A$5:A14883,IF(C14883=C$5:C14883,1,0),0))</f>
        <v>63</v>
      </c>
    </row>
    <row r="14884" spans="1:7" x14ac:dyDescent="0.25">
      <c r="A14884" s="52">
        <v>2020</v>
      </c>
      <c r="B14884" s="53" t="str">
        <f t="shared" si="466"/>
        <v>2020_PA64</v>
      </c>
      <c r="C14884" t="s">
        <v>276</v>
      </c>
      <c r="D14884" t="s">
        <v>770</v>
      </c>
      <c r="E14884" s="53" t="str">
        <f t="shared" si="465"/>
        <v>2020_PAWAYNE</v>
      </c>
      <c r="F14884">
        <v>510400</v>
      </c>
      <c r="G14884" s="53">
        <f t="array" ref="G14884">SUM(IF(A14884=A$5:A14884,IF(C14884=C$5:C14884,1,0),0))</f>
        <v>64</v>
      </c>
    </row>
    <row r="14885" spans="1:7" x14ac:dyDescent="0.25">
      <c r="A14885" s="52">
        <v>2020</v>
      </c>
      <c r="B14885" s="53" t="str">
        <f t="shared" si="466"/>
        <v>2020_PA65</v>
      </c>
      <c r="C14885" t="s">
        <v>276</v>
      </c>
      <c r="D14885" t="s">
        <v>1664</v>
      </c>
      <c r="E14885" s="53" t="str">
        <f t="shared" si="465"/>
        <v>2020_PAWESTMORELAND</v>
      </c>
      <c r="F14885">
        <v>510400</v>
      </c>
      <c r="G14885" s="53">
        <f t="array" ref="G14885">SUM(IF(A14885=A$5:A14885,IF(C14885=C$5:C14885,1,0),0))</f>
        <v>65</v>
      </c>
    </row>
    <row r="14886" spans="1:7" x14ac:dyDescent="0.25">
      <c r="A14886" s="52">
        <v>2020</v>
      </c>
      <c r="B14886" s="53" t="str">
        <f t="shared" si="466"/>
        <v>2020_PA66</v>
      </c>
      <c r="C14886" t="s">
        <v>276</v>
      </c>
      <c r="D14886" t="s">
        <v>128</v>
      </c>
      <c r="E14886" s="53" t="str">
        <f t="shared" si="465"/>
        <v>2020_PAWYOMING</v>
      </c>
      <c r="F14886">
        <v>510400</v>
      </c>
      <c r="G14886" s="53">
        <f t="array" ref="G14886">SUM(IF(A14886=A$5:A14886,IF(C14886=C$5:C14886,1,0),0))</f>
        <v>66</v>
      </c>
    </row>
    <row r="14887" spans="1:7" x14ac:dyDescent="0.25">
      <c r="A14887" s="52">
        <v>2020</v>
      </c>
      <c r="B14887" s="53" t="str">
        <f t="shared" si="466"/>
        <v>2020_PA67</v>
      </c>
      <c r="C14887" t="s">
        <v>276</v>
      </c>
      <c r="D14887" t="s">
        <v>337</v>
      </c>
      <c r="E14887" s="53" t="str">
        <f t="shared" si="465"/>
        <v>2020_PAYORK</v>
      </c>
      <c r="F14887">
        <v>510400</v>
      </c>
      <c r="G14887" s="53">
        <f t="array" ref="G14887">SUM(IF(A14887=A$5:A14887,IF(C14887=C$5:C14887,1,0),0))</f>
        <v>67</v>
      </c>
    </row>
    <row r="14888" spans="1:7" x14ac:dyDescent="0.25">
      <c r="A14888" s="52">
        <v>2020</v>
      </c>
      <c r="B14888" s="53" t="str">
        <f t="shared" si="466"/>
        <v>2020_RI1</v>
      </c>
      <c r="C14888" t="s">
        <v>278</v>
      </c>
      <c r="D14888" t="s">
        <v>237</v>
      </c>
      <c r="E14888" s="53" t="str">
        <f t="shared" si="465"/>
        <v>2020_RIBRISTOL</v>
      </c>
      <c r="F14888">
        <v>510400</v>
      </c>
      <c r="G14888" s="53">
        <f t="array" ref="G14888">SUM(IF(A14888=A$5:A14888,IF(C14888=C$5:C14888,1,0),0))</f>
        <v>1</v>
      </c>
    </row>
    <row r="14889" spans="1:7" x14ac:dyDescent="0.25">
      <c r="A14889" s="52">
        <v>2020</v>
      </c>
      <c r="B14889" s="53" t="str">
        <f t="shared" si="466"/>
        <v>2020_RI2</v>
      </c>
      <c r="C14889" t="s">
        <v>278</v>
      </c>
      <c r="D14889" t="s">
        <v>279</v>
      </c>
      <c r="E14889" s="53" t="str">
        <f t="shared" si="465"/>
        <v>2020_RIKENT</v>
      </c>
      <c r="F14889">
        <v>510400</v>
      </c>
      <c r="G14889" s="53">
        <f t="array" ref="G14889">SUM(IF(A14889=A$5:A14889,IF(C14889=C$5:C14889,1,0),0))</f>
        <v>2</v>
      </c>
    </row>
    <row r="14890" spans="1:7" x14ac:dyDescent="0.25">
      <c r="A14890" s="52">
        <v>2020</v>
      </c>
      <c r="B14890" s="53" t="str">
        <f t="shared" si="466"/>
        <v>2020_RI3</v>
      </c>
      <c r="C14890" t="s">
        <v>278</v>
      </c>
      <c r="D14890" t="s">
        <v>280</v>
      </c>
      <c r="E14890" s="53" t="str">
        <f t="shared" si="465"/>
        <v>2020_RINEWPORT</v>
      </c>
      <c r="F14890">
        <v>510400</v>
      </c>
      <c r="G14890" s="53">
        <f t="array" ref="G14890">SUM(IF(A14890=A$5:A14890,IF(C14890=C$5:C14890,1,0),0))</f>
        <v>3</v>
      </c>
    </row>
    <row r="14891" spans="1:7" x14ac:dyDescent="0.25">
      <c r="A14891" s="52">
        <v>2020</v>
      </c>
      <c r="B14891" s="53" t="str">
        <f t="shared" si="466"/>
        <v>2020_RI4</v>
      </c>
      <c r="C14891" t="s">
        <v>278</v>
      </c>
      <c r="D14891" t="s">
        <v>281</v>
      </c>
      <c r="E14891" s="53" t="str">
        <f t="shared" si="465"/>
        <v>2020_RIPROVIDENCE</v>
      </c>
      <c r="F14891">
        <v>510400</v>
      </c>
      <c r="G14891" s="53">
        <f t="array" ref="G14891">SUM(IF(A14891=A$5:A14891,IF(C14891=C$5:C14891,1,0),0))</f>
        <v>4</v>
      </c>
    </row>
    <row r="14892" spans="1:7" x14ac:dyDescent="0.25">
      <c r="A14892" s="52">
        <v>2020</v>
      </c>
      <c r="B14892" s="53" t="str">
        <f t="shared" si="466"/>
        <v>2020_RI5</v>
      </c>
      <c r="C14892" t="s">
        <v>278</v>
      </c>
      <c r="D14892" t="s">
        <v>125</v>
      </c>
      <c r="E14892" s="53" t="str">
        <f t="shared" si="465"/>
        <v>2020_RIWASHINGTON</v>
      </c>
      <c r="F14892">
        <v>510400</v>
      </c>
      <c r="G14892" s="53">
        <f t="array" ref="G14892">SUM(IF(A14892=A$5:A14892,IF(C14892=C$5:C14892,1,0),0))</f>
        <v>5</v>
      </c>
    </row>
    <row r="14893" spans="1:7" x14ac:dyDescent="0.25">
      <c r="A14893" s="52">
        <v>2020</v>
      </c>
      <c r="B14893" s="53" t="str">
        <f t="shared" si="466"/>
        <v>2020_SC1</v>
      </c>
      <c r="C14893" t="s">
        <v>387</v>
      </c>
      <c r="D14893" t="s">
        <v>1665</v>
      </c>
      <c r="E14893" s="53" t="str">
        <f t="shared" si="465"/>
        <v>2020_SCABBEVILLE</v>
      </c>
      <c r="F14893">
        <v>510400</v>
      </c>
      <c r="G14893" s="53">
        <f t="array" ref="G14893">SUM(IF(A14893=A$5:A14893,IF(C14893=C$5:C14893,1,0),0))</f>
        <v>1</v>
      </c>
    </row>
    <row r="14894" spans="1:7" x14ac:dyDescent="0.25">
      <c r="A14894" s="52">
        <v>2020</v>
      </c>
      <c r="B14894" s="53" t="str">
        <f t="shared" si="466"/>
        <v>2020_SC2</v>
      </c>
      <c r="C14894" t="s">
        <v>387</v>
      </c>
      <c r="D14894" t="s">
        <v>1666</v>
      </c>
      <c r="E14894" s="53" t="str">
        <f t="shared" si="465"/>
        <v>2020_SCAIKEN</v>
      </c>
      <c r="F14894">
        <v>510400</v>
      </c>
      <c r="G14894" s="53">
        <f t="array" ref="G14894">SUM(IF(A14894=A$5:A14894,IF(C14894=C$5:C14894,1,0),0))</f>
        <v>2</v>
      </c>
    </row>
    <row r="14895" spans="1:7" x14ac:dyDescent="0.25">
      <c r="A14895" s="52">
        <v>2020</v>
      </c>
      <c r="B14895" s="53" t="str">
        <f t="shared" si="466"/>
        <v>2020_SC3</v>
      </c>
      <c r="C14895" t="s">
        <v>387</v>
      </c>
      <c r="D14895" t="s">
        <v>1667</v>
      </c>
      <c r="E14895" s="53" t="str">
        <f t="shared" si="465"/>
        <v>2020_SCALLENDALE</v>
      </c>
      <c r="F14895">
        <v>510400</v>
      </c>
      <c r="G14895" s="53">
        <f t="array" ref="G14895">SUM(IF(A14895=A$5:A14895,IF(C14895=C$5:C14895,1,0),0))</f>
        <v>3</v>
      </c>
    </row>
    <row r="14896" spans="1:7" x14ac:dyDescent="0.25">
      <c r="A14896" s="52">
        <v>2020</v>
      </c>
      <c r="B14896" s="53" t="str">
        <f t="shared" si="466"/>
        <v>2020_SC4</v>
      </c>
      <c r="C14896" t="s">
        <v>387</v>
      </c>
      <c r="D14896" t="s">
        <v>939</v>
      </c>
      <c r="E14896" s="53" t="str">
        <f t="shared" si="465"/>
        <v>2020_SCANDERSON</v>
      </c>
      <c r="F14896">
        <v>510400</v>
      </c>
      <c r="G14896" s="53">
        <f t="array" ref="G14896">SUM(IF(A14896=A$5:A14896,IF(C14896=C$5:C14896,1,0),0))</f>
        <v>4</v>
      </c>
    </row>
    <row r="14897" spans="1:7" x14ac:dyDescent="0.25">
      <c r="A14897" s="52">
        <v>2020</v>
      </c>
      <c r="B14897" s="53" t="str">
        <f t="shared" si="466"/>
        <v>2020_SC5</v>
      </c>
      <c r="C14897" t="s">
        <v>387</v>
      </c>
      <c r="D14897" t="s">
        <v>1668</v>
      </c>
      <c r="E14897" s="53" t="str">
        <f t="shared" si="465"/>
        <v>2020_SCBAMBERG</v>
      </c>
      <c r="F14897">
        <v>510400</v>
      </c>
      <c r="G14897" s="53">
        <f t="array" ref="G14897">SUM(IF(A14897=A$5:A14897,IF(C14897=C$5:C14897,1,0),0))</f>
        <v>5</v>
      </c>
    </row>
    <row r="14898" spans="1:7" x14ac:dyDescent="0.25">
      <c r="A14898" s="52">
        <v>2020</v>
      </c>
      <c r="B14898" s="53" t="str">
        <f t="shared" si="466"/>
        <v>2020_SC6</v>
      </c>
      <c r="C14898" t="s">
        <v>387</v>
      </c>
      <c r="D14898" t="s">
        <v>1669</v>
      </c>
      <c r="E14898" s="53" t="str">
        <f t="shared" si="465"/>
        <v>2020_SCBARNWELL</v>
      </c>
      <c r="F14898">
        <v>510400</v>
      </c>
      <c r="G14898" s="53">
        <f t="array" ref="G14898">SUM(IF(A14898=A$5:A14898,IF(C14898=C$5:C14898,1,0),0))</f>
        <v>6</v>
      </c>
    </row>
    <row r="14899" spans="1:7" x14ac:dyDescent="0.25">
      <c r="A14899" s="52">
        <v>2020</v>
      </c>
      <c r="B14899" s="53" t="str">
        <f t="shared" si="466"/>
        <v>2020_SC7</v>
      </c>
      <c r="C14899" t="s">
        <v>387</v>
      </c>
      <c r="D14899" t="s">
        <v>1461</v>
      </c>
      <c r="E14899" s="53" t="str">
        <f t="shared" si="465"/>
        <v>2020_SCBEAUFORT</v>
      </c>
      <c r="F14899">
        <v>510400</v>
      </c>
      <c r="G14899" s="53">
        <f t="array" ref="G14899">SUM(IF(A14899=A$5:A14899,IF(C14899=C$5:C14899,1,0),0))</f>
        <v>7</v>
      </c>
    </row>
    <row r="14900" spans="1:7" x14ac:dyDescent="0.25">
      <c r="A14900" s="52">
        <v>2020</v>
      </c>
      <c r="B14900" s="53" t="str">
        <f t="shared" si="466"/>
        <v>2020_SC8</v>
      </c>
      <c r="C14900" t="s">
        <v>387</v>
      </c>
      <c r="D14900" t="s">
        <v>1670</v>
      </c>
      <c r="E14900" s="53" t="str">
        <f t="shared" si="465"/>
        <v>2020_SCBERKELEY</v>
      </c>
      <c r="F14900">
        <v>510400</v>
      </c>
      <c r="G14900" s="53">
        <f t="array" ref="G14900">SUM(IF(A14900=A$5:A14900,IF(C14900=C$5:C14900,1,0),0))</f>
        <v>8</v>
      </c>
    </row>
    <row r="14901" spans="1:7" x14ac:dyDescent="0.25">
      <c r="A14901" s="52">
        <v>2020</v>
      </c>
      <c r="B14901" s="53" t="str">
        <f t="shared" si="466"/>
        <v>2020_SC9</v>
      </c>
      <c r="C14901" t="s">
        <v>387</v>
      </c>
      <c r="D14901" t="s">
        <v>434</v>
      </c>
      <c r="E14901" s="53" t="str">
        <f t="shared" si="465"/>
        <v>2020_SCCALHOUN</v>
      </c>
      <c r="F14901">
        <v>510400</v>
      </c>
      <c r="G14901" s="53">
        <f t="array" ref="G14901">SUM(IF(A14901=A$5:A14901,IF(C14901=C$5:C14901,1,0),0))</f>
        <v>9</v>
      </c>
    </row>
    <row r="14902" spans="1:7" x14ac:dyDescent="0.25">
      <c r="A14902" s="52">
        <v>2020</v>
      </c>
      <c r="B14902" s="53" t="str">
        <f t="shared" si="466"/>
        <v>2020_SC10</v>
      </c>
      <c r="C14902" t="s">
        <v>387</v>
      </c>
      <c r="D14902" t="s">
        <v>1671</v>
      </c>
      <c r="E14902" s="53" t="str">
        <f t="shared" si="465"/>
        <v>2020_SCCHARLESTON</v>
      </c>
      <c r="F14902">
        <v>510400</v>
      </c>
      <c r="G14902" s="53">
        <f t="array" ref="G14902">SUM(IF(A14902=A$5:A14902,IF(C14902=C$5:C14902,1,0),0))</f>
        <v>10</v>
      </c>
    </row>
    <row r="14903" spans="1:7" x14ac:dyDescent="0.25">
      <c r="A14903" s="52">
        <v>2020</v>
      </c>
      <c r="B14903" s="53" t="str">
        <f t="shared" si="466"/>
        <v>2020_SC11</v>
      </c>
      <c r="C14903" t="s">
        <v>387</v>
      </c>
      <c r="D14903" t="s">
        <v>436</v>
      </c>
      <c r="E14903" s="53" t="str">
        <f t="shared" si="465"/>
        <v>2020_SCCHEROKEE</v>
      </c>
      <c r="F14903">
        <v>510400</v>
      </c>
      <c r="G14903" s="53">
        <f t="array" ref="G14903">SUM(IF(A14903=A$5:A14903,IF(C14903=C$5:C14903,1,0),0))</f>
        <v>11</v>
      </c>
    </row>
    <row r="14904" spans="1:7" x14ac:dyDescent="0.25">
      <c r="A14904" s="52">
        <v>2020</v>
      </c>
      <c r="B14904" s="53" t="str">
        <f t="shared" si="466"/>
        <v>2020_SC12</v>
      </c>
      <c r="C14904" t="s">
        <v>387</v>
      </c>
      <c r="D14904" t="s">
        <v>1642</v>
      </c>
      <c r="E14904" s="53" t="str">
        <f t="shared" si="465"/>
        <v>2020_SCCHESTER</v>
      </c>
      <c r="F14904">
        <v>510400</v>
      </c>
      <c r="G14904" s="53">
        <f t="array" ref="G14904">SUM(IF(A14904=A$5:A14904,IF(C14904=C$5:C14904,1,0),0))</f>
        <v>12</v>
      </c>
    </row>
    <row r="14905" spans="1:7" x14ac:dyDescent="0.25">
      <c r="A14905" s="52">
        <v>2020</v>
      </c>
      <c r="B14905" s="53" t="str">
        <f t="shared" si="466"/>
        <v>2020_SC13</v>
      </c>
      <c r="C14905" t="s">
        <v>387</v>
      </c>
      <c r="D14905" t="s">
        <v>307</v>
      </c>
      <c r="E14905" s="53" t="str">
        <f t="shared" si="465"/>
        <v>2020_SCCHESTERFIELD</v>
      </c>
      <c r="F14905">
        <v>510400</v>
      </c>
      <c r="G14905" s="53">
        <f t="array" ref="G14905">SUM(IF(A14905=A$5:A14905,IF(C14905=C$5:C14905,1,0),0))</f>
        <v>13</v>
      </c>
    </row>
    <row r="14906" spans="1:7" x14ac:dyDescent="0.25">
      <c r="A14906" s="52">
        <v>2020</v>
      </c>
      <c r="B14906" s="53" t="str">
        <f t="shared" si="466"/>
        <v>2020_SC14</v>
      </c>
      <c r="C14906" t="s">
        <v>387</v>
      </c>
      <c r="D14906" t="s">
        <v>1672</v>
      </c>
      <c r="E14906" s="53" t="str">
        <f t="shared" si="465"/>
        <v>2020_SCCLARENDON</v>
      </c>
      <c r="F14906">
        <v>510400</v>
      </c>
      <c r="G14906" s="53">
        <f t="array" ref="G14906">SUM(IF(A14906=A$5:A14906,IF(C14906=C$5:C14906,1,0),0))</f>
        <v>14</v>
      </c>
    </row>
    <row r="14907" spans="1:7" x14ac:dyDescent="0.25">
      <c r="A14907" s="52">
        <v>2020</v>
      </c>
      <c r="B14907" s="53" t="str">
        <f t="shared" si="466"/>
        <v>2020_SC15</v>
      </c>
      <c r="C14907" t="s">
        <v>387</v>
      </c>
      <c r="D14907" t="s">
        <v>1673</v>
      </c>
      <c r="E14907" s="53" t="str">
        <f t="shared" si="465"/>
        <v>2020_SCCOLLETON</v>
      </c>
      <c r="F14907">
        <v>510400</v>
      </c>
      <c r="G14907" s="53">
        <f t="array" ref="G14907">SUM(IF(A14907=A$5:A14907,IF(C14907=C$5:C14907,1,0),0))</f>
        <v>15</v>
      </c>
    </row>
    <row r="14908" spans="1:7" x14ac:dyDescent="0.25">
      <c r="A14908" s="52">
        <v>2020</v>
      </c>
      <c r="B14908" s="53" t="str">
        <f t="shared" si="466"/>
        <v>2020_SC16</v>
      </c>
      <c r="C14908" t="s">
        <v>387</v>
      </c>
      <c r="D14908" t="s">
        <v>1674</v>
      </c>
      <c r="E14908" s="53" t="str">
        <f t="shared" si="465"/>
        <v>2020_SCDARLINGTON</v>
      </c>
      <c r="F14908">
        <v>510400</v>
      </c>
      <c r="G14908" s="53">
        <f t="array" ref="G14908">SUM(IF(A14908=A$5:A14908,IF(C14908=C$5:C14908,1,0),0))</f>
        <v>16</v>
      </c>
    </row>
    <row r="14909" spans="1:7" x14ac:dyDescent="0.25">
      <c r="A14909" s="52">
        <v>2020</v>
      </c>
      <c r="B14909" s="53" t="str">
        <f t="shared" si="466"/>
        <v>2020_SC17</v>
      </c>
      <c r="C14909" t="s">
        <v>387</v>
      </c>
      <c r="D14909" t="s">
        <v>1675</v>
      </c>
      <c r="E14909" s="53" t="str">
        <f t="shared" si="465"/>
        <v>2020_SCDILLON</v>
      </c>
      <c r="F14909">
        <v>510400</v>
      </c>
      <c r="G14909" s="53">
        <f t="array" ref="G14909">SUM(IF(A14909=A$5:A14909,IF(C14909=C$5:C14909,1,0),0))</f>
        <v>17</v>
      </c>
    </row>
    <row r="14910" spans="1:7" x14ac:dyDescent="0.25">
      <c r="A14910" s="52">
        <v>2020</v>
      </c>
      <c r="B14910" s="53" t="str">
        <f t="shared" si="466"/>
        <v>2020_SC18</v>
      </c>
      <c r="C14910" t="s">
        <v>387</v>
      </c>
      <c r="D14910" t="s">
        <v>1110</v>
      </c>
      <c r="E14910" s="53" t="str">
        <f t="shared" si="465"/>
        <v>2020_SCDORCHESTER</v>
      </c>
      <c r="F14910">
        <v>510400</v>
      </c>
      <c r="G14910" s="53">
        <f t="array" ref="G14910">SUM(IF(A14910=A$5:A14910,IF(C14910=C$5:C14910,1,0),0))</f>
        <v>18</v>
      </c>
    </row>
    <row r="14911" spans="1:7" x14ac:dyDescent="0.25">
      <c r="A14911" s="52">
        <v>2020</v>
      </c>
      <c r="B14911" s="53" t="str">
        <f t="shared" si="466"/>
        <v>2020_SC19</v>
      </c>
      <c r="C14911" t="s">
        <v>387</v>
      </c>
      <c r="D14911" t="s">
        <v>1676</v>
      </c>
      <c r="E14911" s="53" t="str">
        <f t="shared" si="465"/>
        <v>2020_SCEDGEFIELD</v>
      </c>
      <c r="F14911">
        <v>510400</v>
      </c>
      <c r="G14911" s="53">
        <f t="array" ref="G14911">SUM(IF(A14911=A$5:A14911,IF(C14911=C$5:C14911,1,0),0))</f>
        <v>19</v>
      </c>
    </row>
    <row r="14912" spans="1:7" x14ac:dyDescent="0.25">
      <c r="A14912" s="52">
        <v>2020</v>
      </c>
      <c r="B14912" s="53" t="str">
        <f t="shared" si="466"/>
        <v>2020_SC20</v>
      </c>
      <c r="C14912" t="s">
        <v>387</v>
      </c>
      <c r="D14912" t="s">
        <v>205</v>
      </c>
      <c r="E14912" s="53" t="str">
        <f t="shared" si="465"/>
        <v>2020_SCFAIRFIELD</v>
      </c>
      <c r="F14912">
        <v>510400</v>
      </c>
      <c r="G14912" s="53">
        <f t="array" ref="G14912">SUM(IF(A14912=A$5:A14912,IF(C14912=C$5:C14912,1,0),0))</f>
        <v>20</v>
      </c>
    </row>
    <row r="14913" spans="1:7" x14ac:dyDescent="0.25">
      <c r="A14913" s="52">
        <v>2020</v>
      </c>
      <c r="B14913" s="53" t="str">
        <f t="shared" si="466"/>
        <v>2020_SC21</v>
      </c>
      <c r="C14913" t="s">
        <v>387</v>
      </c>
      <c r="D14913" t="s">
        <v>1677</v>
      </c>
      <c r="E14913" s="53" t="str">
        <f t="shared" si="465"/>
        <v>2020_SCFLORENCE</v>
      </c>
      <c r="F14913">
        <v>510400</v>
      </c>
      <c r="G14913" s="53">
        <f t="array" ref="G14913">SUM(IF(A14913=A$5:A14913,IF(C14913=C$5:C14913,1,0),0))</f>
        <v>21</v>
      </c>
    </row>
    <row r="14914" spans="1:7" x14ac:dyDescent="0.25">
      <c r="A14914" s="52">
        <v>2020</v>
      </c>
      <c r="B14914" s="53" t="str">
        <f t="shared" si="466"/>
        <v>2020_SC22</v>
      </c>
      <c r="C14914" t="s">
        <v>387</v>
      </c>
      <c r="D14914" t="s">
        <v>1678</v>
      </c>
      <c r="E14914" s="53" t="str">
        <f t="shared" si="465"/>
        <v>2020_SCGEORGETOWN</v>
      </c>
      <c r="F14914">
        <v>510400</v>
      </c>
      <c r="G14914" s="53">
        <f t="array" ref="G14914">SUM(IF(A14914=A$5:A14914,IF(C14914=C$5:C14914,1,0),0))</f>
        <v>22</v>
      </c>
    </row>
    <row r="14915" spans="1:7" x14ac:dyDescent="0.25">
      <c r="A14915" s="52">
        <v>2020</v>
      </c>
      <c r="B14915" s="53" t="str">
        <f t="shared" si="466"/>
        <v>2020_SC23</v>
      </c>
      <c r="C14915" t="s">
        <v>387</v>
      </c>
      <c r="D14915" t="s">
        <v>1679</v>
      </c>
      <c r="E14915" s="53" t="str">
        <f t="shared" si="465"/>
        <v>2020_SCGREENVILLE</v>
      </c>
      <c r="F14915">
        <v>510400</v>
      </c>
      <c r="G14915" s="53">
        <f t="array" ref="G14915">SUM(IF(A14915=A$5:A14915,IF(C14915=C$5:C14915,1,0),0))</f>
        <v>23</v>
      </c>
    </row>
    <row r="14916" spans="1:7" x14ac:dyDescent="0.25">
      <c r="A14916" s="52">
        <v>2020</v>
      </c>
      <c r="B14916" s="53" t="str">
        <f t="shared" si="466"/>
        <v>2020_SC24</v>
      </c>
      <c r="C14916" t="s">
        <v>387</v>
      </c>
      <c r="D14916" t="s">
        <v>959</v>
      </c>
      <c r="E14916" s="53" t="str">
        <f t="shared" si="465"/>
        <v>2020_SCGREENWOOD</v>
      </c>
      <c r="F14916">
        <v>510400</v>
      </c>
      <c r="G14916" s="53">
        <f t="array" ref="G14916">SUM(IF(A14916=A$5:A14916,IF(C14916=C$5:C14916,1,0),0))</f>
        <v>24</v>
      </c>
    </row>
    <row r="14917" spans="1:7" x14ac:dyDescent="0.25">
      <c r="A14917" s="52">
        <v>2020</v>
      </c>
      <c r="B14917" s="53" t="str">
        <f t="shared" si="466"/>
        <v>2020_SC25</v>
      </c>
      <c r="C14917" t="s">
        <v>387</v>
      </c>
      <c r="D14917" t="s">
        <v>345</v>
      </c>
      <c r="E14917" s="53" t="str">
        <f t="shared" si="465"/>
        <v>2020_SCHAMPTON</v>
      </c>
      <c r="F14917">
        <v>510400</v>
      </c>
      <c r="G14917" s="53">
        <f t="array" ref="G14917">SUM(IF(A14917=A$5:A14917,IF(C14917=C$5:C14917,1,0),0))</f>
        <v>25</v>
      </c>
    </row>
    <row r="14918" spans="1:7" x14ac:dyDescent="0.25">
      <c r="A14918" s="52">
        <v>2020</v>
      </c>
      <c r="B14918" s="53" t="str">
        <f t="shared" si="466"/>
        <v>2020_SC26</v>
      </c>
      <c r="C14918" t="s">
        <v>387</v>
      </c>
      <c r="D14918" t="s">
        <v>1680</v>
      </c>
      <c r="E14918" s="53" t="str">
        <f t="shared" ref="E14918:E14981" si="467">A14918&amp;"_"&amp;C14918&amp;D14918</f>
        <v>2020_SCHORRY</v>
      </c>
      <c r="F14918">
        <v>510400</v>
      </c>
      <c r="G14918" s="53">
        <f t="array" ref="G14918">SUM(IF(A14918=A$5:A14918,IF(C14918=C$5:C14918,1,0),0))</f>
        <v>26</v>
      </c>
    </row>
    <row r="14919" spans="1:7" x14ac:dyDescent="0.25">
      <c r="A14919" s="52">
        <v>2020</v>
      </c>
      <c r="B14919" s="53" t="str">
        <f t="shared" si="466"/>
        <v>2020_SC27</v>
      </c>
      <c r="C14919" t="s">
        <v>387</v>
      </c>
      <c r="D14919" t="s">
        <v>729</v>
      </c>
      <c r="E14919" s="53" t="str">
        <f t="shared" si="467"/>
        <v>2020_SCJASPER</v>
      </c>
      <c r="F14919">
        <v>510400</v>
      </c>
      <c r="G14919" s="53">
        <f t="array" ref="G14919">SUM(IF(A14919=A$5:A14919,IF(C14919=C$5:C14919,1,0),0))</f>
        <v>27</v>
      </c>
    </row>
    <row r="14920" spans="1:7" x14ac:dyDescent="0.25">
      <c r="A14920" s="52">
        <v>2020</v>
      </c>
      <c r="B14920" s="53" t="str">
        <f t="shared" si="466"/>
        <v>2020_SC28</v>
      </c>
      <c r="C14920" t="s">
        <v>387</v>
      </c>
      <c r="D14920" t="s">
        <v>1681</v>
      </c>
      <c r="E14920" s="53" t="str">
        <f t="shared" si="467"/>
        <v>2020_SCKERSHAW</v>
      </c>
      <c r="F14920">
        <v>510400</v>
      </c>
      <c r="G14920" s="53">
        <f t="array" ref="G14920">SUM(IF(A14920=A$5:A14920,IF(C14920=C$5:C14920,1,0),0))</f>
        <v>28</v>
      </c>
    </row>
    <row r="14921" spans="1:7" x14ac:dyDescent="0.25">
      <c r="A14921" s="52">
        <v>2020</v>
      </c>
      <c r="B14921" s="53" t="str">
        <f t="shared" si="466"/>
        <v>2020_SC29</v>
      </c>
      <c r="C14921" t="s">
        <v>387</v>
      </c>
      <c r="D14921" t="s">
        <v>323</v>
      </c>
      <c r="E14921" s="53" t="str">
        <f t="shared" si="467"/>
        <v>2020_SCLANCASTER</v>
      </c>
      <c r="F14921">
        <v>510400</v>
      </c>
      <c r="G14921" s="53">
        <f t="array" ref="G14921">SUM(IF(A14921=A$5:A14921,IF(C14921=C$5:C14921,1,0),0))</f>
        <v>29</v>
      </c>
    </row>
    <row r="14922" spans="1:7" x14ac:dyDescent="0.25">
      <c r="A14922" s="52">
        <v>2020</v>
      </c>
      <c r="B14922" s="53" t="str">
        <f t="shared" si="466"/>
        <v>2020_SC30</v>
      </c>
      <c r="C14922" t="s">
        <v>387</v>
      </c>
      <c r="D14922" t="s">
        <v>734</v>
      </c>
      <c r="E14922" s="53" t="str">
        <f t="shared" si="467"/>
        <v>2020_SCLAURENS</v>
      </c>
      <c r="F14922">
        <v>510400</v>
      </c>
      <c r="G14922" s="53">
        <f t="array" ref="G14922">SUM(IF(A14922=A$5:A14922,IF(C14922=C$5:C14922,1,0),0))</f>
        <v>30</v>
      </c>
    </row>
    <row r="14923" spans="1:7" x14ac:dyDescent="0.25">
      <c r="A14923" s="52">
        <v>2020</v>
      </c>
      <c r="B14923" s="53" t="str">
        <f t="shared" si="466"/>
        <v>2020_SC31</v>
      </c>
      <c r="C14923" t="s">
        <v>387</v>
      </c>
      <c r="D14923" t="s">
        <v>464</v>
      </c>
      <c r="E14923" s="53" t="str">
        <f t="shared" si="467"/>
        <v>2020_SCLEE</v>
      </c>
      <c r="F14923">
        <v>510400</v>
      </c>
      <c r="G14923" s="53">
        <f t="array" ref="G14923">SUM(IF(A14923=A$5:A14923,IF(C14923=C$5:C14923,1,0),0))</f>
        <v>31</v>
      </c>
    </row>
    <row r="14924" spans="1:7" x14ac:dyDescent="0.25">
      <c r="A14924" s="52">
        <v>2020</v>
      </c>
      <c r="B14924" s="53" t="str">
        <f t="shared" si="466"/>
        <v>2020_SC32</v>
      </c>
      <c r="C14924" t="s">
        <v>387</v>
      </c>
      <c r="D14924" t="s">
        <v>1682</v>
      </c>
      <c r="E14924" s="53" t="str">
        <f t="shared" si="467"/>
        <v>2020_SCLEXINGTON</v>
      </c>
      <c r="F14924">
        <v>510400</v>
      </c>
      <c r="G14924" s="53">
        <f t="array" ref="G14924">SUM(IF(A14924=A$5:A14924,IF(C14924=C$5:C14924,1,0),0))</f>
        <v>32</v>
      </c>
    </row>
    <row r="14925" spans="1:7" x14ac:dyDescent="0.25">
      <c r="A14925" s="52">
        <v>2020</v>
      </c>
      <c r="B14925" s="53" t="str">
        <f t="shared" si="466"/>
        <v>2020_SC33</v>
      </c>
      <c r="C14925" t="s">
        <v>387</v>
      </c>
      <c r="D14925" t="s">
        <v>1683</v>
      </c>
      <c r="E14925" s="53" t="str">
        <f t="shared" si="467"/>
        <v>2020_SCMCCORMICK</v>
      </c>
      <c r="F14925">
        <v>510400</v>
      </c>
      <c r="G14925" s="53">
        <f t="array" ref="G14925">SUM(IF(A14925=A$5:A14925,IF(C14925=C$5:C14925,1,0),0))</f>
        <v>33</v>
      </c>
    </row>
    <row r="14926" spans="1:7" x14ac:dyDescent="0.25">
      <c r="A14926" s="52">
        <v>2020</v>
      </c>
      <c r="B14926" s="53" t="str">
        <f t="shared" si="466"/>
        <v>2020_SC34</v>
      </c>
      <c r="C14926" t="s">
        <v>387</v>
      </c>
      <c r="D14926" t="s">
        <v>469</v>
      </c>
      <c r="E14926" s="53" t="str">
        <f t="shared" si="467"/>
        <v>2020_SCMARION</v>
      </c>
      <c r="F14926">
        <v>510400</v>
      </c>
      <c r="G14926" s="53">
        <f t="array" ref="G14926">SUM(IF(A14926=A$5:A14926,IF(C14926=C$5:C14926,1,0),0))</f>
        <v>34</v>
      </c>
    </row>
    <row r="14927" spans="1:7" x14ac:dyDescent="0.25">
      <c r="A14927" s="52">
        <v>2020</v>
      </c>
      <c r="B14927" s="53" t="str">
        <f t="shared" si="466"/>
        <v>2020_SC35</v>
      </c>
      <c r="C14927" t="s">
        <v>387</v>
      </c>
      <c r="D14927" t="s">
        <v>1684</v>
      </c>
      <c r="E14927" s="53" t="str">
        <f t="shared" si="467"/>
        <v>2020_SCMARLBORO</v>
      </c>
      <c r="F14927">
        <v>510400</v>
      </c>
      <c r="G14927" s="53">
        <f t="array" ref="G14927">SUM(IF(A14927=A$5:A14927,IF(C14927=C$5:C14927,1,0),0))</f>
        <v>35</v>
      </c>
    </row>
    <row r="14928" spans="1:7" x14ac:dyDescent="0.25">
      <c r="A14928" s="52">
        <v>2020</v>
      </c>
      <c r="B14928" s="53" t="str">
        <f t="shared" si="466"/>
        <v>2020_SC36</v>
      </c>
      <c r="C14928" t="s">
        <v>387</v>
      </c>
      <c r="D14928" t="s">
        <v>1685</v>
      </c>
      <c r="E14928" s="53" t="str">
        <f t="shared" si="467"/>
        <v>2020_SCNEWBERRY</v>
      </c>
      <c r="F14928">
        <v>510400</v>
      </c>
      <c r="G14928" s="53">
        <f t="array" ref="G14928">SUM(IF(A14928=A$5:A14928,IF(C14928=C$5:C14928,1,0),0))</f>
        <v>36</v>
      </c>
    </row>
    <row r="14929" spans="1:7" x14ac:dyDescent="0.25">
      <c r="A14929" s="52">
        <v>2020</v>
      </c>
      <c r="B14929" s="53" t="str">
        <f t="shared" si="466"/>
        <v>2020_SC37</v>
      </c>
      <c r="C14929" t="s">
        <v>387</v>
      </c>
      <c r="D14929" t="s">
        <v>743</v>
      </c>
      <c r="E14929" s="53" t="str">
        <f t="shared" si="467"/>
        <v>2020_SCOCONEE</v>
      </c>
      <c r="F14929">
        <v>510400</v>
      </c>
      <c r="G14929" s="53">
        <f t="array" ref="G14929">SUM(IF(A14929=A$5:A14929,IF(C14929=C$5:C14929,1,0),0))</f>
        <v>37</v>
      </c>
    </row>
    <row r="14930" spans="1:7" x14ac:dyDescent="0.25">
      <c r="A14930" s="52">
        <v>2020</v>
      </c>
      <c r="B14930" s="53" t="str">
        <f t="shared" si="466"/>
        <v>2020_SC38</v>
      </c>
      <c r="C14930" t="s">
        <v>387</v>
      </c>
      <c r="D14930" t="s">
        <v>1686</v>
      </c>
      <c r="E14930" s="53" t="str">
        <f t="shared" si="467"/>
        <v>2020_SCORANGEBURG</v>
      </c>
      <c r="F14930">
        <v>510400</v>
      </c>
      <c r="G14930" s="53">
        <f t="array" ref="G14930">SUM(IF(A14930=A$5:A14930,IF(C14930=C$5:C14930,1,0),0))</f>
        <v>38</v>
      </c>
    </row>
    <row r="14931" spans="1:7" x14ac:dyDescent="0.25">
      <c r="A14931" s="52">
        <v>2020</v>
      </c>
      <c r="B14931" s="53" t="str">
        <f t="shared" si="466"/>
        <v>2020_SC39</v>
      </c>
      <c r="C14931" t="s">
        <v>387</v>
      </c>
      <c r="D14931" t="s">
        <v>474</v>
      </c>
      <c r="E14931" s="53" t="str">
        <f t="shared" si="467"/>
        <v>2020_SCPICKENS</v>
      </c>
      <c r="F14931">
        <v>510400</v>
      </c>
      <c r="G14931" s="53">
        <f t="array" ref="G14931">SUM(IF(A14931=A$5:A14931,IF(C14931=C$5:C14931,1,0),0))</f>
        <v>39</v>
      </c>
    </row>
    <row r="14932" spans="1:7" x14ac:dyDescent="0.25">
      <c r="A14932" s="52">
        <v>2020</v>
      </c>
      <c r="B14932" s="53" t="str">
        <f t="shared" si="466"/>
        <v>2020_SC40</v>
      </c>
      <c r="C14932" t="s">
        <v>387</v>
      </c>
      <c r="D14932" t="s">
        <v>845</v>
      </c>
      <c r="E14932" s="53" t="str">
        <f t="shared" si="467"/>
        <v>2020_SCRICHLAND</v>
      </c>
      <c r="F14932">
        <v>510400</v>
      </c>
      <c r="G14932" s="53">
        <f t="array" ref="G14932">SUM(IF(A14932=A$5:A14932,IF(C14932=C$5:C14932,1,0),0))</f>
        <v>40</v>
      </c>
    </row>
    <row r="14933" spans="1:7" x14ac:dyDescent="0.25">
      <c r="A14933" s="52">
        <v>2020</v>
      </c>
      <c r="B14933" s="53" t="str">
        <f t="shared" si="466"/>
        <v>2020_SC41</v>
      </c>
      <c r="C14933" t="s">
        <v>387</v>
      </c>
      <c r="D14933" t="s">
        <v>1687</v>
      </c>
      <c r="E14933" s="53" t="str">
        <f t="shared" si="467"/>
        <v>2020_SCSALUDA</v>
      </c>
      <c r="F14933">
        <v>510400</v>
      </c>
      <c r="G14933" s="53">
        <f t="array" ref="G14933">SUM(IF(A14933=A$5:A14933,IF(C14933=C$5:C14933,1,0),0))</f>
        <v>41</v>
      </c>
    </row>
    <row r="14934" spans="1:7" x14ac:dyDescent="0.25">
      <c r="A14934" s="52">
        <v>2020</v>
      </c>
      <c r="B14934" s="53" t="str">
        <f t="shared" si="466"/>
        <v>2020_SC42</v>
      </c>
      <c r="C14934" t="s">
        <v>387</v>
      </c>
      <c r="D14934" t="s">
        <v>1688</v>
      </c>
      <c r="E14934" s="53" t="str">
        <f t="shared" si="467"/>
        <v>2020_SCSPARTANBURG</v>
      </c>
      <c r="F14934">
        <v>510400</v>
      </c>
      <c r="G14934" s="53">
        <f t="array" ref="G14934">SUM(IF(A14934=A$5:A14934,IF(C14934=C$5:C14934,1,0),0))</f>
        <v>42</v>
      </c>
    </row>
    <row r="14935" spans="1:7" x14ac:dyDescent="0.25">
      <c r="A14935" s="52">
        <v>2020</v>
      </c>
      <c r="B14935" s="53" t="str">
        <f t="shared" si="466"/>
        <v>2020_SC43</v>
      </c>
      <c r="C14935" t="s">
        <v>387</v>
      </c>
      <c r="D14935" t="s">
        <v>479</v>
      </c>
      <c r="E14935" s="53" t="str">
        <f t="shared" si="467"/>
        <v>2020_SCSUMTER</v>
      </c>
      <c r="F14935">
        <v>510400</v>
      </c>
      <c r="G14935" s="53">
        <f t="array" ref="G14935">SUM(IF(A14935=A$5:A14935,IF(C14935=C$5:C14935,1,0),0))</f>
        <v>43</v>
      </c>
    </row>
    <row r="14936" spans="1:7" x14ac:dyDescent="0.25">
      <c r="A14936" s="52">
        <v>2020</v>
      </c>
      <c r="B14936" s="53" t="str">
        <f t="shared" si="466"/>
        <v>2020_SC44</v>
      </c>
      <c r="C14936" t="s">
        <v>387</v>
      </c>
      <c r="D14936" t="s">
        <v>258</v>
      </c>
      <c r="E14936" s="53" t="str">
        <f t="shared" si="467"/>
        <v>2020_SCUNION</v>
      </c>
      <c r="F14936">
        <v>510400</v>
      </c>
      <c r="G14936" s="53">
        <f t="array" ref="G14936">SUM(IF(A14936=A$5:A14936,IF(C14936=C$5:C14936,1,0),0))</f>
        <v>44</v>
      </c>
    </row>
    <row r="14937" spans="1:7" x14ac:dyDescent="0.25">
      <c r="A14937" s="52">
        <v>2020</v>
      </c>
      <c r="B14937" s="53" t="str">
        <f t="shared" si="466"/>
        <v>2020_SC45</v>
      </c>
      <c r="C14937" t="s">
        <v>387</v>
      </c>
      <c r="D14937" t="s">
        <v>355</v>
      </c>
      <c r="E14937" s="53" t="str">
        <f t="shared" si="467"/>
        <v>2020_SCWILLIAMSBURG</v>
      </c>
      <c r="F14937">
        <v>510400</v>
      </c>
      <c r="G14937" s="53">
        <f t="array" ref="G14937">SUM(IF(A14937=A$5:A14937,IF(C14937=C$5:C14937,1,0),0))</f>
        <v>45</v>
      </c>
    </row>
    <row r="14938" spans="1:7" x14ac:dyDescent="0.25">
      <c r="A14938" s="52">
        <v>2020</v>
      </c>
      <c r="B14938" s="53" t="str">
        <f t="shared" si="466"/>
        <v>2020_SC46</v>
      </c>
      <c r="C14938" t="s">
        <v>387</v>
      </c>
      <c r="D14938" t="s">
        <v>337</v>
      </c>
      <c r="E14938" s="53" t="str">
        <f t="shared" si="467"/>
        <v>2020_SCYORK</v>
      </c>
      <c r="F14938">
        <v>510400</v>
      </c>
      <c r="G14938" s="53">
        <f t="array" ref="G14938">SUM(IF(A14938=A$5:A14938,IF(C14938=C$5:C14938,1,0),0))</f>
        <v>46</v>
      </c>
    </row>
    <row r="14939" spans="1:7" x14ac:dyDescent="0.25">
      <c r="A14939" s="52">
        <v>2020</v>
      </c>
      <c r="B14939" s="53" t="str">
        <f t="shared" si="466"/>
        <v>2020_SD1</v>
      </c>
      <c r="C14939" t="s">
        <v>388</v>
      </c>
      <c r="D14939" t="s">
        <v>1689</v>
      </c>
      <c r="E14939" s="53" t="str">
        <f t="shared" si="467"/>
        <v>2020_SDAURORA</v>
      </c>
      <c r="F14939">
        <v>510400</v>
      </c>
      <c r="G14939" s="53">
        <f t="array" ref="G14939">SUM(IF(A14939=A$5:A14939,IF(C14939=C$5:C14939,1,0),0))</f>
        <v>1</v>
      </c>
    </row>
    <row r="14940" spans="1:7" x14ac:dyDescent="0.25">
      <c r="A14940" s="52">
        <v>2020</v>
      </c>
      <c r="B14940" s="53" t="str">
        <f t="shared" si="466"/>
        <v>2020_SD2</v>
      </c>
      <c r="C14940" t="s">
        <v>388</v>
      </c>
      <c r="D14940" t="s">
        <v>1690</v>
      </c>
      <c r="E14940" s="53" t="str">
        <f t="shared" si="467"/>
        <v>2020_SDBEADLE</v>
      </c>
      <c r="F14940">
        <v>510400</v>
      </c>
      <c r="G14940" s="53">
        <f t="array" ref="G14940">SUM(IF(A14940=A$5:A14940,IF(C14940=C$5:C14940,1,0),0))</f>
        <v>2</v>
      </c>
    </row>
    <row r="14941" spans="1:7" x14ac:dyDescent="0.25">
      <c r="A14941" s="52">
        <v>2020</v>
      </c>
      <c r="B14941" s="53" t="str">
        <f t="shared" si="466"/>
        <v>2020_SD3</v>
      </c>
      <c r="C14941" t="s">
        <v>388</v>
      </c>
      <c r="D14941" t="s">
        <v>1691</v>
      </c>
      <c r="E14941" s="53" t="str">
        <f t="shared" si="467"/>
        <v>2020_SDBENNETT</v>
      </c>
      <c r="F14941">
        <v>510400</v>
      </c>
      <c r="G14941" s="53">
        <f t="array" ref="G14941">SUM(IF(A14941=A$5:A14941,IF(C14941=C$5:C14941,1,0),0))</f>
        <v>3</v>
      </c>
    </row>
    <row r="14942" spans="1:7" x14ac:dyDescent="0.25">
      <c r="A14942" s="52">
        <v>2020</v>
      </c>
      <c r="B14942" s="53" t="str">
        <f t="shared" si="466"/>
        <v>2020_SD4</v>
      </c>
      <c r="C14942" t="s">
        <v>388</v>
      </c>
      <c r="D14942" t="s">
        <v>1692</v>
      </c>
      <c r="E14942" s="53" t="str">
        <f t="shared" si="467"/>
        <v>2020_SDBON HOMME</v>
      </c>
      <c r="F14942">
        <v>510400</v>
      </c>
      <c r="G14942" s="53">
        <f t="array" ref="G14942">SUM(IF(A14942=A$5:A14942,IF(C14942=C$5:C14942,1,0),0))</f>
        <v>4</v>
      </c>
    </row>
    <row r="14943" spans="1:7" x14ac:dyDescent="0.25">
      <c r="A14943" s="52">
        <v>2020</v>
      </c>
      <c r="B14943" s="53" t="str">
        <f t="shared" si="466"/>
        <v>2020_SD5</v>
      </c>
      <c r="C14943" t="s">
        <v>388</v>
      </c>
      <c r="D14943" t="s">
        <v>1693</v>
      </c>
      <c r="E14943" s="53" t="str">
        <f t="shared" si="467"/>
        <v>2020_SDBROOKINGS</v>
      </c>
      <c r="F14943">
        <v>510400</v>
      </c>
      <c r="G14943" s="53">
        <f t="array" ref="G14943">SUM(IF(A14943=A$5:A14943,IF(C14943=C$5:C14943,1,0),0))</f>
        <v>5</v>
      </c>
    </row>
    <row r="14944" spans="1:7" x14ac:dyDescent="0.25">
      <c r="A14944" s="52">
        <v>2020</v>
      </c>
      <c r="B14944" s="53" t="str">
        <f t="shared" si="466"/>
        <v>2020_SD6</v>
      </c>
      <c r="C14944" t="s">
        <v>388</v>
      </c>
      <c r="D14944" t="s">
        <v>808</v>
      </c>
      <c r="E14944" s="53" t="str">
        <f t="shared" si="467"/>
        <v>2020_SDBROWN</v>
      </c>
      <c r="F14944">
        <v>510400</v>
      </c>
      <c r="G14944" s="53">
        <f t="array" ref="G14944">SUM(IF(A14944=A$5:A14944,IF(C14944=C$5:C14944,1,0),0))</f>
        <v>6</v>
      </c>
    </row>
    <row r="14945" spans="1:7" x14ac:dyDescent="0.25">
      <c r="A14945" s="52">
        <v>2020</v>
      </c>
      <c r="B14945" s="53" t="str">
        <f t="shared" si="466"/>
        <v>2020_SD7</v>
      </c>
      <c r="C14945" t="s">
        <v>388</v>
      </c>
      <c r="D14945" t="s">
        <v>1694</v>
      </c>
      <c r="E14945" s="53" t="str">
        <f t="shared" si="467"/>
        <v>2020_SDBRULE</v>
      </c>
      <c r="F14945">
        <v>510400</v>
      </c>
      <c r="G14945" s="53">
        <f t="array" ref="G14945">SUM(IF(A14945=A$5:A14945,IF(C14945=C$5:C14945,1,0),0))</f>
        <v>7</v>
      </c>
    </row>
    <row r="14946" spans="1:7" x14ac:dyDescent="0.25">
      <c r="A14946" s="52">
        <v>2020</v>
      </c>
      <c r="B14946" s="53" t="str">
        <f t="shared" ref="B14946:B15009" si="468">A14946&amp;"_"&amp;C14946&amp;G14946</f>
        <v>2020_SD8</v>
      </c>
      <c r="C14946" t="s">
        <v>388</v>
      </c>
      <c r="D14946" t="s">
        <v>1354</v>
      </c>
      <c r="E14946" s="53" t="str">
        <f t="shared" si="467"/>
        <v>2020_SDBUFFALO</v>
      </c>
      <c r="F14946">
        <v>510400</v>
      </c>
      <c r="G14946" s="53">
        <f t="array" ref="G14946">SUM(IF(A14946=A$5:A14946,IF(C14946=C$5:C14946,1,0),0))</f>
        <v>8</v>
      </c>
    </row>
    <row r="14947" spans="1:7" x14ac:dyDescent="0.25">
      <c r="A14947" s="52">
        <v>2020</v>
      </c>
      <c r="B14947" s="53" t="str">
        <f t="shared" si="468"/>
        <v>2020_SD9</v>
      </c>
      <c r="C14947" t="s">
        <v>388</v>
      </c>
      <c r="D14947" t="s">
        <v>552</v>
      </c>
      <c r="E14947" s="53" t="str">
        <f t="shared" si="467"/>
        <v>2020_SDBUTTE</v>
      </c>
      <c r="F14947">
        <v>510400</v>
      </c>
      <c r="G14947" s="53">
        <f t="array" ref="G14947">SUM(IF(A14947=A$5:A14947,IF(C14947=C$5:C14947,1,0),0))</f>
        <v>9</v>
      </c>
    </row>
    <row r="14948" spans="1:7" x14ac:dyDescent="0.25">
      <c r="A14948" s="52">
        <v>2020</v>
      </c>
      <c r="B14948" s="53" t="str">
        <f t="shared" si="468"/>
        <v>2020_SD10</v>
      </c>
      <c r="C14948" t="s">
        <v>388</v>
      </c>
      <c r="D14948" t="s">
        <v>1013</v>
      </c>
      <c r="E14948" s="53" t="str">
        <f t="shared" si="467"/>
        <v>2020_SDCAMPBELL</v>
      </c>
      <c r="F14948">
        <v>510400</v>
      </c>
      <c r="G14948" s="53">
        <f t="array" ref="G14948">SUM(IF(A14948=A$5:A14948,IF(C14948=C$5:C14948,1,0),0))</f>
        <v>10</v>
      </c>
    </row>
    <row r="14949" spans="1:7" x14ac:dyDescent="0.25">
      <c r="A14949" s="52">
        <v>2020</v>
      </c>
      <c r="B14949" s="53" t="str">
        <f t="shared" si="468"/>
        <v>2020_SD11</v>
      </c>
      <c r="C14949" t="s">
        <v>388</v>
      </c>
      <c r="D14949" t="s">
        <v>1695</v>
      </c>
      <c r="E14949" s="53" t="str">
        <f t="shared" si="467"/>
        <v>2020_SDCHARLES MIX</v>
      </c>
      <c r="F14949">
        <v>510400</v>
      </c>
      <c r="G14949" s="53">
        <f t="array" ref="G14949">SUM(IF(A14949=A$5:A14949,IF(C14949=C$5:C14949,1,0),0))</f>
        <v>11</v>
      </c>
    </row>
    <row r="14950" spans="1:7" x14ac:dyDescent="0.25">
      <c r="A14950" s="52">
        <v>2020</v>
      </c>
      <c r="B14950" s="53" t="str">
        <f t="shared" si="468"/>
        <v>2020_SD12</v>
      </c>
      <c r="C14950" t="s">
        <v>388</v>
      </c>
      <c r="D14950" t="s">
        <v>507</v>
      </c>
      <c r="E14950" s="53" t="str">
        <f t="shared" si="467"/>
        <v>2020_SDCLARK</v>
      </c>
      <c r="F14950">
        <v>510400</v>
      </c>
      <c r="G14950" s="53">
        <f t="array" ref="G14950">SUM(IF(A14950=A$5:A14950,IF(C14950=C$5:C14950,1,0),0))</f>
        <v>12</v>
      </c>
    </row>
    <row r="14951" spans="1:7" x14ac:dyDescent="0.25">
      <c r="A14951" s="52">
        <v>2020</v>
      </c>
      <c r="B14951" s="53" t="str">
        <f t="shared" si="468"/>
        <v>2020_SD13</v>
      </c>
      <c r="C14951" t="s">
        <v>388</v>
      </c>
      <c r="D14951" t="s">
        <v>439</v>
      </c>
      <c r="E14951" s="53" t="str">
        <f t="shared" si="467"/>
        <v>2020_SDCLAY</v>
      </c>
      <c r="F14951">
        <v>510400</v>
      </c>
      <c r="G14951" s="53">
        <f t="array" ref="G14951">SUM(IF(A14951=A$5:A14951,IF(C14951=C$5:C14951,1,0),0))</f>
        <v>13</v>
      </c>
    </row>
    <row r="14952" spans="1:7" x14ac:dyDescent="0.25">
      <c r="A14952" s="52">
        <v>2020</v>
      </c>
      <c r="B14952" s="53" t="str">
        <f t="shared" si="468"/>
        <v>2020_SD14</v>
      </c>
      <c r="C14952" t="s">
        <v>388</v>
      </c>
      <c r="D14952" t="s">
        <v>1696</v>
      </c>
      <c r="E14952" s="53" t="str">
        <f t="shared" si="467"/>
        <v>2020_SDCODINGTON</v>
      </c>
      <c r="F14952">
        <v>510400</v>
      </c>
      <c r="G14952" s="53">
        <f t="array" ref="G14952">SUM(IF(A14952=A$5:A14952,IF(C14952=C$5:C14952,1,0),0))</f>
        <v>14</v>
      </c>
    </row>
    <row r="14953" spans="1:7" x14ac:dyDescent="0.25">
      <c r="A14953" s="52">
        <v>2020</v>
      </c>
      <c r="B14953" s="53" t="str">
        <f t="shared" si="468"/>
        <v>2020_SD15</v>
      </c>
      <c r="C14953" t="s">
        <v>388</v>
      </c>
      <c r="D14953" t="s">
        <v>1697</v>
      </c>
      <c r="E14953" s="53" t="str">
        <f t="shared" si="467"/>
        <v>2020_SDCORSON</v>
      </c>
      <c r="F14953">
        <v>510400</v>
      </c>
      <c r="G14953" s="53">
        <f t="array" ref="G14953">SUM(IF(A14953=A$5:A14953,IF(C14953=C$5:C14953,1,0),0))</f>
        <v>15</v>
      </c>
    </row>
    <row r="14954" spans="1:7" x14ac:dyDescent="0.25">
      <c r="A14954" s="52">
        <v>2020</v>
      </c>
      <c r="B14954" s="53" t="str">
        <f t="shared" si="468"/>
        <v>2020_SD16</v>
      </c>
      <c r="C14954" t="s">
        <v>388</v>
      </c>
      <c r="D14954" t="s">
        <v>592</v>
      </c>
      <c r="E14954" s="53" t="str">
        <f t="shared" si="467"/>
        <v>2020_SDCUSTER</v>
      </c>
      <c r="F14954">
        <v>510400</v>
      </c>
      <c r="G14954" s="53">
        <f t="array" ref="G14954">SUM(IF(A14954=A$5:A14954,IF(C14954=C$5:C14954,1,0),0))</f>
        <v>16</v>
      </c>
    </row>
    <row r="14955" spans="1:7" x14ac:dyDescent="0.25">
      <c r="A14955" s="52">
        <v>2020</v>
      </c>
      <c r="B14955" s="53" t="str">
        <f t="shared" si="468"/>
        <v>2020_SD17</v>
      </c>
      <c r="C14955" t="s">
        <v>388</v>
      </c>
      <c r="D14955" t="s">
        <v>1698</v>
      </c>
      <c r="E14955" s="53" t="str">
        <f t="shared" si="467"/>
        <v>2020_SDDAVISON</v>
      </c>
      <c r="F14955">
        <v>510400</v>
      </c>
      <c r="G14955" s="53">
        <f t="array" ref="G14955">SUM(IF(A14955=A$5:A14955,IF(C14955=C$5:C14955,1,0),0))</f>
        <v>17</v>
      </c>
    </row>
    <row r="14956" spans="1:7" x14ac:dyDescent="0.25">
      <c r="A14956" s="52">
        <v>2020</v>
      </c>
      <c r="B14956" s="53" t="str">
        <f t="shared" si="468"/>
        <v>2020_SD18</v>
      </c>
      <c r="C14956" t="s">
        <v>388</v>
      </c>
      <c r="D14956" t="s">
        <v>1699</v>
      </c>
      <c r="E14956" s="53" t="str">
        <f t="shared" si="467"/>
        <v>2020_SDDAY</v>
      </c>
      <c r="F14956">
        <v>510400</v>
      </c>
      <c r="G14956" s="53">
        <f t="array" ref="G14956">SUM(IF(A14956=A$5:A14956,IF(C14956=C$5:C14956,1,0),0))</f>
        <v>18</v>
      </c>
    </row>
    <row r="14957" spans="1:7" x14ac:dyDescent="0.25">
      <c r="A14957" s="52">
        <v>2020</v>
      </c>
      <c r="B14957" s="53" t="str">
        <f t="shared" si="468"/>
        <v>2020_SD19</v>
      </c>
      <c r="C14957" t="s">
        <v>388</v>
      </c>
      <c r="D14957" t="s">
        <v>1360</v>
      </c>
      <c r="E14957" s="53" t="str">
        <f t="shared" si="467"/>
        <v>2020_SDDEUEL</v>
      </c>
      <c r="F14957">
        <v>510400</v>
      </c>
      <c r="G14957" s="53">
        <f t="array" ref="G14957">SUM(IF(A14957=A$5:A14957,IF(C14957=C$5:C14957,1,0),0))</f>
        <v>19</v>
      </c>
    </row>
    <row r="14958" spans="1:7" x14ac:dyDescent="0.25">
      <c r="A14958" s="52">
        <v>2020</v>
      </c>
      <c r="B14958" s="53" t="str">
        <f t="shared" si="468"/>
        <v>2020_SD20</v>
      </c>
      <c r="C14958" t="s">
        <v>388</v>
      </c>
      <c r="D14958" t="s">
        <v>1588</v>
      </c>
      <c r="E14958" s="53" t="str">
        <f t="shared" si="467"/>
        <v>2020_SDDEWEY</v>
      </c>
      <c r="F14958">
        <v>510400</v>
      </c>
      <c r="G14958" s="53">
        <f t="array" ref="G14958">SUM(IF(A14958=A$5:A14958,IF(C14958=C$5:C14958,1,0),0))</f>
        <v>20</v>
      </c>
    </row>
    <row r="14959" spans="1:7" x14ac:dyDescent="0.25">
      <c r="A14959" s="52">
        <v>2020</v>
      </c>
      <c r="B14959" s="53" t="str">
        <f t="shared" si="468"/>
        <v>2020_SD21</v>
      </c>
      <c r="C14959" t="s">
        <v>388</v>
      </c>
      <c r="D14959" t="s">
        <v>190</v>
      </c>
      <c r="E14959" s="53" t="str">
        <f t="shared" si="467"/>
        <v>2020_SDDOUGLAS</v>
      </c>
      <c r="F14959">
        <v>510400</v>
      </c>
      <c r="G14959" s="53">
        <f t="array" ref="G14959">SUM(IF(A14959=A$5:A14959,IF(C14959=C$5:C14959,1,0),0))</f>
        <v>21</v>
      </c>
    </row>
    <row r="14960" spans="1:7" x14ac:dyDescent="0.25">
      <c r="A14960" s="52">
        <v>2020</v>
      </c>
      <c r="B14960" s="53" t="str">
        <f t="shared" si="468"/>
        <v>2020_SD22</v>
      </c>
      <c r="C14960" t="s">
        <v>388</v>
      </c>
      <c r="D14960" t="s">
        <v>1700</v>
      </c>
      <c r="E14960" s="53" t="str">
        <f t="shared" si="467"/>
        <v>2020_SDEDMUNDS</v>
      </c>
      <c r="F14960">
        <v>510400</v>
      </c>
      <c r="G14960" s="53">
        <f t="array" ref="G14960">SUM(IF(A14960=A$5:A14960,IF(C14960=C$5:C14960,1,0),0))</f>
        <v>22</v>
      </c>
    </row>
    <row r="14961" spans="1:7" x14ac:dyDescent="0.25">
      <c r="A14961" s="52">
        <v>2020</v>
      </c>
      <c r="B14961" s="53" t="str">
        <f t="shared" si="468"/>
        <v>2020_SD23</v>
      </c>
      <c r="C14961" t="s">
        <v>388</v>
      </c>
      <c r="D14961" t="s">
        <v>1701</v>
      </c>
      <c r="E14961" s="53" t="str">
        <f t="shared" si="467"/>
        <v>2020_SDFALL RIVER</v>
      </c>
      <c r="F14961">
        <v>510400</v>
      </c>
      <c r="G14961" s="53">
        <f t="array" ref="G14961">SUM(IF(A14961=A$5:A14961,IF(C14961=C$5:C14961,1,0),0))</f>
        <v>23</v>
      </c>
    </row>
    <row r="14962" spans="1:7" x14ac:dyDescent="0.25">
      <c r="A14962" s="52">
        <v>2020</v>
      </c>
      <c r="B14962" s="53" t="str">
        <f t="shared" si="468"/>
        <v>2020_SD24</v>
      </c>
      <c r="C14962" t="s">
        <v>388</v>
      </c>
      <c r="D14962" t="s">
        <v>1702</v>
      </c>
      <c r="E14962" s="53" t="str">
        <f t="shared" si="467"/>
        <v>2020_SDFAULK</v>
      </c>
      <c r="F14962">
        <v>510400</v>
      </c>
      <c r="G14962" s="53">
        <f t="array" ref="G14962">SUM(IF(A14962=A$5:A14962,IF(C14962=C$5:C14962,1,0),0))</f>
        <v>24</v>
      </c>
    </row>
    <row r="14963" spans="1:7" x14ac:dyDescent="0.25">
      <c r="A14963" s="52">
        <v>2020</v>
      </c>
      <c r="B14963" s="53" t="str">
        <f t="shared" si="468"/>
        <v>2020_SD25</v>
      </c>
      <c r="C14963" t="s">
        <v>388</v>
      </c>
      <c r="D14963" t="s">
        <v>520</v>
      </c>
      <c r="E14963" s="53" t="str">
        <f t="shared" si="467"/>
        <v>2020_SDGRANT</v>
      </c>
      <c r="F14963">
        <v>510400</v>
      </c>
      <c r="G14963" s="53">
        <f t="array" ref="G14963">SUM(IF(A14963=A$5:A14963,IF(C14963=C$5:C14963,1,0),0))</f>
        <v>25</v>
      </c>
    </row>
    <row r="14964" spans="1:7" x14ac:dyDescent="0.25">
      <c r="A14964" s="52">
        <v>2020</v>
      </c>
      <c r="B14964" s="53" t="str">
        <f t="shared" si="468"/>
        <v>2020_SD26</v>
      </c>
      <c r="C14964" t="s">
        <v>388</v>
      </c>
      <c r="D14964" t="s">
        <v>1703</v>
      </c>
      <c r="E14964" s="53" t="str">
        <f t="shared" si="467"/>
        <v>2020_SDGREGORY</v>
      </c>
      <c r="F14964">
        <v>510400</v>
      </c>
      <c r="G14964" s="53">
        <f t="array" ref="G14964">SUM(IF(A14964=A$5:A14964,IF(C14964=C$5:C14964,1,0),0))</f>
        <v>26</v>
      </c>
    </row>
    <row r="14965" spans="1:7" x14ac:dyDescent="0.25">
      <c r="A14965" s="52">
        <v>2020</v>
      </c>
      <c r="B14965" s="53" t="str">
        <f t="shared" si="468"/>
        <v>2020_SD27</v>
      </c>
      <c r="C14965" t="s">
        <v>388</v>
      </c>
      <c r="D14965" t="s">
        <v>1704</v>
      </c>
      <c r="E14965" s="53" t="str">
        <f t="shared" si="467"/>
        <v>2020_SDHAAKON</v>
      </c>
      <c r="F14965">
        <v>510400</v>
      </c>
      <c r="G14965" s="53">
        <f t="array" ref="G14965">SUM(IF(A14965=A$5:A14965,IF(C14965=C$5:C14965,1,0),0))</f>
        <v>27</v>
      </c>
    </row>
    <row r="14966" spans="1:7" x14ac:dyDescent="0.25">
      <c r="A14966" s="52">
        <v>2020</v>
      </c>
      <c r="B14966" s="53" t="str">
        <f t="shared" si="468"/>
        <v>2020_SD28</v>
      </c>
      <c r="C14966" t="s">
        <v>388</v>
      </c>
      <c r="D14966" t="s">
        <v>1705</v>
      </c>
      <c r="E14966" s="53" t="str">
        <f t="shared" si="467"/>
        <v>2020_SDHAMLIN</v>
      </c>
      <c r="F14966">
        <v>510400</v>
      </c>
      <c r="G14966" s="53">
        <f t="array" ref="G14966">SUM(IF(A14966=A$5:A14966,IF(C14966=C$5:C14966,1,0),0))</f>
        <v>28</v>
      </c>
    </row>
    <row r="14967" spans="1:7" x14ac:dyDescent="0.25">
      <c r="A14967" s="52">
        <v>2020</v>
      </c>
      <c r="B14967" s="53" t="str">
        <f t="shared" si="468"/>
        <v>2020_SD29</v>
      </c>
      <c r="C14967" t="s">
        <v>388</v>
      </c>
      <c r="D14967" t="s">
        <v>1706</v>
      </c>
      <c r="E14967" s="53" t="str">
        <f t="shared" si="467"/>
        <v>2020_SDHAND</v>
      </c>
      <c r="F14967">
        <v>510400</v>
      </c>
      <c r="G14967" s="53">
        <f t="array" ref="G14967">SUM(IF(A14967=A$5:A14967,IF(C14967=C$5:C14967,1,0),0))</f>
        <v>29</v>
      </c>
    </row>
    <row r="14968" spans="1:7" x14ac:dyDescent="0.25">
      <c r="A14968" s="52">
        <v>2020</v>
      </c>
      <c r="B14968" s="53" t="str">
        <f t="shared" si="468"/>
        <v>2020_SD30</v>
      </c>
      <c r="C14968" t="s">
        <v>388</v>
      </c>
      <c r="D14968" t="s">
        <v>1707</v>
      </c>
      <c r="E14968" s="53" t="str">
        <f t="shared" si="467"/>
        <v>2020_SDHANSON</v>
      </c>
      <c r="F14968">
        <v>510400</v>
      </c>
      <c r="G14968" s="53">
        <f t="array" ref="G14968">SUM(IF(A14968=A$5:A14968,IF(C14968=C$5:C14968,1,0),0))</f>
        <v>30</v>
      </c>
    </row>
    <row r="14969" spans="1:7" x14ac:dyDescent="0.25">
      <c r="A14969" s="52">
        <v>2020</v>
      </c>
      <c r="B14969" s="53" t="str">
        <f t="shared" si="468"/>
        <v>2020_SD31</v>
      </c>
      <c r="C14969" t="s">
        <v>388</v>
      </c>
      <c r="D14969" t="s">
        <v>1418</v>
      </c>
      <c r="E14969" s="53" t="str">
        <f t="shared" si="467"/>
        <v>2020_SDHARDING</v>
      </c>
      <c r="F14969">
        <v>510400</v>
      </c>
      <c r="G14969" s="53">
        <f t="array" ref="G14969">SUM(IF(A14969=A$5:A14969,IF(C14969=C$5:C14969,1,0),0))</f>
        <v>31</v>
      </c>
    </row>
    <row r="14970" spans="1:7" x14ac:dyDescent="0.25">
      <c r="A14970" s="52">
        <v>2020</v>
      </c>
      <c r="B14970" s="53" t="str">
        <f t="shared" si="468"/>
        <v>2020_SD32</v>
      </c>
      <c r="C14970" t="s">
        <v>388</v>
      </c>
      <c r="D14970" t="s">
        <v>1592</v>
      </c>
      <c r="E14970" s="53" t="str">
        <f t="shared" si="467"/>
        <v>2020_SDHUGHES</v>
      </c>
      <c r="F14970">
        <v>510400</v>
      </c>
      <c r="G14970" s="53">
        <f t="array" ref="G14970">SUM(IF(A14970=A$5:A14970,IF(C14970=C$5:C14970,1,0),0))</f>
        <v>32</v>
      </c>
    </row>
    <row r="14971" spans="1:7" x14ac:dyDescent="0.25">
      <c r="A14971" s="52">
        <v>2020</v>
      </c>
      <c r="B14971" s="53" t="str">
        <f t="shared" si="468"/>
        <v>2020_SD33</v>
      </c>
      <c r="C14971" t="s">
        <v>388</v>
      </c>
      <c r="D14971" t="s">
        <v>1708</v>
      </c>
      <c r="E14971" s="53" t="str">
        <f t="shared" si="467"/>
        <v>2020_SDHUTCHINSON</v>
      </c>
      <c r="F14971">
        <v>510400</v>
      </c>
      <c r="G14971" s="53">
        <f t="array" ref="G14971">SUM(IF(A14971=A$5:A14971,IF(C14971=C$5:C14971,1,0),0))</f>
        <v>33</v>
      </c>
    </row>
    <row r="14972" spans="1:7" x14ac:dyDescent="0.25">
      <c r="A14972" s="52">
        <v>2020</v>
      </c>
      <c r="B14972" s="53" t="str">
        <f t="shared" si="468"/>
        <v>2020_SD34</v>
      </c>
      <c r="C14972" t="s">
        <v>388</v>
      </c>
      <c r="D14972" t="s">
        <v>273</v>
      </c>
      <c r="E14972" s="53" t="str">
        <f t="shared" si="467"/>
        <v>2020_SDHYDE</v>
      </c>
      <c r="F14972">
        <v>510400</v>
      </c>
      <c r="G14972" s="53">
        <f t="array" ref="G14972">SUM(IF(A14972=A$5:A14972,IF(C14972=C$5:C14972,1,0),0))</f>
        <v>34</v>
      </c>
    </row>
    <row r="14973" spans="1:7" x14ac:dyDescent="0.25">
      <c r="A14973" s="52">
        <v>2020</v>
      </c>
      <c r="B14973" s="53" t="str">
        <f t="shared" si="468"/>
        <v>2020_SD35</v>
      </c>
      <c r="C14973" t="s">
        <v>388</v>
      </c>
      <c r="D14973" t="s">
        <v>460</v>
      </c>
      <c r="E14973" s="53" t="str">
        <f t="shared" si="467"/>
        <v>2020_SDJACKSON</v>
      </c>
      <c r="F14973">
        <v>510400</v>
      </c>
      <c r="G14973" s="53">
        <f t="array" ref="G14973">SUM(IF(A14973=A$5:A14973,IF(C14973=C$5:C14973,1,0),0))</f>
        <v>35</v>
      </c>
    </row>
    <row r="14974" spans="1:7" x14ac:dyDescent="0.25">
      <c r="A14974" s="52">
        <v>2020</v>
      </c>
      <c r="B14974" s="53" t="str">
        <f t="shared" si="468"/>
        <v>2020_SD36</v>
      </c>
      <c r="C14974" t="s">
        <v>388</v>
      </c>
      <c r="D14974" t="s">
        <v>1709</v>
      </c>
      <c r="E14974" s="53" t="str">
        <f t="shared" si="467"/>
        <v>2020_SDJERAULD</v>
      </c>
      <c r="F14974">
        <v>510400</v>
      </c>
      <c r="G14974" s="53">
        <f t="array" ref="G14974">SUM(IF(A14974=A$5:A14974,IF(C14974=C$5:C14974,1,0),0))</f>
        <v>36</v>
      </c>
    </row>
    <row r="14975" spans="1:7" x14ac:dyDescent="0.25">
      <c r="A14975" s="52">
        <v>2020</v>
      </c>
      <c r="B14975" s="53" t="str">
        <f t="shared" si="468"/>
        <v>2020_SD37</v>
      </c>
      <c r="C14975" t="s">
        <v>388</v>
      </c>
      <c r="D14975" t="s">
        <v>732</v>
      </c>
      <c r="E14975" s="53" t="str">
        <f t="shared" si="467"/>
        <v>2020_SDJONES</v>
      </c>
      <c r="F14975">
        <v>510400</v>
      </c>
      <c r="G14975" s="53">
        <f t="array" ref="G14975">SUM(IF(A14975=A$5:A14975,IF(C14975=C$5:C14975,1,0),0))</f>
        <v>37</v>
      </c>
    </row>
    <row r="14976" spans="1:7" x14ac:dyDescent="0.25">
      <c r="A14976" s="52">
        <v>2020</v>
      </c>
      <c r="B14976" s="53" t="str">
        <f t="shared" si="468"/>
        <v>2020_SD38</v>
      </c>
      <c r="C14976" t="s">
        <v>388</v>
      </c>
      <c r="D14976" t="s">
        <v>1710</v>
      </c>
      <c r="E14976" s="53" t="str">
        <f t="shared" si="467"/>
        <v>2020_SDKINGSBURY</v>
      </c>
      <c r="F14976">
        <v>510400</v>
      </c>
      <c r="G14976" s="53">
        <f t="array" ref="G14976">SUM(IF(A14976=A$5:A14976,IF(C14976=C$5:C14976,1,0),0))</f>
        <v>38</v>
      </c>
    </row>
    <row r="14977" spans="1:7" x14ac:dyDescent="0.25">
      <c r="A14977" s="52">
        <v>2020</v>
      </c>
      <c r="B14977" s="53" t="str">
        <f t="shared" si="468"/>
        <v>2020_SD39</v>
      </c>
      <c r="C14977" t="s">
        <v>388</v>
      </c>
      <c r="D14977" t="s">
        <v>197</v>
      </c>
      <c r="E14977" s="53" t="str">
        <f t="shared" si="467"/>
        <v>2020_SDLAKE</v>
      </c>
      <c r="F14977">
        <v>510400</v>
      </c>
      <c r="G14977" s="53">
        <f t="array" ref="G14977">SUM(IF(A14977=A$5:A14977,IF(C14977=C$5:C14977,1,0),0))</f>
        <v>39</v>
      </c>
    </row>
    <row r="14978" spans="1:7" x14ac:dyDescent="0.25">
      <c r="A14978" s="52">
        <v>2020</v>
      </c>
      <c r="B14978" s="53" t="str">
        <f t="shared" si="468"/>
        <v>2020_SD40</v>
      </c>
      <c r="C14978" t="s">
        <v>388</v>
      </c>
      <c r="D14978" t="s">
        <v>463</v>
      </c>
      <c r="E14978" s="53" t="str">
        <f t="shared" si="467"/>
        <v>2020_SDLAWRENCE</v>
      </c>
      <c r="F14978">
        <v>510400</v>
      </c>
      <c r="G14978" s="53">
        <f t="array" ref="G14978">SUM(IF(A14978=A$5:A14978,IF(C14978=C$5:C14978,1,0),0))</f>
        <v>40</v>
      </c>
    </row>
    <row r="14979" spans="1:7" x14ac:dyDescent="0.25">
      <c r="A14979" s="52">
        <v>2020</v>
      </c>
      <c r="B14979" s="53" t="str">
        <f t="shared" si="468"/>
        <v>2020_SD41</v>
      </c>
      <c r="C14979" t="s">
        <v>388</v>
      </c>
      <c r="D14979" t="s">
        <v>221</v>
      </c>
      <c r="E14979" s="53" t="str">
        <f t="shared" si="467"/>
        <v>2020_SDLINCOLN</v>
      </c>
      <c r="F14979">
        <v>510400</v>
      </c>
      <c r="G14979" s="53">
        <f t="array" ref="G14979">SUM(IF(A14979=A$5:A14979,IF(C14979=C$5:C14979,1,0),0))</f>
        <v>41</v>
      </c>
    </row>
    <row r="14980" spans="1:7" x14ac:dyDescent="0.25">
      <c r="A14980" s="52">
        <v>2020</v>
      </c>
      <c r="B14980" s="53" t="str">
        <f t="shared" si="468"/>
        <v>2020_SD42</v>
      </c>
      <c r="C14980" t="s">
        <v>388</v>
      </c>
      <c r="D14980" t="s">
        <v>1711</v>
      </c>
      <c r="E14980" s="53" t="str">
        <f t="shared" si="467"/>
        <v>2020_SDLYMAN</v>
      </c>
      <c r="F14980">
        <v>510400</v>
      </c>
      <c r="G14980" s="53">
        <f t="array" ref="G14980">SUM(IF(A14980=A$5:A14980,IF(C14980=C$5:C14980,1,0),0))</f>
        <v>42</v>
      </c>
    </row>
    <row r="14981" spans="1:7" x14ac:dyDescent="0.25">
      <c r="A14981" s="52">
        <v>2020</v>
      </c>
      <c r="B14981" s="53" t="str">
        <f t="shared" si="468"/>
        <v>2020_SD43</v>
      </c>
      <c r="C14981" t="s">
        <v>388</v>
      </c>
      <c r="D14981" t="s">
        <v>1712</v>
      </c>
      <c r="E14981" s="53" t="str">
        <f t="shared" si="467"/>
        <v>2020_SDMCCOOK</v>
      </c>
      <c r="F14981">
        <v>510400</v>
      </c>
      <c r="G14981" s="53">
        <f t="array" ref="G14981">SUM(IF(A14981=A$5:A14981,IF(C14981=C$5:C14981,1,0),0))</f>
        <v>43</v>
      </c>
    </row>
    <row r="14982" spans="1:7" x14ac:dyDescent="0.25">
      <c r="A14982" s="52">
        <v>2020</v>
      </c>
      <c r="B14982" s="53" t="str">
        <f t="shared" si="468"/>
        <v>2020_SD44</v>
      </c>
      <c r="C14982" t="s">
        <v>388</v>
      </c>
      <c r="D14982" t="s">
        <v>970</v>
      </c>
      <c r="E14982" s="53" t="str">
        <f t="shared" ref="E14982:E15045" si="469">A14982&amp;"_"&amp;C14982&amp;D14982</f>
        <v>2020_SDMCPHERSON</v>
      </c>
      <c r="F14982">
        <v>510400</v>
      </c>
      <c r="G14982" s="53">
        <f t="array" ref="G14982">SUM(IF(A14982=A$5:A14982,IF(C14982=C$5:C14982,1,0),0))</f>
        <v>44</v>
      </c>
    </row>
    <row r="14983" spans="1:7" x14ac:dyDescent="0.25">
      <c r="A14983" s="52">
        <v>2020</v>
      </c>
      <c r="B14983" s="53" t="str">
        <f t="shared" si="468"/>
        <v>2020_SD45</v>
      </c>
      <c r="C14983" t="s">
        <v>388</v>
      </c>
      <c r="D14983" t="s">
        <v>470</v>
      </c>
      <c r="E14983" s="53" t="str">
        <f t="shared" si="469"/>
        <v>2020_SDMARSHALL</v>
      </c>
      <c r="F14983">
        <v>510400</v>
      </c>
      <c r="G14983" s="53">
        <f t="array" ref="G14983">SUM(IF(A14983=A$5:A14983,IF(C14983=C$5:C14983,1,0),0))</f>
        <v>45</v>
      </c>
    </row>
    <row r="14984" spans="1:7" x14ac:dyDescent="0.25">
      <c r="A14984" s="52">
        <v>2020</v>
      </c>
      <c r="B14984" s="53" t="str">
        <f t="shared" si="468"/>
        <v>2020_SD46</v>
      </c>
      <c r="C14984" t="s">
        <v>388</v>
      </c>
      <c r="D14984" t="s">
        <v>971</v>
      </c>
      <c r="E14984" s="53" t="str">
        <f t="shared" si="469"/>
        <v>2020_SDMEADE</v>
      </c>
      <c r="F14984">
        <v>510400</v>
      </c>
      <c r="G14984" s="53">
        <f t="array" ref="G14984">SUM(IF(A14984=A$5:A14984,IF(C14984=C$5:C14984,1,0),0))</f>
        <v>46</v>
      </c>
    </row>
    <row r="14985" spans="1:7" x14ac:dyDescent="0.25">
      <c r="A14985" s="52">
        <v>2020</v>
      </c>
      <c r="B14985" s="53" t="str">
        <f t="shared" si="468"/>
        <v>2020_SD47</v>
      </c>
      <c r="C14985" t="s">
        <v>388</v>
      </c>
      <c r="D14985" t="s">
        <v>1713</v>
      </c>
      <c r="E14985" s="53" t="str">
        <f t="shared" si="469"/>
        <v>2020_SDMELLETTE</v>
      </c>
      <c r="F14985">
        <v>510400</v>
      </c>
      <c r="G14985" s="53">
        <f t="array" ref="G14985">SUM(IF(A14985=A$5:A14985,IF(C14985=C$5:C14985,1,0),0))</f>
        <v>47</v>
      </c>
    </row>
    <row r="14986" spans="1:7" x14ac:dyDescent="0.25">
      <c r="A14986" s="52">
        <v>2020</v>
      </c>
      <c r="B14986" s="53" t="str">
        <f t="shared" si="468"/>
        <v>2020_SD48</v>
      </c>
      <c r="C14986" t="s">
        <v>388</v>
      </c>
      <c r="D14986" t="s">
        <v>1714</v>
      </c>
      <c r="E14986" s="53" t="str">
        <f t="shared" si="469"/>
        <v>2020_SDMINER</v>
      </c>
      <c r="F14986">
        <v>510400</v>
      </c>
      <c r="G14986" s="53">
        <f t="array" ref="G14986">SUM(IF(A14986=A$5:A14986,IF(C14986=C$5:C14986,1,0),0))</f>
        <v>48</v>
      </c>
    </row>
    <row r="14987" spans="1:7" x14ac:dyDescent="0.25">
      <c r="A14987" s="52">
        <v>2020</v>
      </c>
      <c r="B14987" s="53" t="str">
        <f t="shared" si="468"/>
        <v>2020_SD49</v>
      </c>
      <c r="C14987" t="s">
        <v>388</v>
      </c>
      <c r="D14987" t="s">
        <v>1715</v>
      </c>
      <c r="E14987" s="53" t="str">
        <f t="shared" si="469"/>
        <v>2020_SDMINNEHAHA</v>
      </c>
      <c r="F14987">
        <v>510400</v>
      </c>
      <c r="G14987" s="53">
        <f t="array" ref="G14987">SUM(IF(A14987=A$5:A14987,IF(C14987=C$5:C14987,1,0),0))</f>
        <v>49</v>
      </c>
    </row>
    <row r="14988" spans="1:7" x14ac:dyDescent="0.25">
      <c r="A14988" s="52">
        <v>2020</v>
      </c>
      <c r="B14988" s="53" t="str">
        <f t="shared" si="468"/>
        <v>2020_SD50</v>
      </c>
      <c r="C14988" t="s">
        <v>388</v>
      </c>
      <c r="D14988" t="s">
        <v>1716</v>
      </c>
      <c r="E14988" s="53" t="str">
        <f t="shared" si="469"/>
        <v>2020_SDMOODY</v>
      </c>
      <c r="F14988">
        <v>510400</v>
      </c>
      <c r="G14988" s="53">
        <f t="array" ref="G14988">SUM(IF(A14988=A$5:A14988,IF(C14988=C$5:C14988,1,0),0))</f>
        <v>50</v>
      </c>
    </row>
    <row r="14989" spans="1:7" x14ac:dyDescent="0.25">
      <c r="A14989" s="52">
        <v>2020</v>
      </c>
      <c r="B14989" s="53" t="str">
        <f t="shared" si="468"/>
        <v>2020_SD51</v>
      </c>
      <c r="C14989" t="s">
        <v>388</v>
      </c>
      <c r="D14989" t="s">
        <v>1717</v>
      </c>
      <c r="E14989" s="53" t="str">
        <f t="shared" si="469"/>
        <v>2020_SDOGLALA LAKOTA</v>
      </c>
      <c r="F14989">
        <v>510400</v>
      </c>
      <c r="G14989" s="53">
        <f t="array" ref="G14989">SUM(IF(A14989=A$5:A14989,IF(C14989=C$5:C14989,1,0),0))</f>
        <v>51</v>
      </c>
    </row>
    <row r="14990" spans="1:7" x14ac:dyDescent="0.25">
      <c r="A14990" s="52">
        <v>2020</v>
      </c>
      <c r="B14990" s="53" t="str">
        <f t="shared" si="468"/>
        <v>2020_SD52</v>
      </c>
      <c r="C14990" t="s">
        <v>388</v>
      </c>
      <c r="D14990" t="s">
        <v>1219</v>
      </c>
      <c r="E14990" s="53" t="str">
        <f t="shared" si="469"/>
        <v>2020_SDPENNINGTON</v>
      </c>
      <c r="F14990">
        <v>510400</v>
      </c>
      <c r="G14990" s="53">
        <f t="array" ref="G14990">SUM(IF(A14990=A$5:A14990,IF(C14990=C$5:C14990,1,0),0))</f>
        <v>52</v>
      </c>
    </row>
    <row r="14991" spans="1:7" x14ac:dyDescent="0.25">
      <c r="A14991" s="52">
        <v>2020</v>
      </c>
      <c r="B14991" s="53" t="str">
        <f t="shared" si="468"/>
        <v>2020_SD53</v>
      </c>
      <c r="C14991" t="s">
        <v>388</v>
      </c>
      <c r="D14991" t="s">
        <v>1381</v>
      </c>
      <c r="E14991" s="53" t="str">
        <f t="shared" si="469"/>
        <v>2020_SDPERKINS</v>
      </c>
      <c r="F14991">
        <v>510400</v>
      </c>
      <c r="G14991" s="53">
        <f t="array" ref="G14991">SUM(IF(A14991=A$5:A14991,IF(C14991=C$5:C14991,1,0),0))</f>
        <v>53</v>
      </c>
    </row>
    <row r="14992" spans="1:7" x14ac:dyDescent="0.25">
      <c r="A14992" s="52">
        <v>2020</v>
      </c>
      <c r="B14992" s="53" t="str">
        <f t="shared" si="468"/>
        <v>2020_SD54</v>
      </c>
      <c r="C14992" t="s">
        <v>388</v>
      </c>
      <c r="D14992" t="s">
        <v>1659</v>
      </c>
      <c r="E14992" s="53" t="str">
        <f t="shared" si="469"/>
        <v>2020_SDPOTTER</v>
      </c>
      <c r="F14992">
        <v>510400</v>
      </c>
      <c r="G14992" s="53">
        <f t="array" ref="G14992">SUM(IF(A14992=A$5:A14992,IF(C14992=C$5:C14992,1,0),0))</f>
        <v>54</v>
      </c>
    </row>
    <row r="14993" spans="1:7" x14ac:dyDescent="0.25">
      <c r="A14993" s="52">
        <v>2020</v>
      </c>
      <c r="B14993" s="53" t="str">
        <f t="shared" si="468"/>
        <v>2020_SD55</v>
      </c>
      <c r="C14993" t="s">
        <v>388</v>
      </c>
      <c r="D14993" t="s">
        <v>1718</v>
      </c>
      <c r="E14993" s="53" t="str">
        <f t="shared" si="469"/>
        <v>2020_SDROBERTS</v>
      </c>
      <c r="F14993">
        <v>510400</v>
      </c>
      <c r="G14993" s="53">
        <f t="array" ref="G14993">SUM(IF(A14993=A$5:A14993,IF(C14993=C$5:C14993,1,0),0))</f>
        <v>55</v>
      </c>
    </row>
    <row r="14994" spans="1:7" x14ac:dyDescent="0.25">
      <c r="A14994" s="52">
        <v>2020</v>
      </c>
      <c r="B14994" s="53" t="str">
        <f t="shared" si="468"/>
        <v>2020_SD56</v>
      </c>
      <c r="C14994" t="s">
        <v>388</v>
      </c>
      <c r="D14994" t="s">
        <v>1719</v>
      </c>
      <c r="E14994" s="53" t="str">
        <f t="shared" si="469"/>
        <v>2020_SDSANBORN</v>
      </c>
      <c r="F14994">
        <v>510400</v>
      </c>
      <c r="G14994" s="53">
        <f t="array" ref="G14994">SUM(IF(A14994=A$5:A14994,IF(C14994=C$5:C14994,1,0),0))</f>
        <v>56</v>
      </c>
    </row>
    <row r="14995" spans="1:7" x14ac:dyDescent="0.25">
      <c r="A14995" s="52">
        <v>2020</v>
      </c>
      <c r="B14995" s="53" t="str">
        <f t="shared" si="468"/>
        <v>2020_SD57</v>
      </c>
      <c r="C14995" t="s">
        <v>388</v>
      </c>
      <c r="D14995" t="s">
        <v>1720</v>
      </c>
      <c r="E14995" s="53" t="str">
        <f t="shared" si="469"/>
        <v>2020_SDSPINK</v>
      </c>
      <c r="F14995">
        <v>510400</v>
      </c>
      <c r="G14995" s="53">
        <f t="array" ref="G14995">SUM(IF(A14995=A$5:A14995,IF(C14995=C$5:C14995,1,0),0))</f>
        <v>57</v>
      </c>
    </row>
    <row r="14996" spans="1:7" x14ac:dyDescent="0.25">
      <c r="A14996" s="52">
        <v>2020</v>
      </c>
      <c r="B14996" s="53" t="str">
        <f t="shared" si="468"/>
        <v>2020_SD58</v>
      </c>
      <c r="C14996" t="s">
        <v>388</v>
      </c>
      <c r="D14996" t="s">
        <v>1721</v>
      </c>
      <c r="E14996" s="53" t="str">
        <f t="shared" si="469"/>
        <v>2020_SDSTANLEY</v>
      </c>
      <c r="F14996">
        <v>510400</v>
      </c>
      <c r="G14996" s="53">
        <f t="array" ref="G14996">SUM(IF(A14996=A$5:A14996,IF(C14996=C$5:C14996,1,0),0))</f>
        <v>58</v>
      </c>
    </row>
    <row r="14997" spans="1:7" x14ac:dyDescent="0.25">
      <c r="A14997" s="52">
        <v>2020</v>
      </c>
      <c r="B14997" s="53" t="str">
        <f t="shared" si="468"/>
        <v>2020_SD59</v>
      </c>
      <c r="C14997" t="s">
        <v>388</v>
      </c>
      <c r="D14997" t="s">
        <v>1722</v>
      </c>
      <c r="E14997" s="53" t="str">
        <f t="shared" si="469"/>
        <v>2020_SDSULLY</v>
      </c>
      <c r="F14997">
        <v>510400</v>
      </c>
      <c r="G14997" s="53">
        <f t="array" ref="G14997">SUM(IF(A14997=A$5:A14997,IF(C14997=C$5:C14997,1,0),0))</f>
        <v>59</v>
      </c>
    </row>
    <row r="14998" spans="1:7" x14ac:dyDescent="0.25">
      <c r="A14998" s="52">
        <v>2020</v>
      </c>
      <c r="B14998" s="53" t="str">
        <f t="shared" si="468"/>
        <v>2020_SD60</v>
      </c>
      <c r="C14998" t="s">
        <v>388</v>
      </c>
      <c r="D14998" t="s">
        <v>1049</v>
      </c>
      <c r="E14998" s="53" t="str">
        <f t="shared" si="469"/>
        <v>2020_SDTODD</v>
      </c>
      <c r="F14998">
        <v>510400</v>
      </c>
      <c r="G14998" s="53">
        <f t="array" ref="G14998">SUM(IF(A14998=A$5:A14998,IF(C14998=C$5:C14998,1,0),0))</f>
        <v>60</v>
      </c>
    </row>
    <row r="14999" spans="1:7" x14ac:dyDescent="0.25">
      <c r="A14999" s="52">
        <v>2020</v>
      </c>
      <c r="B14999" s="53" t="str">
        <f t="shared" si="468"/>
        <v>2020_SD61</v>
      </c>
      <c r="C14999" t="s">
        <v>388</v>
      </c>
      <c r="D14999" t="s">
        <v>1723</v>
      </c>
      <c r="E14999" s="53" t="str">
        <f t="shared" si="469"/>
        <v>2020_SDTRIPP</v>
      </c>
      <c r="F14999">
        <v>510400</v>
      </c>
      <c r="G14999" s="53">
        <f t="array" ref="G14999">SUM(IF(A14999=A$5:A14999,IF(C14999=C$5:C14999,1,0),0))</f>
        <v>61</v>
      </c>
    </row>
    <row r="15000" spans="1:7" x14ac:dyDescent="0.25">
      <c r="A15000" s="52">
        <v>2020</v>
      </c>
      <c r="B15000" s="53" t="str">
        <f t="shared" si="468"/>
        <v>2020_SD62</v>
      </c>
      <c r="C15000" t="s">
        <v>388</v>
      </c>
      <c r="D15000" t="s">
        <v>766</v>
      </c>
      <c r="E15000" s="53" t="str">
        <f t="shared" si="469"/>
        <v>2020_SDTURNER</v>
      </c>
      <c r="F15000">
        <v>510400</v>
      </c>
      <c r="G15000" s="53">
        <f t="array" ref="G15000">SUM(IF(A15000=A$5:A15000,IF(C15000=C$5:C15000,1,0),0))</f>
        <v>62</v>
      </c>
    </row>
    <row r="15001" spans="1:7" x14ac:dyDescent="0.25">
      <c r="A15001" s="52">
        <v>2020</v>
      </c>
      <c r="B15001" s="53" t="str">
        <f t="shared" si="468"/>
        <v>2020_SD63</v>
      </c>
      <c r="C15001" t="s">
        <v>388</v>
      </c>
      <c r="D15001" t="s">
        <v>258</v>
      </c>
      <c r="E15001" s="53" t="str">
        <f t="shared" si="469"/>
        <v>2020_SDUNION</v>
      </c>
      <c r="F15001">
        <v>510400</v>
      </c>
      <c r="G15001" s="53">
        <f t="array" ref="G15001">SUM(IF(A15001=A$5:A15001,IF(C15001=C$5:C15001,1,0),0))</f>
        <v>63</v>
      </c>
    </row>
    <row r="15002" spans="1:7" x14ac:dyDescent="0.25">
      <c r="A15002" s="52">
        <v>2020</v>
      </c>
      <c r="B15002" s="53" t="str">
        <f t="shared" si="468"/>
        <v>2020_SD64</v>
      </c>
      <c r="C15002" t="s">
        <v>388</v>
      </c>
      <c r="D15002" t="s">
        <v>1724</v>
      </c>
      <c r="E15002" s="53" t="str">
        <f t="shared" si="469"/>
        <v>2020_SDWALWORTH</v>
      </c>
      <c r="F15002">
        <v>510400</v>
      </c>
      <c r="G15002" s="53">
        <f t="array" ref="G15002">SUM(IF(A15002=A$5:A15002,IF(C15002=C$5:C15002,1,0),0))</f>
        <v>64</v>
      </c>
    </row>
    <row r="15003" spans="1:7" x14ac:dyDescent="0.25">
      <c r="A15003" s="52">
        <v>2020</v>
      </c>
      <c r="B15003" s="53" t="str">
        <f t="shared" si="468"/>
        <v>2020_SD65</v>
      </c>
      <c r="C15003" t="s">
        <v>388</v>
      </c>
      <c r="D15003" t="s">
        <v>1725</v>
      </c>
      <c r="E15003" s="53" t="str">
        <f t="shared" si="469"/>
        <v>2020_SDYANKTON</v>
      </c>
      <c r="F15003">
        <v>510400</v>
      </c>
      <c r="G15003" s="53">
        <f t="array" ref="G15003">SUM(IF(A15003=A$5:A15003,IF(C15003=C$5:C15003,1,0),0))</f>
        <v>65</v>
      </c>
    </row>
    <row r="15004" spans="1:7" x14ac:dyDescent="0.25">
      <c r="A15004" s="52">
        <v>2020</v>
      </c>
      <c r="B15004" s="53" t="str">
        <f t="shared" si="468"/>
        <v>2020_SD66</v>
      </c>
      <c r="C15004" t="s">
        <v>388</v>
      </c>
      <c r="D15004" t="s">
        <v>1726</v>
      </c>
      <c r="E15004" s="53" t="str">
        <f t="shared" si="469"/>
        <v>2020_SDZIEBACH</v>
      </c>
      <c r="F15004">
        <v>510400</v>
      </c>
      <c r="G15004" s="53">
        <f t="array" ref="G15004">SUM(IF(A15004=A$5:A15004,IF(C15004=C$5:C15004,1,0),0))</f>
        <v>66</v>
      </c>
    </row>
    <row r="15005" spans="1:7" x14ac:dyDescent="0.25">
      <c r="A15005" s="52">
        <v>2020</v>
      </c>
      <c r="B15005" s="53" t="str">
        <f t="shared" si="468"/>
        <v>2020_TN1</v>
      </c>
      <c r="C15005" t="s">
        <v>282</v>
      </c>
      <c r="D15005" t="s">
        <v>939</v>
      </c>
      <c r="E15005" s="53" t="str">
        <f t="shared" si="469"/>
        <v>2020_TNANDERSON</v>
      </c>
      <c r="F15005">
        <v>510400</v>
      </c>
      <c r="G15005" s="53">
        <f t="array" ref="G15005">SUM(IF(A15005=A$5:A15005,IF(C15005=C$5:C15005,1,0),0))</f>
        <v>1</v>
      </c>
    </row>
    <row r="15006" spans="1:7" x14ac:dyDescent="0.25">
      <c r="A15006" s="52">
        <v>2020</v>
      </c>
      <c r="B15006" s="53" t="str">
        <f t="shared" si="468"/>
        <v>2020_TN2</v>
      </c>
      <c r="C15006" t="s">
        <v>282</v>
      </c>
      <c r="D15006" t="s">
        <v>1636</v>
      </c>
      <c r="E15006" s="53" t="str">
        <f t="shared" si="469"/>
        <v>2020_TNBEDFORD</v>
      </c>
      <c r="F15006">
        <v>510400</v>
      </c>
      <c r="G15006" s="53">
        <f t="array" ref="G15006">SUM(IF(A15006=A$5:A15006,IF(C15006=C$5:C15006,1,0),0))</f>
        <v>2</v>
      </c>
    </row>
    <row r="15007" spans="1:7" x14ac:dyDescent="0.25">
      <c r="A15007" s="52">
        <v>2020</v>
      </c>
      <c r="B15007" s="53" t="str">
        <f t="shared" si="468"/>
        <v>2020_TN3</v>
      </c>
      <c r="C15007" t="s">
        <v>282</v>
      </c>
      <c r="D15007" t="s">
        <v>503</v>
      </c>
      <c r="E15007" s="53" t="str">
        <f t="shared" si="469"/>
        <v>2020_TNBENTON</v>
      </c>
      <c r="F15007">
        <v>510400</v>
      </c>
      <c r="G15007" s="53">
        <f t="array" ref="G15007">SUM(IF(A15007=A$5:A15007,IF(C15007=C$5:C15007,1,0),0))</f>
        <v>3</v>
      </c>
    </row>
    <row r="15008" spans="1:7" x14ac:dyDescent="0.25">
      <c r="A15008" s="52">
        <v>2020</v>
      </c>
      <c r="B15008" s="53" t="str">
        <f t="shared" si="468"/>
        <v>2020_TN4</v>
      </c>
      <c r="C15008" t="s">
        <v>282</v>
      </c>
      <c r="D15008" t="s">
        <v>1727</v>
      </c>
      <c r="E15008" s="53" t="str">
        <f t="shared" si="469"/>
        <v>2020_TNBLEDSOE</v>
      </c>
      <c r="F15008">
        <v>510400</v>
      </c>
      <c r="G15008" s="53">
        <f t="array" ref="G15008">SUM(IF(A15008=A$5:A15008,IF(C15008=C$5:C15008,1,0),0))</f>
        <v>4</v>
      </c>
    </row>
    <row r="15009" spans="1:7" x14ac:dyDescent="0.25">
      <c r="A15009" s="52">
        <v>2020</v>
      </c>
      <c r="B15009" s="53" t="str">
        <f t="shared" si="468"/>
        <v>2020_TN5</v>
      </c>
      <c r="C15009" t="s">
        <v>282</v>
      </c>
      <c r="D15009" t="s">
        <v>431</v>
      </c>
      <c r="E15009" s="53" t="str">
        <f t="shared" si="469"/>
        <v>2020_TNBLOUNT</v>
      </c>
      <c r="F15009">
        <v>510400</v>
      </c>
      <c r="G15009" s="53">
        <f t="array" ref="G15009">SUM(IF(A15009=A$5:A15009,IF(C15009=C$5:C15009,1,0),0))</f>
        <v>5</v>
      </c>
    </row>
    <row r="15010" spans="1:7" x14ac:dyDescent="0.25">
      <c r="A15010" s="52">
        <v>2020</v>
      </c>
      <c r="B15010" s="53" t="str">
        <f t="shared" ref="B15010:B15073" si="470">A15010&amp;"_"&amp;C15010&amp;G15010</f>
        <v>2020_TN6</v>
      </c>
      <c r="C15010" t="s">
        <v>282</v>
      </c>
      <c r="D15010" t="s">
        <v>505</v>
      </c>
      <c r="E15010" s="53" t="str">
        <f t="shared" si="469"/>
        <v>2020_TNBRADLEY</v>
      </c>
      <c r="F15010">
        <v>510400</v>
      </c>
      <c r="G15010" s="53">
        <f t="array" ref="G15010">SUM(IF(A15010=A$5:A15010,IF(C15010=C$5:C15010,1,0),0))</f>
        <v>6</v>
      </c>
    </row>
    <row r="15011" spans="1:7" x14ac:dyDescent="0.25">
      <c r="A15011" s="52">
        <v>2020</v>
      </c>
      <c r="B15011" s="53" t="str">
        <f t="shared" si="470"/>
        <v>2020_TN7</v>
      </c>
      <c r="C15011" t="s">
        <v>282</v>
      </c>
      <c r="D15011" t="s">
        <v>1013</v>
      </c>
      <c r="E15011" s="53" t="str">
        <f t="shared" si="469"/>
        <v>2020_TNCAMPBELL</v>
      </c>
      <c r="F15011">
        <v>510400</v>
      </c>
      <c r="G15011" s="53">
        <f t="array" ref="G15011">SUM(IF(A15011=A$5:A15011,IF(C15011=C$5:C15011,1,0),0))</f>
        <v>7</v>
      </c>
    </row>
    <row r="15012" spans="1:7" x14ac:dyDescent="0.25">
      <c r="A15012" s="52">
        <v>2020</v>
      </c>
      <c r="B15012" s="53" t="str">
        <f t="shared" si="470"/>
        <v>2020_TN8</v>
      </c>
      <c r="C15012" t="s">
        <v>282</v>
      </c>
      <c r="D15012" t="s">
        <v>283</v>
      </c>
      <c r="E15012" s="53" t="str">
        <f t="shared" si="469"/>
        <v>2020_TNCANNON</v>
      </c>
      <c r="F15012">
        <v>563500</v>
      </c>
      <c r="G15012" s="53">
        <f t="array" ref="G15012">SUM(IF(A15012=A$5:A15012,IF(C15012=C$5:C15012,1,0),0))</f>
        <v>8</v>
      </c>
    </row>
    <row r="15013" spans="1:7" x14ac:dyDescent="0.25">
      <c r="A15013" s="52">
        <v>2020</v>
      </c>
      <c r="B15013" s="53" t="str">
        <f t="shared" si="470"/>
        <v>2020_TN9</v>
      </c>
      <c r="C15013" t="s">
        <v>282</v>
      </c>
      <c r="D15013" t="s">
        <v>227</v>
      </c>
      <c r="E15013" s="53" t="str">
        <f t="shared" si="469"/>
        <v>2020_TNCARROLL</v>
      </c>
      <c r="F15013">
        <v>510400</v>
      </c>
      <c r="G15013" s="53">
        <f t="array" ref="G15013">SUM(IF(A15013=A$5:A15013,IF(C15013=C$5:C15013,1,0),0))</f>
        <v>9</v>
      </c>
    </row>
    <row r="15014" spans="1:7" x14ac:dyDescent="0.25">
      <c r="A15014" s="52">
        <v>2020</v>
      </c>
      <c r="B15014" s="53" t="str">
        <f t="shared" si="470"/>
        <v>2020_TN10</v>
      </c>
      <c r="C15014" t="s">
        <v>282</v>
      </c>
      <c r="D15014" t="s">
        <v>1015</v>
      </c>
      <c r="E15014" s="53" t="str">
        <f t="shared" si="469"/>
        <v>2020_TNCARTER</v>
      </c>
      <c r="F15014">
        <v>510400</v>
      </c>
      <c r="G15014" s="53">
        <f t="array" ref="G15014">SUM(IF(A15014=A$5:A15014,IF(C15014=C$5:C15014,1,0),0))</f>
        <v>10</v>
      </c>
    </row>
    <row r="15015" spans="1:7" x14ac:dyDescent="0.25">
      <c r="A15015" s="52">
        <v>2020</v>
      </c>
      <c r="B15015" s="53" t="str">
        <f t="shared" si="470"/>
        <v>2020_TN11</v>
      </c>
      <c r="C15015" t="s">
        <v>282</v>
      </c>
      <c r="D15015" t="s">
        <v>284</v>
      </c>
      <c r="E15015" s="53" t="str">
        <f t="shared" si="469"/>
        <v>2020_TNCHEATHAM</v>
      </c>
      <c r="F15015">
        <v>563500</v>
      </c>
      <c r="G15015" s="53">
        <f t="array" ref="G15015">SUM(IF(A15015=A$5:A15015,IF(C15015=C$5:C15015,1,0),0))</f>
        <v>11</v>
      </c>
    </row>
    <row r="15016" spans="1:7" x14ac:dyDescent="0.25">
      <c r="A15016" s="52">
        <v>2020</v>
      </c>
      <c r="B15016" s="53" t="str">
        <f t="shared" si="470"/>
        <v>2020_TN12</v>
      </c>
      <c r="C15016" t="s">
        <v>282</v>
      </c>
      <c r="D15016" t="s">
        <v>1642</v>
      </c>
      <c r="E15016" s="53" t="str">
        <f t="shared" si="469"/>
        <v>2020_TNCHESTER</v>
      </c>
      <c r="F15016">
        <v>510400</v>
      </c>
      <c r="G15016" s="53">
        <f t="array" ref="G15016">SUM(IF(A15016=A$5:A15016,IF(C15016=C$5:C15016,1,0),0))</f>
        <v>12</v>
      </c>
    </row>
    <row r="15017" spans="1:7" x14ac:dyDescent="0.25">
      <c r="A15017" s="52">
        <v>2020</v>
      </c>
      <c r="B15017" s="53" t="str">
        <f t="shared" si="470"/>
        <v>2020_TN13</v>
      </c>
      <c r="C15017" t="s">
        <v>282</v>
      </c>
      <c r="D15017" t="s">
        <v>1064</v>
      </c>
      <c r="E15017" s="53" t="str">
        <f t="shared" si="469"/>
        <v>2020_TNCLAIBORNE</v>
      </c>
      <c r="F15017">
        <v>510400</v>
      </c>
      <c r="G15017" s="53">
        <f t="array" ref="G15017">SUM(IF(A15017=A$5:A15017,IF(C15017=C$5:C15017,1,0),0))</f>
        <v>13</v>
      </c>
    </row>
    <row r="15018" spans="1:7" x14ac:dyDescent="0.25">
      <c r="A15018" s="52">
        <v>2020</v>
      </c>
      <c r="B15018" s="53" t="str">
        <f t="shared" si="470"/>
        <v>2020_TN14</v>
      </c>
      <c r="C15018" t="s">
        <v>282</v>
      </c>
      <c r="D15018" t="s">
        <v>439</v>
      </c>
      <c r="E15018" s="53" t="str">
        <f t="shared" si="469"/>
        <v>2020_TNCLAY</v>
      </c>
      <c r="F15018">
        <v>510400</v>
      </c>
      <c r="G15018" s="53">
        <f t="array" ref="G15018">SUM(IF(A15018=A$5:A15018,IF(C15018=C$5:C15018,1,0),0))</f>
        <v>14</v>
      </c>
    </row>
    <row r="15019" spans="1:7" x14ac:dyDescent="0.25">
      <c r="A15019" s="52">
        <v>2020</v>
      </c>
      <c r="B15019" s="53" t="str">
        <f t="shared" si="470"/>
        <v>2020_TN15</v>
      </c>
      <c r="C15019" t="s">
        <v>282</v>
      </c>
      <c r="D15019" t="s">
        <v>1728</v>
      </c>
      <c r="E15019" s="53" t="str">
        <f t="shared" si="469"/>
        <v>2020_TNCOCKE</v>
      </c>
      <c r="F15019">
        <v>510400</v>
      </c>
      <c r="G15019" s="53">
        <f t="array" ref="G15019">SUM(IF(A15019=A$5:A15019,IF(C15019=C$5:C15019,1,0),0))</f>
        <v>15</v>
      </c>
    </row>
    <row r="15020" spans="1:7" x14ac:dyDescent="0.25">
      <c r="A15020" s="52">
        <v>2020</v>
      </c>
      <c r="B15020" s="53" t="str">
        <f t="shared" si="470"/>
        <v>2020_TN16</v>
      </c>
      <c r="C15020" t="s">
        <v>282</v>
      </c>
      <c r="D15020" t="s">
        <v>441</v>
      </c>
      <c r="E15020" s="53" t="str">
        <f t="shared" si="469"/>
        <v>2020_TNCOFFEE</v>
      </c>
      <c r="F15020">
        <v>510400</v>
      </c>
      <c r="G15020" s="53">
        <f t="array" ref="G15020">SUM(IF(A15020=A$5:A15020,IF(C15020=C$5:C15020,1,0),0))</f>
        <v>16</v>
      </c>
    </row>
    <row r="15021" spans="1:7" x14ac:dyDescent="0.25">
      <c r="A15021" s="52">
        <v>2020</v>
      </c>
      <c r="B15021" s="53" t="str">
        <f t="shared" si="470"/>
        <v>2020_TN17</v>
      </c>
      <c r="C15021" t="s">
        <v>282</v>
      </c>
      <c r="D15021" t="s">
        <v>1729</v>
      </c>
      <c r="E15021" s="53" t="str">
        <f t="shared" si="469"/>
        <v>2020_TNCROCKETT</v>
      </c>
      <c r="F15021">
        <v>510400</v>
      </c>
      <c r="G15021" s="53">
        <f t="array" ref="G15021">SUM(IF(A15021=A$5:A15021,IF(C15021=C$5:C15021,1,0),0))</f>
        <v>17</v>
      </c>
    </row>
    <row r="15022" spans="1:7" x14ac:dyDescent="0.25">
      <c r="A15022" s="52">
        <v>2020</v>
      </c>
      <c r="B15022" s="53" t="str">
        <f t="shared" si="470"/>
        <v>2020_TN18</v>
      </c>
      <c r="C15022" t="s">
        <v>282</v>
      </c>
      <c r="D15022" t="s">
        <v>310</v>
      </c>
      <c r="E15022" s="53" t="str">
        <f t="shared" si="469"/>
        <v>2020_TNCUMBERLAND</v>
      </c>
      <c r="F15022">
        <v>510400</v>
      </c>
      <c r="G15022" s="53">
        <f t="array" ref="G15022">SUM(IF(A15022=A$5:A15022,IF(C15022=C$5:C15022,1,0),0))</f>
        <v>18</v>
      </c>
    </row>
    <row r="15023" spans="1:7" x14ac:dyDescent="0.25">
      <c r="A15023" s="52">
        <v>2020</v>
      </c>
      <c r="B15023" s="53" t="str">
        <f t="shared" si="470"/>
        <v>2020_TN19</v>
      </c>
      <c r="C15023" t="s">
        <v>282</v>
      </c>
      <c r="D15023" t="s">
        <v>285</v>
      </c>
      <c r="E15023" s="53" t="str">
        <f t="shared" si="469"/>
        <v>2020_TNDAVIDSON</v>
      </c>
      <c r="F15023">
        <v>563500</v>
      </c>
      <c r="G15023" s="53">
        <f t="array" ref="G15023">SUM(IF(A15023=A$5:A15023,IF(C15023=C$5:C15023,1,0),0))</f>
        <v>19</v>
      </c>
    </row>
    <row r="15024" spans="1:7" x14ac:dyDescent="0.25">
      <c r="A15024" s="52">
        <v>2020</v>
      </c>
      <c r="B15024" s="53" t="str">
        <f t="shared" si="470"/>
        <v>2020_TN20</v>
      </c>
      <c r="C15024" t="s">
        <v>282</v>
      </c>
      <c r="D15024" t="s">
        <v>702</v>
      </c>
      <c r="E15024" s="53" t="str">
        <f t="shared" si="469"/>
        <v>2020_TNDECATUR</v>
      </c>
      <c r="F15024">
        <v>510400</v>
      </c>
      <c r="G15024" s="53">
        <f t="array" ref="G15024">SUM(IF(A15024=A$5:A15024,IF(C15024=C$5:C15024,1,0),0))</f>
        <v>20</v>
      </c>
    </row>
    <row r="15025" spans="1:7" x14ac:dyDescent="0.25">
      <c r="A15025" s="52">
        <v>2020</v>
      </c>
      <c r="B15025" s="53" t="str">
        <f t="shared" si="470"/>
        <v>2020_TN21</v>
      </c>
      <c r="C15025" t="s">
        <v>282</v>
      </c>
      <c r="D15025" t="s">
        <v>703</v>
      </c>
      <c r="E15025" s="53" t="str">
        <f t="shared" si="469"/>
        <v>2020_TNDEKALB</v>
      </c>
      <c r="F15025">
        <v>510400</v>
      </c>
      <c r="G15025" s="53">
        <f t="array" ref="G15025">SUM(IF(A15025=A$5:A15025,IF(C15025=C$5:C15025,1,0),0))</f>
        <v>21</v>
      </c>
    </row>
    <row r="15026" spans="1:7" x14ac:dyDescent="0.25">
      <c r="A15026" s="52">
        <v>2020</v>
      </c>
      <c r="B15026" s="53" t="str">
        <f t="shared" si="470"/>
        <v>2020_TN22</v>
      </c>
      <c r="C15026" t="s">
        <v>282</v>
      </c>
      <c r="D15026" t="s">
        <v>286</v>
      </c>
      <c r="E15026" s="53" t="str">
        <f t="shared" si="469"/>
        <v>2020_TNDICKSON</v>
      </c>
      <c r="F15026">
        <v>563500</v>
      </c>
      <c r="G15026" s="53">
        <f t="array" ref="G15026">SUM(IF(A15026=A$5:A15026,IF(C15026=C$5:C15026,1,0),0))</f>
        <v>22</v>
      </c>
    </row>
    <row r="15027" spans="1:7" x14ac:dyDescent="0.25">
      <c r="A15027" s="52">
        <v>2020</v>
      </c>
      <c r="B15027" s="53" t="str">
        <f t="shared" si="470"/>
        <v>2020_TN23</v>
      </c>
      <c r="C15027" t="s">
        <v>282</v>
      </c>
      <c r="D15027" t="s">
        <v>1730</v>
      </c>
      <c r="E15027" s="53" t="str">
        <f t="shared" si="469"/>
        <v>2020_TNDYER</v>
      </c>
      <c r="F15027">
        <v>510400</v>
      </c>
      <c r="G15027" s="53">
        <f t="array" ref="G15027">SUM(IF(A15027=A$5:A15027,IF(C15027=C$5:C15027,1,0),0))</f>
        <v>23</v>
      </c>
    </row>
    <row r="15028" spans="1:7" x14ac:dyDescent="0.25">
      <c r="A15028" s="52">
        <v>2020</v>
      </c>
      <c r="B15028" s="53" t="str">
        <f t="shared" si="470"/>
        <v>2020_TN24</v>
      </c>
      <c r="C15028" t="s">
        <v>282</v>
      </c>
      <c r="D15028" t="s">
        <v>454</v>
      </c>
      <c r="E15028" s="53" t="str">
        <f t="shared" si="469"/>
        <v>2020_TNFAYETTE</v>
      </c>
      <c r="F15028">
        <v>510400</v>
      </c>
      <c r="G15028" s="53">
        <f t="array" ref="G15028">SUM(IF(A15028=A$5:A15028,IF(C15028=C$5:C15028,1,0),0))</f>
        <v>24</v>
      </c>
    </row>
    <row r="15029" spans="1:7" x14ac:dyDescent="0.25">
      <c r="A15029" s="52">
        <v>2020</v>
      </c>
      <c r="B15029" s="53" t="str">
        <f t="shared" si="470"/>
        <v>2020_TN25</v>
      </c>
      <c r="C15029" t="s">
        <v>282</v>
      </c>
      <c r="D15029" t="s">
        <v>1731</v>
      </c>
      <c r="E15029" s="53" t="str">
        <f t="shared" si="469"/>
        <v>2020_TNFENTRESS</v>
      </c>
      <c r="F15029">
        <v>510400</v>
      </c>
      <c r="G15029" s="53">
        <f t="array" ref="G15029">SUM(IF(A15029=A$5:A15029,IF(C15029=C$5:C15029,1,0),0))</f>
        <v>25</v>
      </c>
    </row>
    <row r="15030" spans="1:7" x14ac:dyDescent="0.25">
      <c r="A15030" s="52">
        <v>2020</v>
      </c>
      <c r="B15030" s="53" t="str">
        <f t="shared" si="470"/>
        <v>2020_TN26</v>
      </c>
      <c r="C15030" t="s">
        <v>282</v>
      </c>
      <c r="D15030" t="s">
        <v>455</v>
      </c>
      <c r="E15030" s="53" t="str">
        <f t="shared" si="469"/>
        <v>2020_TNFRANKLIN</v>
      </c>
      <c r="F15030">
        <v>510400</v>
      </c>
      <c r="G15030" s="53">
        <f t="array" ref="G15030">SUM(IF(A15030=A$5:A15030,IF(C15030=C$5:C15030,1,0),0))</f>
        <v>26</v>
      </c>
    </row>
    <row r="15031" spans="1:7" x14ac:dyDescent="0.25">
      <c r="A15031" s="52">
        <v>2020</v>
      </c>
      <c r="B15031" s="53" t="str">
        <f t="shared" si="470"/>
        <v>2020_TN27</v>
      </c>
      <c r="C15031" t="s">
        <v>282</v>
      </c>
      <c r="D15031" t="s">
        <v>866</v>
      </c>
      <c r="E15031" s="53" t="str">
        <f t="shared" si="469"/>
        <v>2020_TNGIBSON</v>
      </c>
      <c r="F15031">
        <v>510400</v>
      </c>
      <c r="G15031" s="53">
        <f t="array" ref="G15031">SUM(IF(A15031=A$5:A15031,IF(C15031=C$5:C15031,1,0),0))</f>
        <v>27</v>
      </c>
    </row>
    <row r="15032" spans="1:7" x14ac:dyDescent="0.25">
      <c r="A15032" s="52">
        <v>2020</v>
      </c>
      <c r="B15032" s="53" t="str">
        <f t="shared" si="470"/>
        <v>2020_TN28</v>
      </c>
      <c r="C15032" t="s">
        <v>282</v>
      </c>
      <c r="D15032" t="s">
        <v>1732</v>
      </c>
      <c r="E15032" s="53" t="str">
        <f t="shared" si="469"/>
        <v>2020_TNGILES</v>
      </c>
      <c r="F15032">
        <v>510400</v>
      </c>
      <c r="G15032" s="53">
        <f t="array" ref="G15032">SUM(IF(A15032=A$5:A15032,IF(C15032=C$5:C15032,1,0),0))</f>
        <v>28</v>
      </c>
    </row>
    <row r="15033" spans="1:7" x14ac:dyDescent="0.25">
      <c r="A15033" s="52">
        <v>2020</v>
      </c>
      <c r="B15033" s="53" t="str">
        <f t="shared" si="470"/>
        <v>2020_TN29</v>
      </c>
      <c r="C15033" t="s">
        <v>282</v>
      </c>
      <c r="D15033" t="s">
        <v>1733</v>
      </c>
      <c r="E15033" s="53" t="str">
        <f t="shared" si="469"/>
        <v>2020_TNGRAINGER</v>
      </c>
      <c r="F15033">
        <v>510400</v>
      </c>
      <c r="G15033" s="53">
        <f t="array" ref="G15033">SUM(IF(A15033=A$5:A15033,IF(C15033=C$5:C15033,1,0),0))</f>
        <v>29</v>
      </c>
    </row>
    <row r="15034" spans="1:7" x14ac:dyDescent="0.25">
      <c r="A15034" s="52">
        <v>2020</v>
      </c>
      <c r="B15034" s="53" t="str">
        <f t="shared" si="470"/>
        <v>2020_TN30</v>
      </c>
      <c r="C15034" t="s">
        <v>282</v>
      </c>
      <c r="D15034" t="s">
        <v>212</v>
      </c>
      <c r="E15034" s="53" t="str">
        <f t="shared" si="469"/>
        <v>2020_TNGREENE</v>
      </c>
      <c r="F15034">
        <v>510400</v>
      </c>
      <c r="G15034" s="53">
        <f t="array" ref="G15034">SUM(IF(A15034=A$5:A15034,IF(C15034=C$5:C15034,1,0),0))</f>
        <v>30</v>
      </c>
    </row>
    <row r="15035" spans="1:7" x14ac:dyDescent="0.25">
      <c r="A15035" s="52">
        <v>2020</v>
      </c>
      <c r="B15035" s="53" t="str">
        <f t="shared" si="470"/>
        <v>2020_TN31</v>
      </c>
      <c r="C15035" t="s">
        <v>282</v>
      </c>
      <c r="D15035" t="s">
        <v>821</v>
      </c>
      <c r="E15035" s="53" t="str">
        <f t="shared" si="469"/>
        <v>2020_TNGRUNDY</v>
      </c>
      <c r="F15035">
        <v>510400</v>
      </c>
      <c r="G15035" s="53">
        <f t="array" ref="G15035">SUM(IF(A15035=A$5:A15035,IF(C15035=C$5:C15035,1,0),0))</f>
        <v>31</v>
      </c>
    </row>
    <row r="15036" spans="1:7" x14ac:dyDescent="0.25">
      <c r="A15036" s="52">
        <v>2020</v>
      </c>
      <c r="B15036" s="53" t="str">
        <f t="shared" si="470"/>
        <v>2020_TN32</v>
      </c>
      <c r="C15036" t="s">
        <v>282</v>
      </c>
      <c r="D15036" t="s">
        <v>1734</v>
      </c>
      <c r="E15036" s="53" t="str">
        <f t="shared" si="469"/>
        <v>2020_TNHAMBLEN</v>
      </c>
      <c r="F15036">
        <v>510400</v>
      </c>
      <c r="G15036" s="53">
        <f t="array" ref="G15036">SUM(IF(A15036=A$5:A15036,IF(C15036=C$5:C15036,1,0),0))</f>
        <v>32</v>
      </c>
    </row>
    <row r="15037" spans="1:7" x14ac:dyDescent="0.25">
      <c r="A15037" s="52">
        <v>2020</v>
      </c>
      <c r="B15037" s="53" t="str">
        <f t="shared" si="470"/>
        <v>2020_TN33</v>
      </c>
      <c r="C15037" t="s">
        <v>282</v>
      </c>
      <c r="D15037" t="s">
        <v>642</v>
      </c>
      <c r="E15037" s="53" t="str">
        <f t="shared" si="469"/>
        <v>2020_TNHAMILTON</v>
      </c>
      <c r="F15037">
        <v>510400</v>
      </c>
      <c r="G15037" s="53">
        <f t="array" ref="G15037">SUM(IF(A15037=A$5:A15037,IF(C15037=C$5:C15037,1,0),0))</f>
        <v>33</v>
      </c>
    </row>
    <row r="15038" spans="1:7" x14ac:dyDescent="0.25">
      <c r="A15038" s="52">
        <v>2020</v>
      </c>
      <c r="B15038" s="53" t="str">
        <f t="shared" si="470"/>
        <v>2020_TN34</v>
      </c>
      <c r="C15038" t="s">
        <v>282</v>
      </c>
      <c r="D15038" t="s">
        <v>723</v>
      </c>
      <c r="E15038" s="53" t="str">
        <f t="shared" si="469"/>
        <v>2020_TNHANCOCK</v>
      </c>
      <c r="F15038">
        <v>510400</v>
      </c>
      <c r="G15038" s="53">
        <f t="array" ref="G15038">SUM(IF(A15038=A$5:A15038,IF(C15038=C$5:C15038,1,0),0))</f>
        <v>34</v>
      </c>
    </row>
    <row r="15039" spans="1:7" x14ac:dyDescent="0.25">
      <c r="A15039" s="52">
        <v>2020</v>
      </c>
      <c r="B15039" s="53" t="str">
        <f t="shared" si="470"/>
        <v>2020_TN35</v>
      </c>
      <c r="C15039" t="s">
        <v>282</v>
      </c>
      <c r="D15039" t="s">
        <v>1735</v>
      </c>
      <c r="E15039" s="53" t="str">
        <f t="shared" si="469"/>
        <v>2020_TNHARDEMAN</v>
      </c>
      <c r="F15039">
        <v>510400</v>
      </c>
      <c r="G15039" s="53">
        <f t="array" ref="G15039">SUM(IF(A15039=A$5:A15039,IF(C15039=C$5:C15039,1,0),0))</f>
        <v>35</v>
      </c>
    </row>
    <row r="15040" spans="1:7" x14ac:dyDescent="0.25">
      <c r="A15040" s="52">
        <v>2020</v>
      </c>
      <c r="B15040" s="53" t="str">
        <f t="shared" si="470"/>
        <v>2020_TN36</v>
      </c>
      <c r="C15040" t="s">
        <v>282</v>
      </c>
      <c r="D15040" t="s">
        <v>822</v>
      </c>
      <c r="E15040" s="53" t="str">
        <f t="shared" si="469"/>
        <v>2020_TNHARDIN</v>
      </c>
      <c r="F15040">
        <v>510400</v>
      </c>
      <c r="G15040" s="53">
        <f t="array" ref="G15040">SUM(IF(A15040=A$5:A15040,IF(C15040=C$5:C15040,1,0),0))</f>
        <v>36</v>
      </c>
    </row>
    <row r="15041" spans="1:7" x14ac:dyDescent="0.25">
      <c r="A15041" s="52">
        <v>2020</v>
      </c>
      <c r="B15041" s="53" t="str">
        <f t="shared" si="470"/>
        <v>2020_TN37</v>
      </c>
      <c r="C15041" t="s">
        <v>282</v>
      </c>
      <c r="D15041" t="s">
        <v>1736</v>
      </c>
      <c r="E15041" s="53" t="str">
        <f t="shared" si="469"/>
        <v>2020_TNHAWKINS</v>
      </c>
      <c r="F15041">
        <v>510400</v>
      </c>
      <c r="G15041" s="53">
        <f t="array" ref="G15041">SUM(IF(A15041=A$5:A15041,IF(C15041=C$5:C15041,1,0),0))</f>
        <v>37</v>
      </c>
    </row>
    <row r="15042" spans="1:7" x14ac:dyDescent="0.25">
      <c r="A15042" s="52">
        <v>2020</v>
      </c>
      <c r="B15042" s="53" t="str">
        <f t="shared" si="470"/>
        <v>2020_TN38</v>
      </c>
      <c r="C15042" t="s">
        <v>282</v>
      </c>
      <c r="D15042" t="s">
        <v>1483</v>
      </c>
      <c r="E15042" s="53" t="str">
        <f t="shared" si="469"/>
        <v>2020_TNHAYWOOD</v>
      </c>
      <c r="F15042">
        <v>510400</v>
      </c>
      <c r="G15042" s="53">
        <f t="array" ref="G15042">SUM(IF(A15042=A$5:A15042,IF(C15042=C$5:C15042,1,0),0))</f>
        <v>38</v>
      </c>
    </row>
    <row r="15043" spans="1:7" x14ac:dyDescent="0.25">
      <c r="A15043" s="52">
        <v>2020</v>
      </c>
      <c r="B15043" s="53" t="str">
        <f t="shared" si="470"/>
        <v>2020_TN39</v>
      </c>
      <c r="C15043" t="s">
        <v>282</v>
      </c>
      <c r="D15043" t="s">
        <v>823</v>
      </c>
      <c r="E15043" s="53" t="str">
        <f t="shared" si="469"/>
        <v>2020_TNHENDERSON</v>
      </c>
      <c r="F15043">
        <v>510400</v>
      </c>
      <c r="G15043" s="53">
        <f t="array" ref="G15043">SUM(IF(A15043=A$5:A15043,IF(C15043=C$5:C15043,1,0),0))</f>
        <v>39</v>
      </c>
    </row>
    <row r="15044" spans="1:7" x14ac:dyDescent="0.25">
      <c r="A15044" s="52">
        <v>2020</v>
      </c>
      <c r="B15044" s="53" t="str">
        <f t="shared" si="470"/>
        <v>2020_TN40</v>
      </c>
      <c r="C15044" t="s">
        <v>282</v>
      </c>
      <c r="D15044" t="s">
        <v>458</v>
      </c>
      <c r="E15044" s="53" t="str">
        <f t="shared" si="469"/>
        <v>2020_TNHENRY</v>
      </c>
      <c r="F15044">
        <v>510400</v>
      </c>
      <c r="G15044" s="53">
        <f t="array" ref="G15044">SUM(IF(A15044=A$5:A15044,IF(C15044=C$5:C15044,1,0),0))</f>
        <v>40</v>
      </c>
    </row>
    <row r="15045" spans="1:7" x14ac:dyDescent="0.25">
      <c r="A15045" s="52">
        <v>2020</v>
      </c>
      <c r="B15045" s="53" t="str">
        <f t="shared" si="470"/>
        <v>2020_TN41</v>
      </c>
      <c r="C15045" t="s">
        <v>282</v>
      </c>
      <c r="D15045" t="s">
        <v>287</v>
      </c>
      <c r="E15045" s="53" t="str">
        <f t="shared" si="469"/>
        <v>2020_TNHICKMAN</v>
      </c>
      <c r="F15045">
        <v>534750</v>
      </c>
      <c r="G15045" s="53">
        <f t="array" ref="G15045">SUM(IF(A15045=A$5:A15045,IF(C15045=C$5:C15045,1,0),0))</f>
        <v>41</v>
      </c>
    </row>
    <row r="15046" spans="1:7" x14ac:dyDescent="0.25">
      <c r="A15046" s="52">
        <v>2020</v>
      </c>
      <c r="B15046" s="53" t="str">
        <f t="shared" si="470"/>
        <v>2020_TN42</v>
      </c>
      <c r="C15046" t="s">
        <v>282</v>
      </c>
      <c r="D15046" t="s">
        <v>459</v>
      </c>
      <c r="E15046" s="53" t="str">
        <f t="shared" ref="E15046:E15109" si="471">A15046&amp;"_"&amp;C15046&amp;D15046</f>
        <v>2020_TNHOUSTON</v>
      </c>
      <c r="F15046">
        <v>510400</v>
      </c>
      <c r="G15046" s="53">
        <f t="array" ref="G15046">SUM(IF(A15046=A$5:A15046,IF(C15046=C$5:C15046,1,0),0))</f>
        <v>42</v>
      </c>
    </row>
    <row r="15047" spans="1:7" x14ac:dyDescent="0.25">
      <c r="A15047" s="52">
        <v>2020</v>
      </c>
      <c r="B15047" s="53" t="str">
        <f t="shared" si="470"/>
        <v>2020_TN43</v>
      </c>
      <c r="C15047" t="s">
        <v>282</v>
      </c>
      <c r="D15047" t="s">
        <v>1253</v>
      </c>
      <c r="E15047" s="53" t="str">
        <f t="shared" si="471"/>
        <v>2020_TNHUMPHREYS</v>
      </c>
      <c r="F15047">
        <v>510400</v>
      </c>
      <c r="G15047" s="53">
        <f t="array" ref="G15047">SUM(IF(A15047=A$5:A15047,IF(C15047=C$5:C15047,1,0),0))</f>
        <v>43</v>
      </c>
    </row>
    <row r="15048" spans="1:7" x14ac:dyDescent="0.25">
      <c r="A15048" s="52">
        <v>2020</v>
      </c>
      <c r="B15048" s="53" t="str">
        <f t="shared" si="470"/>
        <v>2020_TN44</v>
      </c>
      <c r="C15048" t="s">
        <v>282</v>
      </c>
      <c r="D15048" t="s">
        <v>460</v>
      </c>
      <c r="E15048" s="53" t="str">
        <f t="shared" si="471"/>
        <v>2020_TNJACKSON</v>
      </c>
      <c r="F15048">
        <v>510400</v>
      </c>
      <c r="G15048" s="53">
        <f t="array" ref="G15048">SUM(IF(A15048=A$5:A15048,IF(C15048=C$5:C15048,1,0),0))</f>
        <v>44</v>
      </c>
    </row>
    <row r="15049" spans="1:7" x14ac:dyDescent="0.25">
      <c r="A15049" s="52">
        <v>2020</v>
      </c>
      <c r="B15049" s="53" t="str">
        <f t="shared" si="470"/>
        <v>2020_TN45</v>
      </c>
      <c r="C15049" t="s">
        <v>282</v>
      </c>
      <c r="D15049" t="s">
        <v>196</v>
      </c>
      <c r="E15049" s="53" t="str">
        <f t="shared" si="471"/>
        <v>2020_TNJEFFERSON</v>
      </c>
      <c r="F15049">
        <v>510400</v>
      </c>
      <c r="G15049" s="53">
        <f t="array" ref="G15049">SUM(IF(A15049=A$5:A15049,IF(C15049=C$5:C15049,1,0),0))</f>
        <v>45</v>
      </c>
    </row>
    <row r="15050" spans="1:7" x14ac:dyDescent="0.25">
      <c r="A15050" s="52">
        <v>2020</v>
      </c>
      <c r="B15050" s="53" t="str">
        <f t="shared" si="470"/>
        <v>2020_TN46</v>
      </c>
      <c r="C15050" t="s">
        <v>282</v>
      </c>
      <c r="D15050" t="s">
        <v>525</v>
      </c>
      <c r="E15050" s="53" t="str">
        <f t="shared" si="471"/>
        <v>2020_TNJOHNSON</v>
      </c>
      <c r="F15050">
        <v>510400</v>
      </c>
      <c r="G15050" s="53">
        <f t="array" ref="G15050">SUM(IF(A15050=A$5:A15050,IF(C15050=C$5:C15050,1,0),0))</f>
        <v>46</v>
      </c>
    </row>
    <row r="15051" spans="1:7" x14ac:dyDescent="0.25">
      <c r="A15051" s="52">
        <v>2020</v>
      </c>
      <c r="B15051" s="53" t="str">
        <f t="shared" si="470"/>
        <v>2020_TN47</v>
      </c>
      <c r="C15051" t="s">
        <v>282</v>
      </c>
      <c r="D15051" t="s">
        <v>830</v>
      </c>
      <c r="E15051" s="53" t="str">
        <f t="shared" si="471"/>
        <v>2020_TNKNOX</v>
      </c>
      <c r="F15051">
        <v>510400</v>
      </c>
      <c r="G15051" s="53">
        <f t="array" ref="G15051">SUM(IF(A15051=A$5:A15051,IF(C15051=C$5:C15051,1,0),0))</f>
        <v>47</v>
      </c>
    </row>
    <row r="15052" spans="1:7" x14ac:dyDescent="0.25">
      <c r="A15052" s="52">
        <v>2020</v>
      </c>
      <c r="B15052" s="53" t="str">
        <f t="shared" si="470"/>
        <v>2020_TN48</v>
      </c>
      <c r="C15052" t="s">
        <v>282</v>
      </c>
      <c r="D15052" t="s">
        <v>197</v>
      </c>
      <c r="E15052" s="53" t="str">
        <f t="shared" si="471"/>
        <v>2020_TNLAKE</v>
      </c>
      <c r="F15052">
        <v>510400</v>
      </c>
      <c r="G15052" s="53">
        <f t="array" ref="G15052">SUM(IF(A15052=A$5:A15052,IF(C15052=C$5:C15052,1,0),0))</f>
        <v>48</v>
      </c>
    </row>
    <row r="15053" spans="1:7" x14ac:dyDescent="0.25">
      <c r="A15053" s="52">
        <v>2020</v>
      </c>
      <c r="B15053" s="53" t="str">
        <f t="shared" si="470"/>
        <v>2020_TN49</v>
      </c>
      <c r="C15053" t="s">
        <v>282</v>
      </c>
      <c r="D15053" t="s">
        <v>462</v>
      </c>
      <c r="E15053" s="53" t="str">
        <f t="shared" si="471"/>
        <v>2020_TNLAUDERDALE</v>
      </c>
      <c r="F15053">
        <v>510400</v>
      </c>
      <c r="G15053" s="53">
        <f t="array" ref="G15053">SUM(IF(A15053=A$5:A15053,IF(C15053=C$5:C15053,1,0),0))</f>
        <v>49</v>
      </c>
    </row>
    <row r="15054" spans="1:7" x14ac:dyDescent="0.25">
      <c r="A15054" s="52">
        <v>2020</v>
      </c>
      <c r="B15054" s="53" t="str">
        <f t="shared" si="470"/>
        <v>2020_TN50</v>
      </c>
      <c r="C15054" t="s">
        <v>282</v>
      </c>
      <c r="D15054" t="s">
        <v>463</v>
      </c>
      <c r="E15054" s="53" t="str">
        <f t="shared" si="471"/>
        <v>2020_TNLAWRENCE</v>
      </c>
      <c r="F15054">
        <v>510400</v>
      </c>
      <c r="G15054" s="53">
        <f t="array" ref="G15054">SUM(IF(A15054=A$5:A15054,IF(C15054=C$5:C15054,1,0),0))</f>
        <v>50</v>
      </c>
    </row>
    <row r="15055" spans="1:7" x14ac:dyDescent="0.25">
      <c r="A15055" s="52">
        <v>2020</v>
      </c>
      <c r="B15055" s="53" t="str">
        <f t="shared" si="470"/>
        <v>2020_TN51</v>
      </c>
      <c r="C15055" t="s">
        <v>282</v>
      </c>
      <c r="D15055" t="s">
        <v>796</v>
      </c>
      <c r="E15055" s="53" t="str">
        <f t="shared" si="471"/>
        <v>2020_TNLEWIS</v>
      </c>
      <c r="F15055">
        <v>510400</v>
      </c>
      <c r="G15055" s="53">
        <f t="array" ref="G15055">SUM(IF(A15055=A$5:A15055,IF(C15055=C$5:C15055,1,0),0))</f>
        <v>51</v>
      </c>
    </row>
    <row r="15056" spans="1:7" x14ac:dyDescent="0.25">
      <c r="A15056" s="52">
        <v>2020</v>
      </c>
      <c r="B15056" s="53" t="str">
        <f t="shared" si="470"/>
        <v>2020_TN52</v>
      </c>
      <c r="C15056" t="s">
        <v>282</v>
      </c>
      <c r="D15056" t="s">
        <v>221</v>
      </c>
      <c r="E15056" s="53" t="str">
        <f t="shared" si="471"/>
        <v>2020_TNLINCOLN</v>
      </c>
      <c r="F15056">
        <v>510400</v>
      </c>
      <c r="G15056" s="53">
        <f t="array" ref="G15056">SUM(IF(A15056=A$5:A15056,IF(C15056=C$5:C15056,1,0),0))</f>
        <v>52</v>
      </c>
    </row>
    <row r="15057" spans="1:7" x14ac:dyDescent="0.25">
      <c r="A15057" s="52">
        <v>2020</v>
      </c>
      <c r="B15057" s="53" t="str">
        <f t="shared" si="470"/>
        <v>2020_TN53</v>
      </c>
      <c r="C15057" t="s">
        <v>282</v>
      </c>
      <c r="D15057" t="s">
        <v>1737</v>
      </c>
      <c r="E15057" s="53" t="str">
        <f t="shared" si="471"/>
        <v>2020_TNLOUDON</v>
      </c>
      <c r="F15057">
        <v>510400</v>
      </c>
      <c r="G15057" s="53">
        <f t="array" ref="G15057">SUM(IF(A15057=A$5:A15057,IF(C15057=C$5:C15057,1,0),0))</f>
        <v>53</v>
      </c>
    </row>
    <row r="15058" spans="1:7" x14ac:dyDescent="0.25">
      <c r="A15058" s="52">
        <v>2020</v>
      </c>
      <c r="B15058" s="53" t="str">
        <f t="shared" si="470"/>
        <v>2020_TN54</v>
      </c>
      <c r="C15058" t="s">
        <v>282</v>
      </c>
      <c r="D15058" t="s">
        <v>1738</v>
      </c>
      <c r="E15058" s="53" t="str">
        <f t="shared" si="471"/>
        <v>2020_TNMCMINN</v>
      </c>
      <c r="F15058">
        <v>510400</v>
      </c>
      <c r="G15058" s="53">
        <f t="array" ref="G15058">SUM(IF(A15058=A$5:A15058,IF(C15058=C$5:C15058,1,0),0))</f>
        <v>54</v>
      </c>
    </row>
    <row r="15059" spans="1:7" x14ac:dyDescent="0.25">
      <c r="A15059" s="52">
        <v>2020</v>
      </c>
      <c r="B15059" s="53" t="str">
        <f t="shared" si="470"/>
        <v>2020_TN55</v>
      </c>
      <c r="C15059" t="s">
        <v>282</v>
      </c>
      <c r="D15059" t="s">
        <v>1739</v>
      </c>
      <c r="E15059" s="53" t="str">
        <f t="shared" si="471"/>
        <v>2020_TNMCNAIRY</v>
      </c>
      <c r="F15059">
        <v>510400</v>
      </c>
      <c r="G15059" s="53">
        <f t="array" ref="G15059">SUM(IF(A15059=A$5:A15059,IF(C15059=C$5:C15059,1,0),0))</f>
        <v>55</v>
      </c>
    </row>
    <row r="15060" spans="1:7" x14ac:dyDescent="0.25">
      <c r="A15060" s="52">
        <v>2020</v>
      </c>
      <c r="B15060" s="53" t="str">
        <f t="shared" si="470"/>
        <v>2020_TN56</v>
      </c>
      <c r="C15060" t="s">
        <v>282</v>
      </c>
      <c r="D15060" t="s">
        <v>288</v>
      </c>
      <c r="E15060" s="53" t="str">
        <f t="shared" si="471"/>
        <v>2020_TNMACON</v>
      </c>
      <c r="F15060">
        <v>563500</v>
      </c>
      <c r="G15060" s="53">
        <f t="array" ref="G15060">SUM(IF(A15060=A$5:A15060,IF(C15060=C$5:C15060,1,0),0))</f>
        <v>56</v>
      </c>
    </row>
    <row r="15061" spans="1:7" x14ac:dyDescent="0.25">
      <c r="A15061" s="52">
        <v>2020</v>
      </c>
      <c r="B15061" s="53" t="str">
        <f t="shared" si="470"/>
        <v>2020_TN57</v>
      </c>
      <c r="C15061" t="s">
        <v>282</v>
      </c>
      <c r="D15061" t="s">
        <v>467</v>
      </c>
      <c r="E15061" s="53" t="str">
        <f t="shared" si="471"/>
        <v>2020_TNMADISON</v>
      </c>
      <c r="F15061">
        <v>510400</v>
      </c>
      <c r="G15061" s="53">
        <f t="array" ref="G15061">SUM(IF(A15061=A$5:A15061,IF(C15061=C$5:C15061,1,0),0))</f>
        <v>57</v>
      </c>
    </row>
    <row r="15062" spans="1:7" x14ac:dyDescent="0.25">
      <c r="A15062" s="52">
        <v>2020</v>
      </c>
      <c r="B15062" s="53" t="str">
        <f t="shared" si="470"/>
        <v>2020_TN58</v>
      </c>
      <c r="C15062" t="s">
        <v>282</v>
      </c>
      <c r="D15062" t="s">
        <v>469</v>
      </c>
      <c r="E15062" s="53" t="str">
        <f t="shared" si="471"/>
        <v>2020_TNMARION</v>
      </c>
      <c r="F15062">
        <v>510400</v>
      </c>
      <c r="G15062" s="53">
        <f t="array" ref="G15062">SUM(IF(A15062=A$5:A15062,IF(C15062=C$5:C15062,1,0),0))</f>
        <v>58</v>
      </c>
    </row>
    <row r="15063" spans="1:7" x14ac:dyDescent="0.25">
      <c r="A15063" s="52">
        <v>2020</v>
      </c>
      <c r="B15063" s="53" t="str">
        <f t="shared" si="470"/>
        <v>2020_TN59</v>
      </c>
      <c r="C15063" t="s">
        <v>282</v>
      </c>
      <c r="D15063" t="s">
        <v>470</v>
      </c>
      <c r="E15063" s="53" t="str">
        <f t="shared" si="471"/>
        <v>2020_TNMARSHALL</v>
      </c>
      <c r="F15063">
        <v>510400</v>
      </c>
      <c r="G15063" s="53">
        <f t="array" ref="G15063">SUM(IF(A15063=A$5:A15063,IF(C15063=C$5:C15063,1,0),0))</f>
        <v>59</v>
      </c>
    </row>
    <row r="15064" spans="1:7" x14ac:dyDescent="0.25">
      <c r="A15064" s="52">
        <v>2020</v>
      </c>
      <c r="B15064" s="53" t="str">
        <f t="shared" si="470"/>
        <v>2020_TN60</v>
      </c>
      <c r="C15064" t="s">
        <v>282</v>
      </c>
      <c r="D15064" t="s">
        <v>289</v>
      </c>
      <c r="E15064" s="53" t="str">
        <f t="shared" si="471"/>
        <v>2020_TNMAURY</v>
      </c>
      <c r="F15064">
        <v>563500</v>
      </c>
      <c r="G15064" s="53">
        <f t="array" ref="G15064">SUM(IF(A15064=A$5:A15064,IF(C15064=C$5:C15064,1,0),0))</f>
        <v>60</v>
      </c>
    </row>
    <row r="15065" spans="1:7" x14ac:dyDescent="0.25">
      <c r="A15065" s="52">
        <v>2020</v>
      </c>
      <c r="B15065" s="53" t="str">
        <f t="shared" si="470"/>
        <v>2020_TN61</v>
      </c>
      <c r="C15065" t="s">
        <v>282</v>
      </c>
      <c r="D15065" t="s">
        <v>1563</v>
      </c>
      <c r="E15065" s="53" t="str">
        <f t="shared" si="471"/>
        <v>2020_TNMEIGS</v>
      </c>
      <c r="F15065">
        <v>510400</v>
      </c>
      <c r="G15065" s="53">
        <f t="array" ref="G15065">SUM(IF(A15065=A$5:A15065,IF(C15065=C$5:C15065,1,0),0))</f>
        <v>61</v>
      </c>
    </row>
    <row r="15066" spans="1:7" x14ac:dyDescent="0.25">
      <c r="A15066" s="52">
        <v>2020</v>
      </c>
      <c r="B15066" s="53" t="str">
        <f t="shared" si="470"/>
        <v>2020_TN62</v>
      </c>
      <c r="C15066" t="s">
        <v>282</v>
      </c>
      <c r="D15066" t="s">
        <v>210</v>
      </c>
      <c r="E15066" s="53" t="str">
        <f t="shared" si="471"/>
        <v>2020_TNMONROE</v>
      </c>
      <c r="F15066">
        <v>510400</v>
      </c>
      <c r="G15066" s="53">
        <f t="array" ref="G15066">SUM(IF(A15066=A$5:A15066,IF(C15066=C$5:C15066,1,0),0))</f>
        <v>62</v>
      </c>
    </row>
    <row r="15067" spans="1:7" x14ac:dyDescent="0.25">
      <c r="A15067" s="52">
        <v>2020</v>
      </c>
      <c r="B15067" s="53" t="str">
        <f t="shared" si="470"/>
        <v>2020_TN63</v>
      </c>
      <c r="C15067" t="s">
        <v>282</v>
      </c>
      <c r="D15067" t="s">
        <v>232</v>
      </c>
      <c r="E15067" s="53" t="str">
        <f t="shared" si="471"/>
        <v>2020_TNMONTGOMERY</v>
      </c>
      <c r="F15067">
        <v>510400</v>
      </c>
      <c r="G15067" s="53">
        <f t="array" ref="G15067">SUM(IF(A15067=A$5:A15067,IF(C15067=C$5:C15067,1,0),0))</f>
        <v>63</v>
      </c>
    </row>
    <row r="15068" spans="1:7" x14ac:dyDescent="0.25">
      <c r="A15068" s="52">
        <v>2020</v>
      </c>
      <c r="B15068" s="53" t="str">
        <f t="shared" si="470"/>
        <v>2020_TN64</v>
      </c>
      <c r="C15068" t="s">
        <v>282</v>
      </c>
      <c r="D15068" t="s">
        <v>1491</v>
      </c>
      <c r="E15068" s="53" t="str">
        <f t="shared" si="471"/>
        <v>2020_TNMOORE</v>
      </c>
      <c r="F15068">
        <v>510400</v>
      </c>
      <c r="G15068" s="53">
        <f t="array" ref="G15068">SUM(IF(A15068=A$5:A15068,IF(C15068=C$5:C15068,1,0),0))</f>
        <v>64</v>
      </c>
    </row>
    <row r="15069" spans="1:7" x14ac:dyDescent="0.25">
      <c r="A15069" s="52">
        <v>2020</v>
      </c>
      <c r="B15069" s="53" t="str">
        <f t="shared" si="470"/>
        <v>2020_TN65</v>
      </c>
      <c r="C15069" t="s">
        <v>282</v>
      </c>
      <c r="D15069" t="s">
        <v>472</v>
      </c>
      <c r="E15069" s="53" t="str">
        <f t="shared" si="471"/>
        <v>2020_TNMORGAN</v>
      </c>
      <c r="F15069">
        <v>510400</v>
      </c>
      <c r="G15069" s="53">
        <f t="array" ref="G15069">SUM(IF(A15069=A$5:A15069,IF(C15069=C$5:C15069,1,0),0))</f>
        <v>65</v>
      </c>
    </row>
    <row r="15070" spans="1:7" x14ac:dyDescent="0.25">
      <c r="A15070" s="52">
        <v>2020</v>
      </c>
      <c r="B15070" s="53" t="str">
        <f t="shared" si="470"/>
        <v>2020_TN66</v>
      </c>
      <c r="C15070" t="s">
        <v>282</v>
      </c>
      <c r="D15070" t="s">
        <v>1740</v>
      </c>
      <c r="E15070" s="53" t="str">
        <f t="shared" si="471"/>
        <v>2020_TNOBION</v>
      </c>
      <c r="F15070">
        <v>510400</v>
      </c>
      <c r="G15070" s="53">
        <f t="array" ref="G15070">SUM(IF(A15070=A$5:A15070,IF(C15070=C$5:C15070,1,0),0))</f>
        <v>66</v>
      </c>
    </row>
    <row r="15071" spans="1:7" x14ac:dyDescent="0.25">
      <c r="A15071" s="52">
        <v>2020</v>
      </c>
      <c r="B15071" s="53" t="str">
        <f t="shared" si="470"/>
        <v>2020_TN67</v>
      </c>
      <c r="C15071" t="s">
        <v>282</v>
      </c>
      <c r="D15071" t="s">
        <v>1741</v>
      </c>
      <c r="E15071" s="53" t="str">
        <f t="shared" si="471"/>
        <v>2020_TNOVERTON</v>
      </c>
      <c r="F15071">
        <v>510400</v>
      </c>
      <c r="G15071" s="53">
        <f t="array" ref="G15071">SUM(IF(A15071=A$5:A15071,IF(C15071=C$5:C15071,1,0),0))</f>
        <v>67</v>
      </c>
    </row>
    <row r="15072" spans="1:7" x14ac:dyDescent="0.25">
      <c r="A15072" s="52">
        <v>2020</v>
      </c>
      <c r="B15072" s="53" t="str">
        <f t="shared" si="470"/>
        <v>2020_TN68</v>
      </c>
      <c r="C15072" t="s">
        <v>282</v>
      </c>
      <c r="D15072" t="s">
        <v>473</v>
      </c>
      <c r="E15072" s="53" t="str">
        <f t="shared" si="471"/>
        <v>2020_TNPERRY</v>
      </c>
      <c r="F15072">
        <v>510400</v>
      </c>
      <c r="G15072" s="53">
        <f t="array" ref="G15072">SUM(IF(A15072=A$5:A15072,IF(C15072=C$5:C15072,1,0),0))</f>
        <v>68</v>
      </c>
    </row>
    <row r="15073" spans="1:7" x14ac:dyDescent="0.25">
      <c r="A15073" s="52">
        <v>2020</v>
      </c>
      <c r="B15073" s="53" t="str">
        <f t="shared" si="470"/>
        <v>2020_TN69</v>
      </c>
      <c r="C15073" t="s">
        <v>282</v>
      </c>
      <c r="D15073" t="s">
        <v>1742</v>
      </c>
      <c r="E15073" s="53" t="str">
        <f t="shared" si="471"/>
        <v>2020_TNPICKETT</v>
      </c>
      <c r="F15073">
        <v>510400</v>
      </c>
      <c r="G15073" s="53">
        <f t="array" ref="G15073">SUM(IF(A15073=A$5:A15073,IF(C15073=C$5:C15073,1,0),0))</f>
        <v>69</v>
      </c>
    </row>
    <row r="15074" spans="1:7" x14ac:dyDescent="0.25">
      <c r="A15074" s="52">
        <v>2020</v>
      </c>
      <c r="B15074" s="53" t="str">
        <f t="shared" ref="B15074:B15137" si="472">A15074&amp;"_"&amp;C15074&amp;G15074</f>
        <v>2020_TN70</v>
      </c>
      <c r="C15074" t="s">
        <v>282</v>
      </c>
      <c r="D15074" t="s">
        <v>535</v>
      </c>
      <c r="E15074" s="53" t="str">
        <f t="shared" si="471"/>
        <v>2020_TNPOLK</v>
      </c>
      <c r="F15074">
        <v>510400</v>
      </c>
      <c r="G15074" s="53">
        <f t="array" ref="G15074">SUM(IF(A15074=A$5:A15074,IF(C15074=C$5:C15074,1,0),0))</f>
        <v>70</v>
      </c>
    </row>
    <row r="15075" spans="1:7" x14ac:dyDescent="0.25">
      <c r="A15075" s="52">
        <v>2020</v>
      </c>
      <c r="B15075" s="53" t="str">
        <f t="shared" si="472"/>
        <v>2020_TN71</v>
      </c>
      <c r="C15075" t="s">
        <v>282</v>
      </c>
      <c r="D15075" t="s">
        <v>264</v>
      </c>
      <c r="E15075" s="53" t="str">
        <f t="shared" si="471"/>
        <v>2020_TNPUTNAM</v>
      </c>
      <c r="F15075">
        <v>510400</v>
      </c>
      <c r="G15075" s="53">
        <f t="array" ref="G15075">SUM(IF(A15075=A$5:A15075,IF(C15075=C$5:C15075,1,0),0))</f>
        <v>71</v>
      </c>
    </row>
    <row r="15076" spans="1:7" x14ac:dyDescent="0.25">
      <c r="A15076" s="52">
        <v>2020</v>
      </c>
      <c r="B15076" s="53" t="str">
        <f t="shared" si="472"/>
        <v>2020_TN72</v>
      </c>
      <c r="C15076" t="s">
        <v>282</v>
      </c>
      <c r="D15076" t="s">
        <v>1743</v>
      </c>
      <c r="E15076" s="53" t="str">
        <f t="shared" si="471"/>
        <v>2020_TNRHEA</v>
      </c>
      <c r="F15076">
        <v>510400</v>
      </c>
      <c r="G15076" s="53">
        <f t="array" ref="G15076">SUM(IF(A15076=A$5:A15076,IF(C15076=C$5:C15076,1,0),0))</f>
        <v>72</v>
      </c>
    </row>
    <row r="15077" spans="1:7" x14ac:dyDescent="0.25">
      <c r="A15077" s="52">
        <v>2020</v>
      </c>
      <c r="B15077" s="53" t="str">
        <f t="shared" si="472"/>
        <v>2020_TN73</v>
      </c>
      <c r="C15077" t="s">
        <v>282</v>
      </c>
      <c r="D15077" t="s">
        <v>1744</v>
      </c>
      <c r="E15077" s="53" t="str">
        <f t="shared" si="471"/>
        <v>2020_TNROANE</v>
      </c>
      <c r="F15077">
        <v>510400</v>
      </c>
      <c r="G15077" s="53">
        <f t="array" ref="G15077">SUM(IF(A15077=A$5:A15077,IF(C15077=C$5:C15077,1,0),0))</f>
        <v>73</v>
      </c>
    </row>
    <row r="15078" spans="1:7" x14ac:dyDescent="0.25">
      <c r="A15078" s="52">
        <v>2020</v>
      </c>
      <c r="B15078" s="53" t="str">
        <f t="shared" si="472"/>
        <v>2020_TN74</v>
      </c>
      <c r="C15078" t="s">
        <v>282</v>
      </c>
      <c r="D15078" t="s">
        <v>290</v>
      </c>
      <c r="E15078" s="53" t="str">
        <f t="shared" si="471"/>
        <v>2020_TNROBERTSON</v>
      </c>
      <c r="F15078">
        <v>563500</v>
      </c>
      <c r="G15078" s="53">
        <f t="array" ref="G15078">SUM(IF(A15078=A$5:A15078,IF(C15078=C$5:C15078,1,0),0))</f>
        <v>74</v>
      </c>
    </row>
    <row r="15079" spans="1:7" x14ac:dyDescent="0.25">
      <c r="A15079" s="52">
        <v>2020</v>
      </c>
      <c r="B15079" s="53" t="str">
        <f t="shared" si="472"/>
        <v>2020_TN75</v>
      </c>
      <c r="C15079" t="s">
        <v>282</v>
      </c>
      <c r="D15079" t="s">
        <v>291</v>
      </c>
      <c r="E15079" s="53" t="str">
        <f t="shared" si="471"/>
        <v>2020_TNRUTHERFORD</v>
      </c>
      <c r="F15079">
        <v>563500</v>
      </c>
      <c r="G15079" s="53">
        <f t="array" ref="G15079">SUM(IF(A15079=A$5:A15079,IF(C15079=C$5:C15079,1,0),0))</f>
        <v>75</v>
      </c>
    </row>
    <row r="15080" spans="1:7" x14ac:dyDescent="0.25">
      <c r="A15080" s="52">
        <v>2020</v>
      </c>
      <c r="B15080" s="53" t="str">
        <f t="shared" si="472"/>
        <v>2020_TN76</v>
      </c>
      <c r="C15080" t="s">
        <v>282</v>
      </c>
      <c r="D15080" t="s">
        <v>541</v>
      </c>
      <c r="E15080" s="53" t="str">
        <f t="shared" si="471"/>
        <v>2020_TNSCOTT</v>
      </c>
      <c r="F15080">
        <v>510400</v>
      </c>
      <c r="G15080" s="53">
        <f t="array" ref="G15080">SUM(IF(A15080=A$5:A15080,IF(C15080=C$5:C15080,1,0),0))</f>
        <v>76</v>
      </c>
    </row>
    <row r="15081" spans="1:7" x14ac:dyDescent="0.25">
      <c r="A15081" s="52">
        <v>2020</v>
      </c>
      <c r="B15081" s="53" t="str">
        <f t="shared" si="472"/>
        <v>2020_TN77</v>
      </c>
      <c r="C15081" t="s">
        <v>282</v>
      </c>
      <c r="D15081" t="s">
        <v>1745</v>
      </c>
      <c r="E15081" s="53" t="str">
        <f t="shared" si="471"/>
        <v>2020_TNSEQUATCHIE</v>
      </c>
      <c r="F15081">
        <v>510400</v>
      </c>
      <c r="G15081" s="53">
        <f t="array" ref="G15081">SUM(IF(A15081=A$5:A15081,IF(C15081=C$5:C15081,1,0),0))</f>
        <v>77</v>
      </c>
    </row>
    <row r="15082" spans="1:7" x14ac:dyDescent="0.25">
      <c r="A15082" s="52">
        <v>2020</v>
      </c>
      <c r="B15082" s="53" t="str">
        <f t="shared" si="472"/>
        <v>2020_TN78</v>
      </c>
      <c r="C15082" t="s">
        <v>282</v>
      </c>
      <c r="D15082" t="s">
        <v>544</v>
      </c>
      <c r="E15082" s="53" t="str">
        <f t="shared" si="471"/>
        <v>2020_TNSEVIER</v>
      </c>
      <c r="F15082">
        <v>510400</v>
      </c>
      <c r="G15082" s="53">
        <f t="array" ref="G15082">SUM(IF(A15082=A$5:A15082,IF(C15082=C$5:C15082,1,0),0))</f>
        <v>78</v>
      </c>
    </row>
    <row r="15083" spans="1:7" x14ac:dyDescent="0.25">
      <c r="A15083" s="52">
        <v>2020</v>
      </c>
      <c r="B15083" s="53" t="str">
        <f t="shared" si="472"/>
        <v>2020_TN79</v>
      </c>
      <c r="C15083" t="s">
        <v>282</v>
      </c>
      <c r="D15083" t="s">
        <v>478</v>
      </c>
      <c r="E15083" s="53" t="str">
        <f t="shared" si="471"/>
        <v>2020_TNSHELBY</v>
      </c>
      <c r="F15083">
        <v>510400</v>
      </c>
      <c r="G15083" s="53">
        <f t="array" ref="G15083">SUM(IF(A15083=A$5:A15083,IF(C15083=C$5:C15083,1,0),0))</f>
        <v>79</v>
      </c>
    </row>
    <row r="15084" spans="1:7" x14ac:dyDescent="0.25">
      <c r="A15084" s="52">
        <v>2020</v>
      </c>
      <c r="B15084" s="53" t="str">
        <f t="shared" si="472"/>
        <v>2020_TN80</v>
      </c>
      <c r="C15084" t="s">
        <v>282</v>
      </c>
      <c r="D15084" t="s">
        <v>292</v>
      </c>
      <c r="E15084" s="53" t="str">
        <f t="shared" si="471"/>
        <v>2020_TNSMITH</v>
      </c>
      <c r="F15084">
        <v>563500</v>
      </c>
      <c r="G15084" s="53">
        <f t="array" ref="G15084">SUM(IF(A15084=A$5:A15084,IF(C15084=C$5:C15084,1,0),0))</f>
        <v>80</v>
      </c>
    </row>
    <row r="15085" spans="1:7" x14ac:dyDescent="0.25">
      <c r="A15085" s="52">
        <v>2020</v>
      </c>
      <c r="B15085" s="53" t="str">
        <f t="shared" si="472"/>
        <v>2020_TN81</v>
      </c>
      <c r="C15085" t="s">
        <v>282</v>
      </c>
      <c r="D15085" t="s">
        <v>754</v>
      </c>
      <c r="E15085" s="53" t="str">
        <f t="shared" si="471"/>
        <v>2020_TNSTEWART</v>
      </c>
      <c r="F15085">
        <v>510400</v>
      </c>
      <c r="G15085" s="53">
        <f t="array" ref="G15085">SUM(IF(A15085=A$5:A15085,IF(C15085=C$5:C15085,1,0),0))</f>
        <v>81</v>
      </c>
    </row>
    <row r="15086" spans="1:7" x14ac:dyDescent="0.25">
      <c r="A15086" s="52">
        <v>2020</v>
      </c>
      <c r="B15086" s="53" t="str">
        <f t="shared" si="472"/>
        <v>2020_TN82</v>
      </c>
      <c r="C15086" t="s">
        <v>282</v>
      </c>
      <c r="D15086" t="s">
        <v>887</v>
      </c>
      <c r="E15086" s="53" t="str">
        <f t="shared" si="471"/>
        <v>2020_TNSULLIVAN</v>
      </c>
      <c r="F15086">
        <v>510400</v>
      </c>
      <c r="G15086" s="53">
        <f t="array" ref="G15086">SUM(IF(A15086=A$5:A15086,IF(C15086=C$5:C15086,1,0),0))</f>
        <v>82</v>
      </c>
    </row>
    <row r="15087" spans="1:7" x14ac:dyDescent="0.25">
      <c r="A15087" s="52">
        <v>2020</v>
      </c>
      <c r="B15087" s="53" t="str">
        <f t="shared" si="472"/>
        <v>2020_TN83</v>
      </c>
      <c r="C15087" t="s">
        <v>282</v>
      </c>
      <c r="D15087" t="s">
        <v>293</v>
      </c>
      <c r="E15087" s="53" t="str">
        <f t="shared" si="471"/>
        <v>2020_TNSUMNER</v>
      </c>
      <c r="F15087">
        <v>563500</v>
      </c>
      <c r="G15087" s="53">
        <f t="array" ref="G15087">SUM(IF(A15087=A$5:A15087,IF(C15087=C$5:C15087,1,0),0))</f>
        <v>83</v>
      </c>
    </row>
    <row r="15088" spans="1:7" x14ac:dyDescent="0.25">
      <c r="A15088" s="52">
        <v>2020</v>
      </c>
      <c r="B15088" s="53" t="str">
        <f t="shared" si="472"/>
        <v>2020_TN84</v>
      </c>
      <c r="C15088" t="s">
        <v>282</v>
      </c>
      <c r="D15088" t="s">
        <v>890</v>
      </c>
      <c r="E15088" s="53" t="str">
        <f t="shared" si="471"/>
        <v>2020_TNTIPTON</v>
      </c>
      <c r="F15088">
        <v>510400</v>
      </c>
      <c r="G15088" s="53">
        <f t="array" ref="G15088">SUM(IF(A15088=A$5:A15088,IF(C15088=C$5:C15088,1,0),0))</f>
        <v>84</v>
      </c>
    </row>
    <row r="15089" spans="1:7" x14ac:dyDescent="0.25">
      <c r="A15089" s="52">
        <v>2020</v>
      </c>
      <c r="B15089" s="53" t="str">
        <f t="shared" si="472"/>
        <v>2020_TN85</v>
      </c>
      <c r="C15089" t="s">
        <v>282</v>
      </c>
      <c r="D15089" t="s">
        <v>294</v>
      </c>
      <c r="E15089" s="53" t="str">
        <f t="shared" si="471"/>
        <v>2020_TNTROUSDALE</v>
      </c>
      <c r="F15089">
        <v>563500</v>
      </c>
      <c r="G15089" s="53">
        <f t="array" ref="G15089">SUM(IF(A15089=A$5:A15089,IF(C15089=C$5:C15089,1,0),0))</f>
        <v>85</v>
      </c>
    </row>
    <row r="15090" spans="1:7" x14ac:dyDescent="0.25">
      <c r="A15090" s="52">
        <v>2020</v>
      </c>
      <c r="B15090" s="53" t="str">
        <f t="shared" si="472"/>
        <v>2020_TN86</v>
      </c>
      <c r="C15090" t="s">
        <v>282</v>
      </c>
      <c r="D15090" t="s">
        <v>1746</v>
      </c>
      <c r="E15090" s="53" t="str">
        <f t="shared" si="471"/>
        <v>2020_TNUNICOI</v>
      </c>
      <c r="F15090">
        <v>510400</v>
      </c>
      <c r="G15090" s="53">
        <f t="array" ref="G15090">SUM(IF(A15090=A$5:A15090,IF(C15090=C$5:C15090,1,0),0))</f>
        <v>86</v>
      </c>
    </row>
    <row r="15091" spans="1:7" x14ac:dyDescent="0.25">
      <c r="A15091" s="52">
        <v>2020</v>
      </c>
      <c r="B15091" s="53" t="str">
        <f t="shared" si="472"/>
        <v>2020_TN87</v>
      </c>
      <c r="C15091" t="s">
        <v>282</v>
      </c>
      <c r="D15091" t="s">
        <v>258</v>
      </c>
      <c r="E15091" s="53" t="str">
        <f t="shared" si="471"/>
        <v>2020_TNUNION</v>
      </c>
      <c r="F15091">
        <v>510400</v>
      </c>
      <c r="G15091" s="53">
        <f t="array" ref="G15091">SUM(IF(A15091=A$5:A15091,IF(C15091=C$5:C15091,1,0),0))</f>
        <v>87</v>
      </c>
    </row>
    <row r="15092" spans="1:7" x14ac:dyDescent="0.25">
      <c r="A15092" s="52">
        <v>2020</v>
      </c>
      <c r="B15092" s="53" t="str">
        <f t="shared" si="472"/>
        <v>2020_TN88</v>
      </c>
      <c r="C15092" t="s">
        <v>282</v>
      </c>
      <c r="D15092" t="s">
        <v>547</v>
      </c>
      <c r="E15092" s="53" t="str">
        <f t="shared" si="471"/>
        <v>2020_TNVAN BUREN</v>
      </c>
      <c r="F15092">
        <v>510400</v>
      </c>
      <c r="G15092" s="53">
        <f t="array" ref="G15092">SUM(IF(A15092=A$5:A15092,IF(C15092=C$5:C15092,1,0),0))</f>
        <v>88</v>
      </c>
    </row>
    <row r="15093" spans="1:7" x14ac:dyDescent="0.25">
      <c r="A15093" s="52">
        <v>2020</v>
      </c>
      <c r="B15093" s="53" t="str">
        <f t="shared" si="472"/>
        <v>2020_TN89</v>
      </c>
      <c r="C15093" t="s">
        <v>282</v>
      </c>
      <c r="D15093" t="s">
        <v>336</v>
      </c>
      <c r="E15093" s="53" t="str">
        <f t="shared" si="471"/>
        <v>2020_TNWARREN</v>
      </c>
      <c r="F15093">
        <v>510400</v>
      </c>
      <c r="G15093" s="53">
        <f t="array" ref="G15093">SUM(IF(A15093=A$5:A15093,IF(C15093=C$5:C15093,1,0),0))</f>
        <v>89</v>
      </c>
    </row>
    <row r="15094" spans="1:7" x14ac:dyDescent="0.25">
      <c r="A15094" s="52">
        <v>2020</v>
      </c>
      <c r="B15094" s="53" t="str">
        <f t="shared" si="472"/>
        <v>2020_TN90</v>
      </c>
      <c r="C15094" t="s">
        <v>282</v>
      </c>
      <c r="D15094" t="s">
        <v>125</v>
      </c>
      <c r="E15094" s="53" t="str">
        <f t="shared" si="471"/>
        <v>2020_TNWASHINGTON</v>
      </c>
      <c r="F15094">
        <v>510400</v>
      </c>
      <c r="G15094" s="53">
        <f t="array" ref="G15094">SUM(IF(A15094=A$5:A15094,IF(C15094=C$5:C15094,1,0),0))</f>
        <v>90</v>
      </c>
    </row>
    <row r="15095" spans="1:7" x14ac:dyDescent="0.25">
      <c r="A15095" s="52">
        <v>2020</v>
      </c>
      <c r="B15095" s="53" t="str">
        <f t="shared" si="472"/>
        <v>2020_TN91</v>
      </c>
      <c r="C15095" t="s">
        <v>282</v>
      </c>
      <c r="D15095" t="s">
        <v>770</v>
      </c>
      <c r="E15095" s="53" t="str">
        <f t="shared" si="471"/>
        <v>2020_TNWAYNE</v>
      </c>
      <c r="F15095">
        <v>510400</v>
      </c>
      <c r="G15095" s="53">
        <f t="array" ref="G15095">SUM(IF(A15095=A$5:A15095,IF(C15095=C$5:C15095,1,0),0))</f>
        <v>91</v>
      </c>
    </row>
    <row r="15096" spans="1:7" x14ac:dyDescent="0.25">
      <c r="A15096" s="52">
        <v>2020</v>
      </c>
      <c r="B15096" s="53" t="str">
        <f t="shared" si="472"/>
        <v>2020_TN92</v>
      </c>
      <c r="C15096" t="s">
        <v>282</v>
      </c>
      <c r="D15096" t="s">
        <v>1747</v>
      </c>
      <c r="E15096" s="53" t="str">
        <f t="shared" si="471"/>
        <v>2020_TNWEAKLEY</v>
      </c>
      <c r="F15096">
        <v>510400</v>
      </c>
      <c r="G15096" s="53">
        <f t="array" ref="G15096">SUM(IF(A15096=A$5:A15096,IF(C15096=C$5:C15096,1,0),0))</f>
        <v>92</v>
      </c>
    </row>
    <row r="15097" spans="1:7" x14ac:dyDescent="0.25">
      <c r="A15097" s="52">
        <v>2020</v>
      </c>
      <c r="B15097" s="53" t="str">
        <f t="shared" si="472"/>
        <v>2020_TN93</v>
      </c>
      <c r="C15097" t="s">
        <v>282</v>
      </c>
      <c r="D15097" t="s">
        <v>548</v>
      </c>
      <c r="E15097" s="53" t="str">
        <f t="shared" si="471"/>
        <v>2020_TNWHITE</v>
      </c>
      <c r="F15097">
        <v>510400</v>
      </c>
      <c r="G15097" s="53">
        <f t="array" ref="G15097">SUM(IF(A15097=A$5:A15097,IF(C15097=C$5:C15097,1,0),0))</f>
        <v>93</v>
      </c>
    </row>
    <row r="15098" spans="1:7" x14ac:dyDescent="0.25">
      <c r="A15098" s="52">
        <v>2020</v>
      </c>
      <c r="B15098" s="53" t="str">
        <f t="shared" si="472"/>
        <v>2020_TN94</v>
      </c>
      <c r="C15098" t="s">
        <v>282</v>
      </c>
      <c r="D15098" t="s">
        <v>295</v>
      </c>
      <c r="E15098" s="53" t="str">
        <f t="shared" si="471"/>
        <v>2020_TNWILLIAMSON</v>
      </c>
      <c r="F15098">
        <v>563500</v>
      </c>
      <c r="G15098" s="53">
        <f t="array" ref="G15098">SUM(IF(A15098=A$5:A15098,IF(C15098=C$5:C15098,1,0),0))</f>
        <v>94</v>
      </c>
    </row>
    <row r="15099" spans="1:7" x14ac:dyDescent="0.25">
      <c r="A15099" s="52">
        <v>2020</v>
      </c>
      <c r="B15099" s="53" t="str">
        <f t="shared" si="472"/>
        <v>2020_TN95</v>
      </c>
      <c r="C15099" t="s">
        <v>282</v>
      </c>
      <c r="D15099" t="s">
        <v>296</v>
      </c>
      <c r="E15099" s="53" t="str">
        <f t="shared" si="471"/>
        <v>2020_TNWILSON</v>
      </c>
      <c r="F15099">
        <v>563500</v>
      </c>
      <c r="G15099" s="53">
        <f t="array" ref="G15099">SUM(IF(A15099=A$5:A15099,IF(C15099=C$5:C15099,1,0),0))</f>
        <v>95</v>
      </c>
    </row>
    <row r="15100" spans="1:7" x14ac:dyDescent="0.25">
      <c r="A15100" s="52">
        <v>2020</v>
      </c>
      <c r="B15100" s="53" t="str">
        <f t="shared" si="472"/>
        <v>2020_TX1</v>
      </c>
      <c r="C15100" t="s">
        <v>389</v>
      </c>
      <c r="D15100" t="s">
        <v>939</v>
      </c>
      <c r="E15100" s="53" t="str">
        <f t="shared" si="471"/>
        <v>2020_TXANDERSON</v>
      </c>
      <c r="F15100">
        <v>510400</v>
      </c>
      <c r="G15100" s="53">
        <f t="array" ref="G15100">SUM(IF(A15100=A$5:A15100,IF(C15100=C$5:C15100,1,0),0))</f>
        <v>1</v>
      </c>
    </row>
    <row r="15101" spans="1:7" x14ac:dyDescent="0.25">
      <c r="A15101" s="52">
        <v>2020</v>
      </c>
      <c r="B15101" s="53" t="str">
        <f t="shared" si="472"/>
        <v>2020_TX2</v>
      </c>
      <c r="C15101" t="s">
        <v>389</v>
      </c>
      <c r="D15101" t="s">
        <v>1748</v>
      </c>
      <c r="E15101" s="53" t="str">
        <f t="shared" si="471"/>
        <v>2020_TXANDREWS</v>
      </c>
      <c r="F15101">
        <v>510400</v>
      </c>
      <c r="G15101" s="53">
        <f t="array" ref="G15101">SUM(IF(A15101=A$5:A15101,IF(C15101=C$5:C15101,1,0),0))</f>
        <v>2</v>
      </c>
    </row>
    <row r="15102" spans="1:7" x14ac:dyDescent="0.25">
      <c r="A15102" s="52">
        <v>2020</v>
      </c>
      <c r="B15102" s="53" t="str">
        <f t="shared" si="472"/>
        <v>2020_TX3</v>
      </c>
      <c r="C15102" t="s">
        <v>389</v>
      </c>
      <c r="D15102" t="s">
        <v>1749</v>
      </c>
      <c r="E15102" s="53" t="str">
        <f t="shared" si="471"/>
        <v>2020_TXANGELINA</v>
      </c>
      <c r="F15102">
        <v>510400</v>
      </c>
      <c r="G15102" s="53">
        <f t="array" ref="G15102">SUM(IF(A15102=A$5:A15102,IF(C15102=C$5:C15102,1,0),0))</f>
        <v>3</v>
      </c>
    </row>
    <row r="15103" spans="1:7" x14ac:dyDescent="0.25">
      <c r="A15103" s="52">
        <v>2020</v>
      </c>
      <c r="B15103" s="53" t="str">
        <f t="shared" si="472"/>
        <v>2020_TX4</v>
      </c>
      <c r="C15103" t="s">
        <v>389</v>
      </c>
      <c r="D15103" t="s">
        <v>1750</v>
      </c>
      <c r="E15103" s="53" t="str">
        <f t="shared" si="471"/>
        <v>2020_TXARANSAS</v>
      </c>
      <c r="F15103">
        <v>510400</v>
      </c>
      <c r="G15103" s="53">
        <f t="array" ref="G15103">SUM(IF(A15103=A$5:A15103,IF(C15103=C$5:C15103,1,0),0))</f>
        <v>4</v>
      </c>
    </row>
    <row r="15104" spans="1:7" x14ac:dyDescent="0.25">
      <c r="A15104" s="52">
        <v>2020</v>
      </c>
      <c r="B15104" s="53" t="str">
        <f t="shared" si="472"/>
        <v>2020_TX5</v>
      </c>
      <c r="C15104" t="s">
        <v>389</v>
      </c>
      <c r="D15104" t="s">
        <v>1751</v>
      </c>
      <c r="E15104" s="53" t="str">
        <f t="shared" si="471"/>
        <v>2020_TXARCHER</v>
      </c>
      <c r="F15104">
        <v>510400</v>
      </c>
      <c r="G15104" s="53">
        <f t="array" ref="G15104">SUM(IF(A15104=A$5:A15104,IF(C15104=C$5:C15104,1,0),0))</f>
        <v>5</v>
      </c>
    </row>
    <row r="15105" spans="1:7" x14ac:dyDescent="0.25">
      <c r="A15105" s="52">
        <v>2020</v>
      </c>
      <c r="B15105" s="53" t="str">
        <f t="shared" si="472"/>
        <v>2020_TX6</v>
      </c>
      <c r="C15105" t="s">
        <v>389</v>
      </c>
      <c r="D15105" t="s">
        <v>1635</v>
      </c>
      <c r="E15105" s="53" t="str">
        <f t="shared" si="471"/>
        <v>2020_TXARMSTRONG</v>
      </c>
      <c r="F15105">
        <v>510400</v>
      </c>
      <c r="G15105" s="53">
        <f t="array" ref="G15105">SUM(IF(A15105=A$5:A15105,IF(C15105=C$5:C15105,1,0),0))</f>
        <v>6</v>
      </c>
    </row>
    <row r="15106" spans="1:7" x14ac:dyDescent="0.25">
      <c r="A15106" s="52">
        <v>2020</v>
      </c>
      <c r="B15106" s="53" t="str">
        <f t="shared" si="472"/>
        <v>2020_TX7</v>
      </c>
      <c r="C15106" t="s">
        <v>389</v>
      </c>
      <c r="D15106" t="s">
        <v>1752</v>
      </c>
      <c r="E15106" s="53" t="str">
        <f t="shared" si="471"/>
        <v>2020_TXATASCOSA</v>
      </c>
      <c r="F15106">
        <v>510400</v>
      </c>
      <c r="G15106" s="53">
        <f t="array" ref="G15106">SUM(IF(A15106=A$5:A15106,IF(C15106=C$5:C15106,1,0),0))</f>
        <v>7</v>
      </c>
    </row>
    <row r="15107" spans="1:7" x14ac:dyDescent="0.25">
      <c r="A15107" s="52">
        <v>2020</v>
      </c>
      <c r="B15107" s="53" t="str">
        <f t="shared" si="472"/>
        <v>2020_TX8</v>
      </c>
      <c r="C15107" t="s">
        <v>389</v>
      </c>
      <c r="D15107" t="s">
        <v>1753</v>
      </c>
      <c r="E15107" s="53" t="str">
        <f t="shared" si="471"/>
        <v>2020_TXAUSTIN</v>
      </c>
      <c r="F15107">
        <v>510400</v>
      </c>
      <c r="G15107" s="53">
        <f t="array" ref="G15107">SUM(IF(A15107=A$5:A15107,IF(C15107=C$5:C15107,1,0),0))</f>
        <v>8</v>
      </c>
    </row>
    <row r="15108" spans="1:7" x14ac:dyDescent="0.25">
      <c r="A15108" s="52">
        <v>2020</v>
      </c>
      <c r="B15108" s="53" t="str">
        <f t="shared" si="472"/>
        <v>2020_TX9</v>
      </c>
      <c r="C15108" t="s">
        <v>389</v>
      </c>
      <c r="D15108" t="s">
        <v>1754</v>
      </c>
      <c r="E15108" s="53" t="str">
        <f t="shared" si="471"/>
        <v>2020_TXBAILEY</v>
      </c>
      <c r="F15108">
        <v>510400</v>
      </c>
      <c r="G15108" s="53">
        <f t="array" ref="G15108">SUM(IF(A15108=A$5:A15108,IF(C15108=C$5:C15108,1,0),0))</f>
        <v>9</v>
      </c>
    </row>
    <row r="15109" spans="1:7" x14ac:dyDescent="0.25">
      <c r="A15109" s="52">
        <v>2020</v>
      </c>
      <c r="B15109" s="53" t="str">
        <f t="shared" si="472"/>
        <v>2020_TX10</v>
      </c>
      <c r="C15109" t="s">
        <v>389</v>
      </c>
      <c r="D15109" t="s">
        <v>1755</v>
      </c>
      <c r="E15109" s="53" t="str">
        <f t="shared" si="471"/>
        <v>2020_TXBANDERA</v>
      </c>
      <c r="F15109">
        <v>510400</v>
      </c>
      <c r="G15109" s="53">
        <f t="array" ref="G15109">SUM(IF(A15109=A$5:A15109,IF(C15109=C$5:C15109,1,0),0))</f>
        <v>10</v>
      </c>
    </row>
    <row r="15110" spans="1:7" x14ac:dyDescent="0.25">
      <c r="A15110" s="52">
        <v>2020</v>
      </c>
      <c r="B15110" s="53" t="str">
        <f t="shared" si="472"/>
        <v>2020_TX11</v>
      </c>
      <c r="C15110" t="s">
        <v>389</v>
      </c>
      <c r="D15110" t="s">
        <v>1756</v>
      </c>
      <c r="E15110" s="53" t="str">
        <f t="shared" ref="E15110:E15173" si="473">A15110&amp;"_"&amp;C15110&amp;D15110</f>
        <v>2020_TXBASTROP</v>
      </c>
      <c r="F15110">
        <v>510400</v>
      </c>
      <c r="G15110" s="53">
        <f t="array" ref="G15110">SUM(IF(A15110=A$5:A15110,IF(C15110=C$5:C15110,1,0),0))</f>
        <v>11</v>
      </c>
    </row>
    <row r="15111" spans="1:7" x14ac:dyDescent="0.25">
      <c r="A15111" s="52">
        <v>2020</v>
      </c>
      <c r="B15111" s="53" t="str">
        <f t="shared" si="472"/>
        <v>2020_TX12</v>
      </c>
      <c r="C15111" t="s">
        <v>389</v>
      </c>
      <c r="D15111" t="s">
        <v>1757</v>
      </c>
      <c r="E15111" s="53" t="str">
        <f t="shared" si="473"/>
        <v>2020_TXBAYLOR</v>
      </c>
      <c r="F15111">
        <v>510400</v>
      </c>
      <c r="G15111" s="53">
        <f t="array" ref="G15111">SUM(IF(A15111=A$5:A15111,IF(C15111=C$5:C15111,1,0),0))</f>
        <v>12</v>
      </c>
    </row>
    <row r="15112" spans="1:7" x14ac:dyDescent="0.25">
      <c r="A15112" s="52">
        <v>2020</v>
      </c>
      <c r="B15112" s="53" t="str">
        <f t="shared" si="472"/>
        <v>2020_TX13</v>
      </c>
      <c r="C15112" t="s">
        <v>389</v>
      </c>
      <c r="D15112" t="s">
        <v>1758</v>
      </c>
      <c r="E15112" s="53" t="str">
        <f t="shared" si="473"/>
        <v>2020_TXBEE</v>
      </c>
      <c r="F15112">
        <v>510400</v>
      </c>
      <c r="G15112" s="53">
        <f t="array" ref="G15112">SUM(IF(A15112=A$5:A15112,IF(C15112=C$5:C15112,1,0),0))</f>
        <v>13</v>
      </c>
    </row>
    <row r="15113" spans="1:7" x14ac:dyDescent="0.25">
      <c r="A15113" s="52">
        <v>2020</v>
      </c>
      <c r="B15113" s="53" t="str">
        <f t="shared" si="472"/>
        <v>2020_TX14</v>
      </c>
      <c r="C15113" t="s">
        <v>389</v>
      </c>
      <c r="D15113" t="s">
        <v>1004</v>
      </c>
      <c r="E15113" s="53" t="str">
        <f t="shared" si="473"/>
        <v>2020_TXBELL</v>
      </c>
      <c r="F15113">
        <v>510400</v>
      </c>
      <c r="G15113" s="53">
        <f t="array" ref="G15113">SUM(IF(A15113=A$5:A15113,IF(C15113=C$5:C15113,1,0),0))</f>
        <v>14</v>
      </c>
    </row>
    <row r="15114" spans="1:7" x14ac:dyDescent="0.25">
      <c r="A15114" s="52">
        <v>2020</v>
      </c>
      <c r="B15114" s="53" t="str">
        <f t="shared" si="472"/>
        <v>2020_TX15</v>
      </c>
      <c r="C15114" t="s">
        <v>389</v>
      </c>
      <c r="D15114" t="s">
        <v>1759</v>
      </c>
      <c r="E15114" s="53" t="str">
        <f t="shared" si="473"/>
        <v>2020_TXBEXAR</v>
      </c>
      <c r="F15114">
        <v>510400</v>
      </c>
      <c r="G15114" s="53">
        <f t="array" ref="G15114">SUM(IF(A15114=A$5:A15114,IF(C15114=C$5:C15114,1,0),0))</f>
        <v>15</v>
      </c>
    </row>
    <row r="15115" spans="1:7" x14ac:dyDescent="0.25">
      <c r="A15115" s="52">
        <v>2020</v>
      </c>
      <c r="B15115" s="53" t="str">
        <f t="shared" si="472"/>
        <v>2020_TX16</v>
      </c>
      <c r="C15115" t="s">
        <v>389</v>
      </c>
      <c r="D15115" t="s">
        <v>1760</v>
      </c>
      <c r="E15115" s="53" t="str">
        <f t="shared" si="473"/>
        <v>2020_TXBLANCO</v>
      </c>
      <c r="F15115">
        <v>510400</v>
      </c>
      <c r="G15115" s="53">
        <f t="array" ref="G15115">SUM(IF(A15115=A$5:A15115,IF(C15115=C$5:C15115,1,0),0))</f>
        <v>16</v>
      </c>
    </row>
    <row r="15116" spans="1:7" x14ac:dyDescent="0.25">
      <c r="A15116" s="52">
        <v>2020</v>
      </c>
      <c r="B15116" s="53" t="str">
        <f t="shared" si="472"/>
        <v>2020_TX17</v>
      </c>
      <c r="C15116" t="s">
        <v>389</v>
      </c>
      <c r="D15116" t="s">
        <v>1761</v>
      </c>
      <c r="E15116" s="53" t="str">
        <f t="shared" si="473"/>
        <v>2020_TXBORDEN</v>
      </c>
      <c r="F15116">
        <v>510400</v>
      </c>
      <c r="G15116" s="53">
        <f t="array" ref="G15116">SUM(IF(A15116=A$5:A15116,IF(C15116=C$5:C15116,1,0),0))</f>
        <v>17</v>
      </c>
    </row>
    <row r="15117" spans="1:7" x14ac:dyDescent="0.25">
      <c r="A15117" s="52">
        <v>2020</v>
      </c>
      <c r="B15117" s="53" t="str">
        <f t="shared" si="472"/>
        <v>2020_TX18</v>
      </c>
      <c r="C15117" t="s">
        <v>389</v>
      </c>
      <c r="D15117" t="s">
        <v>1762</v>
      </c>
      <c r="E15117" s="53" t="str">
        <f t="shared" si="473"/>
        <v>2020_TXBOSQUE</v>
      </c>
      <c r="F15117">
        <v>510400</v>
      </c>
      <c r="G15117" s="53">
        <f t="array" ref="G15117">SUM(IF(A15117=A$5:A15117,IF(C15117=C$5:C15117,1,0),0))</f>
        <v>18</v>
      </c>
    </row>
    <row r="15118" spans="1:7" x14ac:dyDescent="0.25">
      <c r="A15118" s="52">
        <v>2020</v>
      </c>
      <c r="B15118" s="53" t="str">
        <f t="shared" si="472"/>
        <v>2020_TX19</v>
      </c>
      <c r="C15118" t="s">
        <v>389</v>
      </c>
      <c r="D15118" t="s">
        <v>1763</v>
      </c>
      <c r="E15118" s="53" t="str">
        <f t="shared" si="473"/>
        <v>2020_TXBOWIE</v>
      </c>
      <c r="F15118">
        <v>510400</v>
      </c>
      <c r="G15118" s="53">
        <f t="array" ref="G15118">SUM(IF(A15118=A$5:A15118,IF(C15118=C$5:C15118,1,0),0))</f>
        <v>19</v>
      </c>
    </row>
    <row r="15119" spans="1:7" x14ac:dyDescent="0.25">
      <c r="A15119" s="52">
        <v>2020</v>
      </c>
      <c r="B15119" s="53" t="str">
        <f t="shared" si="472"/>
        <v>2020_TX20</v>
      </c>
      <c r="C15119" t="s">
        <v>389</v>
      </c>
      <c r="D15119" t="s">
        <v>1764</v>
      </c>
      <c r="E15119" s="53" t="str">
        <f t="shared" si="473"/>
        <v>2020_TXBRAZORIA</v>
      </c>
      <c r="F15119">
        <v>510400</v>
      </c>
      <c r="G15119" s="53">
        <f t="array" ref="G15119">SUM(IF(A15119=A$5:A15119,IF(C15119=C$5:C15119,1,0),0))</f>
        <v>20</v>
      </c>
    </row>
    <row r="15120" spans="1:7" x14ac:dyDescent="0.25">
      <c r="A15120" s="52">
        <v>2020</v>
      </c>
      <c r="B15120" s="53" t="str">
        <f t="shared" si="472"/>
        <v>2020_TX21</v>
      </c>
      <c r="C15120" t="s">
        <v>389</v>
      </c>
      <c r="D15120" t="s">
        <v>1765</v>
      </c>
      <c r="E15120" s="53" t="str">
        <f t="shared" si="473"/>
        <v>2020_TXBRAZOS</v>
      </c>
      <c r="F15120">
        <v>510400</v>
      </c>
      <c r="G15120" s="53">
        <f t="array" ref="G15120">SUM(IF(A15120=A$5:A15120,IF(C15120=C$5:C15120,1,0),0))</f>
        <v>21</v>
      </c>
    </row>
    <row r="15121" spans="1:7" x14ac:dyDescent="0.25">
      <c r="A15121" s="52">
        <v>2020</v>
      </c>
      <c r="B15121" s="53" t="str">
        <f t="shared" si="472"/>
        <v>2020_TX22</v>
      </c>
      <c r="C15121" t="s">
        <v>389</v>
      </c>
      <c r="D15121" t="s">
        <v>1766</v>
      </c>
      <c r="E15121" s="53" t="str">
        <f t="shared" si="473"/>
        <v>2020_TXBREWSTER</v>
      </c>
      <c r="F15121">
        <v>510400</v>
      </c>
      <c r="G15121" s="53">
        <f t="array" ref="G15121">SUM(IF(A15121=A$5:A15121,IF(C15121=C$5:C15121,1,0),0))</f>
        <v>22</v>
      </c>
    </row>
    <row r="15122" spans="1:7" x14ac:dyDescent="0.25">
      <c r="A15122" s="52">
        <v>2020</v>
      </c>
      <c r="B15122" s="53" t="str">
        <f t="shared" si="472"/>
        <v>2020_TX23</v>
      </c>
      <c r="C15122" t="s">
        <v>389</v>
      </c>
      <c r="D15122" t="s">
        <v>1767</v>
      </c>
      <c r="E15122" s="53" t="str">
        <f t="shared" si="473"/>
        <v>2020_TXBRISCOE</v>
      </c>
      <c r="F15122">
        <v>510400</v>
      </c>
      <c r="G15122" s="53">
        <f t="array" ref="G15122">SUM(IF(A15122=A$5:A15122,IF(C15122=C$5:C15122,1,0),0))</f>
        <v>23</v>
      </c>
    </row>
    <row r="15123" spans="1:7" x14ac:dyDescent="0.25">
      <c r="A15123" s="52">
        <v>2020</v>
      </c>
      <c r="B15123" s="53" t="str">
        <f t="shared" si="472"/>
        <v>2020_TX24</v>
      </c>
      <c r="C15123" t="s">
        <v>389</v>
      </c>
      <c r="D15123" t="s">
        <v>682</v>
      </c>
      <c r="E15123" s="53" t="str">
        <f t="shared" si="473"/>
        <v>2020_TXBROOKS</v>
      </c>
      <c r="F15123">
        <v>510400</v>
      </c>
      <c r="G15123" s="53">
        <f t="array" ref="G15123">SUM(IF(A15123=A$5:A15123,IF(C15123=C$5:C15123,1,0),0))</f>
        <v>24</v>
      </c>
    </row>
    <row r="15124" spans="1:7" x14ac:dyDescent="0.25">
      <c r="A15124" s="52">
        <v>2020</v>
      </c>
      <c r="B15124" s="53" t="str">
        <f t="shared" si="472"/>
        <v>2020_TX25</v>
      </c>
      <c r="C15124" t="s">
        <v>389</v>
      </c>
      <c r="D15124" t="s">
        <v>808</v>
      </c>
      <c r="E15124" s="53" t="str">
        <f t="shared" si="473"/>
        <v>2020_TXBROWN</v>
      </c>
      <c r="F15124">
        <v>510400</v>
      </c>
      <c r="G15124" s="53">
        <f t="array" ref="G15124">SUM(IF(A15124=A$5:A15124,IF(C15124=C$5:C15124,1,0),0))</f>
        <v>25</v>
      </c>
    </row>
    <row r="15125" spans="1:7" x14ac:dyDescent="0.25">
      <c r="A15125" s="52">
        <v>2020</v>
      </c>
      <c r="B15125" s="53" t="str">
        <f t="shared" si="472"/>
        <v>2020_TX26</v>
      </c>
      <c r="C15125" t="s">
        <v>389</v>
      </c>
      <c r="D15125" t="s">
        <v>1768</v>
      </c>
      <c r="E15125" s="53" t="str">
        <f t="shared" si="473"/>
        <v>2020_TXBURLESON</v>
      </c>
      <c r="F15125">
        <v>510400</v>
      </c>
      <c r="G15125" s="53">
        <f t="array" ref="G15125">SUM(IF(A15125=A$5:A15125,IF(C15125=C$5:C15125,1,0),0))</f>
        <v>26</v>
      </c>
    </row>
    <row r="15126" spans="1:7" x14ac:dyDescent="0.25">
      <c r="A15126" s="52">
        <v>2020</v>
      </c>
      <c r="B15126" s="53" t="str">
        <f t="shared" si="472"/>
        <v>2020_TX27</v>
      </c>
      <c r="C15126" t="s">
        <v>389</v>
      </c>
      <c r="D15126" t="s">
        <v>1769</v>
      </c>
      <c r="E15126" s="53" t="str">
        <f t="shared" si="473"/>
        <v>2020_TXBURNET</v>
      </c>
      <c r="F15126">
        <v>510400</v>
      </c>
      <c r="G15126" s="53">
        <f t="array" ref="G15126">SUM(IF(A15126=A$5:A15126,IF(C15126=C$5:C15126,1,0),0))</f>
        <v>27</v>
      </c>
    </row>
    <row r="15127" spans="1:7" x14ac:dyDescent="0.25">
      <c r="A15127" s="52">
        <v>2020</v>
      </c>
      <c r="B15127" s="53" t="str">
        <f t="shared" si="472"/>
        <v>2020_TX28</v>
      </c>
      <c r="C15127" t="s">
        <v>389</v>
      </c>
      <c r="D15127" t="s">
        <v>1011</v>
      </c>
      <c r="E15127" s="53" t="str">
        <f t="shared" si="473"/>
        <v>2020_TXCALDWELL</v>
      </c>
      <c r="F15127">
        <v>510400</v>
      </c>
      <c r="G15127" s="53">
        <f t="array" ref="G15127">SUM(IF(A15127=A$5:A15127,IF(C15127=C$5:C15127,1,0),0))</f>
        <v>28</v>
      </c>
    </row>
    <row r="15128" spans="1:7" x14ac:dyDescent="0.25">
      <c r="A15128" s="52">
        <v>2020</v>
      </c>
      <c r="B15128" s="53" t="str">
        <f t="shared" si="472"/>
        <v>2020_TX29</v>
      </c>
      <c r="C15128" t="s">
        <v>389</v>
      </c>
      <c r="D15128" t="s">
        <v>434</v>
      </c>
      <c r="E15128" s="53" t="str">
        <f t="shared" si="473"/>
        <v>2020_TXCALHOUN</v>
      </c>
      <c r="F15128">
        <v>510400</v>
      </c>
      <c r="G15128" s="53">
        <f t="array" ref="G15128">SUM(IF(A15128=A$5:A15128,IF(C15128=C$5:C15128,1,0),0))</f>
        <v>29</v>
      </c>
    </row>
    <row r="15129" spans="1:7" x14ac:dyDescent="0.25">
      <c r="A15129" s="52">
        <v>2020</v>
      </c>
      <c r="B15129" s="53" t="str">
        <f t="shared" si="472"/>
        <v>2020_TX30</v>
      </c>
      <c r="C15129" t="s">
        <v>389</v>
      </c>
      <c r="D15129" t="s">
        <v>1770</v>
      </c>
      <c r="E15129" s="53" t="str">
        <f t="shared" si="473"/>
        <v>2020_TXCALLAHAN</v>
      </c>
      <c r="F15129">
        <v>510400</v>
      </c>
      <c r="G15129" s="53">
        <f t="array" ref="G15129">SUM(IF(A15129=A$5:A15129,IF(C15129=C$5:C15129,1,0),0))</f>
        <v>30</v>
      </c>
    </row>
    <row r="15130" spans="1:7" x14ac:dyDescent="0.25">
      <c r="A15130" s="52">
        <v>2020</v>
      </c>
      <c r="B15130" s="53" t="str">
        <f t="shared" si="472"/>
        <v>2020_TX31</v>
      </c>
      <c r="C15130" t="s">
        <v>389</v>
      </c>
      <c r="D15130" t="s">
        <v>1062</v>
      </c>
      <c r="E15130" s="53" t="str">
        <f t="shared" si="473"/>
        <v>2020_TXCAMERON</v>
      </c>
      <c r="F15130">
        <v>510400</v>
      </c>
      <c r="G15130" s="53">
        <f t="array" ref="G15130">SUM(IF(A15130=A$5:A15130,IF(C15130=C$5:C15130,1,0),0))</f>
        <v>31</v>
      </c>
    </row>
    <row r="15131" spans="1:7" x14ac:dyDescent="0.25">
      <c r="A15131" s="52">
        <v>2020</v>
      </c>
      <c r="B15131" s="53" t="str">
        <f t="shared" si="472"/>
        <v>2020_TX32</v>
      </c>
      <c r="C15131" t="s">
        <v>389</v>
      </c>
      <c r="D15131" t="s">
        <v>1771</v>
      </c>
      <c r="E15131" s="53" t="str">
        <f t="shared" si="473"/>
        <v>2020_TXCAMP</v>
      </c>
      <c r="F15131">
        <v>510400</v>
      </c>
      <c r="G15131" s="53">
        <f t="array" ref="G15131">SUM(IF(A15131=A$5:A15131,IF(C15131=C$5:C15131,1,0),0))</f>
        <v>32</v>
      </c>
    </row>
    <row r="15132" spans="1:7" x14ac:dyDescent="0.25">
      <c r="A15132" s="52">
        <v>2020</v>
      </c>
      <c r="B15132" s="53" t="str">
        <f t="shared" si="472"/>
        <v>2020_TX33</v>
      </c>
      <c r="C15132" t="s">
        <v>389</v>
      </c>
      <c r="D15132" t="s">
        <v>1772</v>
      </c>
      <c r="E15132" s="53" t="str">
        <f t="shared" si="473"/>
        <v>2020_TXCARSON</v>
      </c>
      <c r="F15132">
        <v>510400</v>
      </c>
      <c r="G15132" s="53">
        <f t="array" ref="G15132">SUM(IF(A15132=A$5:A15132,IF(C15132=C$5:C15132,1,0),0))</f>
        <v>33</v>
      </c>
    </row>
    <row r="15133" spans="1:7" x14ac:dyDescent="0.25">
      <c r="A15133" s="52">
        <v>2020</v>
      </c>
      <c r="B15133" s="53" t="str">
        <f t="shared" si="472"/>
        <v>2020_TX34</v>
      </c>
      <c r="C15133" t="s">
        <v>389</v>
      </c>
      <c r="D15133" t="s">
        <v>810</v>
      </c>
      <c r="E15133" s="53" t="str">
        <f t="shared" si="473"/>
        <v>2020_TXCASS</v>
      </c>
      <c r="F15133">
        <v>510400</v>
      </c>
      <c r="G15133" s="53">
        <f t="array" ref="G15133">SUM(IF(A15133=A$5:A15133,IF(C15133=C$5:C15133,1,0),0))</f>
        <v>34</v>
      </c>
    </row>
    <row r="15134" spans="1:7" x14ac:dyDescent="0.25">
      <c r="A15134" s="52">
        <v>2020</v>
      </c>
      <c r="B15134" s="53" t="str">
        <f t="shared" si="472"/>
        <v>2020_TX35</v>
      </c>
      <c r="C15134" t="s">
        <v>389</v>
      </c>
      <c r="D15134" t="s">
        <v>1773</v>
      </c>
      <c r="E15134" s="53" t="str">
        <f t="shared" si="473"/>
        <v>2020_TXCASTRO</v>
      </c>
      <c r="F15134">
        <v>510400</v>
      </c>
      <c r="G15134" s="53">
        <f t="array" ref="G15134">SUM(IF(A15134=A$5:A15134,IF(C15134=C$5:C15134,1,0),0))</f>
        <v>35</v>
      </c>
    </row>
    <row r="15135" spans="1:7" x14ac:dyDescent="0.25">
      <c r="A15135" s="52">
        <v>2020</v>
      </c>
      <c r="B15135" s="53" t="str">
        <f t="shared" si="472"/>
        <v>2020_TX36</v>
      </c>
      <c r="C15135" t="s">
        <v>389</v>
      </c>
      <c r="D15135" t="s">
        <v>435</v>
      </c>
      <c r="E15135" s="53" t="str">
        <f t="shared" si="473"/>
        <v>2020_TXCHAMBERS</v>
      </c>
      <c r="F15135">
        <v>510400</v>
      </c>
      <c r="G15135" s="53">
        <f t="array" ref="G15135">SUM(IF(A15135=A$5:A15135,IF(C15135=C$5:C15135,1,0),0))</f>
        <v>36</v>
      </c>
    </row>
    <row r="15136" spans="1:7" x14ac:dyDescent="0.25">
      <c r="A15136" s="52">
        <v>2020</v>
      </c>
      <c r="B15136" s="53" t="str">
        <f t="shared" si="472"/>
        <v>2020_TX37</v>
      </c>
      <c r="C15136" t="s">
        <v>389</v>
      </c>
      <c r="D15136" t="s">
        <v>436</v>
      </c>
      <c r="E15136" s="53" t="str">
        <f t="shared" si="473"/>
        <v>2020_TXCHEROKEE</v>
      </c>
      <c r="F15136">
        <v>510400</v>
      </c>
      <c r="G15136" s="53">
        <f t="array" ref="G15136">SUM(IF(A15136=A$5:A15136,IF(C15136=C$5:C15136,1,0),0))</f>
        <v>37</v>
      </c>
    </row>
    <row r="15137" spans="1:7" x14ac:dyDescent="0.25">
      <c r="A15137" s="52">
        <v>2020</v>
      </c>
      <c r="B15137" s="53" t="str">
        <f t="shared" si="472"/>
        <v>2020_TX38</v>
      </c>
      <c r="C15137" t="s">
        <v>389</v>
      </c>
      <c r="D15137" t="s">
        <v>1774</v>
      </c>
      <c r="E15137" s="53" t="str">
        <f t="shared" si="473"/>
        <v>2020_TXCHILDRESS</v>
      </c>
      <c r="F15137">
        <v>510400</v>
      </c>
      <c r="G15137" s="53">
        <f t="array" ref="G15137">SUM(IF(A15137=A$5:A15137,IF(C15137=C$5:C15137,1,0),0))</f>
        <v>38</v>
      </c>
    </row>
    <row r="15138" spans="1:7" x14ac:dyDescent="0.25">
      <c r="A15138" s="52">
        <v>2020</v>
      </c>
      <c r="B15138" s="53" t="str">
        <f t="shared" ref="B15138:B15201" si="474">A15138&amp;"_"&amp;C15138&amp;G15138</f>
        <v>2020_TX39</v>
      </c>
      <c r="C15138" t="s">
        <v>389</v>
      </c>
      <c r="D15138" t="s">
        <v>439</v>
      </c>
      <c r="E15138" s="53" t="str">
        <f t="shared" si="473"/>
        <v>2020_TXCLAY</v>
      </c>
      <c r="F15138">
        <v>510400</v>
      </c>
      <c r="G15138" s="53">
        <f t="array" ref="G15138">SUM(IF(A15138=A$5:A15138,IF(C15138=C$5:C15138,1,0),0))</f>
        <v>39</v>
      </c>
    </row>
    <row r="15139" spans="1:7" x14ac:dyDescent="0.25">
      <c r="A15139" s="52">
        <v>2020</v>
      </c>
      <c r="B15139" s="53" t="str">
        <f t="shared" si="474"/>
        <v>2020_TX40</v>
      </c>
      <c r="C15139" t="s">
        <v>389</v>
      </c>
      <c r="D15139" t="s">
        <v>1775</v>
      </c>
      <c r="E15139" s="53" t="str">
        <f t="shared" si="473"/>
        <v>2020_TXCOCHRAN</v>
      </c>
      <c r="F15139">
        <v>510400</v>
      </c>
      <c r="G15139" s="53">
        <f t="array" ref="G15139">SUM(IF(A15139=A$5:A15139,IF(C15139=C$5:C15139,1,0),0))</f>
        <v>40</v>
      </c>
    </row>
    <row r="15140" spans="1:7" x14ac:dyDescent="0.25">
      <c r="A15140" s="52">
        <v>2020</v>
      </c>
      <c r="B15140" s="53" t="str">
        <f t="shared" si="474"/>
        <v>2020_TX41</v>
      </c>
      <c r="C15140" t="s">
        <v>389</v>
      </c>
      <c r="D15140" t="s">
        <v>1776</v>
      </c>
      <c r="E15140" s="53" t="str">
        <f t="shared" si="473"/>
        <v>2020_TXCOKE</v>
      </c>
      <c r="F15140">
        <v>510400</v>
      </c>
      <c r="G15140" s="53">
        <f t="array" ref="G15140">SUM(IF(A15140=A$5:A15140,IF(C15140=C$5:C15140,1,0),0))</f>
        <v>41</v>
      </c>
    </row>
    <row r="15141" spans="1:7" x14ac:dyDescent="0.25">
      <c r="A15141" s="52">
        <v>2020</v>
      </c>
      <c r="B15141" s="53" t="str">
        <f t="shared" si="474"/>
        <v>2020_TX42</v>
      </c>
      <c r="C15141" t="s">
        <v>389</v>
      </c>
      <c r="D15141" t="s">
        <v>1777</v>
      </c>
      <c r="E15141" s="53" t="str">
        <f t="shared" si="473"/>
        <v>2020_TXCOLEMAN</v>
      </c>
      <c r="F15141">
        <v>510400</v>
      </c>
      <c r="G15141" s="53">
        <f t="array" ref="G15141">SUM(IF(A15141=A$5:A15141,IF(C15141=C$5:C15141,1,0),0))</f>
        <v>42</v>
      </c>
    </row>
    <row r="15142" spans="1:7" x14ac:dyDescent="0.25">
      <c r="A15142" s="52">
        <v>2020</v>
      </c>
      <c r="B15142" s="53" t="str">
        <f t="shared" si="474"/>
        <v>2020_TX43</v>
      </c>
      <c r="C15142" t="s">
        <v>389</v>
      </c>
      <c r="D15142" t="s">
        <v>1778</v>
      </c>
      <c r="E15142" s="53" t="str">
        <f t="shared" si="473"/>
        <v>2020_TXCOLLIN</v>
      </c>
      <c r="F15142">
        <v>510400</v>
      </c>
      <c r="G15142" s="53">
        <f t="array" ref="G15142">SUM(IF(A15142=A$5:A15142,IF(C15142=C$5:C15142,1,0),0))</f>
        <v>43</v>
      </c>
    </row>
    <row r="15143" spans="1:7" x14ac:dyDescent="0.25">
      <c r="A15143" s="52">
        <v>2020</v>
      </c>
      <c r="B15143" s="53" t="str">
        <f t="shared" si="474"/>
        <v>2020_TX44</v>
      </c>
      <c r="C15143" t="s">
        <v>389</v>
      </c>
      <c r="D15143" t="s">
        <v>1779</v>
      </c>
      <c r="E15143" s="53" t="str">
        <f t="shared" si="473"/>
        <v>2020_TXCOLLINGSWORTH</v>
      </c>
      <c r="F15143">
        <v>510400</v>
      </c>
      <c r="G15143" s="53">
        <f t="array" ref="G15143">SUM(IF(A15143=A$5:A15143,IF(C15143=C$5:C15143,1,0),0))</f>
        <v>44</v>
      </c>
    </row>
    <row r="15144" spans="1:7" x14ac:dyDescent="0.25">
      <c r="A15144" s="52">
        <v>2020</v>
      </c>
      <c r="B15144" s="53" t="str">
        <f t="shared" si="474"/>
        <v>2020_TX45</v>
      </c>
      <c r="C15144" t="s">
        <v>389</v>
      </c>
      <c r="D15144" t="s">
        <v>83</v>
      </c>
      <c r="E15144" s="53" t="str">
        <f t="shared" si="473"/>
        <v>2020_TXCOLORADO</v>
      </c>
      <c r="F15144">
        <v>510400</v>
      </c>
      <c r="G15144" s="53">
        <f t="array" ref="G15144">SUM(IF(A15144=A$5:A15144,IF(C15144=C$5:C15144,1,0),0))</f>
        <v>45</v>
      </c>
    </row>
    <row r="15145" spans="1:7" x14ac:dyDescent="0.25">
      <c r="A15145" s="52">
        <v>2020</v>
      </c>
      <c r="B15145" s="53" t="str">
        <f t="shared" si="474"/>
        <v>2020_TX46</v>
      </c>
      <c r="C15145" t="s">
        <v>389</v>
      </c>
      <c r="D15145" t="s">
        <v>1780</v>
      </c>
      <c r="E15145" s="53" t="str">
        <f t="shared" si="473"/>
        <v>2020_TXCOMAL</v>
      </c>
      <c r="F15145">
        <v>510400</v>
      </c>
      <c r="G15145" s="53">
        <f t="array" ref="G15145">SUM(IF(A15145=A$5:A15145,IF(C15145=C$5:C15145,1,0),0))</f>
        <v>46</v>
      </c>
    </row>
    <row r="15146" spans="1:7" x14ac:dyDescent="0.25">
      <c r="A15146" s="52">
        <v>2020</v>
      </c>
      <c r="B15146" s="53" t="str">
        <f t="shared" si="474"/>
        <v>2020_TX47</v>
      </c>
      <c r="C15146" t="s">
        <v>389</v>
      </c>
      <c r="D15146" t="s">
        <v>948</v>
      </c>
      <c r="E15146" s="53" t="str">
        <f t="shared" si="473"/>
        <v>2020_TXCOMANCHE</v>
      </c>
      <c r="F15146">
        <v>510400</v>
      </c>
      <c r="G15146" s="53">
        <f t="array" ref="G15146">SUM(IF(A15146=A$5:A15146,IF(C15146=C$5:C15146,1,0),0))</f>
        <v>47</v>
      </c>
    </row>
    <row r="15147" spans="1:7" x14ac:dyDescent="0.25">
      <c r="A15147" s="52">
        <v>2020</v>
      </c>
      <c r="B15147" s="53" t="str">
        <f t="shared" si="474"/>
        <v>2020_TX48</v>
      </c>
      <c r="C15147" t="s">
        <v>389</v>
      </c>
      <c r="D15147" t="s">
        <v>1781</v>
      </c>
      <c r="E15147" s="53" t="str">
        <f t="shared" si="473"/>
        <v>2020_TXCONCHO</v>
      </c>
      <c r="F15147">
        <v>510400</v>
      </c>
      <c r="G15147" s="53">
        <f t="array" ref="G15147">SUM(IF(A15147=A$5:A15147,IF(C15147=C$5:C15147,1,0),0))</f>
        <v>48</v>
      </c>
    </row>
    <row r="15148" spans="1:7" x14ac:dyDescent="0.25">
      <c r="A15148" s="52">
        <v>2020</v>
      </c>
      <c r="B15148" s="53" t="str">
        <f t="shared" si="474"/>
        <v>2020_TX49</v>
      </c>
      <c r="C15148" t="s">
        <v>389</v>
      </c>
      <c r="D15148" t="s">
        <v>1782</v>
      </c>
      <c r="E15148" s="53" t="str">
        <f t="shared" si="473"/>
        <v>2020_TXCOOKE</v>
      </c>
      <c r="F15148">
        <v>510400</v>
      </c>
      <c r="G15148" s="53">
        <f t="array" ref="G15148">SUM(IF(A15148=A$5:A15148,IF(C15148=C$5:C15148,1,0),0))</f>
        <v>49</v>
      </c>
    </row>
    <row r="15149" spans="1:7" x14ac:dyDescent="0.25">
      <c r="A15149" s="52">
        <v>2020</v>
      </c>
      <c r="B15149" s="53" t="str">
        <f t="shared" si="474"/>
        <v>2020_TX50</v>
      </c>
      <c r="C15149" t="s">
        <v>389</v>
      </c>
      <c r="D15149" t="s">
        <v>1783</v>
      </c>
      <c r="E15149" s="53" t="str">
        <f t="shared" si="473"/>
        <v>2020_TXCORYELL</v>
      </c>
      <c r="F15149">
        <v>510400</v>
      </c>
      <c r="G15149" s="53">
        <f t="array" ref="G15149">SUM(IF(A15149=A$5:A15149,IF(C15149=C$5:C15149,1,0),0))</f>
        <v>50</v>
      </c>
    </row>
    <row r="15150" spans="1:7" x14ac:dyDescent="0.25">
      <c r="A15150" s="52">
        <v>2020</v>
      </c>
      <c r="B15150" s="53" t="str">
        <f t="shared" si="474"/>
        <v>2020_TX51</v>
      </c>
      <c r="C15150" t="s">
        <v>389</v>
      </c>
      <c r="D15150" t="s">
        <v>1784</v>
      </c>
      <c r="E15150" s="53" t="str">
        <f t="shared" si="473"/>
        <v>2020_TXCOTTLE</v>
      </c>
      <c r="F15150">
        <v>510400</v>
      </c>
      <c r="G15150" s="53">
        <f t="array" ref="G15150">SUM(IF(A15150=A$5:A15150,IF(C15150=C$5:C15150,1,0),0))</f>
        <v>51</v>
      </c>
    </row>
    <row r="15151" spans="1:7" x14ac:dyDescent="0.25">
      <c r="A15151" s="52">
        <v>2020</v>
      </c>
      <c r="B15151" s="53" t="str">
        <f t="shared" si="474"/>
        <v>2020_TX52</v>
      </c>
      <c r="C15151" t="s">
        <v>389</v>
      </c>
      <c r="D15151" t="s">
        <v>1785</v>
      </c>
      <c r="E15151" s="53" t="str">
        <f t="shared" si="473"/>
        <v>2020_TXCRANE</v>
      </c>
      <c r="F15151">
        <v>510400</v>
      </c>
      <c r="G15151" s="53">
        <f t="array" ref="G15151">SUM(IF(A15151=A$5:A15151,IF(C15151=C$5:C15151,1,0),0))</f>
        <v>52</v>
      </c>
    </row>
    <row r="15152" spans="1:7" x14ac:dyDescent="0.25">
      <c r="A15152" s="52">
        <v>2020</v>
      </c>
      <c r="B15152" s="53" t="str">
        <f t="shared" si="474"/>
        <v>2020_TX53</v>
      </c>
      <c r="C15152" t="s">
        <v>389</v>
      </c>
      <c r="D15152" t="s">
        <v>1729</v>
      </c>
      <c r="E15152" s="53" t="str">
        <f t="shared" si="473"/>
        <v>2020_TXCROCKETT</v>
      </c>
      <c r="F15152">
        <v>510400</v>
      </c>
      <c r="G15152" s="53">
        <f t="array" ref="G15152">SUM(IF(A15152=A$5:A15152,IF(C15152=C$5:C15152,1,0),0))</f>
        <v>53</v>
      </c>
    </row>
    <row r="15153" spans="1:7" x14ac:dyDescent="0.25">
      <c r="A15153" s="52">
        <v>2020</v>
      </c>
      <c r="B15153" s="53" t="str">
        <f t="shared" si="474"/>
        <v>2020_TX54</v>
      </c>
      <c r="C15153" t="s">
        <v>389</v>
      </c>
      <c r="D15153" t="s">
        <v>1786</v>
      </c>
      <c r="E15153" s="53" t="str">
        <f t="shared" si="473"/>
        <v>2020_TXCROSBY</v>
      </c>
      <c r="F15153">
        <v>510400</v>
      </c>
      <c r="G15153" s="53">
        <f t="array" ref="G15153">SUM(IF(A15153=A$5:A15153,IF(C15153=C$5:C15153,1,0),0))</f>
        <v>54</v>
      </c>
    </row>
    <row r="15154" spans="1:7" x14ac:dyDescent="0.25">
      <c r="A15154" s="52">
        <v>2020</v>
      </c>
      <c r="B15154" s="53" t="str">
        <f t="shared" si="474"/>
        <v>2020_TX55</v>
      </c>
      <c r="C15154" t="s">
        <v>389</v>
      </c>
      <c r="D15154" t="s">
        <v>1787</v>
      </c>
      <c r="E15154" s="53" t="str">
        <f t="shared" si="473"/>
        <v>2020_TXCULBERSON</v>
      </c>
      <c r="F15154">
        <v>510400</v>
      </c>
      <c r="G15154" s="53">
        <f t="array" ref="G15154">SUM(IF(A15154=A$5:A15154,IF(C15154=C$5:C15154,1,0),0))</f>
        <v>55</v>
      </c>
    </row>
    <row r="15155" spans="1:7" x14ac:dyDescent="0.25">
      <c r="A15155" s="52">
        <v>2020</v>
      </c>
      <c r="B15155" s="53" t="str">
        <f t="shared" si="474"/>
        <v>2020_TX56</v>
      </c>
      <c r="C15155" t="s">
        <v>389</v>
      </c>
      <c r="D15155" t="s">
        <v>1788</v>
      </c>
      <c r="E15155" s="53" t="str">
        <f t="shared" si="473"/>
        <v>2020_TXDALLAM</v>
      </c>
      <c r="F15155">
        <v>510400</v>
      </c>
      <c r="G15155" s="53">
        <f t="array" ref="G15155">SUM(IF(A15155=A$5:A15155,IF(C15155=C$5:C15155,1,0),0))</f>
        <v>56</v>
      </c>
    </row>
    <row r="15156" spans="1:7" x14ac:dyDescent="0.25">
      <c r="A15156" s="52">
        <v>2020</v>
      </c>
      <c r="B15156" s="53" t="str">
        <f t="shared" si="474"/>
        <v>2020_TX57</v>
      </c>
      <c r="C15156" t="s">
        <v>389</v>
      </c>
      <c r="D15156" t="s">
        <v>449</v>
      </c>
      <c r="E15156" s="53" t="str">
        <f t="shared" si="473"/>
        <v>2020_TXDALLAS</v>
      </c>
      <c r="F15156">
        <v>510400</v>
      </c>
      <c r="G15156" s="53">
        <f t="array" ref="G15156">SUM(IF(A15156=A$5:A15156,IF(C15156=C$5:C15156,1,0),0))</f>
        <v>57</v>
      </c>
    </row>
    <row r="15157" spans="1:7" x14ac:dyDescent="0.25">
      <c r="A15157" s="52">
        <v>2020</v>
      </c>
      <c r="B15157" s="53" t="str">
        <f t="shared" si="474"/>
        <v>2020_TX58</v>
      </c>
      <c r="C15157" t="s">
        <v>389</v>
      </c>
      <c r="D15157" t="s">
        <v>701</v>
      </c>
      <c r="E15157" s="53" t="str">
        <f t="shared" si="473"/>
        <v>2020_TXDAWSON</v>
      </c>
      <c r="F15157">
        <v>510400</v>
      </c>
      <c r="G15157" s="53">
        <f t="array" ref="G15157">SUM(IF(A15157=A$5:A15157,IF(C15157=C$5:C15157,1,0),0))</f>
        <v>58</v>
      </c>
    </row>
    <row r="15158" spans="1:7" x14ac:dyDescent="0.25">
      <c r="A15158" s="52">
        <v>2020</v>
      </c>
      <c r="B15158" s="53" t="str">
        <f t="shared" si="474"/>
        <v>2020_TX59</v>
      </c>
      <c r="C15158" t="s">
        <v>389</v>
      </c>
      <c r="D15158" t="s">
        <v>1789</v>
      </c>
      <c r="E15158" s="53" t="str">
        <f t="shared" si="473"/>
        <v>2020_TXDEAF SMITH</v>
      </c>
      <c r="F15158">
        <v>510400</v>
      </c>
      <c r="G15158" s="53">
        <f t="array" ref="G15158">SUM(IF(A15158=A$5:A15158,IF(C15158=C$5:C15158,1,0),0))</f>
        <v>59</v>
      </c>
    </row>
    <row r="15159" spans="1:7" x14ac:dyDescent="0.25">
      <c r="A15159" s="52">
        <v>2020</v>
      </c>
      <c r="B15159" s="53" t="str">
        <f t="shared" si="474"/>
        <v>2020_TX60</v>
      </c>
      <c r="C15159" t="s">
        <v>389</v>
      </c>
      <c r="D15159" t="s">
        <v>593</v>
      </c>
      <c r="E15159" s="53" t="str">
        <f t="shared" si="473"/>
        <v>2020_TXDELTA</v>
      </c>
      <c r="F15159">
        <v>510400</v>
      </c>
      <c r="G15159" s="53">
        <f t="array" ref="G15159">SUM(IF(A15159=A$5:A15159,IF(C15159=C$5:C15159,1,0),0))</f>
        <v>60</v>
      </c>
    </row>
    <row r="15160" spans="1:7" x14ac:dyDescent="0.25">
      <c r="A15160" s="52">
        <v>2020</v>
      </c>
      <c r="B15160" s="53" t="str">
        <f t="shared" si="474"/>
        <v>2020_TX61</v>
      </c>
      <c r="C15160" t="s">
        <v>389</v>
      </c>
      <c r="D15160" t="s">
        <v>1790</v>
      </c>
      <c r="E15160" s="53" t="str">
        <f t="shared" si="473"/>
        <v>2020_TXDENTON</v>
      </c>
      <c r="F15160">
        <v>510400</v>
      </c>
      <c r="G15160" s="53">
        <f t="array" ref="G15160">SUM(IF(A15160=A$5:A15160,IF(C15160=C$5:C15160,1,0),0))</f>
        <v>61</v>
      </c>
    </row>
    <row r="15161" spans="1:7" x14ac:dyDescent="0.25">
      <c r="A15161" s="52">
        <v>2020</v>
      </c>
      <c r="B15161" s="53" t="str">
        <f t="shared" si="474"/>
        <v>2020_TX62</v>
      </c>
      <c r="C15161" t="s">
        <v>389</v>
      </c>
      <c r="D15161" t="s">
        <v>2163</v>
      </c>
      <c r="E15161" s="53" t="str">
        <f t="shared" si="473"/>
        <v>2020_TXDEWITT</v>
      </c>
      <c r="F15161">
        <v>510400</v>
      </c>
      <c r="G15161" s="53">
        <f t="array" ref="G15161">SUM(IF(A15161=A$5:A15161,IF(C15161=C$5:C15161,1,0),0))</f>
        <v>62</v>
      </c>
    </row>
    <row r="15162" spans="1:7" x14ac:dyDescent="0.25">
      <c r="A15162" s="52">
        <v>2020</v>
      </c>
      <c r="B15162" s="53" t="str">
        <f t="shared" si="474"/>
        <v>2020_TX63</v>
      </c>
      <c r="C15162" t="s">
        <v>389</v>
      </c>
      <c r="D15162" t="s">
        <v>1791</v>
      </c>
      <c r="E15162" s="53" t="str">
        <f t="shared" si="473"/>
        <v>2020_TXDICKENS</v>
      </c>
      <c r="F15162">
        <v>510400</v>
      </c>
      <c r="G15162" s="53">
        <f t="array" ref="G15162">SUM(IF(A15162=A$5:A15162,IF(C15162=C$5:C15162,1,0),0))</f>
        <v>63</v>
      </c>
    </row>
    <row r="15163" spans="1:7" x14ac:dyDescent="0.25">
      <c r="A15163" s="52">
        <v>2020</v>
      </c>
      <c r="B15163" s="53" t="str">
        <f t="shared" si="474"/>
        <v>2020_TX64</v>
      </c>
      <c r="C15163" t="s">
        <v>389</v>
      </c>
      <c r="D15163" t="s">
        <v>1792</v>
      </c>
      <c r="E15163" s="53" t="str">
        <f t="shared" si="473"/>
        <v>2020_TXDIMMIT</v>
      </c>
      <c r="F15163">
        <v>510400</v>
      </c>
      <c r="G15163" s="53">
        <f t="array" ref="G15163">SUM(IF(A15163=A$5:A15163,IF(C15163=C$5:C15163,1,0),0))</f>
        <v>64</v>
      </c>
    </row>
    <row r="15164" spans="1:7" x14ac:dyDescent="0.25">
      <c r="A15164" s="52">
        <v>2020</v>
      </c>
      <c r="B15164" s="53" t="str">
        <f t="shared" si="474"/>
        <v>2020_TX65</v>
      </c>
      <c r="C15164" t="s">
        <v>389</v>
      </c>
      <c r="D15164" t="s">
        <v>1793</v>
      </c>
      <c r="E15164" s="53" t="str">
        <f t="shared" si="473"/>
        <v>2020_TXDONLEY</v>
      </c>
      <c r="F15164">
        <v>510400</v>
      </c>
      <c r="G15164" s="53">
        <f t="array" ref="G15164">SUM(IF(A15164=A$5:A15164,IF(C15164=C$5:C15164,1,0),0))</f>
        <v>65</v>
      </c>
    </row>
    <row r="15165" spans="1:7" x14ac:dyDescent="0.25">
      <c r="A15165" s="52">
        <v>2020</v>
      </c>
      <c r="B15165" s="53" t="str">
        <f t="shared" si="474"/>
        <v>2020_TX66</v>
      </c>
      <c r="C15165" t="s">
        <v>389</v>
      </c>
      <c r="D15165" t="s">
        <v>636</v>
      </c>
      <c r="E15165" s="53" t="str">
        <f t="shared" si="473"/>
        <v>2020_TXDUVAL</v>
      </c>
      <c r="F15165">
        <v>510400</v>
      </c>
      <c r="G15165" s="53">
        <f t="array" ref="G15165">SUM(IF(A15165=A$5:A15165,IF(C15165=C$5:C15165,1,0),0))</f>
        <v>66</v>
      </c>
    </row>
    <row r="15166" spans="1:7" x14ac:dyDescent="0.25">
      <c r="A15166" s="52">
        <v>2020</v>
      </c>
      <c r="B15166" s="53" t="str">
        <f t="shared" si="474"/>
        <v>2020_TX67</v>
      </c>
      <c r="C15166" t="s">
        <v>389</v>
      </c>
      <c r="D15166" t="s">
        <v>1794</v>
      </c>
      <c r="E15166" s="53" t="str">
        <f t="shared" si="473"/>
        <v>2020_TXEASTLAND</v>
      </c>
      <c r="F15166">
        <v>510400</v>
      </c>
      <c r="G15166" s="53">
        <f t="array" ref="G15166">SUM(IF(A15166=A$5:A15166,IF(C15166=C$5:C15166,1,0),0))</f>
        <v>67</v>
      </c>
    </row>
    <row r="15167" spans="1:7" x14ac:dyDescent="0.25">
      <c r="A15167" s="52">
        <v>2020</v>
      </c>
      <c r="B15167" s="53" t="str">
        <f t="shared" si="474"/>
        <v>2020_TX68</v>
      </c>
      <c r="C15167" t="s">
        <v>389</v>
      </c>
      <c r="D15167" t="s">
        <v>1795</v>
      </c>
      <c r="E15167" s="53" t="str">
        <f t="shared" si="473"/>
        <v>2020_TXECTOR</v>
      </c>
      <c r="F15167">
        <v>510400</v>
      </c>
      <c r="G15167" s="53">
        <f t="array" ref="G15167">SUM(IF(A15167=A$5:A15167,IF(C15167=C$5:C15167,1,0),0))</f>
        <v>68</v>
      </c>
    </row>
    <row r="15168" spans="1:7" x14ac:dyDescent="0.25">
      <c r="A15168" s="52">
        <v>2020</v>
      </c>
      <c r="B15168" s="53" t="str">
        <f t="shared" si="474"/>
        <v>2020_TX69</v>
      </c>
      <c r="C15168" t="s">
        <v>389</v>
      </c>
      <c r="D15168" t="s">
        <v>818</v>
      </c>
      <c r="E15168" s="53" t="str">
        <f t="shared" si="473"/>
        <v>2020_TXEDWARDS</v>
      </c>
      <c r="F15168">
        <v>510400</v>
      </c>
      <c r="G15168" s="53">
        <f t="array" ref="G15168">SUM(IF(A15168=A$5:A15168,IF(C15168=C$5:C15168,1,0),0))</f>
        <v>69</v>
      </c>
    </row>
    <row r="15169" spans="1:7" x14ac:dyDescent="0.25">
      <c r="A15169" s="52">
        <v>2020</v>
      </c>
      <c r="B15169" s="53" t="str">
        <f t="shared" si="474"/>
        <v>2020_TX70</v>
      </c>
      <c r="C15169" t="s">
        <v>389</v>
      </c>
      <c r="D15169" t="s">
        <v>952</v>
      </c>
      <c r="E15169" s="53" t="str">
        <f t="shared" si="473"/>
        <v>2020_TXELLIS</v>
      </c>
      <c r="F15169">
        <v>510400</v>
      </c>
      <c r="G15169" s="53">
        <f t="array" ref="G15169">SUM(IF(A15169=A$5:A15169,IF(C15169=C$5:C15169,1,0),0))</f>
        <v>70</v>
      </c>
    </row>
    <row r="15170" spans="1:7" x14ac:dyDescent="0.25">
      <c r="A15170" s="52">
        <v>2020</v>
      </c>
      <c r="B15170" s="53" t="str">
        <f t="shared" si="474"/>
        <v>2020_TX71</v>
      </c>
      <c r="C15170" t="s">
        <v>389</v>
      </c>
      <c r="D15170" t="s">
        <v>595</v>
      </c>
      <c r="E15170" s="53" t="str">
        <f t="shared" si="473"/>
        <v>2020_TXEL PASO</v>
      </c>
      <c r="F15170">
        <v>510400</v>
      </c>
      <c r="G15170" s="53">
        <f t="array" ref="G15170">SUM(IF(A15170=A$5:A15170,IF(C15170=C$5:C15170,1,0),0))</f>
        <v>71</v>
      </c>
    </row>
    <row r="15171" spans="1:7" x14ac:dyDescent="0.25">
      <c r="A15171" s="52">
        <v>2020</v>
      </c>
      <c r="B15171" s="53" t="str">
        <f t="shared" si="474"/>
        <v>2020_TX72</v>
      </c>
      <c r="C15171" t="s">
        <v>389</v>
      </c>
      <c r="D15171" t="s">
        <v>1796</v>
      </c>
      <c r="E15171" s="53" t="str">
        <f t="shared" si="473"/>
        <v>2020_TXERATH</v>
      </c>
      <c r="F15171">
        <v>510400</v>
      </c>
      <c r="G15171" s="53">
        <f t="array" ref="G15171">SUM(IF(A15171=A$5:A15171,IF(C15171=C$5:C15171,1,0),0))</f>
        <v>72</v>
      </c>
    </row>
    <row r="15172" spans="1:7" x14ac:dyDescent="0.25">
      <c r="A15172" s="52">
        <v>2020</v>
      </c>
      <c r="B15172" s="53" t="str">
        <f t="shared" si="474"/>
        <v>2020_TX73</v>
      </c>
      <c r="C15172" t="s">
        <v>389</v>
      </c>
      <c r="D15172" t="s">
        <v>1797</v>
      </c>
      <c r="E15172" s="53" t="str">
        <f t="shared" si="473"/>
        <v>2020_TXFALLS</v>
      </c>
      <c r="F15172">
        <v>510400</v>
      </c>
      <c r="G15172" s="53">
        <f t="array" ref="G15172">SUM(IF(A15172=A$5:A15172,IF(C15172=C$5:C15172,1,0),0))</f>
        <v>73</v>
      </c>
    </row>
    <row r="15173" spans="1:7" x14ac:dyDescent="0.25">
      <c r="A15173" s="52">
        <v>2020</v>
      </c>
      <c r="B15173" s="53" t="str">
        <f t="shared" si="474"/>
        <v>2020_TX74</v>
      </c>
      <c r="C15173" t="s">
        <v>389</v>
      </c>
      <c r="D15173" t="s">
        <v>712</v>
      </c>
      <c r="E15173" s="53" t="str">
        <f t="shared" si="473"/>
        <v>2020_TXFANNIN</v>
      </c>
      <c r="F15173">
        <v>510400</v>
      </c>
      <c r="G15173" s="53">
        <f t="array" ref="G15173">SUM(IF(A15173=A$5:A15173,IF(C15173=C$5:C15173,1,0),0))</f>
        <v>74</v>
      </c>
    </row>
    <row r="15174" spans="1:7" x14ac:dyDescent="0.25">
      <c r="A15174" s="52">
        <v>2020</v>
      </c>
      <c r="B15174" s="53" t="str">
        <f t="shared" si="474"/>
        <v>2020_TX75</v>
      </c>
      <c r="C15174" t="s">
        <v>389</v>
      </c>
      <c r="D15174" t="s">
        <v>454</v>
      </c>
      <c r="E15174" s="53" t="str">
        <f t="shared" ref="E15174:E15237" si="475">A15174&amp;"_"&amp;C15174&amp;D15174</f>
        <v>2020_TXFAYETTE</v>
      </c>
      <c r="F15174">
        <v>510400</v>
      </c>
      <c r="G15174" s="53">
        <f t="array" ref="G15174">SUM(IF(A15174=A$5:A15174,IF(C15174=C$5:C15174,1,0),0))</f>
        <v>75</v>
      </c>
    </row>
    <row r="15175" spans="1:7" x14ac:dyDescent="0.25">
      <c r="A15175" s="52">
        <v>2020</v>
      </c>
      <c r="B15175" s="53" t="str">
        <f t="shared" si="474"/>
        <v>2020_TX76</v>
      </c>
      <c r="C15175" t="s">
        <v>389</v>
      </c>
      <c r="D15175" t="s">
        <v>1798</v>
      </c>
      <c r="E15175" s="53" t="str">
        <f t="shared" si="475"/>
        <v>2020_TXFISHER</v>
      </c>
      <c r="F15175">
        <v>510400</v>
      </c>
      <c r="G15175" s="53">
        <f t="array" ref="G15175">SUM(IF(A15175=A$5:A15175,IF(C15175=C$5:C15175,1,0),0))</f>
        <v>76</v>
      </c>
    </row>
    <row r="15176" spans="1:7" x14ac:dyDescent="0.25">
      <c r="A15176" s="52">
        <v>2020</v>
      </c>
      <c r="B15176" s="53" t="str">
        <f t="shared" si="474"/>
        <v>2020_TX77</v>
      </c>
      <c r="C15176" t="s">
        <v>389</v>
      </c>
      <c r="D15176" t="s">
        <v>713</v>
      </c>
      <c r="E15176" s="53" t="str">
        <f t="shared" si="475"/>
        <v>2020_TXFLOYD</v>
      </c>
      <c r="F15176">
        <v>510400</v>
      </c>
      <c r="G15176" s="53">
        <f t="array" ref="G15176">SUM(IF(A15176=A$5:A15176,IF(C15176=C$5:C15176,1,0),0))</f>
        <v>77</v>
      </c>
    </row>
    <row r="15177" spans="1:7" x14ac:dyDescent="0.25">
      <c r="A15177" s="52">
        <v>2020</v>
      </c>
      <c r="B15177" s="53" t="str">
        <f t="shared" si="474"/>
        <v>2020_TX78</v>
      </c>
      <c r="C15177" t="s">
        <v>389</v>
      </c>
      <c r="D15177" t="s">
        <v>1799</v>
      </c>
      <c r="E15177" s="53" t="str">
        <f t="shared" si="475"/>
        <v>2020_TXFOARD</v>
      </c>
      <c r="F15177">
        <v>510400</v>
      </c>
      <c r="G15177" s="53">
        <f t="array" ref="G15177">SUM(IF(A15177=A$5:A15177,IF(C15177=C$5:C15177,1,0),0))</f>
        <v>78</v>
      </c>
    </row>
    <row r="15178" spans="1:7" x14ac:dyDescent="0.25">
      <c r="A15178" s="52">
        <v>2020</v>
      </c>
      <c r="B15178" s="53" t="str">
        <f t="shared" si="474"/>
        <v>2020_TX79</v>
      </c>
      <c r="C15178" t="s">
        <v>389</v>
      </c>
      <c r="D15178" t="s">
        <v>1800</v>
      </c>
      <c r="E15178" s="53" t="str">
        <f t="shared" si="475"/>
        <v>2020_TXFORT BEND</v>
      </c>
      <c r="F15178">
        <v>510400</v>
      </c>
      <c r="G15178" s="53">
        <f t="array" ref="G15178">SUM(IF(A15178=A$5:A15178,IF(C15178=C$5:C15178,1,0),0))</f>
        <v>79</v>
      </c>
    </row>
    <row r="15179" spans="1:7" x14ac:dyDescent="0.25">
      <c r="A15179" s="52">
        <v>2020</v>
      </c>
      <c r="B15179" s="53" t="str">
        <f t="shared" si="474"/>
        <v>2020_TX80</v>
      </c>
      <c r="C15179" t="s">
        <v>389</v>
      </c>
      <c r="D15179" t="s">
        <v>455</v>
      </c>
      <c r="E15179" s="53" t="str">
        <f t="shared" si="475"/>
        <v>2020_TXFRANKLIN</v>
      </c>
      <c r="F15179">
        <v>510400</v>
      </c>
      <c r="G15179" s="53">
        <f t="array" ref="G15179">SUM(IF(A15179=A$5:A15179,IF(C15179=C$5:C15179,1,0),0))</f>
        <v>80</v>
      </c>
    </row>
    <row r="15180" spans="1:7" x14ac:dyDescent="0.25">
      <c r="A15180" s="52">
        <v>2020</v>
      </c>
      <c r="B15180" s="53" t="str">
        <f t="shared" si="474"/>
        <v>2020_TX81</v>
      </c>
      <c r="C15180" t="s">
        <v>389</v>
      </c>
      <c r="D15180" t="s">
        <v>1801</v>
      </c>
      <c r="E15180" s="53" t="str">
        <f t="shared" si="475"/>
        <v>2020_TXFREESTONE</v>
      </c>
      <c r="F15180">
        <v>510400</v>
      </c>
      <c r="G15180" s="53">
        <f t="array" ref="G15180">SUM(IF(A15180=A$5:A15180,IF(C15180=C$5:C15180,1,0),0))</f>
        <v>81</v>
      </c>
    </row>
    <row r="15181" spans="1:7" x14ac:dyDescent="0.25">
      <c r="A15181" s="52">
        <v>2020</v>
      </c>
      <c r="B15181" s="53" t="str">
        <f t="shared" si="474"/>
        <v>2020_TX82</v>
      </c>
      <c r="C15181" t="s">
        <v>389</v>
      </c>
      <c r="D15181" t="s">
        <v>1802</v>
      </c>
      <c r="E15181" s="53" t="str">
        <f t="shared" si="475"/>
        <v>2020_TXFRIO</v>
      </c>
      <c r="F15181">
        <v>510400</v>
      </c>
      <c r="G15181" s="53">
        <f t="array" ref="G15181">SUM(IF(A15181=A$5:A15181,IF(C15181=C$5:C15181,1,0),0))</f>
        <v>82</v>
      </c>
    </row>
    <row r="15182" spans="1:7" x14ac:dyDescent="0.25">
      <c r="A15182" s="52">
        <v>2020</v>
      </c>
      <c r="B15182" s="53" t="str">
        <f t="shared" si="474"/>
        <v>2020_TX83</v>
      </c>
      <c r="C15182" t="s">
        <v>389</v>
      </c>
      <c r="D15182" t="s">
        <v>1803</v>
      </c>
      <c r="E15182" s="53" t="str">
        <f t="shared" si="475"/>
        <v>2020_TXGAINES</v>
      </c>
      <c r="F15182">
        <v>510400</v>
      </c>
      <c r="G15182" s="53">
        <f t="array" ref="G15182">SUM(IF(A15182=A$5:A15182,IF(C15182=C$5:C15182,1,0),0))</f>
        <v>83</v>
      </c>
    </row>
    <row r="15183" spans="1:7" x14ac:dyDescent="0.25">
      <c r="A15183" s="52">
        <v>2020</v>
      </c>
      <c r="B15183" s="53" t="str">
        <f t="shared" si="474"/>
        <v>2020_TX84</v>
      </c>
      <c r="C15183" t="s">
        <v>389</v>
      </c>
      <c r="D15183" t="s">
        <v>1804</v>
      </c>
      <c r="E15183" s="53" t="str">
        <f t="shared" si="475"/>
        <v>2020_TXGALVESTON</v>
      </c>
      <c r="F15183">
        <v>510400</v>
      </c>
      <c r="G15183" s="53">
        <f t="array" ref="G15183">SUM(IF(A15183=A$5:A15183,IF(C15183=C$5:C15183,1,0),0))</f>
        <v>84</v>
      </c>
    </row>
    <row r="15184" spans="1:7" x14ac:dyDescent="0.25">
      <c r="A15184" s="52">
        <v>2020</v>
      </c>
      <c r="B15184" s="53" t="str">
        <f t="shared" si="474"/>
        <v>2020_TX85</v>
      </c>
      <c r="C15184" t="s">
        <v>389</v>
      </c>
      <c r="D15184" t="s">
        <v>1805</v>
      </c>
      <c r="E15184" s="53" t="str">
        <f t="shared" si="475"/>
        <v>2020_TXGARZA</v>
      </c>
      <c r="F15184">
        <v>510400</v>
      </c>
      <c r="G15184" s="53">
        <f t="array" ref="G15184">SUM(IF(A15184=A$5:A15184,IF(C15184=C$5:C15184,1,0),0))</f>
        <v>85</v>
      </c>
    </row>
    <row r="15185" spans="1:7" x14ac:dyDescent="0.25">
      <c r="A15185" s="52">
        <v>2020</v>
      </c>
      <c r="B15185" s="53" t="str">
        <f t="shared" si="474"/>
        <v>2020_TX86</v>
      </c>
      <c r="C15185" t="s">
        <v>389</v>
      </c>
      <c r="D15185" t="s">
        <v>1806</v>
      </c>
      <c r="E15185" s="53" t="str">
        <f t="shared" si="475"/>
        <v>2020_TXGILLESPIE</v>
      </c>
      <c r="F15185">
        <v>510400</v>
      </c>
      <c r="G15185" s="53">
        <f t="array" ref="G15185">SUM(IF(A15185=A$5:A15185,IF(C15185=C$5:C15185,1,0),0))</f>
        <v>86</v>
      </c>
    </row>
    <row r="15186" spans="1:7" x14ac:dyDescent="0.25">
      <c r="A15186" s="52">
        <v>2020</v>
      </c>
      <c r="B15186" s="53" t="str">
        <f t="shared" si="474"/>
        <v>2020_TX87</v>
      </c>
      <c r="C15186" t="s">
        <v>389</v>
      </c>
      <c r="D15186" t="s">
        <v>1807</v>
      </c>
      <c r="E15186" s="53" t="str">
        <f t="shared" si="475"/>
        <v>2020_TXGLASSCOCK</v>
      </c>
      <c r="F15186">
        <v>510400</v>
      </c>
      <c r="G15186" s="53">
        <f t="array" ref="G15186">SUM(IF(A15186=A$5:A15186,IF(C15186=C$5:C15186,1,0),0))</f>
        <v>87</v>
      </c>
    </row>
    <row r="15187" spans="1:7" x14ac:dyDescent="0.25">
      <c r="A15187" s="52">
        <v>2020</v>
      </c>
      <c r="B15187" s="53" t="str">
        <f t="shared" si="474"/>
        <v>2020_TX88</v>
      </c>
      <c r="C15187" t="s">
        <v>389</v>
      </c>
      <c r="D15187" t="s">
        <v>1808</v>
      </c>
      <c r="E15187" s="53" t="str">
        <f t="shared" si="475"/>
        <v>2020_TXGOLIAD</v>
      </c>
      <c r="F15187">
        <v>510400</v>
      </c>
      <c r="G15187" s="53">
        <f t="array" ref="G15187">SUM(IF(A15187=A$5:A15187,IF(C15187=C$5:C15187,1,0),0))</f>
        <v>88</v>
      </c>
    </row>
    <row r="15188" spans="1:7" x14ac:dyDescent="0.25">
      <c r="A15188" s="52">
        <v>2020</v>
      </c>
      <c r="B15188" s="53" t="str">
        <f t="shared" si="474"/>
        <v>2020_TX89</v>
      </c>
      <c r="C15188" t="s">
        <v>389</v>
      </c>
      <c r="D15188" t="s">
        <v>1809</v>
      </c>
      <c r="E15188" s="53" t="str">
        <f t="shared" si="475"/>
        <v>2020_TXGONZALES</v>
      </c>
      <c r="F15188">
        <v>510400</v>
      </c>
      <c r="G15188" s="53">
        <f t="array" ref="G15188">SUM(IF(A15188=A$5:A15188,IF(C15188=C$5:C15188,1,0),0))</f>
        <v>89</v>
      </c>
    </row>
    <row r="15189" spans="1:7" x14ac:dyDescent="0.25">
      <c r="A15189" s="52">
        <v>2020</v>
      </c>
      <c r="B15189" s="53" t="str">
        <f t="shared" si="474"/>
        <v>2020_TX90</v>
      </c>
      <c r="C15189" t="s">
        <v>389</v>
      </c>
      <c r="D15189" t="s">
        <v>957</v>
      </c>
      <c r="E15189" s="53" t="str">
        <f t="shared" si="475"/>
        <v>2020_TXGRAY</v>
      </c>
      <c r="F15189">
        <v>510400</v>
      </c>
      <c r="G15189" s="53">
        <f t="array" ref="G15189">SUM(IF(A15189=A$5:A15189,IF(C15189=C$5:C15189,1,0),0))</f>
        <v>90</v>
      </c>
    </row>
    <row r="15190" spans="1:7" x14ac:dyDescent="0.25">
      <c r="A15190" s="52">
        <v>2020</v>
      </c>
      <c r="B15190" s="53" t="str">
        <f t="shared" si="474"/>
        <v>2020_TX91</v>
      </c>
      <c r="C15190" t="s">
        <v>389</v>
      </c>
      <c r="D15190" t="s">
        <v>1023</v>
      </c>
      <c r="E15190" s="53" t="str">
        <f t="shared" si="475"/>
        <v>2020_TXGRAYSON</v>
      </c>
      <c r="F15190">
        <v>510400</v>
      </c>
      <c r="G15190" s="53">
        <f t="array" ref="G15190">SUM(IF(A15190=A$5:A15190,IF(C15190=C$5:C15190,1,0),0))</f>
        <v>91</v>
      </c>
    </row>
    <row r="15191" spans="1:7" x14ac:dyDescent="0.25">
      <c r="A15191" s="52">
        <v>2020</v>
      </c>
      <c r="B15191" s="53" t="str">
        <f t="shared" si="474"/>
        <v>2020_TX92</v>
      </c>
      <c r="C15191" t="s">
        <v>389</v>
      </c>
      <c r="D15191" t="s">
        <v>1810</v>
      </c>
      <c r="E15191" s="53" t="str">
        <f t="shared" si="475"/>
        <v>2020_TXGREGG</v>
      </c>
      <c r="F15191">
        <v>510400</v>
      </c>
      <c r="G15191" s="53">
        <f t="array" ref="G15191">SUM(IF(A15191=A$5:A15191,IF(C15191=C$5:C15191,1,0),0))</f>
        <v>92</v>
      </c>
    </row>
    <row r="15192" spans="1:7" x14ac:dyDescent="0.25">
      <c r="A15192" s="52">
        <v>2020</v>
      </c>
      <c r="B15192" s="53" t="str">
        <f t="shared" si="474"/>
        <v>2020_TX93</v>
      </c>
      <c r="C15192" t="s">
        <v>389</v>
      </c>
      <c r="D15192" t="s">
        <v>1811</v>
      </c>
      <c r="E15192" s="53" t="str">
        <f t="shared" si="475"/>
        <v>2020_TXGRIMES</v>
      </c>
      <c r="F15192">
        <v>510400</v>
      </c>
      <c r="G15192" s="53">
        <f t="array" ref="G15192">SUM(IF(A15192=A$5:A15192,IF(C15192=C$5:C15192,1,0),0))</f>
        <v>93</v>
      </c>
    </row>
    <row r="15193" spans="1:7" x14ac:dyDescent="0.25">
      <c r="A15193" s="52">
        <v>2020</v>
      </c>
      <c r="B15193" s="53" t="str">
        <f t="shared" si="474"/>
        <v>2020_TX94</v>
      </c>
      <c r="C15193" t="s">
        <v>389</v>
      </c>
      <c r="D15193" t="s">
        <v>1417</v>
      </c>
      <c r="E15193" s="53" t="str">
        <f t="shared" si="475"/>
        <v>2020_TXGUADALUPE</v>
      </c>
      <c r="F15193">
        <v>510400</v>
      </c>
      <c r="G15193" s="53">
        <f t="array" ref="G15193">SUM(IF(A15193=A$5:A15193,IF(C15193=C$5:C15193,1,0),0))</f>
        <v>94</v>
      </c>
    </row>
    <row r="15194" spans="1:7" x14ac:dyDescent="0.25">
      <c r="A15194" s="52">
        <v>2020</v>
      </c>
      <c r="B15194" s="53" t="str">
        <f t="shared" si="474"/>
        <v>2020_TX95</v>
      </c>
      <c r="C15194" t="s">
        <v>389</v>
      </c>
      <c r="D15194" t="s">
        <v>457</v>
      </c>
      <c r="E15194" s="53" t="str">
        <f t="shared" si="475"/>
        <v>2020_TXHALE</v>
      </c>
      <c r="F15194">
        <v>510400</v>
      </c>
      <c r="G15194" s="53">
        <f t="array" ref="G15194">SUM(IF(A15194=A$5:A15194,IF(C15194=C$5:C15194,1,0),0))</f>
        <v>95</v>
      </c>
    </row>
    <row r="15195" spans="1:7" x14ac:dyDescent="0.25">
      <c r="A15195" s="52">
        <v>2020</v>
      </c>
      <c r="B15195" s="53" t="str">
        <f t="shared" si="474"/>
        <v>2020_TX96</v>
      </c>
      <c r="C15195" t="s">
        <v>389</v>
      </c>
      <c r="D15195" t="s">
        <v>722</v>
      </c>
      <c r="E15195" s="53" t="str">
        <f t="shared" si="475"/>
        <v>2020_TXHALL</v>
      </c>
      <c r="F15195">
        <v>510400</v>
      </c>
      <c r="G15195" s="53">
        <f t="array" ref="G15195">SUM(IF(A15195=A$5:A15195,IF(C15195=C$5:C15195,1,0),0))</f>
        <v>96</v>
      </c>
    </row>
    <row r="15196" spans="1:7" x14ac:dyDescent="0.25">
      <c r="A15196" s="52">
        <v>2020</v>
      </c>
      <c r="B15196" s="53" t="str">
        <f t="shared" si="474"/>
        <v>2020_TX97</v>
      </c>
      <c r="C15196" t="s">
        <v>389</v>
      </c>
      <c r="D15196" t="s">
        <v>642</v>
      </c>
      <c r="E15196" s="53" t="str">
        <f t="shared" si="475"/>
        <v>2020_TXHAMILTON</v>
      </c>
      <c r="F15196">
        <v>510400</v>
      </c>
      <c r="G15196" s="53">
        <f t="array" ref="G15196">SUM(IF(A15196=A$5:A15196,IF(C15196=C$5:C15196,1,0),0))</f>
        <v>97</v>
      </c>
    </row>
    <row r="15197" spans="1:7" x14ac:dyDescent="0.25">
      <c r="A15197" s="52">
        <v>2020</v>
      </c>
      <c r="B15197" s="53" t="str">
        <f t="shared" si="474"/>
        <v>2020_TX98</v>
      </c>
      <c r="C15197" t="s">
        <v>389</v>
      </c>
      <c r="D15197" t="s">
        <v>1812</v>
      </c>
      <c r="E15197" s="53" t="str">
        <f t="shared" si="475"/>
        <v>2020_TXHANSFORD</v>
      </c>
      <c r="F15197">
        <v>510400</v>
      </c>
      <c r="G15197" s="53">
        <f t="array" ref="G15197">SUM(IF(A15197=A$5:A15197,IF(C15197=C$5:C15197,1,0),0))</f>
        <v>98</v>
      </c>
    </row>
    <row r="15198" spans="1:7" x14ac:dyDescent="0.25">
      <c r="A15198" s="52">
        <v>2020</v>
      </c>
      <c r="B15198" s="53" t="str">
        <f t="shared" si="474"/>
        <v>2020_TX99</v>
      </c>
      <c r="C15198" t="s">
        <v>389</v>
      </c>
      <c r="D15198" t="s">
        <v>1735</v>
      </c>
      <c r="E15198" s="53" t="str">
        <f t="shared" si="475"/>
        <v>2020_TXHARDEMAN</v>
      </c>
      <c r="F15198">
        <v>510400</v>
      </c>
      <c r="G15198" s="53">
        <f t="array" ref="G15198">SUM(IF(A15198=A$5:A15198,IF(C15198=C$5:C15198,1,0),0))</f>
        <v>99</v>
      </c>
    </row>
    <row r="15199" spans="1:7" x14ac:dyDescent="0.25">
      <c r="A15199" s="52">
        <v>2020</v>
      </c>
      <c r="B15199" s="53" t="str">
        <f t="shared" si="474"/>
        <v>2020_TX100</v>
      </c>
      <c r="C15199" t="s">
        <v>389</v>
      </c>
      <c r="D15199" t="s">
        <v>822</v>
      </c>
      <c r="E15199" s="53" t="str">
        <f t="shared" si="475"/>
        <v>2020_TXHARDIN</v>
      </c>
      <c r="F15199">
        <v>510400</v>
      </c>
      <c r="G15199" s="53">
        <f t="array" ref="G15199">SUM(IF(A15199=A$5:A15199,IF(C15199=C$5:C15199,1,0),0))</f>
        <v>100</v>
      </c>
    </row>
    <row r="15200" spans="1:7" x14ac:dyDescent="0.25">
      <c r="A15200" s="52">
        <v>2020</v>
      </c>
      <c r="B15200" s="53" t="str">
        <f t="shared" si="474"/>
        <v>2020_TX101</v>
      </c>
      <c r="C15200" t="s">
        <v>389</v>
      </c>
      <c r="D15200" t="s">
        <v>725</v>
      </c>
      <c r="E15200" s="53" t="str">
        <f t="shared" si="475"/>
        <v>2020_TXHARRIS</v>
      </c>
      <c r="F15200">
        <v>510400</v>
      </c>
      <c r="G15200" s="53">
        <f t="array" ref="G15200">SUM(IF(A15200=A$5:A15200,IF(C15200=C$5:C15200,1,0),0))</f>
        <v>101</v>
      </c>
    </row>
    <row r="15201" spans="1:7" x14ac:dyDescent="0.25">
      <c r="A15201" s="52">
        <v>2020</v>
      </c>
      <c r="B15201" s="53" t="str">
        <f t="shared" si="474"/>
        <v>2020_TX102</v>
      </c>
      <c r="C15201" t="s">
        <v>389</v>
      </c>
      <c r="D15201" t="s">
        <v>867</v>
      </c>
      <c r="E15201" s="53" t="str">
        <f t="shared" si="475"/>
        <v>2020_TXHARRISON</v>
      </c>
      <c r="F15201">
        <v>510400</v>
      </c>
      <c r="G15201" s="53">
        <f t="array" ref="G15201">SUM(IF(A15201=A$5:A15201,IF(C15201=C$5:C15201,1,0),0))</f>
        <v>102</v>
      </c>
    </row>
    <row r="15202" spans="1:7" x14ac:dyDescent="0.25">
      <c r="A15202" s="52">
        <v>2020</v>
      </c>
      <c r="B15202" s="53" t="str">
        <f t="shared" ref="B15202:B15265" si="476">A15202&amp;"_"&amp;C15202&amp;G15202</f>
        <v>2020_TX103</v>
      </c>
      <c r="C15202" t="s">
        <v>389</v>
      </c>
      <c r="D15202" t="s">
        <v>1813</v>
      </c>
      <c r="E15202" s="53" t="str">
        <f t="shared" si="475"/>
        <v>2020_TXHARTLEY</v>
      </c>
      <c r="F15202">
        <v>510400</v>
      </c>
      <c r="G15202" s="53">
        <f t="array" ref="G15202">SUM(IF(A15202=A$5:A15202,IF(C15202=C$5:C15202,1,0),0))</f>
        <v>103</v>
      </c>
    </row>
    <row r="15203" spans="1:7" x14ac:dyDescent="0.25">
      <c r="A15203" s="52">
        <v>2020</v>
      </c>
      <c r="B15203" s="53" t="str">
        <f t="shared" si="476"/>
        <v>2020_TX104</v>
      </c>
      <c r="C15203" t="s">
        <v>389</v>
      </c>
      <c r="D15203" t="s">
        <v>962</v>
      </c>
      <c r="E15203" s="53" t="str">
        <f t="shared" si="475"/>
        <v>2020_TXHASKELL</v>
      </c>
      <c r="F15203">
        <v>510400</v>
      </c>
      <c r="G15203" s="53">
        <f t="array" ref="G15203">SUM(IF(A15203=A$5:A15203,IF(C15203=C$5:C15203,1,0),0))</f>
        <v>104</v>
      </c>
    </row>
    <row r="15204" spans="1:7" x14ac:dyDescent="0.25">
      <c r="A15204" s="52">
        <v>2020</v>
      </c>
      <c r="B15204" s="53" t="str">
        <f t="shared" si="476"/>
        <v>2020_TX105</v>
      </c>
      <c r="C15204" t="s">
        <v>389</v>
      </c>
      <c r="D15204" t="s">
        <v>1814</v>
      </c>
      <c r="E15204" s="53" t="str">
        <f t="shared" si="475"/>
        <v>2020_TXHAYS</v>
      </c>
      <c r="F15204">
        <v>510400</v>
      </c>
      <c r="G15204" s="53">
        <f t="array" ref="G15204">SUM(IF(A15204=A$5:A15204,IF(C15204=C$5:C15204,1,0),0))</f>
        <v>105</v>
      </c>
    </row>
    <row r="15205" spans="1:7" x14ac:dyDescent="0.25">
      <c r="A15205" s="52">
        <v>2020</v>
      </c>
      <c r="B15205" s="53" t="str">
        <f t="shared" si="476"/>
        <v>2020_TX106</v>
      </c>
      <c r="C15205" t="s">
        <v>389</v>
      </c>
      <c r="D15205" t="s">
        <v>1815</v>
      </c>
      <c r="E15205" s="53" t="str">
        <f t="shared" si="475"/>
        <v>2020_TXHEMPHILL</v>
      </c>
      <c r="F15205">
        <v>510400</v>
      </c>
      <c r="G15205" s="53">
        <f t="array" ref="G15205">SUM(IF(A15205=A$5:A15205,IF(C15205=C$5:C15205,1,0),0))</f>
        <v>106</v>
      </c>
    </row>
    <row r="15206" spans="1:7" x14ac:dyDescent="0.25">
      <c r="A15206" s="52">
        <v>2020</v>
      </c>
      <c r="B15206" s="53" t="str">
        <f t="shared" si="476"/>
        <v>2020_TX107</v>
      </c>
      <c r="C15206" t="s">
        <v>389</v>
      </c>
      <c r="D15206" t="s">
        <v>823</v>
      </c>
      <c r="E15206" s="53" t="str">
        <f t="shared" si="475"/>
        <v>2020_TXHENDERSON</v>
      </c>
      <c r="F15206">
        <v>510400</v>
      </c>
      <c r="G15206" s="53">
        <f t="array" ref="G15206">SUM(IF(A15206=A$5:A15206,IF(C15206=C$5:C15206,1,0),0))</f>
        <v>107</v>
      </c>
    </row>
    <row r="15207" spans="1:7" x14ac:dyDescent="0.25">
      <c r="A15207" s="52">
        <v>2020</v>
      </c>
      <c r="B15207" s="53" t="str">
        <f t="shared" si="476"/>
        <v>2020_TX108</v>
      </c>
      <c r="C15207" t="s">
        <v>389</v>
      </c>
      <c r="D15207" t="s">
        <v>1419</v>
      </c>
      <c r="E15207" s="53" t="str">
        <f t="shared" si="475"/>
        <v>2020_TXHIDALGO</v>
      </c>
      <c r="F15207">
        <v>510400</v>
      </c>
      <c r="G15207" s="53">
        <f t="array" ref="G15207">SUM(IF(A15207=A$5:A15207,IF(C15207=C$5:C15207,1,0),0))</f>
        <v>108</v>
      </c>
    </row>
    <row r="15208" spans="1:7" x14ac:dyDescent="0.25">
      <c r="A15208" s="52">
        <v>2020</v>
      </c>
      <c r="B15208" s="53" t="str">
        <f t="shared" si="476"/>
        <v>2020_TX109</v>
      </c>
      <c r="C15208" t="s">
        <v>389</v>
      </c>
      <c r="D15208" t="s">
        <v>1328</v>
      </c>
      <c r="E15208" s="53" t="str">
        <f t="shared" si="475"/>
        <v>2020_TXHILL</v>
      </c>
      <c r="F15208">
        <v>510400</v>
      </c>
      <c r="G15208" s="53">
        <f t="array" ref="G15208">SUM(IF(A15208=A$5:A15208,IF(C15208=C$5:C15208,1,0),0))</f>
        <v>109</v>
      </c>
    </row>
    <row r="15209" spans="1:7" x14ac:dyDescent="0.25">
      <c r="A15209" s="52">
        <v>2020</v>
      </c>
      <c r="B15209" s="53" t="str">
        <f t="shared" si="476"/>
        <v>2020_TX110</v>
      </c>
      <c r="C15209" t="s">
        <v>389</v>
      </c>
      <c r="D15209" t="s">
        <v>1816</v>
      </c>
      <c r="E15209" s="53" t="str">
        <f t="shared" si="475"/>
        <v>2020_TXHOCKLEY</v>
      </c>
      <c r="F15209">
        <v>510400</v>
      </c>
      <c r="G15209" s="53">
        <f t="array" ref="G15209">SUM(IF(A15209=A$5:A15209,IF(C15209=C$5:C15209,1,0),0))</f>
        <v>110</v>
      </c>
    </row>
    <row r="15210" spans="1:7" x14ac:dyDescent="0.25">
      <c r="A15210" s="52">
        <v>2020</v>
      </c>
      <c r="B15210" s="53" t="str">
        <f t="shared" si="476"/>
        <v>2020_TX111</v>
      </c>
      <c r="C15210" t="s">
        <v>389</v>
      </c>
      <c r="D15210" t="s">
        <v>1817</v>
      </c>
      <c r="E15210" s="53" t="str">
        <f t="shared" si="475"/>
        <v>2020_TXHOOD</v>
      </c>
      <c r="F15210">
        <v>510400</v>
      </c>
      <c r="G15210" s="53">
        <f t="array" ref="G15210">SUM(IF(A15210=A$5:A15210,IF(C15210=C$5:C15210,1,0),0))</f>
        <v>111</v>
      </c>
    </row>
    <row r="15211" spans="1:7" x14ac:dyDescent="0.25">
      <c r="A15211" s="52">
        <v>2020</v>
      </c>
      <c r="B15211" s="53" t="str">
        <f t="shared" si="476"/>
        <v>2020_TX112</v>
      </c>
      <c r="C15211" t="s">
        <v>389</v>
      </c>
      <c r="D15211" t="s">
        <v>1027</v>
      </c>
      <c r="E15211" s="53" t="str">
        <f t="shared" si="475"/>
        <v>2020_TXHOPKINS</v>
      </c>
      <c r="F15211">
        <v>510400</v>
      </c>
      <c r="G15211" s="53">
        <f t="array" ref="G15211">SUM(IF(A15211=A$5:A15211,IF(C15211=C$5:C15211,1,0),0))</f>
        <v>112</v>
      </c>
    </row>
    <row r="15212" spans="1:7" x14ac:dyDescent="0.25">
      <c r="A15212" s="52">
        <v>2020</v>
      </c>
      <c r="B15212" s="53" t="str">
        <f t="shared" si="476"/>
        <v>2020_TX113</v>
      </c>
      <c r="C15212" t="s">
        <v>389</v>
      </c>
      <c r="D15212" t="s">
        <v>459</v>
      </c>
      <c r="E15212" s="53" t="str">
        <f t="shared" si="475"/>
        <v>2020_TXHOUSTON</v>
      </c>
      <c r="F15212">
        <v>510400</v>
      </c>
      <c r="G15212" s="53">
        <f t="array" ref="G15212">SUM(IF(A15212=A$5:A15212,IF(C15212=C$5:C15212,1,0),0))</f>
        <v>113</v>
      </c>
    </row>
    <row r="15213" spans="1:7" x14ac:dyDescent="0.25">
      <c r="A15213" s="52">
        <v>2020</v>
      </c>
      <c r="B15213" s="53" t="str">
        <f t="shared" si="476"/>
        <v>2020_TX114</v>
      </c>
      <c r="C15213" t="s">
        <v>389</v>
      </c>
      <c r="D15213" t="s">
        <v>231</v>
      </c>
      <c r="E15213" s="53" t="str">
        <f t="shared" si="475"/>
        <v>2020_TXHOWARD</v>
      </c>
      <c r="F15213">
        <v>510400</v>
      </c>
      <c r="G15213" s="53">
        <f t="array" ref="G15213">SUM(IF(A15213=A$5:A15213,IF(C15213=C$5:C15213,1,0),0))</f>
        <v>114</v>
      </c>
    </row>
    <row r="15214" spans="1:7" x14ac:dyDescent="0.25">
      <c r="A15214" s="52">
        <v>2020</v>
      </c>
      <c r="B15214" s="53" t="str">
        <f t="shared" si="476"/>
        <v>2020_TX115</v>
      </c>
      <c r="C15214" t="s">
        <v>389</v>
      </c>
      <c r="D15214" t="s">
        <v>1818</v>
      </c>
      <c r="E15214" s="53" t="str">
        <f t="shared" si="475"/>
        <v>2020_TXHUDSPETH</v>
      </c>
      <c r="F15214">
        <v>510400</v>
      </c>
      <c r="G15214" s="53">
        <f t="array" ref="G15214">SUM(IF(A15214=A$5:A15214,IF(C15214=C$5:C15214,1,0),0))</f>
        <v>115</v>
      </c>
    </row>
    <row r="15215" spans="1:7" x14ac:dyDescent="0.25">
      <c r="A15215" s="52">
        <v>2020</v>
      </c>
      <c r="B15215" s="53" t="str">
        <f t="shared" si="476"/>
        <v>2020_TX116</v>
      </c>
      <c r="C15215" t="s">
        <v>389</v>
      </c>
      <c r="D15215" t="s">
        <v>1819</v>
      </c>
      <c r="E15215" s="53" t="str">
        <f t="shared" si="475"/>
        <v>2020_TXHUNT</v>
      </c>
      <c r="F15215">
        <v>510400</v>
      </c>
      <c r="G15215" s="53">
        <f t="array" ref="G15215">SUM(IF(A15215=A$5:A15215,IF(C15215=C$5:C15215,1,0),0))</f>
        <v>116</v>
      </c>
    </row>
    <row r="15216" spans="1:7" x14ac:dyDescent="0.25">
      <c r="A15216" s="52">
        <v>2020</v>
      </c>
      <c r="B15216" s="53" t="str">
        <f t="shared" si="476"/>
        <v>2020_TX117</v>
      </c>
      <c r="C15216" t="s">
        <v>389</v>
      </c>
      <c r="D15216" t="s">
        <v>1708</v>
      </c>
      <c r="E15216" s="53" t="str">
        <f t="shared" si="475"/>
        <v>2020_TXHUTCHINSON</v>
      </c>
      <c r="F15216">
        <v>510400</v>
      </c>
      <c r="G15216" s="53">
        <f t="array" ref="G15216">SUM(IF(A15216=A$5:A15216,IF(C15216=C$5:C15216,1,0),0))</f>
        <v>117</v>
      </c>
    </row>
    <row r="15217" spans="1:7" x14ac:dyDescent="0.25">
      <c r="A15217" s="52">
        <v>2020</v>
      </c>
      <c r="B15217" s="53" t="str">
        <f t="shared" si="476"/>
        <v>2020_TX118</v>
      </c>
      <c r="C15217" t="s">
        <v>389</v>
      </c>
      <c r="D15217" t="s">
        <v>1820</v>
      </c>
      <c r="E15217" s="53" t="str">
        <f t="shared" si="475"/>
        <v>2020_TXIRION</v>
      </c>
      <c r="F15217">
        <v>510400</v>
      </c>
      <c r="G15217" s="53">
        <f t="array" ref="G15217">SUM(IF(A15217=A$5:A15217,IF(C15217=C$5:C15217,1,0),0))</f>
        <v>118</v>
      </c>
    </row>
    <row r="15218" spans="1:7" x14ac:dyDescent="0.25">
      <c r="A15218" s="52">
        <v>2020</v>
      </c>
      <c r="B15218" s="53" t="str">
        <f t="shared" si="476"/>
        <v>2020_TX119</v>
      </c>
      <c r="C15218" t="s">
        <v>389</v>
      </c>
      <c r="D15218" t="s">
        <v>1821</v>
      </c>
      <c r="E15218" s="53" t="str">
        <f t="shared" si="475"/>
        <v>2020_TXJACK</v>
      </c>
      <c r="F15218">
        <v>510400</v>
      </c>
      <c r="G15218" s="53">
        <f t="array" ref="G15218">SUM(IF(A15218=A$5:A15218,IF(C15218=C$5:C15218,1,0),0))</f>
        <v>119</v>
      </c>
    </row>
    <row r="15219" spans="1:7" x14ac:dyDescent="0.25">
      <c r="A15219" s="52">
        <v>2020</v>
      </c>
      <c r="B15219" s="53" t="str">
        <f t="shared" si="476"/>
        <v>2020_TX120</v>
      </c>
      <c r="C15219" t="s">
        <v>389</v>
      </c>
      <c r="D15219" t="s">
        <v>460</v>
      </c>
      <c r="E15219" s="53" t="str">
        <f t="shared" si="475"/>
        <v>2020_TXJACKSON</v>
      </c>
      <c r="F15219">
        <v>510400</v>
      </c>
      <c r="G15219" s="53">
        <f t="array" ref="G15219">SUM(IF(A15219=A$5:A15219,IF(C15219=C$5:C15219,1,0),0))</f>
        <v>120</v>
      </c>
    </row>
    <row r="15220" spans="1:7" x14ac:dyDescent="0.25">
      <c r="A15220" s="52">
        <v>2020</v>
      </c>
      <c r="B15220" s="53" t="str">
        <f t="shared" si="476"/>
        <v>2020_TX121</v>
      </c>
      <c r="C15220" t="s">
        <v>389</v>
      </c>
      <c r="D15220" t="s">
        <v>729</v>
      </c>
      <c r="E15220" s="53" t="str">
        <f t="shared" si="475"/>
        <v>2020_TXJASPER</v>
      </c>
      <c r="F15220">
        <v>510400</v>
      </c>
      <c r="G15220" s="53">
        <f t="array" ref="G15220">SUM(IF(A15220=A$5:A15220,IF(C15220=C$5:C15220,1,0),0))</f>
        <v>121</v>
      </c>
    </row>
    <row r="15221" spans="1:7" x14ac:dyDescent="0.25">
      <c r="A15221" s="52">
        <v>2020</v>
      </c>
      <c r="B15221" s="53" t="str">
        <f t="shared" si="476"/>
        <v>2020_TX122</v>
      </c>
      <c r="C15221" t="s">
        <v>389</v>
      </c>
      <c r="D15221" t="s">
        <v>730</v>
      </c>
      <c r="E15221" s="53" t="str">
        <f t="shared" si="475"/>
        <v>2020_TXJEFF DAVIS</v>
      </c>
      <c r="F15221">
        <v>510400</v>
      </c>
      <c r="G15221" s="53">
        <f t="array" ref="G15221">SUM(IF(A15221=A$5:A15221,IF(C15221=C$5:C15221,1,0),0))</f>
        <v>122</v>
      </c>
    </row>
    <row r="15222" spans="1:7" x14ac:dyDescent="0.25">
      <c r="A15222" s="52">
        <v>2020</v>
      </c>
      <c r="B15222" s="53" t="str">
        <f t="shared" si="476"/>
        <v>2020_TX123</v>
      </c>
      <c r="C15222" t="s">
        <v>389</v>
      </c>
      <c r="D15222" t="s">
        <v>196</v>
      </c>
      <c r="E15222" s="53" t="str">
        <f t="shared" si="475"/>
        <v>2020_TXJEFFERSON</v>
      </c>
      <c r="F15222">
        <v>510400</v>
      </c>
      <c r="G15222" s="53">
        <f t="array" ref="G15222">SUM(IF(A15222=A$5:A15222,IF(C15222=C$5:C15222,1,0),0))</f>
        <v>123</v>
      </c>
    </row>
    <row r="15223" spans="1:7" x14ac:dyDescent="0.25">
      <c r="A15223" s="52">
        <v>2020</v>
      </c>
      <c r="B15223" s="53" t="str">
        <f t="shared" si="476"/>
        <v>2020_TX124</v>
      </c>
      <c r="C15223" t="s">
        <v>389</v>
      </c>
      <c r="D15223" t="s">
        <v>1822</v>
      </c>
      <c r="E15223" s="53" t="str">
        <f t="shared" si="475"/>
        <v>2020_TXJIM HOGG</v>
      </c>
      <c r="F15223">
        <v>510400</v>
      </c>
      <c r="G15223" s="53">
        <f t="array" ref="G15223">SUM(IF(A15223=A$5:A15223,IF(C15223=C$5:C15223,1,0),0))</f>
        <v>124</v>
      </c>
    </row>
    <row r="15224" spans="1:7" x14ac:dyDescent="0.25">
      <c r="A15224" s="52">
        <v>2020</v>
      </c>
      <c r="B15224" s="53" t="str">
        <f t="shared" si="476"/>
        <v>2020_TX125</v>
      </c>
      <c r="C15224" t="s">
        <v>389</v>
      </c>
      <c r="D15224" t="s">
        <v>1823</v>
      </c>
      <c r="E15224" s="53" t="str">
        <f t="shared" si="475"/>
        <v>2020_TXJIM WELLS</v>
      </c>
      <c r="F15224">
        <v>510400</v>
      </c>
      <c r="G15224" s="53">
        <f t="array" ref="G15224">SUM(IF(A15224=A$5:A15224,IF(C15224=C$5:C15224,1,0),0))</f>
        <v>125</v>
      </c>
    </row>
    <row r="15225" spans="1:7" x14ac:dyDescent="0.25">
      <c r="A15225" s="52">
        <v>2020</v>
      </c>
      <c r="B15225" s="53" t="str">
        <f t="shared" si="476"/>
        <v>2020_TX126</v>
      </c>
      <c r="C15225" t="s">
        <v>389</v>
      </c>
      <c r="D15225" t="s">
        <v>525</v>
      </c>
      <c r="E15225" s="53" t="str">
        <f t="shared" si="475"/>
        <v>2020_TXJOHNSON</v>
      </c>
      <c r="F15225">
        <v>510400</v>
      </c>
      <c r="G15225" s="53">
        <f t="array" ref="G15225">SUM(IF(A15225=A$5:A15225,IF(C15225=C$5:C15225,1,0),0))</f>
        <v>126</v>
      </c>
    </row>
    <row r="15226" spans="1:7" x14ac:dyDescent="0.25">
      <c r="A15226" s="52">
        <v>2020</v>
      </c>
      <c r="B15226" s="53" t="str">
        <f t="shared" si="476"/>
        <v>2020_TX127</v>
      </c>
      <c r="C15226" t="s">
        <v>389</v>
      </c>
      <c r="D15226" t="s">
        <v>732</v>
      </c>
      <c r="E15226" s="53" t="str">
        <f t="shared" si="475"/>
        <v>2020_TXJONES</v>
      </c>
      <c r="F15226">
        <v>510400</v>
      </c>
      <c r="G15226" s="53">
        <f t="array" ref="G15226">SUM(IF(A15226=A$5:A15226,IF(C15226=C$5:C15226,1,0),0))</f>
        <v>127</v>
      </c>
    </row>
    <row r="15227" spans="1:7" x14ac:dyDescent="0.25">
      <c r="A15227" s="52">
        <v>2020</v>
      </c>
      <c r="B15227" s="53" t="str">
        <f t="shared" si="476"/>
        <v>2020_TX128</v>
      </c>
      <c r="C15227" t="s">
        <v>389</v>
      </c>
      <c r="D15227" t="s">
        <v>1824</v>
      </c>
      <c r="E15227" s="53" t="str">
        <f t="shared" si="475"/>
        <v>2020_TXKARNES</v>
      </c>
      <c r="F15227">
        <v>510400</v>
      </c>
      <c r="G15227" s="53">
        <f t="array" ref="G15227">SUM(IF(A15227=A$5:A15227,IF(C15227=C$5:C15227,1,0),0))</f>
        <v>128</v>
      </c>
    </row>
    <row r="15228" spans="1:7" x14ac:dyDescent="0.25">
      <c r="A15228" s="52">
        <v>2020</v>
      </c>
      <c r="B15228" s="53" t="str">
        <f t="shared" si="476"/>
        <v>2020_TX129</v>
      </c>
      <c r="C15228" t="s">
        <v>389</v>
      </c>
      <c r="D15228" t="s">
        <v>1825</v>
      </c>
      <c r="E15228" s="53" t="str">
        <f t="shared" si="475"/>
        <v>2020_TXKAUFMAN</v>
      </c>
      <c r="F15228">
        <v>510400</v>
      </c>
      <c r="G15228" s="53">
        <f t="array" ref="G15228">SUM(IF(A15228=A$5:A15228,IF(C15228=C$5:C15228,1,0),0))</f>
        <v>129</v>
      </c>
    </row>
    <row r="15229" spans="1:7" x14ac:dyDescent="0.25">
      <c r="A15229" s="52">
        <v>2020</v>
      </c>
      <c r="B15229" s="53" t="str">
        <f t="shared" si="476"/>
        <v>2020_TX130</v>
      </c>
      <c r="C15229" t="s">
        <v>389</v>
      </c>
      <c r="D15229" t="s">
        <v>829</v>
      </c>
      <c r="E15229" s="53" t="str">
        <f t="shared" si="475"/>
        <v>2020_TXKENDALL</v>
      </c>
      <c r="F15229">
        <v>510400</v>
      </c>
      <c r="G15229" s="53">
        <f t="array" ref="G15229">SUM(IF(A15229=A$5:A15229,IF(C15229=C$5:C15229,1,0),0))</f>
        <v>130</v>
      </c>
    </row>
    <row r="15230" spans="1:7" x14ac:dyDescent="0.25">
      <c r="A15230" s="52">
        <v>2020</v>
      </c>
      <c r="B15230" s="53" t="str">
        <f t="shared" si="476"/>
        <v>2020_TX131</v>
      </c>
      <c r="C15230" t="s">
        <v>389</v>
      </c>
      <c r="D15230" t="s">
        <v>1826</v>
      </c>
      <c r="E15230" s="53" t="str">
        <f t="shared" si="475"/>
        <v>2020_TXKENEDY</v>
      </c>
      <c r="F15230">
        <v>510400</v>
      </c>
      <c r="G15230" s="53">
        <f t="array" ref="G15230">SUM(IF(A15230=A$5:A15230,IF(C15230=C$5:C15230,1,0),0))</f>
        <v>131</v>
      </c>
    </row>
    <row r="15231" spans="1:7" x14ac:dyDescent="0.25">
      <c r="A15231" s="52">
        <v>2020</v>
      </c>
      <c r="B15231" s="53" t="str">
        <f t="shared" si="476"/>
        <v>2020_TX132</v>
      </c>
      <c r="C15231" t="s">
        <v>389</v>
      </c>
      <c r="D15231" t="s">
        <v>279</v>
      </c>
      <c r="E15231" s="53" t="str">
        <f t="shared" si="475"/>
        <v>2020_TXKENT</v>
      </c>
      <c r="F15231">
        <v>510400</v>
      </c>
      <c r="G15231" s="53">
        <f t="array" ref="G15231">SUM(IF(A15231=A$5:A15231,IF(C15231=C$5:C15231,1,0),0))</f>
        <v>132</v>
      </c>
    </row>
    <row r="15232" spans="1:7" x14ac:dyDescent="0.25">
      <c r="A15232" s="52">
        <v>2020</v>
      </c>
      <c r="B15232" s="53" t="str">
        <f t="shared" si="476"/>
        <v>2020_TX133</v>
      </c>
      <c r="C15232" t="s">
        <v>389</v>
      </c>
      <c r="D15232" t="s">
        <v>1827</v>
      </c>
      <c r="E15232" s="53" t="str">
        <f t="shared" si="475"/>
        <v>2020_TXKERR</v>
      </c>
      <c r="F15232">
        <v>510400</v>
      </c>
      <c r="G15232" s="53">
        <f t="array" ref="G15232">SUM(IF(A15232=A$5:A15232,IF(C15232=C$5:C15232,1,0),0))</f>
        <v>133</v>
      </c>
    </row>
    <row r="15233" spans="1:7" x14ac:dyDescent="0.25">
      <c r="A15233" s="52">
        <v>2020</v>
      </c>
      <c r="B15233" s="53" t="str">
        <f t="shared" si="476"/>
        <v>2020_TX134</v>
      </c>
      <c r="C15233" t="s">
        <v>389</v>
      </c>
      <c r="D15233" t="s">
        <v>1828</v>
      </c>
      <c r="E15233" s="53" t="str">
        <f t="shared" si="475"/>
        <v>2020_TXKIMBLE</v>
      </c>
      <c r="F15233">
        <v>510400</v>
      </c>
      <c r="G15233" s="53">
        <f t="array" ref="G15233">SUM(IF(A15233=A$5:A15233,IF(C15233=C$5:C15233,1,0),0))</f>
        <v>134</v>
      </c>
    </row>
    <row r="15234" spans="1:7" x14ac:dyDescent="0.25">
      <c r="A15234" s="52">
        <v>2020</v>
      </c>
      <c r="B15234" s="53" t="str">
        <f t="shared" si="476"/>
        <v>2020_TX135</v>
      </c>
      <c r="C15234" t="s">
        <v>389</v>
      </c>
      <c r="D15234" t="s">
        <v>357</v>
      </c>
      <c r="E15234" s="53" t="str">
        <f t="shared" si="475"/>
        <v>2020_TXKING</v>
      </c>
      <c r="F15234">
        <v>510400</v>
      </c>
      <c r="G15234" s="53">
        <f t="array" ref="G15234">SUM(IF(A15234=A$5:A15234,IF(C15234=C$5:C15234,1,0),0))</f>
        <v>135</v>
      </c>
    </row>
    <row r="15235" spans="1:7" x14ac:dyDescent="0.25">
      <c r="A15235" s="52">
        <v>2020</v>
      </c>
      <c r="B15235" s="53" t="str">
        <f t="shared" si="476"/>
        <v>2020_TX136</v>
      </c>
      <c r="C15235" t="s">
        <v>389</v>
      </c>
      <c r="D15235" t="s">
        <v>1829</v>
      </c>
      <c r="E15235" s="53" t="str">
        <f t="shared" si="475"/>
        <v>2020_TXKINNEY</v>
      </c>
      <c r="F15235">
        <v>510400</v>
      </c>
      <c r="G15235" s="53">
        <f t="array" ref="G15235">SUM(IF(A15235=A$5:A15235,IF(C15235=C$5:C15235,1,0),0))</f>
        <v>136</v>
      </c>
    </row>
    <row r="15236" spans="1:7" x14ac:dyDescent="0.25">
      <c r="A15236" s="52">
        <v>2020</v>
      </c>
      <c r="B15236" s="53" t="str">
        <f t="shared" si="476"/>
        <v>2020_TX137</v>
      </c>
      <c r="C15236" t="s">
        <v>389</v>
      </c>
      <c r="D15236" t="s">
        <v>1830</v>
      </c>
      <c r="E15236" s="53" t="str">
        <f t="shared" si="475"/>
        <v>2020_TXKLEBERG</v>
      </c>
      <c r="F15236">
        <v>510400</v>
      </c>
      <c r="G15236" s="53">
        <f t="array" ref="G15236">SUM(IF(A15236=A$5:A15236,IF(C15236=C$5:C15236,1,0),0))</f>
        <v>137</v>
      </c>
    </row>
    <row r="15237" spans="1:7" x14ac:dyDescent="0.25">
      <c r="A15237" s="52">
        <v>2020</v>
      </c>
      <c r="B15237" s="53" t="str">
        <f t="shared" si="476"/>
        <v>2020_TX138</v>
      </c>
      <c r="C15237" t="s">
        <v>389</v>
      </c>
      <c r="D15237" t="s">
        <v>830</v>
      </c>
      <c r="E15237" s="53" t="str">
        <f t="shared" si="475"/>
        <v>2020_TXKNOX</v>
      </c>
      <c r="F15237">
        <v>510400</v>
      </c>
      <c r="G15237" s="53">
        <f t="array" ref="G15237">SUM(IF(A15237=A$5:A15237,IF(C15237=C$5:C15237,1,0),0))</f>
        <v>138</v>
      </c>
    </row>
    <row r="15238" spans="1:7" x14ac:dyDescent="0.25">
      <c r="A15238" s="52">
        <v>2020</v>
      </c>
      <c r="B15238" s="53" t="str">
        <f t="shared" si="476"/>
        <v>2020_TX139</v>
      </c>
      <c r="C15238" t="s">
        <v>389</v>
      </c>
      <c r="D15238" t="s">
        <v>461</v>
      </c>
      <c r="E15238" s="53" t="str">
        <f t="shared" ref="E15238:E15301" si="477">A15238&amp;"_"&amp;C15238&amp;D15238</f>
        <v>2020_TXLAMAR</v>
      </c>
      <c r="F15238">
        <v>510400</v>
      </c>
      <c r="G15238" s="53">
        <f t="array" ref="G15238">SUM(IF(A15238=A$5:A15238,IF(C15238=C$5:C15238,1,0),0))</f>
        <v>139</v>
      </c>
    </row>
    <row r="15239" spans="1:7" x14ac:dyDescent="0.25">
      <c r="A15239" s="52">
        <v>2020</v>
      </c>
      <c r="B15239" s="53" t="str">
        <f t="shared" si="476"/>
        <v>2020_TX140</v>
      </c>
      <c r="C15239" t="s">
        <v>389</v>
      </c>
      <c r="D15239" t="s">
        <v>1831</v>
      </c>
      <c r="E15239" s="53" t="str">
        <f t="shared" si="477"/>
        <v>2020_TXLAMB</v>
      </c>
      <c r="F15239">
        <v>510400</v>
      </c>
      <c r="G15239" s="53">
        <f t="array" ref="G15239">SUM(IF(A15239=A$5:A15239,IF(C15239=C$5:C15239,1,0),0))</f>
        <v>140</v>
      </c>
    </row>
    <row r="15240" spans="1:7" x14ac:dyDescent="0.25">
      <c r="A15240" s="52">
        <v>2020</v>
      </c>
      <c r="B15240" s="53" t="str">
        <f t="shared" si="476"/>
        <v>2020_TX141</v>
      </c>
      <c r="C15240" t="s">
        <v>389</v>
      </c>
      <c r="D15240" t="s">
        <v>1832</v>
      </c>
      <c r="E15240" s="53" t="str">
        <f t="shared" si="477"/>
        <v>2020_TXLAMPASAS</v>
      </c>
      <c r="F15240">
        <v>510400</v>
      </c>
      <c r="G15240" s="53">
        <f t="array" ref="G15240">SUM(IF(A15240=A$5:A15240,IF(C15240=C$5:C15240,1,0),0))</f>
        <v>141</v>
      </c>
    </row>
    <row r="15241" spans="1:7" x14ac:dyDescent="0.25">
      <c r="A15241" s="52">
        <v>2020</v>
      </c>
      <c r="B15241" s="53" t="str">
        <f t="shared" si="476"/>
        <v>2020_TX142</v>
      </c>
      <c r="C15241" t="s">
        <v>389</v>
      </c>
      <c r="D15241" t="s">
        <v>831</v>
      </c>
      <c r="E15241" s="53" t="str">
        <f t="shared" si="477"/>
        <v>2020_TXLA SALLE</v>
      </c>
      <c r="F15241">
        <v>510400</v>
      </c>
      <c r="G15241" s="53">
        <f t="array" ref="G15241">SUM(IF(A15241=A$5:A15241,IF(C15241=C$5:C15241,1,0),0))</f>
        <v>142</v>
      </c>
    </row>
    <row r="15242" spans="1:7" x14ac:dyDescent="0.25">
      <c r="A15242" s="52">
        <v>2020</v>
      </c>
      <c r="B15242" s="53" t="str">
        <f t="shared" si="476"/>
        <v>2020_TX143</v>
      </c>
      <c r="C15242" t="s">
        <v>389</v>
      </c>
      <c r="D15242" t="s">
        <v>1833</v>
      </c>
      <c r="E15242" s="53" t="str">
        <f t="shared" si="477"/>
        <v>2020_TXLAVACA</v>
      </c>
      <c r="F15242">
        <v>510400</v>
      </c>
      <c r="G15242" s="53">
        <f t="array" ref="G15242">SUM(IF(A15242=A$5:A15242,IF(C15242=C$5:C15242,1,0),0))</f>
        <v>143</v>
      </c>
    </row>
    <row r="15243" spans="1:7" x14ac:dyDescent="0.25">
      <c r="A15243" s="52">
        <v>2020</v>
      </c>
      <c r="B15243" s="53" t="str">
        <f t="shared" si="476"/>
        <v>2020_TX144</v>
      </c>
      <c r="C15243" t="s">
        <v>389</v>
      </c>
      <c r="D15243" t="s">
        <v>464</v>
      </c>
      <c r="E15243" s="53" t="str">
        <f t="shared" si="477"/>
        <v>2020_TXLEE</v>
      </c>
      <c r="F15243">
        <v>510400</v>
      </c>
      <c r="G15243" s="53">
        <f t="array" ref="G15243">SUM(IF(A15243=A$5:A15243,IF(C15243=C$5:C15243,1,0),0))</f>
        <v>144</v>
      </c>
    </row>
    <row r="15244" spans="1:7" x14ac:dyDescent="0.25">
      <c r="A15244" s="52">
        <v>2020</v>
      </c>
      <c r="B15244" s="53" t="str">
        <f t="shared" si="476"/>
        <v>2020_TX145</v>
      </c>
      <c r="C15244" t="s">
        <v>389</v>
      </c>
      <c r="D15244" t="s">
        <v>650</v>
      </c>
      <c r="E15244" s="53" t="str">
        <f t="shared" si="477"/>
        <v>2020_TXLEON</v>
      </c>
      <c r="F15244">
        <v>510400</v>
      </c>
      <c r="G15244" s="53">
        <f t="array" ref="G15244">SUM(IF(A15244=A$5:A15244,IF(C15244=C$5:C15244,1,0),0))</f>
        <v>145</v>
      </c>
    </row>
    <row r="15245" spans="1:7" x14ac:dyDescent="0.25">
      <c r="A15245" s="52">
        <v>2020</v>
      </c>
      <c r="B15245" s="53" t="str">
        <f t="shared" si="476"/>
        <v>2020_TX146</v>
      </c>
      <c r="C15245" t="s">
        <v>389</v>
      </c>
      <c r="D15245" t="s">
        <v>652</v>
      </c>
      <c r="E15245" s="53" t="str">
        <f t="shared" si="477"/>
        <v>2020_TXLIBERTY</v>
      </c>
      <c r="F15245">
        <v>510400</v>
      </c>
      <c r="G15245" s="53">
        <f t="array" ref="G15245">SUM(IF(A15245=A$5:A15245,IF(C15245=C$5:C15245,1,0),0))</f>
        <v>146</v>
      </c>
    </row>
    <row r="15246" spans="1:7" x14ac:dyDescent="0.25">
      <c r="A15246" s="52">
        <v>2020</v>
      </c>
      <c r="B15246" s="53" t="str">
        <f t="shared" si="476"/>
        <v>2020_TX147</v>
      </c>
      <c r="C15246" t="s">
        <v>389</v>
      </c>
      <c r="D15246" t="s">
        <v>465</v>
      </c>
      <c r="E15246" s="53" t="str">
        <f t="shared" si="477"/>
        <v>2020_TXLIMESTONE</v>
      </c>
      <c r="F15246">
        <v>510400</v>
      </c>
      <c r="G15246" s="53">
        <f t="array" ref="G15246">SUM(IF(A15246=A$5:A15246,IF(C15246=C$5:C15246,1,0),0))</f>
        <v>147</v>
      </c>
    </row>
    <row r="15247" spans="1:7" x14ac:dyDescent="0.25">
      <c r="A15247" s="52">
        <v>2020</v>
      </c>
      <c r="B15247" s="53" t="str">
        <f t="shared" si="476"/>
        <v>2020_TX148</v>
      </c>
      <c r="C15247" t="s">
        <v>389</v>
      </c>
      <c r="D15247" t="s">
        <v>1834</v>
      </c>
      <c r="E15247" s="53" t="str">
        <f t="shared" si="477"/>
        <v>2020_TXLIPSCOMB</v>
      </c>
      <c r="F15247">
        <v>510400</v>
      </c>
      <c r="G15247" s="53">
        <f t="array" ref="G15247">SUM(IF(A15247=A$5:A15247,IF(C15247=C$5:C15247,1,0),0))</f>
        <v>148</v>
      </c>
    </row>
    <row r="15248" spans="1:7" x14ac:dyDescent="0.25">
      <c r="A15248" s="52">
        <v>2020</v>
      </c>
      <c r="B15248" s="53" t="str">
        <f t="shared" si="476"/>
        <v>2020_TX149</v>
      </c>
      <c r="C15248" t="s">
        <v>389</v>
      </c>
      <c r="D15248" t="s">
        <v>1835</v>
      </c>
      <c r="E15248" s="53" t="str">
        <f t="shared" si="477"/>
        <v>2020_TXLIVE OAK</v>
      </c>
      <c r="F15248">
        <v>510400</v>
      </c>
      <c r="G15248" s="53">
        <f t="array" ref="G15248">SUM(IF(A15248=A$5:A15248,IF(C15248=C$5:C15248,1,0),0))</f>
        <v>149</v>
      </c>
    </row>
    <row r="15249" spans="1:7" x14ac:dyDescent="0.25">
      <c r="A15249" s="52">
        <v>2020</v>
      </c>
      <c r="B15249" s="53" t="str">
        <f t="shared" si="476"/>
        <v>2020_TX150</v>
      </c>
      <c r="C15249" t="s">
        <v>389</v>
      </c>
      <c r="D15249" t="s">
        <v>1836</v>
      </c>
      <c r="E15249" s="53" t="str">
        <f t="shared" si="477"/>
        <v>2020_TXLLANO</v>
      </c>
      <c r="F15249">
        <v>510400</v>
      </c>
      <c r="G15249" s="53">
        <f t="array" ref="G15249">SUM(IF(A15249=A$5:A15249,IF(C15249=C$5:C15249,1,0),0))</f>
        <v>150</v>
      </c>
    </row>
    <row r="15250" spans="1:7" x14ac:dyDescent="0.25">
      <c r="A15250" s="52">
        <v>2020</v>
      </c>
      <c r="B15250" s="53" t="str">
        <f t="shared" si="476"/>
        <v>2020_TX151</v>
      </c>
      <c r="C15250" t="s">
        <v>389</v>
      </c>
      <c r="D15250" t="s">
        <v>1837</v>
      </c>
      <c r="E15250" s="53" t="str">
        <f t="shared" si="477"/>
        <v>2020_TXLOVING</v>
      </c>
      <c r="F15250">
        <v>510400</v>
      </c>
      <c r="G15250" s="53">
        <f t="array" ref="G15250">SUM(IF(A15250=A$5:A15250,IF(C15250=C$5:C15250,1,0),0))</f>
        <v>151</v>
      </c>
    </row>
    <row r="15251" spans="1:7" x14ac:dyDescent="0.25">
      <c r="A15251" s="52">
        <v>2020</v>
      </c>
      <c r="B15251" s="53" t="str">
        <f t="shared" si="476"/>
        <v>2020_TX152</v>
      </c>
      <c r="C15251" t="s">
        <v>389</v>
      </c>
      <c r="D15251" t="s">
        <v>1838</v>
      </c>
      <c r="E15251" s="53" t="str">
        <f t="shared" si="477"/>
        <v>2020_TXLUBBOCK</v>
      </c>
      <c r="F15251">
        <v>510400</v>
      </c>
      <c r="G15251" s="53">
        <f t="array" ref="G15251">SUM(IF(A15251=A$5:A15251,IF(C15251=C$5:C15251,1,0),0))</f>
        <v>152</v>
      </c>
    </row>
    <row r="15252" spans="1:7" x14ac:dyDescent="0.25">
      <c r="A15252" s="52">
        <v>2020</v>
      </c>
      <c r="B15252" s="53" t="str">
        <f t="shared" si="476"/>
        <v>2020_TX153</v>
      </c>
      <c r="C15252" t="s">
        <v>389</v>
      </c>
      <c r="D15252" t="s">
        <v>1839</v>
      </c>
      <c r="E15252" s="53" t="str">
        <f t="shared" si="477"/>
        <v>2020_TXLYNN</v>
      </c>
      <c r="F15252">
        <v>510400</v>
      </c>
      <c r="G15252" s="53">
        <f t="array" ref="G15252">SUM(IF(A15252=A$5:A15252,IF(C15252=C$5:C15252,1,0),0))</f>
        <v>153</v>
      </c>
    </row>
    <row r="15253" spans="1:7" x14ac:dyDescent="0.25">
      <c r="A15253" s="52">
        <v>2020</v>
      </c>
      <c r="B15253" s="53" t="str">
        <f t="shared" si="476"/>
        <v>2020_TX154</v>
      </c>
      <c r="C15253" t="s">
        <v>389</v>
      </c>
      <c r="D15253" t="s">
        <v>1840</v>
      </c>
      <c r="E15253" s="53" t="str">
        <f t="shared" si="477"/>
        <v>2020_TXMCCULLOCH</v>
      </c>
      <c r="F15253">
        <v>510400</v>
      </c>
      <c r="G15253" s="53">
        <f t="array" ref="G15253">SUM(IF(A15253=A$5:A15253,IF(C15253=C$5:C15253,1,0),0))</f>
        <v>154</v>
      </c>
    </row>
    <row r="15254" spans="1:7" x14ac:dyDescent="0.25">
      <c r="A15254" s="52">
        <v>2020</v>
      </c>
      <c r="B15254" s="53" t="str">
        <f t="shared" si="476"/>
        <v>2020_TX155</v>
      </c>
      <c r="C15254" t="s">
        <v>389</v>
      </c>
      <c r="D15254" t="s">
        <v>1841</v>
      </c>
      <c r="E15254" s="53" t="str">
        <f t="shared" si="477"/>
        <v>2020_TXMCLENNAN</v>
      </c>
      <c r="F15254">
        <v>510400</v>
      </c>
      <c r="G15254" s="53">
        <f t="array" ref="G15254">SUM(IF(A15254=A$5:A15254,IF(C15254=C$5:C15254,1,0),0))</f>
        <v>155</v>
      </c>
    </row>
    <row r="15255" spans="1:7" x14ac:dyDescent="0.25">
      <c r="A15255" s="52">
        <v>2020</v>
      </c>
      <c r="B15255" s="53" t="str">
        <f t="shared" si="476"/>
        <v>2020_TX156</v>
      </c>
      <c r="C15255" t="s">
        <v>389</v>
      </c>
      <c r="D15255" t="s">
        <v>1842</v>
      </c>
      <c r="E15255" s="53" t="str">
        <f t="shared" si="477"/>
        <v>2020_TXMCMULLEN</v>
      </c>
      <c r="F15255">
        <v>510400</v>
      </c>
      <c r="G15255" s="53">
        <f t="array" ref="G15255">SUM(IF(A15255=A$5:A15255,IF(C15255=C$5:C15255,1,0),0))</f>
        <v>156</v>
      </c>
    </row>
    <row r="15256" spans="1:7" x14ac:dyDescent="0.25">
      <c r="A15256" s="52">
        <v>2020</v>
      </c>
      <c r="B15256" s="53" t="str">
        <f t="shared" si="476"/>
        <v>2020_TX157</v>
      </c>
      <c r="C15256" t="s">
        <v>389</v>
      </c>
      <c r="D15256" t="s">
        <v>467</v>
      </c>
      <c r="E15256" s="53" t="str">
        <f t="shared" si="477"/>
        <v>2020_TXMADISON</v>
      </c>
      <c r="F15256">
        <v>510400</v>
      </c>
      <c r="G15256" s="53">
        <f t="array" ref="G15256">SUM(IF(A15256=A$5:A15256,IF(C15256=C$5:C15256,1,0),0))</f>
        <v>157</v>
      </c>
    </row>
    <row r="15257" spans="1:7" x14ac:dyDescent="0.25">
      <c r="A15257" s="52">
        <v>2020</v>
      </c>
      <c r="B15257" s="53" t="str">
        <f t="shared" si="476"/>
        <v>2020_TX158</v>
      </c>
      <c r="C15257" t="s">
        <v>389</v>
      </c>
      <c r="D15257" t="s">
        <v>469</v>
      </c>
      <c r="E15257" s="53" t="str">
        <f t="shared" si="477"/>
        <v>2020_TXMARION</v>
      </c>
      <c r="F15257">
        <v>510400</v>
      </c>
      <c r="G15257" s="53">
        <f t="array" ref="G15257">SUM(IF(A15257=A$5:A15257,IF(C15257=C$5:C15257,1,0),0))</f>
        <v>158</v>
      </c>
    </row>
    <row r="15258" spans="1:7" x14ac:dyDescent="0.25">
      <c r="A15258" s="52">
        <v>2020</v>
      </c>
      <c r="B15258" s="53" t="str">
        <f t="shared" si="476"/>
        <v>2020_TX159</v>
      </c>
      <c r="C15258" t="s">
        <v>389</v>
      </c>
      <c r="D15258" t="s">
        <v>654</v>
      </c>
      <c r="E15258" s="53" t="str">
        <f t="shared" si="477"/>
        <v>2020_TXMARTIN</v>
      </c>
      <c r="F15258">
        <v>510400</v>
      </c>
      <c r="G15258" s="53">
        <f t="array" ref="G15258">SUM(IF(A15258=A$5:A15258,IF(C15258=C$5:C15258,1,0),0))</f>
        <v>159</v>
      </c>
    </row>
    <row r="15259" spans="1:7" x14ac:dyDescent="0.25">
      <c r="A15259" s="52">
        <v>2020</v>
      </c>
      <c r="B15259" s="53" t="str">
        <f t="shared" si="476"/>
        <v>2020_TX160</v>
      </c>
      <c r="C15259" t="s">
        <v>389</v>
      </c>
      <c r="D15259" t="s">
        <v>837</v>
      </c>
      <c r="E15259" s="53" t="str">
        <f t="shared" si="477"/>
        <v>2020_TXMASON</v>
      </c>
      <c r="F15259">
        <v>510400</v>
      </c>
      <c r="G15259" s="53">
        <f t="array" ref="G15259">SUM(IF(A15259=A$5:A15259,IF(C15259=C$5:C15259,1,0),0))</f>
        <v>160</v>
      </c>
    </row>
    <row r="15260" spans="1:7" x14ac:dyDescent="0.25">
      <c r="A15260" s="52">
        <v>2020</v>
      </c>
      <c r="B15260" s="53" t="str">
        <f t="shared" si="476"/>
        <v>2020_TX161</v>
      </c>
      <c r="C15260" t="s">
        <v>389</v>
      </c>
      <c r="D15260" t="s">
        <v>1843</v>
      </c>
      <c r="E15260" s="53" t="str">
        <f t="shared" si="477"/>
        <v>2020_TXMATAGORDA</v>
      </c>
      <c r="F15260">
        <v>510400</v>
      </c>
      <c r="G15260" s="53">
        <f t="array" ref="G15260">SUM(IF(A15260=A$5:A15260,IF(C15260=C$5:C15260,1,0),0))</f>
        <v>161</v>
      </c>
    </row>
    <row r="15261" spans="1:7" x14ac:dyDescent="0.25">
      <c r="A15261" s="52">
        <v>2020</v>
      </c>
      <c r="B15261" s="53" t="str">
        <f t="shared" si="476"/>
        <v>2020_TX162</v>
      </c>
      <c r="C15261" t="s">
        <v>389</v>
      </c>
      <c r="D15261" t="s">
        <v>1844</v>
      </c>
      <c r="E15261" s="53" t="str">
        <f t="shared" si="477"/>
        <v>2020_TXMAVERICK</v>
      </c>
      <c r="F15261">
        <v>510400</v>
      </c>
      <c r="G15261" s="53">
        <f t="array" ref="G15261">SUM(IF(A15261=A$5:A15261,IF(C15261=C$5:C15261,1,0),0))</f>
        <v>162</v>
      </c>
    </row>
    <row r="15262" spans="1:7" x14ac:dyDescent="0.25">
      <c r="A15262" s="52">
        <v>2020</v>
      </c>
      <c r="B15262" s="53" t="str">
        <f t="shared" si="476"/>
        <v>2020_TX163</v>
      </c>
      <c r="C15262" t="s">
        <v>389</v>
      </c>
      <c r="D15262" t="s">
        <v>1562</v>
      </c>
      <c r="E15262" s="53" t="str">
        <f t="shared" si="477"/>
        <v>2020_TXMEDINA</v>
      </c>
      <c r="F15262">
        <v>510400</v>
      </c>
      <c r="G15262" s="53">
        <f t="array" ref="G15262">SUM(IF(A15262=A$5:A15262,IF(C15262=C$5:C15262,1,0),0))</f>
        <v>163</v>
      </c>
    </row>
    <row r="15263" spans="1:7" x14ac:dyDescent="0.25">
      <c r="A15263" s="52">
        <v>2020</v>
      </c>
      <c r="B15263" s="53" t="str">
        <f t="shared" si="476"/>
        <v>2020_TX164</v>
      </c>
      <c r="C15263" t="s">
        <v>389</v>
      </c>
      <c r="D15263" t="s">
        <v>839</v>
      </c>
      <c r="E15263" s="53" t="str">
        <f t="shared" si="477"/>
        <v>2020_TXMENARD</v>
      </c>
      <c r="F15263">
        <v>510400</v>
      </c>
      <c r="G15263" s="53">
        <f t="array" ref="G15263">SUM(IF(A15263=A$5:A15263,IF(C15263=C$5:C15263,1,0),0))</f>
        <v>164</v>
      </c>
    </row>
    <row r="15264" spans="1:7" x14ac:dyDescent="0.25">
      <c r="A15264" s="52">
        <v>2020</v>
      </c>
      <c r="B15264" s="53" t="str">
        <f t="shared" si="476"/>
        <v>2020_TX165</v>
      </c>
      <c r="C15264" t="s">
        <v>389</v>
      </c>
      <c r="D15264" t="s">
        <v>1160</v>
      </c>
      <c r="E15264" s="53" t="str">
        <f t="shared" si="477"/>
        <v>2020_TXMIDLAND</v>
      </c>
      <c r="F15264">
        <v>510400</v>
      </c>
      <c r="G15264" s="53">
        <f t="array" ref="G15264">SUM(IF(A15264=A$5:A15264,IF(C15264=C$5:C15264,1,0),0))</f>
        <v>165</v>
      </c>
    </row>
    <row r="15265" spans="1:7" x14ac:dyDescent="0.25">
      <c r="A15265" s="52">
        <v>2020</v>
      </c>
      <c r="B15265" s="53" t="str">
        <f t="shared" si="476"/>
        <v>2020_TX166</v>
      </c>
      <c r="C15265" t="s">
        <v>389</v>
      </c>
      <c r="D15265" t="s">
        <v>1845</v>
      </c>
      <c r="E15265" s="53" t="str">
        <f t="shared" si="477"/>
        <v>2020_TXMILAM</v>
      </c>
      <c r="F15265">
        <v>510400</v>
      </c>
      <c r="G15265" s="53">
        <f t="array" ref="G15265">SUM(IF(A15265=A$5:A15265,IF(C15265=C$5:C15265,1,0),0))</f>
        <v>166</v>
      </c>
    </row>
    <row r="15266" spans="1:7" x14ac:dyDescent="0.25">
      <c r="A15266" s="52">
        <v>2020</v>
      </c>
      <c r="B15266" s="53" t="str">
        <f t="shared" ref="B15266:B15329" si="478">A15266&amp;"_"&amp;C15266&amp;G15266</f>
        <v>2020_TX167</v>
      </c>
      <c r="C15266" t="s">
        <v>389</v>
      </c>
      <c r="D15266" t="s">
        <v>921</v>
      </c>
      <c r="E15266" s="53" t="str">
        <f t="shared" si="477"/>
        <v>2020_TXMILLS</v>
      </c>
      <c r="F15266">
        <v>510400</v>
      </c>
      <c r="G15266" s="53">
        <f t="array" ref="G15266">SUM(IF(A15266=A$5:A15266,IF(C15266=C$5:C15266,1,0),0))</f>
        <v>167</v>
      </c>
    </row>
    <row r="15267" spans="1:7" x14ac:dyDescent="0.25">
      <c r="A15267" s="52">
        <v>2020</v>
      </c>
      <c r="B15267" s="53" t="str">
        <f t="shared" si="478"/>
        <v>2020_TX168</v>
      </c>
      <c r="C15267" t="s">
        <v>389</v>
      </c>
      <c r="D15267" t="s">
        <v>740</v>
      </c>
      <c r="E15267" s="53" t="str">
        <f t="shared" si="477"/>
        <v>2020_TXMITCHELL</v>
      </c>
      <c r="F15267">
        <v>510400</v>
      </c>
      <c r="G15267" s="53">
        <f t="array" ref="G15267">SUM(IF(A15267=A$5:A15267,IF(C15267=C$5:C15267,1,0),0))</f>
        <v>168</v>
      </c>
    </row>
    <row r="15268" spans="1:7" x14ac:dyDescent="0.25">
      <c r="A15268" s="52">
        <v>2020</v>
      </c>
      <c r="B15268" s="53" t="str">
        <f t="shared" si="478"/>
        <v>2020_TX169</v>
      </c>
      <c r="C15268" t="s">
        <v>389</v>
      </c>
      <c r="D15268" t="s">
        <v>1846</v>
      </c>
      <c r="E15268" s="53" t="str">
        <f t="shared" si="477"/>
        <v>2020_TXMONTAGUE</v>
      </c>
      <c r="F15268">
        <v>510400</v>
      </c>
      <c r="G15268" s="53">
        <f t="array" ref="G15268">SUM(IF(A15268=A$5:A15268,IF(C15268=C$5:C15268,1,0),0))</f>
        <v>169</v>
      </c>
    </row>
    <row r="15269" spans="1:7" x14ac:dyDescent="0.25">
      <c r="A15269" s="52">
        <v>2020</v>
      </c>
      <c r="B15269" s="53" t="str">
        <f t="shared" si="478"/>
        <v>2020_TX170</v>
      </c>
      <c r="C15269" t="s">
        <v>389</v>
      </c>
      <c r="D15269" t="s">
        <v>232</v>
      </c>
      <c r="E15269" s="53" t="str">
        <f t="shared" si="477"/>
        <v>2020_TXMONTGOMERY</v>
      </c>
      <c r="F15269">
        <v>510400</v>
      </c>
      <c r="G15269" s="53">
        <f t="array" ref="G15269">SUM(IF(A15269=A$5:A15269,IF(C15269=C$5:C15269,1,0),0))</f>
        <v>170</v>
      </c>
    </row>
    <row r="15270" spans="1:7" x14ac:dyDescent="0.25">
      <c r="A15270" s="52">
        <v>2020</v>
      </c>
      <c r="B15270" s="53" t="str">
        <f t="shared" si="478"/>
        <v>2020_TX171</v>
      </c>
      <c r="C15270" t="s">
        <v>389</v>
      </c>
      <c r="D15270" t="s">
        <v>1491</v>
      </c>
      <c r="E15270" s="53" t="str">
        <f t="shared" si="477"/>
        <v>2020_TXMOORE</v>
      </c>
      <c r="F15270">
        <v>510400</v>
      </c>
      <c r="G15270" s="53">
        <f t="array" ref="G15270">SUM(IF(A15270=A$5:A15270,IF(C15270=C$5:C15270,1,0),0))</f>
        <v>171</v>
      </c>
    </row>
    <row r="15271" spans="1:7" x14ac:dyDescent="0.25">
      <c r="A15271" s="52">
        <v>2020</v>
      </c>
      <c r="B15271" s="53" t="str">
        <f t="shared" si="478"/>
        <v>2020_TX172</v>
      </c>
      <c r="C15271" t="s">
        <v>389</v>
      </c>
      <c r="D15271" t="s">
        <v>253</v>
      </c>
      <c r="E15271" s="53" t="str">
        <f t="shared" si="477"/>
        <v>2020_TXMORRIS</v>
      </c>
      <c r="F15271">
        <v>510400</v>
      </c>
      <c r="G15271" s="53">
        <f t="array" ref="G15271">SUM(IF(A15271=A$5:A15271,IF(C15271=C$5:C15271,1,0),0))</f>
        <v>172</v>
      </c>
    </row>
    <row r="15272" spans="1:7" x14ac:dyDescent="0.25">
      <c r="A15272" s="52">
        <v>2020</v>
      </c>
      <c r="B15272" s="53" t="str">
        <f t="shared" si="478"/>
        <v>2020_TX173</v>
      </c>
      <c r="C15272" t="s">
        <v>389</v>
      </c>
      <c r="D15272" t="s">
        <v>1847</v>
      </c>
      <c r="E15272" s="53" t="str">
        <f t="shared" si="477"/>
        <v>2020_TXMOTLEY</v>
      </c>
      <c r="F15272">
        <v>510400</v>
      </c>
      <c r="G15272" s="53">
        <f t="array" ref="G15272">SUM(IF(A15272=A$5:A15272,IF(C15272=C$5:C15272,1,0),0))</f>
        <v>173</v>
      </c>
    </row>
    <row r="15273" spans="1:7" x14ac:dyDescent="0.25">
      <c r="A15273" s="52">
        <v>2020</v>
      </c>
      <c r="B15273" s="53" t="str">
        <f t="shared" si="478"/>
        <v>2020_TX174</v>
      </c>
      <c r="C15273" t="s">
        <v>389</v>
      </c>
      <c r="D15273" t="s">
        <v>1848</v>
      </c>
      <c r="E15273" s="53" t="str">
        <f t="shared" si="477"/>
        <v>2020_TXNACOGDOCHES</v>
      </c>
      <c r="F15273">
        <v>510400</v>
      </c>
      <c r="G15273" s="53">
        <f t="array" ref="G15273">SUM(IF(A15273=A$5:A15273,IF(C15273=C$5:C15273,1,0),0))</f>
        <v>174</v>
      </c>
    </row>
    <row r="15274" spans="1:7" x14ac:dyDescent="0.25">
      <c r="A15274" s="52">
        <v>2020</v>
      </c>
      <c r="B15274" s="53" t="str">
        <f t="shared" si="478"/>
        <v>2020_TX175</v>
      </c>
      <c r="C15274" t="s">
        <v>389</v>
      </c>
      <c r="D15274" t="s">
        <v>1849</v>
      </c>
      <c r="E15274" s="53" t="str">
        <f t="shared" si="477"/>
        <v>2020_TXNAVARRO</v>
      </c>
      <c r="F15274">
        <v>510400</v>
      </c>
      <c r="G15274" s="53">
        <f t="array" ref="G15274">SUM(IF(A15274=A$5:A15274,IF(C15274=C$5:C15274,1,0),0))</f>
        <v>175</v>
      </c>
    </row>
    <row r="15275" spans="1:7" x14ac:dyDescent="0.25">
      <c r="A15275" s="52">
        <v>2020</v>
      </c>
      <c r="B15275" s="53" t="str">
        <f t="shared" si="478"/>
        <v>2020_TX176</v>
      </c>
      <c r="C15275" t="s">
        <v>389</v>
      </c>
      <c r="D15275" t="s">
        <v>531</v>
      </c>
      <c r="E15275" s="53" t="str">
        <f t="shared" si="477"/>
        <v>2020_TXNEWTON</v>
      </c>
      <c r="F15275">
        <v>510400</v>
      </c>
      <c r="G15275" s="53">
        <f t="array" ref="G15275">SUM(IF(A15275=A$5:A15275,IF(C15275=C$5:C15275,1,0),0))</f>
        <v>176</v>
      </c>
    </row>
    <row r="15276" spans="1:7" x14ac:dyDescent="0.25">
      <c r="A15276" s="52">
        <v>2020</v>
      </c>
      <c r="B15276" s="53" t="str">
        <f t="shared" si="478"/>
        <v>2020_TX177</v>
      </c>
      <c r="C15276" t="s">
        <v>389</v>
      </c>
      <c r="D15276" t="s">
        <v>1850</v>
      </c>
      <c r="E15276" s="53" t="str">
        <f t="shared" si="477"/>
        <v>2020_TXNOLAN</v>
      </c>
      <c r="F15276">
        <v>510400</v>
      </c>
      <c r="G15276" s="53">
        <f t="array" ref="G15276">SUM(IF(A15276=A$5:A15276,IF(C15276=C$5:C15276,1,0),0))</f>
        <v>177</v>
      </c>
    </row>
    <row r="15277" spans="1:7" x14ac:dyDescent="0.25">
      <c r="A15277" s="52">
        <v>2020</v>
      </c>
      <c r="B15277" s="53" t="str">
        <f t="shared" si="478"/>
        <v>2020_TX178</v>
      </c>
      <c r="C15277" t="s">
        <v>389</v>
      </c>
      <c r="D15277" t="s">
        <v>1851</v>
      </c>
      <c r="E15277" s="53" t="str">
        <f t="shared" si="477"/>
        <v>2020_TXNUECES</v>
      </c>
      <c r="F15277">
        <v>510400</v>
      </c>
      <c r="G15277" s="53">
        <f t="array" ref="G15277">SUM(IF(A15277=A$5:A15277,IF(C15277=C$5:C15277,1,0),0))</f>
        <v>178</v>
      </c>
    </row>
    <row r="15278" spans="1:7" x14ac:dyDescent="0.25">
      <c r="A15278" s="52">
        <v>2020</v>
      </c>
      <c r="B15278" s="53" t="str">
        <f t="shared" si="478"/>
        <v>2020_TX179</v>
      </c>
      <c r="C15278" t="s">
        <v>389</v>
      </c>
      <c r="D15278" t="s">
        <v>1852</v>
      </c>
      <c r="E15278" s="53" t="str">
        <f t="shared" si="477"/>
        <v>2020_TXOCHILTREE</v>
      </c>
      <c r="F15278">
        <v>510400</v>
      </c>
      <c r="G15278" s="53">
        <f t="array" ref="G15278">SUM(IF(A15278=A$5:A15278,IF(C15278=C$5:C15278,1,0),0))</f>
        <v>179</v>
      </c>
    </row>
    <row r="15279" spans="1:7" x14ac:dyDescent="0.25">
      <c r="A15279" s="52">
        <v>2020</v>
      </c>
      <c r="B15279" s="53" t="str">
        <f t="shared" si="478"/>
        <v>2020_TX180</v>
      </c>
      <c r="C15279" t="s">
        <v>389</v>
      </c>
      <c r="D15279" t="s">
        <v>1042</v>
      </c>
      <c r="E15279" s="53" t="str">
        <f t="shared" si="477"/>
        <v>2020_TXOLDHAM</v>
      </c>
      <c r="F15279">
        <v>510400</v>
      </c>
      <c r="G15279" s="53">
        <f t="array" ref="G15279">SUM(IF(A15279=A$5:A15279,IF(C15279=C$5:C15279,1,0),0))</f>
        <v>180</v>
      </c>
    </row>
    <row r="15280" spans="1:7" x14ac:dyDescent="0.25">
      <c r="A15280" s="52">
        <v>2020</v>
      </c>
      <c r="B15280" s="53" t="str">
        <f t="shared" si="478"/>
        <v>2020_TX181</v>
      </c>
      <c r="C15280" t="s">
        <v>389</v>
      </c>
      <c r="D15280" t="s">
        <v>169</v>
      </c>
      <c r="E15280" s="53" t="str">
        <f t="shared" si="477"/>
        <v>2020_TXORANGE</v>
      </c>
      <c r="F15280">
        <v>510400</v>
      </c>
      <c r="G15280" s="53">
        <f t="array" ref="G15280">SUM(IF(A15280=A$5:A15280,IF(C15280=C$5:C15280,1,0),0))</f>
        <v>181</v>
      </c>
    </row>
    <row r="15281" spans="1:7" x14ac:dyDescent="0.25">
      <c r="A15281" s="52">
        <v>2020</v>
      </c>
      <c r="B15281" s="53" t="str">
        <f t="shared" si="478"/>
        <v>2020_TX182</v>
      </c>
      <c r="C15281" t="s">
        <v>389</v>
      </c>
      <c r="D15281" t="s">
        <v>1853</v>
      </c>
      <c r="E15281" s="53" t="str">
        <f t="shared" si="477"/>
        <v>2020_TXPALO PINTO</v>
      </c>
      <c r="F15281">
        <v>510400</v>
      </c>
      <c r="G15281" s="53">
        <f t="array" ref="G15281">SUM(IF(A15281=A$5:A15281,IF(C15281=C$5:C15281,1,0),0))</f>
        <v>182</v>
      </c>
    </row>
    <row r="15282" spans="1:7" x14ac:dyDescent="0.25">
      <c r="A15282" s="52">
        <v>2020</v>
      </c>
      <c r="B15282" s="53" t="str">
        <f t="shared" si="478"/>
        <v>2020_TX183</v>
      </c>
      <c r="C15282" t="s">
        <v>389</v>
      </c>
      <c r="D15282" t="s">
        <v>1262</v>
      </c>
      <c r="E15282" s="53" t="str">
        <f t="shared" si="477"/>
        <v>2020_TXPANOLA</v>
      </c>
      <c r="F15282">
        <v>510400</v>
      </c>
      <c r="G15282" s="53">
        <f t="array" ref="G15282">SUM(IF(A15282=A$5:A15282,IF(C15282=C$5:C15282,1,0),0))</f>
        <v>183</v>
      </c>
    </row>
    <row r="15283" spans="1:7" x14ac:dyDescent="0.25">
      <c r="A15283" s="52">
        <v>2020</v>
      </c>
      <c r="B15283" s="53" t="str">
        <f t="shared" si="478"/>
        <v>2020_TX184</v>
      </c>
      <c r="C15283" t="s">
        <v>389</v>
      </c>
      <c r="D15283" t="s">
        <v>1854</v>
      </c>
      <c r="E15283" s="53" t="str">
        <f t="shared" si="477"/>
        <v>2020_TXPARKER</v>
      </c>
      <c r="F15283">
        <v>510400</v>
      </c>
      <c r="G15283" s="53">
        <f t="array" ref="G15283">SUM(IF(A15283=A$5:A15283,IF(C15283=C$5:C15283,1,0),0))</f>
        <v>184</v>
      </c>
    </row>
    <row r="15284" spans="1:7" x14ac:dyDescent="0.25">
      <c r="A15284" s="52">
        <v>2020</v>
      </c>
      <c r="B15284" s="53" t="str">
        <f t="shared" si="478"/>
        <v>2020_TX185</v>
      </c>
      <c r="C15284" t="s">
        <v>389</v>
      </c>
      <c r="D15284" t="s">
        <v>1855</v>
      </c>
      <c r="E15284" s="53" t="str">
        <f t="shared" si="477"/>
        <v>2020_TXPARMER</v>
      </c>
      <c r="F15284">
        <v>510400</v>
      </c>
      <c r="G15284" s="53">
        <f t="array" ref="G15284">SUM(IF(A15284=A$5:A15284,IF(C15284=C$5:C15284,1,0),0))</f>
        <v>185</v>
      </c>
    </row>
    <row r="15285" spans="1:7" x14ac:dyDescent="0.25">
      <c r="A15285" s="52">
        <v>2020</v>
      </c>
      <c r="B15285" s="53" t="str">
        <f t="shared" si="478"/>
        <v>2020_TX186</v>
      </c>
      <c r="C15285" t="s">
        <v>389</v>
      </c>
      <c r="D15285" t="s">
        <v>1856</v>
      </c>
      <c r="E15285" s="53" t="str">
        <f t="shared" si="477"/>
        <v>2020_TXPECOS</v>
      </c>
      <c r="F15285">
        <v>510400</v>
      </c>
      <c r="G15285" s="53">
        <f t="array" ref="G15285">SUM(IF(A15285=A$5:A15285,IF(C15285=C$5:C15285,1,0),0))</f>
        <v>186</v>
      </c>
    </row>
    <row r="15286" spans="1:7" x14ac:dyDescent="0.25">
      <c r="A15286" s="52">
        <v>2020</v>
      </c>
      <c r="B15286" s="53" t="str">
        <f t="shared" si="478"/>
        <v>2020_TX187</v>
      </c>
      <c r="C15286" t="s">
        <v>389</v>
      </c>
      <c r="D15286" t="s">
        <v>535</v>
      </c>
      <c r="E15286" s="53" t="str">
        <f t="shared" si="477"/>
        <v>2020_TXPOLK</v>
      </c>
      <c r="F15286">
        <v>510400</v>
      </c>
      <c r="G15286" s="53">
        <f t="array" ref="G15286">SUM(IF(A15286=A$5:A15286,IF(C15286=C$5:C15286,1,0),0))</f>
        <v>187</v>
      </c>
    </row>
    <row r="15287" spans="1:7" x14ac:dyDescent="0.25">
      <c r="A15287" s="52">
        <v>2020</v>
      </c>
      <c r="B15287" s="53" t="str">
        <f t="shared" si="478"/>
        <v>2020_TX188</v>
      </c>
      <c r="C15287" t="s">
        <v>389</v>
      </c>
      <c r="D15287" t="s">
        <v>1659</v>
      </c>
      <c r="E15287" s="53" t="str">
        <f t="shared" si="477"/>
        <v>2020_TXPOTTER</v>
      </c>
      <c r="F15287">
        <v>510400</v>
      </c>
      <c r="G15287" s="53">
        <f t="array" ref="G15287">SUM(IF(A15287=A$5:A15287,IF(C15287=C$5:C15287,1,0),0))</f>
        <v>188</v>
      </c>
    </row>
    <row r="15288" spans="1:7" x14ac:dyDescent="0.25">
      <c r="A15288" s="52">
        <v>2020</v>
      </c>
      <c r="B15288" s="53" t="str">
        <f t="shared" si="478"/>
        <v>2020_TX189</v>
      </c>
      <c r="C15288" t="s">
        <v>389</v>
      </c>
      <c r="D15288" t="s">
        <v>1857</v>
      </c>
      <c r="E15288" s="53" t="str">
        <f t="shared" si="477"/>
        <v>2020_TXPRESIDIO</v>
      </c>
      <c r="F15288">
        <v>510400</v>
      </c>
      <c r="G15288" s="53">
        <f t="array" ref="G15288">SUM(IF(A15288=A$5:A15288,IF(C15288=C$5:C15288,1,0),0))</f>
        <v>189</v>
      </c>
    </row>
    <row r="15289" spans="1:7" x14ac:dyDescent="0.25">
      <c r="A15289" s="52">
        <v>2020</v>
      </c>
      <c r="B15289" s="53" t="str">
        <f t="shared" si="478"/>
        <v>2020_TX190</v>
      </c>
      <c r="C15289" t="s">
        <v>389</v>
      </c>
      <c r="D15289" t="s">
        <v>1858</v>
      </c>
      <c r="E15289" s="53" t="str">
        <f t="shared" si="477"/>
        <v>2020_TXRAINS</v>
      </c>
      <c r="F15289">
        <v>510400</v>
      </c>
      <c r="G15289" s="53">
        <f t="array" ref="G15289">SUM(IF(A15289=A$5:A15289,IF(C15289=C$5:C15289,1,0),0))</f>
        <v>190</v>
      </c>
    </row>
    <row r="15290" spans="1:7" x14ac:dyDescent="0.25">
      <c r="A15290" s="52">
        <v>2020</v>
      </c>
      <c r="B15290" s="53" t="str">
        <f t="shared" si="478"/>
        <v>2020_TX191</v>
      </c>
      <c r="C15290" t="s">
        <v>389</v>
      </c>
      <c r="D15290" t="s">
        <v>1859</v>
      </c>
      <c r="E15290" s="53" t="str">
        <f t="shared" si="477"/>
        <v>2020_TXRANDALL</v>
      </c>
      <c r="F15290">
        <v>510400</v>
      </c>
      <c r="G15290" s="53">
        <f t="array" ref="G15290">SUM(IF(A15290=A$5:A15290,IF(C15290=C$5:C15290,1,0),0))</f>
        <v>191</v>
      </c>
    </row>
    <row r="15291" spans="1:7" x14ac:dyDescent="0.25">
      <c r="A15291" s="52">
        <v>2020</v>
      </c>
      <c r="B15291" s="53" t="str">
        <f t="shared" si="478"/>
        <v>2020_TX192</v>
      </c>
      <c r="C15291" t="s">
        <v>389</v>
      </c>
      <c r="D15291" t="s">
        <v>1860</v>
      </c>
      <c r="E15291" s="53" t="str">
        <f t="shared" si="477"/>
        <v>2020_TXREAGAN</v>
      </c>
      <c r="F15291">
        <v>510400</v>
      </c>
      <c r="G15291" s="53">
        <f t="array" ref="G15291">SUM(IF(A15291=A$5:A15291,IF(C15291=C$5:C15291,1,0),0))</f>
        <v>192</v>
      </c>
    </row>
    <row r="15292" spans="1:7" x14ac:dyDescent="0.25">
      <c r="A15292" s="52">
        <v>2020</v>
      </c>
      <c r="B15292" s="53" t="str">
        <f t="shared" si="478"/>
        <v>2020_TX193</v>
      </c>
      <c r="C15292" t="s">
        <v>389</v>
      </c>
      <c r="D15292" t="s">
        <v>1861</v>
      </c>
      <c r="E15292" s="53" t="str">
        <f t="shared" si="477"/>
        <v>2020_TXREAL</v>
      </c>
      <c r="F15292">
        <v>510400</v>
      </c>
      <c r="G15292" s="53">
        <f t="array" ref="G15292">SUM(IF(A15292=A$5:A15292,IF(C15292=C$5:C15292,1,0),0))</f>
        <v>193</v>
      </c>
    </row>
    <row r="15293" spans="1:7" x14ac:dyDescent="0.25">
      <c r="A15293" s="52">
        <v>2020</v>
      </c>
      <c r="B15293" s="53" t="str">
        <f t="shared" si="478"/>
        <v>2020_TX194</v>
      </c>
      <c r="C15293" t="s">
        <v>389</v>
      </c>
      <c r="D15293" t="s">
        <v>1081</v>
      </c>
      <c r="E15293" s="53" t="str">
        <f t="shared" si="477"/>
        <v>2020_TXRED RIVER</v>
      </c>
      <c r="F15293">
        <v>510400</v>
      </c>
      <c r="G15293" s="53">
        <f t="array" ref="G15293">SUM(IF(A15293=A$5:A15293,IF(C15293=C$5:C15293,1,0),0))</f>
        <v>194</v>
      </c>
    </row>
    <row r="15294" spans="1:7" x14ac:dyDescent="0.25">
      <c r="A15294" s="52">
        <v>2020</v>
      </c>
      <c r="B15294" s="53" t="str">
        <f t="shared" si="478"/>
        <v>2020_TX195</v>
      </c>
      <c r="C15294" t="s">
        <v>389</v>
      </c>
      <c r="D15294" t="s">
        <v>1862</v>
      </c>
      <c r="E15294" s="53" t="str">
        <f t="shared" si="477"/>
        <v>2020_TXREEVES</v>
      </c>
      <c r="F15294">
        <v>510400</v>
      </c>
      <c r="G15294" s="53">
        <f t="array" ref="G15294">SUM(IF(A15294=A$5:A15294,IF(C15294=C$5:C15294,1,0),0))</f>
        <v>195</v>
      </c>
    </row>
    <row r="15295" spans="1:7" x14ac:dyDescent="0.25">
      <c r="A15295" s="52">
        <v>2020</v>
      </c>
      <c r="B15295" s="53" t="str">
        <f t="shared" si="478"/>
        <v>2020_TX196</v>
      </c>
      <c r="C15295" t="s">
        <v>389</v>
      </c>
      <c r="D15295" t="s">
        <v>1863</v>
      </c>
      <c r="E15295" s="53" t="str">
        <f t="shared" si="477"/>
        <v>2020_TXREFUGIO</v>
      </c>
      <c r="F15295">
        <v>510400</v>
      </c>
      <c r="G15295" s="53">
        <f t="array" ref="G15295">SUM(IF(A15295=A$5:A15295,IF(C15295=C$5:C15295,1,0),0))</f>
        <v>196</v>
      </c>
    </row>
    <row r="15296" spans="1:7" x14ac:dyDescent="0.25">
      <c r="A15296" s="52">
        <v>2020</v>
      </c>
      <c r="B15296" s="53" t="str">
        <f t="shared" si="478"/>
        <v>2020_TX197</v>
      </c>
      <c r="C15296" t="s">
        <v>389</v>
      </c>
      <c r="D15296" t="s">
        <v>1718</v>
      </c>
      <c r="E15296" s="53" t="str">
        <f t="shared" si="477"/>
        <v>2020_TXROBERTS</v>
      </c>
      <c r="F15296">
        <v>510400</v>
      </c>
      <c r="G15296" s="53">
        <f t="array" ref="G15296">SUM(IF(A15296=A$5:A15296,IF(C15296=C$5:C15296,1,0),0))</f>
        <v>197</v>
      </c>
    </row>
    <row r="15297" spans="1:7" x14ac:dyDescent="0.25">
      <c r="A15297" s="52">
        <v>2020</v>
      </c>
      <c r="B15297" s="53" t="str">
        <f t="shared" si="478"/>
        <v>2020_TX198</v>
      </c>
      <c r="C15297" t="s">
        <v>389</v>
      </c>
      <c r="D15297" t="s">
        <v>290</v>
      </c>
      <c r="E15297" s="53" t="str">
        <f t="shared" si="477"/>
        <v>2020_TXROBERTSON</v>
      </c>
      <c r="F15297">
        <v>510400</v>
      </c>
      <c r="G15297" s="53">
        <f t="array" ref="G15297">SUM(IF(A15297=A$5:A15297,IF(C15297=C$5:C15297,1,0),0))</f>
        <v>198</v>
      </c>
    </row>
    <row r="15298" spans="1:7" x14ac:dyDescent="0.25">
      <c r="A15298" s="52">
        <v>2020</v>
      </c>
      <c r="B15298" s="53" t="str">
        <f t="shared" si="478"/>
        <v>2020_TX199</v>
      </c>
      <c r="C15298" t="s">
        <v>389</v>
      </c>
      <c r="D15298" t="s">
        <v>1864</v>
      </c>
      <c r="E15298" s="53" t="str">
        <f t="shared" si="477"/>
        <v>2020_TXROCKWALL</v>
      </c>
      <c r="F15298">
        <v>510400</v>
      </c>
      <c r="G15298" s="53">
        <f t="array" ref="G15298">SUM(IF(A15298=A$5:A15298,IF(C15298=C$5:C15298,1,0),0))</f>
        <v>199</v>
      </c>
    </row>
    <row r="15299" spans="1:7" x14ac:dyDescent="0.25">
      <c r="A15299" s="52">
        <v>2020</v>
      </c>
      <c r="B15299" s="53" t="str">
        <f t="shared" si="478"/>
        <v>2020_TX200</v>
      </c>
      <c r="C15299" t="s">
        <v>389</v>
      </c>
      <c r="D15299" t="s">
        <v>1865</v>
      </c>
      <c r="E15299" s="53" t="str">
        <f t="shared" si="477"/>
        <v>2020_TXRUNNELS</v>
      </c>
      <c r="F15299">
        <v>510400</v>
      </c>
      <c r="G15299" s="53">
        <f t="array" ref="G15299">SUM(IF(A15299=A$5:A15299,IF(C15299=C$5:C15299,1,0),0))</f>
        <v>200</v>
      </c>
    </row>
    <row r="15300" spans="1:7" x14ac:dyDescent="0.25">
      <c r="A15300" s="52">
        <v>2020</v>
      </c>
      <c r="B15300" s="53" t="str">
        <f t="shared" si="478"/>
        <v>2020_TX201</v>
      </c>
      <c r="C15300" t="s">
        <v>389</v>
      </c>
      <c r="D15300" t="s">
        <v>1866</v>
      </c>
      <c r="E15300" s="53" t="str">
        <f t="shared" si="477"/>
        <v>2020_TXRUSK</v>
      </c>
      <c r="F15300">
        <v>510400</v>
      </c>
      <c r="G15300" s="53">
        <f t="array" ref="G15300">SUM(IF(A15300=A$5:A15300,IF(C15300=C$5:C15300,1,0),0))</f>
        <v>201</v>
      </c>
    </row>
    <row r="15301" spans="1:7" x14ac:dyDescent="0.25">
      <c r="A15301" s="52">
        <v>2020</v>
      </c>
      <c r="B15301" s="53" t="str">
        <f t="shared" si="478"/>
        <v>2020_TX202</v>
      </c>
      <c r="C15301" t="s">
        <v>389</v>
      </c>
      <c r="D15301" t="s">
        <v>1082</v>
      </c>
      <c r="E15301" s="53" t="str">
        <f t="shared" si="477"/>
        <v>2020_TXSABINE</v>
      </c>
      <c r="F15301">
        <v>510400</v>
      </c>
      <c r="G15301" s="53">
        <f t="array" ref="G15301">SUM(IF(A15301=A$5:A15301,IF(C15301=C$5:C15301,1,0),0))</f>
        <v>202</v>
      </c>
    </row>
    <row r="15302" spans="1:7" x14ac:dyDescent="0.25">
      <c r="A15302" s="52">
        <v>2020</v>
      </c>
      <c r="B15302" s="53" t="str">
        <f t="shared" si="478"/>
        <v>2020_TX203</v>
      </c>
      <c r="C15302" t="s">
        <v>389</v>
      </c>
      <c r="D15302" t="s">
        <v>1867</v>
      </c>
      <c r="E15302" s="53" t="str">
        <f t="shared" ref="E15302:E15365" si="479">A15302&amp;"_"&amp;C15302&amp;D15302</f>
        <v>2020_TXSAN AUGUSTINE</v>
      </c>
      <c r="F15302">
        <v>510400</v>
      </c>
      <c r="G15302" s="53">
        <f t="array" ref="G15302">SUM(IF(A15302=A$5:A15302,IF(C15302=C$5:C15302,1,0),0))</f>
        <v>203</v>
      </c>
    </row>
    <row r="15303" spans="1:7" x14ac:dyDescent="0.25">
      <c r="A15303" s="52">
        <v>2020</v>
      </c>
      <c r="B15303" s="53" t="str">
        <f t="shared" si="478"/>
        <v>2020_TX204</v>
      </c>
      <c r="C15303" t="s">
        <v>389</v>
      </c>
      <c r="D15303" t="s">
        <v>1868</v>
      </c>
      <c r="E15303" s="53" t="str">
        <f t="shared" si="479"/>
        <v>2020_TXSAN JACINTO</v>
      </c>
      <c r="F15303">
        <v>510400</v>
      </c>
      <c r="G15303" s="53">
        <f t="array" ref="G15303">SUM(IF(A15303=A$5:A15303,IF(C15303=C$5:C15303,1,0),0))</f>
        <v>204</v>
      </c>
    </row>
    <row r="15304" spans="1:7" x14ac:dyDescent="0.25">
      <c r="A15304" s="52">
        <v>2020</v>
      </c>
      <c r="B15304" s="53" t="str">
        <f t="shared" si="478"/>
        <v>2020_TX205</v>
      </c>
      <c r="C15304" t="s">
        <v>389</v>
      </c>
      <c r="D15304" t="s">
        <v>1869</v>
      </c>
      <c r="E15304" s="53" t="str">
        <f t="shared" si="479"/>
        <v>2020_TXSAN PATRICIO</v>
      </c>
      <c r="F15304">
        <v>510400</v>
      </c>
      <c r="G15304" s="53">
        <f t="array" ref="G15304">SUM(IF(A15304=A$5:A15304,IF(C15304=C$5:C15304,1,0),0))</f>
        <v>205</v>
      </c>
    </row>
    <row r="15305" spans="1:7" x14ac:dyDescent="0.25">
      <c r="A15305" s="52">
        <v>2020</v>
      </c>
      <c r="B15305" s="53" t="str">
        <f t="shared" si="478"/>
        <v>2020_TX206</v>
      </c>
      <c r="C15305" t="s">
        <v>389</v>
      </c>
      <c r="D15305" t="s">
        <v>1870</v>
      </c>
      <c r="E15305" s="53" t="str">
        <f t="shared" si="479"/>
        <v>2020_TXSAN SABA</v>
      </c>
      <c r="F15305">
        <v>510400</v>
      </c>
      <c r="G15305" s="53">
        <f t="array" ref="G15305">SUM(IF(A15305=A$5:A15305,IF(C15305=C$5:C15305,1,0),0))</f>
        <v>206</v>
      </c>
    </row>
    <row r="15306" spans="1:7" x14ac:dyDescent="0.25">
      <c r="A15306" s="52">
        <v>2020</v>
      </c>
      <c r="B15306" s="53" t="str">
        <f t="shared" si="478"/>
        <v>2020_TX207</v>
      </c>
      <c r="C15306" t="s">
        <v>389</v>
      </c>
      <c r="D15306" t="s">
        <v>1871</v>
      </c>
      <c r="E15306" s="53" t="str">
        <f t="shared" si="479"/>
        <v>2020_TXSCHLEICHER</v>
      </c>
      <c r="F15306">
        <v>510400</v>
      </c>
      <c r="G15306" s="53">
        <f t="array" ref="G15306">SUM(IF(A15306=A$5:A15306,IF(C15306=C$5:C15306,1,0),0))</f>
        <v>207</v>
      </c>
    </row>
    <row r="15307" spans="1:7" x14ac:dyDescent="0.25">
      <c r="A15307" s="52">
        <v>2020</v>
      </c>
      <c r="B15307" s="53" t="str">
        <f t="shared" si="478"/>
        <v>2020_TX208</v>
      </c>
      <c r="C15307" t="s">
        <v>389</v>
      </c>
      <c r="D15307" t="s">
        <v>1872</v>
      </c>
      <c r="E15307" s="53" t="str">
        <f t="shared" si="479"/>
        <v>2020_TXSCURRY</v>
      </c>
      <c r="F15307">
        <v>510400</v>
      </c>
      <c r="G15307" s="53">
        <f t="array" ref="G15307">SUM(IF(A15307=A$5:A15307,IF(C15307=C$5:C15307,1,0),0))</f>
        <v>208</v>
      </c>
    </row>
    <row r="15308" spans="1:7" x14ac:dyDescent="0.25">
      <c r="A15308" s="52">
        <v>2020</v>
      </c>
      <c r="B15308" s="53" t="str">
        <f t="shared" si="478"/>
        <v>2020_TX209</v>
      </c>
      <c r="C15308" t="s">
        <v>389</v>
      </c>
      <c r="D15308" t="s">
        <v>1873</v>
      </c>
      <c r="E15308" s="53" t="str">
        <f t="shared" si="479"/>
        <v>2020_TXSHACKELFORD</v>
      </c>
      <c r="F15308">
        <v>510400</v>
      </c>
      <c r="G15308" s="53">
        <f t="array" ref="G15308">SUM(IF(A15308=A$5:A15308,IF(C15308=C$5:C15308,1,0),0))</f>
        <v>209</v>
      </c>
    </row>
    <row r="15309" spans="1:7" x14ac:dyDescent="0.25">
      <c r="A15309" s="52">
        <v>2020</v>
      </c>
      <c r="B15309" s="53" t="str">
        <f t="shared" si="478"/>
        <v>2020_TX210</v>
      </c>
      <c r="C15309" t="s">
        <v>389</v>
      </c>
      <c r="D15309" t="s">
        <v>478</v>
      </c>
      <c r="E15309" s="53" t="str">
        <f t="shared" si="479"/>
        <v>2020_TXSHELBY</v>
      </c>
      <c r="F15309">
        <v>510400</v>
      </c>
      <c r="G15309" s="53">
        <f t="array" ref="G15309">SUM(IF(A15309=A$5:A15309,IF(C15309=C$5:C15309,1,0),0))</f>
        <v>210</v>
      </c>
    </row>
    <row r="15310" spans="1:7" x14ac:dyDescent="0.25">
      <c r="A15310" s="52">
        <v>2020</v>
      </c>
      <c r="B15310" s="53" t="str">
        <f t="shared" si="478"/>
        <v>2020_TX211</v>
      </c>
      <c r="C15310" t="s">
        <v>389</v>
      </c>
      <c r="D15310" t="s">
        <v>992</v>
      </c>
      <c r="E15310" s="53" t="str">
        <f t="shared" si="479"/>
        <v>2020_TXSHERMAN</v>
      </c>
      <c r="F15310">
        <v>510400</v>
      </c>
      <c r="G15310" s="53">
        <f t="array" ref="G15310">SUM(IF(A15310=A$5:A15310,IF(C15310=C$5:C15310,1,0),0))</f>
        <v>211</v>
      </c>
    </row>
    <row r="15311" spans="1:7" x14ac:dyDescent="0.25">
      <c r="A15311" s="52">
        <v>2020</v>
      </c>
      <c r="B15311" s="53" t="str">
        <f t="shared" si="478"/>
        <v>2020_TX212</v>
      </c>
      <c r="C15311" t="s">
        <v>389</v>
      </c>
      <c r="D15311" t="s">
        <v>292</v>
      </c>
      <c r="E15311" s="53" t="str">
        <f t="shared" si="479"/>
        <v>2020_TXSMITH</v>
      </c>
      <c r="F15311">
        <v>510400</v>
      </c>
      <c r="G15311" s="53">
        <f t="array" ref="G15311">SUM(IF(A15311=A$5:A15311,IF(C15311=C$5:C15311,1,0),0))</f>
        <v>212</v>
      </c>
    </row>
    <row r="15312" spans="1:7" x14ac:dyDescent="0.25">
      <c r="A15312" s="52">
        <v>2020</v>
      </c>
      <c r="B15312" s="53" t="str">
        <f t="shared" si="478"/>
        <v>2020_TX213</v>
      </c>
      <c r="C15312" t="s">
        <v>389</v>
      </c>
      <c r="D15312" t="s">
        <v>1874</v>
      </c>
      <c r="E15312" s="53" t="str">
        <f t="shared" si="479"/>
        <v>2020_TXSOMERVELL</v>
      </c>
      <c r="F15312">
        <v>510400</v>
      </c>
      <c r="G15312" s="53">
        <f t="array" ref="G15312">SUM(IF(A15312=A$5:A15312,IF(C15312=C$5:C15312,1,0),0))</f>
        <v>213</v>
      </c>
    </row>
    <row r="15313" spans="1:7" x14ac:dyDescent="0.25">
      <c r="A15313" s="52">
        <v>2020</v>
      </c>
      <c r="B15313" s="53" t="str">
        <f t="shared" si="478"/>
        <v>2020_TX214</v>
      </c>
      <c r="C15313" t="s">
        <v>389</v>
      </c>
      <c r="D15313" t="s">
        <v>1875</v>
      </c>
      <c r="E15313" s="53" t="str">
        <f t="shared" si="479"/>
        <v>2020_TXSTARR</v>
      </c>
      <c r="F15313">
        <v>510400</v>
      </c>
      <c r="G15313" s="53">
        <f t="array" ref="G15313">SUM(IF(A15313=A$5:A15313,IF(C15313=C$5:C15313,1,0),0))</f>
        <v>214</v>
      </c>
    </row>
    <row r="15314" spans="1:7" x14ac:dyDescent="0.25">
      <c r="A15314" s="52">
        <v>2020</v>
      </c>
      <c r="B15314" s="53" t="str">
        <f t="shared" si="478"/>
        <v>2020_TX215</v>
      </c>
      <c r="C15314" t="s">
        <v>389</v>
      </c>
      <c r="D15314" t="s">
        <v>753</v>
      </c>
      <c r="E15314" s="53" t="str">
        <f t="shared" si="479"/>
        <v>2020_TXSTEPHENS</v>
      </c>
      <c r="F15314">
        <v>510400</v>
      </c>
      <c r="G15314" s="53">
        <f t="array" ref="G15314">SUM(IF(A15314=A$5:A15314,IF(C15314=C$5:C15314,1,0),0))</f>
        <v>215</v>
      </c>
    </row>
    <row r="15315" spans="1:7" x14ac:dyDescent="0.25">
      <c r="A15315" s="52">
        <v>2020</v>
      </c>
      <c r="B15315" s="53" t="str">
        <f t="shared" si="478"/>
        <v>2020_TX216</v>
      </c>
      <c r="C15315" t="s">
        <v>389</v>
      </c>
      <c r="D15315" t="s">
        <v>1876</v>
      </c>
      <c r="E15315" s="53" t="str">
        <f t="shared" si="479"/>
        <v>2020_TXSTERLING</v>
      </c>
      <c r="F15315">
        <v>510400</v>
      </c>
      <c r="G15315" s="53">
        <f t="array" ref="G15315">SUM(IF(A15315=A$5:A15315,IF(C15315=C$5:C15315,1,0),0))</f>
        <v>216</v>
      </c>
    </row>
    <row r="15316" spans="1:7" x14ac:dyDescent="0.25">
      <c r="A15316" s="52">
        <v>2020</v>
      </c>
      <c r="B15316" s="53" t="str">
        <f t="shared" si="478"/>
        <v>2020_TX217</v>
      </c>
      <c r="C15316" t="s">
        <v>389</v>
      </c>
      <c r="D15316" t="s">
        <v>1877</v>
      </c>
      <c r="E15316" s="53" t="str">
        <f t="shared" si="479"/>
        <v>2020_TXSTONEWALL</v>
      </c>
      <c r="F15316">
        <v>510400</v>
      </c>
      <c r="G15316" s="53">
        <f t="array" ref="G15316">SUM(IF(A15316=A$5:A15316,IF(C15316=C$5:C15316,1,0),0))</f>
        <v>217</v>
      </c>
    </row>
    <row r="15317" spans="1:7" x14ac:dyDescent="0.25">
      <c r="A15317" s="52">
        <v>2020</v>
      </c>
      <c r="B15317" s="53" t="str">
        <f t="shared" si="478"/>
        <v>2020_TX218</v>
      </c>
      <c r="C15317" t="s">
        <v>389</v>
      </c>
      <c r="D15317" t="s">
        <v>1878</v>
      </c>
      <c r="E15317" s="53" t="str">
        <f t="shared" si="479"/>
        <v>2020_TXSUTTON</v>
      </c>
      <c r="F15317">
        <v>510400</v>
      </c>
      <c r="G15317" s="53">
        <f t="array" ref="G15317">SUM(IF(A15317=A$5:A15317,IF(C15317=C$5:C15317,1,0),0))</f>
        <v>218</v>
      </c>
    </row>
    <row r="15318" spans="1:7" x14ac:dyDescent="0.25">
      <c r="A15318" s="52">
        <v>2020</v>
      </c>
      <c r="B15318" s="53" t="str">
        <f t="shared" si="478"/>
        <v>2020_TX219</v>
      </c>
      <c r="C15318" t="s">
        <v>389</v>
      </c>
      <c r="D15318" t="s">
        <v>1879</v>
      </c>
      <c r="E15318" s="53" t="str">
        <f t="shared" si="479"/>
        <v>2020_TXSWISHER</v>
      </c>
      <c r="F15318">
        <v>510400</v>
      </c>
      <c r="G15318" s="53">
        <f t="array" ref="G15318">SUM(IF(A15318=A$5:A15318,IF(C15318=C$5:C15318,1,0),0))</f>
        <v>219</v>
      </c>
    </row>
    <row r="15319" spans="1:7" x14ac:dyDescent="0.25">
      <c r="A15319" s="52">
        <v>2020</v>
      </c>
      <c r="B15319" s="53" t="str">
        <f t="shared" si="478"/>
        <v>2020_TX220</v>
      </c>
      <c r="C15319" t="s">
        <v>389</v>
      </c>
      <c r="D15319" t="s">
        <v>1880</v>
      </c>
      <c r="E15319" s="53" t="str">
        <f t="shared" si="479"/>
        <v>2020_TXTARRANT</v>
      </c>
      <c r="F15319">
        <v>510400</v>
      </c>
      <c r="G15319" s="53">
        <f t="array" ref="G15319">SUM(IF(A15319=A$5:A15319,IF(C15319=C$5:C15319,1,0),0))</f>
        <v>220</v>
      </c>
    </row>
    <row r="15320" spans="1:7" x14ac:dyDescent="0.25">
      <c r="A15320" s="52">
        <v>2020</v>
      </c>
      <c r="B15320" s="53" t="str">
        <f t="shared" si="478"/>
        <v>2020_TX221</v>
      </c>
      <c r="C15320" t="s">
        <v>389</v>
      </c>
      <c r="D15320" t="s">
        <v>668</v>
      </c>
      <c r="E15320" s="53" t="str">
        <f t="shared" si="479"/>
        <v>2020_TXTAYLOR</v>
      </c>
      <c r="F15320">
        <v>510400</v>
      </c>
      <c r="G15320" s="53">
        <f t="array" ref="G15320">SUM(IF(A15320=A$5:A15320,IF(C15320=C$5:C15320,1,0),0))</f>
        <v>221</v>
      </c>
    </row>
    <row r="15321" spans="1:7" x14ac:dyDescent="0.25">
      <c r="A15321" s="52">
        <v>2020</v>
      </c>
      <c r="B15321" s="53" t="str">
        <f t="shared" si="478"/>
        <v>2020_TX222</v>
      </c>
      <c r="C15321" t="s">
        <v>389</v>
      </c>
      <c r="D15321" t="s">
        <v>759</v>
      </c>
      <c r="E15321" s="53" t="str">
        <f t="shared" si="479"/>
        <v>2020_TXTERRELL</v>
      </c>
      <c r="F15321">
        <v>510400</v>
      </c>
      <c r="G15321" s="53">
        <f t="array" ref="G15321">SUM(IF(A15321=A$5:A15321,IF(C15321=C$5:C15321,1,0),0))</f>
        <v>222</v>
      </c>
    </row>
    <row r="15322" spans="1:7" x14ac:dyDescent="0.25">
      <c r="A15322" s="52">
        <v>2020</v>
      </c>
      <c r="B15322" s="53" t="str">
        <f t="shared" si="478"/>
        <v>2020_TX223</v>
      </c>
      <c r="C15322" t="s">
        <v>389</v>
      </c>
      <c r="D15322" t="s">
        <v>1881</v>
      </c>
      <c r="E15322" s="53" t="str">
        <f t="shared" si="479"/>
        <v>2020_TXTERRY</v>
      </c>
      <c r="F15322">
        <v>510400</v>
      </c>
      <c r="G15322" s="53">
        <f t="array" ref="G15322">SUM(IF(A15322=A$5:A15322,IF(C15322=C$5:C15322,1,0),0))</f>
        <v>223</v>
      </c>
    </row>
    <row r="15323" spans="1:7" x14ac:dyDescent="0.25">
      <c r="A15323" s="52">
        <v>2020</v>
      </c>
      <c r="B15323" s="53" t="str">
        <f t="shared" si="478"/>
        <v>2020_TX224</v>
      </c>
      <c r="C15323" t="s">
        <v>389</v>
      </c>
      <c r="D15323" t="s">
        <v>1882</v>
      </c>
      <c r="E15323" s="53" t="str">
        <f t="shared" si="479"/>
        <v>2020_TXTHROCKMORTON</v>
      </c>
      <c r="F15323">
        <v>510400</v>
      </c>
      <c r="G15323" s="53">
        <f t="array" ref="G15323">SUM(IF(A15323=A$5:A15323,IF(C15323=C$5:C15323,1,0),0))</f>
        <v>224</v>
      </c>
    </row>
    <row r="15324" spans="1:7" x14ac:dyDescent="0.25">
      <c r="A15324" s="52">
        <v>2020</v>
      </c>
      <c r="B15324" s="53" t="str">
        <f t="shared" si="478"/>
        <v>2020_TX225</v>
      </c>
      <c r="C15324" t="s">
        <v>389</v>
      </c>
      <c r="D15324" t="s">
        <v>1883</v>
      </c>
      <c r="E15324" s="53" t="str">
        <f t="shared" si="479"/>
        <v>2020_TXTITUS</v>
      </c>
      <c r="F15324">
        <v>510400</v>
      </c>
      <c r="G15324" s="53">
        <f t="array" ref="G15324">SUM(IF(A15324=A$5:A15324,IF(C15324=C$5:C15324,1,0),0))</f>
        <v>225</v>
      </c>
    </row>
    <row r="15325" spans="1:7" x14ac:dyDescent="0.25">
      <c r="A15325" s="52">
        <v>2020</v>
      </c>
      <c r="B15325" s="53" t="str">
        <f t="shared" si="478"/>
        <v>2020_TX226</v>
      </c>
      <c r="C15325" t="s">
        <v>389</v>
      </c>
      <c r="D15325" t="s">
        <v>1884</v>
      </c>
      <c r="E15325" s="53" t="str">
        <f t="shared" si="479"/>
        <v>2020_TXTOM GREEN</v>
      </c>
      <c r="F15325">
        <v>510400</v>
      </c>
      <c r="G15325" s="53">
        <f t="array" ref="G15325">SUM(IF(A15325=A$5:A15325,IF(C15325=C$5:C15325,1,0),0))</f>
        <v>226</v>
      </c>
    </row>
    <row r="15326" spans="1:7" x14ac:dyDescent="0.25">
      <c r="A15326" s="52">
        <v>2020</v>
      </c>
      <c r="B15326" s="53" t="str">
        <f t="shared" si="478"/>
        <v>2020_TX227</v>
      </c>
      <c r="C15326" t="s">
        <v>389</v>
      </c>
      <c r="D15326" t="s">
        <v>1885</v>
      </c>
      <c r="E15326" s="53" t="str">
        <f t="shared" si="479"/>
        <v>2020_TXTRAVIS</v>
      </c>
      <c r="F15326">
        <v>510400</v>
      </c>
      <c r="G15326" s="53">
        <f t="array" ref="G15326">SUM(IF(A15326=A$5:A15326,IF(C15326=C$5:C15326,1,0),0))</f>
        <v>227</v>
      </c>
    </row>
    <row r="15327" spans="1:7" x14ac:dyDescent="0.25">
      <c r="A15327" s="52">
        <v>2020</v>
      </c>
      <c r="B15327" s="53" t="str">
        <f t="shared" si="478"/>
        <v>2020_TX228</v>
      </c>
      <c r="C15327" t="s">
        <v>389</v>
      </c>
      <c r="D15327" t="s">
        <v>579</v>
      </c>
      <c r="E15327" s="53" t="str">
        <f t="shared" si="479"/>
        <v>2020_TXTRINITY</v>
      </c>
      <c r="F15327">
        <v>510400</v>
      </c>
      <c r="G15327" s="53">
        <f t="array" ref="G15327">SUM(IF(A15327=A$5:A15327,IF(C15327=C$5:C15327,1,0),0))</f>
        <v>228</v>
      </c>
    </row>
    <row r="15328" spans="1:7" x14ac:dyDescent="0.25">
      <c r="A15328" s="52">
        <v>2020</v>
      </c>
      <c r="B15328" s="53" t="str">
        <f t="shared" si="478"/>
        <v>2020_TX229</v>
      </c>
      <c r="C15328" t="s">
        <v>389</v>
      </c>
      <c r="D15328" t="s">
        <v>1886</v>
      </c>
      <c r="E15328" s="53" t="str">
        <f t="shared" si="479"/>
        <v>2020_TXTYLER</v>
      </c>
      <c r="F15328">
        <v>510400</v>
      </c>
      <c r="G15328" s="53">
        <f t="array" ref="G15328">SUM(IF(A15328=A$5:A15328,IF(C15328=C$5:C15328,1,0),0))</f>
        <v>229</v>
      </c>
    </row>
    <row r="15329" spans="1:7" x14ac:dyDescent="0.25">
      <c r="A15329" s="52">
        <v>2020</v>
      </c>
      <c r="B15329" s="53" t="str">
        <f t="shared" si="478"/>
        <v>2020_TX230</v>
      </c>
      <c r="C15329" t="s">
        <v>389</v>
      </c>
      <c r="D15329" t="s">
        <v>1887</v>
      </c>
      <c r="E15329" s="53" t="str">
        <f t="shared" si="479"/>
        <v>2020_TXUPSHUR</v>
      </c>
      <c r="F15329">
        <v>510400</v>
      </c>
      <c r="G15329" s="53">
        <f t="array" ref="G15329">SUM(IF(A15329=A$5:A15329,IF(C15329=C$5:C15329,1,0),0))</f>
        <v>230</v>
      </c>
    </row>
    <row r="15330" spans="1:7" x14ac:dyDescent="0.25">
      <c r="A15330" s="52">
        <v>2020</v>
      </c>
      <c r="B15330" s="53" t="str">
        <f t="shared" ref="B15330:B15393" si="480">A15330&amp;"_"&amp;C15330&amp;G15330</f>
        <v>2020_TX231</v>
      </c>
      <c r="C15330" t="s">
        <v>389</v>
      </c>
      <c r="D15330" t="s">
        <v>1888</v>
      </c>
      <c r="E15330" s="53" t="str">
        <f t="shared" si="479"/>
        <v>2020_TXUPTON</v>
      </c>
      <c r="F15330">
        <v>510400</v>
      </c>
      <c r="G15330" s="53">
        <f t="array" ref="G15330">SUM(IF(A15330=A$5:A15330,IF(C15330=C$5:C15330,1,0),0))</f>
        <v>231</v>
      </c>
    </row>
    <row r="15331" spans="1:7" x14ac:dyDescent="0.25">
      <c r="A15331" s="52">
        <v>2020</v>
      </c>
      <c r="B15331" s="53" t="str">
        <f t="shared" si="480"/>
        <v>2020_TX232</v>
      </c>
      <c r="C15331" t="s">
        <v>389</v>
      </c>
      <c r="D15331" t="s">
        <v>1889</v>
      </c>
      <c r="E15331" s="53" t="str">
        <f t="shared" si="479"/>
        <v>2020_TXUVALDE</v>
      </c>
      <c r="F15331">
        <v>510400</v>
      </c>
      <c r="G15331" s="53">
        <f t="array" ref="G15331">SUM(IF(A15331=A$5:A15331,IF(C15331=C$5:C15331,1,0),0))</f>
        <v>232</v>
      </c>
    </row>
    <row r="15332" spans="1:7" x14ac:dyDescent="0.25">
      <c r="A15332" s="52">
        <v>2020</v>
      </c>
      <c r="B15332" s="53" t="str">
        <f t="shared" si="480"/>
        <v>2020_TX233</v>
      </c>
      <c r="C15332" t="s">
        <v>389</v>
      </c>
      <c r="D15332" t="s">
        <v>1890</v>
      </c>
      <c r="E15332" s="53" t="str">
        <f t="shared" si="479"/>
        <v>2020_TXVAL VERDE</v>
      </c>
      <c r="F15332">
        <v>510400</v>
      </c>
      <c r="G15332" s="53">
        <f t="array" ref="G15332">SUM(IF(A15332=A$5:A15332,IF(C15332=C$5:C15332,1,0),0))</f>
        <v>233</v>
      </c>
    </row>
    <row r="15333" spans="1:7" x14ac:dyDescent="0.25">
      <c r="A15333" s="52">
        <v>2020</v>
      </c>
      <c r="B15333" s="53" t="str">
        <f t="shared" si="480"/>
        <v>2020_TX234</v>
      </c>
      <c r="C15333" t="s">
        <v>389</v>
      </c>
      <c r="D15333" t="s">
        <v>1891</v>
      </c>
      <c r="E15333" s="53" t="str">
        <f t="shared" si="479"/>
        <v>2020_TXVAN ZANDT</v>
      </c>
      <c r="F15333">
        <v>510400</v>
      </c>
      <c r="G15333" s="53">
        <f t="array" ref="G15333">SUM(IF(A15333=A$5:A15333,IF(C15333=C$5:C15333,1,0),0))</f>
        <v>234</v>
      </c>
    </row>
    <row r="15334" spans="1:7" x14ac:dyDescent="0.25">
      <c r="A15334" s="52">
        <v>2020</v>
      </c>
      <c r="B15334" s="53" t="str">
        <f t="shared" si="480"/>
        <v>2020_TX235</v>
      </c>
      <c r="C15334" t="s">
        <v>389</v>
      </c>
      <c r="D15334" t="s">
        <v>1892</v>
      </c>
      <c r="E15334" s="53" t="str">
        <f t="shared" si="479"/>
        <v>2020_TXVICTORIA</v>
      </c>
      <c r="F15334">
        <v>510400</v>
      </c>
      <c r="G15334" s="53">
        <f t="array" ref="G15334">SUM(IF(A15334=A$5:A15334,IF(C15334=C$5:C15334,1,0),0))</f>
        <v>235</v>
      </c>
    </row>
    <row r="15335" spans="1:7" x14ac:dyDescent="0.25">
      <c r="A15335" s="52">
        <v>2020</v>
      </c>
      <c r="B15335" s="53" t="str">
        <f t="shared" si="480"/>
        <v>2020_TX236</v>
      </c>
      <c r="C15335" t="s">
        <v>389</v>
      </c>
      <c r="D15335" t="s">
        <v>483</v>
      </c>
      <c r="E15335" s="53" t="str">
        <f t="shared" si="479"/>
        <v>2020_TXWALKER</v>
      </c>
      <c r="F15335">
        <v>510400</v>
      </c>
      <c r="G15335" s="53">
        <f t="array" ref="G15335">SUM(IF(A15335=A$5:A15335,IF(C15335=C$5:C15335,1,0),0))</f>
        <v>236</v>
      </c>
    </row>
    <row r="15336" spans="1:7" x14ac:dyDescent="0.25">
      <c r="A15336" s="52">
        <v>2020</v>
      </c>
      <c r="B15336" s="53" t="str">
        <f t="shared" si="480"/>
        <v>2020_TX237</v>
      </c>
      <c r="C15336" t="s">
        <v>389</v>
      </c>
      <c r="D15336" t="s">
        <v>1893</v>
      </c>
      <c r="E15336" s="53" t="str">
        <f t="shared" si="479"/>
        <v>2020_TXWALLER</v>
      </c>
      <c r="F15336">
        <v>510400</v>
      </c>
      <c r="G15336" s="53">
        <f t="array" ref="G15336">SUM(IF(A15336=A$5:A15336,IF(C15336=C$5:C15336,1,0),0))</f>
        <v>237</v>
      </c>
    </row>
    <row r="15337" spans="1:7" x14ac:dyDescent="0.25">
      <c r="A15337" s="52">
        <v>2020</v>
      </c>
      <c r="B15337" s="53" t="str">
        <f t="shared" si="480"/>
        <v>2020_TX238</v>
      </c>
      <c r="C15337" t="s">
        <v>389</v>
      </c>
      <c r="D15337" t="s">
        <v>1541</v>
      </c>
      <c r="E15337" s="53" t="str">
        <f t="shared" si="479"/>
        <v>2020_TXWARD</v>
      </c>
      <c r="F15337">
        <v>510400</v>
      </c>
      <c r="G15337" s="53">
        <f t="array" ref="G15337">SUM(IF(A15337=A$5:A15337,IF(C15337=C$5:C15337,1,0),0))</f>
        <v>238</v>
      </c>
    </row>
    <row r="15338" spans="1:7" x14ac:dyDescent="0.25">
      <c r="A15338" s="52">
        <v>2020</v>
      </c>
      <c r="B15338" s="53" t="str">
        <f t="shared" si="480"/>
        <v>2020_TX239</v>
      </c>
      <c r="C15338" t="s">
        <v>389</v>
      </c>
      <c r="D15338" t="s">
        <v>125</v>
      </c>
      <c r="E15338" s="53" t="str">
        <f t="shared" si="479"/>
        <v>2020_TXWASHINGTON</v>
      </c>
      <c r="F15338">
        <v>510400</v>
      </c>
      <c r="G15338" s="53">
        <f t="array" ref="G15338">SUM(IF(A15338=A$5:A15338,IF(C15338=C$5:C15338,1,0),0))</f>
        <v>239</v>
      </c>
    </row>
    <row r="15339" spans="1:7" x14ac:dyDescent="0.25">
      <c r="A15339" s="52">
        <v>2020</v>
      </c>
      <c r="B15339" s="53" t="str">
        <f t="shared" si="480"/>
        <v>2020_TX240</v>
      </c>
      <c r="C15339" t="s">
        <v>389</v>
      </c>
      <c r="D15339" t="s">
        <v>1894</v>
      </c>
      <c r="E15339" s="53" t="str">
        <f t="shared" si="479"/>
        <v>2020_TXWEBB</v>
      </c>
      <c r="F15339">
        <v>510400</v>
      </c>
      <c r="G15339" s="53">
        <f t="array" ref="G15339">SUM(IF(A15339=A$5:A15339,IF(C15339=C$5:C15339,1,0),0))</f>
        <v>240</v>
      </c>
    </row>
    <row r="15340" spans="1:7" x14ac:dyDescent="0.25">
      <c r="A15340" s="52">
        <v>2020</v>
      </c>
      <c r="B15340" s="53" t="str">
        <f t="shared" si="480"/>
        <v>2020_TX241</v>
      </c>
      <c r="C15340" t="s">
        <v>389</v>
      </c>
      <c r="D15340" t="s">
        <v>1895</v>
      </c>
      <c r="E15340" s="53" t="str">
        <f t="shared" si="479"/>
        <v>2020_TXWHARTON</v>
      </c>
      <c r="F15340">
        <v>510400</v>
      </c>
      <c r="G15340" s="53">
        <f t="array" ref="G15340">SUM(IF(A15340=A$5:A15340,IF(C15340=C$5:C15340,1,0),0))</f>
        <v>241</v>
      </c>
    </row>
    <row r="15341" spans="1:7" x14ac:dyDescent="0.25">
      <c r="A15341" s="52">
        <v>2020</v>
      </c>
      <c r="B15341" s="53" t="str">
        <f t="shared" si="480"/>
        <v>2020_TX242</v>
      </c>
      <c r="C15341" t="s">
        <v>389</v>
      </c>
      <c r="D15341" t="s">
        <v>772</v>
      </c>
      <c r="E15341" s="53" t="str">
        <f t="shared" si="479"/>
        <v>2020_TXWHEELER</v>
      </c>
      <c r="F15341">
        <v>510400</v>
      </c>
      <c r="G15341" s="53">
        <f t="array" ref="G15341">SUM(IF(A15341=A$5:A15341,IF(C15341=C$5:C15341,1,0),0))</f>
        <v>242</v>
      </c>
    </row>
    <row r="15342" spans="1:7" x14ac:dyDescent="0.25">
      <c r="A15342" s="52">
        <v>2020</v>
      </c>
      <c r="B15342" s="53" t="str">
        <f t="shared" si="480"/>
        <v>2020_TX243</v>
      </c>
      <c r="C15342" t="s">
        <v>389</v>
      </c>
      <c r="D15342" t="s">
        <v>998</v>
      </c>
      <c r="E15342" s="53" t="str">
        <f t="shared" si="479"/>
        <v>2020_TXWICHITA</v>
      </c>
      <c r="F15342">
        <v>510400</v>
      </c>
      <c r="G15342" s="53">
        <f t="array" ref="G15342">SUM(IF(A15342=A$5:A15342,IF(C15342=C$5:C15342,1,0),0))</f>
        <v>243</v>
      </c>
    </row>
    <row r="15343" spans="1:7" x14ac:dyDescent="0.25">
      <c r="A15343" s="52">
        <v>2020</v>
      </c>
      <c r="B15343" s="53" t="str">
        <f t="shared" si="480"/>
        <v>2020_TX244</v>
      </c>
      <c r="C15343" t="s">
        <v>389</v>
      </c>
      <c r="D15343" t="s">
        <v>1896</v>
      </c>
      <c r="E15343" s="53" t="str">
        <f t="shared" si="479"/>
        <v>2020_TXWILBARGER</v>
      </c>
      <c r="F15343">
        <v>510400</v>
      </c>
      <c r="G15343" s="53">
        <f t="array" ref="G15343">SUM(IF(A15343=A$5:A15343,IF(C15343=C$5:C15343,1,0),0))</f>
        <v>244</v>
      </c>
    </row>
    <row r="15344" spans="1:7" x14ac:dyDescent="0.25">
      <c r="A15344" s="52">
        <v>2020</v>
      </c>
      <c r="B15344" s="53" t="str">
        <f t="shared" si="480"/>
        <v>2020_TX245</v>
      </c>
      <c r="C15344" t="s">
        <v>389</v>
      </c>
      <c r="D15344" t="s">
        <v>1897</v>
      </c>
      <c r="E15344" s="53" t="str">
        <f t="shared" si="479"/>
        <v>2020_TXWILLACY</v>
      </c>
      <c r="F15344">
        <v>510400</v>
      </c>
      <c r="G15344" s="53">
        <f t="array" ref="G15344">SUM(IF(A15344=A$5:A15344,IF(C15344=C$5:C15344,1,0),0))</f>
        <v>245</v>
      </c>
    </row>
    <row r="15345" spans="1:7" x14ac:dyDescent="0.25">
      <c r="A15345" s="52">
        <v>2020</v>
      </c>
      <c r="B15345" s="53" t="str">
        <f t="shared" si="480"/>
        <v>2020_TX246</v>
      </c>
      <c r="C15345" t="s">
        <v>389</v>
      </c>
      <c r="D15345" t="s">
        <v>295</v>
      </c>
      <c r="E15345" s="53" t="str">
        <f t="shared" si="479"/>
        <v>2020_TXWILLIAMSON</v>
      </c>
      <c r="F15345">
        <v>510400</v>
      </c>
      <c r="G15345" s="53">
        <f t="array" ref="G15345">SUM(IF(A15345=A$5:A15345,IF(C15345=C$5:C15345,1,0),0))</f>
        <v>246</v>
      </c>
    </row>
    <row r="15346" spans="1:7" x14ac:dyDescent="0.25">
      <c r="A15346" s="52">
        <v>2020</v>
      </c>
      <c r="B15346" s="53" t="str">
        <f t="shared" si="480"/>
        <v>2020_TX247</v>
      </c>
      <c r="C15346" t="s">
        <v>389</v>
      </c>
      <c r="D15346" t="s">
        <v>296</v>
      </c>
      <c r="E15346" s="53" t="str">
        <f t="shared" si="479"/>
        <v>2020_TXWILSON</v>
      </c>
      <c r="F15346">
        <v>510400</v>
      </c>
      <c r="G15346" s="53">
        <f t="array" ref="G15346">SUM(IF(A15346=A$5:A15346,IF(C15346=C$5:C15346,1,0),0))</f>
        <v>247</v>
      </c>
    </row>
    <row r="15347" spans="1:7" x14ac:dyDescent="0.25">
      <c r="A15347" s="52">
        <v>2020</v>
      </c>
      <c r="B15347" s="53" t="str">
        <f t="shared" si="480"/>
        <v>2020_TX248</v>
      </c>
      <c r="C15347" t="s">
        <v>389</v>
      </c>
      <c r="D15347" t="s">
        <v>1898</v>
      </c>
      <c r="E15347" s="53" t="str">
        <f t="shared" si="479"/>
        <v>2020_TXWINKLER</v>
      </c>
      <c r="F15347">
        <v>510400</v>
      </c>
      <c r="G15347" s="53">
        <f t="array" ref="G15347">SUM(IF(A15347=A$5:A15347,IF(C15347=C$5:C15347,1,0),0))</f>
        <v>248</v>
      </c>
    </row>
    <row r="15348" spans="1:7" x14ac:dyDescent="0.25">
      <c r="A15348" s="52">
        <v>2020</v>
      </c>
      <c r="B15348" s="53" t="str">
        <f t="shared" si="480"/>
        <v>2020_TX249</v>
      </c>
      <c r="C15348" t="s">
        <v>389</v>
      </c>
      <c r="D15348" t="s">
        <v>1899</v>
      </c>
      <c r="E15348" s="53" t="str">
        <f t="shared" si="479"/>
        <v>2020_TXWISE</v>
      </c>
      <c r="F15348">
        <v>510400</v>
      </c>
      <c r="G15348" s="53">
        <f t="array" ref="G15348">SUM(IF(A15348=A$5:A15348,IF(C15348=C$5:C15348,1,0),0))</f>
        <v>249</v>
      </c>
    </row>
    <row r="15349" spans="1:7" x14ac:dyDescent="0.25">
      <c r="A15349" s="52">
        <v>2020</v>
      </c>
      <c r="B15349" s="53" t="str">
        <f t="shared" si="480"/>
        <v>2020_TX250</v>
      </c>
      <c r="C15349" t="s">
        <v>389</v>
      </c>
      <c r="D15349" t="s">
        <v>1576</v>
      </c>
      <c r="E15349" s="53" t="str">
        <f t="shared" si="479"/>
        <v>2020_TXWOOD</v>
      </c>
      <c r="F15349">
        <v>510400</v>
      </c>
      <c r="G15349" s="53">
        <f t="array" ref="G15349">SUM(IF(A15349=A$5:A15349,IF(C15349=C$5:C15349,1,0),0))</f>
        <v>250</v>
      </c>
    </row>
    <row r="15350" spans="1:7" x14ac:dyDescent="0.25">
      <c r="A15350" s="52">
        <v>2020</v>
      </c>
      <c r="B15350" s="53" t="str">
        <f t="shared" si="480"/>
        <v>2020_TX251</v>
      </c>
      <c r="C15350" t="s">
        <v>389</v>
      </c>
      <c r="D15350" t="s">
        <v>1900</v>
      </c>
      <c r="E15350" s="53" t="str">
        <f t="shared" si="479"/>
        <v>2020_TXYOAKUM</v>
      </c>
      <c r="F15350">
        <v>510400</v>
      </c>
      <c r="G15350" s="53">
        <f t="array" ref="G15350">SUM(IF(A15350=A$5:A15350,IF(C15350=C$5:C15350,1,0),0))</f>
        <v>251</v>
      </c>
    </row>
    <row r="15351" spans="1:7" x14ac:dyDescent="0.25">
      <c r="A15351" s="52">
        <v>2020</v>
      </c>
      <c r="B15351" s="53" t="str">
        <f t="shared" si="480"/>
        <v>2020_TX252</v>
      </c>
      <c r="C15351" t="s">
        <v>389</v>
      </c>
      <c r="D15351" t="s">
        <v>1901</v>
      </c>
      <c r="E15351" s="53" t="str">
        <f t="shared" si="479"/>
        <v>2020_TXYOUNG</v>
      </c>
      <c r="F15351">
        <v>510400</v>
      </c>
      <c r="G15351" s="53">
        <f t="array" ref="G15351">SUM(IF(A15351=A$5:A15351,IF(C15351=C$5:C15351,1,0),0))</f>
        <v>252</v>
      </c>
    </row>
    <row r="15352" spans="1:7" x14ac:dyDescent="0.25">
      <c r="A15352" s="52">
        <v>2020</v>
      </c>
      <c r="B15352" s="53" t="str">
        <f t="shared" si="480"/>
        <v>2020_TX253</v>
      </c>
      <c r="C15352" t="s">
        <v>389</v>
      </c>
      <c r="D15352" t="s">
        <v>1902</v>
      </c>
      <c r="E15352" s="53" t="str">
        <f t="shared" si="479"/>
        <v>2020_TXZAPATA</v>
      </c>
      <c r="F15352">
        <v>510400</v>
      </c>
      <c r="G15352" s="53">
        <f t="array" ref="G15352">SUM(IF(A15352=A$5:A15352,IF(C15352=C$5:C15352,1,0),0))</f>
        <v>253</v>
      </c>
    </row>
    <row r="15353" spans="1:7" x14ac:dyDescent="0.25">
      <c r="A15353" s="52">
        <v>2020</v>
      </c>
      <c r="B15353" s="53" t="str">
        <f t="shared" si="480"/>
        <v>2020_TX254</v>
      </c>
      <c r="C15353" t="s">
        <v>389</v>
      </c>
      <c r="D15353" t="s">
        <v>1903</v>
      </c>
      <c r="E15353" s="53" t="str">
        <f t="shared" si="479"/>
        <v>2020_TXZAVALA</v>
      </c>
      <c r="F15353">
        <v>510400</v>
      </c>
      <c r="G15353" s="53">
        <f t="array" ref="G15353">SUM(IF(A15353=A$5:A15353,IF(C15353=C$5:C15353,1,0),0))</f>
        <v>254</v>
      </c>
    </row>
    <row r="15354" spans="1:7" x14ac:dyDescent="0.25">
      <c r="A15354" s="52">
        <v>2020</v>
      </c>
      <c r="B15354" s="53" t="str">
        <f t="shared" si="480"/>
        <v>2020_UT1</v>
      </c>
      <c r="C15354" t="s">
        <v>297</v>
      </c>
      <c r="D15354" t="s">
        <v>1580</v>
      </c>
      <c r="E15354" s="53" t="str">
        <f t="shared" si="479"/>
        <v>2020_UTBEAVER</v>
      </c>
      <c r="F15354">
        <v>510400</v>
      </c>
      <c r="G15354" s="53">
        <f t="array" ref="G15354">SUM(IF(A15354=A$5:A15354,IF(C15354=C$5:C15354,1,0),0))</f>
        <v>1</v>
      </c>
    </row>
    <row r="15355" spans="1:7" x14ac:dyDescent="0.25">
      <c r="A15355" s="52">
        <v>2020</v>
      </c>
      <c r="B15355" s="53" t="str">
        <f t="shared" si="480"/>
        <v>2020_UT2</v>
      </c>
      <c r="C15355" t="s">
        <v>297</v>
      </c>
      <c r="D15355" t="s">
        <v>1904</v>
      </c>
      <c r="E15355" s="53" t="str">
        <f t="shared" si="479"/>
        <v>2020_UTBOX ELDER</v>
      </c>
      <c r="F15355">
        <v>646300</v>
      </c>
      <c r="G15355" s="53">
        <f t="array" ref="G15355">SUM(IF(A15355=A$5:A15355,IF(C15355=C$5:C15355,1,0),0))</f>
        <v>2</v>
      </c>
    </row>
    <row r="15356" spans="1:7" x14ac:dyDescent="0.25">
      <c r="A15356" s="52">
        <v>2020</v>
      </c>
      <c r="B15356" s="53" t="str">
        <f t="shared" si="480"/>
        <v>2020_UT3</v>
      </c>
      <c r="C15356" t="s">
        <v>297</v>
      </c>
      <c r="D15356" t="s">
        <v>1905</v>
      </c>
      <c r="E15356" s="53" t="str">
        <f t="shared" si="479"/>
        <v>2020_UTCACHE</v>
      </c>
      <c r="F15356">
        <v>510400</v>
      </c>
      <c r="G15356" s="53">
        <f t="array" ref="G15356">SUM(IF(A15356=A$5:A15356,IF(C15356=C$5:C15356,1,0),0))</f>
        <v>3</v>
      </c>
    </row>
    <row r="15357" spans="1:7" x14ac:dyDescent="0.25">
      <c r="A15357" s="52">
        <v>2020</v>
      </c>
      <c r="B15357" s="53" t="str">
        <f t="shared" si="480"/>
        <v>2020_UT4</v>
      </c>
      <c r="C15357" t="s">
        <v>297</v>
      </c>
      <c r="D15357" t="s">
        <v>1317</v>
      </c>
      <c r="E15357" s="53" t="str">
        <f t="shared" si="479"/>
        <v>2020_UTCARBON</v>
      </c>
      <c r="F15357">
        <v>510400</v>
      </c>
      <c r="G15357" s="53">
        <f t="array" ref="G15357">SUM(IF(A15357=A$5:A15357,IF(C15357=C$5:C15357,1,0),0))</f>
        <v>4</v>
      </c>
    </row>
    <row r="15358" spans="1:7" x14ac:dyDescent="0.25">
      <c r="A15358" s="52">
        <v>2020</v>
      </c>
      <c r="B15358" s="53" t="str">
        <f t="shared" si="480"/>
        <v>2020_UT5</v>
      </c>
      <c r="C15358" t="s">
        <v>297</v>
      </c>
      <c r="D15358" t="s">
        <v>1906</v>
      </c>
      <c r="E15358" s="53" t="str">
        <f t="shared" si="479"/>
        <v>2020_UTDAGGETT</v>
      </c>
      <c r="F15358">
        <v>510400</v>
      </c>
      <c r="G15358" s="53">
        <f t="array" ref="G15358">SUM(IF(A15358=A$5:A15358,IF(C15358=C$5:C15358,1,0),0))</f>
        <v>5</v>
      </c>
    </row>
    <row r="15359" spans="1:7" x14ac:dyDescent="0.25">
      <c r="A15359" s="52">
        <v>2020</v>
      </c>
      <c r="B15359" s="53" t="str">
        <f t="shared" si="480"/>
        <v>2020_UT6</v>
      </c>
      <c r="C15359" t="s">
        <v>297</v>
      </c>
      <c r="D15359" t="s">
        <v>908</v>
      </c>
      <c r="E15359" s="53" t="str">
        <f t="shared" si="479"/>
        <v>2020_UTDAVIS</v>
      </c>
      <c r="F15359">
        <v>646300</v>
      </c>
      <c r="G15359" s="53">
        <f t="array" ref="G15359">SUM(IF(A15359=A$5:A15359,IF(C15359=C$5:C15359,1,0),0))</f>
        <v>6</v>
      </c>
    </row>
    <row r="15360" spans="1:7" x14ac:dyDescent="0.25">
      <c r="A15360" s="52">
        <v>2020</v>
      </c>
      <c r="B15360" s="53" t="str">
        <f t="shared" si="480"/>
        <v>2020_UT7</v>
      </c>
      <c r="C15360" t="s">
        <v>297</v>
      </c>
      <c r="D15360" t="s">
        <v>1907</v>
      </c>
      <c r="E15360" s="53" t="str">
        <f t="shared" si="479"/>
        <v>2020_UTDUCHESNE</v>
      </c>
      <c r="F15360">
        <v>510400</v>
      </c>
      <c r="G15360" s="53">
        <f t="array" ref="G15360">SUM(IF(A15360=A$5:A15360,IF(C15360=C$5:C15360,1,0),0))</f>
        <v>7</v>
      </c>
    </row>
    <row r="15361" spans="1:7" x14ac:dyDescent="0.25">
      <c r="A15361" s="52">
        <v>2020</v>
      </c>
      <c r="B15361" s="53" t="str">
        <f t="shared" si="480"/>
        <v>2020_UT8</v>
      </c>
      <c r="C15361" t="s">
        <v>297</v>
      </c>
      <c r="D15361" t="s">
        <v>1908</v>
      </c>
      <c r="E15361" s="53" t="str">
        <f t="shared" si="479"/>
        <v>2020_UTEMERY</v>
      </c>
      <c r="F15361">
        <v>510400</v>
      </c>
      <c r="G15361" s="53">
        <f t="array" ref="G15361">SUM(IF(A15361=A$5:A15361,IF(C15361=C$5:C15361,1,0),0))</f>
        <v>8</v>
      </c>
    </row>
    <row r="15362" spans="1:7" x14ac:dyDescent="0.25">
      <c r="A15362" s="52">
        <v>2020</v>
      </c>
      <c r="B15362" s="53" t="str">
        <f t="shared" si="480"/>
        <v>2020_UT9</v>
      </c>
      <c r="C15362" t="s">
        <v>297</v>
      </c>
      <c r="D15362" t="s">
        <v>193</v>
      </c>
      <c r="E15362" s="53" t="str">
        <f t="shared" si="479"/>
        <v>2020_UTGARFIELD</v>
      </c>
      <c r="F15362">
        <v>510400</v>
      </c>
      <c r="G15362" s="53">
        <f t="array" ref="G15362">SUM(IF(A15362=A$5:A15362,IF(C15362=C$5:C15362,1,0),0))</f>
        <v>9</v>
      </c>
    </row>
    <row r="15363" spans="1:7" x14ac:dyDescent="0.25">
      <c r="A15363" s="52">
        <v>2020</v>
      </c>
      <c r="B15363" s="53" t="str">
        <f t="shared" si="480"/>
        <v>2020_UT10</v>
      </c>
      <c r="C15363" t="s">
        <v>297</v>
      </c>
      <c r="D15363" t="s">
        <v>597</v>
      </c>
      <c r="E15363" s="53" t="str">
        <f t="shared" si="479"/>
        <v>2020_UTGRAND</v>
      </c>
      <c r="F15363">
        <v>510400</v>
      </c>
      <c r="G15363" s="53">
        <f t="array" ref="G15363">SUM(IF(A15363=A$5:A15363,IF(C15363=C$5:C15363,1,0),0))</f>
        <v>10</v>
      </c>
    </row>
    <row r="15364" spans="1:7" x14ac:dyDescent="0.25">
      <c r="A15364" s="52">
        <v>2020</v>
      </c>
      <c r="B15364" s="53" t="str">
        <f t="shared" si="480"/>
        <v>2020_UT11</v>
      </c>
      <c r="C15364" t="s">
        <v>297</v>
      </c>
      <c r="D15364" t="s">
        <v>1145</v>
      </c>
      <c r="E15364" s="53" t="str">
        <f t="shared" si="479"/>
        <v>2020_UTIRON</v>
      </c>
      <c r="F15364">
        <v>510400</v>
      </c>
      <c r="G15364" s="53">
        <f t="array" ref="G15364">SUM(IF(A15364=A$5:A15364,IF(C15364=C$5:C15364,1,0),0))</f>
        <v>11</v>
      </c>
    </row>
    <row r="15365" spans="1:7" x14ac:dyDescent="0.25">
      <c r="A15365" s="52">
        <v>2020</v>
      </c>
      <c r="B15365" s="53" t="str">
        <f t="shared" si="480"/>
        <v>2020_UT12</v>
      </c>
      <c r="C15365" t="s">
        <v>297</v>
      </c>
      <c r="D15365" t="s">
        <v>1909</v>
      </c>
      <c r="E15365" s="53" t="str">
        <f t="shared" si="479"/>
        <v>2020_UTJUAB</v>
      </c>
      <c r="F15365">
        <v>510400</v>
      </c>
      <c r="G15365" s="53">
        <f t="array" ref="G15365">SUM(IF(A15365=A$5:A15365,IF(C15365=C$5:C15365,1,0),0))</f>
        <v>12</v>
      </c>
    </row>
    <row r="15366" spans="1:7" x14ac:dyDescent="0.25">
      <c r="A15366" s="52">
        <v>2020</v>
      </c>
      <c r="B15366" s="53" t="str">
        <f t="shared" si="480"/>
        <v>2020_UT13</v>
      </c>
      <c r="C15366" t="s">
        <v>297</v>
      </c>
      <c r="D15366" t="s">
        <v>827</v>
      </c>
      <c r="E15366" s="53" t="str">
        <f t="shared" ref="E15366:E15429" si="481">A15366&amp;"_"&amp;C15366&amp;D15366</f>
        <v>2020_UTKANE</v>
      </c>
      <c r="F15366">
        <v>510400</v>
      </c>
      <c r="G15366" s="53">
        <f t="array" ref="G15366">SUM(IF(A15366=A$5:A15366,IF(C15366=C$5:C15366,1,0),0))</f>
        <v>13</v>
      </c>
    </row>
    <row r="15367" spans="1:7" x14ac:dyDescent="0.25">
      <c r="A15367" s="52">
        <v>2020</v>
      </c>
      <c r="B15367" s="53" t="str">
        <f t="shared" si="480"/>
        <v>2020_UT14</v>
      </c>
      <c r="C15367" t="s">
        <v>297</v>
      </c>
      <c r="D15367" t="s">
        <v>1910</v>
      </c>
      <c r="E15367" s="53" t="str">
        <f t="shared" si="481"/>
        <v>2020_UTMILLARD</v>
      </c>
      <c r="F15367">
        <v>510400</v>
      </c>
      <c r="G15367" s="53">
        <f t="array" ref="G15367">SUM(IF(A15367=A$5:A15367,IF(C15367=C$5:C15367,1,0),0))</f>
        <v>14</v>
      </c>
    </row>
    <row r="15368" spans="1:7" x14ac:dyDescent="0.25">
      <c r="A15368" s="52">
        <v>2020</v>
      </c>
      <c r="B15368" s="53" t="str">
        <f t="shared" si="480"/>
        <v>2020_UT15</v>
      </c>
      <c r="C15368" t="s">
        <v>297</v>
      </c>
      <c r="D15368" t="s">
        <v>472</v>
      </c>
      <c r="E15368" s="53" t="str">
        <f t="shared" si="481"/>
        <v>2020_UTMORGAN</v>
      </c>
      <c r="F15368">
        <v>646300</v>
      </c>
      <c r="G15368" s="53">
        <f t="array" ref="G15368">SUM(IF(A15368=A$5:A15368,IF(C15368=C$5:C15368,1,0),0))</f>
        <v>15</v>
      </c>
    </row>
    <row r="15369" spans="1:7" x14ac:dyDescent="0.25">
      <c r="A15369" s="52">
        <v>2020</v>
      </c>
      <c r="B15369" s="53" t="str">
        <f t="shared" si="480"/>
        <v>2020_UT16</v>
      </c>
      <c r="C15369" t="s">
        <v>297</v>
      </c>
      <c r="D15369" t="s">
        <v>1911</v>
      </c>
      <c r="E15369" s="53" t="str">
        <f t="shared" si="481"/>
        <v>2020_UTPIUTE</v>
      </c>
      <c r="F15369">
        <v>510400</v>
      </c>
      <c r="G15369" s="53">
        <f t="array" ref="G15369">SUM(IF(A15369=A$5:A15369,IF(C15369=C$5:C15369,1,0),0))</f>
        <v>16</v>
      </c>
    </row>
    <row r="15370" spans="1:7" x14ac:dyDescent="0.25">
      <c r="A15370" s="52">
        <v>2020</v>
      </c>
      <c r="B15370" s="53" t="str">
        <f t="shared" si="480"/>
        <v>2020_UT17</v>
      </c>
      <c r="C15370" t="s">
        <v>297</v>
      </c>
      <c r="D15370" t="s">
        <v>1912</v>
      </c>
      <c r="E15370" s="53" t="str">
        <f t="shared" si="481"/>
        <v>2020_UTRICH</v>
      </c>
      <c r="F15370">
        <v>510400</v>
      </c>
      <c r="G15370" s="53">
        <f t="array" ref="G15370">SUM(IF(A15370=A$5:A15370,IF(C15370=C$5:C15370,1,0),0))</f>
        <v>17</v>
      </c>
    </row>
    <row r="15371" spans="1:7" x14ac:dyDescent="0.25">
      <c r="A15371" s="52">
        <v>2020</v>
      </c>
      <c r="B15371" s="53" t="str">
        <f t="shared" si="480"/>
        <v>2020_UT18</v>
      </c>
      <c r="C15371" t="s">
        <v>297</v>
      </c>
      <c r="D15371" t="s">
        <v>298</v>
      </c>
      <c r="E15371" s="53" t="str">
        <f t="shared" si="481"/>
        <v>2020_UTSALT LAKE</v>
      </c>
      <c r="F15371">
        <v>600300</v>
      </c>
      <c r="G15371" s="53">
        <f t="array" ref="G15371">SUM(IF(A15371=A$5:A15371,IF(C15371=C$5:C15371,1,0),0))</f>
        <v>18</v>
      </c>
    </row>
    <row r="15372" spans="1:7" x14ac:dyDescent="0.25">
      <c r="A15372" s="52">
        <v>2020</v>
      </c>
      <c r="B15372" s="53" t="str">
        <f t="shared" si="480"/>
        <v>2020_UT19</v>
      </c>
      <c r="C15372" t="s">
        <v>297</v>
      </c>
      <c r="D15372" t="s">
        <v>359</v>
      </c>
      <c r="E15372" s="53" t="str">
        <f t="shared" si="481"/>
        <v>2020_UTSAN JUAN</v>
      </c>
      <c r="F15372">
        <v>510400</v>
      </c>
      <c r="G15372" s="53">
        <f t="array" ref="G15372">SUM(IF(A15372=A$5:A15372,IF(C15372=C$5:C15372,1,0),0))</f>
        <v>19</v>
      </c>
    </row>
    <row r="15373" spans="1:7" x14ac:dyDescent="0.25">
      <c r="A15373" s="52">
        <v>2020</v>
      </c>
      <c r="B15373" s="53" t="str">
        <f t="shared" si="480"/>
        <v>2020_UT20</v>
      </c>
      <c r="C15373" t="s">
        <v>297</v>
      </c>
      <c r="D15373" t="s">
        <v>1913</v>
      </c>
      <c r="E15373" s="53" t="str">
        <f t="shared" si="481"/>
        <v>2020_UTSANPETE</v>
      </c>
      <c r="F15373">
        <v>510400</v>
      </c>
      <c r="G15373" s="53">
        <f t="array" ref="G15373">SUM(IF(A15373=A$5:A15373,IF(C15373=C$5:C15373,1,0),0))</f>
        <v>20</v>
      </c>
    </row>
    <row r="15374" spans="1:7" x14ac:dyDescent="0.25">
      <c r="A15374" s="52">
        <v>2020</v>
      </c>
      <c r="B15374" s="53" t="str">
        <f t="shared" si="480"/>
        <v>2020_UT21</v>
      </c>
      <c r="C15374" t="s">
        <v>297</v>
      </c>
      <c r="D15374" t="s">
        <v>544</v>
      </c>
      <c r="E15374" s="53" t="str">
        <f t="shared" si="481"/>
        <v>2020_UTSEVIER</v>
      </c>
      <c r="F15374">
        <v>510400</v>
      </c>
      <c r="G15374" s="53">
        <f t="array" ref="G15374">SUM(IF(A15374=A$5:A15374,IF(C15374=C$5:C15374,1,0),0))</f>
        <v>21</v>
      </c>
    </row>
    <row r="15375" spans="1:7" x14ac:dyDescent="0.25">
      <c r="A15375" s="52">
        <v>2020</v>
      </c>
      <c r="B15375" s="53" t="str">
        <f t="shared" si="480"/>
        <v>2020_UT22</v>
      </c>
      <c r="C15375" t="s">
        <v>297</v>
      </c>
      <c r="D15375" t="s">
        <v>203</v>
      </c>
      <c r="E15375" s="53" t="str">
        <f t="shared" si="481"/>
        <v>2020_UTSUMMIT</v>
      </c>
      <c r="F15375">
        <v>762450</v>
      </c>
      <c r="G15375" s="53">
        <f t="array" ref="G15375">SUM(IF(A15375=A$5:A15375,IF(C15375=C$5:C15375,1,0),0))</f>
        <v>22</v>
      </c>
    </row>
    <row r="15376" spans="1:7" x14ac:dyDescent="0.25">
      <c r="A15376" s="52">
        <v>2020</v>
      </c>
      <c r="B15376" s="53" t="str">
        <f t="shared" si="480"/>
        <v>2020_UT23</v>
      </c>
      <c r="C15376" t="s">
        <v>297</v>
      </c>
      <c r="D15376" t="s">
        <v>299</v>
      </c>
      <c r="E15376" s="53" t="str">
        <f t="shared" si="481"/>
        <v>2020_UTTOOELE</v>
      </c>
      <c r="F15376">
        <v>600300</v>
      </c>
      <c r="G15376" s="53">
        <f t="array" ref="G15376">SUM(IF(A15376=A$5:A15376,IF(C15376=C$5:C15376,1,0),0))</f>
        <v>23</v>
      </c>
    </row>
    <row r="15377" spans="1:7" x14ac:dyDescent="0.25">
      <c r="A15377" s="52">
        <v>2020</v>
      </c>
      <c r="B15377" s="53" t="str">
        <f t="shared" si="480"/>
        <v>2020_UT24</v>
      </c>
      <c r="C15377" t="s">
        <v>297</v>
      </c>
      <c r="D15377" t="s">
        <v>1914</v>
      </c>
      <c r="E15377" s="53" t="str">
        <f t="shared" si="481"/>
        <v>2020_UTUINTAH</v>
      </c>
      <c r="F15377">
        <v>510400</v>
      </c>
      <c r="G15377" s="53">
        <f t="array" ref="G15377">SUM(IF(A15377=A$5:A15377,IF(C15377=C$5:C15377,1,0),0))</f>
        <v>24</v>
      </c>
    </row>
    <row r="15378" spans="1:7" x14ac:dyDescent="0.25">
      <c r="A15378" s="52">
        <v>2020</v>
      </c>
      <c r="B15378" s="53" t="str">
        <f t="shared" si="480"/>
        <v>2020_UT25</v>
      </c>
      <c r="C15378" t="s">
        <v>297</v>
      </c>
      <c r="D15378" t="s">
        <v>122</v>
      </c>
      <c r="E15378" s="53" t="str">
        <f t="shared" si="481"/>
        <v>2020_UTUTAH</v>
      </c>
      <c r="F15378">
        <v>510400</v>
      </c>
      <c r="G15378" s="53">
        <f t="array" ref="G15378">SUM(IF(A15378=A$5:A15378,IF(C15378=C$5:C15378,1,0),0))</f>
        <v>25</v>
      </c>
    </row>
    <row r="15379" spans="1:7" x14ac:dyDescent="0.25">
      <c r="A15379" s="52">
        <v>2020</v>
      </c>
      <c r="B15379" s="53" t="str">
        <f t="shared" si="480"/>
        <v>2020_UT26</v>
      </c>
      <c r="C15379" t="s">
        <v>297</v>
      </c>
      <c r="D15379" t="s">
        <v>1915</v>
      </c>
      <c r="E15379" s="53" t="str">
        <f t="shared" si="481"/>
        <v>2020_UTWASATCH</v>
      </c>
      <c r="F15379">
        <v>762450</v>
      </c>
      <c r="G15379" s="53">
        <f t="array" ref="G15379">SUM(IF(A15379=A$5:A15379,IF(C15379=C$5:C15379,1,0),0))</f>
        <v>26</v>
      </c>
    </row>
    <row r="15380" spans="1:7" x14ac:dyDescent="0.25">
      <c r="A15380" s="52">
        <v>2020</v>
      </c>
      <c r="B15380" s="53" t="str">
        <f t="shared" si="480"/>
        <v>2020_UT27</v>
      </c>
      <c r="C15380" t="s">
        <v>297</v>
      </c>
      <c r="D15380" t="s">
        <v>125</v>
      </c>
      <c r="E15380" s="53" t="str">
        <f t="shared" si="481"/>
        <v>2020_UTWASHINGTON</v>
      </c>
      <c r="F15380">
        <v>510400</v>
      </c>
      <c r="G15380" s="53">
        <f t="array" ref="G15380">SUM(IF(A15380=A$5:A15380,IF(C15380=C$5:C15380,1,0),0))</f>
        <v>27</v>
      </c>
    </row>
    <row r="15381" spans="1:7" x14ac:dyDescent="0.25">
      <c r="A15381" s="52">
        <v>2020</v>
      </c>
      <c r="B15381" s="53" t="str">
        <f t="shared" si="480"/>
        <v>2020_UT28</v>
      </c>
      <c r="C15381" t="s">
        <v>297</v>
      </c>
      <c r="D15381" t="s">
        <v>770</v>
      </c>
      <c r="E15381" s="53" t="str">
        <f t="shared" si="481"/>
        <v>2020_UTWAYNE</v>
      </c>
      <c r="F15381">
        <v>510400</v>
      </c>
      <c r="G15381" s="53">
        <f t="array" ref="G15381">SUM(IF(A15381=A$5:A15381,IF(C15381=C$5:C15381,1,0),0))</f>
        <v>28</v>
      </c>
    </row>
    <row r="15382" spans="1:7" x14ac:dyDescent="0.25">
      <c r="A15382" s="52">
        <v>2020</v>
      </c>
      <c r="B15382" s="53" t="str">
        <f t="shared" si="480"/>
        <v>2020_UT29</v>
      </c>
      <c r="C15382" t="s">
        <v>297</v>
      </c>
      <c r="D15382" t="s">
        <v>1916</v>
      </c>
      <c r="E15382" s="53" t="str">
        <f t="shared" si="481"/>
        <v>2020_UTWEBER</v>
      </c>
      <c r="F15382">
        <v>646300</v>
      </c>
      <c r="G15382" s="53">
        <f t="array" ref="G15382">SUM(IF(A15382=A$5:A15382,IF(C15382=C$5:C15382,1,0),0))</f>
        <v>29</v>
      </c>
    </row>
    <row r="15383" spans="1:7" x14ac:dyDescent="0.25">
      <c r="A15383" s="52">
        <v>2020</v>
      </c>
      <c r="B15383" s="53" t="str">
        <f t="shared" si="480"/>
        <v>2020_VT1</v>
      </c>
      <c r="C15383" t="s">
        <v>390</v>
      </c>
      <c r="D15383" t="s">
        <v>1917</v>
      </c>
      <c r="E15383" s="53" t="str">
        <f t="shared" si="481"/>
        <v>2020_VTADDISON</v>
      </c>
      <c r="F15383">
        <v>510400</v>
      </c>
      <c r="G15383" s="53">
        <f t="array" ref="G15383">SUM(IF(A15383=A$5:A15383,IF(C15383=C$5:C15383,1,0),0))</f>
        <v>1</v>
      </c>
    </row>
    <row r="15384" spans="1:7" x14ac:dyDescent="0.25">
      <c r="A15384" s="52">
        <v>2020</v>
      </c>
      <c r="B15384" s="53" t="str">
        <f t="shared" si="480"/>
        <v>2020_VT2</v>
      </c>
      <c r="C15384" t="s">
        <v>390</v>
      </c>
      <c r="D15384" t="s">
        <v>1918</v>
      </c>
      <c r="E15384" s="53" t="str">
        <f t="shared" si="481"/>
        <v>2020_VTBENNINGTON</v>
      </c>
      <c r="F15384">
        <v>510400</v>
      </c>
      <c r="G15384" s="53">
        <f t="array" ref="G15384">SUM(IF(A15384=A$5:A15384,IF(C15384=C$5:C15384,1,0),0))</f>
        <v>2</v>
      </c>
    </row>
    <row r="15385" spans="1:7" x14ac:dyDescent="0.25">
      <c r="A15385" s="52">
        <v>2020</v>
      </c>
      <c r="B15385" s="53" t="str">
        <f t="shared" si="480"/>
        <v>2020_VT3</v>
      </c>
      <c r="C15385" t="s">
        <v>390</v>
      </c>
      <c r="D15385" t="s">
        <v>1919</v>
      </c>
      <c r="E15385" s="53" t="str">
        <f t="shared" si="481"/>
        <v>2020_VTCALEDONIA</v>
      </c>
      <c r="F15385">
        <v>510400</v>
      </c>
      <c r="G15385" s="53">
        <f t="array" ref="G15385">SUM(IF(A15385=A$5:A15385,IF(C15385=C$5:C15385,1,0),0))</f>
        <v>3</v>
      </c>
    </row>
    <row r="15386" spans="1:7" x14ac:dyDescent="0.25">
      <c r="A15386" s="52">
        <v>2020</v>
      </c>
      <c r="B15386" s="53" t="str">
        <f t="shared" si="480"/>
        <v>2020_VT4</v>
      </c>
      <c r="C15386" t="s">
        <v>390</v>
      </c>
      <c r="D15386" t="s">
        <v>1920</v>
      </c>
      <c r="E15386" s="53" t="str">
        <f t="shared" si="481"/>
        <v>2020_VTCHITTENDEN</v>
      </c>
      <c r="F15386">
        <v>510400</v>
      </c>
      <c r="G15386" s="53">
        <f t="array" ref="G15386">SUM(IF(A15386=A$5:A15386,IF(C15386=C$5:C15386,1,0),0))</f>
        <v>4</v>
      </c>
    </row>
    <row r="15387" spans="1:7" x14ac:dyDescent="0.25">
      <c r="A15387" s="52">
        <v>2020</v>
      </c>
      <c r="B15387" s="53" t="str">
        <f t="shared" si="480"/>
        <v>2020_VT5</v>
      </c>
      <c r="C15387" t="s">
        <v>390</v>
      </c>
      <c r="D15387" t="s">
        <v>239</v>
      </c>
      <c r="E15387" s="53" t="str">
        <f t="shared" si="481"/>
        <v>2020_VTESSEX</v>
      </c>
      <c r="F15387">
        <v>510400</v>
      </c>
      <c r="G15387" s="53">
        <f t="array" ref="G15387">SUM(IF(A15387=A$5:A15387,IF(C15387=C$5:C15387,1,0),0))</f>
        <v>5</v>
      </c>
    </row>
    <row r="15388" spans="1:7" x14ac:dyDescent="0.25">
      <c r="A15388" s="52">
        <v>2020</v>
      </c>
      <c r="B15388" s="53" t="str">
        <f t="shared" si="480"/>
        <v>2020_VT6</v>
      </c>
      <c r="C15388" t="s">
        <v>390</v>
      </c>
      <c r="D15388" t="s">
        <v>455</v>
      </c>
      <c r="E15388" s="53" t="str">
        <f t="shared" si="481"/>
        <v>2020_VTFRANKLIN</v>
      </c>
      <c r="F15388">
        <v>510400</v>
      </c>
      <c r="G15388" s="53">
        <f t="array" ref="G15388">SUM(IF(A15388=A$5:A15388,IF(C15388=C$5:C15388,1,0),0))</f>
        <v>6</v>
      </c>
    </row>
    <row r="15389" spans="1:7" x14ac:dyDescent="0.25">
      <c r="A15389" s="52">
        <v>2020</v>
      </c>
      <c r="B15389" s="53" t="str">
        <f t="shared" si="480"/>
        <v>2020_VT7</v>
      </c>
      <c r="C15389" t="s">
        <v>390</v>
      </c>
      <c r="D15389" t="s">
        <v>1921</v>
      </c>
      <c r="E15389" s="53" t="str">
        <f t="shared" si="481"/>
        <v>2020_VTGRAND ISLE</v>
      </c>
      <c r="F15389">
        <v>510400</v>
      </c>
      <c r="G15389" s="53">
        <f t="array" ref="G15389">SUM(IF(A15389=A$5:A15389,IF(C15389=C$5:C15389,1,0),0))</f>
        <v>7</v>
      </c>
    </row>
    <row r="15390" spans="1:7" x14ac:dyDescent="0.25">
      <c r="A15390" s="52">
        <v>2020</v>
      </c>
      <c r="B15390" s="53" t="str">
        <f t="shared" si="480"/>
        <v>2020_VT8</v>
      </c>
      <c r="C15390" t="s">
        <v>390</v>
      </c>
      <c r="D15390" t="s">
        <v>1922</v>
      </c>
      <c r="E15390" s="53" t="str">
        <f t="shared" si="481"/>
        <v>2020_VTLAMOILLE</v>
      </c>
      <c r="F15390">
        <v>510400</v>
      </c>
      <c r="G15390" s="53">
        <f t="array" ref="G15390">SUM(IF(A15390=A$5:A15390,IF(C15390=C$5:C15390,1,0),0))</f>
        <v>8</v>
      </c>
    </row>
    <row r="15391" spans="1:7" x14ac:dyDescent="0.25">
      <c r="A15391" s="52">
        <v>2020</v>
      </c>
      <c r="B15391" s="53" t="str">
        <f t="shared" si="480"/>
        <v>2020_VT9</v>
      </c>
      <c r="C15391" t="s">
        <v>390</v>
      </c>
      <c r="D15391" t="s">
        <v>169</v>
      </c>
      <c r="E15391" s="53" t="str">
        <f t="shared" si="481"/>
        <v>2020_VTORANGE</v>
      </c>
      <c r="F15391">
        <v>510400</v>
      </c>
      <c r="G15391" s="53">
        <f t="array" ref="G15391">SUM(IF(A15391=A$5:A15391,IF(C15391=C$5:C15391,1,0),0))</f>
        <v>9</v>
      </c>
    </row>
    <row r="15392" spans="1:7" x14ac:dyDescent="0.25">
      <c r="A15392" s="52">
        <v>2020</v>
      </c>
      <c r="B15392" s="53" t="str">
        <f t="shared" si="480"/>
        <v>2020_VT10</v>
      </c>
      <c r="C15392" t="s">
        <v>390</v>
      </c>
      <c r="D15392" t="s">
        <v>1077</v>
      </c>
      <c r="E15392" s="53" t="str">
        <f t="shared" si="481"/>
        <v>2020_VTORLEANS</v>
      </c>
      <c r="F15392">
        <v>510400</v>
      </c>
      <c r="G15392" s="53">
        <f t="array" ref="G15392">SUM(IF(A15392=A$5:A15392,IF(C15392=C$5:C15392,1,0),0))</f>
        <v>10</v>
      </c>
    </row>
    <row r="15393" spans="1:7" x14ac:dyDescent="0.25">
      <c r="A15393" s="52">
        <v>2020</v>
      </c>
      <c r="B15393" s="53" t="str">
        <f t="shared" si="480"/>
        <v>2020_VT11</v>
      </c>
      <c r="C15393" t="s">
        <v>390</v>
      </c>
      <c r="D15393" t="s">
        <v>1923</v>
      </c>
      <c r="E15393" s="53" t="str">
        <f t="shared" si="481"/>
        <v>2020_VTRUTLAND</v>
      </c>
      <c r="F15393">
        <v>510400</v>
      </c>
      <c r="G15393" s="53">
        <f t="array" ref="G15393">SUM(IF(A15393=A$5:A15393,IF(C15393=C$5:C15393,1,0),0))</f>
        <v>11</v>
      </c>
    </row>
    <row r="15394" spans="1:7" x14ac:dyDescent="0.25">
      <c r="A15394" s="52">
        <v>2020</v>
      </c>
      <c r="B15394" s="53" t="str">
        <f t="shared" ref="B15394:B15457" si="482">A15394&amp;"_"&amp;C15394&amp;G15394</f>
        <v>2020_VT12</v>
      </c>
      <c r="C15394" t="s">
        <v>390</v>
      </c>
      <c r="D15394" t="s">
        <v>125</v>
      </c>
      <c r="E15394" s="53" t="str">
        <f t="shared" si="481"/>
        <v>2020_VTWASHINGTON</v>
      </c>
      <c r="F15394">
        <v>510400</v>
      </c>
      <c r="G15394" s="53">
        <f t="array" ref="G15394">SUM(IF(A15394=A$5:A15394,IF(C15394=C$5:C15394,1,0),0))</f>
        <v>12</v>
      </c>
    </row>
    <row r="15395" spans="1:7" x14ac:dyDescent="0.25">
      <c r="A15395" s="52">
        <v>2020</v>
      </c>
      <c r="B15395" s="53" t="str">
        <f t="shared" si="482"/>
        <v>2020_VT13</v>
      </c>
      <c r="C15395" t="s">
        <v>390</v>
      </c>
      <c r="D15395" t="s">
        <v>624</v>
      </c>
      <c r="E15395" s="53" t="str">
        <f t="shared" si="481"/>
        <v>2020_VTWINDHAM</v>
      </c>
      <c r="F15395">
        <v>510400</v>
      </c>
      <c r="G15395" s="53">
        <f t="array" ref="G15395">SUM(IF(A15395=A$5:A15395,IF(C15395=C$5:C15395,1,0),0))</f>
        <v>13</v>
      </c>
    </row>
    <row r="15396" spans="1:7" x14ac:dyDescent="0.25">
      <c r="A15396" s="52">
        <v>2020</v>
      </c>
      <c r="B15396" s="53" t="str">
        <f t="shared" si="482"/>
        <v>2020_VT14</v>
      </c>
      <c r="C15396" t="s">
        <v>390</v>
      </c>
      <c r="D15396" t="s">
        <v>1924</v>
      </c>
      <c r="E15396" s="53" t="str">
        <f t="shared" si="481"/>
        <v>2020_VTWINDSOR</v>
      </c>
      <c r="F15396">
        <v>510400</v>
      </c>
      <c r="G15396" s="53">
        <f t="array" ref="G15396">SUM(IF(A15396=A$5:A15396,IF(C15396=C$5:C15396,1,0),0))</f>
        <v>14</v>
      </c>
    </row>
    <row r="15397" spans="1:7" x14ac:dyDescent="0.25">
      <c r="A15397" s="52">
        <v>2020</v>
      </c>
      <c r="B15397" s="53" t="str">
        <f t="shared" si="482"/>
        <v>2020_VA1</v>
      </c>
      <c r="C15397" t="s">
        <v>300</v>
      </c>
      <c r="D15397" t="s">
        <v>1925</v>
      </c>
      <c r="E15397" s="53" t="str">
        <f t="shared" si="481"/>
        <v>2020_VAACCOMACK</v>
      </c>
      <c r="F15397">
        <v>510400</v>
      </c>
      <c r="G15397" s="53">
        <f t="array" ref="G15397">SUM(IF(A15397=A$5:A15397,IF(C15397=C$5:C15397,1,0),0))</f>
        <v>1</v>
      </c>
    </row>
    <row r="15398" spans="1:7" x14ac:dyDescent="0.25">
      <c r="A15398" s="52">
        <v>2020</v>
      </c>
      <c r="B15398" s="53" t="str">
        <f t="shared" si="482"/>
        <v>2020_VA2</v>
      </c>
      <c r="C15398" t="s">
        <v>300</v>
      </c>
      <c r="D15398" t="s">
        <v>301</v>
      </c>
      <c r="E15398" s="53" t="str">
        <f t="shared" si="481"/>
        <v>2020_VAALBEMARLE</v>
      </c>
      <c r="F15398">
        <v>510400</v>
      </c>
      <c r="G15398" s="53">
        <f t="array" ref="G15398">SUM(IF(A15398=A$5:A15398,IF(C15398=C$5:C15398,1,0),0))</f>
        <v>2</v>
      </c>
    </row>
    <row r="15399" spans="1:7" x14ac:dyDescent="0.25">
      <c r="A15399" s="52">
        <v>2020</v>
      </c>
      <c r="B15399" s="53" t="str">
        <f t="shared" si="482"/>
        <v>2020_VA3</v>
      </c>
      <c r="C15399" t="s">
        <v>300</v>
      </c>
      <c r="D15399" t="s">
        <v>1457</v>
      </c>
      <c r="E15399" s="53" t="str">
        <f t="shared" si="481"/>
        <v>2020_VAALLEGHANY</v>
      </c>
      <c r="F15399">
        <v>510400</v>
      </c>
      <c r="G15399" s="53">
        <f t="array" ref="G15399">SUM(IF(A15399=A$5:A15399,IF(C15399=C$5:C15399,1,0),0))</f>
        <v>3</v>
      </c>
    </row>
    <row r="15400" spans="1:7" x14ac:dyDescent="0.25">
      <c r="A15400" s="52">
        <v>2020</v>
      </c>
      <c r="B15400" s="53" t="str">
        <f t="shared" si="482"/>
        <v>2020_VA4</v>
      </c>
      <c r="C15400" t="s">
        <v>300</v>
      </c>
      <c r="D15400" t="s">
        <v>302</v>
      </c>
      <c r="E15400" s="53" t="str">
        <f t="shared" si="481"/>
        <v>2020_VAAMELIA</v>
      </c>
      <c r="F15400">
        <v>535900</v>
      </c>
      <c r="G15400" s="53">
        <f t="array" ref="G15400">SUM(IF(A15400=A$5:A15400,IF(C15400=C$5:C15400,1,0),0))</f>
        <v>4</v>
      </c>
    </row>
    <row r="15401" spans="1:7" x14ac:dyDescent="0.25">
      <c r="A15401" s="52">
        <v>2020</v>
      </c>
      <c r="B15401" s="53" t="str">
        <f t="shared" si="482"/>
        <v>2020_VA5</v>
      </c>
      <c r="C15401" t="s">
        <v>300</v>
      </c>
      <c r="D15401" t="s">
        <v>1926</v>
      </c>
      <c r="E15401" s="53" t="str">
        <f t="shared" si="481"/>
        <v>2020_VAAMHERST</v>
      </c>
      <c r="F15401">
        <v>510400</v>
      </c>
      <c r="G15401" s="53">
        <f t="array" ref="G15401">SUM(IF(A15401=A$5:A15401,IF(C15401=C$5:C15401,1,0),0))</f>
        <v>5</v>
      </c>
    </row>
    <row r="15402" spans="1:7" x14ac:dyDescent="0.25">
      <c r="A15402" s="52">
        <v>2020</v>
      </c>
      <c r="B15402" s="53" t="str">
        <f t="shared" si="482"/>
        <v>2020_VA6</v>
      </c>
      <c r="C15402" t="s">
        <v>300</v>
      </c>
      <c r="D15402" t="s">
        <v>1927</v>
      </c>
      <c r="E15402" s="53" t="str">
        <f t="shared" si="481"/>
        <v>2020_VAAPPOMATTOX</v>
      </c>
      <c r="F15402">
        <v>510400</v>
      </c>
      <c r="G15402" s="53">
        <f t="array" ref="G15402">SUM(IF(A15402=A$5:A15402,IF(C15402=C$5:C15402,1,0),0))</f>
        <v>6</v>
      </c>
    </row>
    <row r="15403" spans="1:7" x14ac:dyDescent="0.25">
      <c r="A15403" s="52">
        <v>2020</v>
      </c>
      <c r="B15403" s="53" t="str">
        <f t="shared" si="482"/>
        <v>2020_VA7</v>
      </c>
      <c r="C15403" t="s">
        <v>300</v>
      </c>
      <c r="D15403" t="s">
        <v>303</v>
      </c>
      <c r="E15403" s="53" t="str">
        <f t="shared" si="481"/>
        <v>2020_VAARLINGTON</v>
      </c>
      <c r="F15403">
        <v>765600</v>
      </c>
      <c r="G15403" s="53">
        <f t="array" ref="G15403">SUM(IF(A15403=A$5:A15403,IF(C15403=C$5:C15403,1,0),0))</f>
        <v>7</v>
      </c>
    </row>
    <row r="15404" spans="1:7" x14ac:dyDescent="0.25">
      <c r="A15404" s="52">
        <v>2020</v>
      </c>
      <c r="B15404" s="53" t="str">
        <f t="shared" si="482"/>
        <v>2020_VA8</v>
      </c>
      <c r="C15404" t="s">
        <v>300</v>
      </c>
      <c r="D15404" t="s">
        <v>1928</v>
      </c>
      <c r="E15404" s="53" t="str">
        <f t="shared" si="481"/>
        <v>2020_VAAUGUSTA</v>
      </c>
      <c r="F15404">
        <v>510400</v>
      </c>
      <c r="G15404" s="53">
        <f t="array" ref="G15404">SUM(IF(A15404=A$5:A15404,IF(C15404=C$5:C15404,1,0),0))</f>
        <v>8</v>
      </c>
    </row>
    <row r="15405" spans="1:7" x14ac:dyDescent="0.25">
      <c r="A15405" s="52">
        <v>2020</v>
      </c>
      <c r="B15405" s="53" t="str">
        <f t="shared" si="482"/>
        <v>2020_VA9</v>
      </c>
      <c r="C15405" t="s">
        <v>300</v>
      </c>
      <c r="D15405" t="s">
        <v>1003</v>
      </c>
      <c r="E15405" s="53" t="str">
        <f t="shared" si="481"/>
        <v>2020_VABATH</v>
      </c>
      <c r="F15405">
        <v>510400</v>
      </c>
      <c r="G15405" s="53">
        <f t="array" ref="G15405">SUM(IF(A15405=A$5:A15405,IF(C15405=C$5:C15405,1,0),0))</f>
        <v>9</v>
      </c>
    </row>
    <row r="15406" spans="1:7" x14ac:dyDescent="0.25">
      <c r="A15406" s="52">
        <v>2020</v>
      </c>
      <c r="B15406" s="53" t="str">
        <f t="shared" si="482"/>
        <v>2020_VA10</v>
      </c>
      <c r="C15406" t="s">
        <v>300</v>
      </c>
      <c r="D15406" t="s">
        <v>1636</v>
      </c>
      <c r="E15406" s="53" t="str">
        <f t="shared" si="481"/>
        <v>2020_VABEDFORD</v>
      </c>
      <c r="F15406">
        <v>510400</v>
      </c>
      <c r="G15406" s="53">
        <f t="array" ref="G15406">SUM(IF(A15406=A$5:A15406,IF(C15406=C$5:C15406,1,0),0))</f>
        <v>10</v>
      </c>
    </row>
    <row r="15407" spans="1:7" x14ac:dyDescent="0.25">
      <c r="A15407" s="52">
        <v>2020</v>
      </c>
      <c r="B15407" s="53" t="str">
        <f t="shared" si="482"/>
        <v>2020_VA11</v>
      </c>
      <c r="C15407" t="s">
        <v>300</v>
      </c>
      <c r="D15407" t="s">
        <v>1929</v>
      </c>
      <c r="E15407" s="53" t="str">
        <f t="shared" si="481"/>
        <v>2020_VABLAND</v>
      </c>
      <c r="F15407">
        <v>510400</v>
      </c>
      <c r="G15407" s="53">
        <f t="array" ref="G15407">SUM(IF(A15407=A$5:A15407,IF(C15407=C$5:C15407,1,0),0))</f>
        <v>11</v>
      </c>
    </row>
    <row r="15408" spans="1:7" x14ac:dyDescent="0.25">
      <c r="A15408" s="52">
        <v>2020</v>
      </c>
      <c r="B15408" s="53" t="str">
        <f t="shared" si="482"/>
        <v>2020_VA12</v>
      </c>
      <c r="C15408" t="s">
        <v>300</v>
      </c>
      <c r="D15408" t="s">
        <v>1930</v>
      </c>
      <c r="E15408" s="53" t="str">
        <f t="shared" si="481"/>
        <v>2020_VABOTETOURT</v>
      </c>
      <c r="F15408">
        <v>510400</v>
      </c>
      <c r="G15408" s="53">
        <f t="array" ref="G15408">SUM(IF(A15408=A$5:A15408,IF(C15408=C$5:C15408,1,0),0))</f>
        <v>12</v>
      </c>
    </row>
    <row r="15409" spans="1:7" x14ac:dyDescent="0.25">
      <c r="A15409" s="52">
        <v>2020</v>
      </c>
      <c r="B15409" s="53" t="str">
        <f t="shared" si="482"/>
        <v>2020_VA13</v>
      </c>
      <c r="C15409" t="s">
        <v>300</v>
      </c>
      <c r="D15409" t="s">
        <v>1464</v>
      </c>
      <c r="E15409" s="53" t="str">
        <f t="shared" si="481"/>
        <v>2020_VABRUNSWICK</v>
      </c>
      <c r="F15409">
        <v>510400</v>
      </c>
      <c r="G15409" s="53">
        <f t="array" ref="G15409">SUM(IF(A15409=A$5:A15409,IF(C15409=C$5:C15409,1,0),0))</f>
        <v>13</v>
      </c>
    </row>
    <row r="15410" spans="1:7" x14ac:dyDescent="0.25">
      <c r="A15410" s="52">
        <v>2020</v>
      </c>
      <c r="B15410" s="53" t="str">
        <f t="shared" si="482"/>
        <v>2020_VA14</v>
      </c>
      <c r="C15410" t="s">
        <v>300</v>
      </c>
      <c r="D15410" t="s">
        <v>903</v>
      </c>
      <c r="E15410" s="53" t="str">
        <f t="shared" si="481"/>
        <v>2020_VABUCHANAN</v>
      </c>
      <c r="F15410">
        <v>510400</v>
      </c>
      <c r="G15410" s="53">
        <f t="array" ref="G15410">SUM(IF(A15410=A$5:A15410,IF(C15410=C$5:C15410,1,0),0))</f>
        <v>14</v>
      </c>
    </row>
    <row r="15411" spans="1:7" x14ac:dyDescent="0.25">
      <c r="A15411" s="52">
        <v>2020</v>
      </c>
      <c r="B15411" s="53" t="str">
        <f t="shared" si="482"/>
        <v>2020_VA15</v>
      </c>
      <c r="C15411" t="s">
        <v>300</v>
      </c>
      <c r="D15411" t="s">
        <v>304</v>
      </c>
      <c r="E15411" s="53" t="str">
        <f t="shared" si="481"/>
        <v>2020_VABUCKINGHAM</v>
      </c>
      <c r="F15411">
        <v>510400</v>
      </c>
      <c r="G15411" s="53">
        <f t="array" ref="G15411">SUM(IF(A15411=A$5:A15411,IF(C15411=C$5:C15411,1,0),0))</f>
        <v>15</v>
      </c>
    </row>
    <row r="15412" spans="1:7" x14ac:dyDescent="0.25">
      <c r="A15412" s="52">
        <v>2020</v>
      </c>
      <c r="B15412" s="53" t="str">
        <f t="shared" si="482"/>
        <v>2020_VA16</v>
      </c>
      <c r="C15412" t="s">
        <v>300</v>
      </c>
      <c r="D15412" t="s">
        <v>1013</v>
      </c>
      <c r="E15412" s="53" t="str">
        <f t="shared" si="481"/>
        <v>2020_VACAMPBELL</v>
      </c>
      <c r="F15412">
        <v>510400</v>
      </c>
      <c r="G15412" s="53">
        <f t="array" ref="G15412">SUM(IF(A15412=A$5:A15412,IF(C15412=C$5:C15412,1,0),0))</f>
        <v>16</v>
      </c>
    </row>
    <row r="15413" spans="1:7" x14ac:dyDescent="0.25">
      <c r="A15413" s="52">
        <v>2020</v>
      </c>
      <c r="B15413" s="53" t="str">
        <f t="shared" si="482"/>
        <v>2020_VA17</v>
      </c>
      <c r="C15413" t="s">
        <v>300</v>
      </c>
      <c r="D15413" t="s">
        <v>305</v>
      </c>
      <c r="E15413" s="53" t="str">
        <f t="shared" si="481"/>
        <v>2020_VACAROLINE</v>
      </c>
      <c r="F15413">
        <v>535900</v>
      </c>
      <c r="G15413" s="53">
        <f t="array" ref="G15413">SUM(IF(A15413=A$5:A15413,IF(C15413=C$5:C15413,1,0),0))</f>
        <v>17</v>
      </c>
    </row>
    <row r="15414" spans="1:7" x14ac:dyDescent="0.25">
      <c r="A15414" s="52">
        <v>2020</v>
      </c>
      <c r="B15414" s="53" t="str">
        <f t="shared" si="482"/>
        <v>2020_VA18</v>
      </c>
      <c r="C15414" t="s">
        <v>300</v>
      </c>
      <c r="D15414" t="s">
        <v>227</v>
      </c>
      <c r="E15414" s="53" t="str">
        <f t="shared" si="481"/>
        <v>2020_VACARROLL</v>
      </c>
      <c r="F15414">
        <v>510400</v>
      </c>
      <c r="G15414" s="53">
        <f t="array" ref="G15414">SUM(IF(A15414=A$5:A15414,IF(C15414=C$5:C15414,1,0),0))</f>
        <v>18</v>
      </c>
    </row>
    <row r="15415" spans="1:7" x14ac:dyDescent="0.25">
      <c r="A15415" s="52">
        <v>2020</v>
      </c>
      <c r="B15415" s="53" t="str">
        <f t="shared" si="482"/>
        <v>2020_VA19</v>
      </c>
      <c r="C15415" t="s">
        <v>300</v>
      </c>
      <c r="D15415" t="s">
        <v>306</v>
      </c>
      <c r="E15415" s="53" t="str">
        <f t="shared" si="481"/>
        <v>2020_VACHARLES CITY</v>
      </c>
      <c r="F15415">
        <v>535900</v>
      </c>
      <c r="G15415" s="53">
        <f t="array" ref="G15415">SUM(IF(A15415=A$5:A15415,IF(C15415=C$5:C15415,1,0),0))</f>
        <v>19</v>
      </c>
    </row>
    <row r="15416" spans="1:7" x14ac:dyDescent="0.25">
      <c r="A15416" s="52">
        <v>2020</v>
      </c>
      <c r="B15416" s="53" t="str">
        <f t="shared" si="482"/>
        <v>2020_VA20</v>
      </c>
      <c r="C15416" t="s">
        <v>300</v>
      </c>
      <c r="D15416" t="s">
        <v>632</v>
      </c>
      <c r="E15416" s="53" t="str">
        <f t="shared" si="481"/>
        <v>2020_VACHARLOTTE</v>
      </c>
      <c r="F15416">
        <v>510400</v>
      </c>
      <c r="G15416" s="53">
        <f t="array" ref="G15416">SUM(IF(A15416=A$5:A15416,IF(C15416=C$5:C15416,1,0),0))</f>
        <v>20</v>
      </c>
    </row>
    <row r="15417" spans="1:7" x14ac:dyDescent="0.25">
      <c r="A15417" s="52">
        <v>2020</v>
      </c>
      <c r="B15417" s="53" t="str">
        <f t="shared" si="482"/>
        <v>2020_VA21</v>
      </c>
      <c r="C15417" t="s">
        <v>300</v>
      </c>
      <c r="D15417" t="s">
        <v>307</v>
      </c>
      <c r="E15417" s="53" t="str">
        <f t="shared" si="481"/>
        <v>2020_VACHESTERFIELD</v>
      </c>
      <c r="F15417">
        <v>535900</v>
      </c>
      <c r="G15417" s="53">
        <f t="array" ref="G15417">SUM(IF(A15417=A$5:A15417,IF(C15417=C$5:C15417,1,0),0))</f>
        <v>21</v>
      </c>
    </row>
    <row r="15418" spans="1:7" x14ac:dyDescent="0.25">
      <c r="A15418" s="52">
        <v>2020</v>
      </c>
      <c r="B15418" s="53" t="str">
        <f t="shared" si="482"/>
        <v>2020_VA22</v>
      </c>
      <c r="C15418" t="s">
        <v>300</v>
      </c>
      <c r="D15418" t="s">
        <v>308</v>
      </c>
      <c r="E15418" s="53" t="str">
        <f t="shared" si="481"/>
        <v>2020_VACLARKE</v>
      </c>
      <c r="F15418">
        <v>765600</v>
      </c>
      <c r="G15418" s="53">
        <f t="array" ref="G15418">SUM(IF(A15418=A$5:A15418,IF(C15418=C$5:C15418,1,0),0))</f>
        <v>22</v>
      </c>
    </row>
    <row r="15419" spans="1:7" x14ac:dyDescent="0.25">
      <c r="A15419" s="52">
        <v>2020</v>
      </c>
      <c r="B15419" s="53" t="str">
        <f t="shared" si="482"/>
        <v>2020_VA23</v>
      </c>
      <c r="C15419" t="s">
        <v>300</v>
      </c>
      <c r="D15419" t="s">
        <v>1586</v>
      </c>
      <c r="E15419" s="53" t="str">
        <f t="shared" si="481"/>
        <v>2020_VACRAIG</v>
      </c>
      <c r="F15419">
        <v>510400</v>
      </c>
      <c r="G15419" s="53">
        <f t="array" ref="G15419">SUM(IF(A15419=A$5:A15419,IF(C15419=C$5:C15419,1,0),0))</f>
        <v>23</v>
      </c>
    </row>
    <row r="15420" spans="1:7" x14ac:dyDescent="0.25">
      <c r="A15420" s="52">
        <v>2020</v>
      </c>
      <c r="B15420" s="53" t="str">
        <f t="shared" si="482"/>
        <v>2020_VA24</v>
      </c>
      <c r="C15420" t="s">
        <v>300</v>
      </c>
      <c r="D15420" t="s">
        <v>309</v>
      </c>
      <c r="E15420" s="53" t="str">
        <f t="shared" si="481"/>
        <v>2020_VACULPEPER</v>
      </c>
      <c r="F15420">
        <v>765600</v>
      </c>
      <c r="G15420" s="53">
        <f t="array" ref="G15420">SUM(IF(A15420=A$5:A15420,IF(C15420=C$5:C15420,1,0),0))</f>
        <v>24</v>
      </c>
    </row>
    <row r="15421" spans="1:7" x14ac:dyDescent="0.25">
      <c r="A15421" s="52">
        <v>2020</v>
      </c>
      <c r="B15421" s="53" t="str">
        <f t="shared" si="482"/>
        <v>2020_VA25</v>
      </c>
      <c r="C15421" t="s">
        <v>300</v>
      </c>
      <c r="D15421" t="s">
        <v>310</v>
      </c>
      <c r="E15421" s="53" t="str">
        <f t="shared" si="481"/>
        <v>2020_VACUMBERLAND</v>
      </c>
      <c r="F15421">
        <v>535900</v>
      </c>
      <c r="G15421" s="53">
        <f t="array" ref="G15421">SUM(IF(A15421=A$5:A15421,IF(C15421=C$5:C15421,1,0),0))</f>
        <v>25</v>
      </c>
    </row>
    <row r="15422" spans="1:7" x14ac:dyDescent="0.25">
      <c r="A15422" s="52">
        <v>2020</v>
      </c>
      <c r="B15422" s="53" t="str">
        <f t="shared" si="482"/>
        <v>2020_VA26</v>
      </c>
      <c r="C15422" t="s">
        <v>300</v>
      </c>
      <c r="D15422" t="s">
        <v>1931</v>
      </c>
      <c r="E15422" s="53" t="str">
        <f t="shared" si="481"/>
        <v>2020_VADICKENSON</v>
      </c>
      <c r="F15422">
        <v>510400</v>
      </c>
      <c r="G15422" s="53">
        <f t="array" ref="G15422">SUM(IF(A15422=A$5:A15422,IF(C15422=C$5:C15422,1,0),0))</f>
        <v>26</v>
      </c>
    </row>
    <row r="15423" spans="1:7" x14ac:dyDescent="0.25">
      <c r="A15423" s="52">
        <v>2020</v>
      </c>
      <c r="B15423" s="53" t="str">
        <f t="shared" si="482"/>
        <v>2020_VA27</v>
      </c>
      <c r="C15423" t="s">
        <v>300</v>
      </c>
      <c r="D15423" t="s">
        <v>311</v>
      </c>
      <c r="E15423" s="53" t="str">
        <f t="shared" si="481"/>
        <v>2020_VADINWIDDIE</v>
      </c>
      <c r="F15423">
        <v>535900</v>
      </c>
      <c r="G15423" s="53">
        <f t="array" ref="G15423">SUM(IF(A15423=A$5:A15423,IF(C15423=C$5:C15423,1,0),0))</f>
        <v>27</v>
      </c>
    </row>
    <row r="15424" spans="1:7" x14ac:dyDescent="0.25">
      <c r="A15424" s="52">
        <v>2020</v>
      </c>
      <c r="B15424" s="53" t="str">
        <f t="shared" si="482"/>
        <v>2020_VA28</v>
      </c>
      <c r="C15424" t="s">
        <v>300</v>
      </c>
      <c r="D15424" t="s">
        <v>239</v>
      </c>
      <c r="E15424" s="53" t="str">
        <f t="shared" si="481"/>
        <v>2020_VAESSEX</v>
      </c>
      <c r="F15424">
        <v>510400</v>
      </c>
      <c r="G15424" s="53">
        <f t="array" ref="G15424">SUM(IF(A15424=A$5:A15424,IF(C15424=C$5:C15424,1,0),0))</f>
        <v>28</v>
      </c>
    </row>
    <row r="15425" spans="1:7" x14ac:dyDescent="0.25">
      <c r="A15425" s="52">
        <v>2020</v>
      </c>
      <c r="B15425" s="53" t="str">
        <f t="shared" si="482"/>
        <v>2020_VA29</v>
      </c>
      <c r="C15425" t="s">
        <v>300</v>
      </c>
      <c r="D15425" t="s">
        <v>312</v>
      </c>
      <c r="E15425" s="53" t="str">
        <f t="shared" si="481"/>
        <v>2020_VAFAIRFAX</v>
      </c>
      <c r="F15425">
        <v>765600</v>
      </c>
      <c r="G15425" s="53">
        <f t="array" ref="G15425">SUM(IF(A15425=A$5:A15425,IF(C15425=C$5:C15425,1,0),0))</f>
        <v>29</v>
      </c>
    </row>
    <row r="15426" spans="1:7" x14ac:dyDescent="0.25">
      <c r="A15426" s="52">
        <v>2020</v>
      </c>
      <c r="B15426" s="53" t="str">
        <f t="shared" si="482"/>
        <v>2020_VA30</v>
      </c>
      <c r="C15426" t="s">
        <v>300</v>
      </c>
      <c r="D15426" t="s">
        <v>313</v>
      </c>
      <c r="E15426" s="53" t="str">
        <f t="shared" si="481"/>
        <v>2020_VAFAUQUIER</v>
      </c>
      <c r="F15426">
        <v>765600</v>
      </c>
      <c r="G15426" s="53">
        <f t="array" ref="G15426">SUM(IF(A15426=A$5:A15426,IF(C15426=C$5:C15426,1,0),0))</f>
        <v>30</v>
      </c>
    </row>
    <row r="15427" spans="1:7" x14ac:dyDescent="0.25">
      <c r="A15427" s="52">
        <v>2020</v>
      </c>
      <c r="B15427" s="53" t="str">
        <f t="shared" si="482"/>
        <v>2020_VA31</v>
      </c>
      <c r="C15427" t="s">
        <v>300</v>
      </c>
      <c r="D15427" t="s">
        <v>713</v>
      </c>
      <c r="E15427" s="53" t="str">
        <f t="shared" si="481"/>
        <v>2020_VAFLOYD</v>
      </c>
      <c r="F15427">
        <v>510400</v>
      </c>
      <c r="G15427" s="53">
        <f t="array" ref="G15427">SUM(IF(A15427=A$5:A15427,IF(C15427=C$5:C15427,1,0),0))</f>
        <v>31</v>
      </c>
    </row>
    <row r="15428" spans="1:7" x14ac:dyDescent="0.25">
      <c r="A15428" s="52">
        <v>2020</v>
      </c>
      <c r="B15428" s="53" t="str">
        <f t="shared" si="482"/>
        <v>2020_VA32</v>
      </c>
      <c r="C15428" t="s">
        <v>300</v>
      </c>
      <c r="D15428" t="s">
        <v>314</v>
      </c>
      <c r="E15428" s="53" t="str">
        <f t="shared" si="481"/>
        <v>2020_VAFLUVANNA</v>
      </c>
      <c r="F15428">
        <v>510400</v>
      </c>
      <c r="G15428" s="53">
        <f t="array" ref="G15428">SUM(IF(A15428=A$5:A15428,IF(C15428=C$5:C15428,1,0),0))</f>
        <v>32</v>
      </c>
    </row>
    <row r="15429" spans="1:7" x14ac:dyDescent="0.25">
      <c r="A15429" s="52">
        <v>2020</v>
      </c>
      <c r="B15429" s="53" t="str">
        <f t="shared" si="482"/>
        <v>2020_VA33</v>
      </c>
      <c r="C15429" t="s">
        <v>300</v>
      </c>
      <c r="D15429" t="s">
        <v>455</v>
      </c>
      <c r="E15429" s="53" t="str">
        <f t="shared" si="481"/>
        <v>2020_VAFRANKLIN</v>
      </c>
      <c r="F15429">
        <v>510400</v>
      </c>
      <c r="G15429" s="53">
        <f t="array" ref="G15429">SUM(IF(A15429=A$5:A15429,IF(C15429=C$5:C15429,1,0),0))</f>
        <v>33</v>
      </c>
    </row>
    <row r="15430" spans="1:7" x14ac:dyDescent="0.25">
      <c r="A15430" s="52">
        <v>2020</v>
      </c>
      <c r="B15430" s="53" t="str">
        <f t="shared" si="482"/>
        <v>2020_VA34</v>
      </c>
      <c r="C15430" t="s">
        <v>300</v>
      </c>
      <c r="D15430" t="s">
        <v>229</v>
      </c>
      <c r="E15430" s="53" t="str">
        <f t="shared" ref="E15430:E15493" si="483">A15430&amp;"_"&amp;C15430&amp;D15430</f>
        <v>2020_VAFREDERICK</v>
      </c>
      <c r="F15430">
        <v>510400</v>
      </c>
      <c r="G15430" s="53">
        <f t="array" ref="G15430">SUM(IF(A15430=A$5:A15430,IF(C15430=C$5:C15430,1,0),0))</f>
        <v>34</v>
      </c>
    </row>
    <row r="15431" spans="1:7" x14ac:dyDescent="0.25">
      <c r="A15431" s="52">
        <v>2020</v>
      </c>
      <c r="B15431" s="53" t="str">
        <f t="shared" si="482"/>
        <v>2020_VA35</v>
      </c>
      <c r="C15431" t="s">
        <v>300</v>
      </c>
      <c r="D15431" t="s">
        <v>1732</v>
      </c>
      <c r="E15431" s="53" t="str">
        <f t="shared" si="483"/>
        <v>2020_VAGILES</v>
      </c>
      <c r="F15431">
        <v>510400</v>
      </c>
      <c r="G15431" s="53">
        <f t="array" ref="G15431">SUM(IF(A15431=A$5:A15431,IF(C15431=C$5:C15431,1,0),0))</f>
        <v>35</v>
      </c>
    </row>
    <row r="15432" spans="1:7" x14ac:dyDescent="0.25">
      <c r="A15432" s="52">
        <v>2020</v>
      </c>
      <c r="B15432" s="53" t="str">
        <f t="shared" si="482"/>
        <v>2020_VA36</v>
      </c>
      <c r="C15432" t="s">
        <v>300</v>
      </c>
      <c r="D15432" t="s">
        <v>315</v>
      </c>
      <c r="E15432" s="53" t="str">
        <f t="shared" si="483"/>
        <v>2020_VAGLOUCESTER</v>
      </c>
      <c r="F15432">
        <v>510400</v>
      </c>
      <c r="G15432" s="53">
        <f t="array" ref="G15432">SUM(IF(A15432=A$5:A15432,IF(C15432=C$5:C15432,1,0),0))</f>
        <v>36</v>
      </c>
    </row>
    <row r="15433" spans="1:7" x14ac:dyDescent="0.25">
      <c r="A15433" s="52">
        <v>2020</v>
      </c>
      <c r="B15433" s="53" t="str">
        <f t="shared" si="482"/>
        <v>2020_VA37</v>
      </c>
      <c r="C15433" t="s">
        <v>300</v>
      </c>
      <c r="D15433" t="s">
        <v>316</v>
      </c>
      <c r="E15433" s="53" t="str">
        <f t="shared" si="483"/>
        <v>2020_VAGOOCHLAND</v>
      </c>
      <c r="F15433">
        <v>535900</v>
      </c>
      <c r="G15433" s="53">
        <f t="array" ref="G15433">SUM(IF(A15433=A$5:A15433,IF(C15433=C$5:C15433,1,0),0))</f>
        <v>37</v>
      </c>
    </row>
    <row r="15434" spans="1:7" x14ac:dyDescent="0.25">
      <c r="A15434" s="52">
        <v>2020</v>
      </c>
      <c r="B15434" s="53" t="str">
        <f t="shared" si="482"/>
        <v>2020_VA38</v>
      </c>
      <c r="C15434" t="s">
        <v>300</v>
      </c>
      <c r="D15434" t="s">
        <v>1023</v>
      </c>
      <c r="E15434" s="53" t="str">
        <f t="shared" si="483"/>
        <v>2020_VAGRAYSON</v>
      </c>
      <c r="F15434">
        <v>510400</v>
      </c>
      <c r="G15434" s="53">
        <f t="array" ref="G15434">SUM(IF(A15434=A$5:A15434,IF(C15434=C$5:C15434,1,0),0))</f>
        <v>38</v>
      </c>
    </row>
    <row r="15435" spans="1:7" x14ac:dyDescent="0.25">
      <c r="A15435" s="52">
        <v>2020</v>
      </c>
      <c r="B15435" s="53" t="str">
        <f t="shared" si="482"/>
        <v>2020_VA39</v>
      </c>
      <c r="C15435" t="s">
        <v>300</v>
      </c>
      <c r="D15435" t="s">
        <v>212</v>
      </c>
      <c r="E15435" s="53" t="str">
        <f t="shared" si="483"/>
        <v>2020_VAGREENE</v>
      </c>
      <c r="F15435">
        <v>510400</v>
      </c>
      <c r="G15435" s="53">
        <f t="array" ref="G15435">SUM(IF(A15435=A$5:A15435,IF(C15435=C$5:C15435,1,0),0))</f>
        <v>39</v>
      </c>
    </row>
    <row r="15436" spans="1:7" x14ac:dyDescent="0.25">
      <c r="A15436" s="52">
        <v>2020</v>
      </c>
      <c r="B15436" s="53" t="str">
        <f t="shared" si="482"/>
        <v>2020_VA40</v>
      </c>
      <c r="C15436" t="s">
        <v>300</v>
      </c>
      <c r="D15436" t="s">
        <v>1932</v>
      </c>
      <c r="E15436" s="53" t="str">
        <f t="shared" si="483"/>
        <v>2020_VAGREENSVILLE</v>
      </c>
      <c r="F15436">
        <v>510400</v>
      </c>
      <c r="G15436" s="53">
        <f t="array" ref="G15436">SUM(IF(A15436=A$5:A15436,IF(C15436=C$5:C15436,1,0),0))</f>
        <v>40</v>
      </c>
    </row>
    <row r="15437" spans="1:7" x14ac:dyDescent="0.25">
      <c r="A15437" s="52">
        <v>2020</v>
      </c>
      <c r="B15437" s="53" t="str">
        <f t="shared" si="482"/>
        <v>2020_VA41</v>
      </c>
      <c r="C15437" t="s">
        <v>300</v>
      </c>
      <c r="D15437" t="s">
        <v>1481</v>
      </c>
      <c r="E15437" s="53" t="str">
        <f t="shared" si="483"/>
        <v>2020_VAHALIFAX</v>
      </c>
      <c r="F15437">
        <v>510400</v>
      </c>
      <c r="G15437" s="53">
        <f t="array" ref="G15437">SUM(IF(A15437=A$5:A15437,IF(C15437=C$5:C15437,1,0),0))</f>
        <v>41</v>
      </c>
    </row>
    <row r="15438" spans="1:7" x14ac:dyDescent="0.25">
      <c r="A15438" s="52">
        <v>2020</v>
      </c>
      <c r="B15438" s="53" t="str">
        <f t="shared" si="482"/>
        <v>2020_VA42</v>
      </c>
      <c r="C15438" t="s">
        <v>300</v>
      </c>
      <c r="D15438" t="s">
        <v>317</v>
      </c>
      <c r="E15438" s="53" t="str">
        <f t="shared" si="483"/>
        <v>2020_VAHANOVER</v>
      </c>
      <c r="F15438">
        <v>535900</v>
      </c>
      <c r="G15438" s="53">
        <f t="array" ref="G15438">SUM(IF(A15438=A$5:A15438,IF(C15438=C$5:C15438,1,0),0))</f>
        <v>42</v>
      </c>
    </row>
    <row r="15439" spans="1:7" x14ac:dyDescent="0.25">
      <c r="A15439" s="52">
        <v>2020</v>
      </c>
      <c r="B15439" s="53" t="str">
        <f t="shared" si="482"/>
        <v>2020_VA43</v>
      </c>
      <c r="C15439" t="s">
        <v>300</v>
      </c>
      <c r="D15439" t="s">
        <v>318</v>
      </c>
      <c r="E15439" s="53" t="str">
        <f t="shared" si="483"/>
        <v>2020_VAHENRICO</v>
      </c>
      <c r="F15439">
        <v>535900</v>
      </c>
      <c r="G15439" s="53">
        <f t="array" ref="G15439">SUM(IF(A15439=A$5:A15439,IF(C15439=C$5:C15439,1,0),0))</f>
        <v>43</v>
      </c>
    </row>
    <row r="15440" spans="1:7" x14ac:dyDescent="0.25">
      <c r="A15440" s="52">
        <v>2020</v>
      </c>
      <c r="B15440" s="53" t="str">
        <f t="shared" si="482"/>
        <v>2020_VA44</v>
      </c>
      <c r="C15440" t="s">
        <v>300</v>
      </c>
      <c r="D15440" t="s">
        <v>458</v>
      </c>
      <c r="E15440" s="53" t="str">
        <f t="shared" si="483"/>
        <v>2020_VAHENRY</v>
      </c>
      <c r="F15440">
        <v>510400</v>
      </c>
      <c r="G15440" s="53">
        <f t="array" ref="G15440">SUM(IF(A15440=A$5:A15440,IF(C15440=C$5:C15440,1,0),0))</f>
        <v>44</v>
      </c>
    </row>
    <row r="15441" spans="1:7" x14ac:dyDescent="0.25">
      <c r="A15441" s="52">
        <v>2020</v>
      </c>
      <c r="B15441" s="53" t="str">
        <f t="shared" si="482"/>
        <v>2020_VA45</v>
      </c>
      <c r="C15441" t="s">
        <v>300</v>
      </c>
      <c r="D15441" t="s">
        <v>1557</v>
      </c>
      <c r="E15441" s="53" t="str">
        <f t="shared" si="483"/>
        <v>2020_VAHIGHLAND</v>
      </c>
      <c r="F15441">
        <v>510400</v>
      </c>
      <c r="G15441" s="53">
        <f t="array" ref="G15441">SUM(IF(A15441=A$5:A15441,IF(C15441=C$5:C15441,1,0),0))</f>
        <v>45</v>
      </c>
    </row>
    <row r="15442" spans="1:7" x14ac:dyDescent="0.25">
      <c r="A15442" s="52">
        <v>2020</v>
      </c>
      <c r="B15442" s="53" t="str">
        <f t="shared" si="482"/>
        <v>2020_VA46</v>
      </c>
      <c r="C15442" t="s">
        <v>300</v>
      </c>
      <c r="D15442" t="s">
        <v>319</v>
      </c>
      <c r="E15442" s="53" t="str">
        <f t="shared" si="483"/>
        <v>2020_VAISLE OF WIGHT</v>
      </c>
      <c r="F15442">
        <v>510400</v>
      </c>
      <c r="G15442" s="53">
        <f t="array" ref="G15442">SUM(IF(A15442=A$5:A15442,IF(C15442=C$5:C15442,1,0),0))</f>
        <v>46</v>
      </c>
    </row>
    <row r="15443" spans="1:7" x14ac:dyDescent="0.25">
      <c r="A15443" s="52">
        <v>2020</v>
      </c>
      <c r="B15443" s="53" t="str">
        <f t="shared" si="482"/>
        <v>2020_VA47</v>
      </c>
      <c r="C15443" t="s">
        <v>300</v>
      </c>
      <c r="D15443" t="s">
        <v>320</v>
      </c>
      <c r="E15443" s="53" t="str">
        <f t="shared" si="483"/>
        <v>2020_VAJAMES CITY</v>
      </c>
      <c r="F15443">
        <v>510400</v>
      </c>
      <c r="G15443" s="53">
        <f t="array" ref="G15443">SUM(IF(A15443=A$5:A15443,IF(C15443=C$5:C15443,1,0),0))</f>
        <v>47</v>
      </c>
    </row>
    <row r="15444" spans="1:7" x14ac:dyDescent="0.25">
      <c r="A15444" s="52">
        <v>2020</v>
      </c>
      <c r="B15444" s="53" t="str">
        <f t="shared" si="482"/>
        <v>2020_VA48</v>
      </c>
      <c r="C15444" t="s">
        <v>300</v>
      </c>
      <c r="D15444" t="s">
        <v>321</v>
      </c>
      <c r="E15444" s="53" t="str">
        <f t="shared" si="483"/>
        <v>2020_VAKING AND QUEEN</v>
      </c>
      <c r="F15444">
        <v>535900</v>
      </c>
      <c r="G15444" s="53">
        <f t="array" ref="G15444">SUM(IF(A15444=A$5:A15444,IF(C15444=C$5:C15444,1,0),0))</f>
        <v>48</v>
      </c>
    </row>
    <row r="15445" spans="1:7" x14ac:dyDescent="0.25">
      <c r="A15445" s="52">
        <v>2020</v>
      </c>
      <c r="B15445" s="53" t="str">
        <f t="shared" si="482"/>
        <v>2020_VA49</v>
      </c>
      <c r="C15445" t="s">
        <v>300</v>
      </c>
      <c r="D15445" t="s">
        <v>1933</v>
      </c>
      <c r="E15445" s="53" t="str">
        <f t="shared" si="483"/>
        <v>2020_VAKING GEORGE</v>
      </c>
      <c r="F15445">
        <v>510400</v>
      </c>
      <c r="G15445" s="53">
        <f t="array" ref="G15445">SUM(IF(A15445=A$5:A15445,IF(C15445=C$5:C15445,1,0),0))</f>
        <v>49</v>
      </c>
    </row>
    <row r="15446" spans="1:7" x14ac:dyDescent="0.25">
      <c r="A15446" s="52">
        <v>2020</v>
      </c>
      <c r="B15446" s="53" t="str">
        <f t="shared" si="482"/>
        <v>2020_VA50</v>
      </c>
      <c r="C15446" t="s">
        <v>300</v>
      </c>
      <c r="D15446" t="s">
        <v>322</v>
      </c>
      <c r="E15446" s="53" t="str">
        <f t="shared" si="483"/>
        <v>2020_VAKING WILLIAM</v>
      </c>
      <c r="F15446">
        <v>535900</v>
      </c>
      <c r="G15446" s="53">
        <f t="array" ref="G15446">SUM(IF(A15446=A$5:A15446,IF(C15446=C$5:C15446,1,0),0))</f>
        <v>50</v>
      </c>
    </row>
    <row r="15447" spans="1:7" x14ac:dyDescent="0.25">
      <c r="A15447" s="52">
        <v>2020</v>
      </c>
      <c r="B15447" s="53" t="str">
        <f t="shared" si="482"/>
        <v>2020_VA51</v>
      </c>
      <c r="C15447" t="s">
        <v>300</v>
      </c>
      <c r="D15447" t="s">
        <v>323</v>
      </c>
      <c r="E15447" s="53" t="str">
        <f t="shared" si="483"/>
        <v>2020_VALANCASTER</v>
      </c>
      <c r="F15447">
        <v>510400</v>
      </c>
      <c r="G15447" s="53">
        <f t="array" ref="G15447">SUM(IF(A15447=A$5:A15447,IF(C15447=C$5:C15447,1,0),0))</f>
        <v>51</v>
      </c>
    </row>
    <row r="15448" spans="1:7" x14ac:dyDescent="0.25">
      <c r="A15448" s="52">
        <v>2020</v>
      </c>
      <c r="B15448" s="53" t="str">
        <f t="shared" si="482"/>
        <v>2020_VA52</v>
      </c>
      <c r="C15448" t="s">
        <v>300</v>
      </c>
      <c r="D15448" t="s">
        <v>464</v>
      </c>
      <c r="E15448" s="53" t="str">
        <f t="shared" si="483"/>
        <v>2020_VALEE</v>
      </c>
      <c r="F15448">
        <v>510400</v>
      </c>
      <c r="G15448" s="53">
        <f t="array" ref="G15448">SUM(IF(A15448=A$5:A15448,IF(C15448=C$5:C15448,1,0),0))</f>
        <v>52</v>
      </c>
    </row>
    <row r="15449" spans="1:7" x14ac:dyDescent="0.25">
      <c r="A15449" s="52">
        <v>2020</v>
      </c>
      <c r="B15449" s="53" t="str">
        <f t="shared" si="482"/>
        <v>2020_VA53</v>
      </c>
      <c r="C15449" t="s">
        <v>300</v>
      </c>
      <c r="D15449" t="s">
        <v>324</v>
      </c>
      <c r="E15449" s="53" t="str">
        <f t="shared" si="483"/>
        <v>2020_VALOUDOUN</v>
      </c>
      <c r="F15449">
        <v>765600</v>
      </c>
      <c r="G15449" s="53">
        <f t="array" ref="G15449">SUM(IF(A15449=A$5:A15449,IF(C15449=C$5:C15449,1,0),0))</f>
        <v>53</v>
      </c>
    </row>
    <row r="15450" spans="1:7" x14ac:dyDescent="0.25">
      <c r="A15450" s="52">
        <v>2020</v>
      </c>
      <c r="B15450" s="53" t="str">
        <f t="shared" si="482"/>
        <v>2020_VA54</v>
      </c>
      <c r="C15450" t="s">
        <v>300</v>
      </c>
      <c r="D15450" t="s">
        <v>325</v>
      </c>
      <c r="E15450" s="53" t="str">
        <f t="shared" si="483"/>
        <v>2020_VALOUISA</v>
      </c>
      <c r="F15450">
        <v>535900</v>
      </c>
      <c r="G15450" s="53">
        <f t="array" ref="G15450">SUM(IF(A15450=A$5:A15450,IF(C15450=C$5:C15450,1,0),0))</f>
        <v>54</v>
      </c>
    </row>
    <row r="15451" spans="1:7" x14ac:dyDescent="0.25">
      <c r="A15451" s="52">
        <v>2020</v>
      </c>
      <c r="B15451" s="53" t="str">
        <f t="shared" si="482"/>
        <v>2020_VA55</v>
      </c>
      <c r="C15451" t="s">
        <v>300</v>
      </c>
      <c r="D15451" t="s">
        <v>1934</v>
      </c>
      <c r="E15451" s="53" t="str">
        <f t="shared" si="483"/>
        <v>2020_VALUNENBURG</v>
      </c>
      <c r="F15451">
        <v>510400</v>
      </c>
      <c r="G15451" s="53">
        <f t="array" ref="G15451">SUM(IF(A15451=A$5:A15451,IF(C15451=C$5:C15451,1,0),0))</f>
        <v>55</v>
      </c>
    </row>
    <row r="15452" spans="1:7" x14ac:dyDescent="0.25">
      <c r="A15452" s="52">
        <v>2020</v>
      </c>
      <c r="B15452" s="53" t="str">
        <f t="shared" si="482"/>
        <v>2020_VA56</v>
      </c>
      <c r="C15452" t="s">
        <v>300</v>
      </c>
      <c r="D15452" t="s">
        <v>467</v>
      </c>
      <c r="E15452" s="53" t="str">
        <f t="shared" si="483"/>
        <v>2020_VAMADISON</v>
      </c>
      <c r="F15452">
        <v>765600</v>
      </c>
      <c r="G15452" s="53">
        <f t="array" ref="G15452">SUM(IF(A15452=A$5:A15452,IF(C15452=C$5:C15452,1,0),0))</f>
        <v>56</v>
      </c>
    </row>
    <row r="15453" spans="1:7" x14ac:dyDescent="0.25">
      <c r="A15453" s="52">
        <v>2020</v>
      </c>
      <c r="B15453" s="53" t="str">
        <f t="shared" si="482"/>
        <v>2020_VA57</v>
      </c>
      <c r="C15453" t="s">
        <v>300</v>
      </c>
      <c r="D15453" t="s">
        <v>326</v>
      </c>
      <c r="E15453" s="53" t="str">
        <f t="shared" si="483"/>
        <v>2020_VAMATHEWS</v>
      </c>
      <c r="F15453">
        <v>510400</v>
      </c>
      <c r="G15453" s="53">
        <f t="array" ref="G15453">SUM(IF(A15453=A$5:A15453,IF(C15453=C$5:C15453,1,0),0))</f>
        <v>57</v>
      </c>
    </row>
    <row r="15454" spans="1:7" x14ac:dyDescent="0.25">
      <c r="A15454" s="52">
        <v>2020</v>
      </c>
      <c r="B15454" s="53" t="str">
        <f t="shared" si="482"/>
        <v>2020_VA58</v>
      </c>
      <c r="C15454" t="s">
        <v>300</v>
      </c>
      <c r="D15454" t="s">
        <v>1490</v>
      </c>
      <c r="E15454" s="53" t="str">
        <f t="shared" si="483"/>
        <v>2020_VAMECKLENBURG</v>
      </c>
      <c r="F15454">
        <v>510400</v>
      </c>
      <c r="G15454" s="53">
        <f t="array" ref="G15454">SUM(IF(A15454=A$5:A15454,IF(C15454=C$5:C15454,1,0),0))</f>
        <v>58</v>
      </c>
    </row>
    <row r="15455" spans="1:7" x14ac:dyDescent="0.25">
      <c r="A15455" s="52">
        <v>2020</v>
      </c>
      <c r="B15455" s="53" t="str">
        <f t="shared" si="482"/>
        <v>2020_VA59</v>
      </c>
      <c r="C15455" t="s">
        <v>300</v>
      </c>
      <c r="D15455" t="s">
        <v>240</v>
      </c>
      <c r="E15455" s="53" t="str">
        <f t="shared" si="483"/>
        <v>2020_VAMIDDLESEX</v>
      </c>
      <c r="F15455">
        <v>510400</v>
      </c>
      <c r="G15455" s="53">
        <f t="array" ref="G15455">SUM(IF(A15455=A$5:A15455,IF(C15455=C$5:C15455,1,0),0))</f>
        <v>59</v>
      </c>
    </row>
    <row r="15456" spans="1:7" x14ac:dyDescent="0.25">
      <c r="A15456" s="52">
        <v>2020</v>
      </c>
      <c r="B15456" s="53" t="str">
        <f t="shared" si="482"/>
        <v>2020_VA60</v>
      </c>
      <c r="C15456" t="s">
        <v>300</v>
      </c>
      <c r="D15456" t="s">
        <v>232</v>
      </c>
      <c r="E15456" s="53" t="str">
        <f t="shared" si="483"/>
        <v>2020_VAMONTGOMERY</v>
      </c>
      <c r="F15456">
        <v>510400</v>
      </c>
      <c r="G15456" s="53">
        <f t="array" ref="G15456">SUM(IF(A15456=A$5:A15456,IF(C15456=C$5:C15456,1,0),0))</f>
        <v>60</v>
      </c>
    </row>
    <row r="15457" spans="1:7" x14ac:dyDescent="0.25">
      <c r="A15457" s="52">
        <v>2020</v>
      </c>
      <c r="B15457" s="53" t="str">
        <f t="shared" si="482"/>
        <v>2020_VA61</v>
      </c>
      <c r="C15457" t="s">
        <v>300</v>
      </c>
      <c r="D15457" t="s">
        <v>327</v>
      </c>
      <c r="E15457" s="53" t="str">
        <f t="shared" si="483"/>
        <v>2020_VANELSON</v>
      </c>
      <c r="F15457">
        <v>510400</v>
      </c>
      <c r="G15457" s="53">
        <f t="array" ref="G15457">SUM(IF(A15457=A$5:A15457,IF(C15457=C$5:C15457,1,0),0))</f>
        <v>61</v>
      </c>
    </row>
    <row r="15458" spans="1:7" x14ac:dyDescent="0.25">
      <c r="A15458" s="52">
        <v>2020</v>
      </c>
      <c r="B15458" s="53" t="str">
        <f t="shared" ref="B15458:B15521" si="484">A15458&amp;"_"&amp;C15458&amp;G15458</f>
        <v>2020_VA62</v>
      </c>
      <c r="C15458" t="s">
        <v>300</v>
      </c>
      <c r="D15458" t="s">
        <v>328</v>
      </c>
      <c r="E15458" s="53" t="str">
        <f t="shared" si="483"/>
        <v>2020_VANEW KENT</v>
      </c>
      <c r="F15458">
        <v>535900</v>
      </c>
      <c r="G15458" s="53">
        <f t="array" ref="G15458">SUM(IF(A15458=A$5:A15458,IF(C15458=C$5:C15458,1,0),0))</f>
        <v>62</v>
      </c>
    </row>
    <row r="15459" spans="1:7" x14ac:dyDescent="0.25">
      <c r="A15459" s="52">
        <v>2020</v>
      </c>
      <c r="B15459" s="53" t="str">
        <f t="shared" si="484"/>
        <v>2020_VA63</v>
      </c>
      <c r="C15459" t="s">
        <v>300</v>
      </c>
      <c r="D15459" t="s">
        <v>1494</v>
      </c>
      <c r="E15459" s="53" t="str">
        <f t="shared" si="483"/>
        <v>2020_VANORTHAMPTON</v>
      </c>
      <c r="F15459">
        <v>510400</v>
      </c>
      <c r="G15459" s="53">
        <f t="array" ref="G15459">SUM(IF(A15459=A$5:A15459,IF(C15459=C$5:C15459,1,0),0))</f>
        <v>63</v>
      </c>
    </row>
    <row r="15460" spans="1:7" x14ac:dyDescent="0.25">
      <c r="A15460" s="52">
        <v>2020</v>
      </c>
      <c r="B15460" s="53" t="str">
        <f t="shared" si="484"/>
        <v>2020_VA64</v>
      </c>
      <c r="C15460" t="s">
        <v>300</v>
      </c>
      <c r="D15460" t="s">
        <v>1657</v>
      </c>
      <c r="E15460" s="53" t="str">
        <f t="shared" si="483"/>
        <v>2020_VANORTHUMBERLAND</v>
      </c>
      <c r="F15460">
        <v>510400</v>
      </c>
      <c r="G15460" s="53">
        <f t="array" ref="G15460">SUM(IF(A15460=A$5:A15460,IF(C15460=C$5:C15460,1,0),0))</f>
        <v>64</v>
      </c>
    </row>
    <row r="15461" spans="1:7" x14ac:dyDescent="0.25">
      <c r="A15461" s="52">
        <v>2020</v>
      </c>
      <c r="B15461" s="53" t="str">
        <f t="shared" si="484"/>
        <v>2020_VA65</v>
      </c>
      <c r="C15461" t="s">
        <v>300</v>
      </c>
      <c r="D15461" t="s">
        <v>1935</v>
      </c>
      <c r="E15461" s="53" t="str">
        <f t="shared" si="483"/>
        <v>2020_VANOTTOWAY</v>
      </c>
      <c r="F15461">
        <v>510400</v>
      </c>
      <c r="G15461" s="53">
        <f t="array" ref="G15461">SUM(IF(A15461=A$5:A15461,IF(C15461=C$5:C15461,1,0),0))</f>
        <v>65</v>
      </c>
    </row>
    <row r="15462" spans="1:7" x14ac:dyDescent="0.25">
      <c r="A15462" s="52">
        <v>2020</v>
      </c>
      <c r="B15462" s="53" t="str">
        <f t="shared" si="484"/>
        <v>2020_VA66</v>
      </c>
      <c r="C15462" t="s">
        <v>300</v>
      </c>
      <c r="D15462" t="s">
        <v>169</v>
      </c>
      <c r="E15462" s="53" t="str">
        <f t="shared" si="483"/>
        <v>2020_VAORANGE</v>
      </c>
      <c r="F15462">
        <v>510400</v>
      </c>
      <c r="G15462" s="53">
        <f t="array" ref="G15462">SUM(IF(A15462=A$5:A15462,IF(C15462=C$5:C15462,1,0),0))</f>
        <v>66</v>
      </c>
    </row>
    <row r="15463" spans="1:7" x14ac:dyDescent="0.25">
      <c r="A15463" s="52">
        <v>2020</v>
      </c>
      <c r="B15463" s="53" t="str">
        <f t="shared" si="484"/>
        <v>2020_VA67</v>
      </c>
      <c r="C15463" t="s">
        <v>300</v>
      </c>
      <c r="D15463" t="s">
        <v>925</v>
      </c>
      <c r="E15463" s="53" t="str">
        <f t="shared" si="483"/>
        <v>2020_VAPAGE</v>
      </c>
      <c r="F15463">
        <v>510400</v>
      </c>
      <c r="G15463" s="53">
        <f t="array" ref="G15463">SUM(IF(A15463=A$5:A15463,IF(C15463=C$5:C15463,1,0),0))</f>
        <v>67</v>
      </c>
    </row>
    <row r="15464" spans="1:7" x14ac:dyDescent="0.25">
      <c r="A15464" s="52">
        <v>2020</v>
      </c>
      <c r="B15464" s="53" t="str">
        <f t="shared" si="484"/>
        <v>2020_VA68</v>
      </c>
      <c r="C15464" t="s">
        <v>300</v>
      </c>
      <c r="D15464" t="s">
        <v>1936</v>
      </c>
      <c r="E15464" s="53" t="str">
        <f t="shared" si="483"/>
        <v>2020_VAPATRICK</v>
      </c>
      <c r="F15464">
        <v>510400</v>
      </c>
      <c r="G15464" s="53">
        <f t="array" ref="G15464">SUM(IF(A15464=A$5:A15464,IF(C15464=C$5:C15464,1,0),0))</f>
        <v>68</v>
      </c>
    </row>
    <row r="15465" spans="1:7" x14ac:dyDescent="0.25">
      <c r="A15465" s="52">
        <v>2020</v>
      </c>
      <c r="B15465" s="53" t="str">
        <f t="shared" si="484"/>
        <v>2020_VA69</v>
      </c>
      <c r="C15465" t="s">
        <v>300</v>
      </c>
      <c r="D15465" t="s">
        <v>1937</v>
      </c>
      <c r="E15465" s="53" t="str">
        <f t="shared" si="483"/>
        <v>2020_VAPITTSYLVANIA</v>
      </c>
      <c r="F15465">
        <v>510400</v>
      </c>
      <c r="G15465" s="53">
        <f t="array" ref="G15465">SUM(IF(A15465=A$5:A15465,IF(C15465=C$5:C15465,1,0),0))</f>
        <v>69</v>
      </c>
    </row>
    <row r="15466" spans="1:7" x14ac:dyDescent="0.25">
      <c r="A15466" s="52">
        <v>2020</v>
      </c>
      <c r="B15466" s="53" t="str">
        <f t="shared" si="484"/>
        <v>2020_VA70</v>
      </c>
      <c r="C15466" t="s">
        <v>300</v>
      </c>
      <c r="D15466" t="s">
        <v>329</v>
      </c>
      <c r="E15466" s="53" t="str">
        <f t="shared" si="483"/>
        <v>2020_VAPOWHATAN</v>
      </c>
      <c r="F15466">
        <v>535900</v>
      </c>
      <c r="G15466" s="53">
        <f t="array" ref="G15466">SUM(IF(A15466=A$5:A15466,IF(C15466=C$5:C15466,1,0),0))</f>
        <v>70</v>
      </c>
    </row>
    <row r="15467" spans="1:7" x14ac:dyDescent="0.25">
      <c r="A15467" s="52">
        <v>2020</v>
      </c>
      <c r="B15467" s="53" t="str">
        <f t="shared" si="484"/>
        <v>2020_VA71</v>
      </c>
      <c r="C15467" t="s">
        <v>300</v>
      </c>
      <c r="D15467" t="s">
        <v>1938</v>
      </c>
      <c r="E15467" s="53" t="str">
        <f t="shared" si="483"/>
        <v>2020_VAPRINCE EDWARD</v>
      </c>
      <c r="F15467">
        <v>510400</v>
      </c>
      <c r="G15467" s="53">
        <f t="array" ref="G15467">SUM(IF(A15467=A$5:A15467,IF(C15467=C$5:C15467,1,0),0))</f>
        <v>71</v>
      </c>
    </row>
    <row r="15468" spans="1:7" x14ac:dyDescent="0.25">
      <c r="A15468" s="52">
        <v>2020</v>
      </c>
      <c r="B15468" s="53" t="str">
        <f t="shared" si="484"/>
        <v>2020_VA72</v>
      </c>
      <c r="C15468" t="s">
        <v>300</v>
      </c>
      <c r="D15468" t="s">
        <v>330</v>
      </c>
      <c r="E15468" s="53" t="str">
        <f t="shared" si="483"/>
        <v>2020_VAPRINCE GEORGE</v>
      </c>
      <c r="F15468">
        <v>535900</v>
      </c>
      <c r="G15468" s="53">
        <f t="array" ref="G15468">SUM(IF(A15468=A$5:A15468,IF(C15468=C$5:C15468,1,0),0))</f>
        <v>72</v>
      </c>
    </row>
    <row r="15469" spans="1:7" x14ac:dyDescent="0.25">
      <c r="A15469" s="52">
        <v>2020</v>
      </c>
      <c r="B15469" s="53" t="str">
        <f t="shared" si="484"/>
        <v>2020_VA73</v>
      </c>
      <c r="C15469" t="s">
        <v>300</v>
      </c>
      <c r="D15469" t="s">
        <v>331</v>
      </c>
      <c r="E15469" s="53" t="str">
        <f t="shared" si="483"/>
        <v>2020_VAPRINCE WILLIAM</v>
      </c>
      <c r="F15469">
        <v>765600</v>
      </c>
      <c r="G15469" s="53">
        <f t="array" ref="G15469">SUM(IF(A15469=A$5:A15469,IF(C15469=C$5:C15469,1,0),0))</f>
        <v>73</v>
      </c>
    </row>
    <row r="15470" spans="1:7" x14ac:dyDescent="0.25">
      <c r="A15470" s="52">
        <v>2020</v>
      </c>
      <c r="B15470" s="53" t="str">
        <f t="shared" si="484"/>
        <v>2020_VA74</v>
      </c>
      <c r="C15470" t="s">
        <v>300</v>
      </c>
      <c r="D15470" t="s">
        <v>538</v>
      </c>
      <c r="E15470" s="53" t="str">
        <f t="shared" si="483"/>
        <v>2020_VAPULASKI</v>
      </c>
      <c r="F15470">
        <v>510400</v>
      </c>
      <c r="G15470" s="53">
        <f t="array" ref="G15470">SUM(IF(A15470=A$5:A15470,IF(C15470=C$5:C15470,1,0),0))</f>
        <v>74</v>
      </c>
    </row>
    <row r="15471" spans="1:7" x14ac:dyDescent="0.25">
      <c r="A15471" s="52">
        <v>2020</v>
      </c>
      <c r="B15471" s="53" t="str">
        <f t="shared" si="484"/>
        <v>2020_VA75</v>
      </c>
      <c r="C15471" t="s">
        <v>300</v>
      </c>
      <c r="D15471" t="s">
        <v>332</v>
      </c>
      <c r="E15471" s="53" t="str">
        <f t="shared" si="483"/>
        <v>2020_VARAPPAHANNOCK</v>
      </c>
      <c r="F15471">
        <v>765600</v>
      </c>
      <c r="G15471" s="53">
        <f t="array" ref="G15471">SUM(IF(A15471=A$5:A15471,IF(C15471=C$5:C15471,1,0),0))</f>
        <v>75</v>
      </c>
    </row>
    <row r="15472" spans="1:7" x14ac:dyDescent="0.25">
      <c r="A15472" s="52">
        <v>2020</v>
      </c>
      <c r="B15472" s="53" t="str">
        <f t="shared" si="484"/>
        <v>2020_VA76</v>
      </c>
      <c r="C15472" t="s">
        <v>300</v>
      </c>
      <c r="D15472" t="s">
        <v>266</v>
      </c>
      <c r="E15472" s="53" t="str">
        <f t="shared" si="483"/>
        <v>2020_VARICHMOND</v>
      </c>
      <c r="F15472">
        <v>510400</v>
      </c>
      <c r="G15472" s="53">
        <f t="array" ref="G15472">SUM(IF(A15472=A$5:A15472,IF(C15472=C$5:C15472,1,0),0))</f>
        <v>76</v>
      </c>
    </row>
    <row r="15473" spans="1:7" x14ac:dyDescent="0.25">
      <c r="A15473" s="52">
        <v>2020</v>
      </c>
      <c r="B15473" s="53" t="str">
        <f t="shared" si="484"/>
        <v>2020_VA77</v>
      </c>
      <c r="C15473" t="s">
        <v>300</v>
      </c>
      <c r="D15473" t="s">
        <v>1939</v>
      </c>
      <c r="E15473" s="53" t="str">
        <f t="shared" si="483"/>
        <v>2020_VAROANOKE</v>
      </c>
      <c r="F15473">
        <v>510400</v>
      </c>
      <c r="G15473" s="53">
        <f t="array" ref="G15473">SUM(IF(A15473=A$5:A15473,IF(C15473=C$5:C15473,1,0),0))</f>
        <v>77</v>
      </c>
    </row>
    <row r="15474" spans="1:7" x14ac:dyDescent="0.25">
      <c r="A15474" s="52">
        <v>2020</v>
      </c>
      <c r="B15474" s="53" t="str">
        <f t="shared" si="484"/>
        <v>2020_VA78</v>
      </c>
      <c r="C15474" t="s">
        <v>300</v>
      </c>
      <c r="D15474" t="s">
        <v>1940</v>
      </c>
      <c r="E15474" s="53" t="str">
        <f t="shared" si="483"/>
        <v>2020_VAROCKBRIDGE</v>
      </c>
      <c r="F15474">
        <v>510400</v>
      </c>
      <c r="G15474" s="53">
        <f t="array" ref="G15474">SUM(IF(A15474=A$5:A15474,IF(C15474=C$5:C15474,1,0),0))</f>
        <v>78</v>
      </c>
    </row>
    <row r="15475" spans="1:7" x14ac:dyDescent="0.25">
      <c r="A15475" s="52">
        <v>2020</v>
      </c>
      <c r="B15475" s="53" t="str">
        <f t="shared" si="484"/>
        <v>2020_VA79</v>
      </c>
      <c r="C15475" t="s">
        <v>300</v>
      </c>
      <c r="D15475" t="s">
        <v>246</v>
      </c>
      <c r="E15475" s="53" t="str">
        <f t="shared" si="483"/>
        <v>2020_VAROCKINGHAM</v>
      </c>
      <c r="F15475">
        <v>510400</v>
      </c>
      <c r="G15475" s="53">
        <f t="array" ref="G15475">SUM(IF(A15475=A$5:A15475,IF(C15475=C$5:C15475,1,0),0))</f>
        <v>79</v>
      </c>
    </row>
    <row r="15476" spans="1:7" x14ac:dyDescent="0.25">
      <c r="A15476" s="52">
        <v>2020</v>
      </c>
      <c r="B15476" s="53" t="str">
        <f t="shared" si="484"/>
        <v>2020_VA80</v>
      </c>
      <c r="C15476" t="s">
        <v>300</v>
      </c>
      <c r="D15476" t="s">
        <v>476</v>
      </c>
      <c r="E15476" s="53" t="str">
        <f t="shared" si="483"/>
        <v>2020_VARUSSELL</v>
      </c>
      <c r="F15476">
        <v>510400</v>
      </c>
      <c r="G15476" s="53">
        <f t="array" ref="G15476">SUM(IF(A15476=A$5:A15476,IF(C15476=C$5:C15476,1,0),0))</f>
        <v>80</v>
      </c>
    </row>
    <row r="15477" spans="1:7" x14ac:dyDescent="0.25">
      <c r="A15477" s="52">
        <v>2020</v>
      </c>
      <c r="B15477" s="53" t="str">
        <f t="shared" si="484"/>
        <v>2020_VA81</v>
      </c>
      <c r="C15477" t="s">
        <v>300</v>
      </c>
      <c r="D15477" t="s">
        <v>541</v>
      </c>
      <c r="E15477" s="53" t="str">
        <f t="shared" si="483"/>
        <v>2020_VASCOTT</v>
      </c>
      <c r="F15477">
        <v>510400</v>
      </c>
      <c r="G15477" s="53">
        <f t="array" ref="G15477">SUM(IF(A15477=A$5:A15477,IF(C15477=C$5:C15477,1,0),0))</f>
        <v>81</v>
      </c>
    </row>
    <row r="15478" spans="1:7" x14ac:dyDescent="0.25">
      <c r="A15478" s="52">
        <v>2020</v>
      </c>
      <c r="B15478" s="53" t="str">
        <f t="shared" si="484"/>
        <v>2020_VA82</v>
      </c>
      <c r="C15478" t="s">
        <v>300</v>
      </c>
      <c r="D15478" t="s">
        <v>1941</v>
      </c>
      <c r="E15478" s="53" t="str">
        <f t="shared" si="483"/>
        <v>2020_VASHENANDOAH</v>
      </c>
      <c r="F15478">
        <v>510400</v>
      </c>
      <c r="G15478" s="53">
        <f t="array" ref="G15478">SUM(IF(A15478=A$5:A15478,IF(C15478=C$5:C15478,1,0),0))</f>
        <v>82</v>
      </c>
    </row>
    <row r="15479" spans="1:7" x14ac:dyDescent="0.25">
      <c r="A15479" s="52">
        <v>2020</v>
      </c>
      <c r="B15479" s="53" t="str">
        <f t="shared" si="484"/>
        <v>2020_VA83</v>
      </c>
      <c r="C15479" t="s">
        <v>300</v>
      </c>
      <c r="D15479" t="s">
        <v>1942</v>
      </c>
      <c r="E15479" s="53" t="str">
        <f t="shared" si="483"/>
        <v>2020_VASMYTH</v>
      </c>
      <c r="F15479">
        <v>510400</v>
      </c>
      <c r="G15479" s="53">
        <f t="array" ref="G15479">SUM(IF(A15479=A$5:A15479,IF(C15479=C$5:C15479,1,0),0))</f>
        <v>83</v>
      </c>
    </row>
    <row r="15480" spans="1:7" x14ac:dyDescent="0.25">
      <c r="A15480" s="52">
        <v>2020</v>
      </c>
      <c r="B15480" s="53" t="str">
        <f t="shared" si="484"/>
        <v>2020_VA84</v>
      </c>
      <c r="C15480" t="s">
        <v>300</v>
      </c>
      <c r="D15480" t="s">
        <v>1943</v>
      </c>
      <c r="E15480" s="53" t="str">
        <f t="shared" si="483"/>
        <v>2020_VASOUTHAMPTON</v>
      </c>
      <c r="F15480">
        <v>510400</v>
      </c>
      <c r="G15480" s="53">
        <f t="array" ref="G15480">SUM(IF(A15480=A$5:A15480,IF(C15480=C$5:C15480,1,0),0))</f>
        <v>84</v>
      </c>
    </row>
    <row r="15481" spans="1:7" x14ac:dyDescent="0.25">
      <c r="A15481" s="52">
        <v>2020</v>
      </c>
      <c r="B15481" s="53" t="str">
        <f t="shared" si="484"/>
        <v>2020_VA85</v>
      </c>
      <c r="C15481" t="s">
        <v>300</v>
      </c>
      <c r="D15481" t="s">
        <v>333</v>
      </c>
      <c r="E15481" s="53" t="str">
        <f t="shared" si="483"/>
        <v>2020_VASPOTSYLVANIA</v>
      </c>
      <c r="F15481">
        <v>765600</v>
      </c>
      <c r="G15481" s="53">
        <f t="array" ref="G15481">SUM(IF(A15481=A$5:A15481,IF(C15481=C$5:C15481,1,0),0))</f>
        <v>85</v>
      </c>
    </row>
    <row r="15482" spans="1:7" x14ac:dyDescent="0.25">
      <c r="A15482" s="52">
        <v>2020</v>
      </c>
      <c r="B15482" s="53" t="str">
        <f t="shared" si="484"/>
        <v>2020_VA86</v>
      </c>
      <c r="C15482" t="s">
        <v>300</v>
      </c>
      <c r="D15482" t="s">
        <v>334</v>
      </c>
      <c r="E15482" s="53" t="str">
        <f t="shared" si="483"/>
        <v>2020_VASTAFFORD</v>
      </c>
      <c r="F15482">
        <v>765600</v>
      </c>
      <c r="G15482" s="53">
        <f t="array" ref="G15482">SUM(IF(A15482=A$5:A15482,IF(C15482=C$5:C15482,1,0),0))</f>
        <v>86</v>
      </c>
    </row>
    <row r="15483" spans="1:7" x14ac:dyDescent="0.25">
      <c r="A15483" s="52">
        <v>2020</v>
      </c>
      <c r="B15483" s="53" t="str">
        <f t="shared" si="484"/>
        <v>2020_VA87</v>
      </c>
      <c r="C15483" t="s">
        <v>300</v>
      </c>
      <c r="D15483" t="s">
        <v>335</v>
      </c>
      <c r="E15483" s="53" t="str">
        <f t="shared" si="483"/>
        <v>2020_VASURRY</v>
      </c>
      <c r="F15483">
        <v>510400</v>
      </c>
      <c r="G15483" s="53">
        <f t="array" ref="G15483">SUM(IF(A15483=A$5:A15483,IF(C15483=C$5:C15483,1,0),0))</f>
        <v>87</v>
      </c>
    </row>
    <row r="15484" spans="1:7" x14ac:dyDescent="0.25">
      <c r="A15484" s="52">
        <v>2020</v>
      </c>
      <c r="B15484" s="53" t="str">
        <f t="shared" si="484"/>
        <v>2020_VA88</v>
      </c>
      <c r="C15484" t="s">
        <v>300</v>
      </c>
      <c r="D15484" t="s">
        <v>257</v>
      </c>
      <c r="E15484" s="53" t="str">
        <f t="shared" si="483"/>
        <v>2020_VASUSSEX</v>
      </c>
      <c r="F15484">
        <v>535900</v>
      </c>
      <c r="G15484" s="53">
        <f t="array" ref="G15484">SUM(IF(A15484=A$5:A15484,IF(C15484=C$5:C15484,1,0),0))</f>
        <v>88</v>
      </c>
    </row>
    <row r="15485" spans="1:7" x14ac:dyDescent="0.25">
      <c r="A15485" s="52">
        <v>2020</v>
      </c>
      <c r="B15485" s="53" t="str">
        <f t="shared" si="484"/>
        <v>2020_VA89</v>
      </c>
      <c r="C15485" t="s">
        <v>300</v>
      </c>
      <c r="D15485" t="s">
        <v>851</v>
      </c>
      <c r="E15485" s="53" t="str">
        <f t="shared" si="483"/>
        <v>2020_VATAZEWELL</v>
      </c>
      <c r="F15485">
        <v>510400</v>
      </c>
      <c r="G15485" s="53">
        <f t="array" ref="G15485">SUM(IF(A15485=A$5:A15485,IF(C15485=C$5:C15485,1,0),0))</f>
        <v>89</v>
      </c>
    </row>
    <row r="15486" spans="1:7" x14ac:dyDescent="0.25">
      <c r="A15486" s="52">
        <v>2020</v>
      </c>
      <c r="B15486" s="53" t="str">
        <f t="shared" si="484"/>
        <v>2020_VA90</v>
      </c>
      <c r="C15486" t="s">
        <v>300</v>
      </c>
      <c r="D15486" t="s">
        <v>336</v>
      </c>
      <c r="E15486" s="53" t="str">
        <f t="shared" si="483"/>
        <v>2020_VAWARREN</v>
      </c>
      <c r="F15486">
        <v>765600</v>
      </c>
      <c r="G15486" s="53">
        <f t="array" ref="G15486">SUM(IF(A15486=A$5:A15486,IF(C15486=C$5:C15486,1,0),0))</f>
        <v>90</v>
      </c>
    </row>
    <row r="15487" spans="1:7" x14ac:dyDescent="0.25">
      <c r="A15487" s="52">
        <v>2020</v>
      </c>
      <c r="B15487" s="53" t="str">
        <f t="shared" si="484"/>
        <v>2020_VA91</v>
      </c>
      <c r="C15487" t="s">
        <v>300</v>
      </c>
      <c r="D15487" t="s">
        <v>125</v>
      </c>
      <c r="E15487" s="53" t="str">
        <f t="shared" si="483"/>
        <v>2020_VAWASHINGTON</v>
      </c>
      <c r="F15487">
        <v>510400</v>
      </c>
      <c r="G15487" s="53">
        <f t="array" ref="G15487">SUM(IF(A15487=A$5:A15487,IF(C15487=C$5:C15487,1,0),0))</f>
        <v>91</v>
      </c>
    </row>
    <row r="15488" spans="1:7" x14ac:dyDescent="0.25">
      <c r="A15488" s="52">
        <v>2020</v>
      </c>
      <c r="B15488" s="53" t="str">
        <f t="shared" si="484"/>
        <v>2020_VA92</v>
      </c>
      <c r="C15488" t="s">
        <v>300</v>
      </c>
      <c r="D15488" t="s">
        <v>1664</v>
      </c>
      <c r="E15488" s="53" t="str">
        <f t="shared" si="483"/>
        <v>2020_VAWESTMORELAND</v>
      </c>
      <c r="F15488">
        <v>510400</v>
      </c>
      <c r="G15488" s="53">
        <f t="array" ref="G15488">SUM(IF(A15488=A$5:A15488,IF(C15488=C$5:C15488,1,0),0))</f>
        <v>92</v>
      </c>
    </row>
    <row r="15489" spans="1:7" x14ac:dyDescent="0.25">
      <c r="A15489" s="52">
        <v>2020</v>
      </c>
      <c r="B15489" s="53" t="str">
        <f t="shared" si="484"/>
        <v>2020_VA93</v>
      </c>
      <c r="C15489" t="s">
        <v>300</v>
      </c>
      <c r="D15489" t="s">
        <v>1899</v>
      </c>
      <c r="E15489" s="53" t="str">
        <f t="shared" si="483"/>
        <v>2020_VAWISE</v>
      </c>
      <c r="F15489">
        <v>510400</v>
      </c>
      <c r="G15489" s="53">
        <f t="array" ref="G15489">SUM(IF(A15489=A$5:A15489,IF(C15489=C$5:C15489,1,0),0))</f>
        <v>93</v>
      </c>
    </row>
    <row r="15490" spans="1:7" x14ac:dyDescent="0.25">
      <c r="A15490" s="52">
        <v>2020</v>
      </c>
      <c r="B15490" s="53" t="str">
        <f t="shared" si="484"/>
        <v>2020_VA94</v>
      </c>
      <c r="C15490" t="s">
        <v>300</v>
      </c>
      <c r="D15490" t="s">
        <v>1944</v>
      </c>
      <c r="E15490" s="53" t="str">
        <f t="shared" si="483"/>
        <v>2020_VAWYTHE</v>
      </c>
      <c r="F15490">
        <v>510400</v>
      </c>
      <c r="G15490" s="53">
        <f t="array" ref="G15490">SUM(IF(A15490=A$5:A15490,IF(C15490=C$5:C15490,1,0),0))</f>
        <v>94</v>
      </c>
    </row>
    <row r="15491" spans="1:7" x14ac:dyDescent="0.25">
      <c r="A15491" s="52">
        <v>2020</v>
      </c>
      <c r="B15491" s="53" t="str">
        <f t="shared" si="484"/>
        <v>2020_VA95</v>
      </c>
      <c r="C15491" t="s">
        <v>300</v>
      </c>
      <c r="D15491" t="s">
        <v>337</v>
      </c>
      <c r="E15491" s="53" t="str">
        <f t="shared" si="483"/>
        <v>2020_VAYORK</v>
      </c>
      <c r="F15491">
        <v>510400</v>
      </c>
      <c r="G15491" s="53">
        <f t="array" ref="G15491">SUM(IF(A15491=A$5:A15491,IF(C15491=C$5:C15491,1,0),0))</f>
        <v>95</v>
      </c>
    </row>
    <row r="15492" spans="1:7" x14ac:dyDescent="0.25">
      <c r="A15492" s="52">
        <v>2020</v>
      </c>
      <c r="B15492" s="53" t="str">
        <f t="shared" si="484"/>
        <v>2020_VA96</v>
      </c>
      <c r="C15492" t="s">
        <v>300</v>
      </c>
      <c r="D15492" t="s">
        <v>2164</v>
      </c>
      <c r="E15492" s="53" t="str">
        <f t="shared" si="483"/>
        <v>2020_VAALEXANDRIA CITY</v>
      </c>
      <c r="F15492">
        <v>765600</v>
      </c>
      <c r="G15492" s="53">
        <f t="array" ref="G15492">SUM(IF(A15492=A$5:A15492,IF(C15492=C$5:C15492,1,0),0))</f>
        <v>96</v>
      </c>
    </row>
    <row r="15493" spans="1:7" x14ac:dyDescent="0.25">
      <c r="A15493" s="52">
        <v>2020</v>
      </c>
      <c r="B15493" s="53" t="str">
        <f t="shared" si="484"/>
        <v>2020_VA97</v>
      </c>
      <c r="C15493" t="s">
        <v>300</v>
      </c>
      <c r="D15493" t="s">
        <v>2165</v>
      </c>
      <c r="E15493" s="53" t="str">
        <f t="shared" si="483"/>
        <v>2020_VABRISTOL CITY</v>
      </c>
      <c r="F15493">
        <v>510400</v>
      </c>
      <c r="G15493" s="53">
        <f t="array" ref="G15493">SUM(IF(A15493=A$5:A15493,IF(C15493=C$5:C15493,1,0),0))</f>
        <v>97</v>
      </c>
    </row>
    <row r="15494" spans="1:7" x14ac:dyDescent="0.25">
      <c r="A15494" s="52">
        <v>2020</v>
      </c>
      <c r="B15494" s="53" t="str">
        <f t="shared" si="484"/>
        <v>2020_VA98</v>
      </c>
      <c r="C15494" t="s">
        <v>300</v>
      </c>
      <c r="D15494" t="s">
        <v>2166</v>
      </c>
      <c r="E15494" s="53" t="str">
        <f t="shared" ref="E15494:E15557" si="485">A15494&amp;"_"&amp;C15494&amp;D15494</f>
        <v>2020_VABUENA VISTA CITY</v>
      </c>
      <c r="F15494">
        <v>510400</v>
      </c>
      <c r="G15494" s="53">
        <f t="array" ref="G15494">SUM(IF(A15494=A$5:A15494,IF(C15494=C$5:C15494,1,0),0))</f>
        <v>98</v>
      </c>
    </row>
    <row r="15495" spans="1:7" x14ac:dyDescent="0.25">
      <c r="A15495" s="52">
        <v>2020</v>
      </c>
      <c r="B15495" s="53" t="str">
        <f t="shared" si="484"/>
        <v>2020_VA99</v>
      </c>
      <c r="C15495" t="s">
        <v>300</v>
      </c>
      <c r="D15495" t="s">
        <v>2167</v>
      </c>
      <c r="E15495" s="53" t="str">
        <f t="shared" si="485"/>
        <v>2020_VACHARLOTTESVILLE CITY</v>
      </c>
      <c r="F15495">
        <v>510400</v>
      </c>
      <c r="G15495" s="53">
        <f t="array" ref="G15495">SUM(IF(A15495=A$5:A15495,IF(C15495=C$5:C15495,1,0),0))</f>
        <v>99</v>
      </c>
    </row>
    <row r="15496" spans="1:7" x14ac:dyDescent="0.25">
      <c r="A15496" s="52">
        <v>2020</v>
      </c>
      <c r="B15496" s="53" t="str">
        <f t="shared" si="484"/>
        <v>2020_VA100</v>
      </c>
      <c r="C15496" t="s">
        <v>300</v>
      </c>
      <c r="D15496" t="s">
        <v>2168</v>
      </c>
      <c r="E15496" s="53" t="str">
        <f t="shared" si="485"/>
        <v>2020_VACHESAPEAKE CITY</v>
      </c>
      <c r="F15496">
        <v>510400</v>
      </c>
      <c r="G15496" s="53">
        <f t="array" ref="G15496">SUM(IF(A15496=A$5:A15496,IF(C15496=C$5:C15496,1,0),0))</f>
        <v>100</v>
      </c>
    </row>
    <row r="15497" spans="1:7" x14ac:dyDescent="0.25">
      <c r="A15497" s="52">
        <v>2020</v>
      </c>
      <c r="B15497" s="53" t="str">
        <f t="shared" si="484"/>
        <v>2020_VA101</v>
      </c>
      <c r="C15497" t="s">
        <v>300</v>
      </c>
      <c r="D15497" t="s">
        <v>2169</v>
      </c>
      <c r="E15497" s="53" t="str">
        <f t="shared" si="485"/>
        <v>2020_VACOLONIAL HEIGHTS CITY</v>
      </c>
      <c r="F15497">
        <v>535900</v>
      </c>
      <c r="G15497" s="53">
        <f t="array" ref="G15497">SUM(IF(A15497=A$5:A15497,IF(C15497=C$5:C15497,1,0),0))</f>
        <v>101</v>
      </c>
    </row>
    <row r="15498" spans="1:7" x14ac:dyDescent="0.25">
      <c r="A15498" s="52">
        <v>2020</v>
      </c>
      <c r="B15498" s="53" t="str">
        <f t="shared" si="484"/>
        <v>2020_VA102</v>
      </c>
      <c r="C15498" t="s">
        <v>300</v>
      </c>
      <c r="D15498" t="s">
        <v>2170</v>
      </c>
      <c r="E15498" s="53" t="str">
        <f t="shared" si="485"/>
        <v>2020_VACOVINGTON CITY</v>
      </c>
      <c r="F15498">
        <v>510400</v>
      </c>
      <c r="G15498" s="53">
        <f t="array" ref="G15498">SUM(IF(A15498=A$5:A15498,IF(C15498=C$5:C15498,1,0),0))</f>
        <v>102</v>
      </c>
    </row>
    <row r="15499" spans="1:7" x14ac:dyDescent="0.25">
      <c r="A15499" s="52">
        <v>2020</v>
      </c>
      <c r="B15499" s="53" t="str">
        <f t="shared" si="484"/>
        <v>2020_VA103</v>
      </c>
      <c r="C15499" t="s">
        <v>300</v>
      </c>
      <c r="D15499" t="s">
        <v>2171</v>
      </c>
      <c r="E15499" s="53" t="str">
        <f t="shared" si="485"/>
        <v>2020_VADANVILLE CITY</v>
      </c>
      <c r="F15499">
        <v>510400</v>
      </c>
      <c r="G15499" s="53">
        <f t="array" ref="G15499">SUM(IF(A15499=A$5:A15499,IF(C15499=C$5:C15499,1,0),0))</f>
        <v>103</v>
      </c>
    </row>
    <row r="15500" spans="1:7" x14ac:dyDescent="0.25">
      <c r="A15500" s="52">
        <v>2020</v>
      </c>
      <c r="B15500" s="53" t="str">
        <f t="shared" si="484"/>
        <v>2020_VA104</v>
      </c>
      <c r="C15500" t="s">
        <v>300</v>
      </c>
      <c r="D15500" t="s">
        <v>2172</v>
      </c>
      <c r="E15500" s="53" t="str">
        <f t="shared" si="485"/>
        <v>2020_VAEMPORIA CITY</v>
      </c>
      <c r="F15500">
        <v>510400</v>
      </c>
      <c r="G15500" s="53">
        <f t="array" ref="G15500">SUM(IF(A15500=A$5:A15500,IF(C15500=C$5:C15500,1,0),0))</f>
        <v>104</v>
      </c>
    </row>
    <row r="15501" spans="1:7" x14ac:dyDescent="0.25">
      <c r="A15501" s="52">
        <v>2020</v>
      </c>
      <c r="B15501" s="53" t="str">
        <f t="shared" si="484"/>
        <v>2020_VA105</v>
      </c>
      <c r="C15501" t="s">
        <v>300</v>
      </c>
      <c r="D15501" t="s">
        <v>2173</v>
      </c>
      <c r="E15501" s="53" t="str">
        <f t="shared" si="485"/>
        <v>2020_VAFAIRFAX CITY</v>
      </c>
      <c r="F15501">
        <v>765600</v>
      </c>
      <c r="G15501" s="53">
        <f t="array" ref="G15501">SUM(IF(A15501=A$5:A15501,IF(C15501=C$5:C15501,1,0),0))</f>
        <v>105</v>
      </c>
    </row>
    <row r="15502" spans="1:7" x14ac:dyDescent="0.25">
      <c r="A15502" s="52">
        <v>2020</v>
      </c>
      <c r="B15502" s="53" t="str">
        <f t="shared" si="484"/>
        <v>2020_VA106</v>
      </c>
      <c r="C15502" t="s">
        <v>300</v>
      </c>
      <c r="D15502" t="s">
        <v>2174</v>
      </c>
      <c r="E15502" s="53" t="str">
        <f t="shared" si="485"/>
        <v>2020_VAFALLS CHURCH CITY</v>
      </c>
      <c r="F15502">
        <v>765600</v>
      </c>
      <c r="G15502" s="53">
        <f t="array" ref="G15502">SUM(IF(A15502=A$5:A15502,IF(C15502=C$5:C15502,1,0),0))</f>
        <v>106</v>
      </c>
    </row>
    <row r="15503" spans="1:7" x14ac:dyDescent="0.25">
      <c r="A15503" s="52">
        <v>2020</v>
      </c>
      <c r="B15503" s="53" t="str">
        <f t="shared" si="484"/>
        <v>2020_VA107</v>
      </c>
      <c r="C15503" t="s">
        <v>300</v>
      </c>
      <c r="D15503" t="s">
        <v>2175</v>
      </c>
      <c r="E15503" s="53" t="str">
        <f t="shared" si="485"/>
        <v>2020_VAFRANKLIN CITY</v>
      </c>
      <c r="F15503">
        <v>510400</v>
      </c>
      <c r="G15503" s="53">
        <f t="array" ref="G15503">SUM(IF(A15503=A$5:A15503,IF(C15503=C$5:C15503,1,0),0))</f>
        <v>107</v>
      </c>
    </row>
    <row r="15504" spans="1:7" x14ac:dyDescent="0.25">
      <c r="A15504" s="52">
        <v>2020</v>
      </c>
      <c r="B15504" s="53" t="str">
        <f t="shared" si="484"/>
        <v>2020_VA108</v>
      </c>
      <c r="C15504" t="s">
        <v>300</v>
      </c>
      <c r="D15504" t="s">
        <v>2176</v>
      </c>
      <c r="E15504" s="53" t="str">
        <f t="shared" si="485"/>
        <v>2020_VAFREDERICKSBURG CITY</v>
      </c>
      <c r="F15504">
        <v>765600</v>
      </c>
      <c r="G15504" s="53">
        <f t="array" ref="G15504">SUM(IF(A15504=A$5:A15504,IF(C15504=C$5:C15504,1,0),0))</f>
        <v>108</v>
      </c>
    </row>
    <row r="15505" spans="1:7" x14ac:dyDescent="0.25">
      <c r="A15505" s="52">
        <v>2020</v>
      </c>
      <c r="B15505" s="53" t="str">
        <f t="shared" si="484"/>
        <v>2020_VA109</v>
      </c>
      <c r="C15505" t="s">
        <v>300</v>
      </c>
      <c r="D15505" t="s">
        <v>2177</v>
      </c>
      <c r="E15505" s="53" t="str">
        <f t="shared" si="485"/>
        <v>2020_VAGALAX CITY</v>
      </c>
      <c r="F15505">
        <v>510400</v>
      </c>
      <c r="G15505" s="53">
        <f t="array" ref="G15505">SUM(IF(A15505=A$5:A15505,IF(C15505=C$5:C15505,1,0),0))</f>
        <v>109</v>
      </c>
    </row>
    <row r="15506" spans="1:7" x14ac:dyDescent="0.25">
      <c r="A15506" s="52">
        <v>2020</v>
      </c>
      <c r="B15506" s="53" t="str">
        <f t="shared" si="484"/>
        <v>2020_VA110</v>
      </c>
      <c r="C15506" t="s">
        <v>300</v>
      </c>
      <c r="D15506" t="s">
        <v>2178</v>
      </c>
      <c r="E15506" s="53" t="str">
        <f t="shared" si="485"/>
        <v>2020_VAHAMPTON CITY</v>
      </c>
      <c r="F15506">
        <v>510400</v>
      </c>
      <c r="G15506" s="53">
        <f t="array" ref="G15506">SUM(IF(A15506=A$5:A15506,IF(C15506=C$5:C15506,1,0),0))</f>
        <v>110</v>
      </c>
    </row>
    <row r="15507" spans="1:7" x14ac:dyDescent="0.25">
      <c r="A15507" s="52">
        <v>2020</v>
      </c>
      <c r="B15507" s="53" t="str">
        <f t="shared" si="484"/>
        <v>2020_VA111</v>
      </c>
      <c r="C15507" t="s">
        <v>300</v>
      </c>
      <c r="D15507" t="s">
        <v>2179</v>
      </c>
      <c r="E15507" s="53" t="str">
        <f t="shared" si="485"/>
        <v>2020_VAHARRISONBURG CITY</v>
      </c>
      <c r="F15507">
        <v>510400</v>
      </c>
      <c r="G15507" s="53">
        <f t="array" ref="G15507">SUM(IF(A15507=A$5:A15507,IF(C15507=C$5:C15507,1,0),0))</f>
        <v>111</v>
      </c>
    </row>
    <row r="15508" spans="1:7" x14ac:dyDescent="0.25">
      <c r="A15508" s="52">
        <v>2020</v>
      </c>
      <c r="B15508" s="53" t="str">
        <f t="shared" si="484"/>
        <v>2020_VA112</v>
      </c>
      <c r="C15508" t="s">
        <v>300</v>
      </c>
      <c r="D15508" t="s">
        <v>2180</v>
      </c>
      <c r="E15508" s="53" t="str">
        <f t="shared" si="485"/>
        <v>2020_VAHOPEWELL CITY</v>
      </c>
      <c r="F15508">
        <v>535900</v>
      </c>
      <c r="G15508" s="53">
        <f t="array" ref="G15508">SUM(IF(A15508=A$5:A15508,IF(C15508=C$5:C15508,1,0),0))</f>
        <v>112</v>
      </c>
    </row>
    <row r="15509" spans="1:7" x14ac:dyDescent="0.25">
      <c r="A15509" s="52">
        <v>2020</v>
      </c>
      <c r="B15509" s="53" t="str">
        <f t="shared" si="484"/>
        <v>2020_VA113</v>
      </c>
      <c r="C15509" t="s">
        <v>300</v>
      </c>
      <c r="D15509" t="s">
        <v>2181</v>
      </c>
      <c r="E15509" s="53" t="str">
        <f t="shared" si="485"/>
        <v>2020_VALEXINGTON CITY</v>
      </c>
      <c r="F15509">
        <v>510400</v>
      </c>
      <c r="G15509" s="53">
        <f t="array" ref="G15509">SUM(IF(A15509=A$5:A15509,IF(C15509=C$5:C15509,1,0),0))</f>
        <v>113</v>
      </c>
    </row>
    <row r="15510" spans="1:7" x14ac:dyDescent="0.25">
      <c r="A15510" s="52">
        <v>2020</v>
      </c>
      <c r="B15510" s="53" t="str">
        <f t="shared" si="484"/>
        <v>2020_VA114</v>
      </c>
      <c r="C15510" t="s">
        <v>300</v>
      </c>
      <c r="D15510" t="s">
        <v>2182</v>
      </c>
      <c r="E15510" s="53" t="str">
        <f t="shared" si="485"/>
        <v>2020_VALYNCHBURG CITY</v>
      </c>
      <c r="F15510">
        <v>510400</v>
      </c>
      <c r="G15510" s="53">
        <f t="array" ref="G15510">SUM(IF(A15510=A$5:A15510,IF(C15510=C$5:C15510,1,0),0))</f>
        <v>114</v>
      </c>
    </row>
    <row r="15511" spans="1:7" x14ac:dyDescent="0.25">
      <c r="A15511" s="52">
        <v>2020</v>
      </c>
      <c r="B15511" s="53" t="str">
        <f t="shared" si="484"/>
        <v>2020_VA115</v>
      </c>
      <c r="C15511" t="s">
        <v>300</v>
      </c>
      <c r="D15511" t="s">
        <v>2183</v>
      </c>
      <c r="E15511" s="53" t="str">
        <f t="shared" si="485"/>
        <v>2020_VAMANASSAS CITY</v>
      </c>
      <c r="F15511">
        <v>765600</v>
      </c>
      <c r="G15511" s="53">
        <f t="array" ref="G15511">SUM(IF(A15511=A$5:A15511,IF(C15511=C$5:C15511,1,0),0))</f>
        <v>115</v>
      </c>
    </row>
    <row r="15512" spans="1:7" x14ac:dyDescent="0.25">
      <c r="A15512" s="52">
        <v>2020</v>
      </c>
      <c r="B15512" s="53" t="str">
        <f t="shared" si="484"/>
        <v>2020_VA116</v>
      </c>
      <c r="C15512" t="s">
        <v>300</v>
      </c>
      <c r="D15512" t="s">
        <v>2184</v>
      </c>
      <c r="E15512" s="53" t="str">
        <f t="shared" si="485"/>
        <v>2020_VAMANASSAS PARK CITY</v>
      </c>
      <c r="F15512">
        <v>765600</v>
      </c>
      <c r="G15512" s="53">
        <f t="array" ref="G15512">SUM(IF(A15512=A$5:A15512,IF(C15512=C$5:C15512,1,0),0))</f>
        <v>116</v>
      </c>
    </row>
    <row r="15513" spans="1:7" x14ac:dyDescent="0.25">
      <c r="A15513" s="52">
        <v>2020</v>
      </c>
      <c r="B15513" s="53" t="str">
        <f t="shared" si="484"/>
        <v>2020_VA117</v>
      </c>
      <c r="C15513" t="s">
        <v>300</v>
      </c>
      <c r="D15513" t="s">
        <v>2185</v>
      </c>
      <c r="E15513" s="53" t="str">
        <f t="shared" si="485"/>
        <v>2020_VAMARTINSVILLE CITY</v>
      </c>
      <c r="F15513">
        <v>510400</v>
      </c>
      <c r="G15513" s="53">
        <f t="array" ref="G15513">SUM(IF(A15513=A$5:A15513,IF(C15513=C$5:C15513,1,0),0))</f>
        <v>117</v>
      </c>
    </row>
    <row r="15514" spans="1:7" x14ac:dyDescent="0.25">
      <c r="A15514" s="52">
        <v>2020</v>
      </c>
      <c r="B15514" s="53" t="str">
        <f t="shared" si="484"/>
        <v>2020_VA118</v>
      </c>
      <c r="C15514" t="s">
        <v>300</v>
      </c>
      <c r="D15514" t="s">
        <v>2186</v>
      </c>
      <c r="E15514" s="53" t="str">
        <f t="shared" si="485"/>
        <v>2020_VANEWPORT NEWS CITY</v>
      </c>
      <c r="F15514">
        <v>510400</v>
      </c>
      <c r="G15514" s="53">
        <f t="array" ref="G15514">SUM(IF(A15514=A$5:A15514,IF(C15514=C$5:C15514,1,0),0))</f>
        <v>118</v>
      </c>
    </row>
    <row r="15515" spans="1:7" x14ac:dyDescent="0.25">
      <c r="A15515" s="52">
        <v>2020</v>
      </c>
      <c r="B15515" s="53" t="str">
        <f t="shared" si="484"/>
        <v>2020_VA119</v>
      </c>
      <c r="C15515" t="s">
        <v>300</v>
      </c>
      <c r="D15515" t="s">
        <v>2187</v>
      </c>
      <c r="E15515" s="53" t="str">
        <f t="shared" si="485"/>
        <v>2020_VANORFOLK CITY</v>
      </c>
      <c r="F15515">
        <v>510400</v>
      </c>
      <c r="G15515" s="53">
        <f t="array" ref="G15515">SUM(IF(A15515=A$5:A15515,IF(C15515=C$5:C15515,1,0),0))</f>
        <v>119</v>
      </c>
    </row>
    <row r="15516" spans="1:7" x14ac:dyDescent="0.25">
      <c r="A15516" s="52">
        <v>2020</v>
      </c>
      <c r="B15516" s="53" t="str">
        <f t="shared" si="484"/>
        <v>2020_VA120</v>
      </c>
      <c r="C15516" t="s">
        <v>300</v>
      </c>
      <c r="D15516" t="s">
        <v>2188</v>
      </c>
      <c r="E15516" s="53" t="str">
        <f t="shared" si="485"/>
        <v>2020_VANORTON CITY</v>
      </c>
      <c r="F15516">
        <v>510400</v>
      </c>
      <c r="G15516" s="53">
        <f t="array" ref="G15516">SUM(IF(A15516=A$5:A15516,IF(C15516=C$5:C15516,1,0),0))</f>
        <v>120</v>
      </c>
    </row>
    <row r="15517" spans="1:7" x14ac:dyDescent="0.25">
      <c r="A15517" s="52">
        <v>2020</v>
      </c>
      <c r="B15517" s="53" t="str">
        <f t="shared" si="484"/>
        <v>2020_VA121</v>
      </c>
      <c r="C15517" t="s">
        <v>300</v>
      </c>
      <c r="D15517" t="s">
        <v>2189</v>
      </c>
      <c r="E15517" s="53" t="str">
        <f t="shared" si="485"/>
        <v>2020_VAPETERSBURG CITY</v>
      </c>
      <c r="F15517">
        <v>535900</v>
      </c>
      <c r="G15517" s="53">
        <f t="array" ref="G15517">SUM(IF(A15517=A$5:A15517,IF(C15517=C$5:C15517,1,0),0))</f>
        <v>121</v>
      </c>
    </row>
    <row r="15518" spans="1:7" x14ac:dyDescent="0.25">
      <c r="A15518" s="52">
        <v>2020</v>
      </c>
      <c r="B15518" s="53" t="str">
        <f t="shared" si="484"/>
        <v>2020_VA122</v>
      </c>
      <c r="C15518" t="s">
        <v>300</v>
      </c>
      <c r="D15518" t="s">
        <v>2190</v>
      </c>
      <c r="E15518" s="53" t="str">
        <f t="shared" si="485"/>
        <v>2020_VAPOQUOSON CITY</v>
      </c>
      <c r="F15518">
        <v>510400</v>
      </c>
      <c r="G15518" s="53">
        <f t="array" ref="G15518">SUM(IF(A15518=A$5:A15518,IF(C15518=C$5:C15518,1,0),0))</f>
        <v>122</v>
      </c>
    </row>
    <row r="15519" spans="1:7" x14ac:dyDescent="0.25">
      <c r="A15519" s="52">
        <v>2020</v>
      </c>
      <c r="B15519" s="53" t="str">
        <f t="shared" si="484"/>
        <v>2020_VA123</v>
      </c>
      <c r="C15519" t="s">
        <v>300</v>
      </c>
      <c r="D15519" t="s">
        <v>2191</v>
      </c>
      <c r="E15519" s="53" t="str">
        <f t="shared" si="485"/>
        <v>2020_VAPORTSMOUTH CITY</v>
      </c>
      <c r="F15519">
        <v>510400</v>
      </c>
      <c r="G15519" s="53">
        <f t="array" ref="G15519">SUM(IF(A15519=A$5:A15519,IF(C15519=C$5:C15519,1,0),0))</f>
        <v>123</v>
      </c>
    </row>
    <row r="15520" spans="1:7" x14ac:dyDescent="0.25">
      <c r="A15520" s="52">
        <v>2020</v>
      </c>
      <c r="B15520" s="53" t="str">
        <f t="shared" si="484"/>
        <v>2020_VA124</v>
      </c>
      <c r="C15520" t="s">
        <v>300</v>
      </c>
      <c r="D15520" t="s">
        <v>2192</v>
      </c>
      <c r="E15520" s="53" t="str">
        <f t="shared" si="485"/>
        <v>2020_VARADFORD CITY</v>
      </c>
      <c r="F15520">
        <v>510400</v>
      </c>
      <c r="G15520" s="53">
        <f t="array" ref="G15520">SUM(IF(A15520=A$5:A15520,IF(C15520=C$5:C15520,1,0),0))</f>
        <v>124</v>
      </c>
    </row>
    <row r="15521" spans="1:7" x14ac:dyDescent="0.25">
      <c r="A15521" s="52">
        <v>2020</v>
      </c>
      <c r="B15521" s="53" t="str">
        <f t="shared" si="484"/>
        <v>2020_VA125</v>
      </c>
      <c r="C15521" t="s">
        <v>300</v>
      </c>
      <c r="D15521" t="s">
        <v>2193</v>
      </c>
      <c r="E15521" s="53" t="str">
        <f t="shared" si="485"/>
        <v>2020_VARICHMOND CITY</v>
      </c>
      <c r="F15521">
        <v>535900</v>
      </c>
      <c r="G15521" s="53">
        <f t="array" ref="G15521">SUM(IF(A15521=A$5:A15521,IF(C15521=C$5:C15521,1,0),0))</f>
        <v>125</v>
      </c>
    </row>
    <row r="15522" spans="1:7" x14ac:dyDescent="0.25">
      <c r="A15522" s="52">
        <v>2020</v>
      </c>
      <c r="B15522" s="53" t="str">
        <f t="shared" ref="B15522:B15585" si="486">A15522&amp;"_"&amp;C15522&amp;G15522</f>
        <v>2020_VA126</v>
      </c>
      <c r="C15522" t="s">
        <v>300</v>
      </c>
      <c r="D15522" t="s">
        <v>2194</v>
      </c>
      <c r="E15522" s="53" t="str">
        <f t="shared" si="485"/>
        <v>2020_VAROANOKE CITY</v>
      </c>
      <c r="F15522">
        <v>510400</v>
      </c>
      <c r="G15522" s="53">
        <f t="array" ref="G15522">SUM(IF(A15522=A$5:A15522,IF(C15522=C$5:C15522,1,0),0))</f>
        <v>126</v>
      </c>
    </row>
    <row r="15523" spans="1:7" x14ac:dyDescent="0.25">
      <c r="A15523" s="52">
        <v>2020</v>
      </c>
      <c r="B15523" s="53" t="str">
        <f t="shared" si="486"/>
        <v>2020_VA127</v>
      </c>
      <c r="C15523" t="s">
        <v>300</v>
      </c>
      <c r="D15523" t="s">
        <v>2195</v>
      </c>
      <c r="E15523" s="53" t="str">
        <f t="shared" si="485"/>
        <v>2020_VASALEM CITY</v>
      </c>
      <c r="F15523">
        <v>510400</v>
      </c>
      <c r="G15523" s="53">
        <f t="array" ref="G15523">SUM(IF(A15523=A$5:A15523,IF(C15523=C$5:C15523,1,0),0))</f>
        <v>127</v>
      </c>
    </row>
    <row r="15524" spans="1:7" x14ac:dyDescent="0.25">
      <c r="A15524" s="52">
        <v>2020</v>
      </c>
      <c r="B15524" s="53" t="str">
        <f t="shared" si="486"/>
        <v>2020_VA128</v>
      </c>
      <c r="C15524" t="s">
        <v>300</v>
      </c>
      <c r="D15524" t="s">
        <v>2196</v>
      </c>
      <c r="E15524" s="53" t="str">
        <f t="shared" si="485"/>
        <v>2020_VASTAUNTON CITY</v>
      </c>
      <c r="F15524">
        <v>510400</v>
      </c>
      <c r="G15524" s="53">
        <f t="array" ref="G15524">SUM(IF(A15524=A$5:A15524,IF(C15524=C$5:C15524,1,0),0))</f>
        <v>128</v>
      </c>
    </row>
    <row r="15525" spans="1:7" x14ac:dyDescent="0.25">
      <c r="A15525" s="52">
        <v>2020</v>
      </c>
      <c r="B15525" s="53" t="str">
        <f t="shared" si="486"/>
        <v>2020_VA129</v>
      </c>
      <c r="C15525" t="s">
        <v>300</v>
      </c>
      <c r="D15525" t="s">
        <v>2197</v>
      </c>
      <c r="E15525" s="53" t="str">
        <f t="shared" si="485"/>
        <v>2020_VASUFFOLK CITY</v>
      </c>
      <c r="F15525">
        <v>510400</v>
      </c>
      <c r="G15525" s="53">
        <f t="array" ref="G15525">SUM(IF(A15525=A$5:A15525,IF(C15525=C$5:C15525,1,0),0))</f>
        <v>129</v>
      </c>
    </row>
    <row r="15526" spans="1:7" x14ac:dyDescent="0.25">
      <c r="A15526" s="52">
        <v>2020</v>
      </c>
      <c r="B15526" s="53" t="str">
        <f t="shared" si="486"/>
        <v>2020_VA130</v>
      </c>
      <c r="C15526" t="s">
        <v>300</v>
      </c>
      <c r="D15526" t="s">
        <v>2198</v>
      </c>
      <c r="E15526" s="53" t="str">
        <f t="shared" si="485"/>
        <v>2020_VAVIRGINIA BEACH CITY</v>
      </c>
      <c r="F15526">
        <v>510400</v>
      </c>
      <c r="G15526" s="53">
        <f t="array" ref="G15526">SUM(IF(A15526=A$5:A15526,IF(C15526=C$5:C15526,1,0),0))</f>
        <v>130</v>
      </c>
    </row>
    <row r="15527" spans="1:7" x14ac:dyDescent="0.25">
      <c r="A15527" s="52">
        <v>2020</v>
      </c>
      <c r="B15527" s="53" t="str">
        <f t="shared" si="486"/>
        <v>2020_VA131</v>
      </c>
      <c r="C15527" t="s">
        <v>300</v>
      </c>
      <c r="D15527" t="s">
        <v>2199</v>
      </c>
      <c r="E15527" s="53" t="str">
        <f t="shared" si="485"/>
        <v>2020_VAWAYNESBORO CITY</v>
      </c>
      <c r="F15527">
        <v>510400</v>
      </c>
      <c r="G15527" s="53">
        <f t="array" ref="G15527">SUM(IF(A15527=A$5:A15527,IF(C15527=C$5:C15527,1,0),0))</f>
        <v>131</v>
      </c>
    </row>
    <row r="15528" spans="1:7" x14ac:dyDescent="0.25">
      <c r="A15528" s="52">
        <v>2020</v>
      </c>
      <c r="B15528" s="53" t="str">
        <f t="shared" si="486"/>
        <v>2020_VA132</v>
      </c>
      <c r="C15528" t="s">
        <v>300</v>
      </c>
      <c r="D15528" t="s">
        <v>2200</v>
      </c>
      <c r="E15528" s="53" t="str">
        <f t="shared" si="485"/>
        <v>2020_VAWILLIAMSBURG CITY</v>
      </c>
      <c r="F15528">
        <v>510400</v>
      </c>
      <c r="G15528" s="53">
        <f t="array" ref="G15528">SUM(IF(A15528=A$5:A15528,IF(C15528=C$5:C15528,1,0),0))</f>
        <v>132</v>
      </c>
    </row>
    <row r="15529" spans="1:7" x14ac:dyDescent="0.25">
      <c r="A15529" s="52">
        <v>2020</v>
      </c>
      <c r="B15529" s="53" t="str">
        <f t="shared" si="486"/>
        <v>2020_VA133</v>
      </c>
      <c r="C15529" t="s">
        <v>300</v>
      </c>
      <c r="D15529" t="s">
        <v>2201</v>
      </c>
      <c r="E15529" s="53" t="str">
        <f t="shared" si="485"/>
        <v>2020_VAWINCHESTER CITY</v>
      </c>
      <c r="F15529">
        <v>510400</v>
      </c>
      <c r="G15529" s="53">
        <f t="array" ref="G15529">SUM(IF(A15529=A$5:A15529,IF(C15529=C$5:C15529,1,0),0))</f>
        <v>133</v>
      </c>
    </row>
    <row r="15530" spans="1:7" x14ac:dyDescent="0.25">
      <c r="A15530" s="52">
        <v>2020</v>
      </c>
      <c r="B15530" s="53" t="str">
        <f t="shared" si="486"/>
        <v>2020_WA1</v>
      </c>
      <c r="C15530" t="s">
        <v>356</v>
      </c>
      <c r="D15530" t="s">
        <v>184</v>
      </c>
      <c r="E15530" s="53" t="str">
        <f t="shared" si="485"/>
        <v>2020_WAADAMS</v>
      </c>
      <c r="F15530">
        <v>510400</v>
      </c>
      <c r="G15530" s="53">
        <f t="array" ref="G15530">SUM(IF(A15530=A$5:A15530,IF(C15530=C$5:C15530,1,0),0))</f>
        <v>1</v>
      </c>
    </row>
    <row r="15531" spans="1:7" x14ac:dyDescent="0.25">
      <c r="A15531" s="52">
        <v>2020</v>
      </c>
      <c r="B15531" s="53" t="str">
        <f t="shared" si="486"/>
        <v>2020_WA2</v>
      </c>
      <c r="C15531" t="s">
        <v>356</v>
      </c>
      <c r="D15531" t="s">
        <v>1958</v>
      </c>
      <c r="E15531" s="53" t="str">
        <f t="shared" si="485"/>
        <v>2020_WAASOTIN</v>
      </c>
      <c r="F15531">
        <v>510400</v>
      </c>
      <c r="G15531" s="53">
        <f t="array" ref="G15531">SUM(IF(A15531=A$5:A15531,IF(C15531=C$5:C15531,1,0),0))</f>
        <v>2</v>
      </c>
    </row>
    <row r="15532" spans="1:7" x14ac:dyDescent="0.25">
      <c r="A15532" s="52">
        <v>2020</v>
      </c>
      <c r="B15532" s="53" t="str">
        <f t="shared" si="486"/>
        <v>2020_WA3</v>
      </c>
      <c r="C15532" t="s">
        <v>356</v>
      </c>
      <c r="D15532" t="s">
        <v>503</v>
      </c>
      <c r="E15532" s="53" t="str">
        <f t="shared" si="485"/>
        <v>2020_WABENTON</v>
      </c>
      <c r="F15532">
        <v>510400</v>
      </c>
      <c r="G15532" s="53">
        <f t="array" ref="G15532">SUM(IF(A15532=A$5:A15532,IF(C15532=C$5:C15532,1,0),0))</f>
        <v>3</v>
      </c>
    </row>
    <row r="15533" spans="1:7" x14ac:dyDescent="0.25">
      <c r="A15533" s="52">
        <v>2020</v>
      </c>
      <c r="B15533" s="53" t="str">
        <f t="shared" si="486"/>
        <v>2020_WA4</v>
      </c>
      <c r="C15533" t="s">
        <v>356</v>
      </c>
      <c r="D15533" t="s">
        <v>1959</v>
      </c>
      <c r="E15533" s="53" t="str">
        <f t="shared" si="485"/>
        <v>2020_WACHELAN</v>
      </c>
      <c r="F15533">
        <v>510400</v>
      </c>
      <c r="G15533" s="53">
        <f t="array" ref="G15533">SUM(IF(A15533=A$5:A15533,IF(C15533=C$5:C15533,1,0),0))</f>
        <v>4</v>
      </c>
    </row>
    <row r="15534" spans="1:7" x14ac:dyDescent="0.25">
      <c r="A15534" s="52">
        <v>2020</v>
      </c>
      <c r="B15534" s="53" t="str">
        <f t="shared" si="486"/>
        <v>2020_WA5</v>
      </c>
      <c r="C15534" t="s">
        <v>356</v>
      </c>
      <c r="D15534" t="s">
        <v>1960</v>
      </c>
      <c r="E15534" s="53" t="str">
        <f t="shared" si="485"/>
        <v>2020_WACLALLAM</v>
      </c>
      <c r="F15534">
        <v>510400</v>
      </c>
      <c r="G15534" s="53">
        <f t="array" ref="G15534">SUM(IF(A15534=A$5:A15534,IF(C15534=C$5:C15534,1,0),0))</f>
        <v>5</v>
      </c>
    </row>
    <row r="15535" spans="1:7" x14ac:dyDescent="0.25">
      <c r="A15535" s="52">
        <v>2020</v>
      </c>
      <c r="B15535" s="53" t="str">
        <f t="shared" si="486"/>
        <v>2020_WA6</v>
      </c>
      <c r="C15535" t="s">
        <v>356</v>
      </c>
      <c r="D15535" t="s">
        <v>507</v>
      </c>
      <c r="E15535" s="53" t="str">
        <f t="shared" si="485"/>
        <v>2020_WACLARK</v>
      </c>
      <c r="F15535">
        <v>510400</v>
      </c>
      <c r="G15535" s="53">
        <f t="array" ref="G15535">SUM(IF(A15535=A$5:A15535,IF(C15535=C$5:C15535,1,0),0))</f>
        <v>6</v>
      </c>
    </row>
    <row r="15536" spans="1:7" x14ac:dyDescent="0.25">
      <c r="A15536" s="52">
        <v>2020</v>
      </c>
      <c r="B15536" s="53" t="str">
        <f t="shared" si="486"/>
        <v>2020_WA7</v>
      </c>
      <c r="C15536" t="s">
        <v>356</v>
      </c>
      <c r="D15536" t="s">
        <v>509</v>
      </c>
      <c r="E15536" s="53" t="str">
        <f t="shared" si="485"/>
        <v>2020_WACOLUMBIA</v>
      </c>
      <c r="F15536">
        <v>510400</v>
      </c>
      <c r="G15536" s="53">
        <f t="array" ref="G15536">SUM(IF(A15536=A$5:A15536,IF(C15536=C$5:C15536,1,0),0))</f>
        <v>7</v>
      </c>
    </row>
    <row r="15537" spans="1:7" x14ac:dyDescent="0.25">
      <c r="A15537" s="52">
        <v>2020</v>
      </c>
      <c r="B15537" s="53" t="str">
        <f t="shared" si="486"/>
        <v>2020_WA8</v>
      </c>
      <c r="C15537" t="s">
        <v>356</v>
      </c>
      <c r="D15537" t="s">
        <v>1961</v>
      </c>
      <c r="E15537" s="53" t="str">
        <f t="shared" si="485"/>
        <v>2020_WACOWLITZ</v>
      </c>
      <c r="F15537">
        <v>510400</v>
      </c>
      <c r="G15537" s="53">
        <f t="array" ref="G15537">SUM(IF(A15537=A$5:A15537,IF(C15537=C$5:C15537,1,0),0))</f>
        <v>8</v>
      </c>
    </row>
    <row r="15538" spans="1:7" x14ac:dyDescent="0.25">
      <c r="A15538" s="52">
        <v>2020</v>
      </c>
      <c r="B15538" s="53" t="str">
        <f t="shared" si="486"/>
        <v>2020_WA9</v>
      </c>
      <c r="C15538" t="s">
        <v>356</v>
      </c>
      <c r="D15538" t="s">
        <v>190</v>
      </c>
      <c r="E15538" s="53" t="str">
        <f t="shared" si="485"/>
        <v>2020_WADOUGLAS</v>
      </c>
      <c r="F15538">
        <v>510400</v>
      </c>
      <c r="G15538" s="53">
        <f t="array" ref="G15538">SUM(IF(A15538=A$5:A15538,IF(C15538=C$5:C15538,1,0),0))</f>
        <v>9</v>
      </c>
    </row>
    <row r="15539" spans="1:7" x14ac:dyDescent="0.25">
      <c r="A15539" s="52">
        <v>2020</v>
      </c>
      <c r="B15539" s="53" t="str">
        <f t="shared" si="486"/>
        <v>2020_WA10</v>
      </c>
      <c r="C15539" t="s">
        <v>356</v>
      </c>
      <c r="D15539" t="s">
        <v>1962</v>
      </c>
      <c r="E15539" s="53" t="str">
        <f t="shared" si="485"/>
        <v>2020_WAFERRY</v>
      </c>
      <c r="F15539">
        <v>510400</v>
      </c>
      <c r="G15539" s="53">
        <f t="array" ref="G15539">SUM(IF(A15539=A$5:A15539,IF(C15539=C$5:C15539,1,0),0))</f>
        <v>10</v>
      </c>
    </row>
    <row r="15540" spans="1:7" x14ac:dyDescent="0.25">
      <c r="A15540" s="52">
        <v>2020</v>
      </c>
      <c r="B15540" s="53" t="str">
        <f t="shared" si="486"/>
        <v>2020_WA11</v>
      </c>
      <c r="C15540" t="s">
        <v>356</v>
      </c>
      <c r="D15540" t="s">
        <v>455</v>
      </c>
      <c r="E15540" s="53" t="str">
        <f t="shared" si="485"/>
        <v>2020_WAFRANKLIN</v>
      </c>
      <c r="F15540">
        <v>510400</v>
      </c>
      <c r="G15540" s="53">
        <f t="array" ref="G15540">SUM(IF(A15540=A$5:A15540,IF(C15540=C$5:C15540,1,0),0))</f>
        <v>11</v>
      </c>
    </row>
    <row r="15541" spans="1:7" x14ac:dyDescent="0.25">
      <c r="A15541" s="52">
        <v>2020</v>
      </c>
      <c r="B15541" s="53" t="str">
        <f t="shared" si="486"/>
        <v>2020_WA12</v>
      </c>
      <c r="C15541" t="s">
        <v>356</v>
      </c>
      <c r="D15541" t="s">
        <v>193</v>
      </c>
      <c r="E15541" s="53" t="str">
        <f t="shared" si="485"/>
        <v>2020_WAGARFIELD</v>
      </c>
      <c r="F15541">
        <v>510400</v>
      </c>
      <c r="G15541" s="53">
        <f t="array" ref="G15541">SUM(IF(A15541=A$5:A15541,IF(C15541=C$5:C15541,1,0),0))</f>
        <v>12</v>
      </c>
    </row>
    <row r="15542" spans="1:7" x14ac:dyDescent="0.25">
      <c r="A15542" s="52">
        <v>2020</v>
      </c>
      <c r="B15542" s="53" t="str">
        <f t="shared" si="486"/>
        <v>2020_WA13</v>
      </c>
      <c r="C15542" t="s">
        <v>356</v>
      </c>
      <c r="D15542" t="s">
        <v>520</v>
      </c>
      <c r="E15542" s="53" t="str">
        <f t="shared" si="485"/>
        <v>2020_WAGRANT</v>
      </c>
      <c r="F15542">
        <v>510400</v>
      </c>
      <c r="G15542" s="53">
        <f t="array" ref="G15542">SUM(IF(A15542=A$5:A15542,IF(C15542=C$5:C15542,1,0),0))</f>
        <v>13</v>
      </c>
    </row>
    <row r="15543" spans="1:7" x14ac:dyDescent="0.25">
      <c r="A15543" s="52">
        <v>2020</v>
      </c>
      <c r="B15543" s="53" t="str">
        <f t="shared" si="486"/>
        <v>2020_WA14</v>
      </c>
      <c r="C15543" t="s">
        <v>356</v>
      </c>
      <c r="D15543" t="s">
        <v>1963</v>
      </c>
      <c r="E15543" s="53" t="str">
        <f t="shared" si="485"/>
        <v>2020_WAGRAYS HARBOR</v>
      </c>
      <c r="F15543">
        <v>510400</v>
      </c>
      <c r="G15543" s="53">
        <f t="array" ref="G15543">SUM(IF(A15543=A$5:A15543,IF(C15543=C$5:C15543,1,0),0))</f>
        <v>14</v>
      </c>
    </row>
    <row r="15544" spans="1:7" x14ac:dyDescent="0.25">
      <c r="A15544" s="52">
        <v>2020</v>
      </c>
      <c r="B15544" s="53" t="str">
        <f t="shared" si="486"/>
        <v>2020_WA15</v>
      </c>
      <c r="C15544" t="s">
        <v>356</v>
      </c>
      <c r="D15544" t="s">
        <v>1964</v>
      </c>
      <c r="E15544" s="53" t="str">
        <f t="shared" si="485"/>
        <v>2020_WAISLAND</v>
      </c>
      <c r="F15544">
        <v>510400</v>
      </c>
      <c r="G15544" s="53">
        <f t="array" ref="G15544">SUM(IF(A15544=A$5:A15544,IF(C15544=C$5:C15544,1,0),0))</f>
        <v>15</v>
      </c>
    </row>
    <row r="15545" spans="1:7" x14ac:dyDescent="0.25">
      <c r="A15545" s="52">
        <v>2020</v>
      </c>
      <c r="B15545" s="53" t="str">
        <f t="shared" si="486"/>
        <v>2020_WA16</v>
      </c>
      <c r="C15545" t="s">
        <v>356</v>
      </c>
      <c r="D15545" t="s">
        <v>196</v>
      </c>
      <c r="E15545" s="53" t="str">
        <f t="shared" si="485"/>
        <v>2020_WAJEFFERSON</v>
      </c>
      <c r="F15545">
        <v>510400</v>
      </c>
      <c r="G15545" s="53">
        <f t="array" ref="G15545">SUM(IF(A15545=A$5:A15545,IF(C15545=C$5:C15545,1,0),0))</f>
        <v>16</v>
      </c>
    </row>
    <row r="15546" spans="1:7" x14ac:dyDescent="0.25">
      <c r="A15546" s="52">
        <v>2020</v>
      </c>
      <c r="B15546" s="53" t="str">
        <f t="shared" si="486"/>
        <v>2020_WA17</v>
      </c>
      <c r="C15546" t="s">
        <v>356</v>
      </c>
      <c r="D15546" t="s">
        <v>357</v>
      </c>
      <c r="E15546" s="53" t="str">
        <f t="shared" si="485"/>
        <v>2020_WAKING</v>
      </c>
      <c r="F15546">
        <v>741750</v>
      </c>
      <c r="G15546" s="53">
        <f t="array" ref="G15546">SUM(IF(A15546=A$5:A15546,IF(C15546=C$5:C15546,1,0),0))</f>
        <v>17</v>
      </c>
    </row>
    <row r="15547" spans="1:7" x14ac:dyDescent="0.25">
      <c r="A15547" s="52">
        <v>2020</v>
      </c>
      <c r="B15547" s="53" t="str">
        <f t="shared" si="486"/>
        <v>2020_WA18</v>
      </c>
      <c r="C15547" t="s">
        <v>356</v>
      </c>
      <c r="D15547" t="s">
        <v>1965</v>
      </c>
      <c r="E15547" s="53" t="str">
        <f t="shared" si="485"/>
        <v>2020_WAKITSAP</v>
      </c>
      <c r="F15547">
        <v>510400</v>
      </c>
      <c r="G15547" s="53">
        <f t="array" ref="G15547">SUM(IF(A15547=A$5:A15547,IF(C15547=C$5:C15547,1,0),0))</f>
        <v>18</v>
      </c>
    </row>
    <row r="15548" spans="1:7" x14ac:dyDescent="0.25">
      <c r="A15548" s="52">
        <v>2020</v>
      </c>
      <c r="B15548" s="53" t="str">
        <f t="shared" si="486"/>
        <v>2020_WA19</v>
      </c>
      <c r="C15548" t="s">
        <v>356</v>
      </c>
      <c r="D15548" t="s">
        <v>1966</v>
      </c>
      <c r="E15548" s="53" t="str">
        <f t="shared" si="485"/>
        <v>2020_WAKITTITAS</v>
      </c>
      <c r="F15548">
        <v>510400</v>
      </c>
      <c r="G15548" s="53">
        <f t="array" ref="G15548">SUM(IF(A15548=A$5:A15548,IF(C15548=C$5:C15548,1,0),0))</f>
        <v>19</v>
      </c>
    </row>
    <row r="15549" spans="1:7" x14ac:dyDescent="0.25">
      <c r="A15549" s="52">
        <v>2020</v>
      </c>
      <c r="B15549" s="53" t="str">
        <f t="shared" si="486"/>
        <v>2020_WA20</v>
      </c>
      <c r="C15549" t="s">
        <v>356</v>
      </c>
      <c r="D15549" t="s">
        <v>1967</v>
      </c>
      <c r="E15549" s="53" t="str">
        <f t="shared" si="485"/>
        <v>2020_WAKLICKITAT</v>
      </c>
      <c r="F15549">
        <v>510400</v>
      </c>
      <c r="G15549" s="53">
        <f t="array" ref="G15549">SUM(IF(A15549=A$5:A15549,IF(C15549=C$5:C15549,1,0),0))</f>
        <v>20</v>
      </c>
    </row>
    <row r="15550" spans="1:7" x14ac:dyDescent="0.25">
      <c r="A15550" s="52">
        <v>2020</v>
      </c>
      <c r="B15550" s="53" t="str">
        <f t="shared" si="486"/>
        <v>2020_WA21</v>
      </c>
      <c r="C15550" t="s">
        <v>356</v>
      </c>
      <c r="D15550" t="s">
        <v>796</v>
      </c>
      <c r="E15550" s="53" t="str">
        <f t="shared" si="485"/>
        <v>2020_WALEWIS</v>
      </c>
      <c r="F15550">
        <v>510400</v>
      </c>
      <c r="G15550" s="53">
        <f t="array" ref="G15550">SUM(IF(A15550=A$5:A15550,IF(C15550=C$5:C15550,1,0),0))</f>
        <v>21</v>
      </c>
    </row>
    <row r="15551" spans="1:7" x14ac:dyDescent="0.25">
      <c r="A15551" s="52">
        <v>2020</v>
      </c>
      <c r="B15551" s="53" t="str">
        <f t="shared" si="486"/>
        <v>2020_WA22</v>
      </c>
      <c r="C15551" t="s">
        <v>356</v>
      </c>
      <c r="D15551" t="s">
        <v>221</v>
      </c>
      <c r="E15551" s="53" t="str">
        <f t="shared" si="485"/>
        <v>2020_WALINCOLN</v>
      </c>
      <c r="F15551">
        <v>510400</v>
      </c>
      <c r="G15551" s="53">
        <f t="array" ref="G15551">SUM(IF(A15551=A$5:A15551,IF(C15551=C$5:C15551,1,0),0))</f>
        <v>22</v>
      </c>
    </row>
    <row r="15552" spans="1:7" x14ac:dyDescent="0.25">
      <c r="A15552" s="52">
        <v>2020</v>
      </c>
      <c r="B15552" s="53" t="str">
        <f t="shared" si="486"/>
        <v>2020_WA23</v>
      </c>
      <c r="C15552" t="s">
        <v>356</v>
      </c>
      <c r="D15552" t="s">
        <v>837</v>
      </c>
      <c r="E15552" s="53" t="str">
        <f t="shared" si="485"/>
        <v>2020_WAMASON</v>
      </c>
      <c r="F15552">
        <v>510400</v>
      </c>
      <c r="G15552" s="53">
        <f t="array" ref="G15552">SUM(IF(A15552=A$5:A15552,IF(C15552=C$5:C15552,1,0),0))</f>
        <v>23</v>
      </c>
    </row>
    <row r="15553" spans="1:7" x14ac:dyDescent="0.25">
      <c r="A15553" s="52">
        <v>2020</v>
      </c>
      <c r="B15553" s="53" t="str">
        <f t="shared" si="486"/>
        <v>2020_WA24</v>
      </c>
      <c r="C15553" t="s">
        <v>356</v>
      </c>
      <c r="D15553" t="s">
        <v>1968</v>
      </c>
      <c r="E15553" s="53" t="str">
        <f t="shared" si="485"/>
        <v>2020_WAOKANOGAN</v>
      </c>
      <c r="F15553">
        <v>510400</v>
      </c>
      <c r="G15553" s="53">
        <f t="array" ref="G15553">SUM(IF(A15553=A$5:A15553,IF(C15553=C$5:C15553,1,0),0))</f>
        <v>24</v>
      </c>
    </row>
    <row r="15554" spans="1:7" x14ac:dyDescent="0.25">
      <c r="A15554" s="52">
        <v>2020</v>
      </c>
      <c r="B15554" s="53" t="str">
        <f t="shared" si="486"/>
        <v>2020_WA25</v>
      </c>
      <c r="C15554" t="s">
        <v>356</v>
      </c>
      <c r="D15554" t="s">
        <v>1969</v>
      </c>
      <c r="E15554" s="53" t="str">
        <f t="shared" si="485"/>
        <v>2020_WAPACIFIC</v>
      </c>
      <c r="F15554">
        <v>510400</v>
      </c>
      <c r="G15554" s="53">
        <f t="array" ref="G15554">SUM(IF(A15554=A$5:A15554,IF(C15554=C$5:C15554,1,0),0))</f>
        <v>25</v>
      </c>
    </row>
    <row r="15555" spans="1:7" x14ac:dyDescent="0.25">
      <c r="A15555" s="52">
        <v>2020</v>
      </c>
      <c r="B15555" s="53" t="str">
        <f t="shared" si="486"/>
        <v>2020_WA26</v>
      </c>
      <c r="C15555" t="s">
        <v>356</v>
      </c>
      <c r="D15555" t="s">
        <v>1970</v>
      </c>
      <c r="E15555" s="53" t="str">
        <f t="shared" si="485"/>
        <v>2020_WAPEND OREILLE</v>
      </c>
      <c r="F15555">
        <v>510400</v>
      </c>
      <c r="G15555" s="53">
        <f t="array" ref="G15555">SUM(IF(A15555=A$5:A15555,IF(C15555=C$5:C15555,1,0),0))</f>
        <v>26</v>
      </c>
    </row>
    <row r="15556" spans="1:7" x14ac:dyDescent="0.25">
      <c r="A15556" s="52">
        <v>2020</v>
      </c>
      <c r="B15556" s="53" t="str">
        <f t="shared" si="486"/>
        <v>2020_WA27</v>
      </c>
      <c r="C15556" t="s">
        <v>356</v>
      </c>
      <c r="D15556" t="s">
        <v>358</v>
      </c>
      <c r="E15556" s="53" t="str">
        <f t="shared" si="485"/>
        <v>2020_WAPIERCE</v>
      </c>
      <c r="F15556">
        <v>741750</v>
      </c>
      <c r="G15556" s="53">
        <f t="array" ref="G15556">SUM(IF(A15556=A$5:A15556,IF(C15556=C$5:C15556,1,0),0))</f>
        <v>27</v>
      </c>
    </row>
    <row r="15557" spans="1:7" x14ac:dyDescent="0.25">
      <c r="A15557" s="52">
        <v>2020</v>
      </c>
      <c r="B15557" s="53" t="str">
        <f t="shared" si="486"/>
        <v>2020_WA28</v>
      </c>
      <c r="C15557" t="s">
        <v>356</v>
      </c>
      <c r="D15557" t="s">
        <v>359</v>
      </c>
      <c r="E15557" s="53" t="str">
        <f t="shared" si="485"/>
        <v>2020_WASAN JUAN</v>
      </c>
      <c r="F15557">
        <v>510400</v>
      </c>
      <c r="G15557" s="53">
        <f t="array" ref="G15557">SUM(IF(A15557=A$5:A15557,IF(C15557=C$5:C15557,1,0),0))</f>
        <v>28</v>
      </c>
    </row>
    <row r="15558" spans="1:7" x14ac:dyDescent="0.25">
      <c r="A15558" s="52">
        <v>2020</v>
      </c>
      <c r="B15558" s="53" t="str">
        <f t="shared" si="486"/>
        <v>2020_WA29</v>
      </c>
      <c r="C15558" t="s">
        <v>356</v>
      </c>
      <c r="D15558" t="s">
        <v>1971</v>
      </c>
      <c r="E15558" s="53" t="str">
        <f t="shared" ref="E15558:E15621" si="487">A15558&amp;"_"&amp;C15558&amp;D15558</f>
        <v>2020_WASKAGIT</v>
      </c>
      <c r="F15558">
        <v>510400</v>
      </c>
      <c r="G15558" s="53">
        <f t="array" ref="G15558">SUM(IF(A15558=A$5:A15558,IF(C15558=C$5:C15558,1,0),0))</f>
        <v>29</v>
      </c>
    </row>
    <row r="15559" spans="1:7" x14ac:dyDescent="0.25">
      <c r="A15559" s="52">
        <v>2020</v>
      </c>
      <c r="B15559" s="53" t="str">
        <f t="shared" si="486"/>
        <v>2020_WA30</v>
      </c>
      <c r="C15559" t="s">
        <v>356</v>
      </c>
      <c r="D15559" t="s">
        <v>1972</v>
      </c>
      <c r="E15559" s="53" t="str">
        <f t="shared" si="487"/>
        <v>2020_WASKAMANIA</v>
      </c>
      <c r="F15559">
        <v>510400</v>
      </c>
      <c r="G15559" s="53">
        <f t="array" ref="G15559">SUM(IF(A15559=A$5:A15559,IF(C15559=C$5:C15559,1,0),0))</f>
        <v>30</v>
      </c>
    </row>
    <row r="15560" spans="1:7" x14ac:dyDescent="0.25">
      <c r="A15560" s="52">
        <v>2020</v>
      </c>
      <c r="B15560" s="53" t="str">
        <f t="shared" si="486"/>
        <v>2020_WA31</v>
      </c>
      <c r="C15560" t="s">
        <v>356</v>
      </c>
      <c r="D15560" t="s">
        <v>360</v>
      </c>
      <c r="E15560" s="53" t="str">
        <f t="shared" si="487"/>
        <v>2020_WASNOHOMISH</v>
      </c>
      <c r="F15560">
        <v>741750</v>
      </c>
      <c r="G15560" s="53">
        <f t="array" ref="G15560">SUM(IF(A15560=A$5:A15560,IF(C15560=C$5:C15560,1,0),0))</f>
        <v>31</v>
      </c>
    </row>
    <row r="15561" spans="1:7" x14ac:dyDescent="0.25">
      <c r="A15561" s="52">
        <v>2020</v>
      </c>
      <c r="B15561" s="53" t="str">
        <f t="shared" si="486"/>
        <v>2020_WA32</v>
      </c>
      <c r="C15561" t="s">
        <v>356</v>
      </c>
      <c r="D15561" t="s">
        <v>1973</v>
      </c>
      <c r="E15561" s="53" t="str">
        <f t="shared" si="487"/>
        <v>2020_WASPOKANE</v>
      </c>
      <c r="F15561">
        <v>510400</v>
      </c>
      <c r="G15561" s="53">
        <f t="array" ref="G15561">SUM(IF(A15561=A$5:A15561,IF(C15561=C$5:C15561,1,0),0))</f>
        <v>32</v>
      </c>
    </row>
    <row r="15562" spans="1:7" x14ac:dyDescent="0.25">
      <c r="A15562" s="52">
        <v>2020</v>
      </c>
      <c r="B15562" s="53" t="str">
        <f t="shared" si="486"/>
        <v>2020_WA33</v>
      </c>
      <c r="C15562" t="s">
        <v>356</v>
      </c>
      <c r="D15562" t="s">
        <v>994</v>
      </c>
      <c r="E15562" s="53" t="str">
        <f t="shared" si="487"/>
        <v>2020_WASTEVENS</v>
      </c>
      <c r="F15562">
        <v>510400</v>
      </c>
      <c r="G15562" s="53">
        <f t="array" ref="G15562">SUM(IF(A15562=A$5:A15562,IF(C15562=C$5:C15562,1,0),0))</f>
        <v>33</v>
      </c>
    </row>
    <row r="15563" spans="1:7" x14ac:dyDescent="0.25">
      <c r="A15563" s="52">
        <v>2020</v>
      </c>
      <c r="B15563" s="53" t="str">
        <f t="shared" si="486"/>
        <v>2020_WA34</v>
      </c>
      <c r="C15563" t="s">
        <v>356</v>
      </c>
      <c r="D15563" t="s">
        <v>1388</v>
      </c>
      <c r="E15563" s="53" t="str">
        <f t="shared" si="487"/>
        <v>2020_WATHURSTON</v>
      </c>
      <c r="F15563">
        <v>510400</v>
      </c>
      <c r="G15563" s="53">
        <f t="array" ref="G15563">SUM(IF(A15563=A$5:A15563,IF(C15563=C$5:C15563,1,0),0))</f>
        <v>34</v>
      </c>
    </row>
    <row r="15564" spans="1:7" x14ac:dyDescent="0.25">
      <c r="A15564" s="52">
        <v>2020</v>
      </c>
      <c r="B15564" s="53" t="str">
        <f t="shared" si="486"/>
        <v>2020_WA35</v>
      </c>
      <c r="C15564" t="s">
        <v>356</v>
      </c>
      <c r="D15564" t="s">
        <v>1974</v>
      </c>
      <c r="E15564" s="53" t="str">
        <f t="shared" si="487"/>
        <v>2020_WAWAHKIAKUM</v>
      </c>
      <c r="F15564">
        <v>510400</v>
      </c>
      <c r="G15564" s="53">
        <f t="array" ref="G15564">SUM(IF(A15564=A$5:A15564,IF(C15564=C$5:C15564,1,0),0))</f>
        <v>35</v>
      </c>
    </row>
    <row r="15565" spans="1:7" x14ac:dyDescent="0.25">
      <c r="A15565" s="52">
        <v>2020</v>
      </c>
      <c r="B15565" s="53" t="str">
        <f t="shared" si="486"/>
        <v>2020_WA36</v>
      </c>
      <c r="C15565" t="s">
        <v>356</v>
      </c>
      <c r="D15565" t="s">
        <v>1975</v>
      </c>
      <c r="E15565" s="53" t="str">
        <f t="shared" si="487"/>
        <v>2020_WAWALLA WALLA</v>
      </c>
      <c r="F15565">
        <v>510400</v>
      </c>
      <c r="G15565" s="53">
        <f t="array" ref="G15565">SUM(IF(A15565=A$5:A15565,IF(C15565=C$5:C15565,1,0),0))</f>
        <v>36</v>
      </c>
    </row>
    <row r="15566" spans="1:7" x14ac:dyDescent="0.25">
      <c r="A15566" s="52">
        <v>2020</v>
      </c>
      <c r="B15566" s="53" t="str">
        <f t="shared" si="486"/>
        <v>2020_WA37</v>
      </c>
      <c r="C15566" t="s">
        <v>356</v>
      </c>
      <c r="D15566" t="s">
        <v>1976</v>
      </c>
      <c r="E15566" s="53" t="str">
        <f t="shared" si="487"/>
        <v>2020_WAWHATCOM</v>
      </c>
      <c r="F15566">
        <v>510400</v>
      </c>
      <c r="G15566" s="53">
        <f t="array" ref="G15566">SUM(IF(A15566=A$5:A15566,IF(C15566=C$5:C15566,1,0),0))</f>
        <v>37</v>
      </c>
    </row>
    <row r="15567" spans="1:7" x14ac:dyDescent="0.25">
      <c r="A15567" s="52">
        <v>2020</v>
      </c>
      <c r="B15567" s="53" t="str">
        <f t="shared" si="486"/>
        <v>2020_WA38</v>
      </c>
      <c r="C15567" t="s">
        <v>356</v>
      </c>
      <c r="D15567" t="s">
        <v>1977</v>
      </c>
      <c r="E15567" s="53" t="str">
        <f t="shared" si="487"/>
        <v>2020_WAWHITMAN</v>
      </c>
      <c r="F15567">
        <v>510400</v>
      </c>
      <c r="G15567" s="53">
        <f t="array" ref="G15567">SUM(IF(A15567=A$5:A15567,IF(C15567=C$5:C15567,1,0),0))</f>
        <v>38</v>
      </c>
    </row>
    <row r="15568" spans="1:7" x14ac:dyDescent="0.25">
      <c r="A15568" s="52">
        <v>2020</v>
      </c>
      <c r="B15568" s="53" t="str">
        <f t="shared" si="486"/>
        <v>2020_WA39</v>
      </c>
      <c r="C15568" t="s">
        <v>356</v>
      </c>
      <c r="D15568" t="s">
        <v>1978</v>
      </c>
      <c r="E15568" s="53" t="str">
        <f t="shared" si="487"/>
        <v>2020_WAYAKIMA</v>
      </c>
      <c r="F15568">
        <v>510400</v>
      </c>
      <c r="G15568" s="53">
        <f t="array" ref="G15568">SUM(IF(A15568=A$5:A15568,IF(C15568=C$5:C15568,1,0),0))</f>
        <v>39</v>
      </c>
    </row>
    <row r="15569" spans="1:7" x14ac:dyDescent="0.25">
      <c r="A15569" s="52">
        <v>2020</v>
      </c>
      <c r="B15569" s="53" t="str">
        <f t="shared" si="486"/>
        <v>2020_WV1</v>
      </c>
      <c r="C15569" t="s">
        <v>361</v>
      </c>
      <c r="D15569" t="s">
        <v>429</v>
      </c>
      <c r="E15569" s="53" t="str">
        <f t="shared" si="487"/>
        <v>2020_WVBARBOUR</v>
      </c>
      <c r="F15569">
        <v>510400</v>
      </c>
      <c r="G15569" s="53">
        <f t="array" ref="G15569">SUM(IF(A15569=A$5:A15569,IF(C15569=C$5:C15569,1,0),0))</f>
        <v>1</v>
      </c>
    </row>
    <row r="15570" spans="1:7" x14ac:dyDescent="0.25">
      <c r="A15570" s="52">
        <v>2020</v>
      </c>
      <c r="B15570" s="53" t="str">
        <f t="shared" si="486"/>
        <v>2020_WV2</v>
      </c>
      <c r="C15570" t="s">
        <v>361</v>
      </c>
      <c r="D15570" t="s">
        <v>1670</v>
      </c>
      <c r="E15570" s="53" t="str">
        <f t="shared" si="487"/>
        <v>2020_WVBERKELEY</v>
      </c>
      <c r="F15570">
        <v>510400</v>
      </c>
      <c r="G15570" s="53">
        <f t="array" ref="G15570">SUM(IF(A15570=A$5:A15570,IF(C15570=C$5:C15570,1,0),0))</f>
        <v>2</v>
      </c>
    </row>
    <row r="15571" spans="1:7" x14ac:dyDescent="0.25">
      <c r="A15571" s="52">
        <v>2020</v>
      </c>
      <c r="B15571" s="53" t="str">
        <f t="shared" si="486"/>
        <v>2020_WV3</v>
      </c>
      <c r="C15571" t="s">
        <v>361</v>
      </c>
      <c r="D15571" t="s">
        <v>504</v>
      </c>
      <c r="E15571" s="53" t="str">
        <f t="shared" si="487"/>
        <v>2020_WVBOONE</v>
      </c>
      <c r="F15571">
        <v>510400</v>
      </c>
      <c r="G15571" s="53">
        <f t="array" ref="G15571">SUM(IF(A15571=A$5:A15571,IF(C15571=C$5:C15571,1,0),0))</f>
        <v>3</v>
      </c>
    </row>
    <row r="15572" spans="1:7" x14ac:dyDescent="0.25">
      <c r="A15572" s="52">
        <v>2020</v>
      </c>
      <c r="B15572" s="53" t="str">
        <f t="shared" si="486"/>
        <v>2020_WV4</v>
      </c>
      <c r="C15572" t="s">
        <v>361</v>
      </c>
      <c r="D15572" t="s">
        <v>1979</v>
      </c>
      <c r="E15572" s="53" t="str">
        <f t="shared" si="487"/>
        <v>2020_WVBRAXTON</v>
      </c>
      <c r="F15572">
        <v>510400</v>
      </c>
      <c r="G15572" s="53">
        <f t="array" ref="G15572">SUM(IF(A15572=A$5:A15572,IF(C15572=C$5:C15572,1,0),0))</f>
        <v>4</v>
      </c>
    </row>
    <row r="15573" spans="1:7" x14ac:dyDescent="0.25">
      <c r="A15573" s="52">
        <v>2020</v>
      </c>
      <c r="B15573" s="53" t="str">
        <f t="shared" si="486"/>
        <v>2020_WV5</v>
      </c>
      <c r="C15573" t="s">
        <v>361</v>
      </c>
      <c r="D15573" t="s">
        <v>1980</v>
      </c>
      <c r="E15573" s="53" t="str">
        <f t="shared" si="487"/>
        <v>2020_WVBROOKE</v>
      </c>
      <c r="F15573">
        <v>510400</v>
      </c>
      <c r="G15573" s="53">
        <f t="array" ref="G15573">SUM(IF(A15573=A$5:A15573,IF(C15573=C$5:C15573,1,0),0))</f>
        <v>5</v>
      </c>
    </row>
    <row r="15574" spans="1:7" x14ac:dyDescent="0.25">
      <c r="A15574" s="52">
        <v>2020</v>
      </c>
      <c r="B15574" s="53" t="str">
        <f t="shared" si="486"/>
        <v>2020_WV6</v>
      </c>
      <c r="C15574" t="s">
        <v>361</v>
      </c>
      <c r="D15574" t="s">
        <v>1981</v>
      </c>
      <c r="E15574" s="53" t="str">
        <f t="shared" si="487"/>
        <v>2020_WVCABELL</v>
      </c>
      <c r="F15574">
        <v>510400</v>
      </c>
      <c r="G15574" s="53">
        <f t="array" ref="G15574">SUM(IF(A15574=A$5:A15574,IF(C15574=C$5:C15574,1,0),0))</f>
        <v>6</v>
      </c>
    </row>
    <row r="15575" spans="1:7" x14ac:dyDescent="0.25">
      <c r="A15575" s="52">
        <v>2020</v>
      </c>
      <c r="B15575" s="53" t="str">
        <f t="shared" si="486"/>
        <v>2020_WV7</v>
      </c>
      <c r="C15575" t="s">
        <v>361</v>
      </c>
      <c r="D15575" t="s">
        <v>434</v>
      </c>
      <c r="E15575" s="53" t="str">
        <f t="shared" si="487"/>
        <v>2020_WVCALHOUN</v>
      </c>
      <c r="F15575">
        <v>510400</v>
      </c>
      <c r="G15575" s="53">
        <f t="array" ref="G15575">SUM(IF(A15575=A$5:A15575,IF(C15575=C$5:C15575,1,0),0))</f>
        <v>7</v>
      </c>
    </row>
    <row r="15576" spans="1:7" x14ac:dyDescent="0.25">
      <c r="A15576" s="52">
        <v>2020</v>
      </c>
      <c r="B15576" s="53" t="str">
        <f t="shared" si="486"/>
        <v>2020_WV8</v>
      </c>
      <c r="C15576" t="s">
        <v>361</v>
      </c>
      <c r="D15576" t="s">
        <v>439</v>
      </c>
      <c r="E15576" s="53" t="str">
        <f t="shared" si="487"/>
        <v>2020_WVCLAY</v>
      </c>
      <c r="F15576">
        <v>510400</v>
      </c>
      <c r="G15576" s="53">
        <f t="array" ref="G15576">SUM(IF(A15576=A$5:A15576,IF(C15576=C$5:C15576,1,0),0))</f>
        <v>8</v>
      </c>
    </row>
    <row r="15577" spans="1:7" x14ac:dyDescent="0.25">
      <c r="A15577" s="52">
        <v>2020</v>
      </c>
      <c r="B15577" s="53" t="str">
        <f t="shared" si="486"/>
        <v>2020_WV9</v>
      </c>
      <c r="C15577" t="s">
        <v>361</v>
      </c>
      <c r="D15577" t="s">
        <v>1982</v>
      </c>
      <c r="E15577" s="53" t="str">
        <f t="shared" si="487"/>
        <v>2020_WVDODDRIDGE</v>
      </c>
      <c r="F15577">
        <v>510400</v>
      </c>
      <c r="G15577" s="53">
        <f t="array" ref="G15577">SUM(IF(A15577=A$5:A15577,IF(C15577=C$5:C15577,1,0),0))</f>
        <v>9</v>
      </c>
    </row>
    <row r="15578" spans="1:7" x14ac:dyDescent="0.25">
      <c r="A15578" s="52">
        <v>2020</v>
      </c>
      <c r="B15578" s="53" t="str">
        <f t="shared" si="486"/>
        <v>2020_WV10</v>
      </c>
      <c r="C15578" t="s">
        <v>361</v>
      </c>
      <c r="D15578" t="s">
        <v>454</v>
      </c>
      <c r="E15578" s="53" t="str">
        <f t="shared" si="487"/>
        <v>2020_WVFAYETTE</v>
      </c>
      <c r="F15578">
        <v>510400</v>
      </c>
      <c r="G15578" s="53">
        <f t="array" ref="G15578">SUM(IF(A15578=A$5:A15578,IF(C15578=C$5:C15578,1,0),0))</f>
        <v>10</v>
      </c>
    </row>
    <row r="15579" spans="1:7" x14ac:dyDescent="0.25">
      <c r="A15579" s="52">
        <v>2020</v>
      </c>
      <c r="B15579" s="53" t="str">
        <f t="shared" si="486"/>
        <v>2020_WV11</v>
      </c>
      <c r="C15579" t="s">
        <v>361</v>
      </c>
      <c r="D15579" t="s">
        <v>715</v>
      </c>
      <c r="E15579" s="53" t="str">
        <f t="shared" si="487"/>
        <v>2020_WVGILMER</v>
      </c>
      <c r="F15579">
        <v>510400</v>
      </c>
      <c r="G15579" s="53">
        <f t="array" ref="G15579">SUM(IF(A15579=A$5:A15579,IF(C15579=C$5:C15579,1,0),0))</f>
        <v>11</v>
      </c>
    </row>
    <row r="15580" spans="1:7" x14ac:dyDescent="0.25">
      <c r="A15580" s="52">
        <v>2020</v>
      </c>
      <c r="B15580" s="53" t="str">
        <f t="shared" si="486"/>
        <v>2020_WV12</v>
      </c>
      <c r="C15580" t="s">
        <v>361</v>
      </c>
      <c r="D15580" t="s">
        <v>520</v>
      </c>
      <c r="E15580" s="53" t="str">
        <f t="shared" si="487"/>
        <v>2020_WVGRANT</v>
      </c>
      <c r="F15580">
        <v>510400</v>
      </c>
      <c r="G15580" s="53">
        <f t="array" ref="G15580">SUM(IF(A15580=A$5:A15580,IF(C15580=C$5:C15580,1,0),0))</f>
        <v>12</v>
      </c>
    </row>
    <row r="15581" spans="1:7" x14ac:dyDescent="0.25">
      <c r="A15581" s="52">
        <v>2020</v>
      </c>
      <c r="B15581" s="53" t="str">
        <f t="shared" si="486"/>
        <v>2020_WV13</v>
      </c>
      <c r="C15581" t="s">
        <v>361</v>
      </c>
      <c r="D15581" t="s">
        <v>1983</v>
      </c>
      <c r="E15581" s="53" t="str">
        <f t="shared" si="487"/>
        <v>2020_WVGREENBRIER</v>
      </c>
      <c r="F15581">
        <v>510400</v>
      </c>
      <c r="G15581" s="53">
        <f t="array" ref="G15581">SUM(IF(A15581=A$5:A15581,IF(C15581=C$5:C15581,1,0),0))</f>
        <v>13</v>
      </c>
    </row>
    <row r="15582" spans="1:7" x14ac:dyDescent="0.25">
      <c r="A15582" s="52">
        <v>2020</v>
      </c>
      <c r="B15582" s="53" t="str">
        <f t="shared" si="486"/>
        <v>2020_WV14</v>
      </c>
      <c r="C15582" t="s">
        <v>361</v>
      </c>
      <c r="D15582" t="s">
        <v>1118</v>
      </c>
      <c r="E15582" s="53" t="str">
        <f t="shared" si="487"/>
        <v>2020_WVHAMPSHIRE</v>
      </c>
      <c r="F15582">
        <v>510400</v>
      </c>
      <c r="G15582" s="53">
        <f t="array" ref="G15582">SUM(IF(A15582=A$5:A15582,IF(C15582=C$5:C15582,1,0),0))</f>
        <v>14</v>
      </c>
    </row>
    <row r="15583" spans="1:7" x14ac:dyDescent="0.25">
      <c r="A15583" s="52">
        <v>2020</v>
      </c>
      <c r="B15583" s="53" t="str">
        <f t="shared" si="486"/>
        <v>2020_WV15</v>
      </c>
      <c r="C15583" t="s">
        <v>361</v>
      </c>
      <c r="D15583" t="s">
        <v>723</v>
      </c>
      <c r="E15583" s="53" t="str">
        <f t="shared" si="487"/>
        <v>2020_WVHANCOCK</v>
      </c>
      <c r="F15583">
        <v>510400</v>
      </c>
      <c r="G15583" s="53">
        <f t="array" ref="G15583">SUM(IF(A15583=A$5:A15583,IF(C15583=C$5:C15583,1,0),0))</f>
        <v>15</v>
      </c>
    </row>
    <row r="15584" spans="1:7" x14ac:dyDescent="0.25">
      <c r="A15584" s="52">
        <v>2020</v>
      </c>
      <c r="B15584" s="53" t="str">
        <f t="shared" si="486"/>
        <v>2020_WV16</v>
      </c>
      <c r="C15584" t="s">
        <v>361</v>
      </c>
      <c r="D15584" t="s">
        <v>1984</v>
      </c>
      <c r="E15584" s="53" t="str">
        <f t="shared" si="487"/>
        <v>2020_WVHARDY</v>
      </c>
      <c r="F15584">
        <v>510400</v>
      </c>
      <c r="G15584" s="53">
        <f t="array" ref="G15584">SUM(IF(A15584=A$5:A15584,IF(C15584=C$5:C15584,1,0),0))</f>
        <v>16</v>
      </c>
    </row>
    <row r="15585" spans="1:7" x14ac:dyDescent="0.25">
      <c r="A15585" s="52">
        <v>2020</v>
      </c>
      <c r="B15585" s="53" t="str">
        <f t="shared" si="486"/>
        <v>2020_WV17</v>
      </c>
      <c r="C15585" t="s">
        <v>361</v>
      </c>
      <c r="D15585" t="s">
        <v>867</v>
      </c>
      <c r="E15585" s="53" t="str">
        <f t="shared" si="487"/>
        <v>2020_WVHARRISON</v>
      </c>
      <c r="F15585">
        <v>510400</v>
      </c>
      <c r="G15585" s="53">
        <f t="array" ref="G15585">SUM(IF(A15585=A$5:A15585,IF(C15585=C$5:C15585,1,0),0))</f>
        <v>17</v>
      </c>
    </row>
    <row r="15586" spans="1:7" x14ac:dyDescent="0.25">
      <c r="A15586" s="52">
        <v>2020</v>
      </c>
      <c r="B15586" s="53" t="str">
        <f t="shared" ref="B15586:B15649" si="488">A15586&amp;"_"&amp;C15586&amp;G15586</f>
        <v>2020_WV18</v>
      </c>
      <c r="C15586" t="s">
        <v>361</v>
      </c>
      <c r="D15586" t="s">
        <v>460</v>
      </c>
      <c r="E15586" s="53" t="str">
        <f t="shared" si="487"/>
        <v>2020_WVJACKSON</v>
      </c>
      <c r="F15586">
        <v>510400</v>
      </c>
      <c r="G15586" s="53">
        <f t="array" ref="G15586">SUM(IF(A15586=A$5:A15586,IF(C15586=C$5:C15586,1,0),0))</f>
        <v>18</v>
      </c>
    </row>
    <row r="15587" spans="1:7" x14ac:dyDescent="0.25">
      <c r="A15587" s="52">
        <v>2020</v>
      </c>
      <c r="B15587" s="53" t="str">
        <f t="shared" si="488"/>
        <v>2020_WV19</v>
      </c>
      <c r="C15587" t="s">
        <v>361</v>
      </c>
      <c r="D15587" t="s">
        <v>196</v>
      </c>
      <c r="E15587" s="53" t="str">
        <f t="shared" si="487"/>
        <v>2020_WVJEFFERSON</v>
      </c>
      <c r="F15587">
        <v>765600</v>
      </c>
      <c r="G15587" s="53">
        <f t="array" ref="G15587">SUM(IF(A15587=A$5:A15587,IF(C15587=C$5:C15587,1,0),0))</f>
        <v>19</v>
      </c>
    </row>
    <row r="15588" spans="1:7" x14ac:dyDescent="0.25">
      <c r="A15588" s="52">
        <v>2020</v>
      </c>
      <c r="B15588" s="53" t="str">
        <f t="shared" si="488"/>
        <v>2020_WV20</v>
      </c>
      <c r="C15588" t="s">
        <v>361</v>
      </c>
      <c r="D15588" t="s">
        <v>1985</v>
      </c>
      <c r="E15588" s="53" t="str">
        <f t="shared" si="487"/>
        <v>2020_WVKANAWHA</v>
      </c>
      <c r="F15588">
        <v>510400</v>
      </c>
      <c r="G15588" s="53">
        <f t="array" ref="G15588">SUM(IF(A15588=A$5:A15588,IF(C15588=C$5:C15588,1,0),0))</f>
        <v>20</v>
      </c>
    </row>
    <row r="15589" spans="1:7" x14ac:dyDescent="0.25">
      <c r="A15589" s="52">
        <v>2020</v>
      </c>
      <c r="B15589" s="53" t="str">
        <f t="shared" si="488"/>
        <v>2020_WV21</v>
      </c>
      <c r="C15589" t="s">
        <v>361</v>
      </c>
      <c r="D15589" t="s">
        <v>796</v>
      </c>
      <c r="E15589" s="53" t="str">
        <f t="shared" si="487"/>
        <v>2020_WVLEWIS</v>
      </c>
      <c r="F15589">
        <v>510400</v>
      </c>
      <c r="G15589" s="53">
        <f t="array" ref="G15589">SUM(IF(A15589=A$5:A15589,IF(C15589=C$5:C15589,1,0),0))</f>
        <v>21</v>
      </c>
    </row>
    <row r="15590" spans="1:7" x14ac:dyDescent="0.25">
      <c r="A15590" s="52">
        <v>2020</v>
      </c>
      <c r="B15590" s="53" t="str">
        <f t="shared" si="488"/>
        <v>2020_WV22</v>
      </c>
      <c r="C15590" t="s">
        <v>361</v>
      </c>
      <c r="D15590" t="s">
        <v>221</v>
      </c>
      <c r="E15590" s="53" t="str">
        <f t="shared" si="487"/>
        <v>2020_WVLINCOLN</v>
      </c>
      <c r="F15590">
        <v>510400</v>
      </c>
      <c r="G15590" s="53">
        <f t="array" ref="G15590">SUM(IF(A15590=A$5:A15590,IF(C15590=C$5:C15590,1,0),0))</f>
        <v>22</v>
      </c>
    </row>
    <row r="15591" spans="1:7" x14ac:dyDescent="0.25">
      <c r="A15591" s="52">
        <v>2020</v>
      </c>
      <c r="B15591" s="53" t="str">
        <f t="shared" si="488"/>
        <v>2020_WV23</v>
      </c>
      <c r="C15591" t="s">
        <v>361</v>
      </c>
      <c r="D15591" t="s">
        <v>528</v>
      </c>
      <c r="E15591" s="53" t="str">
        <f t="shared" si="487"/>
        <v>2020_WVLOGAN</v>
      </c>
      <c r="F15591">
        <v>510400</v>
      </c>
      <c r="G15591" s="53">
        <f t="array" ref="G15591">SUM(IF(A15591=A$5:A15591,IF(C15591=C$5:C15591,1,0),0))</f>
        <v>23</v>
      </c>
    </row>
    <row r="15592" spans="1:7" x14ac:dyDescent="0.25">
      <c r="A15592" s="52">
        <v>2020</v>
      </c>
      <c r="B15592" s="53" t="str">
        <f t="shared" si="488"/>
        <v>2020_WV24</v>
      </c>
      <c r="C15592" t="s">
        <v>361</v>
      </c>
      <c r="D15592" t="s">
        <v>1489</v>
      </c>
      <c r="E15592" s="53" t="str">
        <f t="shared" si="487"/>
        <v>2020_WVMCDOWELL</v>
      </c>
      <c r="F15592">
        <v>510400</v>
      </c>
      <c r="G15592" s="53">
        <f t="array" ref="G15592">SUM(IF(A15592=A$5:A15592,IF(C15592=C$5:C15592,1,0),0))</f>
        <v>24</v>
      </c>
    </row>
    <row r="15593" spans="1:7" x14ac:dyDescent="0.25">
      <c r="A15593" s="52">
        <v>2020</v>
      </c>
      <c r="B15593" s="53" t="str">
        <f t="shared" si="488"/>
        <v>2020_WV25</v>
      </c>
      <c r="C15593" t="s">
        <v>361</v>
      </c>
      <c r="D15593" t="s">
        <v>469</v>
      </c>
      <c r="E15593" s="53" t="str">
        <f t="shared" si="487"/>
        <v>2020_WVMARION</v>
      </c>
      <c r="F15593">
        <v>510400</v>
      </c>
      <c r="G15593" s="53">
        <f t="array" ref="G15593">SUM(IF(A15593=A$5:A15593,IF(C15593=C$5:C15593,1,0),0))</f>
        <v>25</v>
      </c>
    </row>
    <row r="15594" spans="1:7" x14ac:dyDescent="0.25">
      <c r="A15594" s="52">
        <v>2020</v>
      </c>
      <c r="B15594" s="53" t="str">
        <f t="shared" si="488"/>
        <v>2020_WV26</v>
      </c>
      <c r="C15594" t="s">
        <v>361</v>
      </c>
      <c r="D15594" t="s">
        <v>470</v>
      </c>
      <c r="E15594" s="53" t="str">
        <f t="shared" si="487"/>
        <v>2020_WVMARSHALL</v>
      </c>
      <c r="F15594">
        <v>510400</v>
      </c>
      <c r="G15594" s="53">
        <f t="array" ref="G15594">SUM(IF(A15594=A$5:A15594,IF(C15594=C$5:C15594,1,0),0))</f>
        <v>26</v>
      </c>
    </row>
    <row r="15595" spans="1:7" x14ac:dyDescent="0.25">
      <c r="A15595" s="52">
        <v>2020</v>
      </c>
      <c r="B15595" s="53" t="str">
        <f t="shared" si="488"/>
        <v>2020_WV27</v>
      </c>
      <c r="C15595" t="s">
        <v>361</v>
      </c>
      <c r="D15595" t="s">
        <v>837</v>
      </c>
      <c r="E15595" s="53" t="str">
        <f t="shared" si="487"/>
        <v>2020_WVMASON</v>
      </c>
      <c r="F15595">
        <v>510400</v>
      </c>
      <c r="G15595" s="53">
        <f t="array" ref="G15595">SUM(IF(A15595=A$5:A15595,IF(C15595=C$5:C15595,1,0),0))</f>
        <v>27</v>
      </c>
    </row>
    <row r="15596" spans="1:7" x14ac:dyDescent="0.25">
      <c r="A15596" s="52">
        <v>2020</v>
      </c>
      <c r="B15596" s="53" t="str">
        <f t="shared" si="488"/>
        <v>2020_WV28</v>
      </c>
      <c r="C15596" t="s">
        <v>361</v>
      </c>
      <c r="D15596" t="s">
        <v>840</v>
      </c>
      <c r="E15596" s="53" t="str">
        <f t="shared" si="487"/>
        <v>2020_WVMERCER</v>
      </c>
      <c r="F15596">
        <v>510400</v>
      </c>
      <c r="G15596" s="53">
        <f t="array" ref="G15596">SUM(IF(A15596=A$5:A15596,IF(C15596=C$5:C15596,1,0),0))</f>
        <v>28</v>
      </c>
    </row>
    <row r="15597" spans="1:7" x14ac:dyDescent="0.25">
      <c r="A15597" s="52">
        <v>2020</v>
      </c>
      <c r="B15597" s="53" t="str">
        <f t="shared" si="488"/>
        <v>2020_WV29</v>
      </c>
      <c r="C15597" t="s">
        <v>361</v>
      </c>
      <c r="D15597" t="s">
        <v>606</v>
      </c>
      <c r="E15597" s="53" t="str">
        <f t="shared" si="487"/>
        <v>2020_WVMINERAL</v>
      </c>
      <c r="F15597">
        <v>510400</v>
      </c>
      <c r="G15597" s="53">
        <f t="array" ref="G15597">SUM(IF(A15597=A$5:A15597,IF(C15597=C$5:C15597,1,0),0))</f>
        <v>29</v>
      </c>
    </row>
    <row r="15598" spans="1:7" x14ac:dyDescent="0.25">
      <c r="A15598" s="52">
        <v>2020</v>
      </c>
      <c r="B15598" s="53" t="str">
        <f t="shared" si="488"/>
        <v>2020_WV30</v>
      </c>
      <c r="C15598" t="s">
        <v>361</v>
      </c>
      <c r="D15598" t="s">
        <v>1986</v>
      </c>
      <c r="E15598" s="53" t="str">
        <f t="shared" si="487"/>
        <v>2020_WVMINGO</v>
      </c>
      <c r="F15598">
        <v>510400</v>
      </c>
      <c r="G15598" s="53">
        <f t="array" ref="G15598">SUM(IF(A15598=A$5:A15598,IF(C15598=C$5:C15598,1,0),0))</f>
        <v>30</v>
      </c>
    </row>
    <row r="15599" spans="1:7" x14ac:dyDescent="0.25">
      <c r="A15599" s="52">
        <v>2020</v>
      </c>
      <c r="B15599" s="53" t="str">
        <f t="shared" si="488"/>
        <v>2020_WV31</v>
      </c>
      <c r="C15599" t="s">
        <v>361</v>
      </c>
      <c r="D15599" t="s">
        <v>1987</v>
      </c>
      <c r="E15599" s="53" t="str">
        <f t="shared" si="487"/>
        <v>2020_WVMONONGALIA</v>
      </c>
      <c r="F15599">
        <v>510400</v>
      </c>
      <c r="G15599" s="53">
        <f t="array" ref="G15599">SUM(IF(A15599=A$5:A15599,IF(C15599=C$5:C15599,1,0),0))</f>
        <v>31</v>
      </c>
    </row>
    <row r="15600" spans="1:7" x14ac:dyDescent="0.25">
      <c r="A15600" s="52">
        <v>2020</v>
      </c>
      <c r="B15600" s="53" t="str">
        <f t="shared" si="488"/>
        <v>2020_WV32</v>
      </c>
      <c r="C15600" t="s">
        <v>361</v>
      </c>
      <c r="D15600" t="s">
        <v>210</v>
      </c>
      <c r="E15600" s="53" t="str">
        <f t="shared" si="487"/>
        <v>2020_WVMONROE</v>
      </c>
      <c r="F15600">
        <v>510400</v>
      </c>
      <c r="G15600" s="53">
        <f t="array" ref="G15600">SUM(IF(A15600=A$5:A15600,IF(C15600=C$5:C15600,1,0),0))</f>
        <v>32</v>
      </c>
    </row>
    <row r="15601" spans="1:7" x14ac:dyDescent="0.25">
      <c r="A15601" s="52">
        <v>2020</v>
      </c>
      <c r="B15601" s="53" t="str">
        <f t="shared" si="488"/>
        <v>2020_WV33</v>
      </c>
      <c r="C15601" t="s">
        <v>361</v>
      </c>
      <c r="D15601" t="s">
        <v>472</v>
      </c>
      <c r="E15601" s="53" t="str">
        <f t="shared" si="487"/>
        <v>2020_WVMORGAN</v>
      </c>
      <c r="F15601">
        <v>510400</v>
      </c>
      <c r="G15601" s="53">
        <f t="array" ref="G15601">SUM(IF(A15601=A$5:A15601,IF(C15601=C$5:C15601,1,0),0))</f>
        <v>33</v>
      </c>
    </row>
    <row r="15602" spans="1:7" x14ac:dyDescent="0.25">
      <c r="A15602" s="52">
        <v>2020</v>
      </c>
      <c r="B15602" s="53" t="str">
        <f t="shared" si="488"/>
        <v>2020_WV34</v>
      </c>
      <c r="C15602" t="s">
        <v>361</v>
      </c>
      <c r="D15602" t="s">
        <v>1041</v>
      </c>
      <c r="E15602" s="53" t="str">
        <f t="shared" si="487"/>
        <v>2020_WVNICHOLAS</v>
      </c>
      <c r="F15602">
        <v>510400</v>
      </c>
      <c r="G15602" s="53">
        <f t="array" ref="G15602">SUM(IF(A15602=A$5:A15602,IF(C15602=C$5:C15602,1,0),0))</f>
        <v>34</v>
      </c>
    </row>
    <row r="15603" spans="1:7" x14ac:dyDescent="0.25">
      <c r="A15603" s="52">
        <v>2020</v>
      </c>
      <c r="B15603" s="53" t="str">
        <f t="shared" si="488"/>
        <v>2020_WV35</v>
      </c>
      <c r="C15603" t="s">
        <v>361</v>
      </c>
      <c r="D15603" t="s">
        <v>113</v>
      </c>
      <c r="E15603" s="53" t="str">
        <f t="shared" si="487"/>
        <v>2020_WVOHIO</v>
      </c>
      <c r="F15603">
        <v>510400</v>
      </c>
      <c r="G15603" s="53">
        <f t="array" ref="G15603">SUM(IF(A15603=A$5:A15603,IF(C15603=C$5:C15603,1,0),0))</f>
        <v>35</v>
      </c>
    </row>
    <row r="15604" spans="1:7" x14ac:dyDescent="0.25">
      <c r="A15604" s="52">
        <v>2020</v>
      </c>
      <c r="B15604" s="53" t="str">
        <f t="shared" si="488"/>
        <v>2020_WV36</v>
      </c>
      <c r="C15604" t="s">
        <v>361</v>
      </c>
      <c r="D15604" t="s">
        <v>1044</v>
      </c>
      <c r="E15604" s="53" t="str">
        <f t="shared" si="487"/>
        <v>2020_WVPENDLETON</v>
      </c>
      <c r="F15604">
        <v>510400</v>
      </c>
      <c r="G15604" s="53">
        <f t="array" ref="G15604">SUM(IF(A15604=A$5:A15604,IF(C15604=C$5:C15604,1,0),0))</f>
        <v>36</v>
      </c>
    </row>
    <row r="15605" spans="1:7" x14ac:dyDescent="0.25">
      <c r="A15605" s="52">
        <v>2020</v>
      </c>
      <c r="B15605" s="53" t="str">
        <f t="shared" si="488"/>
        <v>2020_WV37</v>
      </c>
      <c r="C15605" t="s">
        <v>361</v>
      </c>
      <c r="D15605" t="s">
        <v>1988</v>
      </c>
      <c r="E15605" s="53" t="str">
        <f t="shared" si="487"/>
        <v>2020_WVPLEASANTS</v>
      </c>
      <c r="F15605">
        <v>510400</v>
      </c>
      <c r="G15605" s="53">
        <f t="array" ref="G15605">SUM(IF(A15605=A$5:A15605,IF(C15605=C$5:C15605,1,0),0))</f>
        <v>37</v>
      </c>
    </row>
    <row r="15606" spans="1:7" x14ac:dyDescent="0.25">
      <c r="A15606" s="52">
        <v>2020</v>
      </c>
      <c r="B15606" s="53" t="str">
        <f t="shared" si="488"/>
        <v>2020_WV38</v>
      </c>
      <c r="C15606" t="s">
        <v>361</v>
      </c>
      <c r="D15606" t="s">
        <v>927</v>
      </c>
      <c r="E15606" s="53" t="str">
        <f t="shared" si="487"/>
        <v>2020_WVPOCAHONTAS</v>
      </c>
      <c r="F15606">
        <v>510400</v>
      </c>
      <c r="G15606" s="53">
        <f t="array" ref="G15606">SUM(IF(A15606=A$5:A15606,IF(C15606=C$5:C15606,1,0),0))</f>
        <v>38</v>
      </c>
    </row>
    <row r="15607" spans="1:7" x14ac:dyDescent="0.25">
      <c r="A15607" s="52">
        <v>2020</v>
      </c>
      <c r="B15607" s="53" t="str">
        <f t="shared" si="488"/>
        <v>2020_WV39</v>
      </c>
      <c r="C15607" t="s">
        <v>361</v>
      </c>
      <c r="D15607" t="s">
        <v>1989</v>
      </c>
      <c r="E15607" s="53" t="str">
        <f t="shared" si="487"/>
        <v>2020_WVPRESTON</v>
      </c>
      <c r="F15607">
        <v>510400</v>
      </c>
      <c r="G15607" s="53">
        <f t="array" ref="G15607">SUM(IF(A15607=A$5:A15607,IF(C15607=C$5:C15607,1,0),0))</f>
        <v>39</v>
      </c>
    </row>
    <row r="15608" spans="1:7" x14ac:dyDescent="0.25">
      <c r="A15608" s="52">
        <v>2020</v>
      </c>
      <c r="B15608" s="53" t="str">
        <f t="shared" si="488"/>
        <v>2020_WV40</v>
      </c>
      <c r="C15608" t="s">
        <v>361</v>
      </c>
      <c r="D15608" t="s">
        <v>264</v>
      </c>
      <c r="E15608" s="53" t="str">
        <f t="shared" si="487"/>
        <v>2020_WVPUTNAM</v>
      </c>
      <c r="F15608">
        <v>510400</v>
      </c>
      <c r="G15608" s="53">
        <f t="array" ref="G15608">SUM(IF(A15608=A$5:A15608,IF(C15608=C$5:C15608,1,0),0))</f>
        <v>40</v>
      </c>
    </row>
    <row r="15609" spans="1:7" x14ac:dyDescent="0.25">
      <c r="A15609" s="52">
        <v>2020</v>
      </c>
      <c r="B15609" s="53" t="str">
        <f t="shared" si="488"/>
        <v>2020_WV41</v>
      </c>
      <c r="C15609" t="s">
        <v>361</v>
      </c>
      <c r="D15609" t="s">
        <v>1990</v>
      </c>
      <c r="E15609" s="53" t="str">
        <f t="shared" si="487"/>
        <v>2020_WVRALEIGH</v>
      </c>
      <c r="F15609">
        <v>510400</v>
      </c>
      <c r="G15609" s="53">
        <f t="array" ref="G15609">SUM(IF(A15609=A$5:A15609,IF(C15609=C$5:C15609,1,0),0))</f>
        <v>41</v>
      </c>
    </row>
    <row r="15610" spans="1:7" x14ac:dyDescent="0.25">
      <c r="A15610" s="52">
        <v>2020</v>
      </c>
      <c r="B15610" s="53" t="str">
        <f t="shared" si="488"/>
        <v>2020_WV42</v>
      </c>
      <c r="C15610" t="s">
        <v>361</v>
      </c>
      <c r="D15610" t="s">
        <v>475</v>
      </c>
      <c r="E15610" s="53" t="str">
        <f t="shared" si="487"/>
        <v>2020_WVRANDOLPH</v>
      </c>
      <c r="F15610">
        <v>510400</v>
      </c>
      <c r="G15610" s="53">
        <f t="array" ref="G15610">SUM(IF(A15610=A$5:A15610,IF(C15610=C$5:C15610,1,0),0))</f>
        <v>42</v>
      </c>
    </row>
    <row r="15611" spans="1:7" x14ac:dyDescent="0.25">
      <c r="A15611" s="52">
        <v>2020</v>
      </c>
      <c r="B15611" s="53" t="str">
        <f t="shared" si="488"/>
        <v>2020_WV43</v>
      </c>
      <c r="C15611" t="s">
        <v>361</v>
      </c>
      <c r="D15611" t="s">
        <v>1991</v>
      </c>
      <c r="E15611" s="53" t="str">
        <f t="shared" si="487"/>
        <v>2020_WVRITCHIE</v>
      </c>
      <c r="F15611">
        <v>510400</v>
      </c>
      <c r="G15611" s="53">
        <f t="array" ref="G15611">SUM(IF(A15611=A$5:A15611,IF(C15611=C$5:C15611,1,0),0))</f>
        <v>43</v>
      </c>
    </row>
    <row r="15612" spans="1:7" x14ac:dyDescent="0.25">
      <c r="A15612" s="52">
        <v>2020</v>
      </c>
      <c r="B15612" s="53" t="str">
        <f t="shared" si="488"/>
        <v>2020_WV44</v>
      </c>
      <c r="C15612" t="s">
        <v>361</v>
      </c>
      <c r="D15612" t="s">
        <v>1744</v>
      </c>
      <c r="E15612" s="53" t="str">
        <f t="shared" si="487"/>
        <v>2020_WVROANE</v>
      </c>
      <c r="F15612">
        <v>510400</v>
      </c>
      <c r="G15612" s="53">
        <f t="array" ref="G15612">SUM(IF(A15612=A$5:A15612,IF(C15612=C$5:C15612,1,0),0))</f>
        <v>44</v>
      </c>
    </row>
    <row r="15613" spans="1:7" x14ac:dyDescent="0.25">
      <c r="A15613" s="52">
        <v>2020</v>
      </c>
      <c r="B15613" s="53" t="str">
        <f t="shared" si="488"/>
        <v>2020_WV45</v>
      </c>
      <c r="C15613" t="s">
        <v>361</v>
      </c>
      <c r="D15613" t="s">
        <v>1992</v>
      </c>
      <c r="E15613" s="53" t="str">
        <f t="shared" si="487"/>
        <v>2020_WVSUMMERS</v>
      </c>
      <c r="F15613">
        <v>510400</v>
      </c>
      <c r="G15613" s="53">
        <f t="array" ref="G15613">SUM(IF(A15613=A$5:A15613,IF(C15613=C$5:C15613,1,0),0))</f>
        <v>45</v>
      </c>
    </row>
    <row r="15614" spans="1:7" x14ac:dyDescent="0.25">
      <c r="A15614" s="52">
        <v>2020</v>
      </c>
      <c r="B15614" s="53" t="str">
        <f t="shared" si="488"/>
        <v>2020_WV46</v>
      </c>
      <c r="C15614" t="s">
        <v>361</v>
      </c>
      <c r="D15614" t="s">
        <v>668</v>
      </c>
      <c r="E15614" s="53" t="str">
        <f t="shared" si="487"/>
        <v>2020_WVTAYLOR</v>
      </c>
      <c r="F15614">
        <v>510400</v>
      </c>
      <c r="G15614" s="53">
        <f t="array" ref="G15614">SUM(IF(A15614=A$5:A15614,IF(C15614=C$5:C15614,1,0),0))</f>
        <v>46</v>
      </c>
    </row>
    <row r="15615" spans="1:7" x14ac:dyDescent="0.25">
      <c r="A15615" s="52">
        <v>2020</v>
      </c>
      <c r="B15615" s="53" t="str">
        <f t="shared" si="488"/>
        <v>2020_WV47</v>
      </c>
      <c r="C15615" t="s">
        <v>361</v>
      </c>
      <c r="D15615" t="s">
        <v>1993</v>
      </c>
      <c r="E15615" s="53" t="str">
        <f t="shared" si="487"/>
        <v>2020_WVTUCKER</v>
      </c>
      <c r="F15615">
        <v>510400</v>
      </c>
      <c r="G15615" s="53">
        <f t="array" ref="G15615">SUM(IF(A15615=A$5:A15615,IF(C15615=C$5:C15615,1,0),0))</f>
        <v>47</v>
      </c>
    </row>
    <row r="15616" spans="1:7" x14ac:dyDescent="0.25">
      <c r="A15616" s="52">
        <v>2020</v>
      </c>
      <c r="B15616" s="53" t="str">
        <f t="shared" si="488"/>
        <v>2020_WV48</v>
      </c>
      <c r="C15616" t="s">
        <v>361</v>
      </c>
      <c r="D15616" t="s">
        <v>1886</v>
      </c>
      <c r="E15616" s="53" t="str">
        <f t="shared" si="487"/>
        <v>2020_WVTYLER</v>
      </c>
      <c r="F15616">
        <v>510400</v>
      </c>
      <c r="G15616" s="53">
        <f t="array" ref="G15616">SUM(IF(A15616=A$5:A15616,IF(C15616=C$5:C15616,1,0),0))</f>
        <v>48</v>
      </c>
    </row>
    <row r="15617" spans="1:7" x14ac:dyDescent="0.25">
      <c r="A15617" s="52">
        <v>2020</v>
      </c>
      <c r="B15617" s="53" t="str">
        <f t="shared" si="488"/>
        <v>2020_WV49</v>
      </c>
      <c r="C15617" t="s">
        <v>361</v>
      </c>
      <c r="D15617" t="s">
        <v>1887</v>
      </c>
      <c r="E15617" s="53" t="str">
        <f t="shared" si="487"/>
        <v>2020_WVUPSHUR</v>
      </c>
      <c r="F15617">
        <v>510400</v>
      </c>
      <c r="G15617" s="53">
        <f t="array" ref="G15617">SUM(IF(A15617=A$5:A15617,IF(C15617=C$5:C15617,1,0),0))</f>
        <v>49</v>
      </c>
    </row>
    <row r="15618" spans="1:7" x14ac:dyDescent="0.25">
      <c r="A15618" s="52">
        <v>2020</v>
      </c>
      <c r="B15618" s="53" t="str">
        <f t="shared" si="488"/>
        <v>2020_WV50</v>
      </c>
      <c r="C15618" t="s">
        <v>361</v>
      </c>
      <c r="D15618" t="s">
        <v>770</v>
      </c>
      <c r="E15618" s="53" t="str">
        <f t="shared" si="487"/>
        <v>2020_WVWAYNE</v>
      </c>
      <c r="F15618">
        <v>510400</v>
      </c>
      <c r="G15618" s="53">
        <f t="array" ref="G15618">SUM(IF(A15618=A$5:A15618,IF(C15618=C$5:C15618,1,0),0))</f>
        <v>50</v>
      </c>
    </row>
    <row r="15619" spans="1:7" x14ac:dyDescent="0.25">
      <c r="A15619" s="52">
        <v>2020</v>
      </c>
      <c r="B15619" s="53" t="str">
        <f t="shared" si="488"/>
        <v>2020_WV51</v>
      </c>
      <c r="C15619" t="s">
        <v>361</v>
      </c>
      <c r="D15619" t="s">
        <v>771</v>
      </c>
      <c r="E15619" s="53" t="str">
        <f t="shared" si="487"/>
        <v>2020_WVWEBSTER</v>
      </c>
      <c r="F15619">
        <v>510400</v>
      </c>
      <c r="G15619" s="53">
        <f t="array" ref="G15619">SUM(IF(A15619=A$5:A15619,IF(C15619=C$5:C15619,1,0),0))</f>
        <v>51</v>
      </c>
    </row>
    <row r="15620" spans="1:7" x14ac:dyDescent="0.25">
      <c r="A15620" s="52">
        <v>2020</v>
      </c>
      <c r="B15620" s="53" t="str">
        <f t="shared" si="488"/>
        <v>2020_WV52</v>
      </c>
      <c r="C15620" t="s">
        <v>361</v>
      </c>
      <c r="D15620" t="s">
        <v>1994</v>
      </c>
      <c r="E15620" s="53" t="str">
        <f t="shared" si="487"/>
        <v>2020_WVWETZEL</v>
      </c>
      <c r="F15620">
        <v>510400</v>
      </c>
      <c r="G15620" s="53">
        <f t="array" ref="G15620">SUM(IF(A15620=A$5:A15620,IF(C15620=C$5:C15620,1,0),0))</f>
        <v>52</v>
      </c>
    </row>
    <row r="15621" spans="1:7" x14ac:dyDescent="0.25">
      <c r="A15621" s="52">
        <v>2020</v>
      </c>
      <c r="B15621" s="53" t="str">
        <f t="shared" si="488"/>
        <v>2020_WV53</v>
      </c>
      <c r="C15621" t="s">
        <v>361</v>
      </c>
      <c r="D15621" t="s">
        <v>1995</v>
      </c>
      <c r="E15621" s="53" t="str">
        <f t="shared" si="487"/>
        <v>2020_WVWIRT</v>
      </c>
      <c r="F15621">
        <v>510400</v>
      </c>
      <c r="G15621" s="53">
        <f t="array" ref="G15621">SUM(IF(A15621=A$5:A15621,IF(C15621=C$5:C15621,1,0),0))</f>
        <v>53</v>
      </c>
    </row>
    <row r="15622" spans="1:7" x14ac:dyDescent="0.25">
      <c r="A15622" s="52">
        <v>2020</v>
      </c>
      <c r="B15622" s="53" t="str">
        <f t="shared" si="488"/>
        <v>2020_WV54</v>
      </c>
      <c r="C15622" t="s">
        <v>361</v>
      </c>
      <c r="D15622" t="s">
        <v>1576</v>
      </c>
      <c r="E15622" s="53" t="str">
        <f t="shared" ref="E15622:E15685" si="489">A15622&amp;"_"&amp;C15622&amp;D15622</f>
        <v>2020_WVWOOD</v>
      </c>
      <c r="F15622">
        <v>510400</v>
      </c>
      <c r="G15622" s="53">
        <f t="array" ref="G15622">SUM(IF(A15622=A$5:A15622,IF(C15622=C$5:C15622,1,0),0))</f>
        <v>54</v>
      </c>
    </row>
    <row r="15623" spans="1:7" x14ac:dyDescent="0.25">
      <c r="A15623" s="52">
        <v>2020</v>
      </c>
      <c r="B15623" s="53" t="str">
        <f t="shared" si="488"/>
        <v>2020_WV55</v>
      </c>
      <c r="C15623" t="s">
        <v>361</v>
      </c>
      <c r="D15623" t="s">
        <v>128</v>
      </c>
      <c r="E15623" s="53" t="str">
        <f t="shared" si="489"/>
        <v>2020_WVWYOMING</v>
      </c>
      <c r="F15623">
        <v>510400</v>
      </c>
      <c r="G15623" s="53">
        <f t="array" ref="G15623">SUM(IF(A15623=A$5:A15623,IF(C15623=C$5:C15623,1,0),0))</f>
        <v>55</v>
      </c>
    </row>
    <row r="15624" spans="1:7" x14ac:dyDescent="0.25">
      <c r="A15624" s="52">
        <v>2020</v>
      </c>
      <c r="B15624" s="53" t="str">
        <f t="shared" si="488"/>
        <v>2020_WI1</v>
      </c>
      <c r="C15624" t="s">
        <v>391</v>
      </c>
      <c r="D15624" t="s">
        <v>184</v>
      </c>
      <c r="E15624" s="53" t="str">
        <f t="shared" si="489"/>
        <v>2020_WIADAMS</v>
      </c>
      <c r="F15624">
        <v>510400</v>
      </c>
      <c r="G15624" s="53">
        <f t="array" ref="G15624">SUM(IF(A15624=A$5:A15624,IF(C15624=C$5:C15624,1,0),0))</f>
        <v>1</v>
      </c>
    </row>
    <row r="15625" spans="1:7" x14ac:dyDescent="0.25">
      <c r="A15625" s="52">
        <v>2020</v>
      </c>
      <c r="B15625" s="53" t="str">
        <f t="shared" si="488"/>
        <v>2020_WI2</v>
      </c>
      <c r="C15625" t="s">
        <v>391</v>
      </c>
      <c r="D15625" t="s">
        <v>1543</v>
      </c>
      <c r="E15625" s="53" t="str">
        <f t="shared" si="489"/>
        <v>2020_WIASHLAND</v>
      </c>
      <c r="F15625">
        <v>510400</v>
      </c>
      <c r="G15625" s="53">
        <f t="array" ref="G15625">SUM(IF(A15625=A$5:A15625,IF(C15625=C$5:C15625,1,0),0))</f>
        <v>2</v>
      </c>
    </row>
    <row r="15626" spans="1:7" x14ac:dyDescent="0.25">
      <c r="A15626" s="52">
        <v>2020</v>
      </c>
      <c r="B15626" s="53" t="str">
        <f t="shared" si="488"/>
        <v>2020_WI3</v>
      </c>
      <c r="C15626" t="s">
        <v>391</v>
      </c>
      <c r="D15626" t="s">
        <v>1996</v>
      </c>
      <c r="E15626" s="53" t="str">
        <f t="shared" si="489"/>
        <v>2020_WIBARRON</v>
      </c>
      <c r="F15626">
        <v>510400</v>
      </c>
      <c r="G15626" s="53">
        <f t="array" ref="G15626">SUM(IF(A15626=A$5:A15626,IF(C15626=C$5:C15626,1,0),0))</f>
        <v>3</v>
      </c>
    </row>
    <row r="15627" spans="1:7" x14ac:dyDescent="0.25">
      <c r="A15627" s="52">
        <v>2020</v>
      </c>
      <c r="B15627" s="53" t="str">
        <f t="shared" si="488"/>
        <v>2020_WI4</v>
      </c>
      <c r="C15627" t="s">
        <v>391</v>
      </c>
      <c r="D15627" t="s">
        <v>1997</v>
      </c>
      <c r="E15627" s="53" t="str">
        <f t="shared" si="489"/>
        <v>2020_WIBAYFIELD</v>
      </c>
      <c r="F15627">
        <v>510400</v>
      </c>
      <c r="G15627" s="53">
        <f t="array" ref="G15627">SUM(IF(A15627=A$5:A15627,IF(C15627=C$5:C15627,1,0),0))</f>
        <v>4</v>
      </c>
    </row>
    <row r="15628" spans="1:7" x14ac:dyDescent="0.25">
      <c r="A15628" s="52">
        <v>2020</v>
      </c>
      <c r="B15628" s="53" t="str">
        <f t="shared" si="488"/>
        <v>2020_WI5</v>
      </c>
      <c r="C15628" t="s">
        <v>391</v>
      </c>
      <c r="D15628" t="s">
        <v>808</v>
      </c>
      <c r="E15628" s="53" t="str">
        <f t="shared" si="489"/>
        <v>2020_WIBROWN</v>
      </c>
      <c r="F15628">
        <v>510400</v>
      </c>
      <c r="G15628" s="53">
        <f t="array" ref="G15628">SUM(IF(A15628=A$5:A15628,IF(C15628=C$5:C15628,1,0),0))</f>
        <v>5</v>
      </c>
    </row>
    <row r="15629" spans="1:7" x14ac:dyDescent="0.25">
      <c r="A15629" s="52">
        <v>2020</v>
      </c>
      <c r="B15629" s="53" t="str">
        <f t="shared" si="488"/>
        <v>2020_WI6</v>
      </c>
      <c r="C15629" t="s">
        <v>391</v>
      </c>
      <c r="D15629" t="s">
        <v>1354</v>
      </c>
      <c r="E15629" s="53" t="str">
        <f t="shared" si="489"/>
        <v>2020_WIBUFFALO</v>
      </c>
      <c r="F15629">
        <v>510400</v>
      </c>
      <c r="G15629" s="53">
        <f t="array" ref="G15629">SUM(IF(A15629=A$5:A15629,IF(C15629=C$5:C15629,1,0),0))</f>
        <v>6</v>
      </c>
    </row>
    <row r="15630" spans="1:7" x14ac:dyDescent="0.25">
      <c r="A15630" s="52">
        <v>2020</v>
      </c>
      <c r="B15630" s="53" t="str">
        <f t="shared" si="488"/>
        <v>2020_WI7</v>
      </c>
      <c r="C15630" t="s">
        <v>391</v>
      </c>
      <c r="D15630" t="s">
        <v>1998</v>
      </c>
      <c r="E15630" s="53" t="str">
        <f t="shared" si="489"/>
        <v>2020_WIBURNETT</v>
      </c>
      <c r="F15630">
        <v>510400</v>
      </c>
      <c r="G15630" s="53">
        <f t="array" ref="G15630">SUM(IF(A15630=A$5:A15630,IF(C15630=C$5:C15630,1,0),0))</f>
        <v>7</v>
      </c>
    </row>
    <row r="15631" spans="1:7" x14ac:dyDescent="0.25">
      <c r="A15631" s="52">
        <v>2020</v>
      </c>
      <c r="B15631" s="53" t="str">
        <f t="shared" si="488"/>
        <v>2020_WI8</v>
      </c>
      <c r="C15631" t="s">
        <v>391</v>
      </c>
      <c r="D15631" t="s">
        <v>1999</v>
      </c>
      <c r="E15631" s="53" t="str">
        <f t="shared" si="489"/>
        <v>2020_WICALUMET</v>
      </c>
      <c r="F15631">
        <v>510400</v>
      </c>
      <c r="G15631" s="53">
        <f t="array" ref="G15631">SUM(IF(A15631=A$5:A15631,IF(C15631=C$5:C15631,1,0),0))</f>
        <v>8</v>
      </c>
    </row>
    <row r="15632" spans="1:7" x14ac:dyDescent="0.25">
      <c r="A15632" s="52">
        <v>2020</v>
      </c>
      <c r="B15632" s="53" t="str">
        <f t="shared" si="488"/>
        <v>2020_WI9</v>
      </c>
      <c r="C15632" t="s">
        <v>391</v>
      </c>
      <c r="D15632" t="s">
        <v>1131</v>
      </c>
      <c r="E15632" s="53" t="str">
        <f t="shared" si="489"/>
        <v>2020_WICHIPPEWA</v>
      </c>
      <c r="F15632">
        <v>510400</v>
      </c>
      <c r="G15632" s="53">
        <f t="array" ref="G15632">SUM(IF(A15632=A$5:A15632,IF(C15632=C$5:C15632,1,0),0))</f>
        <v>9</v>
      </c>
    </row>
    <row r="15633" spans="1:7" x14ac:dyDescent="0.25">
      <c r="A15633" s="52">
        <v>2020</v>
      </c>
      <c r="B15633" s="53" t="str">
        <f t="shared" si="488"/>
        <v>2020_WI10</v>
      </c>
      <c r="C15633" t="s">
        <v>391</v>
      </c>
      <c r="D15633" t="s">
        <v>507</v>
      </c>
      <c r="E15633" s="53" t="str">
        <f t="shared" si="489"/>
        <v>2020_WICLARK</v>
      </c>
      <c r="F15633">
        <v>510400</v>
      </c>
      <c r="G15633" s="53">
        <f t="array" ref="G15633">SUM(IF(A15633=A$5:A15633,IF(C15633=C$5:C15633,1,0),0))</f>
        <v>10</v>
      </c>
    </row>
    <row r="15634" spans="1:7" x14ac:dyDescent="0.25">
      <c r="A15634" s="52">
        <v>2020</v>
      </c>
      <c r="B15634" s="53" t="str">
        <f t="shared" si="488"/>
        <v>2020_WI11</v>
      </c>
      <c r="C15634" t="s">
        <v>391</v>
      </c>
      <c r="D15634" t="s">
        <v>509</v>
      </c>
      <c r="E15634" s="53" t="str">
        <f t="shared" si="489"/>
        <v>2020_WICOLUMBIA</v>
      </c>
      <c r="F15634">
        <v>510400</v>
      </c>
      <c r="G15634" s="53">
        <f t="array" ref="G15634">SUM(IF(A15634=A$5:A15634,IF(C15634=C$5:C15634,1,0),0))</f>
        <v>11</v>
      </c>
    </row>
    <row r="15635" spans="1:7" x14ac:dyDescent="0.25">
      <c r="A15635" s="52">
        <v>2020</v>
      </c>
      <c r="B15635" s="53" t="str">
        <f t="shared" si="488"/>
        <v>2020_WI12</v>
      </c>
      <c r="C15635" t="s">
        <v>391</v>
      </c>
      <c r="D15635" t="s">
        <v>512</v>
      </c>
      <c r="E15635" s="53" t="str">
        <f t="shared" si="489"/>
        <v>2020_WICRAWFORD</v>
      </c>
      <c r="F15635">
        <v>510400</v>
      </c>
      <c r="G15635" s="53">
        <f t="array" ref="G15635">SUM(IF(A15635=A$5:A15635,IF(C15635=C$5:C15635,1,0),0))</f>
        <v>12</v>
      </c>
    </row>
    <row r="15636" spans="1:7" x14ac:dyDescent="0.25">
      <c r="A15636" s="52">
        <v>2020</v>
      </c>
      <c r="B15636" s="53" t="str">
        <f t="shared" si="488"/>
        <v>2020_WI13</v>
      </c>
      <c r="C15636" t="s">
        <v>391</v>
      </c>
      <c r="D15636" t="s">
        <v>2000</v>
      </c>
      <c r="E15636" s="53" t="str">
        <f t="shared" si="489"/>
        <v>2020_WIDANE</v>
      </c>
      <c r="F15636">
        <v>510400</v>
      </c>
      <c r="G15636" s="53">
        <f t="array" ref="G15636">SUM(IF(A15636=A$5:A15636,IF(C15636=C$5:C15636,1,0),0))</f>
        <v>13</v>
      </c>
    </row>
    <row r="15637" spans="1:7" x14ac:dyDescent="0.25">
      <c r="A15637" s="52">
        <v>2020</v>
      </c>
      <c r="B15637" s="53" t="str">
        <f t="shared" si="488"/>
        <v>2020_WI14</v>
      </c>
      <c r="C15637" t="s">
        <v>391</v>
      </c>
      <c r="D15637" t="s">
        <v>704</v>
      </c>
      <c r="E15637" s="53" t="str">
        <f t="shared" si="489"/>
        <v>2020_WIDODGE</v>
      </c>
      <c r="F15637">
        <v>510400</v>
      </c>
      <c r="G15637" s="53">
        <f t="array" ref="G15637">SUM(IF(A15637=A$5:A15637,IF(C15637=C$5:C15637,1,0),0))</f>
        <v>14</v>
      </c>
    </row>
    <row r="15638" spans="1:7" x14ac:dyDescent="0.25">
      <c r="A15638" s="52">
        <v>2020</v>
      </c>
      <c r="B15638" s="53" t="str">
        <f t="shared" si="488"/>
        <v>2020_WI15</v>
      </c>
      <c r="C15638" t="s">
        <v>391</v>
      </c>
      <c r="D15638" t="s">
        <v>2001</v>
      </c>
      <c r="E15638" s="53" t="str">
        <f t="shared" si="489"/>
        <v>2020_WIDOOR</v>
      </c>
      <c r="F15638">
        <v>510400</v>
      </c>
      <c r="G15638" s="53">
        <f t="array" ref="G15638">SUM(IF(A15638=A$5:A15638,IF(C15638=C$5:C15638,1,0),0))</f>
        <v>15</v>
      </c>
    </row>
    <row r="15639" spans="1:7" x14ac:dyDescent="0.25">
      <c r="A15639" s="52">
        <v>2020</v>
      </c>
      <c r="B15639" s="53" t="str">
        <f t="shared" si="488"/>
        <v>2020_WI16</v>
      </c>
      <c r="C15639" t="s">
        <v>391</v>
      </c>
      <c r="D15639" t="s">
        <v>190</v>
      </c>
      <c r="E15639" s="53" t="str">
        <f t="shared" si="489"/>
        <v>2020_WIDOUGLAS</v>
      </c>
      <c r="F15639">
        <v>510400</v>
      </c>
      <c r="G15639" s="53">
        <f t="array" ref="G15639">SUM(IF(A15639=A$5:A15639,IF(C15639=C$5:C15639,1,0),0))</f>
        <v>16</v>
      </c>
    </row>
    <row r="15640" spans="1:7" x14ac:dyDescent="0.25">
      <c r="A15640" s="52">
        <v>2020</v>
      </c>
      <c r="B15640" s="53" t="str">
        <f t="shared" si="488"/>
        <v>2020_WI17</v>
      </c>
      <c r="C15640" t="s">
        <v>391</v>
      </c>
      <c r="D15640" t="s">
        <v>1521</v>
      </c>
      <c r="E15640" s="53" t="str">
        <f t="shared" si="489"/>
        <v>2020_WIDUNN</v>
      </c>
      <c r="F15640">
        <v>510400</v>
      </c>
      <c r="G15640" s="53">
        <f t="array" ref="G15640">SUM(IF(A15640=A$5:A15640,IF(C15640=C$5:C15640,1,0),0))</f>
        <v>17</v>
      </c>
    </row>
    <row r="15641" spans="1:7" x14ac:dyDescent="0.25">
      <c r="A15641" s="52">
        <v>2020</v>
      </c>
      <c r="B15641" s="53" t="str">
        <f t="shared" si="488"/>
        <v>2020_WI18</v>
      </c>
      <c r="C15641" t="s">
        <v>391</v>
      </c>
      <c r="D15641" t="s">
        <v>2002</v>
      </c>
      <c r="E15641" s="53" t="str">
        <f t="shared" si="489"/>
        <v>2020_WIEAU CLAIRE</v>
      </c>
      <c r="F15641">
        <v>510400</v>
      </c>
      <c r="G15641" s="53">
        <f t="array" ref="G15641">SUM(IF(A15641=A$5:A15641,IF(C15641=C$5:C15641,1,0),0))</f>
        <v>18</v>
      </c>
    </row>
    <row r="15642" spans="1:7" x14ac:dyDescent="0.25">
      <c r="A15642" s="52">
        <v>2020</v>
      </c>
      <c r="B15642" s="53" t="str">
        <f t="shared" si="488"/>
        <v>2020_WI19</v>
      </c>
      <c r="C15642" t="s">
        <v>391</v>
      </c>
      <c r="D15642" t="s">
        <v>1677</v>
      </c>
      <c r="E15642" s="53" t="str">
        <f t="shared" si="489"/>
        <v>2020_WIFLORENCE</v>
      </c>
      <c r="F15642">
        <v>510400</v>
      </c>
      <c r="G15642" s="53">
        <f t="array" ref="G15642">SUM(IF(A15642=A$5:A15642,IF(C15642=C$5:C15642,1,0),0))</f>
        <v>19</v>
      </c>
    </row>
    <row r="15643" spans="1:7" x14ac:dyDescent="0.25">
      <c r="A15643" s="52">
        <v>2020</v>
      </c>
      <c r="B15643" s="53" t="str">
        <f t="shared" si="488"/>
        <v>2020_WI20</v>
      </c>
      <c r="C15643" t="s">
        <v>391</v>
      </c>
      <c r="D15643" t="s">
        <v>2003</v>
      </c>
      <c r="E15643" s="53" t="str">
        <f t="shared" si="489"/>
        <v>2020_WIFOND DU LAC</v>
      </c>
      <c r="F15643">
        <v>510400</v>
      </c>
      <c r="G15643" s="53">
        <f t="array" ref="G15643">SUM(IF(A15643=A$5:A15643,IF(C15643=C$5:C15643,1,0),0))</f>
        <v>20</v>
      </c>
    </row>
    <row r="15644" spans="1:7" x14ac:dyDescent="0.25">
      <c r="A15644" s="52">
        <v>2020</v>
      </c>
      <c r="B15644" s="53" t="str">
        <f t="shared" si="488"/>
        <v>2020_WI21</v>
      </c>
      <c r="C15644" t="s">
        <v>391</v>
      </c>
      <c r="D15644" t="s">
        <v>1646</v>
      </c>
      <c r="E15644" s="53" t="str">
        <f t="shared" si="489"/>
        <v>2020_WIFOREST</v>
      </c>
      <c r="F15644">
        <v>510400</v>
      </c>
      <c r="G15644" s="53">
        <f t="array" ref="G15644">SUM(IF(A15644=A$5:A15644,IF(C15644=C$5:C15644,1,0),0))</f>
        <v>21</v>
      </c>
    </row>
    <row r="15645" spans="1:7" x14ac:dyDescent="0.25">
      <c r="A15645" s="52">
        <v>2020</v>
      </c>
      <c r="B15645" s="53" t="str">
        <f t="shared" si="488"/>
        <v>2020_WI22</v>
      </c>
      <c r="C15645" t="s">
        <v>391</v>
      </c>
      <c r="D15645" t="s">
        <v>520</v>
      </c>
      <c r="E15645" s="53" t="str">
        <f t="shared" si="489"/>
        <v>2020_WIGRANT</v>
      </c>
      <c r="F15645">
        <v>510400</v>
      </c>
      <c r="G15645" s="53">
        <f t="array" ref="G15645">SUM(IF(A15645=A$5:A15645,IF(C15645=C$5:C15645,1,0),0))</f>
        <v>22</v>
      </c>
    </row>
    <row r="15646" spans="1:7" x14ac:dyDescent="0.25">
      <c r="A15646" s="52">
        <v>2020</v>
      </c>
      <c r="B15646" s="53" t="str">
        <f t="shared" si="488"/>
        <v>2020_WI23</v>
      </c>
      <c r="C15646" t="s">
        <v>391</v>
      </c>
      <c r="D15646" t="s">
        <v>1024</v>
      </c>
      <c r="E15646" s="53" t="str">
        <f t="shared" si="489"/>
        <v>2020_WIGREEN</v>
      </c>
      <c r="F15646">
        <v>510400</v>
      </c>
      <c r="G15646" s="53">
        <f t="array" ref="G15646">SUM(IF(A15646=A$5:A15646,IF(C15646=C$5:C15646,1,0),0))</f>
        <v>23</v>
      </c>
    </row>
    <row r="15647" spans="1:7" x14ac:dyDescent="0.25">
      <c r="A15647" s="52">
        <v>2020</v>
      </c>
      <c r="B15647" s="53" t="str">
        <f t="shared" si="488"/>
        <v>2020_WI24</v>
      </c>
      <c r="C15647" t="s">
        <v>391</v>
      </c>
      <c r="D15647" t="s">
        <v>2004</v>
      </c>
      <c r="E15647" s="53" t="str">
        <f t="shared" si="489"/>
        <v>2020_WIGREEN LAKE</v>
      </c>
      <c r="F15647">
        <v>510400</v>
      </c>
      <c r="G15647" s="53">
        <f t="array" ref="G15647">SUM(IF(A15647=A$5:A15647,IF(C15647=C$5:C15647,1,0),0))</f>
        <v>24</v>
      </c>
    </row>
    <row r="15648" spans="1:7" x14ac:dyDescent="0.25">
      <c r="A15648" s="52">
        <v>2020</v>
      </c>
      <c r="B15648" s="53" t="str">
        <f t="shared" si="488"/>
        <v>2020_WI25</v>
      </c>
      <c r="C15648" t="s">
        <v>391</v>
      </c>
      <c r="D15648" t="s">
        <v>93</v>
      </c>
      <c r="E15648" s="53" t="str">
        <f t="shared" si="489"/>
        <v>2020_WIIOWA</v>
      </c>
      <c r="F15648">
        <v>510400</v>
      </c>
      <c r="G15648" s="53">
        <f t="array" ref="G15648">SUM(IF(A15648=A$5:A15648,IF(C15648=C$5:C15648,1,0),0))</f>
        <v>25</v>
      </c>
    </row>
    <row r="15649" spans="1:7" x14ac:dyDescent="0.25">
      <c r="A15649" s="52">
        <v>2020</v>
      </c>
      <c r="B15649" s="53" t="str">
        <f t="shared" si="488"/>
        <v>2020_WI26</v>
      </c>
      <c r="C15649" t="s">
        <v>391</v>
      </c>
      <c r="D15649" t="s">
        <v>1145</v>
      </c>
      <c r="E15649" s="53" t="str">
        <f t="shared" si="489"/>
        <v>2020_WIIRON</v>
      </c>
      <c r="F15649">
        <v>510400</v>
      </c>
      <c r="G15649" s="53">
        <f t="array" ref="G15649">SUM(IF(A15649=A$5:A15649,IF(C15649=C$5:C15649,1,0),0))</f>
        <v>26</v>
      </c>
    </row>
    <row r="15650" spans="1:7" x14ac:dyDescent="0.25">
      <c r="A15650" s="52">
        <v>2020</v>
      </c>
      <c r="B15650" s="53" t="str">
        <f t="shared" ref="B15650:B15713" si="490">A15650&amp;"_"&amp;C15650&amp;G15650</f>
        <v>2020_WI27</v>
      </c>
      <c r="C15650" t="s">
        <v>391</v>
      </c>
      <c r="D15650" t="s">
        <v>460</v>
      </c>
      <c r="E15650" s="53" t="str">
        <f t="shared" si="489"/>
        <v>2020_WIJACKSON</v>
      </c>
      <c r="F15650">
        <v>510400</v>
      </c>
      <c r="G15650" s="53">
        <f t="array" ref="G15650">SUM(IF(A15650=A$5:A15650,IF(C15650=C$5:C15650,1,0),0))</f>
        <v>27</v>
      </c>
    </row>
    <row r="15651" spans="1:7" x14ac:dyDescent="0.25">
      <c r="A15651" s="52">
        <v>2020</v>
      </c>
      <c r="B15651" s="53" t="str">
        <f t="shared" si="490"/>
        <v>2020_WI28</v>
      </c>
      <c r="C15651" t="s">
        <v>391</v>
      </c>
      <c r="D15651" t="s">
        <v>196</v>
      </c>
      <c r="E15651" s="53" t="str">
        <f t="shared" si="489"/>
        <v>2020_WIJEFFERSON</v>
      </c>
      <c r="F15651">
        <v>510400</v>
      </c>
      <c r="G15651" s="53">
        <f t="array" ref="G15651">SUM(IF(A15651=A$5:A15651,IF(C15651=C$5:C15651,1,0),0))</f>
        <v>28</v>
      </c>
    </row>
    <row r="15652" spans="1:7" x14ac:dyDescent="0.25">
      <c r="A15652" s="52">
        <v>2020</v>
      </c>
      <c r="B15652" s="53" t="str">
        <f t="shared" si="490"/>
        <v>2020_WI29</v>
      </c>
      <c r="C15652" t="s">
        <v>391</v>
      </c>
      <c r="D15652" t="s">
        <v>141</v>
      </c>
      <c r="E15652" s="53" t="str">
        <f t="shared" si="489"/>
        <v>2020_WIJUNEAU</v>
      </c>
      <c r="F15652">
        <v>510400</v>
      </c>
      <c r="G15652" s="53">
        <f t="array" ref="G15652">SUM(IF(A15652=A$5:A15652,IF(C15652=C$5:C15652,1,0),0))</f>
        <v>29</v>
      </c>
    </row>
    <row r="15653" spans="1:7" x14ac:dyDescent="0.25">
      <c r="A15653" s="52">
        <v>2020</v>
      </c>
      <c r="B15653" s="53" t="str">
        <f t="shared" si="490"/>
        <v>2020_WI30</v>
      </c>
      <c r="C15653" t="s">
        <v>391</v>
      </c>
      <c r="D15653" t="s">
        <v>2005</v>
      </c>
      <c r="E15653" s="53" t="str">
        <f t="shared" si="489"/>
        <v>2020_WIKENOSHA</v>
      </c>
      <c r="F15653">
        <v>510400</v>
      </c>
      <c r="G15653" s="53">
        <f t="array" ref="G15653">SUM(IF(A15653=A$5:A15653,IF(C15653=C$5:C15653,1,0),0))</f>
        <v>30</v>
      </c>
    </row>
    <row r="15654" spans="1:7" x14ac:dyDescent="0.25">
      <c r="A15654" s="52">
        <v>2020</v>
      </c>
      <c r="B15654" s="53" t="str">
        <f t="shared" si="490"/>
        <v>2020_WI31</v>
      </c>
      <c r="C15654" t="s">
        <v>391</v>
      </c>
      <c r="D15654" t="s">
        <v>2006</v>
      </c>
      <c r="E15654" s="53" t="str">
        <f t="shared" si="489"/>
        <v>2020_WIKEWAUNEE</v>
      </c>
      <c r="F15654">
        <v>510400</v>
      </c>
      <c r="G15654" s="53">
        <f t="array" ref="G15654">SUM(IF(A15654=A$5:A15654,IF(C15654=C$5:C15654,1,0),0))</f>
        <v>31</v>
      </c>
    </row>
    <row r="15655" spans="1:7" x14ac:dyDescent="0.25">
      <c r="A15655" s="52">
        <v>2020</v>
      </c>
      <c r="B15655" s="53" t="str">
        <f t="shared" si="490"/>
        <v>2020_WI32</v>
      </c>
      <c r="C15655" t="s">
        <v>391</v>
      </c>
      <c r="D15655" t="s">
        <v>2007</v>
      </c>
      <c r="E15655" s="53" t="str">
        <f t="shared" si="489"/>
        <v>2020_WILA CROSSE</v>
      </c>
      <c r="F15655">
        <v>510400</v>
      </c>
      <c r="G15655" s="53">
        <f t="array" ref="G15655">SUM(IF(A15655=A$5:A15655,IF(C15655=C$5:C15655,1,0),0))</f>
        <v>32</v>
      </c>
    </row>
    <row r="15656" spans="1:7" x14ac:dyDescent="0.25">
      <c r="A15656" s="52">
        <v>2020</v>
      </c>
      <c r="B15656" s="53" t="str">
        <f t="shared" si="490"/>
        <v>2020_WI33</v>
      </c>
      <c r="C15656" t="s">
        <v>391</v>
      </c>
      <c r="D15656" t="s">
        <v>526</v>
      </c>
      <c r="E15656" s="53" t="str">
        <f t="shared" si="489"/>
        <v>2020_WILAFAYETTE</v>
      </c>
      <c r="F15656">
        <v>510400</v>
      </c>
      <c r="G15656" s="53">
        <f t="array" ref="G15656">SUM(IF(A15656=A$5:A15656,IF(C15656=C$5:C15656,1,0),0))</f>
        <v>33</v>
      </c>
    </row>
    <row r="15657" spans="1:7" x14ac:dyDescent="0.25">
      <c r="A15657" s="52">
        <v>2020</v>
      </c>
      <c r="B15657" s="53" t="str">
        <f t="shared" si="490"/>
        <v>2020_WI34</v>
      </c>
      <c r="C15657" t="s">
        <v>391</v>
      </c>
      <c r="D15657" t="s">
        <v>2008</v>
      </c>
      <c r="E15657" s="53" t="str">
        <f t="shared" si="489"/>
        <v>2020_WILANGLADE</v>
      </c>
      <c r="F15657">
        <v>510400</v>
      </c>
      <c r="G15657" s="53">
        <f t="array" ref="G15657">SUM(IF(A15657=A$5:A15657,IF(C15657=C$5:C15657,1,0),0))</f>
        <v>34</v>
      </c>
    </row>
    <row r="15658" spans="1:7" x14ac:dyDescent="0.25">
      <c r="A15658" s="52">
        <v>2020</v>
      </c>
      <c r="B15658" s="53" t="str">
        <f t="shared" si="490"/>
        <v>2020_WI35</v>
      </c>
      <c r="C15658" t="s">
        <v>391</v>
      </c>
      <c r="D15658" t="s">
        <v>221</v>
      </c>
      <c r="E15658" s="53" t="str">
        <f t="shared" si="489"/>
        <v>2020_WILINCOLN</v>
      </c>
      <c r="F15658">
        <v>510400</v>
      </c>
      <c r="G15658" s="53">
        <f t="array" ref="G15658">SUM(IF(A15658=A$5:A15658,IF(C15658=C$5:C15658,1,0),0))</f>
        <v>35</v>
      </c>
    </row>
    <row r="15659" spans="1:7" x14ac:dyDescent="0.25">
      <c r="A15659" s="52">
        <v>2020</v>
      </c>
      <c r="B15659" s="53" t="str">
        <f t="shared" si="490"/>
        <v>2020_WI36</v>
      </c>
      <c r="C15659" t="s">
        <v>391</v>
      </c>
      <c r="D15659" t="s">
        <v>2009</v>
      </c>
      <c r="E15659" s="53" t="str">
        <f t="shared" si="489"/>
        <v>2020_WIMANITOWOC</v>
      </c>
      <c r="F15659">
        <v>510400</v>
      </c>
      <c r="G15659" s="53">
        <f t="array" ref="G15659">SUM(IF(A15659=A$5:A15659,IF(C15659=C$5:C15659,1,0),0))</f>
        <v>36</v>
      </c>
    </row>
    <row r="15660" spans="1:7" x14ac:dyDescent="0.25">
      <c r="A15660" s="52">
        <v>2020</v>
      </c>
      <c r="B15660" s="53" t="str">
        <f t="shared" si="490"/>
        <v>2020_WI37</v>
      </c>
      <c r="C15660" t="s">
        <v>391</v>
      </c>
      <c r="D15660" t="s">
        <v>2010</v>
      </c>
      <c r="E15660" s="53" t="str">
        <f t="shared" si="489"/>
        <v>2020_WIMARATHON</v>
      </c>
      <c r="F15660">
        <v>510400</v>
      </c>
      <c r="G15660" s="53">
        <f t="array" ref="G15660">SUM(IF(A15660=A$5:A15660,IF(C15660=C$5:C15660,1,0),0))</f>
        <v>37</v>
      </c>
    </row>
    <row r="15661" spans="1:7" x14ac:dyDescent="0.25">
      <c r="A15661" s="52">
        <v>2020</v>
      </c>
      <c r="B15661" s="53" t="str">
        <f t="shared" si="490"/>
        <v>2020_WI38</v>
      </c>
      <c r="C15661" t="s">
        <v>391</v>
      </c>
      <c r="D15661" t="s">
        <v>2011</v>
      </c>
      <c r="E15661" s="53" t="str">
        <f t="shared" si="489"/>
        <v>2020_WIMARINETTE</v>
      </c>
      <c r="F15661">
        <v>510400</v>
      </c>
      <c r="G15661" s="53">
        <f t="array" ref="G15661">SUM(IF(A15661=A$5:A15661,IF(C15661=C$5:C15661,1,0),0))</f>
        <v>38</v>
      </c>
    </row>
    <row r="15662" spans="1:7" x14ac:dyDescent="0.25">
      <c r="A15662" s="52">
        <v>2020</v>
      </c>
      <c r="B15662" s="53" t="str">
        <f t="shared" si="490"/>
        <v>2020_WI39</v>
      </c>
      <c r="C15662" t="s">
        <v>391</v>
      </c>
      <c r="D15662" t="s">
        <v>1157</v>
      </c>
      <c r="E15662" s="53" t="str">
        <f t="shared" si="489"/>
        <v>2020_WIMARQUETTE</v>
      </c>
      <c r="F15662">
        <v>510400</v>
      </c>
      <c r="G15662" s="53">
        <f t="array" ref="G15662">SUM(IF(A15662=A$5:A15662,IF(C15662=C$5:C15662,1,0),0))</f>
        <v>39</v>
      </c>
    </row>
    <row r="15663" spans="1:7" x14ac:dyDescent="0.25">
      <c r="A15663" s="52">
        <v>2020</v>
      </c>
      <c r="B15663" s="53" t="str">
        <f t="shared" si="490"/>
        <v>2020_WI40</v>
      </c>
      <c r="C15663" t="s">
        <v>391</v>
      </c>
      <c r="D15663" t="s">
        <v>1159</v>
      </c>
      <c r="E15663" s="53" t="str">
        <f t="shared" si="489"/>
        <v>2020_WIMENOMINEE</v>
      </c>
      <c r="F15663">
        <v>510400</v>
      </c>
      <c r="G15663" s="53">
        <f t="array" ref="G15663">SUM(IF(A15663=A$5:A15663,IF(C15663=C$5:C15663,1,0),0))</f>
        <v>40</v>
      </c>
    </row>
    <row r="15664" spans="1:7" x14ac:dyDescent="0.25">
      <c r="A15664" s="52">
        <v>2020</v>
      </c>
      <c r="B15664" s="53" t="str">
        <f t="shared" si="490"/>
        <v>2020_WI41</v>
      </c>
      <c r="C15664" t="s">
        <v>391</v>
      </c>
      <c r="D15664" t="s">
        <v>2012</v>
      </c>
      <c r="E15664" s="53" t="str">
        <f t="shared" si="489"/>
        <v>2020_WIMILWAUKEE</v>
      </c>
      <c r="F15664">
        <v>510400</v>
      </c>
      <c r="G15664" s="53">
        <f t="array" ref="G15664">SUM(IF(A15664=A$5:A15664,IF(C15664=C$5:C15664,1,0),0))</f>
        <v>41</v>
      </c>
    </row>
    <row r="15665" spans="1:7" x14ac:dyDescent="0.25">
      <c r="A15665" s="52">
        <v>2020</v>
      </c>
      <c r="B15665" s="53" t="str">
        <f t="shared" si="490"/>
        <v>2020_WI42</v>
      </c>
      <c r="C15665" t="s">
        <v>391</v>
      </c>
      <c r="D15665" t="s">
        <v>210</v>
      </c>
      <c r="E15665" s="53" t="str">
        <f t="shared" si="489"/>
        <v>2020_WIMONROE</v>
      </c>
      <c r="F15665">
        <v>510400</v>
      </c>
      <c r="G15665" s="53">
        <f t="array" ref="G15665">SUM(IF(A15665=A$5:A15665,IF(C15665=C$5:C15665,1,0),0))</f>
        <v>42</v>
      </c>
    </row>
    <row r="15666" spans="1:7" x14ac:dyDescent="0.25">
      <c r="A15666" s="52">
        <v>2020</v>
      </c>
      <c r="B15666" s="53" t="str">
        <f t="shared" si="490"/>
        <v>2020_WI43</v>
      </c>
      <c r="C15666" t="s">
        <v>391</v>
      </c>
      <c r="D15666" t="s">
        <v>2013</v>
      </c>
      <c r="E15666" s="53" t="str">
        <f t="shared" si="489"/>
        <v>2020_WIOCONTO</v>
      </c>
      <c r="F15666">
        <v>510400</v>
      </c>
      <c r="G15666" s="53">
        <f t="array" ref="G15666">SUM(IF(A15666=A$5:A15666,IF(C15666=C$5:C15666,1,0),0))</f>
        <v>43</v>
      </c>
    </row>
    <row r="15667" spans="1:7" x14ac:dyDescent="0.25">
      <c r="A15667" s="52">
        <v>2020</v>
      </c>
      <c r="B15667" s="53" t="str">
        <f t="shared" si="490"/>
        <v>2020_WI44</v>
      </c>
      <c r="C15667" t="s">
        <v>391</v>
      </c>
      <c r="D15667" t="s">
        <v>799</v>
      </c>
      <c r="E15667" s="53" t="str">
        <f t="shared" si="489"/>
        <v>2020_WIONEIDA</v>
      </c>
      <c r="F15667">
        <v>510400</v>
      </c>
      <c r="G15667" s="53">
        <f t="array" ref="G15667">SUM(IF(A15667=A$5:A15667,IF(C15667=C$5:C15667,1,0),0))</f>
        <v>44</v>
      </c>
    </row>
    <row r="15668" spans="1:7" x14ac:dyDescent="0.25">
      <c r="A15668" s="52">
        <v>2020</v>
      </c>
      <c r="B15668" s="53" t="str">
        <f t="shared" si="490"/>
        <v>2020_WI45</v>
      </c>
      <c r="C15668" t="s">
        <v>391</v>
      </c>
      <c r="D15668" t="s">
        <v>2014</v>
      </c>
      <c r="E15668" s="53" t="str">
        <f t="shared" si="489"/>
        <v>2020_WIOUTAGAMIE</v>
      </c>
      <c r="F15668">
        <v>510400</v>
      </c>
      <c r="G15668" s="53">
        <f t="array" ref="G15668">SUM(IF(A15668=A$5:A15668,IF(C15668=C$5:C15668,1,0),0))</f>
        <v>45</v>
      </c>
    </row>
    <row r="15669" spans="1:7" x14ac:dyDescent="0.25">
      <c r="A15669" s="52">
        <v>2020</v>
      </c>
      <c r="B15669" s="53" t="str">
        <f t="shared" si="490"/>
        <v>2020_WI46</v>
      </c>
      <c r="C15669" t="s">
        <v>391</v>
      </c>
      <c r="D15669" t="s">
        <v>2015</v>
      </c>
      <c r="E15669" s="53" t="str">
        <f t="shared" si="489"/>
        <v>2020_WIOZAUKEE</v>
      </c>
      <c r="F15669">
        <v>510400</v>
      </c>
      <c r="G15669" s="53">
        <f t="array" ref="G15669">SUM(IF(A15669=A$5:A15669,IF(C15669=C$5:C15669,1,0),0))</f>
        <v>46</v>
      </c>
    </row>
    <row r="15670" spans="1:7" x14ac:dyDescent="0.25">
      <c r="A15670" s="52">
        <v>2020</v>
      </c>
      <c r="B15670" s="53" t="str">
        <f t="shared" si="490"/>
        <v>2020_WI47</v>
      </c>
      <c r="C15670" t="s">
        <v>391</v>
      </c>
      <c r="D15670" t="s">
        <v>2016</v>
      </c>
      <c r="E15670" s="53" t="str">
        <f t="shared" si="489"/>
        <v>2020_WIPEPIN</v>
      </c>
      <c r="F15670">
        <v>510400</v>
      </c>
      <c r="G15670" s="53">
        <f t="array" ref="G15670">SUM(IF(A15670=A$5:A15670,IF(C15670=C$5:C15670,1,0),0))</f>
        <v>47</v>
      </c>
    </row>
    <row r="15671" spans="1:7" x14ac:dyDescent="0.25">
      <c r="A15671" s="52">
        <v>2020</v>
      </c>
      <c r="B15671" s="53" t="str">
        <f t="shared" si="490"/>
        <v>2020_WI48</v>
      </c>
      <c r="C15671" t="s">
        <v>391</v>
      </c>
      <c r="D15671" t="s">
        <v>358</v>
      </c>
      <c r="E15671" s="53" t="str">
        <f t="shared" si="489"/>
        <v>2020_WIPIERCE</v>
      </c>
      <c r="F15671">
        <v>510400</v>
      </c>
      <c r="G15671" s="53">
        <f t="array" ref="G15671">SUM(IF(A15671=A$5:A15671,IF(C15671=C$5:C15671,1,0),0))</f>
        <v>48</v>
      </c>
    </row>
    <row r="15672" spans="1:7" x14ac:dyDescent="0.25">
      <c r="A15672" s="52">
        <v>2020</v>
      </c>
      <c r="B15672" s="53" t="str">
        <f t="shared" si="490"/>
        <v>2020_WI49</v>
      </c>
      <c r="C15672" t="s">
        <v>391</v>
      </c>
      <c r="D15672" t="s">
        <v>535</v>
      </c>
      <c r="E15672" s="53" t="str">
        <f t="shared" si="489"/>
        <v>2020_WIPOLK</v>
      </c>
      <c r="F15672">
        <v>510400</v>
      </c>
      <c r="G15672" s="53">
        <f t="array" ref="G15672">SUM(IF(A15672=A$5:A15672,IF(C15672=C$5:C15672,1,0),0))</f>
        <v>49</v>
      </c>
    </row>
    <row r="15673" spans="1:7" x14ac:dyDescent="0.25">
      <c r="A15673" s="52">
        <v>2020</v>
      </c>
      <c r="B15673" s="53" t="str">
        <f t="shared" si="490"/>
        <v>2020_WI50</v>
      </c>
      <c r="C15673" t="s">
        <v>391</v>
      </c>
      <c r="D15673" t="s">
        <v>1567</v>
      </c>
      <c r="E15673" s="53" t="str">
        <f t="shared" si="489"/>
        <v>2020_WIPORTAGE</v>
      </c>
      <c r="F15673">
        <v>510400</v>
      </c>
      <c r="G15673" s="53">
        <f t="array" ref="G15673">SUM(IF(A15673=A$5:A15673,IF(C15673=C$5:C15673,1,0),0))</f>
        <v>50</v>
      </c>
    </row>
    <row r="15674" spans="1:7" x14ac:dyDescent="0.25">
      <c r="A15674" s="52">
        <v>2020</v>
      </c>
      <c r="B15674" s="53" t="str">
        <f t="shared" si="490"/>
        <v>2020_WI51</v>
      </c>
      <c r="C15674" t="s">
        <v>391</v>
      </c>
      <c r="D15674" t="s">
        <v>2017</v>
      </c>
      <c r="E15674" s="53" t="str">
        <f t="shared" si="489"/>
        <v>2020_WIPRICE</v>
      </c>
      <c r="F15674">
        <v>510400</v>
      </c>
      <c r="G15674" s="53">
        <f t="array" ref="G15674">SUM(IF(A15674=A$5:A15674,IF(C15674=C$5:C15674,1,0),0))</f>
        <v>51</v>
      </c>
    </row>
    <row r="15675" spans="1:7" x14ac:dyDescent="0.25">
      <c r="A15675" s="52">
        <v>2020</v>
      </c>
      <c r="B15675" s="53" t="str">
        <f t="shared" si="490"/>
        <v>2020_WI52</v>
      </c>
      <c r="C15675" t="s">
        <v>391</v>
      </c>
      <c r="D15675" t="s">
        <v>2018</v>
      </c>
      <c r="E15675" s="53" t="str">
        <f t="shared" si="489"/>
        <v>2020_WIRACINE</v>
      </c>
      <c r="F15675">
        <v>510400</v>
      </c>
      <c r="G15675" s="53">
        <f t="array" ref="G15675">SUM(IF(A15675=A$5:A15675,IF(C15675=C$5:C15675,1,0),0))</f>
        <v>52</v>
      </c>
    </row>
    <row r="15676" spans="1:7" x14ac:dyDescent="0.25">
      <c r="A15676" s="52">
        <v>2020</v>
      </c>
      <c r="B15676" s="53" t="str">
        <f t="shared" si="490"/>
        <v>2020_WI53</v>
      </c>
      <c r="C15676" t="s">
        <v>391</v>
      </c>
      <c r="D15676" t="s">
        <v>845</v>
      </c>
      <c r="E15676" s="53" t="str">
        <f t="shared" si="489"/>
        <v>2020_WIRICHLAND</v>
      </c>
      <c r="F15676">
        <v>510400</v>
      </c>
      <c r="G15676" s="53">
        <f t="array" ref="G15676">SUM(IF(A15676=A$5:A15676,IF(C15676=C$5:C15676,1,0),0))</f>
        <v>53</v>
      </c>
    </row>
    <row r="15677" spans="1:7" x14ac:dyDescent="0.25">
      <c r="A15677" s="52">
        <v>2020</v>
      </c>
      <c r="B15677" s="53" t="str">
        <f t="shared" si="490"/>
        <v>2020_WI54</v>
      </c>
      <c r="C15677" t="s">
        <v>391</v>
      </c>
      <c r="D15677" t="s">
        <v>1226</v>
      </c>
      <c r="E15677" s="53" t="str">
        <f t="shared" si="489"/>
        <v>2020_WIROCK</v>
      </c>
      <c r="F15677">
        <v>510400</v>
      </c>
      <c r="G15677" s="53">
        <f t="array" ref="G15677">SUM(IF(A15677=A$5:A15677,IF(C15677=C$5:C15677,1,0),0))</f>
        <v>54</v>
      </c>
    </row>
    <row r="15678" spans="1:7" x14ac:dyDescent="0.25">
      <c r="A15678" s="52">
        <v>2020</v>
      </c>
      <c r="B15678" s="53" t="str">
        <f t="shared" si="490"/>
        <v>2020_WI55</v>
      </c>
      <c r="C15678" t="s">
        <v>391</v>
      </c>
      <c r="D15678" t="s">
        <v>1866</v>
      </c>
      <c r="E15678" s="53" t="str">
        <f t="shared" si="489"/>
        <v>2020_WIRUSK</v>
      </c>
      <c r="F15678">
        <v>510400</v>
      </c>
      <c r="G15678" s="53">
        <f t="array" ref="G15678">SUM(IF(A15678=A$5:A15678,IF(C15678=C$5:C15678,1,0),0))</f>
        <v>55</v>
      </c>
    </row>
    <row r="15679" spans="1:7" x14ac:dyDescent="0.25">
      <c r="A15679" s="52">
        <v>2020</v>
      </c>
      <c r="B15679" s="53" t="str">
        <f t="shared" si="490"/>
        <v>2020_WI56</v>
      </c>
      <c r="C15679" t="s">
        <v>391</v>
      </c>
      <c r="D15679" t="s">
        <v>2019</v>
      </c>
      <c r="E15679" s="53" t="str">
        <f t="shared" si="489"/>
        <v>2020_WIST. CROIX</v>
      </c>
      <c r="F15679">
        <v>510400</v>
      </c>
      <c r="G15679" s="53">
        <f t="array" ref="G15679">SUM(IF(A15679=A$5:A15679,IF(C15679=C$5:C15679,1,0),0))</f>
        <v>56</v>
      </c>
    </row>
    <row r="15680" spans="1:7" x14ac:dyDescent="0.25">
      <c r="A15680" s="52">
        <v>2020</v>
      </c>
      <c r="B15680" s="53" t="str">
        <f t="shared" si="490"/>
        <v>2020_WI57</v>
      </c>
      <c r="C15680" t="s">
        <v>391</v>
      </c>
      <c r="D15680" t="s">
        <v>2020</v>
      </c>
      <c r="E15680" s="53" t="str">
        <f t="shared" si="489"/>
        <v>2020_WISAUK</v>
      </c>
      <c r="F15680">
        <v>510400</v>
      </c>
      <c r="G15680" s="53">
        <f t="array" ref="G15680">SUM(IF(A15680=A$5:A15680,IF(C15680=C$5:C15680,1,0),0))</f>
        <v>57</v>
      </c>
    </row>
    <row r="15681" spans="1:7" x14ac:dyDescent="0.25">
      <c r="A15681" s="52">
        <v>2020</v>
      </c>
      <c r="B15681" s="53" t="str">
        <f t="shared" si="490"/>
        <v>2020_WI58</v>
      </c>
      <c r="C15681" t="s">
        <v>391</v>
      </c>
      <c r="D15681" t="s">
        <v>2021</v>
      </c>
      <c r="E15681" s="53" t="str">
        <f t="shared" si="489"/>
        <v>2020_WISAWYER</v>
      </c>
      <c r="F15681">
        <v>510400</v>
      </c>
      <c r="G15681" s="53">
        <f t="array" ref="G15681">SUM(IF(A15681=A$5:A15681,IF(C15681=C$5:C15681,1,0),0))</f>
        <v>58</v>
      </c>
    </row>
    <row r="15682" spans="1:7" x14ac:dyDescent="0.25">
      <c r="A15682" s="52">
        <v>2020</v>
      </c>
      <c r="B15682" s="53" t="str">
        <f t="shared" si="490"/>
        <v>2020_WI59</v>
      </c>
      <c r="C15682" t="s">
        <v>391</v>
      </c>
      <c r="D15682" t="s">
        <v>2022</v>
      </c>
      <c r="E15682" s="53" t="str">
        <f t="shared" si="489"/>
        <v>2020_WISHAWANO</v>
      </c>
      <c r="F15682">
        <v>510400</v>
      </c>
      <c r="G15682" s="53">
        <f t="array" ref="G15682">SUM(IF(A15682=A$5:A15682,IF(C15682=C$5:C15682,1,0),0))</f>
        <v>59</v>
      </c>
    </row>
    <row r="15683" spans="1:7" x14ac:dyDescent="0.25">
      <c r="A15683" s="52">
        <v>2020</v>
      </c>
      <c r="B15683" s="53" t="str">
        <f t="shared" si="490"/>
        <v>2020_WI60</v>
      </c>
      <c r="C15683" t="s">
        <v>391</v>
      </c>
      <c r="D15683" t="s">
        <v>2023</v>
      </c>
      <c r="E15683" s="53" t="str">
        <f t="shared" si="489"/>
        <v>2020_WISHEBOYGAN</v>
      </c>
      <c r="F15683">
        <v>510400</v>
      </c>
      <c r="G15683" s="53">
        <f t="array" ref="G15683">SUM(IF(A15683=A$5:A15683,IF(C15683=C$5:C15683,1,0),0))</f>
        <v>60</v>
      </c>
    </row>
    <row r="15684" spans="1:7" x14ac:dyDescent="0.25">
      <c r="A15684" s="52">
        <v>2020</v>
      </c>
      <c r="B15684" s="53" t="str">
        <f t="shared" si="490"/>
        <v>2020_WI61</v>
      </c>
      <c r="C15684" t="s">
        <v>391</v>
      </c>
      <c r="D15684" t="s">
        <v>668</v>
      </c>
      <c r="E15684" s="53" t="str">
        <f t="shared" si="489"/>
        <v>2020_WITAYLOR</v>
      </c>
      <c r="F15684">
        <v>510400</v>
      </c>
      <c r="G15684" s="53">
        <f t="array" ref="G15684">SUM(IF(A15684=A$5:A15684,IF(C15684=C$5:C15684,1,0),0))</f>
        <v>61</v>
      </c>
    </row>
    <row r="15685" spans="1:7" x14ac:dyDescent="0.25">
      <c r="A15685" s="52">
        <v>2020</v>
      </c>
      <c r="B15685" s="53" t="str">
        <f t="shared" si="490"/>
        <v>2020_WI62</v>
      </c>
      <c r="C15685" t="s">
        <v>391</v>
      </c>
      <c r="D15685" t="s">
        <v>2024</v>
      </c>
      <c r="E15685" s="53" t="str">
        <f t="shared" si="489"/>
        <v>2020_WITREMPEALEAU</v>
      </c>
      <c r="F15685">
        <v>510400</v>
      </c>
      <c r="G15685" s="53">
        <f t="array" ref="G15685">SUM(IF(A15685=A$5:A15685,IF(C15685=C$5:C15685,1,0),0))</f>
        <v>62</v>
      </c>
    </row>
    <row r="15686" spans="1:7" x14ac:dyDescent="0.25">
      <c r="A15686" s="52">
        <v>2020</v>
      </c>
      <c r="B15686" s="53" t="str">
        <f t="shared" si="490"/>
        <v>2020_WI63</v>
      </c>
      <c r="C15686" t="s">
        <v>391</v>
      </c>
      <c r="D15686" t="s">
        <v>1095</v>
      </c>
      <c r="E15686" s="53" t="str">
        <f t="shared" ref="E15686:E15718" si="491">A15686&amp;"_"&amp;C15686&amp;D15686</f>
        <v>2020_WIVERNON</v>
      </c>
      <c r="F15686">
        <v>510400</v>
      </c>
      <c r="G15686" s="53">
        <f t="array" ref="G15686">SUM(IF(A15686=A$5:A15686,IF(C15686=C$5:C15686,1,0),0))</f>
        <v>63</v>
      </c>
    </row>
    <row r="15687" spans="1:7" x14ac:dyDescent="0.25">
      <c r="A15687" s="52">
        <v>2020</v>
      </c>
      <c r="B15687" s="53" t="str">
        <f t="shared" si="490"/>
        <v>2020_WI64</v>
      </c>
      <c r="C15687" t="s">
        <v>391</v>
      </c>
      <c r="D15687" t="s">
        <v>2025</v>
      </c>
      <c r="E15687" s="53" t="str">
        <f t="shared" si="491"/>
        <v>2020_WIVILAS</v>
      </c>
      <c r="F15687">
        <v>510400</v>
      </c>
      <c r="G15687" s="53">
        <f t="array" ref="G15687">SUM(IF(A15687=A$5:A15687,IF(C15687=C$5:C15687,1,0),0))</f>
        <v>64</v>
      </c>
    </row>
    <row r="15688" spans="1:7" x14ac:dyDescent="0.25">
      <c r="A15688" s="52">
        <v>2020</v>
      </c>
      <c r="B15688" s="53" t="str">
        <f t="shared" si="490"/>
        <v>2020_WI65</v>
      </c>
      <c r="C15688" t="s">
        <v>391</v>
      </c>
      <c r="D15688" t="s">
        <v>1724</v>
      </c>
      <c r="E15688" s="53" t="str">
        <f t="shared" si="491"/>
        <v>2020_WIWALWORTH</v>
      </c>
      <c r="F15688">
        <v>510400</v>
      </c>
      <c r="G15688" s="53">
        <f t="array" ref="G15688">SUM(IF(A15688=A$5:A15688,IF(C15688=C$5:C15688,1,0),0))</f>
        <v>65</v>
      </c>
    </row>
    <row r="15689" spans="1:7" x14ac:dyDescent="0.25">
      <c r="A15689" s="52">
        <v>2020</v>
      </c>
      <c r="B15689" s="53" t="str">
        <f t="shared" si="490"/>
        <v>2020_WI66</v>
      </c>
      <c r="C15689" t="s">
        <v>391</v>
      </c>
      <c r="D15689" t="s">
        <v>2026</v>
      </c>
      <c r="E15689" s="53" t="str">
        <f t="shared" si="491"/>
        <v>2020_WIWASHBURN</v>
      </c>
      <c r="F15689">
        <v>510400</v>
      </c>
      <c r="G15689" s="53">
        <f t="array" ref="G15689">SUM(IF(A15689=A$5:A15689,IF(C15689=C$5:C15689,1,0),0))</f>
        <v>66</v>
      </c>
    </row>
    <row r="15690" spans="1:7" x14ac:dyDescent="0.25">
      <c r="A15690" s="52">
        <v>2020</v>
      </c>
      <c r="B15690" s="53" t="str">
        <f t="shared" si="490"/>
        <v>2020_WI67</v>
      </c>
      <c r="C15690" t="s">
        <v>391</v>
      </c>
      <c r="D15690" t="s">
        <v>125</v>
      </c>
      <c r="E15690" s="53" t="str">
        <f t="shared" si="491"/>
        <v>2020_WIWASHINGTON</v>
      </c>
      <c r="F15690">
        <v>510400</v>
      </c>
      <c r="G15690" s="53">
        <f t="array" ref="G15690">SUM(IF(A15690=A$5:A15690,IF(C15690=C$5:C15690,1,0),0))</f>
        <v>67</v>
      </c>
    </row>
    <row r="15691" spans="1:7" x14ac:dyDescent="0.25">
      <c r="A15691" s="52">
        <v>2020</v>
      </c>
      <c r="B15691" s="53" t="str">
        <f t="shared" si="490"/>
        <v>2020_WI68</v>
      </c>
      <c r="C15691" t="s">
        <v>391</v>
      </c>
      <c r="D15691" t="s">
        <v>2027</v>
      </c>
      <c r="E15691" s="53" t="str">
        <f t="shared" si="491"/>
        <v>2020_WIWAUKESHA</v>
      </c>
      <c r="F15691">
        <v>510400</v>
      </c>
      <c r="G15691" s="53">
        <f t="array" ref="G15691">SUM(IF(A15691=A$5:A15691,IF(C15691=C$5:C15691,1,0),0))</f>
        <v>68</v>
      </c>
    </row>
    <row r="15692" spans="1:7" x14ac:dyDescent="0.25">
      <c r="A15692" s="52">
        <v>2020</v>
      </c>
      <c r="B15692" s="53" t="str">
        <f t="shared" si="490"/>
        <v>2020_WI69</v>
      </c>
      <c r="C15692" t="s">
        <v>391</v>
      </c>
      <c r="D15692" t="s">
        <v>2028</v>
      </c>
      <c r="E15692" s="53" t="str">
        <f t="shared" si="491"/>
        <v>2020_WIWAUPACA</v>
      </c>
      <c r="F15692">
        <v>510400</v>
      </c>
      <c r="G15692" s="53">
        <f t="array" ref="G15692">SUM(IF(A15692=A$5:A15692,IF(C15692=C$5:C15692,1,0),0))</f>
        <v>69</v>
      </c>
    </row>
    <row r="15693" spans="1:7" x14ac:dyDescent="0.25">
      <c r="A15693" s="52">
        <v>2020</v>
      </c>
      <c r="B15693" s="53" t="str">
        <f t="shared" si="490"/>
        <v>2020_WI70</v>
      </c>
      <c r="C15693" t="s">
        <v>391</v>
      </c>
      <c r="D15693" t="s">
        <v>2029</v>
      </c>
      <c r="E15693" s="53" t="str">
        <f t="shared" si="491"/>
        <v>2020_WIWAUSHARA</v>
      </c>
      <c r="F15693">
        <v>510400</v>
      </c>
      <c r="G15693" s="53">
        <f t="array" ref="G15693">SUM(IF(A15693=A$5:A15693,IF(C15693=C$5:C15693,1,0),0))</f>
        <v>70</v>
      </c>
    </row>
    <row r="15694" spans="1:7" x14ac:dyDescent="0.25">
      <c r="A15694" s="52">
        <v>2020</v>
      </c>
      <c r="B15694" s="53" t="str">
        <f t="shared" si="490"/>
        <v>2020_WI71</v>
      </c>
      <c r="C15694" t="s">
        <v>391</v>
      </c>
      <c r="D15694" t="s">
        <v>856</v>
      </c>
      <c r="E15694" s="53" t="str">
        <f t="shared" si="491"/>
        <v>2020_WIWINNEBAGO</v>
      </c>
      <c r="F15694">
        <v>510400</v>
      </c>
      <c r="G15694" s="53">
        <f t="array" ref="G15694">SUM(IF(A15694=A$5:A15694,IF(C15694=C$5:C15694,1,0),0))</f>
        <v>71</v>
      </c>
    </row>
    <row r="15695" spans="1:7" x14ac:dyDescent="0.25">
      <c r="A15695" s="52">
        <v>2020</v>
      </c>
      <c r="B15695" s="53" t="str">
        <f t="shared" si="490"/>
        <v>2020_WI72</v>
      </c>
      <c r="C15695" t="s">
        <v>391</v>
      </c>
      <c r="D15695" t="s">
        <v>1576</v>
      </c>
      <c r="E15695" s="53" t="str">
        <f t="shared" si="491"/>
        <v>2020_WIWOOD</v>
      </c>
      <c r="F15695">
        <v>510400</v>
      </c>
      <c r="G15695" s="53">
        <f t="array" ref="G15695">SUM(IF(A15695=A$5:A15695,IF(C15695=C$5:C15695,1,0),0))</f>
        <v>72</v>
      </c>
    </row>
    <row r="15696" spans="1:7" x14ac:dyDescent="0.25">
      <c r="A15696" s="52">
        <v>2020</v>
      </c>
      <c r="B15696" s="53" t="str">
        <f t="shared" si="490"/>
        <v>2020_WY1</v>
      </c>
      <c r="C15696" t="s">
        <v>362</v>
      </c>
      <c r="D15696" t="s">
        <v>1433</v>
      </c>
      <c r="E15696" s="53" t="str">
        <f t="shared" si="491"/>
        <v>2020_WYALBANY</v>
      </c>
      <c r="F15696">
        <v>510400</v>
      </c>
      <c r="G15696" s="53">
        <f t="array" ref="G15696">SUM(IF(A15696=A$5:A15696,IF(C15696=C$5:C15696,1,0),0))</f>
        <v>1</v>
      </c>
    </row>
    <row r="15697" spans="1:7" x14ac:dyDescent="0.25">
      <c r="A15697" s="52">
        <v>2020</v>
      </c>
      <c r="B15697" s="53" t="str">
        <f t="shared" si="490"/>
        <v>2020_WY2</v>
      </c>
      <c r="C15697" t="s">
        <v>362</v>
      </c>
      <c r="D15697" t="s">
        <v>1315</v>
      </c>
      <c r="E15697" s="53" t="str">
        <f t="shared" si="491"/>
        <v>2020_WYBIG HORN</v>
      </c>
      <c r="F15697">
        <v>510400</v>
      </c>
      <c r="G15697" s="53">
        <f t="array" ref="G15697">SUM(IF(A15697=A$5:A15697,IF(C15697=C$5:C15697,1,0),0))</f>
        <v>2</v>
      </c>
    </row>
    <row r="15698" spans="1:7" x14ac:dyDescent="0.25">
      <c r="A15698" s="52">
        <v>2020</v>
      </c>
      <c r="B15698" s="53" t="str">
        <f t="shared" si="490"/>
        <v>2020_WY3</v>
      </c>
      <c r="C15698" t="s">
        <v>362</v>
      </c>
      <c r="D15698" t="s">
        <v>1013</v>
      </c>
      <c r="E15698" s="53" t="str">
        <f t="shared" si="491"/>
        <v>2020_WYCAMPBELL</v>
      </c>
      <c r="F15698">
        <v>510400</v>
      </c>
      <c r="G15698" s="53">
        <f t="array" ref="G15698">SUM(IF(A15698=A$5:A15698,IF(C15698=C$5:C15698,1,0),0))</f>
        <v>3</v>
      </c>
    </row>
    <row r="15699" spans="1:7" x14ac:dyDescent="0.25">
      <c r="A15699" s="52">
        <v>2020</v>
      </c>
      <c r="B15699" s="53" t="str">
        <f t="shared" si="490"/>
        <v>2020_WY4</v>
      </c>
      <c r="C15699" t="s">
        <v>362</v>
      </c>
      <c r="D15699" t="s">
        <v>1317</v>
      </c>
      <c r="E15699" s="53" t="str">
        <f t="shared" si="491"/>
        <v>2020_WYCARBON</v>
      </c>
      <c r="F15699">
        <v>510400</v>
      </c>
      <c r="G15699" s="53">
        <f t="array" ref="G15699">SUM(IF(A15699=A$5:A15699,IF(C15699=C$5:C15699,1,0),0))</f>
        <v>4</v>
      </c>
    </row>
    <row r="15700" spans="1:7" x14ac:dyDescent="0.25">
      <c r="A15700" s="52">
        <v>2020</v>
      </c>
      <c r="B15700" s="53" t="str">
        <f t="shared" si="490"/>
        <v>2020_WY5</v>
      </c>
      <c r="C15700" t="s">
        <v>362</v>
      </c>
      <c r="D15700" t="s">
        <v>2030</v>
      </c>
      <c r="E15700" s="53" t="str">
        <f t="shared" si="491"/>
        <v>2020_WYCONVERSE</v>
      </c>
      <c r="F15700">
        <v>510400</v>
      </c>
      <c r="G15700" s="53">
        <f t="array" ref="G15700">SUM(IF(A15700=A$5:A15700,IF(C15700=C$5:C15700,1,0),0))</f>
        <v>5</v>
      </c>
    </row>
    <row r="15701" spans="1:7" x14ac:dyDescent="0.25">
      <c r="A15701" s="52">
        <v>2020</v>
      </c>
      <c r="B15701" s="53" t="str">
        <f t="shared" si="490"/>
        <v>2020_WY6</v>
      </c>
      <c r="C15701" t="s">
        <v>362</v>
      </c>
      <c r="D15701" t="s">
        <v>1620</v>
      </c>
      <c r="E15701" s="53" t="str">
        <f t="shared" si="491"/>
        <v>2020_WYCROOK</v>
      </c>
      <c r="F15701">
        <v>510400</v>
      </c>
      <c r="G15701" s="53">
        <f t="array" ref="G15701">SUM(IF(A15701=A$5:A15701,IF(C15701=C$5:C15701,1,0),0))</f>
        <v>6</v>
      </c>
    </row>
    <row r="15702" spans="1:7" x14ac:dyDescent="0.25">
      <c r="A15702" s="52">
        <v>2020</v>
      </c>
      <c r="B15702" s="53" t="str">
        <f t="shared" si="490"/>
        <v>2020_WY7</v>
      </c>
      <c r="C15702" t="s">
        <v>362</v>
      </c>
      <c r="D15702" t="s">
        <v>596</v>
      </c>
      <c r="E15702" s="53" t="str">
        <f t="shared" si="491"/>
        <v>2020_WYFREMONT</v>
      </c>
      <c r="F15702">
        <v>510400</v>
      </c>
      <c r="G15702" s="53">
        <f t="array" ref="G15702">SUM(IF(A15702=A$5:A15702,IF(C15702=C$5:C15702,1,0),0))</f>
        <v>7</v>
      </c>
    </row>
    <row r="15703" spans="1:7" x14ac:dyDescent="0.25">
      <c r="A15703" s="52">
        <v>2020</v>
      </c>
      <c r="B15703" s="53" t="str">
        <f t="shared" si="490"/>
        <v>2020_WY8</v>
      </c>
      <c r="C15703" t="s">
        <v>362</v>
      </c>
      <c r="D15703" t="s">
        <v>2031</v>
      </c>
      <c r="E15703" s="53" t="str">
        <f t="shared" si="491"/>
        <v>2020_WYGOSHEN</v>
      </c>
      <c r="F15703">
        <v>510400</v>
      </c>
      <c r="G15703" s="53">
        <f t="array" ref="G15703">SUM(IF(A15703=A$5:A15703,IF(C15703=C$5:C15703,1,0),0))</f>
        <v>8</v>
      </c>
    </row>
    <row r="15704" spans="1:7" x14ac:dyDescent="0.25">
      <c r="A15704" s="52">
        <v>2020</v>
      </c>
      <c r="B15704" s="53" t="str">
        <f t="shared" si="490"/>
        <v>2020_WY9</v>
      </c>
      <c r="C15704" t="s">
        <v>362</v>
      </c>
      <c r="D15704" t="s">
        <v>2032</v>
      </c>
      <c r="E15704" s="53" t="str">
        <f t="shared" si="491"/>
        <v>2020_WYHOT SPRINGS</v>
      </c>
      <c r="F15704">
        <v>510400</v>
      </c>
      <c r="G15704" s="53">
        <f t="array" ref="G15704">SUM(IF(A15704=A$5:A15704,IF(C15704=C$5:C15704,1,0),0))</f>
        <v>9</v>
      </c>
    </row>
    <row r="15705" spans="1:7" x14ac:dyDescent="0.25">
      <c r="A15705" s="52">
        <v>2020</v>
      </c>
      <c r="B15705" s="53" t="str">
        <f t="shared" si="490"/>
        <v>2020_WY10</v>
      </c>
      <c r="C15705" t="s">
        <v>362</v>
      </c>
      <c r="D15705" t="s">
        <v>525</v>
      </c>
      <c r="E15705" s="53" t="str">
        <f t="shared" si="491"/>
        <v>2020_WYJOHNSON</v>
      </c>
      <c r="F15705">
        <v>510400</v>
      </c>
      <c r="G15705" s="53">
        <f t="array" ref="G15705">SUM(IF(A15705=A$5:A15705,IF(C15705=C$5:C15705,1,0),0))</f>
        <v>10</v>
      </c>
    </row>
    <row r="15706" spans="1:7" x14ac:dyDescent="0.25">
      <c r="A15706" s="52">
        <v>2020</v>
      </c>
      <c r="B15706" s="53" t="str">
        <f t="shared" si="490"/>
        <v>2020_WY11</v>
      </c>
      <c r="C15706" t="s">
        <v>362</v>
      </c>
      <c r="D15706" t="s">
        <v>2033</v>
      </c>
      <c r="E15706" s="53" t="str">
        <f t="shared" si="491"/>
        <v>2020_WYLARAMIE</v>
      </c>
      <c r="F15706">
        <v>510400</v>
      </c>
      <c r="G15706" s="53">
        <f t="array" ref="G15706">SUM(IF(A15706=A$5:A15706,IF(C15706=C$5:C15706,1,0),0))</f>
        <v>11</v>
      </c>
    </row>
    <row r="15707" spans="1:7" x14ac:dyDescent="0.25">
      <c r="A15707" s="52">
        <v>2020</v>
      </c>
      <c r="B15707" s="53" t="str">
        <f t="shared" si="490"/>
        <v>2020_WY12</v>
      </c>
      <c r="C15707" t="s">
        <v>362</v>
      </c>
      <c r="D15707" t="s">
        <v>221</v>
      </c>
      <c r="E15707" s="53" t="str">
        <f t="shared" si="491"/>
        <v>2020_WYLINCOLN</v>
      </c>
      <c r="F15707">
        <v>510400</v>
      </c>
      <c r="G15707" s="53">
        <f t="array" ref="G15707">SUM(IF(A15707=A$5:A15707,IF(C15707=C$5:C15707,1,0),0))</f>
        <v>12</v>
      </c>
    </row>
    <row r="15708" spans="1:7" x14ac:dyDescent="0.25">
      <c r="A15708" s="52">
        <v>2020</v>
      </c>
      <c r="B15708" s="53" t="str">
        <f t="shared" si="490"/>
        <v>2020_WY13</v>
      </c>
      <c r="C15708" t="s">
        <v>362</v>
      </c>
      <c r="D15708" t="s">
        <v>2034</v>
      </c>
      <c r="E15708" s="53" t="str">
        <f t="shared" si="491"/>
        <v>2020_WYNATRONA</v>
      </c>
      <c r="F15708">
        <v>510400</v>
      </c>
      <c r="G15708" s="53">
        <f t="array" ref="G15708">SUM(IF(A15708=A$5:A15708,IF(C15708=C$5:C15708,1,0),0))</f>
        <v>13</v>
      </c>
    </row>
    <row r="15709" spans="1:7" x14ac:dyDescent="0.25">
      <c r="A15709" s="52">
        <v>2020</v>
      </c>
      <c r="B15709" s="53" t="str">
        <f t="shared" si="490"/>
        <v>2020_WY14</v>
      </c>
      <c r="C15709" t="s">
        <v>362</v>
      </c>
      <c r="D15709" t="s">
        <v>2035</v>
      </c>
      <c r="E15709" s="53" t="str">
        <f t="shared" si="491"/>
        <v>2020_WYNIOBRARA</v>
      </c>
      <c r="F15709">
        <v>510400</v>
      </c>
      <c r="G15709" s="53">
        <f t="array" ref="G15709">SUM(IF(A15709=A$5:A15709,IF(C15709=C$5:C15709,1,0),0))</f>
        <v>14</v>
      </c>
    </row>
    <row r="15710" spans="1:7" x14ac:dyDescent="0.25">
      <c r="A15710" s="52">
        <v>2020</v>
      </c>
      <c r="B15710" s="53" t="str">
        <f t="shared" si="490"/>
        <v>2020_WY15</v>
      </c>
      <c r="C15710" t="s">
        <v>362</v>
      </c>
      <c r="D15710" t="s">
        <v>199</v>
      </c>
      <c r="E15710" s="53" t="str">
        <f t="shared" si="491"/>
        <v>2020_WYPARK</v>
      </c>
      <c r="F15710">
        <v>510400</v>
      </c>
      <c r="G15710" s="53">
        <f t="array" ref="G15710">SUM(IF(A15710=A$5:A15710,IF(C15710=C$5:C15710,1,0),0))</f>
        <v>15</v>
      </c>
    </row>
    <row r="15711" spans="1:7" x14ac:dyDescent="0.25">
      <c r="A15711" s="52">
        <v>2020</v>
      </c>
      <c r="B15711" s="53" t="str">
        <f t="shared" si="490"/>
        <v>2020_WY16</v>
      </c>
      <c r="C15711" t="s">
        <v>362</v>
      </c>
      <c r="D15711" t="s">
        <v>1303</v>
      </c>
      <c r="E15711" s="53" t="str">
        <f t="shared" si="491"/>
        <v>2020_WYPLATTE</v>
      </c>
      <c r="F15711">
        <v>510400</v>
      </c>
      <c r="G15711" s="53">
        <f t="array" ref="G15711">SUM(IF(A15711=A$5:A15711,IF(C15711=C$5:C15711,1,0),0))</f>
        <v>16</v>
      </c>
    </row>
    <row r="15712" spans="1:7" x14ac:dyDescent="0.25">
      <c r="A15712" s="52">
        <v>2020</v>
      </c>
      <c r="B15712" s="53" t="str">
        <f t="shared" si="490"/>
        <v>2020_WY17</v>
      </c>
      <c r="C15712" t="s">
        <v>362</v>
      </c>
      <c r="D15712" t="s">
        <v>991</v>
      </c>
      <c r="E15712" s="53" t="str">
        <f t="shared" si="491"/>
        <v>2020_WYSHERIDAN</v>
      </c>
      <c r="F15712">
        <v>510400</v>
      </c>
      <c r="G15712" s="53">
        <f t="array" ref="G15712">SUM(IF(A15712=A$5:A15712,IF(C15712=C$5:C15712,1,0),0))</f>
        <v>17</v>
      </c>
    </row>
    <row r="15713" spans="1:7" x14ac:dyDescent="0.25">
      <c r="A15713" s="52">
        <v>2020</v>
      </c>
      <c r="B15713" s="53" t="str">
        <f t="shared" si="490"/>
        <v>2020_WY18</v>
      </c>
      <c r="C15713" t="s">
        <v>362</v>
      </c>
      <c r="D15713" t="s">
        <v>2036</v>
      </c>
      <c r="E15713" s="53" t="str">
        <f t="shared" si="491"/>
        <v>2020_WYSUBLETTE</v>
      </c>
      <c r="F15713">
        <v>510400</v>
      </c>
      <c r="G15713" s="53">
        <f t="array" ref="G15713">SUM(IF(A15713=A$5:A15713,IF(C15713=C$5:C15713,1,0),0))</f>
        <v>18</v>
      </c>
    </row>
    <row r="15714" spans="1:7" x14ac:dyDescent="0.25">
      <c r="A15714" s="52">
        <v>2020</v>
      </c>
      <c r="B15714" s="53" t="str">
        <f t="shared" ref="B15714:B15718" si="492">A15714&amp;"_"&amp;C15714&amp;G15714</f>
        <v>2020_WY19</v>
      </c>
      <c r="C15714" t="s">
        <v>362</v>
      </c>
      <c r="D15714" t="s">
        <v>2037</v>
      </c>
      <c r="E15714" s="53" t="str">
        <f t="shared" si="491"/>
        <v>2020_WYSWEETWATER</v>
      </c>
      <c r="F15714">
        <v>510400</v>
      </c>
      <c r="G15714" s="53">
        <f t="array" ref="G15714">SUM(IF(A15714=A$5:A15714,IF(C15714=C$5:C15714,1,0),0))</f>
        <v>19</v>
      </c>
    </row>
    <row r="15715" spans="1:7" x14ac:dyDescent="0.25">
      <c r="A15715" s="52">
        <v>2020</v>
      </c>
      <c r="B15715" s="53" t="str">
        <f t="shared" si="492"/>
        <v>2020_WY20</v>
      </c>
      <c r="C15715" t="s">
        <v>362</v>
      </c>
      <c r="D15715" t="s">
        <v>222</v>
      </c>
      <c r="E15715" s="53" t="str">
        <f t="shared" si="491"/>
        <v>2020_WYTETON</v>
      </c>
      <c r="F15715">
        <v>765600</v>
      </c>
      <c r="G15715" s="53">
        <f t="array" ref="G15715">SUM(IF(A15715=A$5:A15715,IF(C15715=C$5:C15715,1,0),0))</f>
        <v>20</v>
      </c>
    </row>
    <row r="15716" spans="1:7" x14ac:dyDescent="0.25">
      <c r="A15716" s="52">
        <v>2020</v>
      </c>
      <c r="B15716" s="53" t="str">
        <f t="shared" si="492"/>
        <v>2020_WY21</v>
      </c>
      <c r="C15716" t="s">
        <v>362</v>
      </c>
      <c r="D15716" t="s">
        <v>2038</v>
      </c>
      <c r="E15716" s="53" t="str">
        <f t="shared" si="491"/>
        <v>2020_WYUINTA</v>
      </c>
      <c r="F15716">
        <v>510400</v>
      </c>
      <c r="G15716" s="53">
        <f t="array" ref="G15716">SUM(IF(A15716=A$5:A15716,IF(C15716=C$5:C15716,1,0),0))</f>
        <v>21</v>
      </c>
    </row>
    <row r="15717" spans="1:7" x14ac:dyDescent="0.25">
      <c r="A15717" s="52">
        <v>2020</v>
      </c>
      <c r="B15717" s="53" t="str">
        <f t="shared" si="492"/>
        <v>2020_WY22</v>
      </c>
      <c r="C15717" t="s">
        <v>362</v>
      </c>
      <c r="D15717" t="s">
        <v>2039</v>
      </c>
      <c r="E15717" s="53" t="str">
        <f t="shared" si="491"/>
        <v>2020_WYWASHAKIE</v>
      </c>
      <c r="F15717">
        <v>510400</v>
      </c>
      <c r="G15717" s="53">
        <f t="array" ref="G15717">SUM(IF(A15717=A$5:A15717,IF(C15717=C$5:C15717,1,0),0))</f>
        <v>22</v>
      </c>
    </row>
    <row r="15718" spans="1:7" x14ac:dyDescent="0.25">
      <c r="A15718" s="52">
        <v>2020</v>
      </c>
      <c r="B15718" s="53" t="str">
        <f t="shared" si="492"/>
        <v>2020_WY23</v>
      </c>
      <c r="C15718" t="s">
        <v>362</v>
      </c>
      <c r="D15718" t="s">
        <v>2040</v>
      </c>
      <c r="E15718" s="53" t="str">
        <f t="shared" si="491"/>
        <v>2020_WYWESTON</v>
      </c>
      <c r="F15718">
        <v>510400</v>
      </c>
      <c r="G15718" s="53">
        <f t="array" ref="G15718">SUM(IF(A15718=A$5:A15718,IF(C15718=C$5:C15718,1,0),0))</f>
        <v>23</v>
      </c>
    </row>
  </sheetData>
  <autoFilter ref="A4:G9433" xr:uid="{00000000-0009-0000-0000-000002000000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theme="1" tint="0.499984740745262"/>
  </sheetPr>
  <dimension ref="A1:AZ265"/>
  <sheetViews>
    <sheetView workbookViewId="0"/>
  </sheetViews>
  <sheetFormatPr defaultColWidth="9.140625" defaultRowHeight="12.75" x14ac:dyDescent="0.2"/>
  <cols>
    <col min="1" max="1" width="12.42578125" style="41" bestFit="1" customWidth="1"/>
    <col min="2" max="2" width="33.42578125" style="35" bestFit="1" customWidth="1"/>
    <col min="3" max="3" width="40.5703125" style="35" bestFit="1" customWidth="1"/>
    <col min="4" max="4" width="33.42578125" style="35" bestFit="1" customWidth="1"/>
    <col min="5" max="6" width="32.85546875" style="35" bestFit="1" customWidth="1"/>
    <col min="7" max="8" width="33.42578125" style="35" bestFit="1" customWidth="1"/>
    <col min="9" max="9" width="32.28515625" style="35" bestFit="1" customWidth="1"/>
    <col min="10" max="10" width="31.28515625" style="35" bestFit="1" customWidth="1"/>
    <col min="11" max="11" width="33.140625" style="35" bestFit="1" customWidth="1"/>
    <col min="12" max="12" width="33.5703125" style="35" bestFit="1" customWidth="1"/>
    <col min="13" max="13" width="34.42578125" style="35" bestFit="1" customWidth="1"/>
    <col min="14" max="14" width="33.42578125" style="35" bestFit="1" customWidth="1"/>
    <col min="15" max="15" width="34.85546875" style="35" bestFit="1" customWidth="1"/>
    <col min="16" max="16" width="34.28515625" style="35" bestFit="1" customWidth="1"/>
    <col min="17" max="17" width="34.85546875" style="35" bestFit="1" customWidth="1"/>
    <col min="18" max="18" width="34.28515625" style="35" bestFit="1" customWidth="1"/>
    <col min="19" max="19" width="34" style="35" bestFit="1" customWidth="1"/>
    <col min="20" max="20" width="32.85546875" style="35" bestFit="1" customWidth="1"/>
    <col min="21" max="21" width="33.42578125" style="35" bestFit="1" customWidth="1"/>
    <col min="22" max="22" width="33.140625" style="35" bestFit="1" customWidth="1"/>
    <col min="23" max="23" width="34.7109375" style="35" bestFit="1" customWidth="1"/>
    <col min="24" max="24" width="33.140625" style="35" bestFit="1" customWidth="1"/>
    <col min="25" max="26" width="32.85546875" style="35" bestFit="1" customWidth="1"/>
    <col min="27" max="27" width="36.28515625" style="35" bestFit="1" customWidth="1"/>
    <col min="28" max="28" width="35.28515625" style="35" bestFit="1" customWidth="1"/>
    <col min="29" max="29" width="36.28515625" style="35" bestFit="1" customWidth="1"/>
    <col min="30" max="30" width="35.5703125" style="35" bestFit="1" customWidth="1"/>
    <col min="31" max="32" width="35" style="35" bestFit="1" customWidth="1"/>
    <col min="33" max="34" width="35.5703125" style="35" bestFit="1" customWidth="1"/>
    <col min="35" max="35" width="35.42578125" style="35" bestFit="1" customWidth="1"/>
    <col min="36" max="36" width="34.42578125" style="35" bestFit="1" customWidth="1"/>
    <col min="37" max="37" width="35.28515625" style="35" bestFit="1" customWidth="1"/>
    <col min="38" max="38" width="34.7109375" style="35" bestFit="1" customWidth="1"/>
    <col min="39" max="39" width="36.42578125" style="35" bestFit="1" customWidth="1"/>
    <col min="40" max="40" width="35.5703125" style="35" bestFit="1" customWidth="1"/>
    <col min="41" max="41" width="35.85546875" style="35" bestFit="1" customWidth="1"/>
    <col min="42" max="42" width="35.28515625" style="35" bestFit="1" customWidth="1"/>
    <col min="43" max="43" width="35.85546875" style="35" bestFit="1" customWidth="1"/>
    <col min="44" max="44" width="36.28515625" style="35" bestFit="1" customWidth="1"/>
    <col min="45" max="45" width="36" style="35" bestFit="1" customWidth="1"/>
    <col min="46" max="46" width="35" style="35" bestFit="1" customWidth="1"/>
    <col min="47" max="47" width="35.5703125" style="35" bestFit="1" customWidth="1"/>
    <col min="48" max="48" width="36.28515625" style="35" bestFit="1" customWidth="1"/>
    <col min="49" max="49" width="36.7109375" style="35" bestFit="1" customWidth="1"/>
    <col min="50" max="50" width="35.28515625" style="35" bestFit="1" customWidth="1"/>
    <col min="51" max="52" width="35" style="35" bestFit="1" customWidth="1"/>
    <col min="53" max="16384" width="9.140625" style="35"/>
  </cols>
  <sheetData>
    <row r="1" spans="1:52" x14ac:dyDescent="0.2">
      <c r="A1" s="41" t="s">
        <v>2047</v>
      </c>
      <c r="B1" s="45" t="s">
        <v>2048</v>
      </c>
    </row>
    <row r="2" spans="1:52" x14ac:dyDescent="0.2">
      <c r="A2" s="41" t="s">
        <v>2049</v>
      </c>
      <c r="B2" s="45">
        <f>'Purchase 2020 &lt;$144k'!Current_Year_Purchase_State_Selection</f>
        <v>0</v>
      </c>
    </row>
    <row r="3" spans="1:52" x14ac:dyDescent="0.2">
      <c r="A3" s="41" t="s">
        <v>2050</v>
      </c>
      <c r="B3" s="45">
        <f>Year_Current_Purchase</f>
        <v>2020</v>
      </c>
    </row>
    <row r="4" spans="1:52" x14ac:dyDescent="0.2">
      <c r="A4" s="41" t="s">
        <v>2051</v>
      </c>
      <c r="B4" s="46" t="e">
        <f>HLOOKUP(B2,B5:AZ7,3,FALSE)</f>
        <v>#N/A</v>
      </c>
      <c r="C4" s="47" t="s">
        <v>2052</v>
      </c>
    </row>
    <row r="5" spans="1:52" x14ac:dyDescent="0.2">
      <c r="A5" s="35"/>
      <c r="B5" s="48" t="s">
        <v>364</v>
      </c>
      <c r="C5" s="48" t="s">
        <v>130</v>
      </c>
      <c r="D5" s="48" t="s">
        <v>365</v>
      </c>
      <c r="E5" s="48" t="s">
        <v>366</v>
      </c>
      <c r="F5" s="48" t="s">
        <v>159</v>
      </c>
      <c r="G5" s="48" t="s">
        <v>183</v>
      </c>
      <c r="H5" s="48" t="s">
        <v>204</v>
      </c>
      <c r="I5" s="48" t="s">
        <v>367</v>
      </c>
      <c r="J5" s="48" t="s">
        <v>206</v>
      </c>
      <c r="K5" s="48" t="s">
        <v>208</v>
      </c>
      <c r="L5" s="48" t="s">
        <v>211</v>
      </c>
      <c r="M5" s="48" t="s">
        <v>213</v>
      </c>
      <c r="N5" s="48" t="s">
        <v>218</v>
      </c>
      <c r="O5" s="48" t="s">
        <v>368</v>
      </c>
      <c r="P5" s="48" t="s">
        <v>369</v>
      </c>
      <c r="Q5" s="48" t="s">
        <v>370</v>
      </c>
      <c r="R5" s="48" t="s">
        <v>371</v>
      </c>
      <c r="S5" s="48" t="s">
        <v>372</v>
      </c>
      <c r="T5" s="48" t="s">
        <v>373</v>
      </c>
      <c r="U5" s="48" t="s">
        <v>374</v>
      </c>
      <c r="V5" s="48" t="s">
        <v>223</v>
      </c>
      <c r="W5" s="48" t="s">
        <v>236</v>
      </c>
      <c r="X5" s="48" t="s">
        <v>375</v>
      </c>
      <c r="Y5" s="48" t="s">
        <v>376</v>
      </c>
      <c r="Z5" s="48" t="s">
        <v>377</v>
      </c>
      <c r="AA5" s="48" t="s">
        <v>378</v>
      </c>
      <c r="AB5" s="48" t="s">
        <v>379</v>
      </c>
      <c r="AC5" s="48" t="s">
        <v>380</v>
      </c>
      <c r="AD5" s="48" t="s">
        <v>381</v>
      </c>
      <c r="AE5" s="48" t="s">
        <v>245</v>
      </c>
      <c r="AF5" s="48" t="s">
        <v>248</v>
      </c>
      <c r="AG5" s="48" t="s">
        <v>382</v>
      </c>
      <c r="AH5" s="48" t="s">
        <v>259</v>
      </c>
      <c r="AI5" s="48" t="s">
        <v>269</v>
      </c>
      <c r="AJ5" s="48" t="s">
        <v>383</v>
      </c>
      <c r="AK5" s="48" t="s">
        <v>384</v>
      </c>
      <c r="AL5" s="48" t="s">
        <v>385</v>
      </c>
      <c r="AM5" s="48" t="s">
        <v>386</v>
      </c>
      <c r="AN5" s="48" t="s">
        <v>276</v>
      </c>
      <c r="AO5" s="48" t="s">
        <v>278</v>
      </c>
      <c r="AP5" s="48" t="s">
        <v>387</v>
      </c>
      <c r="AQ5" s="48" t="s">
        <v>388</v>
      </c>
      <c r="AR5" s="48" t="s">
        <v>282</v>
      </c>
      <c r="AS5" s="48" t="s">
        <v>389</v>
      </c>
      <c r="AT5" s="48" t="s">
        <v>297</v>
      </c>
      <c r="AU5" s="48" t="s">
        <v>390</v>
      </c>
      <c r="AV5" s="48" t="s">
        <v>300</v>
      </c>
      <c r="AW5" s="48" t="s">
        <v>356</v>
      </c>
      <c r="AX5" s="48" t="s">
        <v>361</v>
      </c>
      <c r="AY5" s="48" t="s">
        <v>391</v>
      </c>
      <c r="AZ5" s="48" t="s">
        <v>362</v>
      </c>
    </row>
    <row r="6" spans="1:52" x14ac:dyDescent="0.2">
      <c r="A6" s="49" t="s">
        <v>2053</v>
      </c>
      <c r="B6" s="50">
        <f t="array" ref="B6">MAX(IF(B10:B264&lt;&gt;"",ROW(B10:B264),""))</f>
        <v>76</v>
      </c>
      <c r="C6" s="50">
        <f t="array" ref="C6">MAX(IF(C10:C264&lt;&gt;"",ROW(C10:C264),""))</f>
        <v>38</v>
      </c>
      <c r="D6" s="50">
        <f t="array" ref="D6">MAX(IF(D10:D264&lt;&gt;"",ROW(D10:D264),""))</f>
        <v>24</v>
      </c>
      <c r="E6" s="50">
        <f t="array" ref="E6">MAX(IF(E10:E264&lt;&gt;"",ROW(E10:E264),""))</f>
        <v>84</v>
      </c>
      <c r="F6" s="50">
        <f t="array" ref="F6">MAX(IF(F10:F264&lt;&gt;"",ROW(F10:F264),""))</f>
        <v>67</v>
      </c>
      <c r="G6" s="50">
        <f t="array" ref="G6">MAX(IF(G10:G264&lt;&gt;"",ROW(G10:G264),""))</f>
        <v>73</v>
      </c>
      <c r="H6" s="50">
        <f t="array" ref="H6">MAX(IF(H10:H264&lt;&gt;"",ROW(H10:H264),""))</f>
        <v>17</v>
      </c>
      <c r="I6" s="50">
        <f t="array" ref="I6">MAX(IF(I10:I264&lt;&gt;"",ROW(I10:I264),""))</f>
        <v>12</v>
      </c>
      <c r="J6" s="50">
        <f t="array" ref="J6">MAX(IF(J10:J264&lt;&gt;"",ROW(J10:J264),""))</f>
        <v>10</v>
      </c>
      <c r="K6" s="50">
        <f t="array" ref="K6">MAX(IF(K10:K264&lt;&gt;"",ROW(K10:K264),""))</f>
        <v>76</v>
      </c>
      <c r="L6" s="50">
        <f t="array" ref="L6">MAX(IF(L10:L264&lt;&gt;"",ROW(L10:L264),""))</f>
        <v>168</v>
      </c>
      <c r="M6" s="50">
        <f t="array" ref="M6">MAX(IF(M10:M264&lt;&gt;"",ROW(M10:M264),""))</f>
        <v>14</v>
      </c>
      <c r="N6" s="50">
        <f t="array" ref="N6">MAX(IF(N10:N264&lt;&gt;"",ROW(N10:N264),""))</f>
        <v>53</v>
      </c>
      <c r="O6" s="50">
        <f t="array" ref="O6">MAX(IF(O10:O264&lt;&gt;"",ROW(O10:O264),""))</f>
        <v>111</v>
      </c>
      <c r="P6" s="50">
        <f t="array" ref="P6">MAX(IF(P10:P264&lt;&gt;"",ROW(P10:P264),""))</f>
        <v>101</v>
      </c>
      <c r="Q6" s="50">
        <f t="array" ref="Q6">MAX(IF(Q10:Q264&lt;&gt;"",ROW(Q10:Q264),""))</f>
        <v>108</v>
      </c>
      <c r="R6" s="50">
        <f t="array" ref="R6">MAX(IF(R10:R264&lt;&gt;"",ROW(R10:R264),""))</f>
        <v>114</v>
      </c>
      <c r="S6" s="50">
        <f t="array" ref="S6">MAX(IF(S10:S264&lt;&gt;"",ROW(S10:S264),""))</f>
        <v>129</v>
      </c>
      <c r="T6" s="50">
        <f t="array" ref="T6">MAX(IF(T10:T264&lt;&gt;"",ROW(T10:T264),""))</f>
        <v>73</v>
      </c>
      <c r="U6" s="50">
        <f t="array" ref="U6">MAX(IF(U10:U264&lt;&gt;"",ROW(U10:U264),""))</f>
        <v>25</v>
      </c>
      <c r="V6" s="50">
        <f t="array" ref="V6">MAX(IF(V10:V264&lt;&gt;"",ROW(V10:V264),""))</f>
        <v>33</v>
      </c>
      <c r="W6" s="50">
        <f t="array" ref="W6">MAX(IF(W10:W264&lt;&gt;"",ROW(W10:W264),""))</f>
        <v>23</v>
      </c>
      <c r="X6" s="50">
        <f t="array" ref="X6">MAX(IF(X10:X264&lt;&gt;"",ROW(X10:X264),""))</f>
        <v>92</v>
      </c>
      <c r="Y6" s="50">
        <f t="array" ref="Y6">MAX(IF(Y10:Y264&lt;&gt;"",ROW(Y10:Y264),""))</f>
        <v>96</v>
      </c>
      <c r="Z6" s="50">
        <f t="array" ref="Z6">MAX(IF(Z10:Z264&lt;&gt;"",ROW(Z10:Z264),""))</f>
        <v>91</v>
      </c>
      <c r="AA6" s="50">
        <f t="array" ref="AA6">MAX(IF(AA10:AA264&lt;&gt;"",ROW(AA10:AA264),""))</f>
        <v>124</v>
      </c>
      <c r="AB6" s="50">
        <f t="array" ref="AB6">MAX(IF(AB10:AB264&lt;&gt;"",ROW(AB10:AB264),""))</f>
        <v>65</v>
      </c>
      <c r="AC6" s="50">
        <f t="array" ref="AC6">MAX(IF(AC10:AC264&lt;&gt;"",ROW(AC10:AC264),""))</f>
        <v>102</v>
      </c>
      <c r="AD6" s="50">
        <f t="array" ref="AD6">MAX(IF(AD10:AD264&lt;&gt;"",ROW(AD10:AD264),""))</f>
        <v>26</v>
      </c>
      <c r="AE6" s="50">
        <f t="array" ref="AE6">MAX(IF(AE10:AE264&lt;&gt;"",ROW(AE10:AE264),""))</f>
        <v>19</v>
      </c>
      <c r="AF6" s="50">
        <f t="array" ref="AF6">MAX(IF(AF10:AF264&lt;&gt;"",ROW(AF10:AF264),""))</f>
        <v>30</v>
      </c>
      <c r="AG6" s="50">
        <f t="array" ref="AG6">MAX(IF(AG10:AG264&lt;&gt;"",ROW(AG10:AG264),""))</f>
        <v>42</v>
      </c>
      <c r="AH6" s="50">
        <f t="array" ref="AH6">MAX(IF(AH10:AH264&lt;&gt;"",ROW(AH10:AH264),""))</f>
        <v>71</v>
      </c>
      <c r="AI6" s="50">
        <f t="array" ref="AI6">MAX(IF(AI10:AI264&lt;&gt;"",ROW(AI10:AI264),""))</f>
        <v>109</v>
      </c>
      <c r="AJ6" s="50">
        <f t="array" ref="AJ6">MAX(IF(AJ10:AJ264&lt;&gt;"",ROW(AJ10:AJ264),""))</f>
        <v>62</v>
      </c>
      <c r="AK6" s="50">
        <f t="array" ref="AK6">MAX(IF(AK10:AK264&lt;&gt;"",ROW(AK10:AK264),""))</f>
        <v>97</v>
      </c>
      <c r="AL6" s="50">
        <f t="array" ref="AL6">MAX(IF(AL10:AL264&lt;&gt;"",ROW(AL10:AL264),""))</f>
        <v>86</v>
      </c>
      <c r="AM6" s="50">
        <f t="array" ref="AM6">MAX(IF(AM10:AM264&lt;&gt;"",ROW(AM10:AM264),""))</f>
        <v>45</v>
      </c>
      <c r="AN6" s="50">
        <f t="array" ref="AN6">MAX(IF(AN10:AN264&lt;&gt;"",ROW(AN10:AN264),""))</f>
        <v>76</v>
      </c>
      <c r="AO6" s="50">
        <f t="array" ref="AO6">MAX(IF(AO10:AO264&lt;&gt;"",ROW(AO10:AO264),""))</f>
        <v>14</v>
      </c>
      <c r="AP6" s="50">
        <f t="array" ref="AP6">MAX(IF(AP10:AP264&lt;&gt;"",ROW(AP10:AP264),""))</f>
        <v>55</v>
      </c>
      <c r="AQ6" s="50">
        <f t="array" ref="AQ6">MAX(IF(AQ10:AQ264&lt;&gt;"",ROW(AQ10:AQ264),""))</f>
        <v>75</v>
      </c>
      <c r="AR6" s="50">
        <f t="array" ref="AR6">MAX(IF(AR10:AR264&lt;&gt;"",ROW(AR10:AR264),""))</f>
        <v>104</v>
      </c>
      <c r="AS6" s="50">
        <f t="array" ref="AS6">MAX(IF(AS10:AS264&lt;&gt;"",ROW(AS10:AS264),""))</f>
        <v>263</v>
      </c>
      <c r="AT6" s="50">
        <f t="array" ref="AT6">MAX(IF(AT10:AT264&lt;&gt;"",ROW(AT10:AT264),""))</f>
        <v>38</v>
      </c>
      <c r="AU6" s="50">
        <f t="array" ref="AU6">MAX(IF(AU10:AU264&lt;&gt;"",ROW(AU10:AU264),""))</f>
        <v>23</v>
      </c>
      <c r="AV6" s="50">
        <f t="array" ref="AV6">MAX(IF(AV10:AV264&lt;&gt;"",ROW(AV10:AV264),""))</f>
        <v>142</v>
      </c>
      <c r="AW6" s="50">
        <f t="array" ref="AW6">MAX(IF(AW10:AW264&lt;&gt;"",ROW(AW10:AW264),""))</f>
        <v>48</v>
      </c>
      <c r="AX6" s="50">
        <f t="array" ref="AX6">MAX(IF(AX10:AX264&lt;&gt;"",ROW(AX10:AX264),""))</f>
        <v>64</v>
      </c>
      <c r="AY6" s="50">
        <f t="array" ref="AY6">MAX(IF(AY10:AY264&lt;&gt;"",ROW(AY10:AY264),""))</f>
        <v>81</v>
      </c>
      <c r="AZ6" s="50">
        <f t="array" ref="AZ6">MAX(IF(AZ10:AZ264&lt;&gt;"",ROW(AZ10:AZ264),""))</f>
        <v>32</v>
      </c>
    </row>
    <row r="7" spans="1:52" x14ac:dyDescent="0.2">
      <c r="A7" s="49" t="s">
        <v>2054</v>
      </c>
      <c r="B7" s="50" t="str">
        <f>ADDRESS(ROW(B10),COLUMN(B9),1,1,$B$1)&amp;":"&amp;ADDRESS(B6,COLUMN(B9),1,1,)</f>
        <v>'County Lists-Current Yr (Purch)'!$B$10:$B$76</v>
      </c>
      <c r="C7" s="50" t="str">
        <f t="shared" ref="C7:AZ7" si="0">ADDRESS(ROW(C10),COLUMN(C9),1,1,$B$1)&amp;":"&amp;ADDRESS(C6,COLUMN(C9),1,1,)</f>
        <v>'County Lists-Current Yr (Purch)'!$C$10:$C$38</v>
      </c>
      <c r="D7" s="50" t="str">
        <f t="shared" si="0"/>
        <v>'County Lists-Current Yr (Purch)'!$D$10:$D$24</v>
      </c>
      <c r="E7" s="50" t="str">
        <f t="shared" si="0"/>
        <v>'County Lists-Current Yr (Purch)'!$E$10:$E$84</v>
      </c>
      <c r="F7" s="50" t="str">
        <f t="shared" si="0"/>
        <v>'County Lists-Current Yr (Purch)'!$F$10:$F$67</v>
      </c>
      <c r="G7" s="50" t="str">
        <f t="shared" si="0"/>
        <v>'County Lists-Current Yr (Purch)'!$G$10:$G$73</v>
      </c>
      <c r="H7" s="50" t="str">
        <f t="shared" si="0"/>
        <v>'County Lists-Current Yr (Purch)'!$H$10:$H$17</v>
      </c>
      <c r="I7" s="50" t="str">
        <f t="shared" si="0"/>
        <v>'County Lists-Current Yr (Purch)'!$I$10:$I$12</v>
      </c>
      <c r="J7" s="50" t="str">
        <f t="shared" si="0"/>
        <v>'County Lists-Current Yr (Purch)'!$J$10:$J$10</v>
      </c>
      <c r="K7" s="50" t="str">
        <f t="shared" si="0"/>
        <v>'County Lists-Current Yr (Purch)'!$K$10:$K$76</v>
      </c>
      <c r="L7" s="50" t="str">
        <f t="shared" si="0"/>
        <v>'County Lists-Current Yr (Purch)'!$L$10:$L$168</v>
      </c>
      <c r="M7" s="50" t="str">
        <f t="shared" si="0"/>
        <v>'County Lists-Current Yr (Purch)'!$M$10:$M$14</v>
      </c>
      <c r="N7" s="50" t="str">
        <f t="shared" si="0"/>
        <v>'County Lists-Current Yr (Purch)'!$N$10:$N$53</v>
      </c>
      <c r="O7" s="50" t="str">
        <f t="shared" si="0"/>
        <v>'County Lists-Current Yr (Purch)'!$O$10:$O$111</v>
      </c>
      <c r="P7" s="50" t="str">
        <f t="shared" si="0"/>
        <v>'County Lists-Current Yr (Purch)'!$P$10:$P$101</v>
      </c>
      <c r="Q7" s="50" t="str">
        <f t="shared" si="0"/>
        <v>'County Lists-Current Yr (Purch)'!$Q$10:$Q$108</v>
      </c>
      <c r="R7" s="50" t="str">
        <f t="shared" si="0"/>
        <v>'County Lists-Current Yr (Purch)'!$R$10:$R$114</v>
      </c>
      <c r="S7" s="50" t="str">
        <f t="shared" si="0"/>
        <v>'County Lists-Current Yr (Purch)'!$S$10:$S$129</v>
      </c>
      <c r="T7" s="50" t="str">
        <f t="shared" si="0"/>
        <v>'County Lists-Current Yr (Purch)'!$T$10:$T$73</v>
      </c>
      <c r="U7" s="50" t="str">
        <f t="shared" si="0"/>
        <v>'County Lists-Current Yr (Purch)'!$U$10:$U$25</v>
      </c>
      <c r="V7" s="50" t="str">
        <f t="shared" si="0"/>
        <v>'County Lists-Current Yr (Purch)'!$V$10:$V$33</v>
      </c>
      <c r="W7" s="50" t="str">
        <f t="shared" si="0"/>
        <v>'County Lists-Current Yr (Purch)'!$W$10:$W$23</v>
      </c>
      <c r="X7" s="50" t="str">
        <f t="shared" si="0"/>
        <v>'County Lists-Current Yr (Purch)'!$X$10:$X$92</v>
      </c>
      <c r="Y7" s="50" t="str">
        <f t="shared" si="0"/>
        <v>'County Lists-Current Yr (Purch)'!$Y$10:$Y$96</v>
      </c>
      <c r="Z7" s="50" t="str">
        <f t="shared" si="0"/>
        <v>'County Lists-Current Yr (Purch)'!$Z$10:$Z$91</v>
      </c>
      <c r="AA7" s="50" t="str">
        <f t="shared" si="0"/>
        <v>'County Lists-Current Yr (Purch)'!$AA$10:$AA$124</v>
      </c>
      <c r="AB7" s="50" t="str">
        <f t="shared" si="0"/>
        <v>'County Lists-Current Yr (Purch)'!$AB$10:$AB$65</v>
      </c>
      <c r="AC7" s="50" t="str">
        <f t="shared" si="0"/>
        <v>'County Lists-Current Yr (Purch)'!$AC$10:$AC$102</v>
      </c>
      <c r="AD7" s="50" t="str">
        <f t="shared" si="0"/>
        <v>'County Lists-Current Yr (Purch)'!$AD$10:$AD$26</v>
      </c>
      <c r="AE7" s="50" t="str">
        <f t="shared" si="0"/>
        <v>'County Lists-Current Yr (Purch)'!$AE$10:$AE$19</v>
      </c>
      <c r="AF7" s="50" t="str">
        <f t="shared" si="0"/>
        <v>'County Lists-Current Yr (Purch)'!$AF$10:$AF$30</v>
      </c>
      <c r="AG7" s="50" t="str">
        <f t="shared" si="0"/>
        <v>'County Lists-Current Yr (Purch)'!$AG$10:$AG$42</v>
      </c>
      <c r="AH7" s="50" t="str">
        <f t="shared" si="0"/>
        <v>'County Lists-Current Yr (Purch)'!$AH$10:$AH$71</v>
      </c>
      <c r="AI7" s="50" t="str">
        <f t="shared" si="0"/>
        <v>'County Lists-Current Yr (Purch)'!$AI$10:$AI$109</v>
      </c>
      <c r="AJ7" s="50" t="str">
        <f t="shared" si="0"/>
        <v>'County Lists-Current Yr (Purch)'!$AJ$10:$AJ$62</v>
      </c>
      <c r="AK7" s="50" t="str">
        <f t="shared" si="0"/>
        <v>'County Lists-Current Yr (Purch)'!$AK$10:$AK$97</v>
      </c>
      <c r="AL7" s="50" t="str">
        <f t="shared" si="0"/>
        <v>'County Lists-Current Yr (Purch)'!$AL$10:$AL$86</v>
      </c>
      <c r="AM7" s="50" t="str">
        <f t="shared" si="0"/>
        <v>'County Lists-Current Yr (Purch)'!$AM$10:$AM$45</v>
      </c>
      <c r="AN7" s="50" t="str">
        <f t="shared" si="0"/>
        <v>'County Lists-Current Yr (Purch)'!$AN$10:$AN$76</v>
      </c>
      <c r="AO7" s="50" t="str">
        <f t="shared" si="0"/>
        <v>'County Lists-Current Yr (Purch)'!$AO$10:$AO$14</v>
      </c>
      <c r="AP7" s="50" t="str">
        <f t="shared" si="0"/>
        <v>'County Lists-Current Yr (Purch)'!$AP$10:$AP$55</v>
      </c>
      <c r="AQ7" s="50" t="str">
        <f t="shared" si="0"/>
        <v>'County Lists-Current Yr (Purch)'!$AQ$10:$AQ$75</v>
      </c>
      <c r="AR7" s="50" t="str">
        <f t="shared" si="0"/>
        <v>'County Lists-Current Yr (Purch)'!$AR$10:$AR$104</v>
      </c>
      <c r="AS7" s="50" t="str">
        <f t="shared" si="0"/>
        <v>'County Lists-Current Yr (Purch)'!$AS$10:$AS$263</v>
      </c>
      <c r="AT7" s="50" t="str">
        <f t="shared" si="0"/>
        <v>'County Lists-Current Yr (Purch)'!$AT$10:$AT$38</v>
      </c>
      <c r="AU7" s="50" t="str">
        <f t="shared" si="0"/>
        <v>'County Lists-Current Yr (Purch)'!$AU$10:$AU$23</v>
      </c>
      <c r="AV7" s="50" t="str">
        <f t="shared" si="0"/>
        <v>'County Lists-Current Yr (Purch)'!$AV$10:$AV$142</v>
      </c>
      <c r="AW7" s="50" t="str">
        <f t="shared" si="0"/>
        <v>'County Lists-Current Yr (Purch)'!$AW$10:$AW$48</v>
      </c>
      <c r="AX7" s="50" t="str">
        <f t="shared" si="0"/>
        <v>'County Lists-Current Yr (Purch)'!$AX$10:$AX$64</v>
      </c>
      <c r="AY7" s="50" t="str">
        <f t="shared" si="0"/>
        <v>'County Lists-Current Yr (Purch)'!$AY$10:$AY$81</v>
      </c>
      <c r="AZ7" s="50" t="str">
        <f t="shared" si="0"/>
        <v>'County Lists-Current Yr (Purch)'!$AZ$10:$AZ$32</v>
      </c>
    </row>
    <row r="8" spans="1:52" x14ac:dyDescent="0.2">
      <c r="A8" s="35"/>
      <c r="B8" s="48" t="s">
        <v>364</v>
      </c>
      <c r="C8" s="48" t="s">
        <v>130</v>
      </c>
      <c r="D8" s="48" t="s">
        <v>365</v>
      </c>
      <c r="E8" s="48" t="s">
        <v>366</v>
      </c>
      <c r="F8" s="48" t="s">
        <v>159</v>
      </c>
      <c r="G8" s="48" t="s">
        <v>183</v>
      </c>
      <c r="H8" s="48" t="s">
        <v>204</v>
      </c>
      <c r="I8" s="48" t="s">
        <v>367</v>
      </c>
      <c r="J8" s="48" t="s">
        <v>206</v>
      </c>
      <c r="K8" s="48" t="s">
        <v>208</v>
      </c>
      <c r="L8" s="48" t="s">
        <v>211</v>
      </c>
      <c r="M8" s="48" t="s">
        <v>213</v>
      </c>
      <c r="N8" s="48" t="s">
        <v>218</v>
      </c>
      <c r="O8" s="48" t="s">
        <v>368</v>
      </c>
      <c r="P8" s="48" t="s">
        <v>369</v>
      </c>
      <c r="Q8" s="48" t="s">
        <v>370</v>
      </c>
      <c r="R8" s="48" t="s">
        <v>371</v>
      </c>
      <c r="S8" s="48" t="s">
        <v>372</v>
      </c>
      <c r="T8" s="48" t="s">
        <v>373</v>
      </c>
      <c r="U8" s="48" t="s">
        <v>374</v>
      </c>
      <c r="V8" s="48" t="s">
        <v>223</v>
      </c>
      <c r="W8" s="48" t="s">
        <v>236</v>
      </c>
      <c r="X8" s="48" t="s">
        <v>375</v>
      </c>
      <c r="Y8" s="48" t="s">
        <v>376</v>
      </c>
      <c r="Z8" s="48" t="s">
        <v>377</v>
      </c>
      <c r="AA8" s="48" t="s">
        <v>378</v>
      </c>
      <c r="AB8" s="48" t="s">
        <v>379</v>
      </c>
      <c r="AC8" s="48" t="s">
        <v>380</v>
      </c>
      <c r="AD8" s="48" t="s">
        <v>381</v>
      </c>
      <c r="AE8" s="48" t="s">
        <v>245</v>
      </c>
      <c r="AF8" s="48" t="s">
        <v>248</v>
      </c>
      <c r="AG8" s="48" t="s">
        <v>382</v>
      </c>
      <c r="AH8" s="48" t="s">
        <v>259</v>
      </c>
      <c r="AI8" s="48" t="s">
        <v>269</v>
      </c>
      <c r="AJ8" s="48" t="s">
        <v>383</v>
      </c>
      <c r="AK8" s="48" t="s">
        <v>384</v>
      </c>
      <c r="AL8" s="48" t="s">
        <v>385</v>
      </c>
      <c r="AM8" s="48" t="s">
        <v>386</v>
      </c>
      <c r="AN8" s="48" t="s">
        <v>276</v>
      </c>
      <c r="AO8" s="48" t="s">
        <v>278</v>
      </c>
      <c r="AP8" s="48" t="s">
        <v>387</v>
      </c>
      <c r="AQ8" s="48" t="s">
        <v>388</v>
      </c>
      <c r="AR8" s="48" t="s">
        <v>282</v>
      </c>
      <c r="AS8" s="48" t="s">
        <v>389</v>
      </c>
      <c r="AT8" s="48" t="s">
        <v>297</v>
      </c>
      <c r="AU8" s="48" t="s">
        <v>390</v>
      </c>
      <c r="AV8" s="48" t="s">
        <v>300</v>
      </c>
      <c r="AW8" s="48" t="s">
        <v>356</v>
      </c>
      <c r="AX8" s="48" t="s">
        <v>361</v>
      </c>
      <c r="AY8" s="48" t="s">
        <v>391</v>
      </c>
      <c r="AZ8" s="48" t="s">
        <v>362</v>
      </c>
    </row>
    <row r="9" spans="1:52" x14ac:dyDescent="0.2">
      <c r="A9" s="36"/>
      <c r="B9" s="37" t="s">
        <v>78</v>
      </c>
      <c r="C9" s="37" t="s">
        <v>79</v>
      </c>
      <c r="D9" s="37" t="s">
        <v>80</v>
      </c>
      <c r="E9" s="37" t="s">
        <v>81</v>
      </c>
      <c r="F9" s="37" t="s">
        <v>82</v>
      </c>
      <c r="G9" s="37" t="s">
        <v>83</v>
      </c>
      <c r="H9" s="37" t="s">
        <v>84</v>
      </c>
      <c r="I9" s="37" t="s">
        <v>85</v>
      </c>
      <c r="J9" s="37" t="s">
        <v>86</v>
      </c>
      <c r="K9" s="37" t="s">
        <v>87</v>
      </c>
      <c r="L9" s="37" t="s">
        <v>88</v>
      </c>
      <c r="M9" s="37" t="s">
        <v>89</v>
      </c>
      <c r="N9" s="37" t="s">
        <v>90</v>
      </c>
      <c r="O9" s="37" t="s">
        <v>91</v>
      </c>
      <c r="P9" s="37" t="s">
        <v>92</v>
      </c>
      <c r="Q9" s="37" t="s">
        <v>93</v>
      </c>
      <c r="R9" s="37" t="s">
        <v>94</v>
      </c>
      <c r="S9" s="37" t="s">
        <v>95</v>
      </c>
      <c r="T9" s="37" t="s">
        <v>96</v>
      </c>
      <c r="U9" s="37" t="s">
        <v>97</v>
      </c>
      <c r="V9" s="37" t="s">
        <v>98</v>
      </c>
      <c r="W9" s="37" t="s">
        <v>99</v>
      </c>
      <c r="X9" s="37" t="s">
        <v>100</v>
      </c>
      <c r="Y9" s="37" t="s">
        <v>101</v>
      </c>
      <c r="Z9" s="37" t="s">
        <v>102</v>
      </c>
      <c r="AA9" s="37" t="s">
        <v>103</v>
      </c>
      <c r="AB9" s="37" t="s">
        <v>104</v>
      </c>
      <c r="AC9" s="37" t="s">
        <v>105</v>
      </c>
      <c r="AD9" s="37" t="s">
        <v>106</v>
      </c>
      <c r="AE9" s="37" t="s">
        <v>107</v>
      </c>
      <c r="AF9" s="37" t="s">
        <v>108</v>
      </c>
      <c r="AG9" s="37" t="s">
        <v>109</v>
      </c>
      <c r="AH9" s="37" t="s">
        <v>110</v>
      </c>
      <c r="AI9" s="37" t="s">
        <v>111</v>
      </c>
      <c r="AJ9" s="37" t="s">
        <v>112</v>
      </c>
      <c r="AK9" s="37" t="s">
        <v>113</v>
      </c>
      <c r="AL9" s="37" t="s">
        <v>114</v>
      </c>
      <c r="AM9" s="37" t="s">
        <v>115</v>
      </c>
      <c r="AN9" s="37" t="s">
        <v>116</v>
      </c>
      <c r="AO9" s="37" t="s">
        <v>117</v>
      </c>
      <c r="AP9" s="37" t="s">
        <v>118</v>
      </c>
      <c r="AQ9" s="37" t="s">
        <v>119</v>
      </c>
      <c r="AR9" s="37" t="s">
        <v>120</v>
      </c>
      <c r="AS9" s="37" t="s">
        <v>121</v>
      </c>
      <c r="AT9" s="37" t="s">
        <v>122</v>
      </c>
      <c r="AU9" s="37" t="s">
        <v>123</v>
      </c>
      <c r="AV9" s="37" t="s">
        <v>124</v>
      </c>
      <c r="AW9" s="37" t="s">
        <v>125</v>
      </c>
      <c r="AX9" s="37" t="s">
        <v>126</v>
      </c>
      <c r="AY9" s="37" t="s">
        <v>127</v>
      </c>
      <c r="AZ9" s="37" t="s">
        <v>128</v>
      </c>
    </row>
    <row r="10" spans="1:52" x14ac:dyDescent="0.2">
      <c r="A10" s="38">
        <v>1</v>
      </c>
      <c r="B10" s="35" t="str">
        <f>IFERROR(VLOOKUP($B$3&amp;"_"&amp;B$8&amp;$A10,LookUpTable_CountyName_AllYears,3,FALSE),"")</f>
        <v>AUTAUGA</v>
      </c>
      <c r="C10" s="35" t="str">
        <f t="shared" ref="B10:K19" si="1">IFERROR(VLOOKUP($B$3&amp;"_"&amp;C$8&amp;$A10,LookUpTable_CountyName_AllYears,3,FALSE),"")</f>
        <v>ALEUTIANS EAST BOROUGH</v>
      </c>
      <c r="D10" s="35" t="str">
        <f t="shared" si="1"/>
        <v>APACHE</v>
      </c>
      <c r="E10" s="35" t="str">
        <f t="shared" si="1"/>
        <v>ARKANSAS</v>
      </c>
      <c r="F10" s="35" t="str">
        <f t="shared" si="1"/>
        <v>ALAMEDA</v>
      </c>
      <c r="G10" s="35" t="str">
        <f t="shared" si="1"/>
        <v>ADAMS</v>
      </c>
      <c r="H10" s="35" t="str">
        <f t="shared" si="1"/>
        <v>FAIRFIELD</v>
      </c>
      <c r="I10" s="35" t="str">
        <f t="shared" si="1"/>
        <v>KENT</v>
      </c>
      <c r="J10" s="35" t="str">
        <f t="shared" si="1"/>
        <v>DISTRICT OF COLUMBIA</v>
      </c>
      <c r="K10" s="35" t="str">
        <f t="shared" si="1"/>
        <v>ALACHUA</v>
      </c>
      <c r="L10" s="35" t="str">
        <f t="shared" ref="L10:U19" si="2">IFERROR(VLOOKUP($B$3&amp;"_"&amp;L$8&amp;$A10,LookUpTable_CountyName_AllYears,3,FALSE),"")</f>
        <v>APPLING</v>
      </c>
      <c r="M10" s="35" t="str">
        <f t="shared" si="2"/>
        <v>HAWAII</v>
      </c>
      <c r="N10" s="35" t="str">
        <f t="shared" si="2"/>
        <v>ADA</v>
      </c>
      <c r="O10" s="35" t="str">
        <f t="shared" si="2"/>
        <v>ADAMS</v>
      </c>
      <c r="P10" s="35" t="str">
        <f t="shared" si="2"/>
        <v>ADAMS</v>
      </c>
      <c r="Q10" s="35" t="str">
        <f t="shared" si="2"/>
        <v>ADAIR</v>
      </c>
      <c r="R10" s="35" t="str">
        <f t="shared" si="2"/>
        <v>ALLEN</v>
      </c>
      <c r="S10" s="35" t="str">
        <f t="shared" si="2"/>
        <v>ADAIR</v>
      </c>
      <c r="T10" s="35" t="str">
        <f t="shared" si="2"/>
        <v>ACADIA PARISH</v>
      </c>
      <c r="U10" s="35" t="str">
        <f t="shared" si="2"/>
        <v>ANDROSCOGGIN</v>
      </c>
      <c r="V10" s="35" t="str">
        <f t="shared" ref="V10:AE19" si="3">IFERROR(VLOOKUP($B$3&amp;"_"&amp;V$8&amp;$A10,LookUpTable_CountyName_AllYears,3,FALSE),"")</f>
        <v>ALLEGANY</v>
      </c>
      <c r="W10" s="35" t="str">
        <f t="shared" si="3"/>
        <v>BARNSTABLE</v>
      </c>
      <c r="X10" s="35" t="str">
        <f t="shared" si="3"/>
        <v>ALCONA</v>
      </c>
      <c r="Y10" s="35" t="str">
        <f t="shared" si="3"/>
        <v>AITKIN</v>
      </c>
      <c r="Z10" s="35" t="str">
        <f t="shared" si="3"/>
        <v>ADAMS</v>
      </c>
      <c r="AA10" s="35" t="str">
        <f t="shared" si="3"/>
        <v>ADAIR</v>
      </c>
      <c r="AB10" s="35" t="str">
        <f t="shared" si="3"/>
        <v>BEAVERHEAD</v>
      </c>
      <c r="AC10" s="35" t="str">
        <f t="shared" si="3"/>
        <v>ADAMS</v>
      </c>
      <c r="AD10" s="35" t="str">
        <f t="shared" si="3"/>
        <v>CHURCHILL</v>
      </c>
      <c r="AE10" s="35" t="str">
        <f t="shared" si="3"/>
        <v>BELKNAP</v>
      </c>
      <c r="AF10" s="35" t="str">
        <f t="shared" ref="AF10:AO19" si="4">IFERROR(VLOOKUP($B$3&amp;"_"&amp;AF$8&amp;$A10,LookUpTable_CountyName_AllYears,3,FALSE),"")</f>
        <v>ATLANTIC</v>
      </c>
      <c r="AG10" s="35" t="str">
        <f t="shared" si="4"/>
        <v>BERNALILLO</v>
      </c>
      <c r="AH10" s="35" t="str">
        <f t="shared" si="4"/>
        <v>ALBANY</v>
      </c>
      <c r="AI10" s="35" t="str">
        <f t="shared" si="4"/>
        <v>ALAMANCE</v>
      </c>
      <c r="AJ10" s="35" t="str">
        <f t="shared" si="4"/>
        <v>ADAMS</v>
      </c>
      <c r="AK10" s="35" t="str">
        <f t="shared" si="4"/>
        <v>ADAMS</v>
      </c>
      <c r="AL10" s="35" t="str">
        <f t="shared" si="4"/>
        <v>ADAIR</v>
      </c>
      <c r="AM10" s="35" t="str">
        <f t="shared" si="4"/>
        <v>BAKER</v>
      </c>
      <c r="AN10" s="35" t="str">
        <f t="shared" si="4"/>
        <v>ADAMS</v>
      </c>
      <c r="AO10" s="35" t="str">
        <f t="shared" si="4"/>
        <v>BRISTOL</v>
      </c>
      <c r="AP10" s="35" t="str">
        <f t="shared" ref="AP10:AZ19" si="5">IFERROR(VLOOKUP($B$3&amp;"_"&amp;AP$8&amp;$A10,LookUpTable_CountyName_AllYears,3,FALSE),"")</f>
        <v>ABBEVILLE</v>
      </c>
      <c r="AQ10" s="35" t="str">
        <f t="shared" si="5"/>
        <v>AURORA</v>
      </c>
      <c r="AR10" s="35" t="str">
        <f t="shared" si="5"/>
        <v>ANDERSON</v>
      </c>
      <c r="AS10" s="35" t="str">
        <f t="shared" si="5"/>
        <v>ANDERSON</v>
      </c>
      <c r="AT10" s="35" t="str">
        <f t="shared" si="5"/>
        <v>BEAVER</v>
      </c>
      <c r="AU10" s="35" t="str">
        <f t="shared" si="5"/>
        <v>ADDISON</v>
      </c>
      <c r="AV10" s="35" t="str">
        <f t="shared" si="5"/>
        <v>ACCOMACK</v>
      </c>
      <c r="AW10" s="35" t="str">
        <f t="shared" si="5"/>
        <v>ADAMS</v>
      </c>
      <c r="AX10" s="35" t="str">
        <f t="shared" si="5"/>
        <v>BARBOUR</v>
      </c>
      <c r="AY10" s="35" t="str">
        <f t="shared" si="5"/>
        <v>ADAMS</v>
      </c>
      <c r="AZ10" s="35" t="str">
        <f t="shared" si="5"/>
        <v>ALBANY</v>
      </c>
    </row>
    <row r="11" spans="1:52" x14ac:dyDescent="0.2">
      <c r="A11" s="39">
        <v>2</v>
      </c>
      <c r="B11" s="35" t="str">
        <f t="shared" si="1"/>
        <v>BALDWIN</v>
      </c>
      <c r="C11" s="35" t="str">
        <f t="shared" si="1"/>
        <v>ALEUTIANS WEST CENSUS AREA</v>
      </c>
      <c r="D11" s="35" t="str">
        <f t="shared" si="1"/>
        <v>COCHISE</v>
      </c>
      <c r="E11" s="35" t="str">
        <f t="shared" si="1"/>
        <v>ASHLEY</v>
      </c>
      <c r="F11" s="35" t="str">
        <f t="shared" si="1"/>
        <v>ALPINE</v>
      </c>
      <c r="G11" s="35" t="str">
        <f t="shared" si="1"/>
        <v>ALAMOSA</v>
      </c>
      <c r="H11" s="35" t="str">
        <f t="shared" si="1"/>
        <v>HARTFORD</v>
      </c>
      <c r="I11" s="35" t="str">
        <f t="shared" si="1"/>
        <v>NEW CASTLE</v>
      </c>
      <c r="J11" s="35" t="str">
        <f t="shared" si="1"/>
        <v/>
      </c>
      <c r="K11" s="35" t="str">
        <f t="shared" si="1"/>
        <v>BAKER</v>
      </c>
      <c r="L11" s="35" t="str">
        <f t="shared" si="2"/>
        <v>ATKINSON</v>
      </c>
      <c r="M11" s="35" t="str">
        <f t="shared" si="2"/>
        <v>HONOLULU</v>
      </c>
      <c r="N11" s="35" t="str">
        <f t="shared" si="2"/>
        <v>ADAMS</v>
      </c>
      <c r="O11" s="35" t="str">
        <f t="shared" si="2"/>
        <v>ALEXANDER</v>
      </c>
      <c r="P11" s="35" t="str">
        <f t="shared" si="2"/>
        <v>ALLEN</v>
      </c>
      <c r="Q11" s="35" t="str">
        <f t="shared" si="2"/>
        <v>ADAMS</v>
      </c>
      <c r="R11" s="35" t="str">
        <f t="shared" si="2"/>
        <v>ANDERSON</v>
      </c>
      <c r="S11" s="35" t="str">
        <f t="shared" si="2"/>
        <v>ALLEN</v>
      </c>
      <c r="T11" s="35" t="str">
        <f t="shared" si="2"/>
        <v>ALLEN PARISH</v>
      </c>
      <c r="U11" s="35" t="str">
        <f t="shared" si="2"/>
        <v>AROOSTOOK</v>
      </c>
      <c r="V11" s="35" t="str">
        <f t="shared" si="3"/>
        <v>ANNE ARUNDEL</v>
      </c>
      <c r="W11" s="35" t="str">
        <f t="shared" si="3"/>
        <v>BERKSHIRE</v>
      </c>
      <c r="X11" s="35" t="str">
        <f t="shared" si="3"/>
        <v>ALGER</v>
      </c>
      <c r="Y11" s="35" t="str">
        <f t="shared" si="3"/>
        <v>ANOKA</v>
      </c>
      <c r="Z11" s="35" t="str">
        <f t="shared" si="3"/>
        <v>ALCORN</v>
      </c>
      <c r="AA11" s="35" t="str">
        <f t="shared" si="3"/>
        <v>ANDREW</v>
      </c>
      <c r="AB11" s="35" t="str">
        <f t="shared" si="3"/>
        <v>BIG HORN</v>
      </c>
      <c r="AC11" s="35" t="str">
        <f t="shared" si="3"/>
        <v>ANTELOPE</v>
      </c>
      <c r="AD11" s="35" t="str">
        <f t="shared" si="3"/>
        <v>CLARK</v>
      </c>
      <c r="AE11" s="35" t="str">
        <f t="shared" si="3"/>
        <v>CARROLL</v>
      </c>
      <c r="AF11" s="35" t="str">
        <f t="shared" si="4"/>
        <v>BERGEN</v>
      </c>
      <c r="AG11" s="35" t="str">
        <f t="shared" si="4"/>
        <v>CATRON</v>
      </c>
      <c r="AH11" s="35" t="str">
        <f t="shared" si="4"/>
        <v>ALLEGANY</v>
      </c>
      <c r="AI11" s="35" t="str">
        <f t="shared" si="4"/>
        <v>ALEXANDER</v>
      </c>
      <c r="AJ11" s="35" t="str">
        <f t="shared" si="4"/>
        <v>BARNES</v>
      </c>
      <c r="AK11" s="35" t="str">
        <f t="shared" si="4"/>
        <v>ALLEN</v>
      </c>
      <c r="AL11" s="35" t="str">
        <f t="shared" si="4"/>
        <v>ALFALFA</v>
      </c>
      <c r="AM11" s="35" t="str">
        <f t="shared" si="4"/>
        <v>BENTON</v>
      </c>
      <c r="AN11" s="35" t="str">
        <f t="shared" si="4"/>
        <v>ALLEGHENY</v>
      </c>
      <c r="AO11" s="35" t="str">
        <f t="shared" si="4"/>
        <v>KENT</v>
      </c>
      <c r="AP11" s="35" t="str">
        <f t="shared" si="5"/>
        <v>AIKEN</v>
      </c>
      <c r="AQ11" s="35" t="str">
        <f t="shared" si="5"/>
        <v>BEADLE</v>
      </c>
      <c r="AR11" s="35" t="str">
        <f t="shared" si="5"/>
        <v>BEDFORD</v>
      </c>
      <c r="AS11" s="35" t="str">
        <f t="shared" si="5"/>
        <v>ANDREWS</v>
      </c>
      <c r="AT11" s="35" t="str">
        <f t="shared" si="5"/>
        <v>BOX ELDER</v>
      </c>
      <c r="AU11" s="35" t="str">
        <f t="shared" si="5"/>
        <v>BENNINGTON</v>
      </c>
      <c r="AV11" s="35" t="str">
        <f t="shared" si="5"/>
        <v>ALBEMARLE</v>
      </c>
      <c r="AW11" s="35" t="str">
        <f t="shared" si="5"/>
        <v>ASOTIN</v>
      </c>
      <c r="AX11" s="35" t="str">
        <f t="shared" si="5"/>
        <v>BERKELEY</v>
      </c>
      <c r="AY11" s="35" t="str">
        <f t="shared" si="5"/>
        <v>ASHLAND</v>
      </c>
      <c r="AZ11" s="35" t="str">
        <f t="shared" si="5"/>
        <v>BIG HORN</v>
      </c>
    </row>
    <row r="12" spans="1:52" x14ac:dyDescent="0.2">
      <c r="A12" s="39">
        <v>3</v>
      </c>
      <c r="B12" s="35" t="str">
        <f t="shared" si="1"/>
        <v>BARBOUR</v>
      </c>
      <c r="C12" s="35" t="str">
        <f t="shared" si="1"/>
        <v>ANCHORAGE MUNICIPALITY</v>
      </c>
      <c r="D12" s="35" t="str">
        <f t="shared" si="1"/>
        <v>COCONINO</v>
      </c>
      <c r="E12" s="35" t="str">
        <f t="shared" si="1"/>
        <v>BAXTER</v>
      </c>
      <c r="F12" s="35" t="str">
        <f t="shared" si="1"/>
        <v>AMADOR</v>
      </c>
      <c r="G12" s="35" t="str">
        <f t="shared" si="1"/>
        <v>ARAPAHOE</v>
      </c>
      <c r="H12" s="35" t="str">
        <f t="shared" si="1"/>
        <v>LITCHFIELD</v>
      </c>
      <c r="I12" s="35" t="str">
        <f t="shared" si="1"/>
        <v>SUSSEX</v>
      </c>
      <c r="J12" s="35" t="str">
        <f t="shared" si="1"/>
        <v/>
      </c>
      <c r="K12" s="35" t="str">
        <f t="shared" si="1"/>
        <v>BAY</v>
      </c>
      <c r="L12" s="35" t="str">
        <f t="shared" si="2"/>
        <v>BACON</v>
      </c>
      <c r="M12" s="35" t="str">
        <f t="shared" si="2"/>
        <v>KALAWAO</v>
      </c>
      <c r="N12" s="35" t="str">
        <f t="shared" si="2"/>
        <v>BANNOCK</v>
      </c>
      <c r="O12" s="35" t="str">
        <f t="shared" si="2"/>
        <v>BOND</v>
      </c>
      <c r="P12" s="35" t="str">
        <f t="shared" si="2"/>
        <v>BARTHOLOMEW</v>
      </c>
      <c r="Q12" s="35" t="str">
        <f t="shared" si="2"/>
        <v>ALLAMAKEE</v>
      </c>
      <c r="R12" s="35" t="str">
        <f t="shared" si="2"/>
        <v>ATCHISON</v>
      </c>
      <c r="S12" s="35" t="str">
        <f t="shared" si="2"/>
        <v>ANDERSON</v>
      </c>
      <c r="T12" s="35" t="str">
        <f t="shared" si="2"/>
        <v>ASCENSION PARISH</v>
      </c>
      <c r="U12" s="35" t="str">
        <f t="shared" si="2"/>
        <v>CUMBERLAND</v>
      </c>
      <c r="V12" s="35" t="str">
        <f t="shared" si="3"/>
        <v>BALTIMORE</v>
      </c>
      <c r="W12" s="35" t="str">
        <f t="shared" si="3"/>
        <v>BRISTOL</v>
      </c>
      <c r="X12" s="35" t="str">
        <f t="shared" si="3"/>
        <v>ALLEGAN</v>
      </c>
      <c r="Y12" s="35" t="str">
        <f t="shared" si="3"/>
        <v>BECKER</v>
      </c>
      <c r="Z12" s="35" t="str">
        <f t="shared" si="3"/>
        <v>AMITE</v>
      </c>
      <c r="AA12" s="35" t="str">
        <f t="shared" si="3"/>
        <v>ATCHISON</v>
      </c>
      <c r="AB12" s="35" t="str">
        <f t="shared" si="3"/>
        <v>BLAINE</v>
      </c>
      <c r="AC12" s="35" t="str">
        <f t="shared" si="3"/>
        <v>ARTHUR</v>
      </c>
      <c r="AD12" s="35" t="str">
        <f t="shared" si="3"/>
        <v>DOUGLAS</v>
      </c>
      <c r="AE12" s="35" t="str">
        <f t="shared" si="3"/>
        <v>CHESHIRE</v>
      </c>
      <c r="AF12" s="35" t="str">
        <f t="shared" si="4"/>
        <v>BURLINGTON</v>
      </c>
      <c r="AG12" s="35" t="str">
        <f t="shared" si="4"/>
        <v>CHAVES</v>
      </c>
      <c r="AH12" s="35" t="str">
        <f t="shared" si="4"/>
        <v>BRONX</v>
      </c>
      <c r="AI12" s="35" t="str">
        <f t="shared" si="4"/>
        <v>ALLEGHANY</v>
      </c>
      <c r="AJ12" s="35" t="str">
        <f t="shared" si="4"/>
        <v>BENSON</v>
      </c>
      <c r="AK12" s="35" t="str">
        <f t="shared" si="4"/>
        <v>ASHLAND</v>
      </c>
      <c r="AL12" s="35" t="str">
        <f t="shared" si="4"/>
        <v>ATOKA</v>
      </c>
      <c r="AM12" s="35" t="str">
        <f t="shared" si="4"/>
        <v>CLACKAMAS</v>
      </c>
      <c r="AN12" s="35" t="str">
        <f t="shared" si="4"/>
        <v>ARMSTRONG</v>
      </c>
      <c r="AO12" s="35" t="str">
        <f t="shared" si="4"/>
        <v>NEWPORT</v>
      </c>
      <c r="AP12" s="35" t="str">
        <f t="shared" si="5"/>
        <v>ALLENDALE</v>
      </c>
      <c r="AQ12" s="35" t="str">
        <f t="shared" si="5"/>
        <v>BENNETT</v>
      </c>
      <c r="AR12" s="35" t="str">
        <f t="shared" si="5"/>
        <v>BENTON</v>
      </c>
      <c r="AS12" s="35" t="str">
        <f t="shared" si="5"/>
        <v>ANGELINA</v>
      </c>
      <c r="AT12" s="35" t="str">
        <f t="shared" si="5"/>
        <v>CACHE</v>
      </c>
      <c r="AU12" s="35" t="str">
        <f t="shared" si="5"/>
        <v>CALEDONIA</v>
      </c>
      <c r="AV12" s="35" t="str">
        <f t="shared" si="5"/>
        <v>ALLEGHANY</v>
      </c>
      <c r="AW12" s="35" t="str">
        <f t="shared" si="5"/>
        <v>BENTON</v>
      </c>
      <c r="AX12" s="35" t="str">
        <f t="shared" si="5"/>
        <v>BOONE</v>
      </c>
      <c r="AY12" s="35" t="str">
        <f t="shared" si="5"/>
        <v>BARRON</v>
      </c>
      <c r="AZ12" s="35" t="str">
        <f t="shared" si="5"/>
        <v>CAMPBELL</v>
      </c>
    </row>
    <row r="13" spans="1:52" x14ac:dyDescent="0.2">
      <c r="A13" s="39">
        <v>4</v>
      </c>
      <c r="B13" s="35" t="str">
        <f t="shared" si="1"/>
        <v>BIBB</v>
      </c>
      <c r="C13" s="35" t="str">
        <f t="shared" si="1"/>
        <v>BETHEL CENSUS AREA</v>
      </c>
      <c r="D13" s="35" t="str">
        <f t="shared" si="1"/>
        <v>GILA</v>
      </c>
      <c r="E13" s="35" t="str">
        <f t="shared" si="1"/>
        <v>BENTON</v>
      </c>
      <c r="F13" s="35" t="str">
        <f t="shared" si="1"/>
        <v>BUTTE</v>
      </c>
      <c r="G13" s="35" t="str">
        <f t="shared" si="1"/>
        <v>ARCHULETA</v>
      </c>
      <c r="H13" s="35" t="str">
        <f t="shared" si="1"/>
        <v>MIDDLESEX</v>
      </c>
      <c r="I13" s="35" t="str">
        <f t="shared" si="1"/>
        <v/>
      </c>
      <c r="J13" s="35" t="str">
        <f t="shared" si="1"/>
        <v/>
      </c>
      <c r="K13" s="35" t="str">
        <f t="shared" si="1"/>
        <v>BRADFORD</v>
      </c>
      <c r="L13" s="35" t="str">
        <f t="shared" si="2"/>
        <v>BAKER</v>
      </c>
      <c r="M13" s="35" t="str">
        <f t="shared" si="2"/>
        <v>KAUAI</v>
      </c>
      <c r="N13" s="35" t="str">
        <f t="shared" si="2"/>
        <v>BEAR LAKE</v>
      </c>
      <c r="O13" s="35" t="str">
        <f t="shared" si="2"/>
        <v>BOONE</v>
      </c>
      <c r="P13" s="35" t="str">
        <f t="shared" si="2"/>
        <v>BENTON</v>
      </c>
      <c r="Q13" s="35" t="str">
        <f t="shared" si="2"/>
        <v>APPANOOSE</v>
      </c>
      <c r="R13" s="35" t="str">
        <f t="shared" si="2"/>
        <v>BARBER</v>
      </c>
      <c r="S13" s="35" t="str">
        <f t="shared" si="2"/>
        <v>BALLARD</v>
      </c>
      <c r="T13" s="35" t="str">
        <f t="shared" si="2"/>
        <v>ASSUMPTION PARISH</v>
      </c>
      <c r="U13" s="35" t="str">
        <f t="shared" si="2"/>
        <v>FRANKLIN</v>
      </c>
      <c r="V13" s="35" t="str">
        <f t="shared" si="3"/>
        <v>CALVERT</v>
      </c>
      <c r="W13" s="35" t="str">
        <f t="shared" si="3"/>
        <v>DUKES</v>
      </c>
      <c r="X13" s="35" t="str">
        <f t="shared" si="3"/>
        <v>ALPENA</v>
      </c>
      <c r="Y13" s="35" t="str">
        <f t="shared" si="3"/>
        <v>BELTRAMI</v>
      </c>
      <c r="Z13" s="35" t="str">
        <f t="shared" si="3"/>
        <v>ATTALA</v>
      </c>
      <c r="AA13" s="35" t="str">
        <f t="shared" si="3"/>
        <v>AUDRAIN</v>
      </c>
      <c r="AB13" s="35" t="str">
        <f t="shared" si="3"/>
        <v>BROADWATER</v>
      </c>
      <c r="AC13" s="35" t="str">
        <f t="shared" si="3"/>
        <v>BANNER</v>
      </c>
      <c r="AD13" s="35" t="str">
        <f t="shared" si="3"/>
        <v>ELKO</v>
      </c>
      <c r="AE13" s="35" t="str">
        <f t="shared" si="3"/>
        <v>COOS</v>
      </c>
      <c r="AF13" s="35" t="str">
        <f t="shared" si="4"/>
        <v>CAMDEN</v>
      </c>
      <c r="AG13" s="35" t="str">
        <f t="shared" si="4"/>
        <v>CIBOLA</v>
      </c>
      <c r="AH13" s="35" t="str">
        <f t="shared" si="4"/>
        <v>BROOME</v>
      </c>
      <c r="AI13" s="35" t="str">
        <f t="shared" si="4"/>
        <v>ANSON</v>
      </c>
      <c r="AJ13" s="35" t="str">
        <f t="shared" si="4"/>
        <v>BILLINGS</v>
      </c>
      <c r="AK13" s="35" t="str">
        <f t="shared" si="4"/>
        <v>ASHTABULA</v>
      </c>
      <c r="AL13" s="35" t="str">
        <f t="shared" si="4"/>
        <v>BEAVER</v>
      </c>
      <c r="AM13" s="35" t="str">
        <f t="shared" si="4"/>
        <v>CLATSOP</v>
      </c>
      <c r="AN13" s="35" t="str">
        <f t="shared" si="4"/>
        <v>BEAVER</v>
      </c>
      <c r="AO13" s="35" t="str">
        <f t="shared" si="4"/>
        <v>PROVIDENCE</v>
      </c>
      <c r="AP13" s="35" t="str">
        <f t="shared" si="5"/>
        <v>ANDERSON</v>
      </c>
      <c r="AQ13" s="35" t="str">
        <f t="shared" si="5"/>
        <v>BON HOMME</v>
      </c>
      <c r="AR13" s="35" t="str">
        <f t="shared" si="5"/>
        <v>BLEDSOE</v>
      </c>
      <c r="AS13" s="35" t="str">
        <f t="shared" si="5"/>
        <v>ARANSAS</v>
      </c>
      <c r="AT13" s="35" t="str">
        <f t="shared" si="5"/>
        <v>CARBON</v>
      </c>
      <c r="AU13" s="35" t="str">
        <f t="shared" si="5"/>
        <v>CHITTENDEN</v>
      </c>
      <c r="AV13" s="35" t="str">
        <f t="shared" si="5"/>
        <v>AMELIA</v>
      </c>
      <c r="AW13" s="35" t="str">
        <f t="shared" si="5"/>
        <v>CHELAN</v>
      </c>
      <c r="AX13" s="35" t="str">
        <f t="shared" si="5"/>
        <v>BRAXTON</v>
      </c>
      <c r="AY13" s="35" t="str">
        <f t="shared" si="5"/>
        <v>BAYFIELD</v>
      </c>
      <c r="AZ13" s="35" t="str">
        <f t="shared" si="5"/>
        <v>CARBON</v>
      </c>
    </row>
    <row r="14" spans="1:52" x14ac:dyDescent="0.2">
      <c r="A14" s="39">
        <v>5</v>
      </c>
      <c r="B14" s="35" t="str">
        <f t="shared" si="1"/>
        <v>BLOUNT</v>
      </c>
      <c r="C14" s="35" t="str">
        <f t="shared" si="1"/>
        <v>BRISTOL BAY BOROUGH</v>
      </c>
      <c r="D14" s="35" t="str">
        <f t="shared" si="1"/>
        <v>GRAHAM</v>
      </c>
      <c r="E14" s="35" t="str">
        <f t="shared" si="1"/>
        <v>BOONE</v>
      </c>
      <c r="F14" s="35" t="str">
        <f t="shared" si="1"/>
        <v>CALAVERAS</v>
      </c>
      <c r="G14" s="35" t="str">
        <f t="shared" si="1"/>
        <v>BACA</v>
      </c>
      <c r="H14" s="35" t="str">
        <f t="shared" si="1"/>
        <v>NEW HAVEN</v>
      </c>
      <c r="I14" s="35" t="str">
        <f t="shared" si="1"/>
        <v/>
      </c>
      <c r="J14" s="35" t="str">
        <f t="shared" si="1"/>
        <v/>
      </c>
      <c r="K14" s="35" t="str">
        <f t="shared" si="1"/>
        <v>BREVARD</v>
      </c>
      <c r="L14" s="35" t="str">
        <f t="shared" si="2"/>
        <v>BALDWIN</v>
      </c>
      <c r="M14" s="35" t="str">
        <f t="shared" si="2"/>
        <v>MAUI</v>
      </c>
      <c r="N14" s="35" t="str">
        <f t="shared" si="2"/>
        <v>BENEWAH</v>
      </c>
      <c r="O14" s="35" t="str">
        <f t="shared" si="2"/>
        <v>BROWN</v>
      </c>
      <c r="P14" s="35" t="str">
        <f t="shared" si="2"/>
        <v>BLACKFORD</v>
      </c>
      <c r="Q14" s="35" t="str">
        <f t="shared" si="2"/>
        <v>AUDUBON</v>
      </c>
      <c r="R14" s="35" t="str">
        <f t="shared" si="2"/>
        <v>BARTON</v>
      </c>
      <c r="S14" s="35" t="str">
        <f t="shared" si="2"/>
        <v>BARREN</v>
      </c>
      <c r="T14" s="35" t="str">
        <f t="shared" si="2"/>
        <v>AVOYELLES PARISH</v>
      </c>
      <c r="U14" s="35" t="str">
        <f t="shared" si="2"/>
        <v>HANCOCK</v>
      </c>
      <c r="V14" s="35" t="str">
        <f t="shared" si="3"/>
        <v>CAROLINE</v>
      </c>
      <c r="W14" s="35" t="str">
        <f t="shared" si="3"/>
        <v>ESSEX</v>
      </c>
      <c r="X14" s="35" t="str">
        <f t="shared" si="3"/>
        <v>ANTRIM</v>
      </c>
      <c r="Y14" s="35" t="str">
        <f t="shared" si="3"/>
        <v>BENTON</v>
      </c>
      <c r="Z14" s="35" t="str">
        <f t="shared" si="3"/>
        <v>BENTON</v>
      </c>
      <c r="AA14" s="35" t="str">
        <f t="shared" si="3"/>
        <v>BARRY</v>
      </c>
      <c r="AB14" s="35" t="str">
        <f t="shared" si="3"/>
        <v>CARBON</v>
      </c>
      <c r="AC14" s="35" t="str">
        <f t="shared" si="3"/>
        <v>BLAINE</v>
      </c>
      <c r="AD14" s="35" t="str">
        <f t="shared" si="3"/>
        <v>ESMERALDA</v>
      </c>
      <c r="AE14" s="35" t="str">
        <f t="shared" si="3"/>
        <v>GRAFTON</v>
      </c>
      <c r="AF14" s="35" t="str">
        <f t="shared" si="4"/>
        <v>CAPE MAY</v>
      </c>
      <c r="AG14" s="35" t="str">
        <f t="shared" si="4"/>
        <v>COLFAX</v>
      </c>
      <c r="AH14" s="35" t="str">
        <f t="shared" si="4"/>
        <v>CATTARAUGUS</v>
      </c>
      <c r="AI14" s="35" t="str">
        <f t="shared" si="4"/>
        <v>ASHE</v>
      </c>
      <c r="AJ14" s="35" t="str">
        <f t="shared" si="4"/>
        <v>BOTTINEAU</v>
      </c>
      <c r="AK14" s="35" t="str">
        <f t="shared" si="4"/>
        <v>ATHENS</v>
      </c>
      <c r="AL14" s="35" t="str">
        <f t="shared" si="4"/>
        <v>BECKHAM</v>
      </c>
      <c r="AM14" s="35" t="str">
        <f t="shared" si="4"/>
        <v>COLUMBIA</v>
      </c>
      <c r="AN14" s="35" t="str">
        <f t="shared" si="4"/>
        <v>BEDFORD</v>
      </c>
      <c r="AO14" s="35" t="str">
        <f t="shared" si="4"/>
        <v>WASHINGTON</v>
      </c>
      <c r="AP14" s="35" t="str">
        <f t="shared" si="5"/>
        <v>BAMBERG</v>
      </c>
      <c r="AQ14" s="35" t="str">
        <f t="shared" si="5"/>
        <v>BROOKINGS</v>
      </c>
      <c r="AR14" s="35" t="str">
        <f t="shared" si="5"/>
        <v>BLOUNT</v>
      </c>
      <c r="AS14" s="35" t="str">
        <f t="shared" si="5"/>
        <v>ARCHER</v>
      </c>
      <c r="AT14" s="35" t="str">
        <f t="shared" si="5"/>
        <v>DAGGETT</v>
      </c>
      <c r="AU14" s="35" t="str">
        <f t="shared" si="5"/>
        <v>ESSEX</v>
      </c>
      <c r="AV14" s="35" t="str">
        <f t="shared" si="5"/>
        <v>AMHERST</v>
      </c>
      <c r="AW14" s="35" t="str">
        <f t="shared" si="5"/>
        <v>CLALLAM</v>
      </c>
      <c r="AX14" s="35" t="str">
        <f t="shared" si="5"/>
        <v>BROOKE</v>
      </c>
      <c r="AY14" s="35" t="str">
        <f t="shared" si="5"/>
        <v>BROWN</v>
      </c>
      <c r="AZ14" s="35" t="str">
        <f t="shared" si="5"/>
        <v>CONVERSE</v>
      </c>
    </row>
    <row r="15" spans="1:52" x14ac:dyDescent="0.2">
      <c r="A15" s="39">
        <v>6</v>
      </c>
      <c r="B15" s="35" t="str">
        <f t="shared" si="1"/>
        <v>BULLOCK</v>
      </c>
      <c r="C15" s="35" t="str">
        <f t="shared" si="1"/>
        <v>DENALI BOROUGH</v>
      </c>
      <c r="D15" s="35" t="str">
        <f t="shared" si="1"/>
        <v>GREENLEE</v>
      </c>
      <c r="E15" s="35" t="str">
        <f t="shared" si="1"/>
        <v>BRADLEY</v>
      </c>
      <c r="F15" s="35" t="str">
        <f t="shared" si="1"/>
        <v>COLUSA</v>
      </c>
      <c r="G15" s="35" t="str">
        <f t="shared" si="1"/>
        <v>BENT</v>
      </c>
      <c r="H15" s="35" t="str">
        <f t="shared" si="1"/>
        <v>NEW LONDON</v>
      </c>
      <c r="I15" s="35" t="str">
        <f t="shared" si="1"/>
        <v/>
      </c>
      <c r="J15" s="35" t="str">
        <f t="shared" si="1"/>
        <v/>
      </c>
      <c r="K15" s="35" t="str">
        <f t="shared" si="1"/>
        <v>BROWARD</v>
      </c>
      <c r="L15" s="35" t="str">
        <f t="shared" si="2"/>
        <v>BANKS</v>
      </c>
      <c r="M15" s="35" t="str">
        <f t="shared" si="2"/>
        <v/>
      </c>
      <c r="N15" s="35" t="str">
        <f t="shared" si="2"/>
        <v>BINGHAM</v>
      </c>
      <c r="O15" s="35" t="str">
        <f t="shared" si="2"/>
        <v>BUREAU</v>
      </c>
      <c r="P15" s="35" t="str">
        <f t="shared" si="2"/>
        <v>BOONE</v>
      </c>
      <c r="Q15" s="35" t="str">
        <f t="shared" si="2"/>
        <v>BENTON</v>
      </c>
      <c r="R15" s="35" t="str">
        <f t="shared" si="2"/>
        <v>BOURBON</v>
      </c>
      <c r="S15" s="35" t="str">
        <f t="shared" si="2"/>
        <v>BATH</v>
      </c>
      <c r="T15" s="35" t="str">
        <f t="shared" si="2"/>
        <v>BEAUREGARD PARISH</v>
      </c>
      <c r="U15" s="35" t="str">
        <f t="shared" si="2"/>
        <v>KENNEBEC</v>
      </c>
      <c r="V15" s="35" t="str">
        <f t="shared" si="3"/>
        <v>CARROLL</v>
      </c>
      <c r="W15" s="35" t="str">
        <f t="shared" si="3"/>
        <v>FRANKLIN</v>
      </c>
      <c r="X15" s="35" t="str">
        <f t="shared" si="3"/>
        <v>ARENAC</v>
      </c>
      <c r="Y15" s="35" t="str">
        <f t="shared" si="3"/>
        <v>BIG STONE</v>
      </c>
      <c r="Z15" s="35" t="str">
        <f t="shared" si="3"/>
        <v>BOLIVAR</v>
      </c>
      <c r="AA15" s="35" t="str">
        <f t="shared" si="3"/>
        <v>BARTON</v>
      </c>
      <c r="AB15" s="35" t="str">
        <f t="shared" si="3"/>
        <v>CARTER</v>
      </c>
      <c r="AC15" s="35" t="str">
        <f t="shared" si="3"/>
        <v>BOONE</v>
      </c>
      <c r="AD15" s="35" t="str">
        <f t="shared" si="3"/>
        <v>EUREKA</v>
      </c>
      <c r="AE15" s="35" t="str">
        <f t="shared" si="3"/>
        <v>HILLSBOROUGH</v>
      </c>
      <c r="AF15" s="35" t="str">
        <f t="shared" si="4"/>
        <v>CUMBERLAND</v>
      </c>
      <c r="AG15" s="35" t="str">
        <f t="shared" si="4"/>
        <v>CURRY</v>
      </c>
      <c r="AH15" s="35" t="str">
        <f t="shared" si="4"/>
        <v>CAYUGA</v>
      </c>
      <c r="AI15" s="35" t="str">
        <f t="shared" si="4"/>
        <v>AVERY</v>
      </c>
      <c r="AJ15" s="35" t="str">
        <f t="shared" si="4"/>
        <v>BOWMAN</v>
      </c>
      <c r="AK15" s="35" t="str">
        <f t="shared" si="4"/>
        <v>AUGLAIZE</v>
      </c>
      <c r="AL15" s="35" t="str">
        <f t="shared" si="4"/>
        <v>BLAINE</v>
      </c>
      <c r="AM15" s="35" t="str">
        <f t="shared" si="4"/>
        <v>COOS</v>
      </c>
      <c r="AN15" s="35" t="str">
        <f t="shared" si="4"/>
        <v>BERKS</v>
      </c>
      <c r="AO15" s="35" t="str">
        <f t="shared" si="4"/>
        <v/>
      </c>
      <c r="AP15" s="35" t="str">
        <f t="shared" si="5"/>
        <v>BARNWELL</v>
      </c>
      <c r="AQ15" s="35" t="str">
        <f t="shared" si="5"/>
        <v>BROWN</v>
      </c>
      <c r="AR15" s="35" t="str">
        <f t="shared" si="5"/>
        <v>BRADLEY</v>
      </c>
      <c r="AS15" s="35" t="str">
        <f t="shared" si="5"/>
        <v>ARMSTRONG</v>
      </c>
      <c r="AT15" s="35" t="str">
        <f t="shared" si="5"/>
        <v>DAVIS</v>
      </c>
      <c r="AU15" s="35" t="str">
        <f t="shared" si="5"/>
        <v>FRANKLIN</v>
      </c>
      <c r="AV15" s="35" t="str">
        <f t="shared" si="5"/>
        <v>APPOMATTOX</v>
      </c>
      <c r="AW15" s="35" t="str">
        <f t="shared" si="5"/>
        <v>CLARK</v>
      </c>
      <c r="AX15" s="35" t="str">
        <f t="shared" si="5"/>
        <v>CABELL</v>
      </c>
      <c r="AY15" s="35" t="str">
        <f t="shared" si="5"/>
        <v>BUFFALO</v>
      </c>
      <c r="AZ15" s="35" t="str">
        <f t="shared" si="5"/>
        <v>CROOK</v>
      </c>
    </row>
    <row r="16" spans="1:52" x14ac:dyDescent="0.2">
      <c r="A16" s="39">
        <v>7</v>
      </c>
      <c r="B16" s="35" t="str">
        <f t="shared" si="1"/>
        <v>BUTLER</v>
      </c>
      <c r="C16" s="35" t="str">
        <f t="shared" si="1"/>
        <v>DILLINGHAM CENSUS AREA</v>
      </c>
      <c r="D16" s="35" t="str">
        <f t="shared" si="1"/>
        <v>LA PAZ</v>
      </c>
      <c r="E16" s="35" t="str">
        <f t="shared" si="1"/>
        <v>CALHOUN</v>
      </c>
      <c r="F16" s="35" t="str">
        <f t="shared" si="1"/>
        <v>CONTRA COSTA</v>
      </c>
      <c r="G16" s="35" t="str">
        <f t="shared" si="1"/>
        <v>BOULDER</v>
      </c>
      <c r="H16" s="35" t="str">
        <f t="shared" si="1"/>
        <v>TOLLAND</v>
      </c>
      <c r="I16" s="35" t="str">
        <f t="shared" si="1"/>
        <v/>
      </c>
      <c r="J16" s="35" t="str">
        <f t="shared" si="1"/>
        <v/>
      </c>
      <c r="K16" s="35" t="str">
        <f t="shared" si="1"/>
        <v>CALHOUN</v>
      </c>
      <c r="L16" s="35" t="str">
        <f t="shared" si="2"/>
        <v>BARROW</v>
      </c>
      <c r="M16" s="35" t="str">
        <f t="shared" si="2"/>
        <v/>
      </c>
      <c r="N16" s="35" t="str">
        <f t="shared" si="2"/>
        <v>BLAINE</v>
      </c>
      <c r="O16" s="35" t="str">
        <f t="shared" si="2"/>
        <v>CALHOUN</v>
      </c>
      <c r="P16" s="35" t="str">
        <f t="shared" si="2"/>
        <v>BROWN</v>
      </c>
      <c r="Q16" s="35" t="str">
        <f t="shared" si="2"/>
        <v>BLACK HAWK</v>
      </c>
      <c r="R16" s="35" t="str">
        <f t="shared" si="2"/>
        <v>BROWN</v>
      </c>
      <c r="S16" s="35" t="str">
        <f t="shared" si="2"/>
        <v>BELL</v>
      </c>
      <c r="T16" s="35" t="str">
        <f t="shared" si="2"/>
        <v>BIENVILLE PARISH</v>
      </c>
      <c r="U16" s="35" t="str">
        <f t="shared" si="2"/>
        <v>KNOX</v>
      </c>
      <c r="V16" s="35" t="str">
        <f t="shared" si="3"/>
        <v>CECIL</v>
      </c>
      <c r="W16" s="35" t="str">
        <f t="shared" si="3"/>
        <v>HAMPDEN</v>
      </c>
      <c r="X16" s="35" t="str">
        <f t="shared" si="3"/>
        <v>BARAGA</v>
      </c>
      <c r="Y16" s="35" t="str">
        <f t="shared" si="3"/>
        <v>BLUE EARTH</v>
      </c>
      <c r="Z16" s="35" t="str">
        <f t="shared" si="3"/>
        <v>CALHOUN</v>
      </c>
      <c r="AA16" s="35" t="str">
        <f t="shared" si="3"/>
        <v>BATES</v>
      </c>
      <c r="AB16" s="35" t="str">
        <f t="shared" si="3"/>
        <v>CASCADE</v>
      </c>
      <c r="AC16" s="35" t="str">
        <f t="shared" si="3"/>
        <v>BOX BUTTE</v>
      </c>
      <c r="AD16" s="35" t="str">
        <f t="shared" si="3"/>
        <v>HUMBOLDT</v>
      </c>
      <c r="AE16" s="35" t="str">
        <f t="shared" si="3"/>
        <v>MERRIMACK</v>
      </c>
      <c r="AF16" s="35" t="str">
        <f t="shared" si="4"/>
        <v>ESSEX</v>
      </c>
      <c r="AG16" s="35" t="str">
        <f t="shared" si="4"/>
        <v>DE BACA</v>
      </c>
      <c r="AH16" s="35" t="str">
        <f t="shared" si="4"/>
        <v>CHAUTAUQUA</v>
      </c>
      <c r="AI16" s="35" t="str">
        <f t="shared" si="4"/>
        <v>BEAUFORT</v>
      </c>
      <c r="AJ16" s="35" t="str">
        <f t="shared" si="4"/>
        <v>BURKE</v>
      </c>
      <c r="AK16" s="35" t="str">
        <f t="shared" si="4"/>
        <v>BELMONT</v>
      </c>
      <c r="AL16" s="35" t="str">
        <f t="shared" si="4"/>
        <v>BRYAN</v>
      </c>
      <c r="AM16" s="35" t="str">
        <f t="shared" si="4"/>
        <v>CROOK</v>
      </c>
      <c r="AN16" s="35" t="str">
        <f t="shared" si="4"/>
        <v>BLAIR</v>
      </c>
      <c r="AO16" s="35" t="str">
        <f t="shared" si="4"/>
        <v/>
      </c>
      <c r="AP16" s="35" t="str">
        <f t="shared" si="5"/>
        <v>BEAUFORT</v>
      </c>
      <c r="AQ16" s="35" t="str">
        <f t="shared" si="5"/>
        <v>BRULE</v>
      </c>
      <c r="AR16" s="35" t="str">
        <f t="shared" si="5"/>
        <v>CAMPBELL</v>
      </c>
      <c r="AS16" s="35" t="str">
        <f t="shared" si="5"/>
        <v>ATASCOSA</v>
      </c>
      <c r="AT16" s="35" t="str">
        <f t="shared" si="5"/>
        <v>DUCHESNE</v>
      </c>
      <c r="AU16" s="35" t="str">
        <f t="shared" si="5"/>
        <v>GRAND ISLE</v>
      </c>
      <c r="AV16" s="35" t="str">
        <f t="shared" si="5"/>
        <v>ARLINGTON</v>
      </c>
      <c r="AW16" s="35" t="str">
        <f t="shared" si="5"/>
        <v>COLUMBIA</v>
      </c>
      <c r="AX16" s="35" t="str">
        <f t="shared" si="5"/>
        <v>CALHOUN</v>
      </c>
      <c r="AY16" s="35" t="str">
        <f t="shared" si="5"/>
        <v>BURNETT</v>
      </c>
      <c r="AZ16" s="35" t="str">
        <f t="shared" si="5"/>
        <v>FREMONT</v>
      </c>
    </row>
    <row r="17" spans="1:52" x14ac:dyDescent="0.2">
      <c r="A17" s="39">
        <v>8</v>
      </c>
      <c r="B17" s="35" t="str">
        <f t="shared" si="1"/>
        <v>CALHOUN</v>
      </c>
      <c r="C17" s="35" t="str">
        <f t="shared" si="1"/>
        <v>FAIRBANKS NORTH STAR BOROUGH</v>
      </c>
      <c r="D17" s="35" t="str">
        <f t="shared" si="1"/>
        <v>MARICOPA</v>
      </c>
      <c r="E17" s="35" t="str">
        <f t="shared" si="1"/>
        <v>CARROLL</v>
      </c>
      <c r="F17" s="35" t="str">
        <f t="shared" si="1"/>
        <v>DEL NORTE</v>
      </c>
      <c r="G17" s="35" t="str">
        <f t="shared" si="1"/>
        <v>BROOMFIELD</v>
      </c>
      <c r="H17" s="35" t="str">
        <f t="shared" si="1"/>
        <v>WINDHAM</v>
      </c>
      <c r="I17" s="35" t="str">
        <f t="shared" si="1"/>
        <v/>
      </c>
      <c r="J17" s="35" t="str">
        <f t="shared" si="1"/>
        <v/>
      </c>
      <c r="K17" s="35" t="str">
        <f t="shared" si="1"/>
        <v>CHARLOTTE</v>
      </c>
      <c r="L17" s="35" t="str">
        <f t="shared" si="2"/>
        <v>BARTOW</v>
      </c>
      <c r="M17" s="35" t="str">
        <f t="shared" si="2"/>
        <v/>
      </c>
      <c r="N17" s="35" t="str">
        <f t="shared" si="2"/>
        <v>BOISE</v>
      </c>
      <c r="O17" s="35" t="str">
        <f t="shared" si="2"/>
        <v>CARROLL</v>
      </c>
      <c r="P17" s="35" t="str">
        <f t="shared" si="2"/>
        <v>CARROLL</v>
      </c>
      <c r="Q17" s="35" t="str">
        <f t="shared" si="2"/>
        <v>BOONE</v>
      </c>
      <c r="R17" s="35" t="str">
        <f t="shared" si="2"/>
        <v>BUTLER</v>
      </c>
      <c r="S17" s="35" t="str">
        <f t="shared" si="2"/>
        <v>BOONE</v>
      </c>
      <c r="T17" s="35" t="str">
        <f t="shared" si="2"/>
        <v>BOSSIER PARISH</v>
      </c>
      <c r="U17" s="35" t="str">
        <f t="shared" si="2"/>
        <v>LINCOLN</v>
      </c>
      <c r="V17" s="35" t="str">
        <f t="shared" si="3"/>
        <v>CHARLES</v>
      </c>
      <c r="W17" s="35" t="str">
        <f t="shared" si="3"/>
        <v>HAMPSHIRE</v>
      </c>
      <c r="X17" s="35" t="str">
        <f t="shared" si="3"/>
        <v>BARRY</v>
      </c>
      <c r="Y17" s="35" t="str">
        <f t="shared" si="3"/>
        <v>BROWN</v>
      </c>
      <c r="Z17" s="35" t="str">
        <f t="shared" si="3"/>
        <v>CARROLL</v>
      </c>
      <c r="AA17" s="35" t="str">
        <f t="shared" si="3"/>
        <v>BENTON</v>
      </c>
      <c r="AB17" s="35" t="str">
        <f t="shared" si="3"/>
        <v>CHOUTEAU</v>
      </c>
      <c r="AC17" s="35" t="str">
        <f t="shared" si="3"/>
        <v>BOYD</v>
      </c>
      <c r="AD17" s="35" t="str">
        <f t="shared" si="3"/>
        <v>LANDER</v>
      </c>
      <c r="AE17" s="35" t="str">
        <f t="shared" si="3"/>
        <v>ROCKINGHAM</v>
      </c>
      <c r="AF17" s="35" t="str">
        <f t="shared" si="4"/>
        <v>GLOUCESTER</v>
      </c>
      <c r="AG17" s="35" t="str">
        <f t="shared" si="4"/>
        <v>DONA ANA</v>
      </c>
      <c r="AH17" s="35" t="str">
        <f t="shared" si="4"/>
        <v>CHEMUNG</v>
      </c>
      <c r="AI17" s="35" t="str">
        <f t="shared" si="4"/>
        <v>BERTIE</v>
      </c>
      <c r="AJ17" s="35" t="str">
        <f t="shared" si="4"/>
        <v>BURLEIGH</v>
      </c>
      <c r="AK17" s="35" t="str">
        <f t="shared" si="4"/>
        <v>BROWN</v>
      </c>
      <c r="AL17" s="35" t="str">
        <f t="shared" si="4"/>
        <v>CADDO</v>
      </c>
      <c r="AM17" s="35" t="str">
        <f t="shared" si="4"/>
        <v>CURRY</v>
      </c>
      <c r="AN17" s="35" t="str">
        <f t="shared" si="4"/>
        <v>BRADFORD</v>
      </c>
      <c r="AO17" s="35" t="str">
        <f t="shared" si="4"/>
        <v/>
      </c>
      <c r="AP17" s="35" t="str">
        <f t="shared" si="5"/>
        <v>BERKELEY</v>
      </c>
      <c r="AQ17" s="35" t="str">
        <f t="shared" si="5"/>
        <v>BUFFALO</v>
      </c>
      <c r="AR17" s="35" t="str">
        <f t="shared" si="5"/>
        <v>CANNON</v>
      </c>
      <c r="AS17" s="35" t="str">
        <f t="shared" si="5"/>
        <v>AUSTIN</v>
      </c>
      <c r="AT17" s="35" t="str">
        <f t="shared" si="5"/>
        <v>EMERY</v>
      </c>
      <c r="AU17" s="35" t="str">
        <f t="shared" si="5"/>
        <v>LAMOILLE</v>
      </c>
      <c r="AV17" s="35" t="str">
        <f t="shared" si="5"/>
        <v>AUGUSTA</v>
      </c>
      <c r="AW17" s="35" t="str">
        <f t="shared" si="5"/>
        <v>COWLITZ</v>
      </c>
      <c r="AX17" s="35" t="str">
        <f t="shared" si="5"/>
        <v>CLAY</v>
      </c>
      <c r="AY17" s="35" t="str">
        <f t="shared" si="5"/>
        <v>CALUMET</v>
      </c>
      <c r="AZ17" s="35" t="str">
        <f t="shared" si="5"/>
        <v>GOSHEN</v>
      </c>
    </row>
    <row r="18" spans="1:52" x14ac:dyDescent="0.2">
      <c r="A18" s="39">
        <v>9</v>
      </c>
      <c r="B18" s="35" t="str">
        <f t="shared" si="1"/>
        <v>CHAMBERS</v>
      </c>
      <c r="C18" s="35" t="str">
        <f t="shared" si="1"/>
        <v>HAINES BOROUGH</v>
      </c>
      <c r="D18" s="35" t="str">
        <f t="shared" si="1"/>
        <v>MOHAVE</v>
      </c>
      <c r="E18" s="35" t="str">
        <f t="shared" si="1"/>
        <v>CHICOT</v>
      </c>
      <c r="F18" s="35" t="str">
        <f t="shared" si="1"/>
        <v>EL DORADO</v>
      </c>
      <c r="G18" s="35" t="str">
        <f t="shared" si="1"/>
        <v>CHAFFEE</v>
      </c>
      <c r="H18" s="35" t="str">
        <f t="shared" si="1"/>
        <v/>
      </c>
      <c r="I18" s="35" t="str">
        <f t="shared" si="1"/>
        <v/>
      </c>
      <c r="J18" s="35" t="str">
        <f t="shared" si="1"/>
        <v/>
      </c>
      <c r="K18" s="35" t="str">
        <f t="shared" si="1"/>
        <v>CITRUS</v>
      </c>
      <c r="L18" s="35" t="str">
        <f t="shared" si="2"/>
        <v>BEN HILL</v>
      </c>
      <c r="M18" s="35" t="str">
        <f t="shared" si="2"/>
        <v/>
      </c>
      <c r="N18" s="35" t="str">
        <f t="shared" si="2"/>
        <v>BONNER</v>
      </c>
      <c r="O18" s="35" t="str">
        <f t="shared" si="2"/>
        <v>CASS</v>
      </c>
      <c r="P18" s="35" t="str">
        <f t="shared" si="2"/>
        <v>CASS</v>
      </c>
      <c r="Q18" s="35" t="str">
        <f t="shared" si="2"/>
        <v>BREMER</v>
      </c>
      <c r="R18" s="35" t="str">
        <f t="shared" si="2"/>
        <v>CHASE</v>
      </c>
      <c r="S18" s="35" t="str">
        <f t="shared" si="2"/>
        <v>BOURBON</v>
      </c>
      <c r="T18" s="35" t="str">
        <f t="shared" si="2"/>
        <v>CADDO PARISH</v>
      </c>
      <c r="U18" s="35" t="str">
        <f t="shared" si="2"/>
        <v>OXFORD</v>
      </c>
      <c r="V18" s="35" t="str">
        <f t="shared" si="3"/>
        <v>DORCHESTER</v>
      </c>
      <c r="W18" s="35" t="str">
        <f t="shared" si="3"/>
        <v>MIDDLESEX</v>
      </c>
      <c r="X18" s="35" t="str">
        <f t="shared" si="3"/>
        <v>BAY</v>
      </c>
      <c r="Y18" s="35" t="str">
        <f t="shared" si="3"/>
        <v>CARLTON</v>
      </c>
      <c r="Z18" s="35" t="str">
        <f t="shared" si="3"/>
        <v>CHICKASAW</v>
      </c>
      <c r="AA18" s="35" t="str">
        <f t="shared" si="3"/>
        <v>BOLLINGER</v>
      </c>
      <c r="AB18" s="35" t="str">
        <f t="shared" si="3"/>
        <v>CUSTER</v>
      </c>
      <c r="AC18" s="35" t="str">
        <f t="shared" si="3"/>
        <v>BROWN</v>
      </c>
      <c r="AD18" s="35" t="str">
        <f t="shared" si="3"/>
        <v>LINCOLN</v>
      </c>
      <c r="AE18" s="35" t="str">
        <f t="shared" si="3"/>
        <v>STRAFFORD</v>
      </c>
      <c r="AF18" s="35" t="str">
        <f t="shared" si="4"/>
        <v>HUDSON</v>
      </c>
      <c r="AG18" s="35" t="str">
        <f t="shared" si="4"/>
        <v>EDDY</v>
      </c>
      <c r="AH18" s="35" t="str">
        <f t="shared" si="4"/>
        <v>CHENANGO</v>
      </c>
      <c r="AI18" s="35" t="str">
        <f t="shared" si="4"/>
        <v>BLADEN</v>
      </c>
      <c r="AJ18" s="35" t="str">
        <f t="shared" si="4"/>
        <v>CASS</v>
      </c>
      <c r="AK18" s="35" t="str">
        <f t="shared" si="4"/>
        <v>BUTLER</v>
      </c>
      <c r="AL18" s="35" t="str">
        <f t="shared" si="4"/>
        <v>CANADIAN</v>
      </c>
      <c r="AM18" s="35" t="str">
        <f t="shared" si="4"/>
        <v>DESCHUTES</v>
      </c>
      <c r="AN18" s="35" t="str">
        <f t="shared" si="4"/>
        <v>BUCKS</v>
      </c>
      <c r="AO18" s="35" t="str">
        <f t="shared" si="4"/>
        <v/>
      </c>
      <c r="AP18" s="35" t="str">
        <f t="shared" si="5"/>
        <v>CALHOUN</v>
      </c>
      <c r="AQ18" s="35" t="str">
        <f t="shared" si="5"/>
        <v>BUTTE</v>
      </c>
      <c r="AR18" s="35" t="str">
        <f t="shared" si="5"/>
        <v>CARROLL</v>
      </c>
      <c r="AS18" s="35" t="str">
        <f t="shared" si="5"/>
        <v>BAILEY</v>
      </c>
      <c r="AT18" s="35" t="str">
        <f t="shared" si="5"/>
        <v>GARFIELD</v>
      </c>
      <c r="AU18" s="35" t="str">
        <f t="shared" si="5"/>
        <v>ORANGE</v>
      </c>
      <c r="AV18" s="35" t="str">
        <f t="shared" si="5"/>
        <v>BATH</v>
      </c>
      <c r="AW18" s="35" t="str">
        <f t="shared" si="5"/>
        <v>DOUGLAS</v>
      </c>
      <c r="AX18" s="35" t="str">
        <f t="shared" si="5"/>
        <v>DODDRIDGE</v>
      </c>
      <c r="AY18" s="35" t="str">
        <f t="shared" si="5"/>
        <v>CHIPPEWA</v>
      </c>
      <c r="AZ18" s="35" t="str">
        <f t="shared" si="5"/>
        <v>HOT SPRINGS</v>
      </c>
    </row>
    <row r="19" spans="1:52" x14ac:dyDescent="0.2">
      <c r="A19" s="39">
        <v>10</v>
      </c>
      <c r="B19" s="35" t="str">
        <f t="shared" si="1"/>
        <v>CHEROKEE</v>
      </c>
      <c r="C19" s="35" t="str">
        <f t="shared" si="1"/>
        <v>HOONAH-ANGOON CENSUS AREA</v>
      </c>
      <c r="D19" s="35" t="str">
        <f t="shared" si="1"/>
        <v>NAVAJO</v>
      </c>
      <c r="E19" s="35" t="str">
        <f t="shared" si="1"/>
        <v>CLARK</v>
      </c>
      <c r="F19" s="35" t="str">
        <f t="shared" si="1"/>
        <v>FRESNO</v>
      </c>
      <c r="G19" s="35" t="str">
        <f t="shared" si="1"/>
        <v>CHEYENNE</v>
      </c>
      <c r="H19" s="35" t="str">
        <f t="shared" si="1"/>
        <v/>
      </c>
      <c r="I19" s="35" t="str">
        <f t="shared" si="1"/>
        <v/>
      </c>
      <c r="J19" s="35" t="str">
        <f t="shared" si="1"/>
        <v/>
      </c>
      <c r="K19" s="35" t="str">
        <f t="shared" si="1"/>
        <v>CLAY</v>
      </c>
      <c r="L19" s="35" t="str">
        <f t="shared" si="2"/>
        <v>BERRIEN</v>
      </c>
      <c r="M19" s="35" t="str">
        <f t="shared" si="2"/>
        <v/>
      </c>
      <c r="N19" s="35" t="str">
        <f t="shared" si="2"/>
        <v>BONNEVILLE</v>
      </c>
      <c r="O19" s="35" t="str">
        <f t="shared" si="2"/>
        <v>CHAMPAIGN</v>
      </c>
      <c r="P19" s="35" t="str">
        <f t="shared" si="2"/>
        <v>CLARK</v>
      </c>
      <c r="Q19" s="35" t="str">
        <f t="shared" si="2"/>
        <v>BUCHANAN</v>
      </c>
      <c r="R19" s="35" t="str">
        <f t="shared" si="2"/>
        <v>CHAUTAUQUA</v>
      </c>
      <c r="S19" s="35" t="str">
        <f t="shared" si="2"/>
        <v>BOYD</v>
      </c>
      <c r="T19" s="35" t="str">
        <f t="shared" si="2"/>
        <v>CALCASIEU PARISH</v>
      </c>
      <c r="U19" s="35" t="str">
        <f t="shared" si="2"/>
        <v>PENOBSCOT</v>
      </c>
      <c r="V19" s="35" t="str">
        <f t="shared" si="3"/>
        <v>FREDERICK</v>
      </c>
      <c r="W19" s="35" t="str">
        <f t="shared" si="3"/>
        <v>NANTUCKET</v>
      </c>
      <c r="X19" s="35" t="str">
        <f t="shared" si="3"/>
        <v>BENZIE</v>
      </c>
      <c r="Y19" s="35" t="str">
        <f t="shared" si="3"/>
        <v>CARVER</v>
      </c>
      <c r="Z19" s="35" t="str">
        <f t="shared" si="3"/>
        <v>CHOCTAW</v>
      </c>
      <c r="AA19" s="35" t="str">
        <f t="shared" si="3"/>
        <v>BOONE</v>
      </c>
      <c r="AB19" s="35" t="str">
        <f t="shared" si="3"/>
        <v>DANIELS</v>
      </c>
      <c r="AC19" s="35" t="str">
        <f t="shared" si="3"/>
        <v>BUFFALO</v>
      </c>
      <c r="AD19" s="35" t="str">
        <f t="shared" si="3"/>
        <v>LYON</v>
      </c>
      <c r="AE19" s="35" t="str">
        <f t="shared" si="3"/>
        <v>SULLIVAN</v>
      </c>
      <c r="AF19" s="35" t="str">
        <f t="shared" si="4"/>
        <v>HUNTERDON</v>
      </c>
      <c r="AG19" s="35" t="str">
        <f t="shared" si="4"/>
        <v>GRANT</v>
      </c>
      <c r="AH19" s="35" t="str">
        <f t="shared" si="4"/>
        <v>CLINTON</v>
      </c>
      <c r="AI19" s="35" t="str">
        <f t="shared" si="4"/>
        <v>BRUNSWICK</v>
      </c>
      <c r="AJ19" s="35" t="str">
        <f t="shared" si="4"/>
        <v>CAVALIER</v>
      </c>
      <c r="AK19" s="35" t="str">
        <f t="shared" si="4"/>
        <v>CARROLL</v>
      </c>
      <c r="AL19" s="35" t="str">
        <f t="shared" si="4"/>
        <v>CARTER</v>
      </c>
      <c r="AM19" s="35" t="str">
        <f t="shared" si="4"/>
        <v>DOUGLAS</v>
      </c>
      <c r="AN19" s="35" t="str">
        <f t="shared" si="4"/>
        <v>BUTLER</v>
      </c>
      <c r="AO19" s="35" t="str">
        <f t="shared" si="4"/>
        <v/>
      </c>
      <c r="AP19" s="35" t="str">
        <f t="shared" si="5"/>
        <v>CHARLESTON</v>
      </c>
      <c r="AQ19" s="35" t="str">
        <f t="shared" si="5"/>
        <v>CAMPBELL</v>
      </c>
      <c r="AR19" s="35" t="str">
        <f t="shared" si="5"/>
        <v>CARTER</v>
      </c>
      <c r="AS19" s="35" t="str">
        <f t="shared" si="5"/>
        <v>BANDERA</v>
      </c>
      <c r="AT19" s="35" t="str">
        <f t="shared" si="5"/>
        <v>GRAND</v>
      </c>
      <c r="AU19" s="35" t="str">
        <f t="shared" si="5"/>
        <v>ORLEANS</v>
      </c>
      <c r="AV19" s="35" t="str">
        <f t="shared" si="5"/>
        <v>BEDFORD</v>
      </c>
      <c r="AW19" s="35" t="str">
        <f t="shared" si="5"/>
        <v>FERRY</v>
      </c>
      <c r="AX19" s="35" t="str">
        <f t="shared" si="5"/>
        <v>FAYETTE</v>
      </c>
      <c r="AY19" s="35" t="str">
        <f t="shared" si="5"/>
        <v>CLARK</v>
      </c>
      <c r="AZ19" s="35" t="str">
        <f t="shared" si="5"/>
        <v>JOHNSON</v>
      </c>
    </row>
    <row r="20" spans="1:52" x14ac:dyDescent="0.2">
      <c r="A20" s="39">
        <v>11</v>
      </c>
      <c r="B20" s="35" t="str">
        <f t="shared" ref="B20:K29" si="6">IFERROR(VLOOKUP($B$3&amp;"_"&amp;B$8&amp;$A20,LookUpTable_CountyName_AllYears,3,FALSE),"")</f>
        <v>CHILTON</v>
      </c>
      <c r="C20" s="35" t="str">
        <f t="shared" si="6"/>
        <v>JUNEAU CITY AND BOROUGH</v>
      </c>
      <c r="D20" s="35" t="str">
        <f t="shared" si="6"/>
        <v>PIMA</v>
      </c>
      <c r="E20" s="35" t="str">
        <f t="shared" si="6"/>
        <v>CLAY</v>
      </c>
      <c r="F20" s="35" t="str">
        <f t="shared" si="6"/>
        <v>GLENN</v>
      </c>
      <c r="G20" s="35" t="str">
        <f t="shared" si="6"/>
        <v>CLEAR CREEK</v>
      </c>
      <c r="H20" s="35" t="str">
        <f t="shared" si="6"/>
        <v/>
      </c>
      <c r="I20" s="35" t="str">
        <f t="shared" si="6"/>
        <v/>
      </c>
      <c r="J20" s="35" t="str">
        <f t="shared" si="6"/>
        <v/>
      </c>
      <c r="K20" s="35" t="str">
        <f t="shared" si="6"/>
        <v>COLLIER</v>
      </c>
      <c r="L20" s="35" t="str">
        <f t="shared" ref="L20:U29" si="7">IFERROR(VLOOKUP($B$3&amp;"_"&amp;L$8&amp;$A20,LookUpTable_CountyName_AllYears,3,FALSE),"")</f>
        <v>BIBB</v>
      </c>
      <c r="M20" s="35" t="str">
        <f t="shared" si="7"/>
        <v/>
      </c>
      <c r="N20" s="35" t="str">
        <f t="shared" si="7"/>
        <v>BOUNDARY</v>
      </c>
      <c r="O20" s="35" t="str">
        <f t="shared" si="7"/>
        <v>CHRISTIAN</v>
      </c>
      <c r="P20" s="35" t="str">
        <f t="shared" si="7"/>
        <v>CLAY</v>
      </c>
      <c r="Q20" s="35" t="str">
        <f t="shared" si="7"/>
        <v>BUENA VISTA</v>
      </c>
      <c r="R20" s="35" t="str">
        <f t="shared" si="7"/>
        <v>CHEROKEE</v>
      </c>
      <c r="S20" s="35" t="str">
        <f t="shared" si="7"/>
        <v>BOYLE</v>
      </c>
      <c r="T20" s="35" t="str">
        <f t="shared" si="7"/>
        <v>CALDWELL PARISH</v>
      </c>
      <c r="U20" s="35" t="str">
        <f t="shared" si="7"/>
        <v>PISCATAQUIS</v>
      </c>
      <c r="V20" s="35" t="str">
        <f t="shared" ref="V20:AE29" si="8">IFERROR(VLOOKUP($B$3&amp;"_"&amp;V$8&amp;$A20,LookUpTable_CountyName_AllYears,3,FALSE),"")</f>
        <v>GARRETT</v>
      </c>
      <c r="W20" s="35" t="str">
        <f t="shared" si="8"/>
        <v>NORFOLK</v>
      </c>
      <c r="X20" s="35" t="str">
        <f t="shared" si="8"/>
        <v>BERRIEN</v>
      </c>
      <c r="Y20" s="35" t="str">
        <f t="shared" si="8"/>
        <v>CASS</v>
      </c>
      <c r="Z20" s="35" t="str">
        <f t="shared" si="8"/>
        <v>CLAIBORNE</v>
      </c>
      <c r="AA20" s="35" t="str">
        <f t="shared" si="8"/>
        <v>BUCHANAN</v>
      </c>
      <c r="AB20" s="35" t="str">
        <f t="shared" si="8"/>
        <v>DAWSON</v>
      </c>
      <c r="AC20" s="35" t="str">
        <f t="shared" si="8"/>
        <v>BURT</v>
      </c>
      <c r="AD20" s="35" t="str">
        <f t="shared" si="8"/>
        <v>MINERAL</v>
      </c>
      <c r="AE20" s="35" t="str">
        <f t="shared" si="8"/>
        <v/>
      </c>
      <c r="AF20" s="35" t="str">
        <f t="shared" ref="AF20:AO29" si="9">IFERROR(VLOOKUP($B$3&amp;"_"&amp;AF$8&amp;$A20,LookUpTable_CountyName_AllYears,3,FALSE),"")</f>
        <v>MERCER</v>
      </c>
      <c r="AG20" s="35" t="str">
        <f t="shared" si="9"/>
        <v>GUADALUPE</v>
      </c>
      <c r="AH20" s="35" t="str">
        <f t="shared" si="9"/>
        <v>COLUMBIA</v>
      </c>
      <c r="AI20" s="35" t="str">
        <f t="shared" si="9"/>
        <v>BUNCOMBE</v>
      </c>
      <c r="AJ20" s="35" t="str">
        <f t="shared" si="9"/>
        <v>DICKEY</v>
      </c>
      <c r="AK20" s="35" t="str">
        <f t="shared" si="9"/>
        <v>CHAMPAIGN</v>
      </c>
      <c r="AL20" s="35" t="str">
        <f t="shared" si="9"/>
        <v>CHEROKEE</v>
      </c>
      <c r="AM20" s="35" t="str">
        <f t="shared" si="9"/>
        <v>GILLIAM</v>
      </c>
      <c r="AN20" s="35" t="str">
        <f t="shared" si="9"/>
        <v>CAMBRIA</v>
      </c>
      <c r="AO20" s="35" t="str">
        <f t="shared" si="9"/>
        <v/>
      </c>
      <c r="AP20" s="35" t="str">
        <f t="shared" ref="AP20:AZ29" si="10">IFERROR(VLOOKUP($B$3&amp;"_"&amp;AP$8&amp;$A20,LookUpTable_CountyName_AllYears,3,FALSE),"")</f>
        <v>CHEROKEE</v>
      </c>
      <c r="AQ20" s="35" t="str">
        <f t="shared" si="10"/>
        <v>CHARLES MIX</v>
      </c>
      <c r="AR20" s="35" t="str">
        <f t="shared" si="10"/>
        <v>CHEATHAM</v>
      </c>
      <c r="AS20" s="35" t="str">
        <f t="shared" si="10"/>
        <v>BASTROP</v>
      </c>
      <c r="AT20" s="35" t="str">
        <f t="shared" si="10"/>
        <v>IRON</v>
      </c>
      <c r="AU20" s="35" t="str">
        <f t="shared" si="10"/>
        <v>RUTLAND</v>
      </c>
      <c r="AV20" s="35" t="str">
        <f t="shared" si="10"/>
        <v>BLAND</v>
      </c>
      <c r="AW20" s="35" t="str">
        <f t="shared" si="10"/>
        <v>FRANKLIN</v>
      </c>
      <c r="AX20" s="35" t="str">
        <f t="shared" si="10"/>
        <v>GILMER</v>
      </c>
      <c r="AY20" s="35" t="str">
        <f t="shared" si="10"/>
        <v>COLUMBIA</v>
      </c>
      <c r="AZ20" s="35" t="str">
        <f t="shared" si="10"/>
        <v>LARAMIE</v>
      </c>
    </row>
    <row r="21" spans="1:52" x14ac:dyDescent="0.2">
      <c r="A21" s="39">
        <v>12</v>
      </c>
      <c r="B21" s="35" t="str">
        <f t="shared" si="6"/>
        <v>CHOCTAW</v>
      </c>
      <c r="C21" s="35" t="str">
        <f t="shared" si="6"/>
        <v>KENAI PENINSULA BOROUGH</v>
      </c>
      <c r="D21" s="35" t="str">
        <f t="shared" si="6"/>
        <v>PINAL</v>
      </c>
      <c r="E21" s="35" t="str">
        <f t="shared" si="6"/>
        <v>CLEBURNE</v>
      </c>
      <c r="F21" s="35" t="str">
        <f t="shared" si="6"/>
        <v>HUMBOLDT</v>
      </c>
      <c r="G21" s="35" t="str">
        <f t="shared" si="6"/>
        <v>CONEJOS</v>
      </c>
      <c r="H21" s="35" t="str">
        <f t="shared" si="6"/>
        <v/>
      </c>
      <c r="I21" s="35" t="str">
        <f t="shared" si="6"/>
        <v/>
      </c>
      <c r="J21" s="35" t="str">
        <f t="shared" si="6"/>
        <v/>
      </c>
      <c r="K21" s="35" t="str">
        <f t="shared" si="6"/>
        <v>COLUMBIA</v>
      </c>
      <c r="L21" s="35" t="str">
        <f t="shared" si="7"/>
        <v>BLECKLEY</v>
      </c>
      <c r="M21" s="35" t="str">
        <f t="shared" si="7"/>
        <v/>
      </c>
      <c r="N21" s="35" t="str">
        <f t="shared" si="7"/>
        <v>BUTTE</v>
      </c>
      <c r="O21" s="35" t="str">
        <f t="shared" si="7"/>
        <v>CLARK</v>
      </c>
      <c r="P21" s="35" t="str">
        <f t="shared" si="7"/>
        <v>CLINTON</v>
      </c>
      <c r="Q21" s="35" t="str">
        <f t="shared" si="7"/>
        <v>BUTLER</v>
      </c>
      <c r="R21" s="35" t="str">
        <f t="shared" si="7"/>
        <v>CHEYENNE</v>
      </c>
      <c r="S21" s="35" t="str">
        <f t="shared" si="7"/>
        <v>BRACKEN</v>
      </c>
      <c r="T21" s="35" t="str">
        <f t="shared" si="7"/>
        <v>CAMERON PARISH</v>
      </c>
      <c r="U21" s="35" t="str">
        <f t="shared" si="7"/>
        <v>SAGADAHOC</v>
      </c>
      <c r="V21" s="35" t="str">
        <f t="shared" si="8"/>
        <v>HARFORD</v>
      </c>
      <c r="W21" s="35" t="str">
        <f t="shared" si="8"/>
        <v>PLYMOUTH</v>
      </c>
      <c r="X21" s="35" t="str">
        <f t="shared" si="8"/>
        <v>BRANCH</v>
      </c>
      <c r="Y21" s="35" t="str">
        <f t="shared" si="8"/>
        <v>CHIPPEWA</v>
      </c>
      <c r="Z21" s="35" t="str">
        <f t="shared" si="8"/>
        <v>CLARKE</v>
      </c>
      <c r="AA21" s="35" t="str">
        <f t="shared" si="8"/>
        <v>BUTLER</v>
      </c>
      <c r="AB21" s="35" t="str">
        <f t="shared" si="8"/>
        <v>DEER LODGE</v>
      </c>
      <c r="AC21" s="35" t="str">
        <f t="shared" si="8"/>
        <v>BUTLER</v>
      </c>
      <c r="AD21" s="35" t="str">
        <f t="shared" si="8"/>
        <v>NYE</v>
      </c>
      <c r="AE21" s="35" t="str">
        <f t="shared" si="8"/>
        <v/>
      </c>
      <c r="AF21" s="35" t="str">
        <f t="shared" si="9"/>
        <v>MIDDLESEX</v>
      </c>
      <c r="AG21" s="35" t="str">
        <f t="shared" si="9"/>
        <v>HARDING</v>
      </c>
      <c r="AH21" s="35" t="str">
        <f t="shared" si="9"/>
        <v>CORTLAND</v>
      </c>
      <c r="AI21" s="35" t="str">
        <f t="shared" si="9"/>
        <v>BURKE</v>
      </c>
      <c r="AJ21" s="35" t="str">
        <f t="shared" si="9"/>
        <v>DIVIDE</v>
      </c>
      <c r="AK21" s="35" t="str">
        <f t="shared" si="9"/>
        <v>CLARK</v>
      </c>
      <c r="AL21" s="35" t="str">
        <f t="shared" si="9"/>
        <v>CHOCTAW</v>
      </c>
      <c r="AM21" s="35" t="str">
        <f t="shared" si="9"/>
        <v>GRANT</v>
      </c>
      <c r="AN21" s="35" t="str">
        <f t="shared" si="9"/>
        <v>CAMERON</v>
      </c>
      <c r="AO21" s="35" t="str">
        <f t="shared" si="9"/>
        <v/>
      </c>
      <c r="AP21" s="35" t="str">
        <f t="shared" si="10"/>
        <v>CHESTER</v>
      </c>
      <c r="AQ21" s="35" t="str">
        <f t="shared" si="10"/>
        <v>CLARK</v>
      </c>
      <c r="AR21" s="35" t="str">
        <f t="shared" si="10"/>
        <v>CHESTER</v>
      </c>
      <c r="AS21" s="35" t="str">
        <f t="shared" si="10"/>
        <v>BAYLOR</v>
      </c>
      <c r="AT21" s="35" t="str">
        <f t="shared" si="10"/>
        <v>JUAB</v>
      </c>
      <c r="AU21" s="35" t="str">
        <f t="shared" si="10"/>
        <v>WASHINGTON</v>
      </c>
      <c r="AV21" s="35" t="str">
        <f t="shared" si="10"/>
        <v>BOTETOURT</v>
      </c>
      <c r="AW21" s="35" t="str">
        <f t="shared" si="10"/>
        <v>GARFIELD</v>
      </c>
      <c r="AX21" s="35" t="str">
        <f t="shared" si="10"/>
        <v>GRANT</v>
      </c>
      <c r="AY21" s="35" t="str">
        <f t="shared" si="10"/>
        <v>CRAWFORD</v>
      </c>
      <c r="AZ21" s="35" t="str">
        <f t="shared" si="10"/>
        <v>LINCOLN</v>
      </c>
    </row>
    <row r="22" spans="1:52" x14ac:dyDescent="0.2">
      <c r="A22" s="39">
        <v>13</v>
      </c>
      <c r="B22" s="35" t="str">
        <f t="shared" si="6"/>
        <v>CLARKE</v>
      </c>
      <c r="C22" s="35" t="str">
        <f t="shared" si="6"/>
        <v>KETCHIKAN GATEWAY BOROUGH</v>
      </c>
      <c r="D22" s="35" t="str">
        <f t="shared" si="6"/>
        <v>SANTA CRUZ</v>
      </c>
      <c r="E22" s="35" t="str">
        <f t="shared" si="6"/>
        <v>CLEVELAND</v>
      </c>
      <c r="F22" s="35" t="str">
        <f t="shared" si="6"/>
        <v>IMPERIAL</v>
      </c>
      <c r="G22" s="35" t="str">
        <f t="shared" si="6"/>
        <v>COSTILLA</v>
      </c>
      <c r="H22" s="35" t="str">
        <f t="shared" si="6"/>
        <v/>
      </c>
      <c r="I22" s="35" t="str">
        <f t="shared" si="6"/>
        <v/>
      </c>
      <c r="J22" s="35" t="str">
        <f t="shared" si="6"/>
        <v/>
      </c>
      <c r="K22" s="35" t="str">
        <f t="shared" si="6"/>
        <v>DESOTO</v>
      </c>
      <c r="L22" s="35" t="str">
        <f t="shared" si="7"/>
        <v>BRANTLEY</v>
      </c>
      <c r="M22" s="35" t="str">
        <f t="shared" si="7"/>
        <v/>
      </c>
      <c r="N22" s="35" t="str">
        <f t="shared" si="7"/>
        <v>CAMAS</v>
      </c>
      <c r="O22" s="35" t="str">
        <f t="shared" si="7"/>
        <v>CLAY</v>
      </c>
      <c r="P22" s="35" t="str">
        <f t="shared" si="7"/>
        <v>CRAWFORD</v>
      </c>
      <c r="Q22" s="35" t="str">
        <f t="shared" si="7"/>
        <v>CALHOUN</v>
      </c>
      <c r="R22" s="35" t="str">
        <f t="shared" si="7"/>
        <v>CLARK</v>
      </c>
      <c r="S22" s="35" t="str">
        <f t="shared" si="7"/>
        <v>BREATHITT</v>
      </c>
      <c r="T22" s="35" t="str">
        <f t="shared" si="7"/>
        <v>CATAHOULA PARISH</v>
      </c>
      <c r="U22" s="35" t="str">
        <f t="shared" si="7"/>
        <v>SOMERSET</v>
      </c>
      <c r="V22" s="35" t="str">
        <f t="shared" si="8"/>
        <v>HOWARD</v>
      </c>
      <c r="W22" s="35" t="str">
        <f t="shared" si="8"/>
        <v>SUFFOLK</v>
      </c>
      <c r="X22" s="35" t="str">
        <f t="shared" si="8"/>
        <v>CALHOUN</v>
      </c>
      <c r="Y22" s="35" t="str">
        <f t="shared" si="8"/>
        <v>CHISAGO</v>
      </c>
      <c r="Z22" s="35" t="str">
        <f t="shared" si="8"/>
        <v>CLAY</v>
      </c>
      <c r="AA22" s="35" t="str">
        <f t="shared" si="8"/>
        <v>CALDWELL</v>
      </c>
      <c r="AB22" s="35" t="str">
        <f t="shared" si="8"/>
        <v>FALLON</v>
      </c>
      <c r="AC22" s="35" t="str">
        <f t="shared" si="8"/>
        <v>CASS</v>
      </c>
      <c r="AD22" s="35" t="str">
        <f t="shared" si="8"/>
        <v>PERSHING</v>
      </c>
      <c r="AE22" s="35" t="str">
        <f t="shared" si="8"/>
        <v/>
      </c>
      <c r="AF22" s="35" t="str">
        <f t="shared" si="9"/>
        <v>MONMOUTH</v>
      </c>
      <c r="AG22" s="35" t="str">
        <f t="shared" si="9"/>
        <v>HIDALGO</v>
      </c>
      <c r="AH22" s="35" t="str">
        <f t="shared" si="9"/>
        <v>DELAWARE</v>
      </c>
      <c r="AI22" s="35" t="str">
        <f t="shared" si="9"/>
        <v>CABARRUS</v>
      </c>
      <c r="AJ22" s="35" t="str">
        <f t="shared" si="9"/>
        <v>DUNN</v>
      </c>
      <c r="AK22" s="35" t="str">
        <f t="shared" si="9"/>
        <v>CLERMONT</v>
      </c>
      <c r="AL22" s="35" t="str">
        <f t="shared" si="9"/>
        <v>CIMARRON</v>
      </c>
      <c r="AM22" s="35" t="str">
        <f t="shared" si="9"/>
        <v>HARNEY</v>
      </c>
      <c r="AN22" s="35" t="str">
        <f t="shared" si="9"/>
        <v>CARBON</v>
      </c>
      <c r="AO22" s="35" t="str">
        <f t="shared" si="9"/>
        <v/>
      </c>
      <c r="AP22" s="35" t="str">
        <f t="shared" si="10"/>
        <v>CHESTERFIELD</v>
      </c>
      <c r="AQ22" s="35" t="str">
        <f t="shared" si="10"/>
        <v>CLAY</v>
      </c>
      <c r="AR22" s="35" t="str">
        <f t="shared" si="10"/>
        <v>CLAIBORNE</v>
      </c>
      <c r="AS22" s="35" t="str">
        <f t="shared" si="10"/>
        <v>BEE</v>
      </c>
      <c r="AT22" s="35" t="str">
        <f t="shared" si="10"/>
        <v>KANE</v>
      </c>
      <c r="AU22" s="35" t="str">
        <f t="shared" si="10"/>
        <v>WINDHAM</v>
      </c>
      <c r="AV22" s="35" t="str">
        <f t="shared" si="10"/>
        <v>BRUNSWICK</v>
      </c>
      <c r="AW22" s="35" t="str">
        <f t="shared" si="10"/>
        <v>GRANT</v>
      </c>
      <c r="AX22" s="35" t="str">
        <f t="shared" si="10"/>
        <v>GREENBRIER</v>
      </c>
      <c r="AY22" s="35" t="str">
        <f t="shared" si="10"/>
        <v>DANE</v>
      </c>
      <c r="AZ22" s="35" t="str">
        <f t="shared" si="10"/>
        <v>NATRONA</v>
      </c>
    </row>
    <row r="23" spans="1:52" x14ac:dyDescent="0.2">
      <c r="A23" s="39">
        <v>14</v>
      </c>
      <c r="B23" s="35" t="str">
        <f t="shared" si="6"/>
        <v>CLAY</v>
      </c>
      <c r="C23" s="35" t="str">
        <f t="shared" si="6"/>
        <v>KODIAK ISLAND BOROUGH</v>
      </c>
      <c r="D23" s="35" t="str">
        <f t="shared" si="6"/>
        <v>YAVAPAI</v>
      </c>
      <c r="E23" s="35" t="str">
        <f t="shared" si="6"/>
        <v>COLUMBIA</v>
      </c>
      <c r="F23" s="35" t="str">
        <f t="shared" si="6"/>
        <v>INYO</v>
      </c>
      <c r="G23" s="35" t="str">
        <f t="shared" si="6"/>
        <v>CROWLEY</v>
      </c>
      <c r="H23" s="35" t="str">
        <f t="shared" si="6"/>
        <v/>
      </c>
      <c r="I23" s="35" t="str">
        <f t="shared" si="6"/>
        <v/>
      </c>
      <c r="J23" s="35" t="str">
        <f t="shared" si="6"/>
        <v/>
      </c>
      <c r="K23" s="35" t="str">
        <f t="shared" si="6"/>
        <v>DIXIE</v>
      </c>
      <c r="L23" s="35" t="str">
        <f t="shared" si="7"/>
        <v>BROOKS</v>
      </c>
      <c r="M23" s="35" t="str">
        <f t="shared" si="7"/>
        <v/>
      </c>
      <c r="N23" s="35" t="str">
        <f t="shared" si="7"/>
        <v>CANYON</v>
      </c>
      <c r="O23" s="35" t="str">
        <f t="shared" si="7"/>
        <v>CLINTON</v>
      </c>
      <c r="P23" s="35" t="str">
        <f t="shared" si="7"/>
        <v>DAVIESS</v>
      </c>
      <c r="Q23" s="35" t="str">
        <f t="shared" si="7"/>
        <v>CARROLL</v>
      </c>
      <c r="R23" s="35" t="str">
        <f t="shared" si="7"/>
        <v>CLAY</v>
      </c>
      <c r="S23" s="35" t="str">
        <f t="shared" si="7"/>
        <v>BRECKINRIDGE</v>
      </c>
      <c r="T23" s="35" t="str">
        <f t="shared" si="7"/>
        <v>CLAIBORNE PARISH</v>
      </c>
      <c r="U23" s="35" t="str">
        <f t="shared" si="7"/>
        <v>WALDO</v>
      </c>
      <c r="V23" s="35" t="str">
        <f t="shared" si="8"/>
        <v>KENT</v>
      </c>
      <c r="W23" s="35" t="str">
        <f t="shared" si="8"/>
        <v>WORCESTER</v>
      </c>
      <c r="X23" s="35" t="str">
        <f t="shared" si="8"/>
        <v>CASS</v>
      </c>
      <c r="Y23" s="35" t="str">
        <f t="shared" si="8"/>
        <v>CLAY</v>
      </c>
      <c r="Z23" s="35" t="str">
        <f t="shared" si="8"/>
        <v>COAHOMA</v>
      </c>
      <c r="AA23" s="35" t="str">
        <f t="shared" si="8"/>
        <v>CALLAWAY</v>
      </c>
      <c r="AB23" s="35" t="str">
        <f t="shared" si="8"/>
        <v>FERGUS</v>
      </c>
      <c r="AC23" s="35" t="str">
        <f t="shared" si="8"/>
        <v>CEDAR</v>
      </c>
      <c r="AD23" s="35" t="str">
        <f t="shared" si="8"/>
        <v>STOREY</v>
      </c>
      <c r="AE23" s="35" t="str">
        <f t="shared" si="8"/>
        <v/>
      </c>
      <c r="AF23" s="35" t="str">
        <f t="shared" si="9"/>
        <v>MORRIS</v>
      </c>
      <c r="AG23" s="35" t="str">
        <f t="shared" si="9"/>
        <v>LEA</v>
      </c>
      <c r="AH23" s="35" t="str">
        <f t="shared" si="9"/>
        <v>DUTCHESS</v>
      </c>
      <c r="AI23" s="35" t="str">
        <f t="shared" si="9"/>
        <v>CALDWELL</v>
      </c>
      <c r="AJ23" s="35" t="str">
        <f t="shared" si="9"/>
        <v>EDDY</v>
      </c>
      <c r="AK23" s="35" t="str">
        <f t="shared" si="9"/>
        <v>CLINTON</v>
      </c>
      <c r="AL23" s="35" t="str">
        <f t="shared" si="9"/>
        <v>CLEVELAND</v>
      </c>
      <c r="AM23" s="35" t="str">
        <f t="shared" si="9"/>
        <v>HOOD RIVER</v>
      </c>
      <c r="AN23" s="35" t="str">
        <f t="shared" si="9"/>
        <v>CENTRE</v>
      </c>
      <c r="AO23" s="35" t="str">
        <f t="shared" si="9"/>
        <v/>
      </c>
      <c r="AP23" s="35" t="str">
        <f t="shared" si="10"/>
        <v>CLARENDON</v>
      </c>
      <c r="AQ23" s="35" t="str">
        <f t="shared" si="10"/>
        <v>CODINGTON</v>
      </c>
      <c r="AR23" s="35" t="str">
        <f t="shared" si="10"/>
        <v>CLAY</v>
      </c>
      <c r="AS23" s="35" t="str">
        <f t="shared" si="10"/>
        <v>BELL</v>
      </c>
      <c r="AT23" s="35" t="str">
        <f t="shared" si="10"/>
        <v>MILLARD</v>
      </c>
      <c r="AU23" s="35" t="str">
        <f t="shared" si="10"/>
        <v>WINDSOR</v>
      </c>
      <c r="AV23" s="35" t="str">
        <f t="shared" si="10"/>
        <v>BUCHANAN</v>
      </c>
      <c r="AW23" s="35" t="str">
        <f t="shared" si="10"/>
        <v>GRAYS HARBOR</v>
      </c>
      <c r="AX23" s="35" t="str">
        <f t="shared" si="10"/>
        <v>HAMPSHIRE</v>
      </c>
      <c r="AY23" s="35" t="str">
        <f t="shared" si="10"/>
        <v>DODGE</v>
      </c>
      <c r="AZ23" s="35" t="str">
        <f t="shared" si="10"/>
        <v>NIOBRARA</v>
      </c>
    </row>
    <row r="24" spans="1:52" x14ac:dyDescent="0.2">
      <c r="A24" s="39">
        <v>15</v>
      </c>
      <c r="B24" s="35" t="str">
        <f t="shared" si="6"/>
        <v>CLEBURNE</v>
      </c>
      <c r="C24" s="35" t="str">
        <f t="shared" si="6"/>
        <v>KUSILVAK CENSUS AREA</v>
      </c>
      <c r="D24" s="35" t="str">
        <f t="shared" si="6"/>
        <v>YUMA</v>
      </c>
      <c r="E24" s="35" t="str">
        <f t="shared" si="6"/>
        <v>CONWAY</v>
      </c>
      <c r="F24" s="35" t="str">
        <f t="shared" si="6"/>
        <v>KERN</v>
      </c>
      <c r="G24" s="35" t="str">
        <f t="shared" si="6"/>
        <v>CUSTER</v>
      </c>
      <c r="H24" s="35" t="str">
        <f t="shared" si="6"/>
        <v/>
      </c>
      <c r="I24" s="35" t="str">
        <f t="shared" si="6"/>
        <v/>
      </c>
      <c r="J24" s="35" t="str">
        <f t="shared" si="6"/>
        <v/>
      </c>
      <c r="K24" s="35" t="str">
        <f t="shared" si="6"/>
        <v>DUVAL</v>
      </c>
      <c r="L24" s="35" t="str">
        <f t="shared" si="7"/>
        <v>BRYAN</v>
      </c>
      <c r="M24" s="35" t="str">
        <f t="shared" si="7"/>
        <v/>
      </c>
      <c r="N24" s="35" t="str">
        <f t="shared" si="7"/>
        <v>CARIBOU</v>
      </c>
      <c r="O24" s="35" t="str">
        <f t="shared" si="7"/>
        <v>COLES</v>
      </c>
      <c r="P24" s="35" t="str">
        <f t="shared" si="7"/>
        <v>DEARBORN</v>
      </c>
      <c r="Q24" s="35" t="str">
        <f t="shared" si="7"/>
        <v>CASS</v>
      </c>
      <c r="R24" s="35" t="str">
        <f t="shared" si="7"/>
        <v>CLOUD</v>
      </c>
      <c r="S24" s="35" t="str">
        <f t="shared" si="7"/>
        <v>BULLITT</v>
      </c>
      <c r="T24" s="35" t="str">
        <f t="shared" si="7"/>
        <v>CONCORDIA PARISH</v>
      </c>
      <c r="U24" s="35" t="str">
        <f t="shared" si="7"/>
        <v>WASHINGTON</v>
      </c>
      <c r="V24" s="35" t="str">
        <f t="shared" si="8"/>
        <v>MONTGOMERY</v>
      </c>
      <c r="W24" s="35" t="str">
        <f t="shared" si="8"/>
        <v/>
      </c>
      <c r="X24" s="35" t="str">
        <f t="shared" si="8"/>
        <v>CHARLEVOIX</v>
      </c>
      <c r="Y24" s="35" t="str">
        <f t="shared" si="8"/>
        <v>CLEARWATER</v>
      </c>
      <c r="Z24" s="35" t="str">
        <f t="shared" si="8"/>
        <v>COPIAH</v>
      </c>
      <c r="AA24" s="35" t="str">
        <f t="shared" si="8"/>
        <v>CAMDEN</v>
      </c>
      <c r="AB24" s="35" t="str">
        <f t="shared" si="8"/>
        <v>FLATHEAD</v>
      </c>
      <c r="AC24" s="35" t="str">
        <f t="shared" si="8"/>
        <v>CHASE</v>
      </c>
      <c r="AD24" s="35" t="str">
        <f t="shared" si="8"/>
        <v>WASHOE</v>
      </c>
      <c r="AE24" s="35" t="str">
        <f t="shared" si="8"/>
        <v/>
      </c>
      <c r="AF24" s="35" t="str">
        <f t="shared" si="9"/>
        <v>OCEAN</v>
      </c>
      <c r="AG24" s="35" t="str">
        <f t="shared" si="9"/>
        <v>LINCOLN</v>
      </c>
      <c r="AH24" s="35" t="str">
        <f t="shared" si="9"/>
        <v>ERIE</v>
      </c>
      <c r="AI24" s="35" t="str">
        <f t="shared" si="9"/>
        <v>CAMDEN</v>
      </c>
      <c r="AJ24" s="35" t="str">
        <f t="shared" si="9"/>
        <v>EMMONS</v>
      </c>
      <c r="AK24" s="35" t="str">
        <f t="shared" si="9"/>
        <v>COLUMBIANA</v>
      </c>
      <c r="AL24" s="35" t="str">
        <f t="shared" si="9"/>
        <v>COAL</v>
      </c>
      <c r="AM24" s="35" t="str">
        <f t="shared" si="9"/>
        <v>JACKSON</v>
      </c>
      <c r="AN24" s="35" t="str">
        <f t="shared" si="9"/>
        <v>CHESTER</v>
      </c>
      <c r="AO24" s="35" t="str">
        <f t="shared" si="9"/>
        <v/>
      </c>
      <c r="AP24" s="35" t="str">
        <f t="shared" si="10"/>
        <v>COLLETON</v>
      </c>
      <c r="AQ24" s="35" t="str">
        <f t="shared" si="10"/>
        <v>CORSON</v>
      </c>
      <c r="AR24" s="35" t="str">
        <f t="shared" si="10"/>
        <v>COCKE</v>
      </c>
      <c r="AS24" s="35" t="str">
        <f t="shared" si="10"/>
        <v>BEXAR</v>
      </c>
      <c r="AT24" s="35" t="str">
        <f t="shared" si="10"/>
        <v>MORGAN</v>
      </c>
      <c r="AU24" s="35" t="str">
        <f t="shared" si="10"/>
        <v/>
      </c>
      <c r="AV24" s="35" t="str">
        <f t="shared" si="10"/>
        <v>BUCKINGHAM</v>
      </c>
      <c r="AW24" s="35" t="str">
        <f t="shared" si="10"/>
        <v>ISLAND</v>
      </c>
      <c r="AX24" s="35" t="str">
        <f t="shared" si="10"/>
        <v>HANCOCK</v>
      </c>
      <c r="AY24" s="35" t="str">
        <f t="shared" si="10"/>
        <v>DOOR</v>
      </c>
      <c r="AZ24" s="35" t="str">
        <f t="shared" si="10"/>
        <v>PARK</v>
      </c>
    </row>
    <row r="25" spans="1:52" x14ac:dyDescent="0.2">
      <c r="A25" s="39">
        <v>16</v>
      </c>
      <c r="B25" s="35" t="str">
        <f t="shared" si="6"/>
        <v>COFFEE</v>
      </c>
      <c r="C25" s="35" t="str">
        <f t="shared" si="6"/>
        <v>LAKE AND PENINSULA BOROUGH</v>
      </c>
      <c r="D25" s="35" t="str">
        <f t="shared" si="6"/>
        <v/>
      </c>
      <c r="E25" s="35" t="str">
        <f t="shared" si="6"/>
        <v>CRAIGHEAD</v>
      </c>
      <c r="F25" s="35" t="str">
        <f t="shared" si="6"/>
        <v>KINGS</v>
      </c>
      <c r="G25" s="35" t="str">
        <f t="shared" si="6"/>
        <v>DELTA</v>
      </c>
      <c r="H25" s="35" t="str">
        <f t="shared" si="6"/>
        <v/>
      </c>
      <c r="I25" s="35" t="str">
        <f t="shared" si="6"/>
        <v/>
      </c>
      <c r="J25" s="35" t="str">
        <f t="shared" si="6"/>
        <v/>
      </c>
      <c r="K25" s="35" t="str">
        <f t="shared" si="6"/>
        <v>ESCAMBIA</v>
      </c>
      <c r="L25" s="35" t="str">
        <f t="shared" si="7"/>
        <v>BULLOCH</v>
      </c>
      <c r="M25" s="35" t="str">
        <f t="shared" si="7"/>
        <v/>
      </c>
      <c r="N25" s="35" t="str">
        <f t="shared" si="7"/>
        <v>CASSIA</v>
      </c>
      <c r="O25" s="35" t="str">
        <f t="shared" si="7"/>
        <v>COOK</v>
      </c>
      <c r="P25" s="35" t="str">
        <f t="shared" si="7"/>
        <v>DECATUR</v>
      </c>
      <c r="Q25" s="35" t="str">
        <f t="shared" si="7"/>
        <v>CEDAR</v>
      </c>
      <c r="R25" s="35" t="str">
        <f t="shared" si="7"/>
        <v>COFFEY</v>
      </c>
      <c r="S25" s="35" t="str">
        <f t="shared" si="7"/>
        <v>BUTLER</v>
      </c>
      <c r="T25" s="35" t="str">
        <f t="shared" si="7"/>
        <v>DE SOTO PARISH</v>
      </c>
      <c r="U25" s="35" t="str">
        <f t="shared" si="7"/>
        <v>YORK</v>
      </c>
      <c r="V25" s="35" t="str">
        <f t="shared" si="8"/>
        <v>PRINCE GEORGE'S</v>
      </c>
      <c r="W25" s="35" t="str">
        <f t="shared" si="8"/>
        <v/>
      </c>
      <c r="X25" s="35" t="str">
        <f t="shared" si="8"/>
        <v>CHEBOYGAN</v>
      </c>
      <c r="Y25" s="35" t="str">
        <f t="shared" si="8"/>
        <v>COOK</v>
      </c>
      <c r="Z25" s="35" t="str">
        <f t="shared" si="8"/>
        <v>COVINGTON</v>
      </c>
      <c r="AA25" s="35" t="str">
        <f t="shared" si="8"/>
        <v>CAPE GIRARDEAU</v>
      </c>
      <c r="AB25" s="35" t="str">
        <f t="shared" si="8"/>
        <v>GALLATIN</v>
      </c>
      <c r="AC25" s="35" t="str">
        <f t="shared" si="8"/>
        <v>CHERRY</v>
      </c>
      <c r="AD25" s="35" t="str">
        <f t="shared" si="8"/>
        <v>WHITE PINE</v>
      </c>
      <c r="AE25" s="35" t="str">
        <f t="shared" si="8"/>
        <v/>
      </c>
      <c r="AF25" s="35" t="str">
        <f t="shared" si="9"/>
        <v>PASSAIC</v>
      </c>
      <c r="AG25" s="35" t="str">
        <f t="shared" si="9"/>
        <v>LOS ALAMOS</v>
      </c>
      <c r="AH25" s="35" t="str">
        <f t="shared" si="9"/>
        <v>ESSEX</v>
      </c>
      <c r="AI25" s="35" t="str">
        <f t="shared" si="9"/>
        <v>CARTERET</v>
      </c>
      <c r="AJ25" s="35" t="str">
        <f t="shared" si="9"/>
        <v>FOSTER</v>
      </c>
      <c r="AK25" s="35" t="str">
        <f t="shared" si="9"/>
        <v>COSHOCTON</v>
      </c>
      <c r="AL25" s="35" t="str">
        <f t="shared" si="9"/>
        <v>COMANCHE</v>
      </c>
      <c r="AM25" s="35" t="str">
        <f t="shared" si="9"/>
        <v>JEFFERSON</v>
      </c>
      <c r="AN25" s="35" t="str">
        <f t="shared" si="9"/>
        <v>CLARION</v>
      </c>
      <c r="AO25" s="35" t="str">
        <f t="shared" si="9"/>
        <v/>
      </c>
      <c r="AP25" s="35" t="str">
        <f t="shared" si="10"/>
        <v>DARLINGTON</v>
      </c>
      <c r="AQ25" s="35" t="str">
        <f t="shared" si="10"/>
        <v>CUSTER</v>
      </c>
      <c r="AR25" s="35" t="str">
        <f t="shared" si="10"/>
        <v>COFFEE</v>
      </c>
      <c r="AS25" s="35" t="str">
        <f t="shared" si="10"/>
        <v>BLANCO</v>
      </c>
      <c r="AT25" s="35" t="str">
        <f t="shared" si="10"/>
        <v>PIUTE</v>
      </c>
      <c r="AU25" s="35" t="str">
        <f t="shared" si="10"/>
        <v/>
      </c>
      <c r="AV25" s="35" t="str">
        <f t="shared" si="10"/>
        <v>CAMPBELL</v>
      </c>
      <c r="AW25" s="35" t="str">
        <f t="shared" si="10"/>
        <v>JEFFERSON</v>
      </c>
      <c r="AX25" s="35" t="str">
        <f t="shared" si="10"/>
        <v>HARDY</v>
      </c>
      <c r="AY25" s="35" t="str">
        <f t="shared" si="10"/>
        <v>DOUGLAS</v>
      </c>
      <c r="AZ25" s="35" t="str">
        <f t="shared" si="10"/>
        <v>PLATTE</v>
      </c>
    </row>
    <row r="26" spans="1:52" x14ac:dyDescent="0.2">
      <c r="A26" s="39">
        <v>17</v>
      </c>
      <c r="B26" s="35" t="str">
        <f t="shared" si="6"/>
        <v>COLBERT</v>
      </c>
      <c r="C26" s="35" t="str">
        <f t="shared" si="6"/>
        <v>MATANUSKA-SUSITNA BOROUGH</v>
      </c>
      <c r="D26" s="35" t="str">
        <f t="shared" si="6"/>
        <v/>
      </c>
      <c r="E26" s="35" t="str">
        <f t="shared" si="6"/>
        <v>CRAWFORD</v>
      </c>
      <c r="F26" s="35" t="str">
        <f t="shared" si="6"/>
        <v>LAKE</v>
      </c>
      <c r="G26" s="35" t="str">
        <f t="shared" si="6"/>
        <v>DENVER</v>
      </c>
      <c r="H26" s="35" t="str">
        <f t="shared" si="6"/>
        <v/>
      </c>
      <c r="I26" s="35" t="str">
        <f t="shared" si="6"/>
        <v/>
      </c>
      <c r="J26" s="35" t="str">
        <f t="shared" si="6"/>
        <v/>
      </c>
      <c r="K26" s="35" t="str">
        <f t="shared" si="6"/>
        <v>FLAGLER</v>
      </c>
      <c r="L26" s="35" t="str">
        <f t="shared" si="7"/>
        <v>BURKE</v>
      </c>
      <c r="M26" s="35" t="str">
        <f t="shared" si="7"/>
        <v/>
      </c>
      <c r="N26" s="35" t="str">
        <f t="shared" si="7"/>
        <v>CLARK</v>
      </c>
      <c r="O26" s="35" t="str">
        <f t="shared" si="7"/>
        <v>CRAWFORD</v>
      </c>
      <c r="P26" s="35" t="str">
        <f t="shared" si="7"/>
        <v>DEKALB</v>
      </c>
      <c r="Q26" s="35" t="str">
        <f t="shared" si="7"/>
        <v>CERRO GORDO</v>
      </c>
      <c r="R26" s="35" t="str">
        <f t="shared" si="7"/>
        <v>COMANCHE</v>
      </c>
      <c r="S26" s="35" t="str">
        <f t="shared" si="7"/>
        <v>CALDWELL</v>
      </c>
      <c r="T26" s="35" t="str">
        <f t="shared" si="7"/>
        <v>EAST BATON ROUGE PARISH</v>
      </c>
      <c r="U26" s="35" t="str">
        <f t="shared" si="7"/>
        <v/>
      </c>
      <c r="V26" s="35" t="str">
        <f t="shared" si="8"/>
        <v>QUEEN ANNE'S</v>
      </c>
      <c r="W26" s="35" t="str">
        <f t="shared" si="8"/>
        <v/>
      </c>
      <c r="X26" s="35" t="str">
        <f t="shared" si="8"/>
        <v>CHIPPEWA</v>
      </c>
      <c r="Y26" s="35" t="str">
        <f t="shared" si="8"/>
        <v>COTTONWOOD</v>
      </c>
      <c r="Z26" s="35" t="str">
        <f t="shared" si="8"/>
        <v>DESOTO</v>
      </c>
      <c r="AA26" s="35" t="str">
        <f t="shared" si="8"/>
        <v>CARROLL</v>
      </c>
      <c r="AB26" s="35" t="str">
        <f t="shared" si="8"/>
        <v>GARFIELD</v>
      </c>
      <c r="AC26" s="35" t="str">
        <f t="shared" si="8"/>
        <v>CHEYENNE</v>
      </c>
      <c r="AD26" s="35" t="str">
        <f t="shared" si="8"/>
        <v>CARSON CITY</v>
      </c>
      <c r="AE26" s="35" t="str">
        <f t="shared" si="8"/>
        <v/>
      </c>
      <c r="AF26" s="35" t="str">
        <f t="shared" si="9"/>
        <v>SALEM</v>
      </c>
      <c r="AG26" s="35" t="str">
        <f t="shared" si="9"/>
        <v>LUNA</v>
      </c>
      <c r="AH26" s="35" t="str">
        <f t="shared" si="9"/>
        <v>FRANKLIN</v>
      </c>
      <c r="AI26" s="35" t="str">
        <f t="shared" si="9"/>
        <v>CASWELL</v>
      </c>
      <c r="AJ26" s="35" t="str">
        <f t="shared" si="9"/>
        <v>GOLDEN VALLEY</v>
      </c>
      <c r="AK26" s="35" t="str">
        <f t="shared" si="9"/>
        <v>CRAWFORD</v>
      </c>
      <c r="AL26" s="35" t="str">
        <f t="shared" si="9"/>
        <v>COTTON</v>
      </c>
      <c r="AM26" s="35" t="str">
        <f t="shared" si="9"/>
        <v>JOSEPHINE</v>
      </c>
      <c r="AN26" s="35" t="str">
        <f t="shared" si="9"/>
        <v>CLEARFIELD</v>
      </c>
      <c r="AO26" s="35" t="str">
        <f t="shared" si="9"/>
        <v/>
      </c>
      <c r="AP26" s="35" t="str">
        <f t="shared" si="10"/>
        <v>DILLON</v>
      </c>
      <c r="AQ26" s="35" t="str">
        <f t="shared" si="10"/>
        <v>DAVISON</v>
      </c>
      <c r="AR26" s="35" t="str">
        <f t="shared" si="10"/>
        <v>CROCKETT</v>
      </c>
      <c r="AS26" s="35" t="str">
        <f t="shared" si="10"/>
        <v>BORDEN</v>
      </c>
      <c r="AT26" s="35" t="str">
        <f t="shared" si="10"/>
        <v>RICH</v>
      </c>
      <c r="AU26" s="35" t="str">
        <f t="shared" si="10"/>
        <v/>
      </c>
      <c r="AV26" s="35" t="str">
        <f t="shared" si="10"/>
        <v>CAROLINE</v>
      </c>
      <c r="AW26" s="35" t="str">
        <f t="shared" si="10"/>
        <v>KING</v>
      </c>
      <c r="AX26" s="35" t="str">
        <f t="shared" si="10"/>
        <v>HARRISON</v>
      </c>
      <c r="AY26" s="35" t="str">
        <f t="shared" si="10"/>
        <v>DUNN</v>
      </c>
      <c r="AZ26" s="35" t="str">
        <f t="shared" si="10"/>
        <v>SHERIDAN</v>
      </c>
    </row>
    <row r="27" spans="1:52" x14ac:dyDescent="0.2">
      <c r="A27" s="39">
        <v>18</v>
      </c>
      <c r="B27" s="35" t="str">
        <f t="shared" si="6"/>
        <v>CONECUH</v>
      </c>
      <c r="C27" s="35" t="str">
        <f t="shared" si="6"/>
        <v>NOME CENSUS AREA</v>
      </c>
      <c r="D27" s="35" t="str">
        <f t="shared" si="6"/>
        <v/>
      </c>
      <c r="E27" s="35" t="str">
        <f t="shared" si="6"/>
        <v>CRITTENDEN</v>
      </c>
      <c r="F27" s="35" t="str">
        <f t="shared" si="6"/>
        <v>LASSEN</v>
      </c>
      <c r="G27" s="35" t="str">
        <f t="shared" si="6"/>
        <v>DOLORES</v>
      </c>
      <c r="H27" s="35" t="str">
        <f t="shared" si="6"/>
        <v/>
      </c>
      <c r="I27" s="35" t="str">
        <f t="shared" si="6"/>
        <v/>
      </c>
      <c r="J27" s="35" t="str">
        <f t="shared" si="6"/>
        <v/>
      </c>
      <c r="K27" s="35" t="str">
        <f t="shared" si="6"/>
        <v>FRANKLIN</v>
      </c>
      <c r="L27" s="35" t="str">
        <f t="shared" si="7"/>
        <v>BUTTS</v>
      </c>
      <c r="M27" s="35" t="str">
        <f t="shared" si="7"/>
        <v/>
      </c>
      <c r="N27" s="35" t="str">
        <f t="shared" si="7"/>
        <v>CLEARWATER</v>
      </c>
      <c r="O27" s="35" t="str">
        <f t="shared" si="7"/>
        <v>CUMBERLAND</v>
      </c>
      <c r="P27" s="35" t="str">
        <f t="shared" si="7"/>
        <v>DELAWARE</v>
      </c>
      <c r="Q27" s="35" t="str">
        <f t="shared" si="7"/>
        <v>CHEROKEE</v>
      </c>
      <c r="R27" s="35" t="str">
        <f t="shared" si="7"/>
        <v>COWLEY</v>
      </c>
      <c r="S27" s="35" t="str">
        <f t="shared" si="7"/>
        <v>CALLOWAY</v>
      </c>
      <c r="T27" s="35" t="str">
        <f t="shared" si="7"/>
        <v>EAST CARROLL PARISH</v>
      </c>
      <c r="U27" s="35" t="str">
        <f t="shared" si="7"/>
        <v/>
      </c>
      <c r="V27" s="35" t="str">
        <f t="shared" si="8"/>
        <v>ST. MARY'S</v>
      </c>
      <c r="W27" s="35" t="str">
        <f t="shared" si="8"/>
        <v/>
      </c>
      <c r="X27" s="35" t="str">
        <f t="shared" si="8"/>
        <v>CLARE</v>
      </c>
      <c r="Y27" s="35" t="str">
        <f t="shared" si="8"/>
        <v>CROW WING</v>
      </c>
      <c r="Z27" s="35" t="str">
        <f t="shared" si="8"/>
        <v>FORREST</v>
      </c>
      <c r="AA27" s="35" t="str">
        <f t="shared" si="8"/>
        <v>CARTER</v>
      </c>
      <c r="AB27" s="35" t="str">
        <f t="shared" si="8"/>
        <v>GLACIER</v>
      </c>
      <c r="AC27" s="35" t="str">
        <f t="shared" si="8"/>
        <v>CLAY</v>
      </c>
      <c r="AD27" s="35" t="str">
        <f t="shared" si="8"/>
        <v/>
      </c>
      <c r="AE27" s="35" t="str">
        <f t="shared" si="8"/>
        <v/>
      </c>
      <c r="AF27" s="35" t="str">
        <f t="shared" si="9"/>
        <v>SOMERSET</v>
      </c>
      <c r="AG27" s="35" t="str">
        <f t="shared" si="9"/>
        <v>MCKINLEY</v>
      </c>
      <c r="AH27" s="35" t="str">
        <f t="shared" si="9"/>
        <v>FULTON</v>
      </c>
      <c r="AI27" s="35" t="str">
        <f t="shared" si="9"/>
        <v>CATAWBA</v>
      </c>
      <c r="AJ27" s="35" t="str">
        <f t="shared" si="9"/>
        <v>GRAND FORKS</v>
      </c>
      <c r="AK27" s="35" t="str">
        <f t="shared" si="9"/>
        <v>CUYAHOGA</v>
      </c>
      <c r="AL27" s="35" t="str">
        <f t="shared" si="9"/>
        <v>CRAIG</v>
      </c>
      <c r="AM27" s="35" t="str">
        <f t="shared" si="9"/>
        <v>KLAMATH</v>
      </c>
      <c r="AN27" s="35" t="str">
        <f t="shared" si="9"/>
        <v>CLINTON</v>
      </c>
      <c r="AO27" s="35" t="str">
        <f t="shared" si="9"/>
        <v/>
      </c>
      <c r="AP27" s="35" t="str">
        <f t="shared" si="10"/>
        <v>DORCHESTER</v>
      </c>
      <c r="AQ27" s="35" t="str">
        <f t="shared" si="10"/>
        <v>DAY</v>
      </c>
      <c r="AR27" s="35" t="str">
        <f t="shared" si="10"/>
        <v>CUMBERLAND</v>
      </c>
      <c r="AS27" s="35" t="str">
        <f t="shared" si="10"/>
        <v>BOSQUE</v>
      </c>
      <c r="AT27" s="35" t="str">
        <f t="shared" si="10"/>
        <v>SALT LAKE</v>
      </c>
      <c r="AU27" s="35" t="str">
        <f t="shared" si="10"/>
        <v/>
      </c>
      <c r="AV27" s="35" t="str">
        <f t="shared" si="10"/>
        <v>CARROLL</v>
      </c>
      <c r="AW27" s="35" t="str">
        <f t="shared" si="10"/>
        <v>KITSAP</v>
      </c>
      <c r="AX27" s="35" t="str">
        <f t="shared" si="10"/>
        <v>JACKSON</v>
      </c>
      <c r="AY27" s="35" t="str">
        <f t="shared" si="10"/>
        <v>EAU CLAIRE</v>
      </c>
      <c r="AZ27" s="35" t="str">
        <f t="shared" si="10"/>
        <v>SUBLETTE</v>
      </c>
    </row>
    <row r="28" spans="1:52" x14ac:dyDescent="0.2">
      <c r="A28" s="39">
        <v>19</v>
      </c>
      <c r="B28" s="35" t="str">
        <f t="shared" si="6"/>
        <v>COOSA</v>
      </c>
      <c r="C28" s="35" t="str">
        <f t="shared" si="6"/>
        <v>NORTH SLOPE BOROUGH</v>
      </c>
      <c r="D28" s="35" t="str">
        <f t="shared" si="6"/>
        <v/>
      </c>
      <c r="E28" s="35" t="str">
        <f t="shared" si="6"/>
        <v>CROSS</v>
      </c>
      <c r="F28" s="35" t="str">
        <f t="shared" si="6"/>
        <v>LOS ANGELES</v>
      </c>
      <c r="G28" s="35" t="str">
        <f t="shared" si="6"/>
        <v>DOUGLAS</v>
      </c>
      <c r="H28" s="35" t="str">
        <f t="shared" si="6"/>
        <v/>
      </c>
      <c r="I28" s="35" t="str">
        <f t="shared" si="6"/>
        <v/>
      </c>
      <c r="J28" s="35" t="str">
        <f t="shared" si="6"/>
        <v/>
      </c>
      <c r="K28" s="35" t="str">
        <f t="shared" si="6"/>
        <v>GADSDEN</v>
      </c>
      <c r="L28" s="35" t="str">
        <f t="shared" si="7"/>
        <v>CALHOUN</v>
      </c>
      <c r="M28" s="35" t="str">
        <f t="shared" si="7"/>
        <v/>
      </c>
      <c r="N28" s="35" t="str">
        <f t="shared" si="7"/>
        <v>CUSTER</v>
      </c>
      <c r="O28" s="35" t="str">
        <f t="shared" si="7"/>
        <v>DEKALB</v>
      </c>
      <c r="P28" s="35" t="str">
        <f t="shared" si="7"/>
        <v>DUBOIS</v>
      </c>
      <c r="Q28" s="35" t="str">
        <f t="shared" si="7"/>
        <v>CHICKASAW</v>
      </c>
      <c r="R28" s="35" t="str">
        <f t="shared" si="7"/>
        <v>CRAWFORD</v>
      </c>
      <c r="S28" s="35" t="str">
        <f t="shared" si="7"/>
        <v>CAMPBELL</v>
      </c>
      <c r="T28" s="35" t="str">
        <f t="shared" si="7"/>
        <v>EAST FELICIANA PARISH</v>
      </c>
      <c r="U28" s="35" t="str">
        <f t="shared" si="7"/>
        <v/>
      </c>
      <c r="V28" s="35" t="str">
        <f t="shared" si="8"/>
        <v>SOMERSET</v>
      </c>
      <c r="W28" s="35" t="str">
        <f t="shared" si="8"/>
        <v/>
      </c>
      <c r="X28" s="35" t="str">
        <f t="shared" si="8"/>
        <v>CLINTON</v>
      </c>
      <c r="Y28" s="35" t="str">
        <f t="shared" si="8"/>
        <v>DAKOTA</v>
      </c>
      <c r="Z28" s="35" t="str">
        <f t="shared" si="8"/>
        <v>FRANKLIN</v>
      </c>
      <c r="AA28" s="35" t="str">
        <f t="shared" si="8"/>
        <v>CASS</v>
      </c>
      <c r="AB28" s="35" t="str">
        <f t="shared" si="8"/>
        <v>GOLDEN VALLEY</v>
      </c>
      <c r="AC28" s="35" t="str">
        <f t="shared" si="8"/>
        <v>COLFAX</v>
      </c>
      <c r="AD28" s="35" t="str">
        <f t="shared" si="8"/>
        <v/>
      </c>
      <c r="AE28" s="35" t="str">
        <f t="shared" si="8"/>
        <v/>
      </c>
      <c r="AF28" s="35" t="str">
        <f t="shared" si="9"/>
        <v>SUSSEX</v>
      </c>
      <c r="AG28" s="35" t="str">
        <f t="shared" si="9"/>
        <v>MORA</v>
      </c>
      <c r="AH28" s="35" t="str">
        <f t="shared" si="9"/>
        <v>GENESEE</v>
      </c>
      <c r="AI28" s="35" t="str">
        <f t="shared" si="9"/>
        <v>CHATHAM</v>
      </c>
      <c r="AJ28" s="35" t="str">
        <f t="shared" si="9"/>
        <v>GRANT</v>
      </c>
      <c r="AK28" s="35" t="str">
        <f t="shared" si="9"/>
        <v>DARKE</v>
      </c>
      <c r="AL28" s="35" t="str">
        <f t="shared" si="9"/>
        <v>CREEK</v>
      </c>
      <c r="AM28" s="35" t="str">
        <f t="shared" si="9"/>
        <v>LAKE</v>
      </c>
      <c r="AN28" s="35" t="str">
        <f t="shared" si="9"/>
        <v>COLUMBIA</v>
      </c>
      <c r="AO28" s="35" t="str">
        <f t="shared" si="9"/>
        <v/>
      </c>
      <c r="AP28" s="35" t="str">
        <f t="shared" si="10"/>
        <v>EDGEFIELD</v>
      </c>
      <c r="AQ28" s="35" t="str">
        <f t="shared" si="10"/>
        <v>DEUEL</v>
      </c>
      <c r="AR28" s="35" t="str">
        <f t="shared" si="10"/>
        <v>DAVIDSON</v>
      </c>
      <c r="AS28" s="35" t="str">
        <f t="shared" si="10"/>
        <v>BOWIE</v>
      </c>
      <c r="AT28" s="35" t="str">
        <f t="shared" si="10"/>
        <v>SAN JUAN</v>
      </c>
      <c r="AU28" s="35" t="str">
        <f t="shared" si="10"/>
        <v/>
      </c>
      <c r="AV28" s="35" t="str">
        <f t="shared" si="10"/>
        <v>CHARLES CITY</v>
      </c>
      <c r="AW28" s="35" t="str">
        <f t="shared" si="10"/>
        <v>KITTITAS</v>
      </c>
      <c r="AX28" s="35" t="str">
        <f t="shared" si="10"/>
        <v>JEFFERSON</v>
      </c>
      <c r="AY28" s="35" t="str">
        <f t="shared" si="10"/>
        <v>FLORENCE</v>
      </c>
      <c r="AZ28" s="35" t="str">
        <f t="shared" si="10"/>
        <v>SWEETWATER</v>
      </c>
    </row>
    <row r="29" spans="1:52" x14ac:dyDescent="0.2">
      <c r="A29" s="39">
        <v>20</v>
      </c>
      <c r="B29" s="35" t="str">
        <f t="shared" si="6"/>
        <v>COVINGTON</v>
      </c>
      <c r="C29" s="35" t="str">
        <f t="shared" si="6"/>
        <v>NORTHWEST ARCTIC BOROUGH</v>
      </c>
      <c r="D29" s="35" t="str">
        <f t="shared" si="6"/>
        <v/>
      </c>
      <c r="E29" s="35" t="str">
        <f t="shared" si="6"/>
        <v>DALLAS</v>
      </c>
      <c r="F29" s="35" t="str">
        <f t="shared" si="6"/>
        <v>MADERA</v>
      </c>
      <c r="G29" s="35" t="str">
        <f t="shared" si="6"/>
        <v>EAGLE</v>
      </c>
      <c r="H29" s="35" t="str">
        <f t="shared" si="6"/>
        <v/>
      </c>
      <c r="I29" s="35" t="str">
        <f t="shared" si="6"/>
        <v/>
      </c>
      <c r="J29" s="35" t="str">
        <f t="shared" si="6"/>
        <v/>
      </c>
      <c r="K29" s="35" t="str">
        <f t="shared" si="6"/>
        <v>GILCHRIST</v>
      </c>
      <c r="L29" s="35" t="str">
        <f t="shared" si="7"/>
        <v>CAMDEN</v>
      </c>
      <c r="M29" s="35" t="str">
        <f t="shared" si="7"/>
        <v/>
      </c>
      <c r="N29" s="35" t="str">
        <f t="shared" si="7"/>
        <v>ELMORE</v>
      </c>
      <c r="O29" s="35" t="str">
        <f t="shared" si="7"/>
        <v>DE WITT</v>
      </c>
      <c r="P29" s="35" t="str">
        <f t="shared" si="7"/>
        <v>ELKHART</v>
      </c>
      <c r="Q29" s="35" t="str">
        <f t="shared" si="7"/>
        <v>CLARKE</v>
      </c>
      <c r="R29" s="35" t="str">
        <f t="shared" si="7"/>
        <v>DECATUR</v>
      </c>
      <c r="S29" s="35" t="str">
        <f t="shared" si="7"/>
        <v>CARLISLE</v>
      </c>
      <c r="T29" s="35" t="str">
        <f t="shared" si="7"/>
        <v>EVANGELINE PARISH</v>
      </c>
      <c r="U29" s="35" t="str">
        <f t="shared" si="7"/>
        <v/>
      </c>
      <c r="V29" s="35" t="str">
        <f t="shared" si="8"/>
        <v>TALBOT</v>
      </c>
      <c r="W29" s="35" t="str">
        <f t="shared" si="8"/>
        <v/>
      </c>
      <c r="X29" s="35" t="str">
        <f t="shared" si="8"/>
        <v>CRAWFORD</v>
      </c>
      <c r="Y29" s="35" t="str">
        <f t="shared" si="8"/>
        <v>DODGE</v>
      </c>
      <c r="Z29" s="35" t="str">
        <f t="shared" si="8"/>
        <v>GEORGE</v>
      </c>
      <c r="AA29" s="35" t="str">
        <f t="shared" si="8"/>
        <v>CEDAR</v>
      </c>
      <c r="AB29" s="35" t="str">
        <f t="shared" si="8"/>
        <v>GRANITE</v>
      </c>
      <c r="AC29" s="35" t="str">
        <f t="shared" si="8"/>
        <v>CUMING</v>
      </c>
      <c r="AD29" s="35" t="str">
        <f t="shared" si="8"/>
        <v/>
      </c>
      <c r="AE29" s="35" t="str">
        <f t="shared" si="8"/>
        <v/>
      </c>
      <c r="AF29" s="35" t="str">
        <f t="shared" si="9"/>
        <v>UNION</v>
      </c>
      <c r="AG29" s="35" t="str">
        <f t="shared" si="9"/>
        <v>OTERO</v>
      </c>
      <c r="AH29" s="35" t="str">
        <f t="shared" si="9"/>
        <v>GREENE</v>
      </c>
      <c r="AI29" s="35" t="str">
        <f t="shared" si="9"/>
        <v>CHEROKEE</v>
      </c>
      <c r="AJ29" s="35" t="str">
        <f t="shared" si="9"/>
        <v>GRIGGS</v>
      </c>
      <c r="AK29" s="35" t="str">
        <f t="shared" si="9"/>
        <v>DEFIANCE</v>
      </c>
      <c r="AL29" s="35" t="str">
        <f t="shared" si="9"/>
        <v>CUSTER</v>
      </c>
      <c r="AM29" s="35" t="str">
        <f t="shared" si="9"/>
        <v>LANE</v>
      </c>
      <c r="AN29" s="35" t="str">
        <f t="shared" si="9"/>
        <v>CRAWFORD</v>
      </c>
      <c r="AO29" s="35" t="str">
        <f t="shared" si="9"/>
        <v/>
      </c>
      <c r="AP29" s="35" t="str">
        <f t="shared" si="10"/>
        <v>FAIRFIELD</v>
      </c>
      <c r="AQ29" s="35" t="str">
        <f t="shared" si="10"/>
        <v>DEWEY</v>
      </c>
      <c r="AR29" s="35" t="str">
        <f t="shared" si="10"/>
        <v>DECATUR</v>
      </c>
      <c r="AS29" s="35" t="str">
        <f t="shared" si="10"/>
        <v>BRAZORIA</v>
      </c>
      <c r="AT29" s="35" t="str">
        <f t="shared" si="10"/>
        <v>SANPETE</v>
      </c>
      <c r="AU29" s="35" t="str">
        <f t="shared" si="10"/>
        <v/>
      </c>
      <c r="AV29" s="35" t="str">
        <f t="shared" si="10"/>
        <v>CHARLOTTE</v>
      </c>
      <c r="AW29" s="35" t="str">
        <f t="shared" si="10"/>
        <v>KLICKITAT</v>
      </c>
      <c r="AX29" s="35" t="str">
        <f t="shared" si="10"/>
        <v>KANAWHA</v>
      </c>
      <c r="AY29" s="35" t="str">
        <f t="shared" si="10"/>
        <v>FOND DU LAC</v>
      </c>
      <c r="AZ29" s="35" t="str">
        <f t="shared" si="10"/>
        <v>TETON</v>
      </c>
    </row>
    <row r="30" spans="1:52" x14ac:dyDescent="0.2">
      <c r="A30" s="39">
        <v>21</v>
      </c>
      <c r="B30" s="35" t="str">
        <f t="shared" ref="B30:K39" si="11">IFERROR(VLOOKUP($B$3&amp;"_"&amp;B$8&amp;$A30,LookUpTable_CountyName_AllYears,3,FALSE),"")</f>
        <v>CRENSHAW</v>
      </c>
      <c r="C30" s="35" t="str">
        <f t="shared" si="11"/>
        <v>PETERSBURG CENSUS AREA</v>
      </c>
      <c r="D30" s="35" t="str">
        <f t="shared" si="11"/>
        <v/>
      </c>
      <c r="E30" s="35" t="str">
        <f t="shared" si="11"/>
        <v>DESHA</v>
      </c>
      <c r="F30" s="35" t="str">
        <f t="shared" si="11"/>
        <v>MARIN</v>
      </c>
      <c r="G30" s="35" t="str">
        <f t="shared" si="11"/>
        <v>ELBERT</v>
      </c>
      <c r="H30" s="35" t="str">
        <f t="shared" si="11"/>
        <v/>
      </c>
      <c r="I30" s="35" t="str">
        <f t="shared" si="11"/>
        <v/>
      </c>
      <c r="J30" s="35" t="str">
        <f t="shared" si="11"/>
        <v/>
      </c>
      <c r="K30" s="35" t="str">
        <f t="shared" si="11"/>
        <v>GLADES</v>
      </c>
      <c r="L30" s="35" t="str">
        <f t="shared" ref="L30:U39" si="12">IFERROR(VLOOKUP($B$3&amp;"_"&amp;L$8&amp;$A30,LookUpTable_CountyName_AllYears,3,FALSE),"")</f>
        <v>CANDLER</v>
      </c>
      <c r="M30" s="35" t="str">
        <f t="shared" si="12"/>
        <v/>
      </c>
      <c r="N30" s="35" t="str">
        <f t="shared" si="12"/>
        <v>FRANKLIN</v>
      </c>
      <c r="O30" s="35" t="str">
        <f t="shared" si="12"/>
        <v>DOUGLAS</v>
      </c>
      <c r="P30" s="35" t="str">
        <f t="shared" si="12"/>
        <v>FAYETTE</v>
      </c>
      <c r="Q30" s="35" t="str">
        <f t="shared" si="12"/>
        <v>CLAY</v>
      </c>
      <c r="R30" s="35" t="str">
        <f t="shared" si="12"/>
        <v>DICKINSON</v>
      </c>
      <c r="S30" s="35" t="str">
        <f t="shared" si="12"/>
        <v>CARROLL</v>
      </c>
      <c r="T30" s="35" t="str">
        <f t="shared" si="12"/>
        <v>FRANKLIN PARISH</v>
      </c>
      <c r="U30" s="35" t="str">
        <f t="shared" si="12"/>
        <v/>
      </c>
      <c r="V30" s="35" t="str">
        <f t="shared" ref="V30:AE39" si="13">IFERROR(VLOOKUP($B$3&amp;"_"&amp;V$8&amp;$A30,LookUpTable_CountyName_AllYears,3,FALSE),"")</f>
        <v>WASHINGTON</v>
      </c>
      <c r="W30" s="35" t="str">
        <f t="shared" si="13"/>
        <v/>
      </c>
      <c r="X30" s="35" t="str">
        <f t="shared" si="13"/>
        <v>DELTA</v>
      </c>
      <c r="Y30" s="35" t="str">
        <f t="shared" si="13"/>
        <v>DOUGLAS</v>
      </c>
      <c r="Z30" s="35" t="str">
        <f t="shared" si="13"/>
        <v>GREENE</v>
      </c>
      <c r="AA30" s="35" t="str">
        <f t="shared" si="13"/>
        <v>CHARITON</v>
      </c>
      <c r="AB30" s="35" t="str">
        <f t="shared" si="13"/>
        <v>HILL</v>
      </c>
      <c r="AC30" s="35" t="str">
        <f t="shared" si="13"/>
        <v>CUSTER</v>
      </c>
      <c r="AD30" s="35" t="str">
        <f t="shared" si="13"/>
        <v/>
      </c>
      <c r="AE30" s="35" t="str">
        <f t="shared" si="13"/>
        <v/>
      </c>
      <c r="AF30" s="35" t="str">
        <f t="shared" ref="AF30:AO39" si="14">IFERROR(VLOOKUP($B$3&amp;"_"&amp;AF$8&amp;$A30,LookUpTable_CountyName_AllYears,3,FALSE),"")</f>
        <v>WARREN</v>
      </c>
      <c r="AG30" s="35" t="str">
        <f t="shared" si="14"/>
        <v>QUAY</v>
      </c>
      <c r="AH30" s="35" t="str">
        <f t="shared" si="14"/>
        <v>HAMILTON</v>
      </c>
      <c r="AI30" s="35" t="str">
        <f t="shared" si="14"/>
        <v>CHOWAN</v>
      </c>
      <c r="AJ30" s="35" t="str">
        <f t="shared" si="14"/>
        <v>HETTINGER</v>
      </c>
      <c r="AK30" s="35" t="str">
        <f t="shared" si="14"/>
        <v>DELAWARE</v>
      </c>
      <c r="AL30" s="35" t="str">
        <f t="shared" si="14"/>
        <v>DELAWARE</v>
      </c>
      <c r="AM30" s="35" t="str">
        <f t="shared" si="14"/>
        <v>LINCOLN</v>
      </c>
      <c r="AN30" s="35" t="str">
        <f t="shared" si="14"/>
        <v>CUMBERLAND</v>
      </c>
      <c r="AO30" s="35" t="str">
        <f t="shared" si="14"/>
        <v/>
      </c>
      <c r="AP30" s="35" t="str">
        <f t="shared" ref="AP30:AZ39" si="15">IFERROR(VLOOKUP($B$3&amp;"_"&amp;AP$8&amp;$A30,LookUpTable_CountyName_AllYears,3,FALSE),"")</f>
        <v>FLORENCE</v>
      </c>
      <c r="AQ30" s="35" t="str">
        <f t="shared" si="15"/>
        <v>DOUGLAS</v>
      </c>
      <c r="AR30" s="35" t="str">
        <f t="shared" si="15"/>
        <v>DEKALB</v>
      </c>
      <c r="AS30" s="35" t="str">
        <f t="shared" si="15"/>
        <v>BRAZOS</v>
      </c>
      <c r="AT30" s="35" t="str">
        <f t="shared" si="15"/>
        <v>SEVIER</v>
      </c>
      <c r="AU30" s="35" t="str">
        <f t="shared" si="15"/>
        <v/>
      </c>
      <c r="AV30" s="35" t="str">
        <f t="shared" si="15"/>
        <v>CHESTERFIELD</v>
      </c>
      <c r="AW30" s="35" t="str">
        <f t="shared" si="15"/>
        <v>LEWIS</v>
      </c>
      <c r="AX30" s="35" t="str">
        <f t="shared" si="15"/>
        <v>LEWIS</v>
      </c>
      <c r="AY30" s="35" t="str">
        <f t="shared" si="15"/>
        <v>FOREST</v>
      </c>
      <c r="AZ30" s="35" t="str">
        <f t="shared" si="15"/>
        <v>UINTA</v>
      </c>
    </row>
    <row r="31" spans="1:52" x14ac:dyDescent="0.2">
      <c r="A31" s="39">
        <v>22</v>
      </c>
      <c r="B31" s="35" t="str">
        <f t="shared" si="11"/>
        <v>CULLMAN</v>
      </c>
      <c r="C31" s="35" t="str">
        <f t="shared" si="11"/>
        <v>PRINCE OF WALES-HYDER CENSUS AREA</v>
      </c>
      <c r="D31" s="35" t="str">
        <f t="shared" si="11"/>
        <v/>
      </c>
      <c r="E31" s="35" t="str">
        <f t="shared" si="11"/>
        <v>DREW</v>
      </c>
      <c r="F31" s="35" t="str">
        <f t="shared" si="11"/>
        <v>MARIPOSA</v>
      </c>
      <c r="G31" s="35" t="str">
        <f t="shared" si="11"/>
        <v>EL PASO</v>
      </c>
      <c r="H31" s="35" t="str">
        <f t="shared" si="11"/>
        <v/>
      </c>
      <c r="I31" s="35" t="str">
        <f t="shared" si="11"/>
        <v/>
      </c>
      <c r="J31" s="35" t="str">
        <f t="shared" si="11"/>
        <v/>
      </c>
      <c r="K31" s="35" t="str">
        <f t="shared" si="11"/>
        <v>GULF</v>
      </c>
      <c r="L31" s="35" t="str">
        <f t="shared" si="12"/>
        <v>CARROLL</v>
      </c>
      <c r="M31" s="35" t="str">
        <f t="shared" si="12"/>
        <v/>
      </c>
      <c r="N31" s="35" t="str">
        <f t="shared" si="12"/>
        <v>FREMONT</v>
      </c>
      <c r="O31" s="35" t="str">
        <f t="shared" si="12"/>
        <v>DUPAGE</v>
      </c>
      <c r="P31" s="35" t="str">
        <f t="shared" si="12"/>
        <v>FLOYD</v>
      </c>
      <c r="Q31" s="35" t="str">
        <f t="shared" si="12"/>
        <v>CLAYTON</v>
      </c>
      <c r="R31" s="35" t="str">
        <f t="shared" si="12"/>
        <v>DONIPHAN</v>
      </c>
      <c r="S31" s="35" t="str">
        <f t="shared" si="12"/>
        <v>CARTER</v>
      </c>
      <c r="T31" s="35" t="str">
        <f t="shared" si="12"/>
        <v>GRANT PARISH</v>
      </c>
      <c r="U31" s="35" t="str">
        <f t="shared" si="12"/>
        <v/>
      </c>
      <c r="V31" s="35" t="str">
        <f t="shared" si="13"/>
        <v>WICOMICO</v>
      </c>
      <c r="W31" s="35" t="str">
        <f t="shared" si="13"/>
        <v/>
      </c>
      <c r="X31" s="35" t="str">
        <f t="shared" si="13"/>
        <v>DICKINSON</v>
      </c>
      <c r="Y31" s="35" t="str">
        <f t="shared" si="13"/>
        <v>FARIBAULT</v>
      </c>
      <c r="Z31" s="35" t="str">
        <f t="shared" si="13"/>
        <v>GRENADA</v>
      </c>
      <c r="AA31" s="35" t="str">
        <f t="shared" si="13"/>
        <v>CHRISTIAN</v>
      </c>
      <c r="AB31" s="35" t="str">
        <f t="shared" si="13"/>
        <v>JEFFERSON</v>
      </c>
      <c r="AC31" s="35" t="str">
        <f t="shared" si="13"/>
        <v>DAKOTA</v>
      </c>
      <c r="AD31" s="35" t="str">
        <f t="shared" si="13"/>
        <v/>
      </c>
      <c r="AE31" s="35" t="str">
        <f t="shared" si="13"/>
        <v/>
      </c>
      <c r="AF31" s="35" t="str">
        <f t="shared" si="14"/>
        <v/>
      </c>
      <c r="AG31" s="35" t="str">
        <f t="shared" si="14"/>
        <v>RIO ARRIBA</v>
      </c>
      <c r="AH31" s="35" t="str">
        <f t="shared" si="14"/>
        <v>HERKIMER</v>
      </c>
      <c r="AI31" s="35" t="str">
        <f t="shared" si="14"/>
        <v>CLAY</v>
      </c>
      <c r="AJ31" s="35" t="str">
        <f t="shared" si="14"/>
        <v>KIDDER</v>
      </c>
      <c r="AK31" s="35" t="str">
        <f t="shared" si="14"/>
        <v>ERIE</v>
      </c>
      <c r="AL31" s="35" t="str">
        <f t="shared" si="14"/>
        <v>DEWEY</v>
      </c>
      <c r="AM31" s="35" t="str">
        <f t="shared" si="14"/>
        <v>LINN</v>
      </c>
      <c r="AN31" s="35" t="str">
        <f t="shared" si="14"/>
        <v>DAUPHIN</v>
      </c>
      <c r="AO31" s="35" t="str">
        <f t="shared" si="14"/>
        <v/>
      </c>
      <c r="AP31" s="35" t="str">
        <f t="shared" si="15"/>
        <v>GEORGETOWN</v>
      </c>
      <c r="AQ31" s="35" t="str">
        <f t="shared" si="15"/>
        <v>EDMUNDS</v>
      </c>
      <c r="AR31" s="35" t="str">
        <f t="shared" si="15"/>
        <v>DICKSON</v>
      </c>
      <c r="AS31" s="35" t="str">
        <f t="shared" si="15"/>
        <v>BREWSTER</v>
      </c>
      <c r="AT31" s="35" t="str">
        <f t="shared" si="15"/>
        <v>SUMMIT</v>
      </c>
      <c r="AU31" s="35" t="str">
        <f t="shared" si="15"/>
        <v/>
      </c>
      <c r="AV31" s="35" t="str">
        <f t="shared" si="15"/>
        <v>CLARKE</v>
      </c>
      <c r="AW31" s="35" t="str">
        <f t="shared" si="15"/>
        <v>LINCOLN</v>
      </c>
      <c r="AX31" s="35" t="str">
        <f t="shared" si="15"/>
        <v>LINCOLN</v>
      </c>
      <c r="AY31" s="35" t="str">
        <f t="shared" si="15"/>
        <v>GRANT</v>
      </c>
      <c r="AZ31" s="35" t="str">
        <f t="shared" si="15"/>
        <v>WASHAKIE</v>
      </c>
    </row>
    <row r="32" spans="1:52" x14ac:dyDescent="0.2">
      <c r="A32" s="39">
        <v>23</v>
      </c>
      <c r="B32" s="35" t="str">
        <f t="shared" si="11"/>
        <v>DALE</v>
      </c>
      <c r="C32" s="35" t="str">
        <f t="shared" si="11"/>
        <v>SITKA CITY AND BOROUGH</v>
      </c>
      <c r="D32" s="35" t="str">
        <f t="shared" si="11"/>
        <v/>
      </c>
      <c r="E32" s="35" t="str">
        <f t="shared" si="11"/>
        <v>FAULKNER</v>
      </c>
      <c r="F32" s="35" t="str">
        <f t="shared" si="11"/>
        <v>MENDOCINO</v>
      </c>
      <c r="G32" s="35" t="str">
        <f t="shared" si="11"/>
        <v>FREMONT</v>
      </c>
      <c r="H32" s="35" t="str">
        <f t="shared" si="11"/>
        <v/>
      </c>
      <c r="I32" s="35" t="str">
        <f t="shared" si="11"/>
        <v/>
      </c>
      <c r="J32" s="35" t="str">
        <f t="shared" si="11"/>
        <v/>
      </c>
      <c r="K32" s="35" t="str">
        <f t="shared" si="11"/>
        <v>HAMILTON</v>
      </c>
      <c r="L32" s="35" t="str">
        <f t="shared" si="12"/>
        <v>CATOOSA</v>
      </c>
      <c r="M32" s="35" t="str">
        <f t="shared" si="12"/>
        <v/>
      </c>
      <c r="N32" s="35" t="str">
        <f t="shared" si="12"/>
        <v>GEM</v>
      </c>
      <c r="O32" s="35" t="str">
        <f t="shared" si="12"/>
        <v>EDGAR</v>
      </c>
      <c r="P32" s="35" t="str">
        <f t="shared" si="12"/>
        <v>FOUNTAIN</v>
      </c>
      <c r="Q32" s="35" t="str">
        <f t="shared" si="12"/>
        <v>CLINTON</v>
      </c>
      <c r="R32" s="35" t="str">
        <f t="shared" si="12"/>
        <v>DOUGLAS</v>
      </c>
      <c r="S32" s="35" t="str">
        <f t="shared" si="12"/>
        <v>CASEY</v>
      </c>
      <c r="T32" s="35" t="str">
        <f t="shared" si="12"/>
        <v>IBERIA PARISH</v>
      </c>
      <c r="U32" s="35" t="str">
        <f t="shared" si="12"/>
        <v/>
      </c>
      <c r="V32" s="35" t="str">
        <f t="shared" si="13"/>
        <v>WORCESTER</v>
      </c>
      <c r="W32" s="35" t="str">
        <f t="shared" si="13"/>
        <v/>
      </c>
      <c r="X32" s="35" t="str">
        <f t="shared" si="13"/>
        <v>EATON</v>
      </c>
      <c r="Y32" s="35" t="str">
        <f t="shared" si="13"/>
        <v>FILLMORE</v>
      </c>
      <c r="Z32" s="35" t="str">
        <f t="shared" si="13"/>
        <v>HANCOCK</v>
      </c>
      <c r="AA32" s="35" t="str">
        <f t="shared" si="13"/>
        <v>CLARK</v>
      </c>
      <c r="AB32" s="35" t="str">
        <f t="shared" si="13"/>
        <v>JUDITH BASIN</v>
      </c>
      <c r="AC32" s="35" t="str">
        <f t="shared" si="13"/>
        <v>DAWES</v>
      </c>
      <c r="AD32" s="35" t="str">
        <f t="shared" si="13"/>
        <v/>
      </c>
      <c r="AE32" s="35" t="str">
        <f t="shared" si="13"/>
        <v/>
      </c>
      <c r="AF32" s="35" t="str">
        <f t="shared" si="14"/>
        <v/>
      </c>
      <c r="AG32" s="35" t="str">
        <f t="shared" si="14"/>
        <v>ROOSEVELT</v>
      </c>
      <c r="AH32" s="35" t="str">
        <f t="shared" si="14"/>
        <v>JEFFERSON</v>
      </c>
      <c r="AI32" s="35" t="str">
        <f t="shared" si="14"/>
        <v>CLEVELAND</v>
      </c>
      <c r="AJ32" s="35" t="str">
        <f t="shared" si="14"/>
        <v>LAMOURE</v>
      </c>
      <c r="AK32" s="35" t="str">
        <f t="shared" si="14"/>
        <v>FAIRFIELD</v>
      </c>
      <c r="AL32" s="35" t="str">
        <f t="shared" si="14"/>
        <v>ELLIS</v>
      </c>
      <c r="AM32" s="35" t="str">
        <f t="shared" si="14"/>
        <v>MALHEUR</v>
      </c>
      <c r="AN32" s="35" t="str">
        <f t="shared" si="14"/>
        <v>DELAWARE</v>
      </c>
      <c r="AO32" s="35" t="str">
        <f t="shared" si="14"/>
        <v/>
      </c>
      <c r="AP32" s="35" t="str">
        <f t="shared" si="15"/>
        <v>GREENVILLE</v>
      </c>
      <c r="AQ32" s="35" t="str">
        <f t="shared" si="15"/>
        <v>FALL RIVER</v>
      </c>
      <c r="AR32" s="35" t="str">
        <f t="shared" si="15"/>
        <v>DYER</v>
      </c>
      <c r="AS32" s="35" t="str">
        <f t="shared" si="15"/>
        <v>BRISCOE</v>
      </c>
      <c r="AT32" s="35" t="str">
        <f t="shared" si="15"/>
        <v>TOOELE</v>
      </c>
      <c r="AU32" s="35" t="str">
        <f t="shared" si="15"/>
        <v/>
      </c>
      <c r="AV32" s="35" t="str">
        <f t="shared" si="15"/>
        <v>CRAIG</v>
      </c>
      <c r="AW32" s="35" t="str">
        <f t="shared" si="15"/>
        <v>MASON</v>
      </c>
      <c r="AX32" s="35" t="str">
        <f t="shared" si="15"/>
        <v>LOGAN</v>
      </c>
      <c r="AY32" s="35" t="str">
        <f t="shared" si="15"/>
        <v>GREEN</v>
      </c>
      <c r="AZ32" s="35" t="str">
        <f t="shared" si="15"/>
        <v>WESTON</v>
      </c>
    </row>
    <row r="33" spans="1:52" x14ac:dyDescent="0.2">
      <c r="A33" s="39">
        <v>24</v>
      </c>
      <c r="B33" s="35" t="str">
        <f t="shared" si="11"/>
        <v>DALLAS</v>
      </c>
      <c r="C33" s="35" t="str">
        <f t="shared" si="11"/>
        <v>SKAGWAY MUNICIPALITY</v>
      </c>
      <c r="D33" s="35" t="str">
        <f t="shared" si="11"/>
        <v/>
      </c>
      <c r="E33" s="35" t="str">
        <f t="shared" si="11"/>
        <v>FRANKLIN</v>
      </c>
      <c r="F33" s="35" t="str">
        <f t="shared" si="11"/>
        <v>MERCED</v>
      </c>
      <c r="G33" s="35" t="str">
        <f t="shared" si="11"/>
        <v>GARFIELD</v>
      </c>
      <c r="H33" s="35" t="str">
        <f t="shared" si="11"/>
        <v/>
      </c>
      <c r="I33" s="35" t="str">
        <f t="shared" si="11"/>
        <v/>
      </c>
      <c r="J33" s="35" t="str">
        <f t="shared" si="11"/>
        <v/>
      </c>
      <c r="K33" s="35" t="str">
        <f t="shared" si="11"/>
        <v>HARDEE</v>
      </c>
      <c r="L33" s="35" t="str">
        <f t="shared" si="12"/>
        <v>CHARLTON</v>
      </c>
      <c r="M33" s="35" t="str">
        <f t="shared" si="12"/>
        <v/>
      </c>
      <c r="N33" s="35" t="str">
        <f t="shared" si="12"/>
        <v>GOODING</v>
      </c>
      <c r="O33" s="35" t="str">
        <f t="shared" si="12"/>
        <v>EDWARDS</v>
      </c>
      <c r="P33" s="35" t="str">
        <f t="shared" si="12"/>
        <v>FRANKLIN</v>
      </c>
      <c r="Q33" s="35" t="str">
        <f t="shared" si="12"/>
        <v>CRAWFORD</v>
      </c>
      <c r="R33" s="35" t="str">
        <f t="shared" si="12"/>
        <v>EDWARDS</v>
      </c>
      <c r="S33" s="35" t="str">
        <f t="shared" si="12"/>
        <v>CHRISTIAN</v>
      </c>
      <c r="T33" s="35" t="str">
        <f t="shared" si="12"/>
        <v>IBERVILLE PARISH</v>
      </c>
      <c r="U33" s="35" t="str">
        <f t="shared" si="12"/>
        <v/>
      </c>
      <c r="V33" s="35" t="str">
        <f t="shared" si="13"/>
        <v>BALTIMORE CITY</v>
      </c>
      <c r="W33" s="35" t="str">
        <f t="shared" si="13"/>
        <v/>
      </c>
      <c r="X33" s="35" t="str">
        <f t="shared" si="13"/>
        <v>EMMET</v>
      </c>
      <c r="Y33" s="35" t="str">
        <f t="shared" si="13"/>
        <v>FREEBORN</v>
      </c>
      <c r="Z33" s="35" t="str">
        <f t="shared" si="13"/>
        <v>HARRISON</v>
      </c>
      <c r="AA33" s="35" t="str">
        <f t="shared" si="13"/>
        <v>CLAY</v>
      </c>
      <c r="AB33" s="35" t="str">
        <f t="shared" si="13"/>
        <v>LAKE</v>
      </c>
      <c r="AC33" s="35" t="str">
        <f t="shared" si="13"/>
        <v>DAWSON</v>
      </c>
      <c r="AD33" s="35" t="str">
        <f t="shared" si="13"/>
        <v/>
      </c>
      <c r="AE33" s="35" t="str">
        <f t="shared" si="13"/>
        <v/>
      </c>
      <c r="AF33" s="35" t="str">
        <f t="shared" si="14"/>
        <v/>
      </c>
      <c r="AG33" s="35" t="str">
        <f t="shared" si="14"/>
        <v>SANDOVAL</v>
      </c>
      <c r="AH33" s="35" t="str">
        <f t="shared" si="14"/>
        <v>KINGS</v>
      </c>
      <c r="AI33" s="35" t="str">
        <f t="shared" si="14"/>
        <v>COLUMBUS</v>
      </c>
      <c r="AJ33" s="35" t="str">
        <f t="shared" si="14"/>
        <v>LOGAN</v>
      </c>
      <c r="AK33" s="35" t="str">
        <f t="shared" si="14"/>
        <v>FAYETTE</v>
      </c>
      <c r="AL33" s="35" t="str">
        <f t="shared" si="14"/>
        <v>GARFIELD</v>
      </c>
      <c r="AM33" s="35" t="str">
        <f t="shared" si="14"/>
        <v>MARION</v>
      </c>
      <c r="AN33" s="35" t="str">
        <f t="shared" si="14"/>
        <v>ELK</v>
      </c>
      <c r="AO33" s="35" t="str">
        <f t="shared" si="14"/>
        <v/>
      </c>
      <c r="AP33" s="35" t="str">
        <f t="shared" si="15"/>
        <v>GREENWOOD</v>
      </c>
      <c r="AQ33" s="35" t="str">
        <f t="shared" si="15"/>
        <v>FAULK</v>
      </c>
      <c r="AR33" s="35" t="str">
        <f t="shared" si="15"/>
        <v>FAYETTE</v>
      </c>
      <c r="AS33" s="35" t="str">
        <f t="shared" si="15"/>
        <v>BROOKS</v>
      </c>
      <c r="AT33" s="35" t="str">
        <f t="shared" si="15"/>
        <v>UINTAH</v>
      </c>
      <c r="AU33" s="35" t="str">
        <f t="shared" si="15"/>
        <v/>
      </c>
      <c r="AV33" s="35" t="str">
        <f t="shared" si="15"/>
        <v>CULPEPER</v>
      </c>
      <c r="AW33" s="35" t="str">
        <f t="shared" si="15"/>
        <v>OKANOGAN</v>
      </c>
      <c r="AX33" s="35" t="str">
        <f t="shared" si="15"/>
        <v>MCDOWELL</v>
      </c>
      <c r="AY33" s="35" t="str">
        <f t="shared" si="15"/>
        <v>GREEN LAKE</v>
      </c>
      <c r="AZ33" s="35" t="str">
        <f t="shared" si="15"/>
        <v/>
      </c>
    </row>
    <row r="34" spans="1:52" x14ac:dyDescent="0.2">
      <c r="A34" s="39">
        <v>25</v>
      </c>
      <c r="B34" s="35" t="str">
        <f t="shared" si="11"/>
        <v>DEKALB</v>
      </c>
      <c r="C34" s="35" t="str">
        <f t="shared" si="11"/>
        <v>SOUTHEAST FAIRBANKS CENSUS AREA</v>
      </c>
      <c r="D34" s="35" t="str">
        <f t="shared" si="11"/>
        <v/>
      </c>
      <c r="E34" s="35" t="str">
        <f t="shared" si="11"/>
        <v>FULTON</v>
      </c>
      <c r="F34" s="35" t="str">
        <f t="shared" si="11"/>
        <v>MODOC</v>
      </c>
      <c r="G34" s="35" t="str">
        <f t="shared" si="11"/>
        <v>GILPIN</v>
      </c>
      <c r="H34" s="35" t="str">
        <f t="shared" si="11"/>
        <v/>
      </c>
      <c r="I34" s="35" t="str">
        <f t="shared" si="11"/>
        <v/>
      </c>
      <c r="J34" s="35" t="str">
        <f t="shared" si="11"/>
        <v/>
      </c>
      <c r="K34" s="35" t="str">
        <f t="shared" si="11"/>
        <v>HENDRY</v>
      </c>
      <c r="L34" s="35" t="str">
        <f t="shared" si="12"/>
        <v>CHATHAM</v>
      </c>
      <c r="M34" s="35" t="str">
        <f t="shared" si="12"/>
        <v/>
      </c>
      <c r="N34" s="35" t="str">
        <f t="shared" si="12"/>
        <v>IDAHO</v>
      </c>
      <c r="O34" s="35" t="str">
        <f t="shared" si="12"/>
        <v>EFFINGHAM</v>
      </c>
      <c r="P34" s="35" t="str">
        <f t="shared" si="12"/>
        <v>FULTON</v>
      </c>
      <c r="Q34" s="35" t="str">
        <f t="shared" si="12"/>
        <v>DALLAS</v>
      </c>
      <c r="R34" s="35" t="str">
        <f t="shared" si="12"/>
        <v>ELK</v>
      </c>
      <c r="S34" s="35" t="str">
        <f t="shared" si="12"/>
        <v>CLARK</v>
      </c>
      <c r="T34" s="35" t="str">
        <f t="shared" si="12"/>
        <v>JACKSON PARISH</v>
      </c>
      <c r="U34" s="35" t="str">
        <f t="shared" si="12"/>
        <v/>
      </c>
      <c r="V34" s="35" t="str">
        <f t="shared" si="13"/>
        <v/>
      </c>
      <c r="W34" s="35" t="str">
        <f t="shared" si="13"/>
        <v/>
      </c>
      <c r="X34" s="35" t="str">
        <f t="shared" si="13"/>
        <v>GENESEE</v>
      </c>
      <c r="Y34" s="35" t="str">
        <f t="shared" si="13"/>
        <v>GOODHUE</v>
      </c>
      <c r="Z34" s="35" t="str">
        <f t="shared" si="13"/>
        <v>HINDS</v>
      </c>
      <c r="AA34" s="35" t="str">
        <f t="shared" si="13"/>
        <v>CLINTON</v>
      </c>
      <c r="AB34" s="35" t="str">
        <f t="shared" si="13"/>
        <v>LEWIS AND CLARK</v>
      </c>
      <c r="AC34" s="35" t="str">
        <f t="shared" si="13"/>
        <v>DEUEL</v>
      </c>
      <c r="AD34" s="35" t="str">
        <f t="shared" si="13"/>
        <v/>
      </c>
      <c r="AE34" s="35" t="str">
        <f t="shared" si="13"/>
        <v/>
      </c>
      <c r="AF34" s="35" t="str">
        <f t="shared" si="14"/>
        <v/>
      </c>
      <c r="AG34" s="35" t="str">
        <f t="shared" si="14"/>
        <v>SAN JUAN</v>
      </c>
      <c r="AH34" s="35" t="str">
        <f t="shared" si="14"/>
        <v>LEWIS</v>
      </c>
      <c r="AI34" s="35" t="str">
        <f t="shared" si="14"/>
        <v>CRAVEN</v>
      </c>
      <c r="AJ34" s="35" t="str">
        <f t="shared" si="14"/>
        <v>MCHENRY</v>
      </c>
      <c r="AK34" s="35" t="str">
        <f t="shared" si="14"/>
        <v>FRANKLIN</v>
      </c>
      <c r="AL34" s="35" t="str">
        <f t="shared" si="14"/>
        <v>GARVIN</v>
      </c>
      <c r="AM34" s="35" t="str">
        <f t="shared" si="14"/>
        <v>MORROW</v>
      </c>
      <c r="AN34" s="35" t="str">
        <f t="shared" si="14"/>
        <v>ERIE</v>
      </c>
      <c r="AO34" s="35" t="str">
        <f t="shared" si="14"/>
        <v/>
      </c>
      <c r="AP34" s="35" t="str">
        <f t="shared" si="15"/>
        <v>HAMPTON</v>
      </c>
      <c r="AQ34" s="35" t="str">
        <f t="shared" si="15"/>
        <v>GRANT</v>
      </c>
      <c r="AR34" s="35" t="str">
        <f t="shared" si="15"/>
        <v>FENTRESS</v>
      </c>
      <c r="AS34" s="35" t="str">
        <f t="shared" si="15"/>
        <v>BROWN</v>
      </c>
      <c r="AT34" s="35" t="str">
        <f t="shared" si="15"/>
        <v>UTAH</v>
      </c>
      <c r="AU34" s="35" t="str">
        <f t="shared" si="15"/>
        <v/>
      </c>
      <c r="AV34" s="35" t="str">
        <f t="shared" si="15"/>
        <v>CUMBERLAND</v>
      </c>
      <c r="AW34" s="35" t="str">
        <f t="shared" si="15"/>
        <v>PACIFIC</v>
      </c>
      <c r="AX34" s="35" t="str">
        <f t="shared" si="15"/>
        <v>MARION</v>
      </c>
      <c r="AY34" s="35" t="str">
        <f t="shared" si="15"/>
        <v>IOWA</v>
      </c>
      <c r="AZ34" s="35" t="str">
        <f t="shared" si="15"/>
        <v/>
      </c>
    </row>
    <row r="35" spans="1:52" x14ac:dyDescent="0.2">
      <c r="A35" s="39">
        <v>26</v>
      </c>
      <c r="B35" s="35" t="str">
        <f t="shared" si="11"/>
        <v>ELMORE</v>
      </c>
      <c r="C35" s="35" t="str">
        <f t="shared" si="11"/>
        <v>VALDEZ-CORDOVA CENSUS AREA</v>
      </c>
      <c r="D35" s="35" t="str">
        <f t="shared" si="11"/>
        <v/>
      </c>
      <c r="E35" s="35" t="str">
        <f t="shared" si="11"/>
        <v>GARLAND</v>
      </c>
      <c r="F35" s="35" t="str">
        <f t="shared" si="11"/>
        <v>MONO</v>
      </c>
      <c r="G35" s="35" t="str">
        <f t="shared" si="11"/>
        <v>GRAND</v>
      </c>
      <c r="H35" s="35" t="str">
        <f t="shared" si="11"/>
        <v/>
      </c>
      <c r="I35" s="35" t="str">
        <f t="shared" si="11"/>
        <v/>
      </c>
      <c r="J35" s="35" t="str">
        <f t="shared" si="11"/>
        <v/>
      </c>
      <c r="K35" s="35" t="str">
        <f t="shared" si="11"/>
        <v>HERNANDO</v>
      </c>
      <c r="L35" s="35" t="str">
        <f t="shared" si="12"/>
        <v>CHATTAHOOCHEE</v>
      </c>
      <c r="M35" s="35" t="str">
        <f t="shared" si="12"/>
        <v/>
      </c>
      <c r="N35" s="35" t="str">
        <f t="shared" si="12"/>
        <v>JEFFERSON</v>
      </c>
      <c r="O35" s="35" t="str">
        <f t="shared" si="12"/>
        <v>FAYETTE</v>
      </c>
      <c r="P35" s="35" t="str">
        <f t="shared" si="12"/>
        <v>GIBSON</v>
      </c>
      <c r="Q35" s="35" t="str">
        <f t="shared" si="12"/>
        <v>DAVIS</v>
      </c>
      <c r="R35" s="35" t="str">
        <f t="shared" si="12"/>
        <v>ELLIS</v>
      </c>
      <c r="S35" s="35" t="str">
        <f t="shared" si="12"/>
        <v>CLAY</v>
      </c>
      <c r="T35" s="35" t="str">
        <f t="shared" si="12"/>
        <v>JEFFERSON PARISH</v>
      </c>
      <c r="U35" s="35" t="str">
        <f t="shared" si="12"/>
        <v/>
      </c>
      <c r="V35" s="35" t="str">
        <f t="shared" si="13"/>
        <v/>
      </c>
      <c r="W35" s="35" t="str">
        <f t="shared" si="13"/>
        <v/>
      </c>
      <c r="X35" s="35" t="str">
        <f t="shared" si="13"/>
        <v>GLADWIN</v>
      </c>
      <c r="Y35" s="35" t="str">
        <f t="shared" si="13"/>
        <v>GRANT</v>
      </c>
      <c r="Z35" s="35" t="str">
        <f t="shared" si="13"/>
        <v>HOLMES</v>
      </c>
      <c r="AA35" s="35" t="str">
        <f t="shared" si="13"/>
        <v>COLE</v>
      </c>
      <c r="AB35" s="35" t="str">
        <f t="shared" si="13"/>
        <v>LIBERTY</v>
      </c>
      <c r="AC35" s="35" t="str">
        <f t="shared" si="13"/>
        <v>DIXON</v>
      </c>
      <c r="AD35" s="35" t="str">
        <f t="shared" si="13"/>
        <v/>
      </c>
      <c r="AE35" s="35" t="str">
        <f t="shared" si="13"/>
        <v/>
      </c>
      <c r="AF35" s="35" t="str">
        <f t="shared" si="14"/>
        <v/>
      </c>
      <c r="AG35" s="35" t="str">
        <f t="shared" si="14"/>
        <v>SAN MIGUEL</v>
      </c>
      <c r="AH35" s="35" t="str">
        <f t="shared" si="14"/>
        <v>LIVINGSTON</v>
      </c>
      <c r="AI35" s="35" t="str">
        <f t="shared" si="14"/>
        <v>CUMBERLAND</v>
      </c>
      <c r="AJ35" s="35" t="str">
        <f t="shared" si="14"/>
        <v>MCINTOSH</v>
      </c>
      <c r="AK35" s="35" t="str">
        <f t="shared" si="14"/>
        <v>FULTON</v>
      </c>
      <c r="AL35" s="35" t="str">
        <f t="shared" si="14"/>
        <v>GRADY</v>
      </c>
      <c r="AM35" s="35" t="str">
        <f t="shared" si="14"/>
        <v>MULTNOMAH</v>
      </c>
      <c r="AN35" s="35" t="str">
        <f t="shared" si="14"/>
        <v>FAYETTE</v>
      </c>
      <c r="AO35" s="35" t="str">
        <f t="shared" si="14"/>
        <v/>
      </c>
      <c r="AP35" s="35" t="str">
        <f t="shared" si="15"/>
        <v>HORRY</v>
      </c>
      <c r="AQ35" s="35" t="str">
        <f t="shared" si="15"/>
        <v>GREGORY</v>
      </c>
      <c r="AR35" s="35" t="str">
        <f t="shared" si="15"/>
        <v>FRANKLIN</v>
      </c>
      <c r="AS35" s="35" t="str">
        <f t="shared" si="15"/>
        <v>BURLESON</v>
      </c>
      <c r="AT35" s="35" t="str">
        <f t="shared" si="15"/>
        <v>WASATCH</v>
      </c>
      <c r="AU35" s="35" t="str">
        <f t="shared" si="15"/>
        <v/>
      </c>
      <c r="AV35" s="35" t="str">
        <f t="shared" si="15"/>
        <v>DICKENSON</v>
      </c>
      <c r="AW35" s="35" t="str">
        <f t="shared" si="15"/>
        <v>PEND OREILLE</v>
      </c>
      <c r="AX35" s="35" t="str">
        <f t="shared" si="15"/>
        <v>MARSHALL</v>
      </c>
      <c r="AY35" s="35" t="str">
        <f t="shared" si="15"/>
        <v>IRON</v>
      </c>
      <c r="AZ35" s="35" t="str">
        <f t="shared" si="15"/>
        <v/>
      </c>
    </row>
    <row r="36" spans="1:52" x14ac:dyDescent="0.2">
      <c r="A36" s="39">
        <v>27</v>
      </c>
      <c r="B36" s="35" t="str">
        <f t="shared" si="11"/>
        <v>ESCAMBIA</v>
      </c>
      <c r="C36" s="35" t="str">
        <f t="shared" si="11"/>
        <v>WRANGELL CITY AND BOROUGH</v>
      </c>
      <c r="D36" s="35" t="str">
        <f t="shared" si="11"/>
        <v/>
      </c>
      <c r="E36" s="35" t="str">
        <f t="shared" si="11"/>
        <v>GRANT</v>
      </c>
      <c r="F36" s="35" t="str">
        <f t="shared" si="11"/>
        <v>MONTEREY</v>
      </c>
      <c r="G36" s="35" t="str">
        <f t="shared" si="11"/>
        <v>GUNNISON</v>
      </c>
      <c r="H36" s="35" t="str">
        <f t="shared" si="11"/>
        <v/>
      </c>
      <c r="I36" s="35" t="str">
        <f t="shared" si="11"/>
        <v/>
      </c>
      <c r="J36" s="35" t="str">
        <f t="shared" si="11"/>
        <v/>
      </c>
      <c r="K36" s="35" t="str">
        <f t="shared" si="11"/>
        <v>HIGHLANDS</v>
      </c>
      <c r="L36" s="35" t="str">
        <f t="shared" si="12"/>
        <v>CHATTOOGA</v>
      </c>
      <c r="M36" s="35" t="str">
        <f t="shared" si="12"/>
        <v/>
      </c>
      <c r="N36" s="35" t="str">
        <f t="shared" si="12"/>
        <v>JEROME</v>
      </c>
      <c r="O36" s="35" t="str">
        <f t="shared" si="12"/>
        <v>FORD</v>
      </c>
      <c r="P36" s="35" t="str">
        <f t="shared" si="12"/>
        <v>GRANT</v>
      </c>
      <c r="Q36" s="35" t="str">
        <f t="shared" si="12"/>
        <v>DECATUR</v>
      </c>
      <c r="R36" s="35" t="str">
        <f t="shared" si="12"/>
        <v>ELLSWORTH</v>
      </c>
      <c r="S36" s="35" t="str">
        <f t="shared" si="12"/>
        <v>CLINTON</v>
      </c>
      <c r="T36" s="35" t="str">
        <f t="shared" si="12"/>
        <v>JEFFERSON DAVIS PARISH</v>
      </c>
      <c r="U36" s="35" t="str">
        <f t="shared" si="12"/>
        <v/>
      </c>
      <c r="V36" s="35" t="str">
        <f t="shared" si="13"/>
        <v/>
      </c>
      <c r="W36" s="35" t="str">
        <f t="shared" si="13"/>
        <v/>
      </c>
      <c r="X36" s="35" t="str">
        <f t="shared" si="13"/>
        <v>GOGEBIC</v>
      </c>
      <c r="Y36" s="35" t="str">
        <f t="shared" si="13"/>
        <v>HENNEPIN</v>
      </c>
      <c r="Z36" s="35" t="str">
        <f t="shared" si="13"/>
        <v>HUMPHREYS</v>
      </c>
      <c r="AA36" s="35" t="str">
        <f t="shared" si="13"/>
        <v>COOPER</v>
      </c>
      <c r="AB36" s="35" t="str">
        <f t="shared" si="13"/>
        <v>LINCOLN</v>
      </c>
      <c r="AC36" s="35" t="str">
        <f t="shared" si="13"/>
        <v>DODGE</v>
      </c>
      <c r="AD36" s="35" t="str">
        <f t="shared" si="13"/>
        <v/>
      </c>
      <c r="AE36" s="35" t="str">
        <f t="shared" si="13"/>
        <v/>
      </c>
      <c r="AF36" s="35" t="str">
        <f t="shared" si="14"/>
        <v/>
      </c>
      <c r="AG36" s="35" t="str">
        <f t="shared" si="14"/>
        <v>SANTA FE</v>
      </c>
      <c r="AH36" s="35" t="str">
        <f t="shared" si="14"/>
        <v>MADISON</v>
      </c>
      <c r="AI36" s="35" t="str">
        <f t="shared" si="14"/>
        <v>CURRITUCK</v>
      </c>
      <c r="AJ36" s="35" t="str">
        <f t="shared" si="14"/>
        <v>MCKENZIE</v>
      </c>
      <c r="AK36" s="35" t="str">
        <f t="shared" si="14"/>
        <v>GALLIA</v>
      </c>
      <c r="AL36" s="35" t="str">
        <f t="shared" si="14"/>
        <v>GRANT</v>
      </c>
      <c r="AM36" s="35" t="str">
        <f t="shared" si="14"/>
        <v>POLK</v>
      </c>
      <c r="AN36" s="35" t="str">
        <f t="shared" si="14"/>
        <v>FOREST</v>
      </c>
      <c r="AO36" s="35" t="str">
        <f t="shared" si="14"/>
        <v/>
      </c>
      <c r="AP36" s="35" t="str">
        <f t="shared" si="15"/>
        <v>JASPER</v>
      </c>
      <c r="AQ36" s="35" t="str">
        <f t="shared" si="15"/>
        <v>HAAKON</v>
      </c>
      <c r="AR36" s="35" t="str">
        <f t="shared" si="15"/>
        <v>GIBSON</v>
      </c>
      <c r="AS36" s="35" t="str">
        <f t="shared" si="15"/>
        <v>BURNET</v>
      </c>
      <c r="AT36" s="35" t="str">
        <f t="shared" si="15"/>
        <v>WASHINGTON</v>
      </c>
      <c r="AU36" s="35" t="str">
        <f t="shared" si="15"/>
        <v/>
      </c>
      <c r="AV36" s="35" t="str">
        <f t="shared" si="15"/>
        <v>DINWIDDIE</v>
      </c>
      <c r="AW36" s="35" t="str">
        <f t="shared" si="15"/>
        <v>PIERCE</v>
      </c>
      <c r="AX36" s="35" t="str">
        <f t="shared" si="15"/>
        <v>MASON</v>
      </c>
      <c r="AY36" s="35" t="str">
        <f t="shared" si="15"/>
        <v>JACKSON</v>
      </c>
      <c r="AZ36" s="35" t="str">
        <f t="shared" si="15"/>
        <v/>
      </c>
    </row>
    <row r="37" spans="1:52" x14ac:dyDescent="0.2">
      <c r="A37" s="39">
        <v>28</v>
      </c>
      <c r="B37" s="35" t="str">
        <f t="shared" si="11"/>
        <v>ETOWAH</v>
      </c>
      <c r="C37" s="35" t="str">
        <f t="shared" si="11"/>
        <v>YAKUTAT CITY AND BOROUGH</v>
      </c>
      <c r="D37" s="35" t="str">
        <f t="shared" si="11"/>
        <v/>
      </c>
      <c r="E37" s="35" t="str">
        <f t="shared" si="11"/>
        <v>GREENE</v>
      </c>
      <c r="F37" s="35" t="str">
        <f t="shared" si="11"/>
        <v>NAPA</v>
      </c>
      <c r="G37" s="35" t="str">
        <f t="shared" si="11"/>
        <v>HINSDALE</v>
      </c>
      <c r="H37" s="35" t="str">
        <f t="shared" si="11"/>
        <v/>
      </c>
      <c r="I37" s="35" t="str">
        <f t="shared" si="11"/>
        <v/>
      </c>
      <c r="J37" s="35" t="str">
        <f t="shared" si="11"/>
        <v/>
      </c>
      <c r="K37" s="35" t="str">
        <f t="shared" si="11"/>
        <v>HILLSBOROUGH</v>
      </c>
      <c r="L37" s="35" t="str">
        <f t="shared" si="12"/>
        <v>CHEROKEE</v>
      </c>
      <c r="M37" s="35" t="str">
        <f t="shared" si="12"/>
        <v/>
      </c>
      <c r="N37" s="35" t="str">
        <f t="shared" si="12"/>
        <v>KOOTENAI</v>
      </c>
      <c r="O37" s="35" t="str">
        <f t="shared" si="12"/>
        <v>FRANKLIN</v>
      </c>
      <c r="P37" s="35" t="str">
        <f t="shared" si="12"/>
        <v>GREENE</v>
      </c>
      <c r="Q37" s="35" t="str">
        <f t="shared" si="12"/>
        <v>DELAWARE</v>
      </c>
      <c r="R37" s="35" t="str">
        <f t="shared" si="12"/>
        <v>FINNEY</v>
      </c>
      <c r="S37" s="35" t="str">
        <f t="shared" si="12"/>
        <v>CRITTENDEN</v>
      </c>
      <c r="T37" s="35" t="str">
        <f t="shared" si="12"/>
        <v>LAFAYETTE PARISH</v>
      </c>
      <c r="U37" s="35" t="str">
        <f t="shared" si="12"/>
        <v/>
      </c>
      <c r="V37" s="35" t="str">
        <f t="shared" si="13"/>
        <v/>
      </c>
      <c r="W37" s="35" t="str">
        <f t="shared" si="13"/>
        <v/>
      </c>
      <c r="X37" s="35" t="str">
        <f t="shared" si="13"/>
        <v>GRAND TRAVERSE</v>
      </c>
      <c r="Y37" s="35" t="str">
        <f t="shared" si="13"/>
        <v>HOUSTON</v>
      </c>
      <c r="Z37" s="35" t="str">
        <f t="shared" si="13"/>
        <v>ISSAQUENA</v>
      </c>
      <c r="AA37" s="35" t="str">
        <f t="shared" si="13"/>
        <v>CRAWFORD</v>
      </c>
      <c r="AB37" s="35" t="str">
        <f t="shared" si="13"/>
        <v>MCCONE</v>
      </c>
      <c r="AC37" s="35" t="str">
        <f t="shared" si="13"/>
        <v>DOUGLAS</v>
      </c>
      <c r="AD37" s="35" t="str">
        <f t="shared" si="13"/>
        <v/>
      </c>
      <c r="AE37" s="35" t="str">
        <f t="shared" si="13"/>
        <v/>
      </c>
      <c r="AF37" s="35" t="str">
        <f t="shared" si="14"/>
        <v/>
      </c>
      <c r="AG37" s="35" t="str">
        <f t="shared" si="14"/>
        <v>SIERRA</v>
      </c>
      <c r="AH37" s="35" t="str">
        <f t="shared" si="14"/>
        <v>MONROE</v>
      </c>
      <c r="AI37" s="35" t="str">
        <f t="shared" si="14"/>
        <v>DARE</v>
      </c>
      <c r="AJ37" s="35" t="str">
        <f t="shared" si="14"/>
        <v>MCLEAN</v>
      </c>
      <c r="AK37" s="35" t="str">
        <f t="shared" si="14"/>
        <v>GEAUGA</v>
      </c>
      <c r="AL37" s="35" t="str">
        <f t="shared" si="14"/>
        <v>GREER</v>
      </c>
      <c r="AM37" s="35" t="str">
        <f t="shared" si="14"/>
        <v>SHERMAN</v>
      </c>
      <c r="AN37" s="35" t="str">
        <f t="shared" si="14"/>
        <v>FRANKLIN</v>
      </c>
      <c r="AO37" s="35" t="str">
        <f t="shared" si="14"/>
        <v/>
      </c>
      <c r="AP37" s="35" t="str">
        <f t="shared" si="15"/>
        <v>KERSHAW</v>
      </c>
      <c r="AQ37" s="35" t="str">
        <f t="shared" si="15"/>
        <v>HAMLIN</v>
      </c>
      <c r="AR37" s="35" t="str">
        <f t="shared" si="15"/>
        <v>GILES</v>
      </c>
      <c r="AS37" s="35" t="str">
        <f t="shared" si="15"/>
        <v>CALDWELL</v>
      </c>
      <c r="AT37" s="35" t="str">
        <f t="shared" si="15"/>
        <v>WAYNE</v>
      </c>
      <c r="AU37" s="35" t="str">
        <f t="shared" si="15"/>
        <v/>
      </c>
      <c r="AV37" s="35" t="str">
        <f t="shared" si="15"/>
        <v>ESSEX</v>
      </c>
      <c r="AW37" s="35" t="str">
        <f t="shared" si="15"/>
        <v>SAN JUAN</v>
      </c>
      <c r="AX37" s="35" t="str">
        <f t="shared" si="15"/>
        <v>MERCER</v>
      </c>
      <c r="AY37" s="35" t="str">
        <f t="shared" si="15"/>
        <v>JEFFERSON</v>
      </c>
      <c r="AZ37" s="35" t="str">
        <f t="shared" si="15"/>
        <v/>
      </c>
    </row>
    <row r="38" spans="1:52" x14ac:dyDescent="0.2">
      <c r="A38" s="39">
        <v>29</v>
      </c>
      <c r="B38" s="35" t="str">
        <f t="shared" si="11"/>
        <v>FAYETTE</v>
      </c>
      <c r="C38" s="35" t="str">
        <f t="shared" si="11"/>
        <v>YUKON-KOYUKUK CENSUS AREA</v>
      </c>
      <c r="D38" s="35" t="str">
        <f t="shared" si="11"/>
        <v/>
      </c>
      <c r="E38" s="35" t="str">
        <f t="shared" si="11"/>
        <v>HEMPSTEAD</v>
      </c>
      <c r="F38" s="35" t="str">
        <f t="shared" si="11"/>
        <v>NEVADA</v>
      </c>
      <c r="G38" s="35" t="str">
        <f t="shared" si="11"/>
        <v>HUERFANO</v>
      </c>
      <c r="H38" s="35" t="str">
        <f t="shared" si="11"/>
        <v/>
      </c>
      <c r="I38" s="35" t="str">
        <f t="shared" si="11"/>
        <v/>
      </c>
      <c r="J38" s="35" t="str">
        <f t="shared" si="11"/>
        <v/>
      </c>
      <c r="K38" s="35" t="str">
        <f t="shared" si="11"/>
        <v>HOLMES</v>
      </c>
      <c r="L38" s="35" t="str">
        <f t="shared" si="12"/>
        <v>CLARKE</v>
      </c>
      <c r="M38" s="35" t="str">
        <f t="shared" si="12"/>
        <v/>
      </c>
      <c r="N38" s="35" t="str">
        <f t="shared" si="12"/>
        <v>LATAH</v>
      </c>
      <c r="O38" s="35" t="str">
        <f t="shared" si="12"/>
        <v>FULTON</v>
      </c>
      <c r="P38" s="35" t="str">
        <f t="shared" si="12"/>
        <v>HAMILTON</v>
      </c>
      <c r="Q38" s="35" t="str">
        <f t="shared" si="12"/>
        <v>DES MOINES</v>
      </c>
      <c r="R38" s="35" t="str">
        <f t="shared" si="12"/>
        <v>FORD</v>
      </c>
      <c r="S38" s="35" t="str">
        <f t="shared" si="12"/>
        <v>CUMBERLAND</v>
      </c>
      <c r="T38" s="35" t="str">
        <f t="shared" si="12"/>
        <v>LAFOURCHE PARISH</v>
      </c>
      <c r="U38" s="35" t="str">
        <f t="shared" si="12"/>
        <v/>
      </c>
      <c r="V38" s="35" t="str">
        <f t="shared" si="13"/>
        <v/>
      </c>
      <c r="W38" s="35" t="str">
        <f t="shared" si="13"/>
        <v/>
      </c>
      <c r="X38" s="35" t="str">
        <f t="shared" si="13"/>
        <v>GRATIOT</v>
      </c>
      <c r="Y38" s="35" t="str">
        <f t="shared" si="13"/>
        <v>HUBBARD</v>
      </c>
      <c r="Z38" s="35" t="str">
        <f t="shared" si="13"/>
        <v>ITAWAMBA</v>
      </c>
      <c r="AA38" s="35" t="str">
        <f t="shared" si="13"/>
        <v>DADE</v>
      </c>
      <c r="AB38" s="35" t="str">
        <f t="shared" si="13"/>
        <v>MADISON</v>
      </c>
      <c r="AC38" s="35" t="str">
        <f t="shared" si="13"/>
        <v>DUNDY</v>
      </c>
      <c r="AD38" s="35" t="str">
        <f t="shared" si="13"/>
        <v/>
      </c>
      <c r="AE38" s="35" t="str">
        <f t="shared" si="13"/>
        <v/>
      </c>
      <c r="AF38" s="35" t="str">
        <f t="shared" si="14"/>
        <v/>
      </c>
      <c r="AG38" s="35" t="str">
        <f t="shared" si="14"/>
        <v>SOCORRO</v>
      </c>
      <c r="AH38" s="35" t="str">
        <f t="shared" si="14"/>
        <v>MONTGOMERY</v>
      </c>
      <c r="AI38" s="35" t="str">
        <f t="shared" si="14"/>
        <v>DAVIDSON</v>
      </c>
      <c r="AJ38" s="35" t="str">
        <f t="shared" si="14"/>
        <v>MERCER</v>
      </c>
      <c r="AK38" s="35" t="str">
        <f t="shared" si="14"/>
        <v>GREENE</v>
      </c>
      <c r="AL38" s="35" t="str">
        <f t="shared" si="14"/>
        <v>HARMON</v>
      </c>
      <c r="AM38" s="35" t="str">
        <f t="shared" si="14"/>
        <v>TILLAMOOK</v>
      </c>
      <c r="AN38" s="35" t="str">
        <f t="shared" si="14"/>
        <v>FULTON</v>
      </c>
      <c r="AO38" s="35" t="str">
        <f t="shared" si="14"/>
        <v/>
      </c>
      <c r="AP38" s="35" t="str">
        <f t="shared" si="15"/>
        <v>LANCASTER</v>
      </c>
      <c r="AQ38" s="35" t="str">
        <f t="shared" si="15"/>
        <v>HAND</v>
      </c>
      <c r="AR38" s="35" t="str">
        <f t="shared" si="15"/>
        <v>GRAINGER</v>
      </c>
      <c r="AS38" s="35" t="str">
        <f t="shared" si="15"/>
        <v>CALHOUN</v>
      </c>
      <c r="AT38" s="35" t="str">
        <f t="shared" si="15"/>
        <v>WEBER</v>
      </c>
      <c r="AU38" s="35" t="str">
        <f t="shared" si="15"/>
        <v/>
      </c>
      <c r="AV38" s="35" t="str">
        <f t="shared" si="15"/>
        <v>FAIRFAX</v>
      </c>
      <c r="AW38" s="35" t="str">
        <f t="shared" si="15"/>
        <v>SKAGIT</v>
      </c>
      <c r="AX38" s="35" t="str">
        <f t="shared" si="15"/>
        <v>MINERAL</v>
      </c>
      <c r="AY38" s="35" t="str">
        <f t="shared" si="15"/>
        <v>JUNEAU</v>
      </c>
      <c r="AZ38" s="35" t="str">
        <f t="shared" si="15"/>
        <v/>
      </c>
    </row>
    <row r="39" spans="1:52" x14ac:dyDescent="0.2">
      <c r="A39" s="39">
        <v>30</v>
      </c>
      <c r="B39" s="35" t="str">
        <f t="shared" si="11"/>
        <v>FRANKLIN</v>
      </c>
      <c r="C39" s="35" t="str">
        <f t="shared" si="11"/>
        <v/>
      </c>
      <c r="D39" s="35" t="str">
        <f t="shared" si="11"/>
        <v/>
      </c>
      <c r="E39" s="35" t="str">
        <f t="shared" si="11"/>
        <v>HOT SPRING</v>
      </c>
      <c r="F39" s="35" t="str">
        <f t="shared" si="11"/>
        <v>ORANGE</v>
      </c>
      <c r="G39" s="35" t="str">
        <f t="shared" si="11"/>
        <v>JACKSON</v>
      </c>
      <c r="H39" s="35" t="str">
        <f t="shared" si="11"/>
        <v/>
      </c>
      <c r="I39" s="35" t="str">
        <f t="shared" si="11"/>
        <v/>
      </c>
      <c r="J39" s="35" t="str">
        <f t="shared" si="11"/>
        <v/>
      </c>
      <c r="K39" s="35" t="str">
        <f t="shared" si="11"/>
        <v>INDIAN RIVER</v>
      </c>
      <c r="L39" s="35" t="str">
        <f t="shared" si="12"/>
        <v>CLAY</v>
      </c>
      <c r="M39" s="35" t="str">
        <f t="shared" si="12"/>
        <v/>
      </c>
      <c r="N39" s="35" t="str">
        <f t="shared" si="12"/>
        <v>LEMHI</v>
      </c>
      <c r="O39" s="35" t="str">
        <f t="shared" si="12"/>
        <v>GALLATIN</v>
      </c>
      <c r="P39" s="35" t="str">
        <f t="shared" si="12"/>
        <v>HANCOCK</v>
      </c>
      <c r="Q39" s="35" t="str">
        <f t="shared" si="12"/>
        <v>DICKINSON</v>
      </c>
      <c r="R39" s="35" t="str">
        <f t="shared" si="12"/>
        <v>FRANKLIN</v>
      </c>
      <c r="S39" s="35" t="str">
        <f t="shared" si="12"/>
        <v>DAVIESS</v>
      </c>
      <c r="T39" s="35" t="str">
        <f t="shared" si="12"/>
        <v>LA SALLE PARISH</v>
      </c>
      <c r="U39" s="35" t="str">
        <f t="shared" si="12"/>
        <v/>
      </c>
      <c r="V39" s="35" t="str">
        <f t="shared" si="13"/>
        <v/>
      </c>
      <c r="W39" s="35" t="str">
        <f t="shared" si="13"/>
        <v/>
      </c>
      <c r="X39" s="35" t="str">
        <f t="shared" si="13"/>
        <v>HILLSDALE</v>
      </c>
      <c r="Y39" s="35" t="str">
        <f t="shared" si="13"/>
        <v>ISANTI</v>
      </c>
      <c r="Z39" s="35" t="str">
        <f t="shared" si="13"/>
        <v>JACKSON</v>
      </c>
      <c r="AA39" s="35" t="str">
        <f t="shared" si="13"/>
        <v>DALLAS</v>
      </c>
      <c r="AB39" s="35" t="str">
        <f t="shared" si="13"/>
        <v>MEAGHER</v>
      </c>
      <c r="AC39" s="35" t="str">
        <f t="shared" si="13"/>
        <v>FILLMORE</v>
      </c>
      <c r="AD39" s="35" t="str">
        <f t="shared" si="13"/>
        <v/>
      </c>
      <c r="AE39" s="35" t="str">
        <f t="shared" si="13"/>
        <v/>
      </c>
      <c r="AF39" s="35" t="str">
        <f t="shared" si="14"/>
        <v/>
      </c>
      <c r="AG39" s="35" t="str">
        <f t="shared" si="14"/>
        <v>TAOS</v>
      </c>
      <c r="AH39" s="35" t="str">
        <f t="shared" si="14"/>
        <v>NASSAU</v>
      </c>
      <c r="AI39" s="35" t="str">
        <f t="shared" si="14"/>
        <v>DAVIE</v>
      </c>
      <c r="AJ39" s="35" t="str">
        <f t="shared" si="14"/>
        <v>MORTON</v>
      </c>
      <c r="AK39" s="35" t="str">
        <f t="shared" si="14"/>
        <v>GUERNSEY</v>
      </c>
      <c r="AL39" s="35" t="str">
        <f t="shared" si="14"/>
        <v>HARPER</v>
      </c>
      <c r="AM39" s="35" t="str">
        <f t="shared" si="14"/>
        <v>UMATILLA</v>
      </c>
      <c r="AN39" s="35" t="str">
        <f t="shared" si="14"/>
        <v>GREENE</v>
      </c>
      <c r="AO39" s="35" t="str">
        <f t="shared" si="14"/>
        <v/>
      </c>
      <c r="AP39" s="35" t="str">
        <f t="shared" si="15"/>
        <v>LAURENS</v>
      </c>
      <c r="AQ39" s="35" t="str">
        <f t="shared" si="15"/>
        <v>HANSON</v>
      </c>
      <c r="AR39" s="35" t="str">
        <f t="shared" si="15"/>
        <v>GREENE</v>
      </c>
      <c r="AS39" s="35" t="str">
        <f t="shared" si="15"/>
        <v>CALLAHAN</v>
      </c>
      <c r="AT39" s="35" t="str">
        <f t="shared" si="15"/>
        <v/>
      </c>
      <c r="AU39" s="35" t="str">
        <f t="shared" si="15"/>
        <v/>
      </c>
      <c r="AV39" s="35" t="str">
        <f t="shared" si="15"/>
        <v>FAUQUIER</v>
      </c>
      <c r="AW39" s="35" t="str">
        <f t="shared" si="15"/>
        <v>SKAMANIA</v>
      </c>
      <c r="AX39" s="35" t="str">
        <f t="shared" si="15"/>
        <v>MINGO</v>
      </c>
      <c r="AY39" s="35" t="str">
        <f t="shared" si="15"/>
        <v>KENOSHA</v>
      </c>
      <c r="AZ39" s="35" t="str">
        <f t="shared" si="15"/>
        <v/>
      </c>
    </row>
    <row r="40" spans="1:52" x14ac:dyDescent="0.2">
      <c r="A40" s="39">
        <v>31</v>
      </c>
      <c r="B40" s="35" t="str">
        <f t="shared" ref="B40:K49" si="16">IFERROR(VLOOKUP($B$3&amp;"_"&amp;B$8&amp;$A40,LookUpTable_CountyName_AllYears,3,FALSE),"")</f>
        <v>GENEVA</v>
      </c>
      <c r="C40" s="35" t="str">
        <f t="shared" si="16"/>
        <v/>
      </c>
      <c r="D40" s="35" t="str">
        <f t="shared" si="16"/>
        <v/>
      </c>
      <c r="E40" s="35" t="str">
        <f t="shared" si="16"/>
        <v>HOWARD</v>
      </c>
      <c r="F40" s="35" t="str">
        <f t="shared" si="16"/>
        <v>PLACER</v>
      </c>
      <c r="G40" s="35" t="str">
        <f t="shared" si="16"/>
        <v>JEFFERSON</v>
      </c>
      <c r="H40" s="35" t="str">
        <f t="shared" si="16"/>
        <v/>
      </c>
      <c r="I40" s="35" t="str">
        <f t="shared" si="16"/>
        <v/>
      </c>
      <c r="J40" s="35" t="str">
        <f t="shared" si="16"/>
        <v/>
      </c>
      <c r="K40" s="35" t="str">
        <f t="shared" si="16"/>
        <v>JACKSON</v>
      </c>
      <c r="L40" s="35" t="str">
        <f t="shared" ref="L40:U49" si="17">IFERROR(VLOOKUP($B$3&amp;"_"&amp;L$8&amp;$A40,LookUpTable_CountyName_AllYears,3,FALSE),"")</f>
        <v>CLAYTON</v>
      </c>
      <c r="M40" s="35" t="str">
        <f t="shared" si="17"/>
        <v/>
      </c>
      <c r="N40" s="35" t="str">
        <f t="shared" si="17"/>
        <v>LEWIS</v>
      </c>
      <c r="O40" s="35" t="str">
        <f t="shared" si="17"/>
        <v>GREENE</v>
      </c>
      <c r="P40" s="35" t="str">
        <f t="shared" si="17"/>
        <v>HARRISON</v>
      </c>
      <c r="Q40" s="35" t="str">
        <f t="shared" si="17"/>
        <v>DUBUQUE</v>
      </c>
      <c r="R40" s="35" t="str">
        <f t="shared" si="17"/>
        <v>GEARY</v>
      </c>
      <c r="S40" s="35" t="str">
        <f t="shared" si="17"/>
        <v>EDMONSON</v>
      </c>
      <c r="T40" s="35" t="str">
        <f t="shared" si="17"/>
        <v>LINCOLN PARISH</v>
      </c>
      <c r="U40" s="35" t="str">
        <f t="shared" si="17"/>
        <v/>
      </c>
      <c r="V40" s="35" t="str">
        <f t="shared" ref="V40:AE49" si="18">IFERROR(VLOOKUP($B$3&amp;"_"&amp;V$8&amp;$A40,LookUpTable_CountyName_AllYears,3,FALSE),"")</f>
        <v/>
      </c>
      <c r="W40" s="35" t="str">
        <f t="shared" si="18"/>
        <v/>
      </c>
      <c r="X40" s="35" t="str">
        <f t="shared" si="18"/>
        <v>HOUGHTON</v>
      </c>
      <c r="Y40" s="35" t="str">
        <f t="shared" si="18"/>
        <v>ITASCA</v>
      </c>
      <c r="Z40" s="35" t="str">
        <f t="shared" si="18"/>
        <v>JASPER</v>
      </c>
      <c r="AA40" s="35" t="str">
        <f t="shared" si="18"/>
        <v>DAVIESS</v>
      </c>
      <c r="AB40" s="35" t="str">
        <f t="shared" si="18"/>
        <v>MINERAL</v>
      </c>
      <c r="AC40" s="35" t="str">
        <f t="shared" si="18"/>
        <v>FRANKLIN</v>
      </c>
      <c r="AD40" s="35" t="str">
        <f t="shared" si="18"/>
        <v/>
      </c>
      <c r="AE40" s="35" t="str">
        <f t="shared" si="18"/>
        <v/>
      </c>
      <c r="AF40" s="35" t="str">
        <f t="shared" ref="AF40:AO49" si="19">IFERROR(VLOOKUP($B$3&amp;"_"&amp;AF$8&amp;$A40,LookUpTable_CountyName_AllYears,3,FALSE),"")</f>
        <v/>
      </c>
      <c r="AG40" s="35" t="str">
        <f t="shared" si="19"/>
        <v>TORRANCE</v>
      </c>
      <c r="AH40" s="35" t="str">
        <f t="shared" si="19"/>
        <v>NEW YORK</v>
      </c>
      <c r="AI40" s="35" t="str">
        <f t="shared" si="19"/>
        <v>DUPLIN</v>
      </c>
      <c r="AJ40" s="35" t="str">
        <f t="shared" si="19"/>
        <v>MOUNTRAIL</v>
      </c>
      <c r="AK40" s="35" t="str">
        <f t="shared" si="19"/>
        <v>HAMILTON</v>
      </c>
      <c r="AL40" s="35" t="str">
        <f t="shared" si="19"/>
        <v>HASKELL</v>
      </c>
      <c r="AM40" s="35" t="str">
        <f t="shared" si="19"/>
        <v>UNION</v>
      </c>
      <c r="AN40" s="35" t="str">
        <f t="shared" si="19"/>
        <v>HUNTINGDON</v>
      </c>
      <c r="AO40" s="35" t="str">
        <f t="shared" si="19"/>
        <v/>
      </c>
      <c r="AP40" s="35" t="str">
        <f t="shared" ref="AP40:AZ49" si="20">IFERROR(VLOOKUP($B$3&amp;"_"&amp;AP$8&amp;$A40,LookUpTable_CountyName_AllYears,3,FALSE),"")</f>
        <v>LEE</v>
      </c>
      <c r="AQ40" s="35" t="str">
        <f t="shared" si="20"/>
        <v>HARDING</v>
      </c>
      <c r="AR40" s="35" t="str">
        <f t="shared" si="20"/>
        <v>GRUNDY</v>
      </c>
      <c r="AS40" s="35" t="str">
        <f t="shared" si="20"/>
        <v>CAMERON</v>
      </c>
      <c r="AT40" s="35" t="str">
        <f t="shared" si="20"/>
        <v/>
      </c>
      <c r="AU40" s="35" t="str">
        <f t="shared" si="20"/>
        <v/>
      </c>
      <c r="AV40" s="35" t="str">
        <f t="shared" si="20"/>
        <v>FLOYD</v>
      </c>
      <c r="AW40" s="35" t="str">
        <f t="shared" si="20"/>
        <v>SNOHOMISH</v>
      </c>
      <c r="AX40" s="35" t="str">
        <f t="shared" si="20"/>
        <v>MONONGALIA</v>
      </c>
      <c r="AY40" s="35" t="str">
        <f t="shared" si="20"/>
        <v>KEWAUNEE</v>
      </c>
      <c r="AZ40" s="35" t="str">
        <f t="shared" si="20"/>
        <v/>
      </c>
    </row>
    <row r="41" spans="1:52" x14ac:dyDescent="0.2">
      <c r="A41" s="39">
        <v>32</v>
      </c>
      <c r="B41" s="35" t="str">
        <f t="shared" si="16"/>
        <v>GREENE</v>
      </c>
      <c r="C41" s="35" t="str">
        <f t="shared" si="16"/>
        <v/>
      </c>
      <c r="D41" s="35" t="str">
        <f t="shared" si="16"/>
        <v/>
      </c>
      <c r="E41" s="35" t="str">
        <f t="shared" si="16"/>
        <v>INDEPENDENCE</v>
      </c>
      <c r="F41" s="35" t="str">
        <f t="shared" si="16"/>
        <v>PLUMAS</v>
      </c>
      <c r="G41" s="35" t="str">
        <f t="shared" si="16"/>
        <v>KIOWA</v>
      </c>
      <c r="H41" s="35" t="str">
        <f t="shared" si="16"/>
        <v/>
      </c>
      <c r="I41" s="35" t="str">
        <f t="shared" si="16"/>
        <v/>
      </c>
      <c r="J41" s="35" t="str">
        <f t="shared" si="16"/>
        <v/>
      </c>
      <c r="K41" s="35" t="str">
        <f t="shared" si="16"/>
        <v>JEFFERSON</v>
      </c>
      <c r="L41" s="35" t="str">
        <f t="shared" si="17"/>
        <v>CLINCH</v>
      </c>
      <c r="M41" s="35" t="str">
        <f t="shared" si="17"/>
        <v/>
      </c>
      <c r="N41" s="35" t="str">
        <f t="shared" si="17"/>
        <v>LINCOLN</v>
      </c>
      <c r="O41" s="35" t="str">
        <f t="shared" si="17"/>
        <v>GRUNDY</v>
      </c>
      <c r="P41" s="35" t="str">
        <f t="shared" si="17"/>
        <v>HENDRICKS</v>
      </c>
      <c r="Q41" s="35" t="str">
        <f t="shared" si="17"/>
        <v>EMMET</v>
      </c>
      <c r="R41" s="35" t="str">
        <f t="shared" si="17"/>
        <v>GOVE</v>
      </c>
      <c r="S41" s="35" t="str">
        <f t="shared" si="17"/>
        <v>ELLIOTT</v>
      </c>
      <c r="T41" s="35" t="str">
        <f t="shared" si="17"/>
        <v>LIVINGSTON PARISH</v>
      </c>
      <c r="U41" s="35" t="str">
        <f t="shared" si="17"/>
        <v/>
      </c>
      <c r="V41" s="35" t="str">
        <f t="shared" si="18"/>
        <v/>
      </c>
      <c r="W41" s="35" t="str">
        <f t="shared" si="18"/>
        <v/>
      </c>
      <c r="X41" s="35" t="str">
        <f t="shared" si="18"/>
        <v>HURON</v>
      </c>
      <c r="Y41" s="35" t="str">
        <f t="shared" si="18"/>
        <v>JACKSON</v>
      </c>
      <c r="Z41" s="35" t="str">
        <f t="shared" si="18"/>
        <v>JEFFERSON</v>
      </c>
      <c r="AA41" s="35" t="str">
        <f t="shared" si="18"/>
        <v>DEKALB</v>
      </c>
      <c r="AB41" s="35" t="str">
        <f t="shared" si="18"/>
        <v>MISSOULA</v>
      </c>
      <c r="AC41" s="35" t="str">
        <f t="shared" si="18"/>
        <v>FRONTIER</v>
      </c>
      <c r="AD41" s="35" t="str">
        <f t="shared" si="18"/>
        <v/>
      </c>
      <c r="AE41" s="35" t="str">
        <f t="shared" si="18"/>
        <v/>
      </c>
      <c r="AF41" s="35" t="str">
        <f t="shared" si="19"/>
        <v/>
      </c>
      <c r="AG41" s="35" t="str">
        <f t="shared" si="19"/>
        <v>UNION</v>
      </c>
      <c r="AH41" s="35" t="str">
        <f t="shared" si="19"/>
        <v>NIAGARA</v>
      </c>
      <c r="AI41" s="35" t="str">
        <f t="shared" si="19"/>
        <v>DURHAM</v>
      </c>
      <c r="AJ41" s="35" t="str">
        <f t="shared" si="19"/>
        <v>NELSON</v>
      </c>
      <c r="AK41" s="35" t="str">
        <f t="shared" si="19"/>
        <v>HANCOCK</v>
      </c>
      <c r="AL41" s="35" t="str">
        <f t="shared" si="19"/>
        <v>HUGHES</v>
      </c>
      <c r="AM41" s="35" t="str">
        <f t="shared" si="19"/>
        <v>WALLOWA</v>
      </c>
      <c r="AN41" s="35" t="str">
        <f t="shared" si="19"/>
        <v>INDIANA</v>
      </c>
      <c r="AO41" s="35" t="str">
        <f t="shared" si="19"/>
        <v/>
      </c>
      <c r="AP41" s="35" t="str">
        <f t="shared" si="20"/>
        <v>LEXINGTON</v>
      </c>
      <c r="AQ41" s="35" t="str">
        <f t="shared" si="20"/>
        <v>HUGHES</v>
      </c>
      <c r="AR41" s="35" t="str">
        <f t="shared" si="20"/>
        <v>HAMBLEN</v>
      </c>
      <c r="AS41" s="35" t="str">
        <f t="shared" si="20"/>
        <v>CAMP</v>
      </c>
      <c r="AT41" s="35" t="str">
        <f t="shared" si="20"/>
        <v/>
      </c>
      <c r="AU41" s="35" t="str">
        <f t="shared" si="20"/>
        <v/>
      </c>
      <c r="AV41" s="35" t="str">
        <f t="shared" si="20"/>
        <v>FLUVANNA</v>
      </c>
      <c r="AW41" s="35" t="str">
        <f t="shared" si="20"/>
        <v>SPOKANE</v>
      </c>
      <c r="AX41" s="35" t="str">
        <f t="shared" si="20"/>
        <v>MONROE</v>
      </c>
      <c r="AY41" s="35" t="str">
        <f t="shared" si="20"/>
        <v>LA CROSSE</v>
      </c>
      <c r="AZ41" s="35" t="str">
        <f t="shared" si="20"/>
        <v/>
      </c>
    </row>
    <row r="42" spans="1:52" x14ac:dyDescent="0.2">
      <c r="A42" s="39">
        <v>33</v>
      </c>
      <c r="B42" s="35" t="str">
        <f t="shared" si="16"/>
        <v>HALE</v>
      </c>
      <c r="C42" s="35" t="str">
        <f t="shared" si="16"/>
        <v/>
      </c>
      <c r="D42" s="35" t="str">
        <f t="shared" si="16"/>
        <v/>
      </c>
      <c r="E42" s="35" t="str">
        <f t="shared" si="16"/>
        <v>IZARD</v>
      </c>
      <c r="F42" s="35" t="str">
        <f t="shared" si="16"/>
        <v>RIVERSIDE</v>
      </c>
      <c r="G42" s="35" t="str">
        <f t="shared" si="16"/>
        <v>KIT CARSON</v>
      </c>
      <c r="H42" s="35" t="str">
        <f t="shared" si="16"/>
        <v/>
      </c>
      <c r="I42" s="35" t="str">
        <f t="shared" si="16"/>
        <v/>
      </c>
      <c r="J42" s="35" t="str">
        <f t="shared" si="16"/>
        <v/>
      </c>
      <c r="K42" s="35" t="str">
        <f t="shared" si="16"/>
        <v>LAFAYETTE</v>
      </c>
      <c r="L42" s="35" t="str">
        <f t="shared" si="17"/>
        <v>COBB</v>
      </c>
      <c r="M42" s="35" t="str">
        <f t="shared" si="17"/>
        <v/>
      </c>
      <c r="N42" s="35" t="str">
        <f t="shared" si="17"/>
        <v>MADISON</v>
      </c>
      <c r="O42" s="35" t="str">
        <f t="shared" si="17"/>
        <v>HAMILTON</v>
      </c>
      <c r="P42" s="35" t="str">
        <f t="shared" si="17"/>
        <v>HENRY</v>
      </c>
      <c r="Q42" s="35" t="str">
        <f t="shared" si="17"/>
        <v>FAYETTE</v>
      </c>
      <c r="R42" s="35" t="str">
        <f t="shared" si="17"/>
        <v>GRAHAM</v>
      </c>
      <c r="S42" s="35" t="str">
        <f t="shared" si="17"/>
        <v>ESTILL</v>
      </c>
      <c r="T42" s="35" t="str">
        <f t="shared" si="17"/>
        <v>MADISON PARISH</v>
      </c>
      <c r="U42" s="35" t="str">
        <f t="shared" si="17"/>
        <v/>
      </c>
      <c r="V42" s="35" t="str">
        <f t="shared" si="18"/>
        <v/>
      </c>
      <c r="W42" s="35" t="str">
        <f t="shared" si="18"/>
        <v/>
      </c>
      <c r="X42" s="35" t="str">
        <f t="shared" si="18"/>
        <v>INGHAM</v>
      </c>
      <c r="Y42" s="35" t="str">
        <f t="shared" si="18"/>
        <v>KANABEC</v>
      </c>
      <c r="Z42" s="35" t="str">
        <f t="shared" si="18"/>
        <v>JEFFERSON DAVIS</v>
      </c>
      <c r="AA42" s="35" t="str">
        <f t="shared" si="18"/>
        <v>DENT</v>
      </c>
      <c r="AB42" s="35" t="str">
        <f t="shared" si="18"/>
        <v>MUSSELSHELL</v>
      </c>
      <c r="AC42" s="35" t="str">
        <f t="shared" si="18"/>
        <v>FURNAS</v>
      </c>
      <c r="AD42" s="35" t="str">
        <f t="shared" si="18"/>
        <v/>
      </c>
      <c r="AE42" s="35" t="str">
        <f t="shared" si="18"/>
        <v/>
      </c>
      <c r="AF42" s="35" t="str">
        <f t="shared" si="19"/>
        <v/>
      </c>
      <c r="AG42" s="35" t="str">
        <f t="shared" si="19"/>
        <v>VALENCIA</v>
      </c>
      <c r="AH42" s="35" t="str">
        <f t="shared" si="19"/>
        <v>ONEIDA</v>
      </c>
      <c r="AI42" s="35" t="str">
        <f t="shared" si="19"/>
        <v>EDGECOMBE</v>
      </c>
      <c r="AJ42" s="35" t="str">
        <f t="shared" si="19"/>
        <v>OLIVER</v>
      </c>
      <c r="AK42" s="35" t="str">
        <f t="shared" si="19"/>
        <v>HARDIN</v>
      </c>
      <c r="AL42" s="35" t="str">
        <f t="shared" si="19"/>
        <v>JACKSON</v>
      </c>
      <c r="AM42" s="35" t="str">
        <f t="shared" si="19"/>
        <v>WASCO</v>
      </c>
      <c r="AN42" s="35" t="str">
        <f t="shared" si="19"/>
        <v>JEFFERSON</v>
      </c>
      <c r="AO42" s="35" t="str">
        <f t="shared" si="19"/>
        <v/>
      </c>
      <c r="AP42" s="35" t="str">
        <f t="shared" si="20"/>
        <v>MCCORMICK</v>
      </c>
      <c r="AQ42" s="35" t="str">
        <f t="shared" si="20"/>
        <v>HUTCHINSON</v>
      </c>
      <c r="AR42" s="35" t="str">
        <f t="shared" si="20"/>
        <v>HAMILTON</v>
      </c>
      <c r="AS42" s="35" t="str">
        <f t="shared" si="20"/>
        <v>CARSON</v>
      </c>
      <c r="AT42" s="35" t="str">
        <f t="shared" si="20"/>
        <v/>
      </c>
      <c r="AU42" s="35" t="str">
        <f t="shared" si="20"/>
        <v/>
      </c>
      <c r="AV42" s="35" t="str">
        <f t="shared" si="20"/>
        <v>FRANKLIN</v>
      </c>
      <c r="AW42" s="35" t="str">
        <f t="shared" si="20"/>
        <v>STEVENS</v>
      </c>
      <c r="AX42" s="35" t="str">
        <f t="shared" si="20"/>
        <v>MORGAN</v>
      </c>
      <c r="AY42" s="35" t="str">
        <f t="shared" si="20"/>
        <v>LAFAYETTE</v>
      </c>
      <c r="AZ42" s="35" t="str">
        <f t="shared" si="20"/>
        <v/>
      </c>
    </row>
    <row r="43" spans="1:52" x14ac:dyDescent="0.2">
      <c r="A43" s="39">
        <v>34</v>
      </c>
      <c r="B43" s="35" t="str">
        <f t="shared" si="16"/>
        <v>HENRY</v>
      </c>
      <c r="C43" s="35" t="str">
        <f t="shared" si="16"/>
        <v/>
      </c>
      <c r="D43" s="35" t="str">
        <f t="shared" si="16"/>
        <v/>
      </c>
      <c r="E43" s="35" t="str">
        <f t="shared" si="16"/>
        <v>JACKSON</v>
      </c>
      <c r="F43" s="35" t="str">
        <f t="shared" si="16"/>
        <v>SACRAMENTO</v>
      </c>
      <c r="G43" s="35" t="str">
        <f t="shared" si="16"/>
        <v>LAKE</v>
      </c>
      <c r="H43" s="35" t="str">
        <f t="shared" si="16"/>
        <v/>
      </c>
      <c r="I43" s="35" t="str">
        <f t="shared" si="16"/>
        <v/>
      </c>
      <c r="J43" s="35" t="str">
        <f t="shared" si="16"/>
        <v/>
      </c>
      <c r="K43" s="35" t="str">
        <f t="shared" si="16"/>
        <v>LAKE</v>
      </c>
      <c r="L43" s="35" t="str">
        <f t="shared" si="17"/>
        <v>COFFEE</v>
      </c>
      <c r="M43" s="35" t="str">
        <f t="shared" si="17"/>
        <v/>
      </c>
      <c r="N43" s="35" t="str">
        <f t="shared" si="17"/>
        <v>MINIDOKA</v>
      </c>
      <c r="O43" s="35" t="str">
        <f t="shared" si="17"/>
        <v>HANCOCK</v>
      </c>
      <c r="P43" s="35" t="str">
        <f t="shared" si="17"/>
        <v>HOWARD</v>
      </c>
      <c r="Q43" s="35" t="str">
        <f t="shared" si="17"/>
        <v>FLOYD</v>
      </c>
      <c r="R43" s="35" t="str">
        <f t="shared" si="17"/>
        <v>GRANT</v>
      </c>
      <c r="S43" s="35" t="str">
        <f t="shared" si="17"/>
        <v>FAYETTE</v>
      </c>
      <c r="T43" s="35" t="str">
        <f t="shared" si="17"/>
        <v>MOREHOUSE PARISH</v>
      </c>
      <c r="U43" s="35" t="str">
        <f t="shared" si="17"/>
        <v/>
      </c>
      <c r="V43" s="35" t="str">
        <f t="shared" si="18"/>
        <v/>
      </c>
      <c r="W43" s="35" t="str">
        <f t="shared" si="18"/>
        <v/>
      </c>
      <c r="X43" s="35" t="str">
        <f t="shared" si="18"/>
        <v>IONIA</v>
      </c>
      <c r="Y43" s="35" t="str">
        <f t="shared" si="18"/>
        <v>KANDIYOHI</v>
      </c>
      <c r="Z43" s="35" t="str">
        <f t="shared" si="18"/>
        <v>JONES</v>
      </c>
      <c r="AA43" s="35" t="str">
        <f t="shared" si="18"/>
        <v>DOUGLAS</v>
      </c>
      <c r="AB43" s="35" t="str">
        <f t="shared" si="18"/>
        <v>PARK</v>
      </c>
      <c r="AC43" s="35" t="str">
        <f t="shared" si="18"/>
        <v>GAGE</v>
      </c>
      <c r="AD43" s="35" t="str">
        <f t="shared" si="18"/>
        <v/>
      </c>
      <c r="AE43" s="35" t="str">
        <f t="shared" si="18"/>
        <v/>
      </c>
      <c r="AF43" s="35" t="str">
        <f t="shared" si="19"/>
        <v/>
      </c>
      <c r="AG43" s="35" t="str">
        <f t="shared" si="19"/>
        <v/>
      </c>
      <c r="AH43" s="35" t="str">
        <f t="shared" si="19"/>
        <v>ONONDAGA</v>
      </c>
      <c r="AI43" s="35" t="str">
        <f t="shared" si="19"/>
        <v>FORSYTH</v>
      </c>
      <c r="AJ43" s="35" t="str">
        <f t="shared" si="19"/>
        <v>PEMBINA</v>
      </c>
      <c r="AK43" s="35" t="str">
        <f t="shared" si="19"/>
        <v>HARRISON</v>
      </c>
      <c r="AL43" s="35" t="str">
        <f t="shared" si="19"/>
        <v>JEFFERSON</v>
      </c>
      <c r="AM43" s="35" t="str">
        <f t="shared" si="19"/>
        <v>WASHINGTON</v>
      </c>
      <c r="AN43" s="35" t="str">
        <f t="shared" si="19"/>
        <v>JUNIATA</v>
      </c>
      <c r="AO43" s="35" t="str">
        <f t="shared" si="19"/>
        <v/>
      </c>
      <c r="AP43" s="35" t="str">
        <f t="shared" si="20"/>
        <v>MARION</v>
      </c>
      <c r="AQ43" s="35" t="str">
        <f t="shared" si="20"/>
        <v>HYDE</v>
      </c>
      <c r="AR43" s="35" t="str">
        <f t="shared" si="20"/>
        <v>HANCOCK</v>
      </c>
      <c r="AS43" s="35" t="str">
        <f t="shared" si="20"/>
        <v>CASS</v>
      </c>
      <c r="AT43" s="35" t="str">
        <f t="shared" si="20"/>
        <v/>
      </c>
      <c r="AU43" s="35" t="str">
        <f t="shared" si="20"/>
        <v/>
      </c>
      <c r="AV43" s="35" t="str">
        <f t="shared" si="20"/>
        <v>FREDERICK</v>
      </c>
      <c r="AW43" s="35" t="str">
        <f t="shared" si="20"/>
        <v>THURSTON</v>
      </c>
      <c r="AX43" s="35" t="str">
        <f t="shared" si="20"/>
        <v>NICHOLAS</v>
      </c>
      <c r="AY43" s="35" t="str">
        <f t="shared" si="20"/>
        <v>LANGLADE</v>
      </c>
      <c r="AZ43" s="35" t="str">
        <f t="shared" si="20"/>
        <v/>
      </c>
    </row>
    <row r="44" spans="1:52" x14ac:dyDescent="0.2">
      <c r="A44" s="39">
        <v>35</v>
      </c>
      <c r="B44" s="35" t="str">
        <f t="shared" si="16"/>
        <v>HOUSTON</v>
      </c>
      <c r="C44" s="35" t="str">
        <f t="shared" si="16"/>
        <v/>
      </c>
      <c r="D44" s="35" t="str">
        <f t="shared" si="16"/>
        <v/>
      </c>
      <c r="E44" s="35" t="str">
        <f t="shared" si="16"/>
        <v>JEFFERSON</v>
      </c>
      <c r="F44" s="35" t="str">
        <f t="shared" si="16"/>
        <v>SAN BENITO</v>
      </c>
      <c r="G44" s="35" t="str">
        <f t="shared" si="16"/>
        <v>LA PLATA</v>
      </c>
      <c r="H44" s="35" t="str">
        <f t="shared" si="16"/>
        <v/>
      </c>
      <c r="I44" s="35" t="str">
        <f t="shared" si="16"/>
        <v/>
      </c>
      <c r="J44" s="35" t="str">
        <f t="shared" si="16"/>
        <v/>
      </c>
      <c r="K44" s="35" t="str">
        <f t="shared" si="16"/>
        <v>LEE</v>
      </c>
      <c r="L44" s="35" t="str">
        <f t="shared" si="17"/>
        <v>COLQUITT</v>
      </c>
      <c r="M44" s="35" t="str">
        <f t="shared" si="17"/>
        <v/>
      </c>
      <c r="N44" s="35" t="str">
        <f t="shared" si="17"/>
        <v>NEZ PERCE</v>
      </c>
      <c r="O44" s="35" t="str">
        <f t="shared" si="17"/>
        <v>HARDIN</v>
      </c>
      <c r="P44" s="35" t="str">
        <f t="shared" si="17"/>
        <v>HUNTINGTON</v>
      </c>
      <c r="Q44" s="35" t="str">
        <f t="shared" si="17"/>
        <v>FRANKLIN</v>
      </c>
      <c r="R44" s="35" t="str">
        <f t="shared" si="17"/>
        <v>GRAY</v>
      </c>
      <c r="S44" s="35" t="str">
        <f t="shared" si="17"/>
        <v>FLEMING</v>
      </c>
      <c r="T44" s="35" t="str">
        <f t="shared" si="17"/>
        <v>NATCHITOCHES PARISH</v>
      </c>
      <c r="U44" s="35" t="str">
        <f t="shared" si="17"/>
        <v/>
      </c>
      <c r="V44" s="35" t="str">
        <f t="shared" si="18"/>
        <v/>
      </c>
      <c r="W44" s="35" t="str">
        <f t="shared" si="18"/>
        <v/>
      </c>
      <c r="X44" s="35" t="str">
        <f t="shared" si="18"/>
        <v>IOSCO</v>
      </c>
      <c r="Y44" s="35" t="str">
        <f t="shared" si="18"/>
        <v>KITTSON</v>
      </c>
      <c r="Z44" s="35" t="str">
        <f t="shared" si="18"/>
        <v>KEMPER</v>
      </c>
      <c r="AA44" s="35" t="str">
        <f t="shared" si="18"/>
        <v>DUNKLIN</v>
      </c>
      <c r="AB44" s="35" t="str">
        <f t="shared" si="18"/>
        <v>PETROLEUM</v>
      </c>
      <c r="AC44" s="35" t="str">
        <f t="shared" si="18"/>
        <v>GARDEN</v>
      </c>
      <c r="AD44" s="35" t="str">
        <f t="shared" si="18"/>
        <v/>
      </c>
      <c r="AE44" s="35" t="str">
        <f t="shared" si="18"/>
        <v/>
      </c>
      <c r="AF44" s="35" t="str">
        <f t="shared" si="19"/>
        <v/>
      </c>
      <c r="AG44" s="35" t="str">
        <f t="shared" si="19"/>
        <v/>
      </c>
      <c r="AH44" s="35" t="str">
        <f t="shared" si="19"/>
        <v>ONTARIO</v>
      </c>
      <c r="AI44" s="35" t="str">
        <f t="shared" si="19"/>
        <v>FRANKLIN</v>
      </c>
      <c r="AJ44" s="35" t="str">
        <f t="shared" si="19"/>
        <v>PIERCE</v>
      </c>
      <c r="AK44" s="35" t="str">
        <f t="shared" si="19"/>
        <v>HENRY</v>
      </c>
      <c r="AL44" s="35" t="str">
        <f t="shared" si="19"/>
        <v>JOHNSTON</v>
      </c>
      <c r="AM44" s="35" t="str">
        <f t="shared" si="19"/>
        <v>WHEELER</v>
      </c>
      <c r="AN44" s="35" t="str">
        <f t="shared" si="19"/>
        <v>LACKAWANNA</v>
      </c>
      <c r="AO44" s="35" t="str">
        <f t="shared" si="19"/>
        <v/>
      </c>
      <c r="AP44" s="35" t="str">
        <f t="shared" si="20"/>
        <v>MARLBORO</v>
      </c>
      <c r="AQ44" s="35" t="str">
        <f t="shared" si="20"/>
        <v>JACKSON</v>
      </c>
      <c r="AR44" s="35" t="str">
        <f t="shared" si="20"/>
        <v>HARDEMAN</v>
      </c>
      <c r="AS44" s="35" t="str">
        <f t="shared" si="20"/>
        <v>CASTRO</v>
      </c>
      <c r="AT44" s="35" t="str">
        <f t="shared" si="20"/>
        <v/>
      </c>
      <c r="AU44" s="35" t="str">
        <f t="shared" si="20"/>
        <v/>
      </c>
      <c r="AV44" s="35" t="str">
        <f t="shared" si="20"/>
        <v>GILES</v>
      </c>
      <c r="AW44" s="35" t="str">
        <f t="shared" si="20"/>
        <v>WAHKIAKUM</v>
      </c>
      <c r="AX44" s="35" t="str">
        <f t="shared" si="20"/>
        <v>OHIO</v>
      </c>
      <c r="AY44" s="35" t="str">
        <f t="shared" si="20"/>
        <v>LINCOLN</v>
      </c>
      <c r="AZ44" s="35" t="str">
        <f t="shared" si="20"/>
        <v/>
      </c>
    </row>
    <row r="45" spans="1:52" x14ac:dyDescent="0.2">
      <c r="A45" s="39">
        <v>36</v>
      </c>
      <c r="B45" s="35" t="str">
        <f t="shared" si="16"/>
        <v>JACKSON</v>
      </c>
      <c r="C45" s="35" t="str">
        <f t="shared" si="16"/>
        <v/>
      </c>
      <c r="D45" s="35" t="str">
        <f t="shared" si="16"/>
        <v/>
      </c>
      <c r="E45" s="35" t="str">
        <f t="shared" si="16"/>
        <v>JOHNSON</v>
      </c>
      <c r="F45" s="35" t="str">
        <f t="shared" si="16"/>
        <v>SAN BERNARDINO</v>
      </c>
      <c r="G45" s="35" t="str">
        <f t="shared" si="16"/>
        <v>LARIMER</v>
      </c>
      <c r="H45" s="35" t="str">
        <f t="shared" si="16"/>
        <v/>
      </c>
      <c r="I45" s="35" t="str">
        <f t="shared" si="16"/>
        <v/>
      </c>
      <c r="J45" s="35" t="str">
        <f t="shared" si="16"/>
        <v/>
      </c>
      <c r="K45" s="35" t="str">
        <f t="shared" si="16"/>
        <v>LEON</v>
      </c>
      <c r="L45" s="35" t="str">
        <f t="shared" si="17"/>
        <v>COLUMBIA</v>
      </c>
      <c r="M45" s="35" t="str">
        <f t="shared" si="17"/>
        <v/>
      </c>
      <c r="N45" s="35" t="str">
        <f t="shared" si="17"/>
        <v>ONEIDA</v>
      </c>
      <c r="O45" s="35" t="str">
        <f t="shared" si="17"/>
        <v>HENDERSON</v>
      </c>
      <c r="P45" s="35" t="str">
        <f t="shared" si="17"/>
        <v>JACKSON</v>
      </c>
      <c r="Q45" s="35" t="str">
        <f t="shared" si="17"/>
        <v>FREMONT</v>
      </c>
      <c r="R45" s="35" t="str">
        <f t="shared" si="17"/>
        <v>GREELEY</v>
      </c>
      <c r="S45" s="35" t="str">
        <f t="shared" si="17"/>
        <v>FLOYD</v>
      </c>
      <c r="T45" s="35" t="str">
        <f t="shared" si="17"/>
        <v>ORLEANS PARISH</v>
      </c>
      <c r="U45" s="35" t="str">
        <f t="shared" si="17"/>
        <v/>
      </c>
      <c r="V45" s="35" t="str">
        <f t="shared" si="18"/>
        <v/>
      </c>
      <c r="W45" s="35" t="str">
        <f t="shared" si="18"/>
        <v/>
      </c>
      <c r="X45" s="35" t="str">
        <f t="shared" si="18"/>
        <v>IRON</v>
      </c>
      <c r="Y45" s="35" t="str">
        <f t="shared" si="18"/>
        <v>KOOCHICHING</v>
      </c>
      <c r="Z45" s="35" t="str">
        <f t="shared" si="18"/>
        <v>LAFAYETTE</v>
      </c>
      <c r="AA45" s="35" t="str">
        <f t="shared" si="18"/>
        <v>FRANKLIN</v>
      </c>
      <c r="AB45" s="35" t="str">
        <f t="shared" si="18"/>
        <v>PHILLIPS</v>
      </c>
      <c r="AC45" s="35" t="str">
        <f t="shared" si="18"/>
        <v>GARFIELD</v>
      </c>
      <c r="AD45" s="35" t="str">
        <f t="shared" si="18"/>
        <v/>
      </c>
      <c r="AE45" s="35" t="str">
        <f t="shared" si="18"/>
        <v/>
      </c>
      <c r="AF45" s="35" t="str">
        <f t="shared" si="19"/>
        <v/>
      </c>
      <c r="AG45" s="35" t="str">
        <f t="shared" si="19"/>
        <v/>
      </c>
      <c r="AH45" s="35" t="str">
        <f t="shared" si="19"/>
        <v>ORANGE</v>
      </c>
      <c r="AI45" s="35" t="str">
        <f t="shared" si="19"/>
        <v>GASTON</v>
      </c>
      <c r="AJ45" s="35" t="str">
        <f t="shared" si="19"/>
        <v>RAMSEY</v>
      </c>
      <c r="AK45" s="35" t="str">
        <f t="shared" si="19"/>
        <v>HIGHLAND</v>
      </c>
      <c r="AL45" s="35" t="str">
        <f t="shared" si="19"/>
        <v>KAY</v>
      </c>
      <c r="AM45" s="35" t="str">
        <f t="shared" si="19"/>
        <v>YAMHILL</v>
      </c>
      <c r="AN45" s="35" t="str">
        <f t="shared" si="19"/>
        <v>LANCASTER</v>
      </c>
      <c r="AO45" s="35" t="str">
        <f t="shared" si="19"/>
        <v/>
      </c>
      <c r="AP45" s="35" t="str">
        <f t="shared" si="20"/>
        <v>NEWBERRY</v>
      </c>
      <c r="AQ45" s="35" t="str">
        <f t="shared" si="20"/>
        <v>JERAULD</v>
      </c>
      <c r="AR45" s="35" t="str">
        <f t="shared" si="20"/>
        <v>HARDIN</v>
      </c>
      <c r="AS45" s="35" t="str">
        <f t="shared" si="20"/>
        <v>CHAMBERS</v>
      </c>
      <c r="AT45" s="35" t="str">
        <f t="shared" si="20"/>
        <v/>
      </c>
      <c r="AU45" s="35" t="str">
        <f t="shared" si="20"/>
        <v/>
      </c>
      <c r="AV45" s="35" t="str">
        <f t="shared" si="20"/>
        <v>GLOUCESTER</v>
      </c>
      <c r="AW45" s="35" t="str">
        <f t="shared" si="20"/>
        <v>WALLA WALLA</v>
      </c>
      <c r="AX45" s="35" t="str">
        <f t="shared" si="20"/>
        <v>PENDLETON</v>
      </c>
      <c r="AY45" s="35" t="str">
        <f t="shared" si="20"/>
        <v>MANITOWOC</v>
      </c>
      <c r="AZ45" s="35" t="str">
        <f t="shared" si="20"/>
        <v/>
      </c>
    </row>
    <row r="46" spans="1:52" x14ac:dyDescent="0.2">
      <c r="A46" s="39">
        <v>37</v>
      </c>
      <c r="B46" s="35" t="str">
        <f t="shared" si="16"/>
        <v>JEFFERSON</v>
      </c>
      <c r="C46" s="35" t="str">
        <f t="shared" si="16"/>
        <v/>
      </c>
      <c r="D46" s="35" t="str">
        <f t="shared" si="16"/>
        <v/>
      </c>
      <c r="E46" s="35" t="str">
        <f t="shared" si="16"/>
        <v>LAFAYETTE</v>
      </c>
      <c r="F46" s="35" t="str">
        <f t="shared" si="16"/>
        <v>SAN DIEGO</v>
      </c>
      <c r="G46" s="35" t="str">
        <f t="shared" si="16"/>
        <v>LAS ANIMAS</v>
      </c>
      <c r="H46" s="35" t="str">
        <f t="shared" si="16"/>
        <v/>
      </c>
      <c r="I46" s="35" t="str">
        <f t="shared" si="16"/>
        <v/>
      </c>
      <c r="J46" s="35" t="str">
        <f t="shared" si="16"/>
        <v/>
      </c>
      <c r="K46" s="35" t="str">
        <f t="shared" si="16"/>
        <v>LEVY</v>
      </c>
      <c r="L46" s="35" t="str">
        <f t="shared" si="17"/>
        <v>COOK</v>
      </c>
      <c r="M46" s="35" t="str">
        <f t="shared" si="17"/>
        <v/>
      </c>
      <c r="N46" s="35" t="str">
        <f t="shared" si="17"/>
        <v>OWYHEE</v>
      </c>
      <c r="O46" s="35" t="str">
        <f t="shared" si="17"/>
        <v>HENRY</v>
      </c>
      <c r="P46" s="35" t="str">
        <f t="shared" si="17"/>
        <v>JASPER</v>
      </c>
      <c r="Q46" s="35" t="str">
        <f t="shared" si="17"/>
        <v>GREENE</v>
      </c>
      <c r="R46" s="35" t="str">
        <f t="shared" si="17"/>
        <v>GREENWOOD</v>
      </c>
      <c r="S46" s="35" t="str">
        <f t="shared" si="17"/>
        <v>FRANKLIN</v>
      </c>
      <c r="T46" s="35" t="str">
        <f t="shared" si="17"/>
        <v>OUACHITA PARISH</v>
      </c>
      <c r="U46" s="35" t="str">
        <f t="shared" si="17"/>
        <v/>
      </c>
      <c r="V46" s="35" t="str">
        <f t="shared" si="18"/>
        <v/>
      </c>
      <c r="W46" s="35" t="str">
        <f t="shared" si="18"/>
        <v/>
      </c>
      <c r="X46" s="35" t="str">
        <f t="shared" si="18"/>
        <v>ISABELLA</v>
      </c>
      <c r="Y46" s="35" t="str">
        <f t="shared" si="18"/>
        <v>LAC QUI PARLE</v>
      </c>
      <c r="Z46" s="35" t="str">
        <f t="shared" si="18"/>
        <v>LAMAR</v>
      </c>
      <c r="AA46" s="35" t="str">
        <f t="shared" si="18"/>
        <v>GASCONADE</v>
      </c>
      <c r="AB46" s="35" t="str">
        <f t="shared" si="18"/>
        <v>PONDERA</v>
      </c>
      <c r="AC46" s="35" t="str">
        <f t="shared" si="18"/>
        <v>GOSPER</v>
      </c>
      <c r="AD46" s="35" t="str">
        <f t="shared" si="18"/>
        <v/>
      </c>
      <c r="AE46" s="35" t="str">
        <f t="shared" si="18"/>
        <v/>
      </c>
      <c r="AF46" s="35" t="str">
        <f t="shared" si="19"/>
        <v/>
      </c>
      <c r="AG46" s="35" t="str">
        <f t="shared" si="19"/>
        <v/>
      </c>
      <c r="AH46" s="35" t="str">
        <f t="shared" si="19"/>
        <v>ORLEANS</v>
      </c>
      <c r="AI46" s="35" t="str">
        <f t="shared" si="19"/>
        <v>GATES</v>
      </c>
      <c r="AJ46" s="35" t="str">
        <f t="shared" si="19"/>
        <v>RANSOM</v>
      </c>
      <c r="AK46" s="35" t="str">
        <f t="shared" si="19"/>
        <v>HOCKING</v>
      </c>
      <c r="AL46" s="35" t="str">
        <f t="shared" si="19"/>
        <v>KINGFISHER</v>
      </c>
      <c r="AM46" s="35" t="str">
        <f t="shared" si="19"/>
        <v/>
      </c>
      <c r="AN46" s="35" t="str">
        <f t="shared" si="19"/>
        <v>LAWRENCE</v>
      </c>
      <c r="AO46" s="35" t="str">
        <f t="shared" si="19"/>
        <v/>
      </c>
      <c r="AP46" s="35" t="str">
        <f t="shared" si="20"/>
        <v>OCONEE</v>
      </c>
      <c r="AQ46" s="35" t="str">
        <f t="shared" si="20"/>
        <v>JONES</v>
      </c>
      <c r="AR46" s="35" t="str">
        <f t="shared" si="20"/>
        <v>HAWKINS</v>
      </c>
      <c r="AS46" s="35" t="str">
        <f t="shared" si="20"/>
        <v>CHEROKEE</v>
      </c>
      <c r="AT46" s="35" t="str">
        <f t="shared" si="20"/>
        <v/>
      </c>
      <c r="AU46" s="35" t="str">
        <f t="shared" si="20"/>
        <v/>
      </c>
      <c r="AV46" s="35" t="str">
        <f t="shared" si="20"/>
        <v>GOOCHLAND</v>
      </c>
      <c r="AW46" s="35" t="str">
        <f t="shared" si="20"/>
        <v>WHATCOM</v>
      </c>
      <c r="AX46" s="35" t="str">
        <f t="shared" si="20"/>
        <v>PLEASANTS</v>
      </c>
      <c r="AY46" s="35" t="str">
        <f t="shared" si="20"/>
        <v>MARATHON</v>
      </c>
      <c r="AZ46" s="35" t="str">
        <f t="shared" si="20"/>
        <v/>
      </c>
    </row>
    <row r="47" spans="1:52" x14ac:dyDescent="0.2">
      <c r="A47" s="39">
        <v>38</v>
      </c>
      <c r="B47" s="35" t="str">
        <f t="shared" si="16"/>
        <v>LAMAR</v>
      </c>
      <c r="C47" s="35" t="str">
        <f t="shared" si="16"/>
        <v/>
      </c>
      <c r="D47" s="35" t="str">
        <f t="shared" si="16"/>
        <v/>
      </c>
      <c r="E47" s="35" t="str">
        <f t="shared" si="16"/>
        <v>LAWRENCE</v>
      </c>
      <c r="F47" s="35" t="str">
        <f t="shared" si="16"/>
        <v>SAN FRANCISCO</v>
      </c>
      <c r="G47" s="35" t="str">
        <f t="shared" si="16"/>
        <v>LINCOLN</v>
      </c>
      <c r="H47" s="35" t="str">
        <f t="shared" si="16"/>
        <v/>
      </c>
      <c r="I47" s="35" t="str">
        <f t="shared" si="16"/>
        <v/>
      </c>
      <c r="J47" s="35" t="str">
        <f t="shared" si="16"/>
        <v/>
      </c>
      <c r="K47" s="35" t="str">
        <f t="shared" si="16"/>
        <v>LIBERTY</v>
      </c>
      <c r="L47" s="35" t="str">
        <f t="shared" si="17"/>
        <v>COWETA</v>
      </c>
      <c r="M47" s="35" t="str">
        <f t="shared" si="17"/>
        <v/>
      </c>
      <c r="N47" s="35" t="str">
        <f t="shared" si="17"/>
        <v>PAYETTE</v>
      </c>
      <c r="O47" s="35" t="str">
        <f t="shared" si="17"/>
        <v>IROQUOIS</v>
      </c>
      <c r="P47" s="35" t="str">
        <f t="shared" si="17"/>
        <v>JAY</v>
      </c>
      <c r="Q47" s="35" t="str">
        <f t="shared" si="17"/>
        <v>GRUNDY</v>
      </c>
      <c r="R47" s="35" t="str">
        <f t="shared" si="17"/>
        <v>HAMILTON</v>
      </c>
      <c r="S47" s="35" t="str">
        <f t="shared" si="17"/>
        <v>FULTON</v>
      </c>
      <c r="T47" s="35" t="str">
        <f t="shared" si="17"/>
        <v>PLAQUEMINES PARISH</v>
      </c>
      <c r="U47" s="35" t="str">
        <f t="shared" si="17"/>
        <v/>
      </c>
      <c r="V47" s="35" t="str">
        <f t="shared" si="18"/>
        <v/>
      </c>
      <c r="W47" s="35" t="str">
        <f t="shared" si="18"/>
        <v/>
      </c>
      <c r="X47" s="35" t="str">
        <f t="shared" si="18"/>
        <v>JACKSON</v>
      </c>
      <c r="Y47" s="35" t="str">
        <f t="shared" si="18"/>
        <v>LAKE</v>
      </c>
      <c r="Z47" s="35" t="str">
        <f t="shared" si="18"/>
        <v>LAUDERDALE</v>
      </c>
      <c r="AA47" s="35" t="str">
        <f t="shared" si="18"/>
        <v>GENTRY</v>
      </c>
      <c r="AB47" s="35" t="str">
        <f t="shared" si="18"/>
        <v>POWDER RIVER</v>
      </c>
      <c r="AC47" s="35" t="str">
        <f t="shared" si="18"/>
        <v>GRANT</v>
      </c>
      <c r="AD47" s="35" t="str">
        <f t="shared" si="18"/>
        <v/>
      </c>
      <c r="AE47" s="35" t="str">
        <f t="shared" si="18"/>
        <v/>
      </c>
      <c r="AF47" s="35" t="str">
        <f t="shared" si="19"/>
        <v/>
      </c>
      <c r="AG47" s="35" t="str">
        <f t="shared" si="19"/>
        <v/>
      </c>
      <c r="AH47" s="35" t="str">
        <f t="shared" si="19"/>
        <v>OSWEGO</v>
      </c>
      <c r="AI47" s="35" t="str">
        <f t="shared" si="19"/>
        <v>GRAHAM</v>
      </c>
      <c r="AJ47" s="35" t="str">
        <f t="shared" si="19"/>
        <v>RENVILLE</v>
      </c>
      <c r="AK47" s="35" t="str">
        <f t="shared" si="19"/>
        <v>HOLMES</v>
      </c>
      <c r="AL47" s="35" t="str">
        <f t="shared" si="19"/>
        <v>KIOWA</v>
      </c>
      <c r="AM47" s="35" t="str">
        <f t="shared" si="19"/>
        <v/>
      </c>
      <c r="AN47" s="35" t="str">
        <f t="shared" si="19"/>
        <v>LEBANON</v>
      </c>
      <c r="AO47" s="35" t="str">
        <f t="shared" si="19"/>
        <v/>
      </c>
      <c r="AP47" s="35" t="str">
        <f t="shared" si="20"/>
        <v>ORANGEBURG</v>
      </c>
      <c r="AQ47" s="35" t="str">
        <f t="shared" si="20"/>
        <v>KINGSBURY</v>
      </c>
      <c r="AR47" s="35" t="str">
        <f t="shared" si="20"/>
        <v>HAYWOOD</v>
      </c>
      <c r="AS47" s="35" t="str">
        <f t="shared" si="20"/>
        <v>CHILDRESS</v>
      </c>
      <c r="AT47" s="35" t="str">
        <f t="shared" si="20"/>
        <v/>
      </c>
      <c r="AU47" s="35" t="str">
        <f t="shared" si="20"/>
        <v/>
      </c>
      <c r="AV47" s="35" t="str">
        <f t="shared" si="20"/>
        <v>GRAYSON</v>
      </c>
      <c r="AW47" s="35" t="str">
        <f t="shared" si="20"/>
        <v>WHITMAN</v>
      </c>
      <c r="AX47" s="35" t="str">
        <f t="shared" si="20"/>
        <v>POCAHONTAS</v>
      </c>
      <c r="AY47" s="35" t="str">
        <f t="shared" si="20"/>
        <v>MARINETTE</v>
      </c>
      <c r="AZ47" s="35" t="str">
        <f t="shared" si="20"/>
        <v/>
      </c>
    </row>
    <row r="48" spans="1:52" x14ac:dyDescent="0.2">
      <c r="A48" s="39">
        <v>39</v>
      </c>
      <c r="B48" s="35" t="str">
        <f t="shared" si="16"/>
        <v>LAUDERDALE</v>
      </c>
      <c r="C48" s="35" t="str">
        <f t="shared" si="16"/>
        <v/>
      </c>
      <c r="D48" s="35" t="str">
        <f t="shared" si="16"/>
        <v/>
      </c>
      <c r="E48" s="35" t="str">
        <f t="shared" si="16"/>
        <v>LEE</v>
      </c>
      <c r="F48" s="35" t="str">
        <f t="shared" si="16"/>
        <v>SAN JOAQUIN</v>
      </c>
      <c r="G48" s="35" t="str">
        <f t="shared" si="16"/>
        <v>LOGAN</v>
      </c>
      <c r="H48" s="35" t="str">
        <f t="shared" si="16"/>
        <v/>
      </c>
      <c r="I48" s="35" t="str">
        <f t="shared" si="16"/>
        <v/>
      </c>
      <c r="J48" s="35" t="str">
        <f t="shared" si="16"/>
        <v/>
      </c>
      <c r="K48" s="35" t="str">
        <f t="shared" si="16"/>
        <v>MADISON</v>
      </c>
      <c r="L48" s="35" t="str">
        <f t="shared" si="17"/>
        <v>CRAWFORD</v>
      </c>
      <c r="M48" s="35" t="str">
        <f t="shared" si="17"/>
        <v/>
      </c>
      <c r="N48" s="35" t="str">
        <f t="shared" si="17"/>
        <v>POWER</v>
      </c>
      <c r="O48" s="35" t="str">
        <f t="shared" si="17"/>
        <v>JACKSON</v>
      </c>
      <c r="P48" s="35" t="str">
        <f t="shared" si="17"/>
        <v>JEFFERSON</v>
      </c>
      <c r="Q48" s="35" t="str">
        <f t="shared" si="17"/>
        <v>GUTHRIE</v>
      </c>
      <c r="R48" s="35" t="str">
        <f t="shared" si="17"/>
        <v>HARPER</v>
      </c>
      <c r="S48" s="35" t="str">
        <f t="shared" si="17"/>
        <v>GALLATIN</v>
      </c>
      <c r="T48" s="35" t="str">
        <f t="shared" si="17"/>
        <v>POINTE COUPEE PARISH</v>
      </c>
      <c r="U48" s="35" t="str">
        <f t="shared" si="17"/>
        <v/>
      </c>
      <c r="V48" s="35" t="str">
        <f t="shared" si="18"/>
        <v/>
      </c>
      <c r="W48" s="35" t="str">
        <f t="shared" si="18"/>
        <v/>
      </c>
      <c r="X48" s="35" t="str">
        <f t="shared" si="18"/>
        <v>KALAMAZOO</v>
      </c>
      <c r="Y48" s="35" t="str">
        <f t="shared" si="18"/>
        <v>LAKE OF THE WOODS</v>
      </c>
      <c r="Z48" s="35" t="str">
        <f t="shared" si="18"/>
        <v>LAWRENCE</v>
      </c>
      <c r="AA48" s="35" t="str">
        <f t="shared" si="18"/>
        <v>GREENE</v>
      </c>
      <c r="AB48" s="35" t="str">
        <f t="shared" si="18"/>
        <v>POWELL</v>
      </c>
      <c r="AC48" s="35" t="str">
        <f t="shared" si="18"/>
        <v>GREELEY</v>
      </c>
      <c r="AD48" s="35" t="str">
        <f t="shared" si="18"/>
        <v/>
      </c>
      <c r="AE48" s="35" t="str">
        <f t="shared" si="18"/>
        <v/>
      </c>
      <c r="AF48" s="35" t="str">
        <f t="shared" si="19"/>
        <v/>
      </c>
      <c r="AG48" s="35" t="str">
        <f t="shared" si="19"/>
        <v/>
      </c>
      <c r="AH48" s="35" t="str">
        <f t="shared" si="19"/>
        <v>OTSEGO</v>
      </c>
      <c r="AI48" s="35" t="str">
        <f t="shared" si="19"/>
        <v>GRANVILLE</v>
      </c>
      <c r="AJ48" s="35" t="str">
        <f t="shared" si="19"/>
        <v>RICHLAND</v>
      </c>
      <c r="AK48" s="35" t="str">
        <f t="shared" si="19"/>
        <v>HURON</v>
      </c>
      <c r="AL48" s="35" t="str">
        <f t="shared" si="19"/>
        <v>LATIMER</v>
      </c>
      <c r="AM48" s="35" t="str">
        <f t="shared" si="19"/>
        <v/>
      </c>
      <c r="AN48" s="35" t="str">
        <f t="shared" si="19"/>
        <v>LEHIGH</v>
      </c>
      <c r="AO48" s="35" t="str">
        <f t="shared" si="19"/>
        <v/>
      </c>
      <c r="AP48" s="35" t="str">
        <f t="shared" si="20"/>
        <v>PICKENS</v>
      </c>
      <c r="AQ48" s="35" t="str">
        <f t="shared" si="20"/>
        <v>LAKE</v>
      </c>
      <c r="AR48" s="35" t="str">
        <f t="shared" si="20"/>
        <v>HENDERSON</v>
      </c>
      <c r="AS48" s="35" t="str">
        <f t="shared" si="20"/>
        <v>CLAY</v>
      </c>
      <c r="AT48" s="35" t="str">
        <f t="shared" si="20"/>
        <v/>
      </c>
      <c r="AU48" s="35" t="str">
        <f t="shared" si="20"/>
        <v/>
      </c>
      <c r="AV48" s="35" t="str">
        <f t="shared" si="20"/>
        <v>GREENE</v>
      </c>
      <c r="AW48" s="35" t="str">
        <f t="shared" si="20"/>
        <v>YAKIMA</v>
      </c>
      <c r="AX48" s="35" t="str">
        <f t="shared" si="20"/>
        <v>PRESTON</v>
      </c>
      <c r="AY48" s="35" t="str">
        <f t="shared" si="20"/>
        <v>MARQUETTE</v>
      </c>
      <c r="AZ48" s="35" t="str">
        <f t="shared" si="20"/>
        <v/>
      </c>
    </row>
    <row r="49" spans="1:52" x14ac:dyDescent="0.2">
      <c r="A49" s="39">
        <v>40</v>
      </c>
      <c r="B49" s="35" t="str">
        <f t="shared" si="16"/>
        <v>LAWRENCE</v>
      </c>
      <c r="C49" s="35" t="str">
        <f t="shared" si="16"/>
        <v/>
      </c>
      <c r="D49" s="35" t="str">
        <f t="shared" si="16"/>
        <v/>
      </c>
      <c r="E49" s="35" t="str">
        <f t="shared" si="16"/>
        <v>LINCOLN</v>
      </c>
      <c r="F49" s="35" t="str">
        <f t="shared" si="16"/>
        <v>SAN LUIS OBISPO</v>
      </c>
      <c r="G49" s="35" t="str">
        <f t="shared" si="16"/>
        <v>MESA</v>
      </c>
      <c r="H49" s="35" t="str">
        <f t="shared" si="16"/>
        <v/>
      </c>
      <c r="I49" s="35" t="str">
        <f t="shared" si="16"/>
        <v/>
      </c>
      <c r="J49" s="35" t="str">
        <f t="shared" si="16"/>
        <v/>
      </c>
      <c r="K49" s="35" t="str">
        <f t="shared" si="16"/>
        <v>MANATEE</v>
      </c>
      <c r="L49" s="35" t="str">
        <f t="shared" si="17"/>
        <v>CRISP</v>
      </c>
      <c r="M49" s="35" t="str">
        <f t="shared" si="17"/>
        <v/>
      </c>
      <c r="N49" s="35" t="str">
        <f t="shared" si="17"/>
        <v>SHOSHONE</v>
      </c>
      <c r="O49" s="35" t="str">
        <f t="shared" si="17"/>
        <v>JASPER</v>
      </c>
      <c r="P49" s="35" t="str">
        <f t="shared" si="17"/>
        <v>JENNINGS</v>
      </c>
      <c r="Q49" s="35" t="str">
        <f t="shared" si="17"/>
        <v>HAMILTON</v>
      </c>
      <c r="R49" s="35" t="str">
        <f t="shared" si="17"/>
        <v>HARVEY</v>
      </c>
      <c r="S49" s="35" t="str">
        <f t="shared" si="17"/>
        <v>GARRARD</v>
      </c>
      <c r="T49" s="35" t="str">
        <f t="shared" si="17"/>
        <v>RAPIDES PARISH</v>
      </c>
      <c r="U49" s="35" t="str">
        <f t="shared" si="17"/>
        <v/>
      </c>
      <c r="V49" s="35" t="str">
        <f t="shared" si="18"/>
        <v/>
      </c>
      <c r="W49" s="35" t="str">
        <f t="shared" si="18"/>
        <v/>
      </c>
      <c r="X49" s="35" t="str">
        <f t="shared" si="18"/>
        <v>KALKASKA</v>
      </c>
      <c r="Y49" s="35" t="str">
        <f t="shared" si="18"/>
        <v>LE SUEUR</v>
      </c>
      <c r="Z49" s="35" t="str">
        <f t="shared" si="18"/>
        <v>LEAKE</v>
      </c>
      <c r="AA49" s="35" t="str">
        <f t="shared" si="18"/>
        <v>GRUNDY</v>
      </c>
      <c r="AB49" s="35" t="str">
        <f t="shared" si="18"/>
        <v>PRAIRIE</v>
      </c>
      <c r="AC49" s="35" t="str">
        <f t="shared" si="18"/>
        <v>HALL</v>
      </c>
      <c r="AD49" s="35" t="str">
        <f t="shared" si="18"/>
        <v/>
      </c>
      <c r="AE49" s="35" t="str">
        <f t="shared" si="18"/>
        <v/>
      </c>
      <c r="AF49" s="35" t="str">
        <f t="shared" si="19"/>
        <v/>
      </c>
      <c r="AG49" s="35" t="str">
        <f t="shared" si="19"/>
        <v/>
      </c>
      <c r="AH49" s="35" t="str">
        <f t="shared" si="19"/>
        <v>PUTNAM</v>
      </c>
      <c r="AI49" s="35" t="str">
        <f t="shared" si="19"/>
        <v>GREENE</v>
      </c>
      <c r="AJ49" s="35" t="str">
        <f t="shared" si="19"/>
        <v>ROLETTE</v>
      </c>
      <c r="AK49" s="35" t="str">
        <f t="shared" si="19"/>
        <v>JACKSON</v>
      </c>
      <c r="AL49" s="35" t="str">
        <f t="shared" si="19"/>
        <v>LE FLORE</v>
      </c>
      <c r="AM49" s="35" t="str">
        <f t="shared" si="19"/>
        <v/>
      </c>
      <c r="AN49" s="35" t="str">
        <f t="shared" si="19"/>
        <v>LUZERNE</v>
      </c>
      <c r="AO49" s="35" t="str">
        <f t="shared" si="19"/>
        <v/>
      </c>
      <c r="AP49" s="35" t="str">
        <f t="shared" si="20"/>
        <v>RICHLAND</v>
      </c>
      <c r="AQ49" s="35" t="str">
        <f t="shared" si="20"/>
        <v>LAWRENCE</v>
      </c>
      <c r="AR49" s="35" t="str">
        <f t="shared" si="20"/>
        <v>HENRY</v>
      </c>
      <c r="AS49" s="35" t="str">
        <f t="shared" si="20"/>
        <v>COCHRAN</v>
      </c>
      <c r="AT49" s="35" t="str">
        <f t="shared" si="20"/>
        <v/>
      </c>
      <c r="AU49" s="35" t="str">
        <f t="shared" si="20"/>
        <v/>
      </c>
      <c r="AV49" s="35" t="str">
        <f t="shared" si="20"/>
        <v>GREENSVILLE</v>
      </c>
      <c r="AW49" s="35" t="str">
        <f t="shared" si="20"/>
        <v/>
      </c>
      <c r="AX49" s="35" t="str">
        <f t="shared" si="20"/>
        <v>PUTNAM</v>
      </c>
      <c r="AY49" s="35" t="str">
        <f t="shared" si="20"/>
        <v>MENOMINEE</v>
      </c>
      <c r="AZ49" s="35" t="str">
        <f t="shared" si="20"/>
        <v/>
      </c>
    </row>
    <row r="50" spans="1:52" x14ac:dyDescent="0.2">
      <c r="A50" s="39">
        <v>41</v>
      </c>
      <c r="B50" s="35" t="str">
        <f t="shared" ref="B50:K59" si="21">IFERROR(VLOOKUP($B$3&amp;"_"&amp;B$8&amp;$A50,LookUpTable_CountyName_AllYears,3,FALSE),"")</f>
        <v>LEE</v>
      </c>
      <c r="C50" s="35" t="str">
        <f t="shared" si="21"/>
        <v/>
      </c>
      <c r="D50" s="35" t="str">
        <f t="shared" si="21"/>
        <v/>
      </c>
      <c r="E50" s="35" t="str">
        <f t="shared" si="21"/>
        <v>LITTLE RIVER</v>
      </c>
      <c r="F50" s="35" t="str">
        <f t="shared" si="21"/>
        <v>SAN MATEO</v>
      </c>
      <c r="G50" s="35" t="str">
        <f t="shared" si="21"/>
        <v>MINERAL</v>
      </c>
      <c r="H50" s="35" t="str">
        <f t="shared" si="21"/>
        <v/>
      </c>
      <c r="I50" s="35" t="str">
        <f t="shared" si="21"/>
        <v/>
      </c>
      <c r="J50" s="35" t="str">
        <f t="shared" si="21"/>
        <v/>
      </c>
      <c r="K50" s="35" t="str">
        <f t="shared" si="21"/>
        <v>MARION</v>
      </c>
      <c r="L50" s="35" t="str">
        <f t="shared" ref="L50:U59" si="22">IFERROR(VLOOKUP($B$3&amp;"_"&amp;L$8&amp;$A50,LookUpTable_CountyName_AllYears,3,FALSE),"")</f>
        <v>DADE</v>
      </c>
      <c r="M50" s="35" t="str">
        <f t="shared" si="22"/>
        <v/>
      </c>
      <c r="N50" s="35" t="str">
        <f t="shared" si="22"/>
        <v>TETON</v>
      </c>
      <c r="O50" s="35" t="str">
        <f t="shared" si="22"/>
        <v>JEFFERSON</v>
      </c>
      <c r="P50" s="35" t="str">
        <f t="shared" si="22"/>
        <v>JOHNSON</v>
      </c>
      <c r="Q50" s="35" t="str">
        <f t="shared" si="22"/>
        <v>HANCOCK</v>
      </c>
      <c r="R50" s="35" t="str">
        <f t="shared" si="22"/>
        <v>HASKELL</v>
      </c>
      <c r="S50" s="35" t="str">
        <f t="shared" si="22"/>
        <v>GRANT</v>
      </c>
      <c r="T50" s="35" t="str">
        <f t="shared" si="22"/>
        <v>RED RIVER PARISH</v>
      </c>
      <c r="U50" s="35" t="str">
        <f t="shared" si="22"/>
        <v/>
      </c>
      <c r="V50" s="35" t="str">
        <f t="shared" ref="V50:AE59" si="23">IFERROR(VLOOKUP($B$3&amp;"_"&amp;V$8&amp;$A50,LookUpTable_CountyName_AllYears,3,FALSE),"")</f>
        <v/>
      </c>
      <c r="W50" s="35" t="str">
        <f t="shared" si="23"/>
        <v/>
      </c>
      <c r="X50" s="35" t="str">
        <f t="shared" si="23"/>
        <v>KENT</v>
      </c>
      <c r="Y50" s="35" t="str">
        <f t="shared" si="23"/>
        <v>LINCOLN</v>
      </c>
      <c r="Z50" s="35" t="str">
        <f t="shared" si="23"/>
        <v>LEE</v>
      </c>
      <c r="AA50" s="35" t="str">
        <f t="shared" si="23"/>
        <v>HARRISON</v>
      </c>
      <c r="AB50" s="35" t="str">
        <f t="shared" si="23"/>
        <v>RAVALLI</v>
      </c>
      <c r="AC50" s="35" t="str">
        <f t="shared" si="23"/>
        <v>HAMILTON</v>
      </c>
      <c r="AD50" s="35" t="str">
        <f t="shared" si="23"/>
        <v/>
      </c>
      <c r="AE50" s="35" t="str">
        <f t="shared" si="23"/>
        <v/>
      </c>
      <c r="AF50" s="35" t="str">
        <f t="shared" ref="AF50:AO59" si="24">IFERROR(VLOOKUP($B$3&amp;"_"&amp;AF$8&amp;$A50,LookUpTable_CountyName_AllYears,3,FALSE),"")</f>
        <v/>
      </c>
      <c r="AG50" s="35" t="str">
        <f t="shared" si="24"/>
        <v/>
      </c>
      <c r="AH50" s="35" t="str">
        <f t="shared" si="24"/>
        <v>QUEENS</v>
      </c>
      <c r="AI50" s="35" t="str">
        <f t="shared" si="24"/>
        <v>GUILFORD</v>
      </c>
      <c r="AJ50" s="35" t="str">
        <f t="shared" si="24"/>
        <v>SARGENT</v>
      </c>
      <c r="AK50" s="35" t="str">
        <f t="shared" si="24"/>
        <v>JEFFERSON</v>
      </c>
      <c r="AL50" s="35" t="str">
        <f t="shared" si="24"/>
        <v>LINCOLN</v>
      </c>
      <c r="AM50" s="35" t="str">
        <f t="shared" si="24"/>
        <v/>
      </c>
      <c r="AN50" s="35" t="str">
        <f t="shared" si="24"/>
        <v>LYCOMING</v>
      </c>
      <c r="AO50" s="35" t="str">
        <f t="shared" si="24"/>
        <v/>
      </c>
      <c r="AP50" s="35" t="str">
        <f t="shared" ref="AP50:AZ59" si="25">IFERROR(VLOOKUP($B$3&amp;"_"&amp;AP$8&amp;$A50,LookUpTable_CountyName_AllYears,3,FALSE),"")</f>
        <v>SALUDA</v>
      </c>
      <c r="AQ50" s="35" t="str">
        <f t="shared" si="25"/>
        <v>LINCOLN</v>
      </c>
      <c r="AR50" s="35" t="str">
        <f t="shared" si="25"/>
        <v>HICKMAN</v>
      </c>
      <c r="AS50" s="35" t="str">
        <f t="shared" si="25"/>
        <v>COKE</v>
      </c>
      <c r="AT50" s="35" t="str">
        <f t="shared" si="25"/>
        <v/>
      </c>
      <c r="AU50" s="35" t="str">
        <f t="shared" si="25"/>
        <v/>
      </c>
      <c r="AV50" s="35" t="str">
        <f t="shared" si="25"/>
        <v>HALIFAX</v>
      </c>
      <c r="AW50" s="35" t="str">
        <f t="shared" si="25"/>
        <v/>
      </c>
      <c r="AX50" s="35" t="str">
        <f t="shared" si="25"/>
        <v>RALEIGH</v>
      </c>
      <c r="AY50" s="35" t="str">
        <f t="shared" si="25"/>
        <v>MILWAUKEE</v>
      </c>
      <c r="AZ50" s="35" t="str">
        <f t="shared" si="25"/>
        <v/>
      </c>
    </row>
    <row r="51" spans="1:52" x14ac:dyDescent="0.2">
      <c r="A51" s="39">
        <v>42</v>
      </c>
      <c r="B51" s="35" t="str">
        <f t="shared" si="21"/>
        <v>LIMESTONE</v>
      </c>
      <c r="C51" s="35" t="str">
        <f t="shared" si="21"/>
        <v/>
      </c>
      <c r="D51" s="35" t="str">
        <f t="shared" si="21"/>
        <v/>
      </c>
      <c r="E51" s="35" t="str">
        <f t="shared" si="21"/>
        <v>LOGAN</v>
      </c>
      <c r="F51" s="35" t="str">
        <f t="shared" si="21"/>
        <v>SANTA BARBARA</v>
      </c>
      <c r="G51" s="35" t="str">
        <f t="shared" si="21"/>
        <v>MOFFAT</v>
      </c>
      <c r="H51" s="35" t="str">
        <f t="shared" si="21"/>
        <v/>
      </c>
      <c r="I51" s="35" t="str">
        <f t="shared" si="21"/>
        <v/>
      </c>
      <c r="J51" s="35" t="str">
        <f t="shared" si="21"/>
        <v/>
      </c>
      <c r="K51" s="35" t="str">
        <f t="shared" si="21"/>
        <v>MARTIN</v>
      </c>
      <c r="L51" s="35" t="str">
        <f t="shared" si="22"/>
        <v>DAWSON</v>
      </c>
      <c r="M51" s="35" t="str">
        <f t="shared" si="22"/>
        <v/>
      </c>
      <c r="N51" s="35" t="str">
        <f t="shared" si="22"/>
        <v>TWIN FALLS</v>
      </c>
      <c r="O51" s="35" t="str">
        <f t="shared" si="22"/>
        <v>JERSEY</v>
      </c>
      <c r="P51" s="35" t="str">
        <f t="shared" si="22"/>
        <v>KNOX</v>
      </c>
      <c r="Q51" s="35" t="str">
        <f t="shared" si="22"/>
        <v>HARDIN</v>
      </c>
      <c r="R51" s="35" t="str">
        <f t="shared" si="22"/>
        <v>HODGEMAN</v>
      </c>
      <c r="S51" s="35" t="str">
        <f t="shared" si="22"/>
        <v>GRAVES</v>
      </c>
      <c r="T51" s="35" t="str">
        <f t="shared" si="22"/>
        <v>RICHLAND PARISH</v>
      </c>
      <c r="U51" s="35" t="str">
        <f t="shared" si="22"/>
        <v/>
      </c>
      <c r="V51" s="35" t="str">
        <f t="shared" si="23"/>
        <v/>
      </c>
      <c r="W51" s="35" t="str">
        <f t="shared" si="23"/>
        <v/>
      </c>
      <c r="X51" s="35" t="str">
        <f t="shared" si="23"/>
        <v>KEWEENAW</v>
      </c>
      <c r="Y51" s="35" t="str">
        <f t="shared" si="23"/>
        <v>LYON</v>
      </c>
      <c r="Z51" s="35" t="str">
        <f t="shared" si="23"/>
        <v>LEFLORE</v>
      </c>
      <c r="AA51" s="35" t="str">
        <f t="shared" si="23"/>
        <v>HENRY</v>
      </c>
      <c r="AB51" s="35" t="str">
        <f t="shared" si="23"/>
        <v>RICHLAND</v>
      </c>
      <c r="AC51" s="35" t="str">
        <f t="shared" si="23"/>
        <v>HARLAN</v>
      </c>
      <c r="AD51" s="35" t="str">
        <f t="shared" si="23"/>
        <v/>
      </c>
      <c r="AE51" s="35" t="str">
        <f t="shared" si="23"/>
        <v/>
      </c>
      <c r="AF51" s="35" t="str">
        <f t="shared" si="24"/>
        <v/>
      </c>
      <c r="AG51" s="35" t="str">
        <f t="shared" si="24"/>
        <v/>
      </c>
      <c r="AH51" s="35" t="str">
        <f t="shared" si="24"/>
        <v>RENSSELAER</v>
      </c>
      <c r="AI51" s="35" t="str">
        <f t="shared" si="24"/>
        <v>HALIFAX</v>
      </c>
      <c r="AJ51" s="35" t="str">
        <f t="shared" si="24"/>
        <v>SHERIDAN</v>
      </c>
      <c r="AK51" s="35" t="str">
        <f t="shared" si="24"/>
        <v>KNOX</v>
      </c>
      <c r="AL51" s="35" t="str">
        <f t="shared" si="24"/>
        <v>LOGAN</v>
      </c>
      <c r="AM51" s="35" t="str">
        <f t="shared" si="24"/>
        <v/>
      </c>
      <c r="AN51" s="35" t="str">
        <f t="shared" si="24"/>
        <v>MCKEAN</v>
      </c>
      <c r="AO51" s="35" t="str">
        <f t="shared" si="24"/>
        <v/>
      </c>
      <c r="AP51" s="35" t="str">
        <f t="shared" si="25"/>
        <v>SPARTANBURG</v>
      </c>
      <c r="AQ51" s="35" t="str">
        <f t="shared" si="25"/>
        <v>LYMAN</v>
      </c>
      <c r="AR51" s="35" t="str">
        <f t="shared" si="25"/>
        <v>HOUSTON</v>
      </c>
      <c r="AS51" s="35" t="str">
        <f t="shared" si="25"/>
        <v>COLEMAN</v>
      </c>
      <c r="AT51" s="35" t="str">
        <f t="shared" si="25"/>
        <v/>
      </c>
      <c r="AU51" s="35" t="str">
        <f t="shared" si="25"/>
        <v/>
      </c>
      <c r="AV51" s="35" t="str">
        <f t="shared" si="25"/>
        <v>HANOVER</v>
      </c>
      <c r="AW51" s="35" t="str">
        <f t="shared" si="25"/>
        <v/>
      </c>
      <c r="AX51" s="35" t="str">
        <f t="shared" si="25"/>
        <v>RANDOLPH</v>
      </c>
      <c r="AY51" s="35" t="str">
        <f t="shared" si="25"/>
        <v>MONROE</v>
      </c>
      <c r="AZ51" s="35" t="str">
        <f t="shared" si="25"/>
        <v/>
      </c>
    </row>
    <row r="52" spans="1:52" x14ac:dyDescent="0.2">
      <c r="A52" s="39">
        <v>43</v>
      </c>
      <c r="B52" s="35" t="str">
        <f t="shared" si="21"/>
        <v>LOWNDES</v>
      </c>
      <c r="C52" s="35" t="str">
        <f t="shared" si="21"/>
        <v/>
      </c>
      <c r="D52" s="35" t="str">
        <f t="shared" si="21"/>
        <v/>
      </c>
      <c r="E52" s="35" t="str">
        <f t="shared" si="21"/>
        <v>LONOKE</v>
      </c>
      <c r="F52" s="35" t="str">
        <f t="shared" si="21"/>
        <v>SANTA CLARA</v>
      </c>
      <c r="G52" s="35" t="str">
        <f t="shared" si="21"/>
        <v>MONTEZUMA</v>
      </c>
      <c r="H52" s="35" t="str">
        <f t="shared" si="21"/>
        <v/>
      </c>
      <c r="I52" s="35" t="str">
        <f t="shared" si="21"/>
        <v/>
      </c>
      <c r="J52" s="35" t="str">
        <f t="shared" si="21"/>
        <v/>
      </c>
      <c r="K52" s="35" t="str">
        <f t="shared" si="21"/>
        <v>MIAMI-DADE</v>
      </c>
      <c r="L52" s="35" t="str">
        <f t="shared" si="22"/>
        <v>DECATUR</v>
      </c>
      <c r="M52" s="35" t="str">
        <f t="shared" si="22"/>
        <v/>
      </c>
      <c r="N52" s="35" t="str">
        <f t="shared" si="22"/>
        <v>VALLEY</v>
      </c>
      <c r="O52" s="35" t="str">
        <f t="shared" si="22"/>
        <v>JO DAVIESS</v>
      </c>
      <c r="P52" s="35" t="str">
        <f t="shared" si="22"/>
        <v>KOSCIUSKO</v>
      </c>
      <c r="Q52" s="35" t="str">
        <f t="shared" si="22"/>
        <v>HARRISON</v>
      </c>
      <c r="R52" s="35" t="str">
        <f t="shared" si="22"/>
        <v>JACKSON</v>
      </c>
      <c r="S52" s="35" t="str">
        <f t="shared" si="22"/>
        <v>GRAYSON</v>
      </c>
      <c r="T52" s="35" t="str">
        <f t="shared" si="22"/>
        <v>SABINE PARISH</v>
      </c>
      <c r="U52" s="35" t="str">
        <f t="shared" si="22"/>
        <v/>
      </c>
      <c r="V52" s="35" t="str">
        <f t="shared" si="23"/>
        <v/>
      </c>
      <c r="W52" s="35" t="str">
        <f t="shared" si="23"/>
        <v/>
      </c>
      <c r="X52" s="35" t="str">
        <f t="shared" si="23"/>
        <v>LAKE</v>
      </c>
      <c r="Y52" s="35" t="str">
        <f t="shared" si="23"/>
        <v>MCLEOD</v>
      </c>
      <c r="Z52" s="35" t="str">
        <f t="shared" si="23"/>
        <v>LINCOLN</v>
      </c>
      <c r="AA52" s="35" t="str">
        <f t="shared" si="23"/>
        <v>HICKORY</v>
      </c>
      <c r="AB52" s="35" t="str">
        <f t="shared" si="23"/>
        <v>ROOSEVELT</v>
      </c>
      <c r="AC52" s="35" t="str">
        <f t="shared" si="23"/>
        <v>HAYES</v>
      </c>
      <c r="AD52" s="35" t="str">
        <f t="shared" si="23"/>
        <v/>
      </c>
      <c r="AE52" s="35" t="str">
        <f t="shared" si="23"/>
        <v/>
      </c>
      <c r="AF52" s="35" t="str">
        <f t="shared" si="24"/>
        <v/>
      </c>
      <c r="AG52" s="35" t="str">
        <f t="shared" si="24"/>
        <v/>
      </c>
      <c r="AH52" s="35" t="str">
        <f t="shared" si="24"/>
        <v>RICHMOND</v>
      </c>
      <c r="AI52" s="35" t="str">
        <f t="shared" si="24"/>
        <v>HARNETT</v>
      </c>
      <c r="AJ52" s="35" t="str">
        <f t="shared" si="24"/>
        <v>SIOUX</v>
      </c>
      <c r="AK52" s="35" t="str">
        <f t="shared" si="24"/>
        <v>LAKE</v>
      </c>
      <c r="AL52" s="35" t="str">
        <f t="shared" si="24"/>
        <v>LOVE</v>
      </c>
      <c r="AM52" s="35" t="str">
        <f t="shared" si="24"/>
        <v/>
      </c>
      <c r="AN52" s="35" t="str">
        <f t="shared" si="24"/>
        <v>MERCER</v>
      </c>
      <c r="AO52" s="35" t="str">
        <f t="shared" si="24"/>
        <v/>
      </c>
      <c r="AP52" s="35" t="str">
        <f t="shared" si="25"/>
        <v>SUMTER</v>
      </c>
      <c r="AQ52" s="35" t="str">
        <f t="shared" si="25"/>
        <v>MCCOOK</v>
      </c>
      <c r="AR52" s="35" t="str">
        <f t="shared" si="25"/>
        <v>HUMPHREYS</v>
      </c>
      <c r="AS52" s="35" t="str">
        <f t="shared" si="25"/>
        <v>COLLIN</v>
      </c>
      <c r="AT52" s="35" t="str">
        <f t="shared" si="25"/>
        <v/>
      </c>
      <c r="AU52" s="35" t="str">
        <f t="shared" si="25"/>
        <v/>
      </c>
      <c r="AV52" s="35" t="str">
        <f t="shared" si="25"/>
        <v>HENRICO</v>
      </c>
      <c r="AW52" s="35" t="str">
        <f t="shared" si="25"/>
        <v/>
      </c>
      <c r="AX52" s="35" t="str">
        <f t="shared" si="25"/>
        <v>RITCHIE</v>
      </c>
      <c r="AY52" s="35" t="str">
        <f t="shared" si="25"/>
        <v>OCONTO</v>
      </c>
      <c r="AZ52" s="35" t="str">
        <f t="shared" si="25"/>
        <v/>
      </c>
    </row>
    <row r="53" spans="1:52" x14ac:dyDescent="0.2">
      <c r="A53" s="39">
        <v>44</v>
      </c>
      <c r="B53" s="35" t="str">
        <f t="shared" si="21"/>
        <v>MACON</v>
      </c>
      <c r="C53" s="35" t="str">
        <f t="shared" si="21"/>
        <v/>
      </c>
      <c r="D53" s="35" t="str">
        <f t="shared" si="21"/>
        <v/>
      </c>
      <c r="E53" s="35" t="str">
        <f t="shared" si="21"/>
        <v>MADISON</v>
      </c>
      <c r="F53" s="35" t="str">
        <f t="shared" si="21"/>
        <v>SANTA CRUZ</v>
      </c>
      <c r="G53" s="35" t="str">
        <f t="shared" si="21"/>
        <v>MONTROSE</v>
      </c>
      <c r="H53" s="35" t="str">
        <f t="shared" si="21"/>
        <v/>
      </c>
      <c r="I53" s="35" t="str">
        <f t="shared" si="21"/>
        <v/>
      </c>
      <c r="J53" s="35" t="str">
        <f t="shared" si="21"/>
        <v/>
      </c>
      <c r="K53" s="35" t="str">
        <f t="shared" si="21"/>
        <v>MONROE</v>
      </c>
      <c r="L53" s="35" t="str">
        <f t="shared" si="22"/>
        <v>DEKALB</v>
      </c>
      <c r="M53" s="35" t="str">
        <f t="shared" si="22"/>
        <v/>
      </c>
      <c r="N53" s="35" t="str">
        <f t="shared" si="22"/>
        <v>WASHINGTON</v>
      </c>
      <c r="O53" s="35" t="str">
        <f t="shared" si="22"/>
        <v>JOHNSON</v>
      </c>
      <c r="P53" s="35" t="str">
        <f t="shared" si="22"/>
        <v>LAGRANGE</v>
      </c>
      <c r="Q53" s="35" t="str">
        <f t="shared" si="22"/>
        <v>HENRY</v>
      </c>
      <c r="R53" s="35" t="str">
        <f t="shared" si="22"/>
        <v>JEFFERSON</v>
      </c>
      <c r="S53" s="35" t="str">
        <f t="shared" si="22"/>
        <v>GREEN</v>
      </c>
      <c r="T53" s="35" t="str">
        <f t="shared" si="22"/>
        <v>ST. BERNARD PARISH</v>
      </c>
      <c r="U53" s="35" t="str">
        <f t="shared" si="22"/>
        <v/>
      </c>
      <c r="V53" s="35" t="str">
        <f t="shared" si="23"/>
        <v/>
      </c>
      <c r="W53" s="35" t="str">
        <f t="shared" si="23"/>
        <v/>
      </c>
      <c r="X53" s="35" t="str">
        <f t="shared" si="23"/>
        <v>LAPEER</v>
      </c>
      <c r="Y53" s="35" t="str">
        <f t="shared" si="23"/>
        <v>MAHNOMEN</v>
      </c>
      <c r="Z53" s="35" t="str">
        <f t="shared" si="23"/>
        <v>LOWNDES</v>
      </c>
      <c r="AA53" s="35" t="str">
        <f t="shared" si="23"/>
        <v>HOLT</v>
      </c>
      <c r="AB53" s="35" t="str">
        <f t="shared" si="23"/>
        <v>ROSEBUD</v>
      </c>
      <c r="AC53" s="35" t="str">
        <f t="shared" si="23"/>
        <v>HITCHCOCK</v>
      </c>
      <c r="AD53" s="35" t="str">
        <f t="shared" si="23"/>
        <v/>
      </c>
      <c r="AE53" s="35" t="str">
        <f t="shared" si="23"/>
        <v/>
      </c>
      <c r="AF53" s="35" t="str">
        <f t="shared" si="24"/>
        <v/>
      </c>
      <c r="AG53" s="35" t="str">
        <f t="shared" si="24"/>
        <v/>
      </c>
      <c r="AH53" s="35" t="str">
        <f t="shared" si="24"/>
        <v>ROCKLAND</v>
      </c>
      <c r="AI53" s="35" t="str">
        <f t="shared" si="24"/>
        <v>HAYWOOD</v>
      </c>
      <c r="AJ53" s="35" t="str">
        <f t="shared" si="24"/>
        <v>SLOPE</v>
      </c>
      <c r="AK53" s="35" t="str">
        <f t="shared" si="24"/>
        <v>LAWRENCE</v>
      </c>
      <c r="AL53" s="35" t="str">
        <f t="shared" si="24"/>
        <v>MCCLAIN</v>
      </c>
      <c r="AM53" s="35" t="str">
        <f t="shared" si="24"/>
        <v/>
      </c>
      <c r="AN53" s="35" t="str">
        <f t="shared" si="24"/>
        <v>MIFFLIN</v>
      </c>
      <c r="AO53" s="35" t="str">
        <f t="shared" si="24"/>
        <v/>
      </c>
      <c r="AP53" s="35" t="str">
        <f t="shared" si="25"/>
        <v>UNION</v>
      </c>
      <c r="AQ53" s="35" t="str">
        <f t="shared" si="25"/>
        <v>MCPHERSON</v>
      </c>
      <c r="AR53" s="35" t="str">
        <f t="shared" si="25"/>
        <v>JACKSON</v>
      </c>
      <c r="AS53" s="35" t="str">
        <f t="shared" si="25"/>
        <v>COLLINGSWORTH</v>
      </c>
      <c r="AT53" s="35" t="str">
        <f t="shared" si="25"/>
        <v/>
      </c>
      <c r="AU53" s="35" t="str">
        <f t="shared" si="25"/>
        <v/>
      </c>
      <c r="AV53" s="35" t="str">
        <f t="shared" si="25"/>
        <v>HENRY</v>
      </c>
      <c r="AW53" s="35" t="str">
        <f t="shared" si="25"/>
        <v/>
      </c>
      <c r="AX53" s="35" t="str">
        <f t="shared" si="25"/>
        <v>ROANE</v>
      </c>
      <c r="AY53" s="35" t="str">
        <f t="shared" si="25"/>
        <v>ONEIDA</v>
      </c>
      <c r="AZ53" s="35" t="str">
        <f t="shared" si="25"/>
        <v/>
      </c>
    </row>
    <row r="54" spans="1:52" x14ac:dyDescent="0.2">
      <c r="A54" s="39">
        <v>45</v>
      </c>
      <c r="B54" s="35" t="str">
        <f t="shared" si="21"/>
        <v>MADISON</v>
      </c>
      <c r="C54" s="35" t="str">
        <f t="shared" si="21"/>
        <v/>
      </c>
      <c r="D54" s="35" t="str">
        <f t="shared" si="21"/>
        <v/>
      </c>
      <c r="E54" s="35" t="str">
        <f t="shared" si="21"/>
        <v>MARION</v>
      </c>
      <c r="F54" s="35" t="str">
        <f t="shared" si="21"/>
        <v>SHASTA</v>
      </c>
      <c r="G54" s="35" t="str">
        <f t="shared" si="21"/>
        <v>MORGAN</v>
      </c>
      <c r="H54" s="35" t="str">
        <f t="shared" si="21"/>
        <v/>
      </c>
      <c r="I54" s="35" t="str">
        <f t="shared" si="21"/>
        <v/>
      </c>
      <c r="J54" s="35" t="str">
        <f t="shared" si="21"/>
        <v/>
      </c>
      <c r="K54" s="35" t="str">
        <f t="shared" si="21"/>
        <v>NASSAU</v>
      </c>
      <c r="L54" s="35" t="str">
        <f t="shared" si="22"/>
        <v>DODGE</v>
      </c>
      <c r="M54" s="35" t="str">
        <f t="shared" si="22"/>
        <v/>
      </c>
      <c r="N54" s="35" t="str">
        <f t="shared" si="22"/>
        <v/>
      </c>
      <c r="O54" s="35" t="str">
        <f t="shared" si="22"/>
        <v>KANE</v>
      </c>
      <c r="P54" s="35" t="str">
        <f t="shared" si="22"/>
        <v>LAKE</v>
      </c>
      <c r="Q54" s="35" t="str">
        <f t="shared" si="22"/>
        <v>HOWARD</v>
      </c>
      <c r="R54" s="35" t="str">
        <f t="shared" si="22"/>
        <v>JEWELL</v>
      </c>
      <c r="S54" s="35" t="str">
        <f t="shared" si="22"/>
        <v>GREENUP</v>
      </c>
      <c r="T54" s="35" t="str">
        <f t="shared" si="22"/>
        <v>ST. CHARLES PARISH</v>
      </c>
      <c r="U54" s="35" t="str">
        <f t="shared" si="22"/>
        <v/>
      </c>
      <c r="V54" s="35" t="str">
        <f t="shared" si="23"/>
        <v/>
      </c>
      <c r="W54" s="35" t="str">
        <f t="shared" si="23"/>
        <v/>
      </c>
      <c r="X54" s="35" t="str">
        <f t="shared" si="23"/>
        <v>LEELANAU</v>
      </c>
      <c r="Y54" s="35" t="str">
        <f t="shared" si="23"/>
        <v>MARSHALL</v>
      </c>
      <c r="Z54" s="35" t="str">
        <f t="shared" si="23"/>
        <v>MADISON</v>
      </c>
      <c r="AA54" s="35" t="str">
        <f t="shared" si="23"/>
        <v>HOWARD</v>
      </c>
      <c r="AB54" s="35" t="str">
        <f t="shared" si="23"/>
        <v>SANDERS</v>
      </c>
      <c r="AC54" s="35" t="str">
        <f t="shared" si="23"/>
        <v>HOLT</v>
      </c>
      <c r="AD54" s="35" t="str">
        <f t="shared" si="23"/>
        <v/>
      </c>
      <c r="AE54" s="35" t="str">
        <f t="shared" si="23"/>
        <v/>
      </c>
      <c r="AF54" s="35" t="str">
        <f t="shared" si="24"/>
        <v/>
      </c>
      <c r="AG54" s="35" t="str">
        <f t="shared" si="24"/>
        <v/>
      </c>
      <c r="AH54" s="35" t="str">
        <f t="shared" si="24"/>
        <v>ST. LAWRENCE</v>
      </c>
      <c r="AI54" s="35" t="str">
        <f t="shared" si="24"/>
        <v>HENDERSON</v>
      </c>
      <c r="AJ54" s="35" t="str">
        <f t="shared" si="24"/>
        <v>STARK</v>
      </c>
      <c r="AK54" s="35" t="str">
        <f t="shared" si="24"/>
        <v>LICKING</v>
      </c>
      <c r="AL54" s="35" t="str">
        <f t="shared" si="24"/>
        <v>MCCURTAIN</v>
      </c>
      <c r="AM54" s="35" t="str">
        <f t="shared" si="24"/>
        <v/>
      </c>
      <c r="AN54" s="35" t="str">
        <f t="shared" si="24"/>
        <v>MONROE</v>
      </c>
      <c r="AO54" s="35" t="str">
        <f t="shared" si="24"/>
        <v/>
      </c>
      <c r="AP54" s="35" t="str">
        <f t="shared" si="25"/>
        <v>WILLIAMSBURG</v>
      </c>
      <c r="AQ54" s="35" t="str">
        <f t="shared" si="25"/>
        <v>MARSHALL</v>
      </c>
      <c r="AR54" s="35" t="str">
        <f t="shared" si="25"/>
        <v>JEFFERSON</v>
      </c>
      <c r="AS54" s="35" t="str">
        <f t="shared" si="25"/>
        <v>COLORADO</v>
      </c>
      <c r="AT54" s="35" t="str">
        <f t="shared" si="25"/>
        <v/>
      </c>
      <c r="AU54" s="35" t="str">
        <f t="shared" si="25"/>
        <v/>
      </c>
      <c r="AV54" s="35" t="str">
        <f t="shared" si="25"/>
        <v>HIGHLAND</v>
      </c>
      <c r="AW54" s="35" t="str">
        <f t="shared" si="25"/>
        <v/>
      </c>
      <c r="AX54" s="35" t="str">
        <f t="shared" si="25"/>
        <v>SUMMERS</v>
      </c>
      <c r="AY54" s="35" t="str">
        <f t="shared" si="25"/>
        <v>OUTAGAMIE</v>
      </c>
      <c r="AZ54" s="35" t="str">
        <f t="shared" si="25"/>
        <v/>
      </c>
    </row>
    <row r="55" spans="1:52" x14ac:dyDescent="0.2">
      <c r="A55" s="39">
        <v>46</v>
      </c>
      <c r="B55" s="35" t="str">
        <f t="shared" si="21"/>
        <v>MARENGO</v>
      </c>
      <c r="C55" s="35" t="str">
        <f t="shared" si="21"/>
        <v/>
      </c>
      <c r="D55" s="35" t="str">
        <f t="shared" si="21"/>
        <v/>
      </c>
      <c r="E55" s="35" t="str">
        <f t="shared" si="21"/>
        <v>MILLER</v>
      </c>
      <c r="F55" s="35" t="str">
        <f t="shared" si="21"/>
        <v>SIERRA</v>
      </c>
      <c r="G55" s="35" t="str">
        <f t="shared" si="21"/>
        <v>OTERO</v>
      </c>
      <c r="H55" s="35" t="str">
        <f t="shared" si="21"/>
        <v/>
      </c>
      <c r="I55" s="35" t="str">
        <f t="shared" si="21"/>
        <v/>
      </c>
      <c r="J55" s="35" t="str">
        <f t="shared" si="21"/>
        <v/>
      </c>
      <c r="K55" s="35" t="str">
        <f t="shared" si="21"/>
        <v>OKALOOSA</v>
      </c>
      <c r="L55" s="35" t="str">
        <f t="shared" si="22"/>
        <v>DOOLY</v>
      </c>
      <c r="M55" s="35" t="str">
        <f t="shared" si="22"/>
        <v/>
      </c>
      <c r="N55" s="35" t="str">
        <f t="shared" si="22"/>
        <v/>
      </c>
      <c r="O55" s="35" t="str">
        <f t="shared" si="22"/>
        <v>KANKAKEE</v>
      </c>
      <c r="P55" s="35" t="str">
        <f t="shared" si="22"/>
        <v>LAPORTE</v>
      </c>
      <c r="Q55" s="35" t="str">
        <f t="shared" si="22"/>
        <v>HUMBOLDT</v>
      </c>
      <c r="R55" s="35" t="str">
        <f t="shared" si="22"/>
        <v>JOHNSON</v>
      </c>
      <c r="S55" s="35" t="str">
        <f t="shared" si="22"/>
        <v>HANCOCK</v>
      </c>
      <c r="T55" s="35" t="str">
        <f t="shared" si="22"/>
        <v>ST. HELENA PARISH</v>
      </c>
      <c r="U55" s="35" t="str">
        <f t="shared" si="22"/>
        <v/>
      </c>
      <c r="V55" s="35" t="str">
        <f t="shared" si="23"/>
        <v/>
      </c>
      <c r="W55" s="35" t="str">
        <f t="shared" si="23"/>
        <v/>
      </c>
      <c r="X55" s="35" t="str">
        <f t="shared" si="23"/>
        <v>LENAWEE</v>
      </c>
      <c r="Y55" s="35" t="str">
        <f t="shared" si="23"/>
        <v>MARTIN</v>
      </c>
      <c r="Z55" s="35" t="str">
        <f t="shared" si="23"/>
        <v>MARION</v>
      </c>
      <c r="AA55" s="35" t="str">
        <f t="shared" si="23"/>
        <v>HOWELL</v>
      </c>
      <c r="AB55" s="35" t="str">
        <f t="shared" si="23"/>
        <v>SHERIDAN</v>
      </c>
      <c r="AC55" s="35" t="str">
        <f t="shared" si="23"/>
        <v>HOOKER</v>
      </c>
      <c r="AD55" s="35" t="str">
        <f t="shared" si="23"/>
        <v/>
      </c>
      <c r="AE55" s="35" t="str">
        <f t="shared" si="23"/>
        <v/>
      </c>
      <c r="AF55" s="35" t="str">
        <f t="shared" si="24"/>
        <v/>
      </c>
      <c r="AG55" s="35" t="str">
        <f t="shared" si="24"/>
        <v/>
      </c>
      <c r="AH55" s="35" t="str">
        <f t="shared" si="24"/>
        <v>SARATOGA</v>
      </c>
      <c r="AI55" s="35" t="str">
        <f t="shared" si="24"/>
        <v>HERTFORD</v>
      </c>
      <c r="AJ55" s="35" t="str">
        <f t="shared" si="24"/>
        <v>STEELE</v>
      </c>
      <c r="AK55" s="35" t="str">
        <f t="shared" si="24"/>
        <v>LOGAN</v>
      </c>
      <c r="AL55" s="35" t="str">
        <f t="shared" si="24"/>
        <v>MCINTOSH</v>
      </c>
      <c r="AM55" s="35" t="str">
        <f t="shared" si="24"/>
        <v/>
      </c>
      <c r="AN55" s="35" t="str">
        <f t="shared" si="24"/>
        <v>MONTGOMERY</v>
      </c>
      <c r="AO55" s="35" t="str">
        <f t="shared" si="24"/>
        <v/>
      </c>
      <c r="AP55" s="35" t="str">
        <f t="shared" si="25"/>
        <v>YORK</v>
      </c>
      <c r="AQ55" s="35" t="str">
        <f t="shared" si="25"/>
        <v>MEADE</v>
      </c>
      <c r="AR55" s="35" t="str">
        <f t="shared" si="25"/>
        <v>JOHNSON</v>
      </c>
      <c r="AS55" s="35" t="str">
        <f t="shared" si="25"/>
        <v>COMAL</v>
      </c>
      <c r="AT55" s="35" t="str">
        <f t="shared" si="25"/>
        <v/>
      </c>
      <c r="AU55" s="35" t="str">
        <f t="shared" si="25"/>
        <v/>
      </c>
      <c r="AV55" s="35" t="str">
        <f t="shared" si="25"/>
        <v>ISLE OF WIGHT</v>
      </c>
      <c r="AW55" s="35" t="str">
        <f t="shared" si="25"/>
        <v/>
      </c>
      <c r="AX55" s="35" t="str">
        <f t="shared" si="25"/>
        <v>TAYLOR</v>
      </c>
      <c r="AY55" s="35" t="str">
        <f t="shared" si="25"/>
        <v>OZAUKEE</v>
      </c>
      <c r="AZ55" s="35" t="str">
        <f t="shared" si="25"/>
        <v/>
      </c>
    </row>
    <row r="56" spans="1:52" x14ac:dyDescent="0.2">
      <c r="A56" s="39">
        <v>47</v>
      </c>
      <c r="B56" s="35" t="str">
        <f t="shared" si="21"/>
        <v>MARION</v>
      </c>
      <c r="C56" s="35" t="str">
        <f t="shared" si="21"/>
        <v/>
      </c>
      <c r="D56" s="35" t="str">
        <f t="shared" si="21"/>
        <v/>
      </c>
      <c r="E56" s="35" t="str">
        <f t="shared" si="21"/>
        <v>MISSISSIPPI</v>
      </c>
      <c r="F56" s="35" t="str">
        <f t="shared" si="21"/>
        <v>SISKIYOU</v>
      </c>
      <c r="G56" s="35" t="str">
        <f t="shared" si="21"/>
        <v>OURAY</v>
      </c>
      <c r="H56" s="35" t="str">
        <f t="shared" si="21"/>
        <v/>
      </c>
      <c r="I56" s="35" t="str">
        <f t="shared" si="21"/>
        <v/>
      </c>
      <c r="J56" s="35" t="str">
        <f t="shared" si="21"/>
        <v/>
      </c>
      <c r="K56" s="35" t="str">
        <f t="shared" si="21"/>
        <v>OKEECHOBEE</v>
      </c>
      <c r="L56" s="35" t="str">
        <f t="shared" si="22"/>
        <v>DOUGHERTY</v>
      </c>
      <c r="M56" s="35" t="str">
        <f t="shared" si="22"/>
        <v/>
      </c>
      <c r="N56" s="35" t="str">
        <f t="shared" si="22"/>
        <v/>
      </c>
      <c r="O56" s="35" t="str">
        <f t="shared" si="22"/>
        <v>KENDALL</v>
      </c>
      <c r="P56" s="35" t="str">
        <f t="shared" si="22"/>
        <v>LAWRENCE</v>
      </c>
      <c r="Q56" s="35" t="str">
        <f t="shared" si="22"/>
        <v>IDA</v>
      </c>
      <c r="R56" s="35" t="str">
        <f t="shared" si="22"/>
        <v>KEARNY</v>
      </c>
      <c r="S56" s="35" t="str">
        <f t="shared" si="22"/>
        <v>HARDIN</v>
      </c>
      <c r="T56" s="35" t="str">
        <f t="shared" si="22"/>
        <v>ST. JAMES PARISH</v>
      </c>
      <c r="U56" s="35" t="str">
        <f t="shared" si="22"/>
        <v/>
      </c>
      <c r="V56" s="35" t="str">
        <f t="shared" si="23"/>
        <v/>
      </c>
      <c r="W56" s="35" t="str">
        <f t="shared" si="23"/>
        <v/>
      </c>
      <c r="X56" s="35" t="str">
        <f t="shared" si="23"/>
        <v>LIVINGSTON</v>
      </c>
      <c r="Y56" s="35" t="str">
        <f t="shared" si="23"/>
        <v>MEEKER</v>
      </c>
      <c r="Z56" s="35" t="str">
        <f t="shared" si="23"/>
        <v>MARSHALL</v>
      </c>
      <c r="AA56" s="35" t="str">
        <f t="shared" si="23"/>
        <v>IRON</v>
      </c>
      <c r="AB56" s="35" t="str">
        <f t="shared" si="23"/>
        <v>SILVER BOW</v>
      </c>
      <c r="AC56" s="35" t="str">
        <f t="shared" si="23"/>
        <v>HOWARD</v>
      </c>
      <c r="AD56" s="35" t="str">
        <f t="shared" si="23"/>
        <v/>
      </c>
      <c r="AE56" s="35" t="str">
        <f t="shared" si="23"/>
        <v/>
      </c>
      <c r="AF56" s="35" t="str">
        <f t="shared" si="24"/>
        <v/>
      </c>
      <c r="AG56" s="35" t="str">
        <f t="shared" si="24"/>
        <v/>
      </c>
      <c r="AH56" s="35" t="str">
        <f t="shared" si="24"/>
        <v>SCHENECTADY</v>
      </c>
      <c r="AI56" s="35" t="str">
        <f t="shared" si="24"/>
        <v>HOKE</v>
      </c>
      <c r="AJ56" s="35" t="str">
        <f t="shared" si="24"/>
        <v>STUTSMAN</v>
      </c>
      <c r="AK56" s="35" t="str">
        <f t="shared" si="24"/>
        <v>LORAIN</v>
      </c>
      <c r="AL56" s="35" t="str">
        <f t="shared" si="24"/>
        <v>MAJOR</v>
      </c>
      <c r="AM56" s="35" t="str">
        <f t="shared" si="24"/>
        <v/>
      </c>
      <c r="AN56" s="35" t="str">
        <f t="shared" si="24"/>
        <v>MONTOUR</v>
      </c>
      <c r="AO56" s="35" t="str">
        <f t="shared" si="24"/>
        <v/>
      </c>
      <c r="AP56" s="35" t="str">
        <f t="shared" si="25"/>
        <v/>
      </c>
      <c r="AQ56" s="35" t="str">
        <f t="shared" si="25"/>
        <v>MELLETTE</v>
      </c>
      <c r="AR56" s="35" t="str">
        <f t="shared" si="25"/>
        <v>KNOX</v>
      </c>
      <c r="AS56" s="35" t="str">
        <f t="shared" si="25"/>
        <v>COMANCHE</v>
      </c>
      <c r="AT56" s="35" t="str">
        <f t="shared" si="25"/>
        <v/>
      </c>
      <c r="AU56" s="35" t="str">
        <f t="shared" si="25"/>
        <v/>
      </c>
      <c r="AV56" s="35" t="str">
        <f t="shared" si="25"/>
        <v>JAMES CITY</v>
      </c>
      <c r="AW56" s="35" t="str">
        <f t="shared" si="25"/>
        <v/>
      </c>
      <c r="AX56" s="35" t="str">
        <f t="shared" si="25"/>
        <v>TUCKER</v>
      </c>
      <c r="AY56" s="35" t="str">
        <f t="shared" si="25"/>
        <v>PEPIN</v>
      </c>
      <c r="AZ56" s="35" t="str">
        <f t="shared" si="25"/>
        <v/>
      </c>
    </row>
    <row r="57" spans="1:52" x14ac:dyDescent="0.2">
      <c r="A57" s="39">
        <v>48</v>
      </c>
      <c r="B57" s="35" t="str">
        <f t="shared" si="21"/>
        <v>MARSHALL</v>
      </c>
      <c r="C57" s="35" t="str">
        <f t="shared" si="21"/>
        <v/>
      </c>
      <c r="D57" s="35" t="str">
        <f t="shared" si="21"/>
        <v/>
      </c>
      <c r="E57" s="35" t="str">
        <f t="shared" si="21"/>
        <v>MONROE</v>
      </c>
      <c r="F57" s="35" t="str">
        <f t="shared" si="21"/>
        <v>SOLANO</v>
      </c>
      <c r="G57" s="35" t="str">
        <f t="shared" si="21"/>
        <v>PARK</v>
      </c>
      <c r="H57" s="35" t="str">
        <f t="shared" si="21"/>
        <v/>
      </c>
      <c r="I57" s="35" t="str">
        <f t="shared" si="21"/>
        <v/>
      </c>
      <c r="J57" s="35" t="str">
        <f t="shared" si="21"/>
        <v/>
      </c>
      <c r="K57" s="35" t="str">
        <f t="shared" si="21"/>
        <v>ORANGE</v>
      </c>
      <c r="L57" s="35" t="str">
        <f t="shared" si="22"/>
        <v>DOUGLAS</v>
      </c>
      <c r="M57" s="35" t="str">
        <f t="shared" si="22"/>
        <v/>
      </c>
      <c r="N57" s="35" t="str">
        <f t="shared" si="22"/>
        <v/>
      </c>
      <c r="O57" s="35" t="str">
        <f t="shared" si="22"/>
        <v>KNOX</v>
      </c>
      <c r="P57" s="35" t="str">
        <f t="shared" si="22"/>
        <v>MADISON</v>
      </c>
      <c r="Q57" s="35" t="str">
        <f t="shared" si="22"/>
        <v>IOWA</v>
      </c>
      <c r="R57" s="35" t="str">
        <f t="shared" si="22"/>
        <v>KINGMAN</v>
      </c>
      <c r="S57" s="35" t="str">
        <f t="shared" si="22"/>
        <v>HARLAN</v>
      </c>
      <c r="T57" s="35" t="str">
        <f t="shared" si="22"/>
        <v>ST. JOHN THE BAPTIST PARISH</v>
      </c>
      <c r="U57" s="35" t="str">
        <f t="shared" si="22"/>
        <v/>
      </c>
      <c r="V57" s="35" t="str">
        <f t="shared" si="23"/>
        <v/>
      </c>
      <c r="W57" s="35" t="str">
        <f t="shared" si="23"/>
        <v/>
      </c>
      <c r="X57" s="35" t="str">
        <f t="shared" si="23"/>
        <v>LUCE</v>
      </c>
      <c r="Y57" s="35" t="str">
        <f t="shared" si="23"/>
        <v>MILLE LACS</v>
      </c>
      <c r="Z57" s="35" t="str">
        <f t="shared" si="23"/>
        <v>MONROE</v>
      </c>
      <c r="AA57" s="35" t="str">
        <f t="shared" si="23"/>
        <v>JACKSON</v>
      </c>
      <c r="AB57" s="35" t="str">
        <f t="shared" si="23"/>
        <v>STILLWATER</v>
      </c>
      <c r="AC57" s="35" t="str">
        <f t="shared" si="23"/>
        <v>JEFFERSON</v>
      </c>
      <c r="AD57" s="35" t="str">
        <f t="shared" si="23"/>
        <v/>
      </c>
      <c r="AE57" s="35" t="str">
        <f t="shared" si="23"/>
        <v/>
      </c>
      <c r="AF57" s="35" t="str">
        <f t="shared" si="24"/>
        <v/>
      </c>
      <c r="AG57" s="35" t="str">
        <f t="shared" si="24"/>
        <v/>
      </c>
      <c r="AH57" s="35" t="str">
        <f t="shared" si="24"/>
        <v>SCHOHARIE</v>
      </c>
      <c r="AI57" s="35" t="str">
        <f t="shared" si="24"/>
        <v>HYDE</v>
      </c>
      <c r="AJ57" s="35" t="str">
        <f t="shared" si="24"/>
        <v>TOWNER</v>
      </c>
      <c r="AK57" s="35" t="str">
        <f t="shared" si="24"/>
        <v>LUCAS</v>
      </c>
      <c r="AL57" s="35" t="str">
        <f t="shared" si="24"/>
        <v>MARSHALL</v>
      </c>
      <c r="AM57" s="35" t="str">
        <f t="shared" si="24"/>
        <v/>
      </c>
      <c r="AN57" s="35" t="str">
        <f t="shared" si="24"/>
        <v>NORTHAMPTON</v>
      </c>
      <c r="AO57" s="35" t="str">
        <f t="shared" si="24"/>
        <v/>
      </c>
      <c r="AP57" s="35" t="str">
        <f t="shared" si="25"/>
        <v/>
      </c>
      <c r="AQ57" s="35" t="str">
        <f t="shared" si="25"/>
        <v>MINER</v>
      </c>
      <c r="AR57" s="35" t="str">
        <f t="shared" si="25"/>
        <v>LAKE</v>
      </c>
      <c r="AS57" s="35" t="str">
        <f t="shared" si="25"/>
        <v>CONCHO</v>
      </c>
      <c r="AT57" s="35" t="str">
        <f t="shared" si="25"/>
        <v/>
      </c>
      <c r="AU57" s="35" t="str">
        <f t="shared" si="25"/>
        <v/>
      </c>
      <c r="AV57" s="35" t="str">
        <f t="shared" si="25"/>
        <v>KING AND QUEEN</v>
      </c>
      <c r="AW57" s="35" t="str">
        <f t="shared" si="25"/>
        <v/>
      </c>
      <c r="AX57" s="35" t="str">
        <f t="shared" si="25"/>
        <v>TYLER</v>
      </c>
      <c r="AY57" s="35" t="str">
        <f t="shared" si="25"/>
        <v>PIERCE</v>
      </c>
      <c r="AZ57" s="35" t="str">
        <f t="shared" si="25"/>
        <v/>
      </c>
    </row>
    <row r="58" spans="1:52" x14ac:dyDescent="0.2">
      <c r="A58" s="39">
        <v>49</v>
      </c>
      <c r="B58" s="35" t="str">
        <f t="shared" si="21"/>
        <v>MOBILE</v>
      </c>
      <c r="C58" s="35" t="str">
        <f t="shared" si="21"/>
        <v/>
      </c>
      <c r="D58" s="35" t="str">
        <f t="shared" si="21"/>
        <v/>
      </c>
      <c r="E58" s="35" t="str">
        <f t="shared" si="21"/>
        <v>MONTGOMERY</v>
      </c>
      <c r="F58" s="35" t="str">
        <f t="shared" si="21"/>
        <v>SONOMA</v>
      </c>
      <c r="G58" s="35" t="str">
        <f t="shared" si="21"/>
        <v>PHILLIPS</v>
      </c>
      <c r="H58" s="35" t="str">
        <f t="shared" si="21"/>
        <v/>
      </c>
      <c r="I58" s="35" t="str">
        <f t="shared" si="21"/>
        <v/>
      </c>
      <c r="J58" s="35" t="str">
        <f t="shared" si="21"/>
        <v/>
      </c>
      <c r="K58" s="35" t="str">
        <f t="shared" si="21"/>
        <v>OSCEOLA</v>
      </c>
      <c r="L58" s="35" t="str">
        <f t="shared" si="22"/>
        <v>EARLY</v>
      </c>
      <c r="M58" s="35" t="str">
        <f t="shared" si="22"/>
        <v/>
      </c>
      <c r="N58" s="35" t="str">
        <f t="shared" si="22"/>
        <v/>
      </c>
      <c r="O58" s="35" t="str">
        <f t="shared" si="22"/>
        <v>LAKE</v>
      </c>
      <c r="P58" s="35" t="str">
        <f t="shared" si="22"/>
        <v>MARION</v>
      </c>
      <c r="Q58" s="35" t="str">
        <f t="shared" si="22"/>
        <v>JACKSON</v>
      </c>
      <c r="R58" s="35" t="str">
        <f t="shared" si="22"/>
        <v>KIOWA</v>
      </c>
      <c r="S58" s="35" t="str">
        <f t="shared" si="22"/>
        <v>HARRISON</v>
      </c>
      <c r="T58" s="35" t="str">
        <f t="shared" si="22"/>
        <v>ST. LANDRY PARISH</v>
      </c>
      <c r="U58" s="35" t="str">
        <f t="shared" si="22"/>
        <v/>
      </c>
      <c r="V58" s="35" t="str">
        <f t="shared" si="23"/>
        <v/>
      </c>
      <c r="W58" s="35" t="str">
        <f t="shared" si="23"/>
        <v/>
      </c>
      <c r="X58" s="35" t="str">
        <f t="shared" si="23"/>
        <v>MACKINAC</v>
      </c>
      <c r="Y58" s="35" t="str">
        <f t="shared" si="23"/>
        <v>MORRISON</v>
      </c>
      <c r="Z58" s="35" t="str">
        <f t="shared" si="23"/>
        <v>MONTGOMERY</v>
      </c>
      <c r="AA58" s="35" t="str">
        <f t="shared" si="23"/>
        <v>JASPER</v>
      </c>
      <c r="AB58" s="35" t="str">
        <f t="shared" si="23"/>
        <v>SWEET GRASS</v>
      </c>
      <c r="AC58" s="35" t="str">
        <f t="shared" si="23"/>
        <v>JOHNSON</v>
      </c>
      <c r="AD58" s="35" t="str">
        <f t="shared" si="23"/>
        <v/>
      </c>
      <c r="AE58" s="35" t="str">
        <f t="shared" si="23"/>
        <v/>
      </c>
      <c r="AF58" s="35" t="str">
        <f t="shared" si="24"/>
        <v/>
      </c>
      <c r="AG58" s="35" t="str">
        <f t="shared" si="24"/>
        <v/>
      </c>
      <c r="AH58" s="35" t="str">
        <f t="shared" si="24"/>
        <v>SCHUYLER</v>
      </c>
      <c r="AI58" s="35" t="str">
        <f t="shared" si="24"/>
        <v>IREDELL</v>
      </c>
      <c r="AJ58" s="35" t="str">
        <f t="shared" si="24"/>
        <v>TRAILL</v>
      </c>
      <c r="AK58" s="35" t="str">
        <f t="shared" si="24"/>
        <v>MADISON</v>
      </c>
      <c r="AL58" s="35" t="str">
        <f t="shared" si="24"/>
        <v>MAYES</v>
      </c>
      <c r="AM58" s="35" t="str">
        <f t="shared" si="24"/>
        <v/>
      </c>
      <c r="AN58" s="35" t="str">
        <f t="shared" si="24"/>
        <v>NORTHUMBERLAND</v>
      </c>
      <c r="AO58" s="35" t="str">
        <f t="shared" si="24"/>
        <v/>
      </c>
      <c r="AP58" s="35" t="str">
        <f t="shared" si="25"/>
        <v/>
      </c>
      <c r="AQ58" s="35" t="str">
        <f t="shared" si="25"/>
        <v>MINNEHAHA</v>
      </c>
      <c r="AR58" s="35" t="str">
        <f t="shared" si="25"/>
        <v>LAUDERDALE</v>
      </c>
      <c r="AS58" s="35" t="str">
        <f t="shared" si="25"/>
        <v>COOKE</v>
      </c>
      <c r="AT58" s="35" t="str">
        <f t="shared" si="25"/>
        <v/>
      </c>
      <c r="AU58" s="35" t="str">
        <f t="shared" si="25"/>
        <v/>
      </c>
      <c r="AV58" s="35" t="str">
        <f t="shared" si="25"/>
        <v>KING GEORGE</v>
      </c>
      <c r="AW58" s="35" t="str">
        <f t="shared" si="25"/>
        <v/>
      </c>
      <c r="AX58" s="35" t="str">
        <f t="shared" si="25"/>
        <v>UPSHUR</v>
      </c>
      <c r="AY58" s="35" t="str">
        <f t="shared" si="25"/>
        <v>POLK</v>
      </c>
      <c r="AZ58" s="35" t="str">
        <f t="shared" si="25"/>
        <v/>
      </c>
    </row>
    <row r="59" spans="1:52" x14ac:dyDescent="0.2">
      <c r="A59" s="39">
        <v>50</v>
      </c>
      <c r="B59" s="35" t="str">
        <f t="shared" si="21"/>
        <v>MONROE</v>
      </c>
      <c r="C59" s="35" t="str">
        <f t="shared" si="21"/>
        <v/>
      </c>
      <c r="D59" s="35" t="str">
        <f t="shared" si="21"/>
        <v/>
      </c>
      <c r="E59" s="35" t="str">
        <f t="shared" si="21"/>
        <v>NEVADA</v>
      </c>
      <c r="F59" s="35" t="str">
        <f t="shared" si="21"/>
        <v>STANISLAUS</v>
      </c>
      <c r="G59" s="35" t="str">
        <f t="shared" si="21"/>
        <v>PITKIN</v>
      </c>
      <c r="H59" s="35" t="str">
        <f t="shared" si="21"/>
        <v/>
      </c>
      <c r="I59" s="35" t="str">
        <f t="shared" si="21"/>
        <v/>
      </c>
      <c r="J59" s="35" t="str">
        <f t="shared" si="21"/>
        <v/>
      </c>
      <c r="K59" s="35" t="str">
        <f t="shared" si="21"/>
        <v>PALM BEACH</v>
      </c>
      <c r="L59" s="35" t="str">
        <f t="shared" si="22"/>
        <v>ECHOLS</v>
      </c>
      <c r="M59" s="35" t="str">
        <f t="shared" si="22"/>
        <v/>
      </c>
      <c r="N59" s="35" t="str">
        <f t="shared" si="22"/>
        <v/>
      </c>
      <c r="O59" s="35" t="str">
        <f t="shared" si="22"/>
        <v>LASALLE</v>
      </c>
      <c r="P59" s="35" t="str">
        <f t="shared" si="22"/>
        <v>MARSHALL</v>
      </c>
      <c r="Q59" s="35" t="str">
        <f t="shared" si="22"/>
        <v>JASPER</v>
      </c>
      <c r="R59" s="35" t="str">
        <f t="shared" si="22"/>
        <v>LABETTE</v>
      </c>
      <c r="S59" s="35" t="str">
        <f t="shared" si="22"/>
        <v>HART</v>
      </c>
      <c r="T59" s="35" t="str">
        <f t="shared" si="22"/>
        <v>ST. MARTIN PARISH</v>
      </c>
      <c r="U59" s="35" t="str">
        <f t="shared" si="22"/>
        <v/>
      </c>
      <c r="V59" s="35" t="str">
        <f t="shared" si="23"/>
        <v/>
      </c>
      <c r="W59" s="35" t="str">
        <f t="shared" si="23"/>
        <v/>
      </c>
      <c r="X59" s="35" t="str">
        <f t="shared" si="23"/>
        <v>MACOMB</v>
      </c>
      <c r="Y59" s="35" t="str">
        <f t="shared" si="23"/>
        <v>MOWER</v>
      </c>
      <c r="Z59" s="35" t="str">
        <f t="shared" si="23"/>
        <v>NESHOBA</v>
      </c>
      <c r="AA59" s="35" t="str">
        <f t="shared" si="23"/>
        <v>JEFFERSON</v>
      </c>
      <c r="AB59" s="35" t="str">
        <f t="shared" si="23"/>
        <v>TETON</v>
      </c>
      <c r="AC59" s="35" t="str">
        <f t="shared" si="23"/>
        <v>KEARNEY</v>
      </c>
      <c r="AD59" s="35" t="str">
        <f t="shared" si="23"/>
        <v/>
      </c>
      <c r="AE59" s="35" t="str">
        <f t="shared" si="23"/>
        <v/>
      </c>
      <c r="AF59" s="35" t="str">
        <f t="shared" si="24"/>
        <v/>
      </c>
      <c r="AG59" s="35" t="str">
        <f t="shared" si="24"/>
        <v/>
      </c>
      <c r="AH59" s="35" t="str">
        <f t="shared" si="24"/>
        <v>SENECA</v>
      </c>
      <c r="AI59" s="35" t="str">
        <f t="shared" si="24"/>
        <v>JACKSON</v>
      </c>
      <c r="AJ59" s="35" t="str">
        <f t="shared" si="24"/>
        <v>WALSH</v>
      </c>
      <c r="AK59" s="35" t="str">
        <f t="shared" si="24"/>
        <v>MAHONING</v>
      </c>
      <c r="AL59" s="35" t="str">
        <f t="shared" si="24"/>
        <v>MURRAY</v>
      </c>
      <c r="AM59" s="35" t="str">
        <f t="shared" si="24"/>
        <v/>
      </c>
      <c r="AN59" s="35" t="str">
        <f t="shared" si="24"/>
        <v>PERRY</v>
      </c>
      <c r="AO59" s="35" t="str">
        <f t="shared" si="24"/>
        <v/>
      </c>
      <c r="AP59" s="35" t="str">
        <f t="shared" si="25"/>
        <v/>
      </c>
      <c r="AQ59" s="35" t="str">
        <f t="shared" si="25"/>
        <v>MOODY</v>
      </c>
      <c r="AR59" s="35" t="str">
        <f t="shared" si="25"/>
        <v>LAWRENCE</v>
      </c>
      <c r="AS59" s="35" t="str">
        <f t="shared" si="25"/>
        <v>CORYELL</v>
      </c>
      <c r="AT59" s="35" t="str">
        <f t="shared" si="25"/>
        <v/>
      </c>
      <c r="AU59" s="35" t="str">
        <f t="shared" si="25"/>
        <v/>
      </c>
      <c r="AV59" s="35" t="str">
        <f t="shared" si="25"/>
        <v>KING WILLIAM</v>
      </c>
      <c r="AW59" s="35" t="str">
        <f t="shared" si="25"/>
        <v/>
      </c>
      <c r="AX59" s="35" t="str">
        <f t="shared" si="25"/>
        <v>WAYNE</v>
      </c>
      <c r="AY59" s="35" t="str">
        <f t="shared" si="25"/>
        <v>PORTAGE</v>
      </c>
      <c r="AZ59" s="35" t="str">
        <f t="shared" si="25"/>
        <v/>
      </c>
    </row>
    <row r="60" spans="1:52" x14ac:dyDescent="0.2">
      <c r="A60" s="39">
        <v>51</v>
      </c>
      <c r="B60" s="35" t="str">
        <f t="shared" ref="B60:K69" si="26">IFERROR(VLOOKUP($B$3&amp;"_"&amp;B$8&amp;$A60,LookUpTable_CountyName_AllYears,3,FALSE),"")</f>
        <v>MONTGOMERY</v>
      </c>
      <c r="C60" s="35" t="str">
        <f t="shared" si="26"/>
        <v/>
      </c>
      <c r="D60" s="35" t="str">
        <f t="shared" si="26"/>
        <v/>
      </c>
      <c r="E60" s="35" t="str">
        <f t="shared" si="26"/>
        <v>NEWTON</v>
      </c>
      <c r="F60" s="35" t="str">
        <f t="shared" si="26"/>
        <v>SUTTER</v>
      </c>
      <c r="G60" s="35" t="str">
        <f t="shared" si="26"/>
        <v>PROWERS</v>
      </c>
      <c r="H60" s="35" t="str">
        <f t="shared" si="26"/>
        <v/>
      </c>
      <c r="I60" s="35" t="str">
        <f t="shared" si="26"/>
        <v/>
      </c>
      <c r="J60" s="35" t="str">
        <f t="shared" si="26"/>
        <v/>
      </c>
      <c r="K60" s="35" t="str">
        <f t="shared" si="26"/>
        <v>PASCO</v>
      </c>
      <c r="L60" s="35" t="str">
        <f t="shared" ref="L60:U69" si="27">IFERROR(VLOOKUP($B$3&amp;"_"&amp;L$8&amp;$A60,LookUpTable_CountyName_AllYears,3,FALSE),"")</f>
        <v>EFFINGHAM</v>
      </c>
      <c r="M60" s="35" t="str">
        <f t="shared" si="27"/>
        <v/>
      </c>
      <c r="N60" s="35" t="str">
        <f t="shared" si="27"/>
        <v/>
      </c>
      <c r="O60" s="35" t="str">
        <f t="shared" si="27"/>
        <v>LAWRENCE</v>
      </c>
      <c r="P60" s="35" t="str">
        <f t="shared" si="27"/>
        <v>MARTIN</v>
      </c>
      <c r="Q60" s="35" t="str">
        <f t="shared" si="27"/>
        <v>JEFFERSON</v>
      </c>
      <c r="R60" s="35" t="str">
        <f t="shared" si="27"/>
        <v>LANE</v>
      </c>
      <c r="S60" s="35" t="str">
        <f t="shared" si="27"/>
        <v>HENDERSON</v>
      </c>
      <c r="T60" s="35" t="str">
        <f t="shared" si="27"/>
        <v>ST. MARY PARISH</v>
      </c>
      <c r="U60" s="35" t="str">
        <f t="shared" si="27"/>
        <v/>
      </c>
      <c r="V60" s="35" t="str">
        <f t="shared" ref="V60:AE69" si="28">IFERROR(VLOOKUP($B$3&amp;"_"&amp;V$8&amp;$A60,LookUpTable_CountyName_AllYears,3,FALSE),"")</f>
        <v/>
      </c>
      <c r="W60" s="35" t="str">
        <f t="shared" si="28"/>
        <v/>
      </c>
      <c r="X60" s="35" t="str">
        <f t="shared" si="28"/>
        <v>MANISTEE</v>
      </c>
      <c r="Y60" s="35" t="str">
        <f t="shared" si="28"/>
        <v>MURRAY</v>
      </c>
      <c r="Z60" s="35" t="str">
        <f t="shared" si="28"/>
        <v>NEWTON</v>
      </c>
      <c r="AA60" s="35" t="str">
        <f t="shared" si="28"/>
        <v>JOHNSON</v>
      </c>
      <c r="AB60" s="35" t="str">
        <f t="shared" si="28"/>
        <v>TOOLE</v>
      </c>
      <c r="AC60" s="35" t="str">
        <f t="shared" si="28"/>
        <v>KEITH</v>
      </c>
      <c r="AD60" s="35" t="str">
        <f t="shared" si="28"/>
        <v/>
      </c>
      <c r="AE60" s="35" t="str">
        <f t="shared" si="28"/>
        <v/>
      </c>
      <c r="AF60" s="35" t="str">
        <f t="shared" ref="AF60:AO69" si="29">IFERROR(VLOOKUP($B$3&amp;"_"&amp;AF$8&amp;$A60,LookUpTable_CountyName_AllYears,3,FALSE),"")</f>
        <v/>
      </c>
      <c r="AG60" s="35" t="str">
        <f t="shared" si="29"/>
        <v/>
      </c>
      <c r="AH60" s="35" t="str">
        <f t="shared" si="29"/>
        <v>STEUBEN</v>
      </c>
      <c r="AI60" s="35" t="str">
        <f t="shared" si="29"/>
        <v>JOHNSTON</v>
      </c>
      <c r="AJ60" s="35" t="str">
        <f t="shared" si="29"/>
        <v>WARD</v>
      </c>
      <c r="AK60" s="35" t="str">
        <f t="shared" si="29"/>
        <v>MARION</v>
      </c>
      <c r="AL60" s="35" t="str">
        <f t="shared" si="29"/>
        <v>MUSKOGEE</v>
      </c>
      <c r="AM60" s="35" t="str">
        <f t="shared" si="29"/>
        <v/>
      </c>
      <c r="AN60" s="35" t="str">
        <f t="shared" si="29"/>
        <v>PHILADELPHIA</v>
      </c>
      <c r="AO60" s="35" t="str">
        <f t="shared" si="29"/>
        <v/>
      </c>
      <c r="AP60" s="35" t="str">
        <f t="shared" ref="AP60:AZ69" si="30">IFERROR(VLOOKUP($B$3&amp;"_"&amp;AP$8&amp;$A60,LookUpTable_CountyName_AllYears,3,FALSE),"")</f>
        <v/>
      </c>
      <c r="AQ60" s="35" t="str">
        <f t="shared" si="30"/>
        <v>OGLALA LAKOTA</v>
      </c>
      <c r="AR60" s="35" t="str">
        <f t="shared" si="30"/>
        <v>LEWIS</v>
      </c>
      <c r="AS60" s="35" t="str">
        <f t="shared" si="30"/>
        <v>COTTLE</v>
      </c>
      <c r="AT60" s="35" t="str">
        <f t="shared" si="30"/>
        <v/>
      </c>
      <c r="AU60" s="35" t="str">
        <f t="shared" si="30"/>
        <v/>
      </c>
      <c r="AV60" s="35" t="str">
        <f t="shared" si="30"/>
        <v>LANCASTER</v>
      </c>
      <c r="AW60" s="35" t="str">
        <f t="shared" si="30"/>
        <v/>
      </c>
      <c r="AX60" s="35" t="str">
        <f t="shared" si="30"/>
        <v>WEBSTER</v>
      </c>
      <c r="AY60" s="35" t="str">
        <f t="shared" si="30"/>
        <v>PRICE</v>
      </c>
      <c r="AZ60" s="35" t="str">
        <f t="shared" si="30"/>
        <v/>
      </c>
    </row>
    <row r="61" spans="1:52" x14ac:dyDescent="0.2">
      <c r="A61" s="39">
        <v>52</v>
      </c>
      <c r="B61" s="35" t="str">
        <f t="shared" si="26"/>
        <v>MORGAN</v>
      </c>
      <c r="C61" s="35" t="str">
        <f t="shared" si="26"/>
        <v/>
      </c>
      <c r="D61" s="35" t="str">
        <f t="shared" si="26"/>
        <v/>
      </c>
      <c r="E61" s="35" t="str">
        <f t="shared" si="26"/>
        <v>OUACHITA</v>
      </c>
      <c r="F61" s="35" t="str">
        <f t="shared" si="26"/>
        <v>TEHAMA</v>
      </c>
      <c r="G61" s="35" t="str">
        <f t="shared" si="26"/>
        <v>PUEBLO</v>
      </c>
      <c r="H61" s="35" t="str">
        <f t="shared" si="26"/>
        <v/>
      </c>
      <c r="I61" s="35" t="str">
        <f t="shared" si="26"/>
        <v/>
      </c>
      <c r="J61" s="35" t="str">
        <f t="shared" si="26"/>
        <v/>
      </c>
      <c r="K61" s="35" t="str">
        <f t="shared" si="26"/>
        <v>PINELLAS</v>
      </c>
      <c r="L61" s="35" t="str">
        <f t="shared" si="27"/>
        <v>ELBERT</v>
      </c>
      <c r="M61" s="35" t="str">
        <f t="shared" si="27"/>
        <v/>
      </c>
      <c r="N61" s="35" t="str">
        <f t="shared" si="27"/>
        <v/>
      </c>
      <c r="O61" s="35" t="str">
        <f t="shared" si="27"/>
        <v>LEE</v>
      </c>
      <c r="P61" s="35" t="str">
        <f t="shared" si="27"/>
        <v>MIAMI</v>
      </c>
      <c r="Q61" s="35" t="str">
        <f t="shared" si="27"/>
        <v>JOHNSON</v>
      </c>
      <c r="R61" s="35" t="str">
        <f t="shared" si="27"/>
        <v>LEAVENWORTH</v>
      </c>
      <c r="S61" s="35" t="str">
        <f t="shared" si="27"/>
        <v>HENRY</v>
      </c>
      <c r="T61" s="35" t="str">
        <f t="shared" si="27"/>
        <v>ST. TAMMANY PARISH</v>
      </c>
      <c r="U61" s="35" t="str">
        <f t="shared" si="27"/>
        <v/>
      </c>
      <c r="V61" s="35" t="str">
        <f t="shared" si="28"/>
        <v/>
      </c>
      <c r="W61" s="35" t="str">
        <f t="shared" si="28"/>
        <v/>
      </c>
      <c r="X61" s="35" t="str">
        <f t="shared" si="28"/>
        <v>MARQUETTE</v>
      </c>
      <c r="Y61" s="35" t="str">
        <f t="shared" si="28"/>
        <v>NICOLLET</v>
      </c>
      <c r="Z61" s="35" t="str">
        <f t="shared" si="28"/>
        <v>NOXUBEE</v>
      </c>
      <c r="AA61" s="35" t="str">
        <f t="shared" si="28"/>
        <v>KNOX</v>
      </c>
      <c r="AB61" s="35" t="str">
        <f t="shared" si="28"/>
        <v>TREASURE</v>
      </c>
      <c r="AC61" s="35" t="str">
        <f t="shared" si="28"/>
        <v>KEYA PAHA</v>
      </c>
      <c r="AD61" s="35" t="str">
        <f t="shared" si="28"/>
        <v/>
      </c>
      <c r="AE61" s="35" t="str">
        <f t="shared" si="28"/>
        <v/>
      </c>
      <c r="AF61" s="35" t="str">
        <f t="shared" si="29"/>
        <v/>
      </c>
      <c r="AG61" s="35" t="str">
        <f t="shared" si="29"/>
        <v/>
      </c>
      <c r="AH61" s="35" t="str">
        <f t="shared" si="29"/>
        <v>SUFFOLK</v>
      </c>
      <c r="AI61" s="35" t="str">
        <f t="shared" si="29"/>
        <v>JONES</v>
      </c>
      <c r="AJ61" s="35" t="str">
        <f t="shared" si="29"/>
        <v>WELLS</v>
      </c>
      <c r="AK61" s="35" t="str">
        <f t="shared" si="29"/>
        <v>MEDINA</v>
      </c>
      <c r="AL61" s="35" t="str">
        <f t="shared" si="29"/>
        <v>NOBLE</v>
      </c>
      <c r="AM61" s="35" t="str">
        <f t="shared" si="29"/>
        <v/>
      </c>
      <c r="AN61" s="35" t="str">
        <f t="shared" si="29"/>
        <v>PIKE</v>
      </c>
      <c r="AO61" s="35" t="str">
        <f t="shared" si="29"/>
        <v/>
      </c>
      <c r="AP61" s="35" t="str">
        <f t="shared" si="30"/>
        <v/>
      </c>
      <c r="AQ61" s="35" t="str">
        <f t="shared" si="30"/>
        <v>PENNINGTON</v>
      </c>
      <c r="AR61" s="35" t="str">
        <f t="shared" si="30"/>
        <v>LINCOLN</v>
      </c>
      <c r="AS61" s="35" t="str">
        <f t="shared" si="30"/>
        <v>CRANE</v>
      </c>
      <c r="AT61" s="35" t="str">
        <f t="shared" si="30"/>
        <v/>
      </c>
      <c r="AU61" s="35" t="str">
        <f t="shared" si="30"/>
        <v/>
      </c>
      <c r="AV61" s="35" t="str">
        <f t="shared" si="30"/>
        <v>LEE</v>
      </c>
      <c r="AW61" s="35" t="str">
        <f t="shared" si="30"/>
        <v/>
      </c>
      <c r="AX61" s="35" t="str">
        <f t="shared" si="30"/>
        <v>WETZEL</v>
      </c>
      <c r="AY61" s="35" t="str">
        <f t="shared" si="30"/>
        <v>RACINE</v>
      </c>
      <c r="AZ61" s="35" t="str">
        <f t="shared" si="30"/>
        <v/>
      </c>
    </row>
    <row r="62" spans="1:52" x14ac:dyDescent="0.2">
      <c r="A62" s="39">
        <v>53</v>
      </c>
      <c r="B62" s="35" t="str">
        <f t="shared" si="26"/>
        <v>PERRY</v>
      </c>
      <c r="C62" s="35" t="str">
        <f t="shared" si="26"/>
        <v/>
      </c>
      <c r="D62" s="35" t="str">
        <f t="shared" si="26"/>
        <v/>
      </c>
      <c r="E62" s="35" t="str">
        <f t="shared" si="26"/>
        <v>PERRY</v>
      </c>
      <c r="F62" s="35" t="str">
        <f t="shared" si="26"/>
        <v>TRINITY</v>
      </c>
      <c r="G62" s="35" t="str">
        <f t="shared" si="26"/>
        <v>RIO BLANCO</v>
      </c>
      <c r="H62" s="35" t="str">
        <f t="shared" si="26"/>
        <v/>
      </c>
      <c r="I62" s="35" t="str">
        <f t="shared" si="26"/>
        <v/>
      </c>
      <c r="J62" s="35" t="str">
        <f t="shared" si="26"/>
        <v/>
      </c>
      <c r="K62" s="35" t="str">
        <f t="shared" si="26"/>
        <v>POLK</v>
      </c>
      <c r="L62" s="35" t="str">
        <f t="shared" si="27"/>
        <v>EMANUEL</v>
      </c>
      <c r="M62" s="35" t="str">
        <f t="shared" si="27"/>
        <v/>
      </c>
      <c r="N62" s="35" t="str">
        <f t="shared" si="27"/>
        <v/>
      </c>
      <c r="O62" s="35" t="str">
        <f t="shared" si="27"/>
        <v>LIVINGSTON</v>
      </c>
      <c r="P62" s="35" t="str">
        <f t="shared" si="27"/>
        <v>MONROE</v>
      </c>
      <c r="Q62" s="35" t="str">
        <f t="shared" si="27"/>
        <v>JONES</v>
      </c>
      <c r="R62" s="35" t="str">
        <f t="shared" si="27"/>
        <v>LINCOLN</v>
      </c>
      <c r="S62" s="35" t="str">
        <f t="shared" si="27"/>
        <v>HICKMAN</v>
      </c>
      <c r="T62" s="35" t="str">
        <f t="shared" si="27"/>
        <v>TANGIPAHOA PARISH</v>
      </c>
      <c r="U62" s="35" t="str">
        <f t="shared" si="27"/>
        <v/>
      </c>
      <c r="V62" s="35" t="str">
        <f t="shared" si="28"/>
        <v/>
      </c>
      <c r="W62" s="35" t="str">
        <f t="shared" si="28"/>
        <v/>
      </c>
      <c r="X62" s="35" t="str">
        <f t="shared" si="28"/>
        <v>MASON</v>
      </c>
      <c r="Y62" s="35" t="str">
        <f t="shared" si="28"/>
        <v>NOBLES</v>
      </c>
      <c r="Z62" s="35" t="str">
        <f t="shared" si="28"/>
        <v>OKTIBBEHA</v>
      </c>
      <c r="AA62" s="35" t="str">
        <f t="shared" si="28"/>
        <v>LACLEDE</v>
      </c>
      <c r="AB62" s="35" t="str">
        <f t="shared" si="28"/>
        <v>VALLEY</v>
      </c>
      <c r="AC62" s="35" t="str">
        <f t="shared" si="28"/>
        <v>KIMBALL</v>
      </c>
      <c r="AD62" s="35" t="str">
        <f t="shared" si="28"/>
        <v/>
      </c>
      <c r="AE62" s="35" t="str">
        <f t="shared" si="28"/>
        <v/>
      </c>
      <c r="AF62" s="35" t="str">
        <f t="shared" si="29"/>
        <v/>
      </c>
      <c r="AG62" s="35" t="str">
        <f t="shared" si="29"/>
        <v/>
      </c>
      <c r="AH62" s="35" t="str">
        <f t="shared" si="29"/>
        <v>SULLIVAN</v>
      </c>
      <c r="AI62" s="35" t="str">
        <f t="shared" si="29"/>
        <v>LEE</v>
      </c>
      <c r="AJ62" s="35" t="str">
        <f t="shared" si="29"/>
        <v>WILLIAMS</v>
      </c>
      <c r="AK62" s="35" t="str">
        <f t="shared" si="29"/>
        <v>MEIGS</v>
      </c>
      <c r="AL62" s="35" t="str">
        <f t="shared" si="29"/>
        <v>NOWATA</v>
      </c>
      <c r="AM62" s="35" t="str">
        <f t="shared" si="29"/>
        <v/>
      </c>
      <c r="AN62" s="35" t="str">
        <f t="shared" si="29"/>
        <v>POTTER</v>
      </c>
      <c r="AO62" s="35" t="str">
        <f t="shared" si="29"/>
        <v/>
      </c>
      <c r="AP62" s="35" t="str">
        <f t="shared" si="30"/>
        <v/>
      </c>
      <c r="AQ62" s="35" t="str">
        <f t="shared" si="30"/>
        <v>PERKINS</v>
      </c>
      <c r="AR62" s="35" t="str">
        <f t="shared" si="30"/>
        <v>LOUDON</v>
      </c>
      <c r="AS62" s="35" t="str">
        <f t="shared" si="30"/>
        <v>CROCKETT</v>
      </c>
      <c r="AT62" s="35" t="str">
        <f t="shared" si="30"/>
        <v/>
      </c>
      <c r="AU62" s="35" t="str">
        <f t="shared" si="30"/>
        <v/>
      </c>
      <c r="AV62" s="35" t="str">
        <f t="shared" si="30"/>
        <v>LOUDOUN</v>
      </c>
      <c r="AW62" s="35" t="str">
        <f t="shared" si="30"/>
        <v/>
      </c>
      <c r="AX62" s="35" t="str">
        <f t="shared" si="30"/>
        <v>WIRT</v>
      </c>
      <c r="AY62" s="35" t="str">
        <f t="shared" si="30"/>
        <v>RICHLAND</v>
      </c>
      <c r="AZ62" s="35" t="str">
        <f t="shared" si="30"/>
        <v/>
      </c>
    </row>
    <row r="63" spans="1:52" x14ac:dyDescent="0.2">
      <c r="A63" s="39">
        <v>54</v>
      </c>
      <c r="B63" s="35" t="str">
        <f t="shared" si="26"/>
        <v>PICKENS</v>
      </c>
      <c r="C63" s="35" t="str">
        <f t="shared" si="26"/>
        <v/>
      </c>
      <c r="D63" s="35" t="str">
        <f t="shared" si="26"/>
        <v/>
      </c>
      <c r="E63" s="35" t="str">
        <f t="shared" si="26"/>
        <v>PHILLIPS</v>
      </c>
      <c r="F63" s="35" t="str">
        <f t="shared" si="26"/>
        <v>TULARE</v>
      </c>
      <c r="G63" s="35" t="str">
        <f t="shared" si="26"/>
        <v>RIO GRANDE</v>
      </c>
      <c r="H63" s="35" t="str">
        <f t="shared" si="26"/>
        <v/>
      </c>
      <c r="I63" s="35" t="str">
        <f t="shared" si="26"/>
        <v/>
      </c>
      <c r="J63" s="35" t="str">
        <f t="shared" si="26"/>
        <v/>
      </c>
      <c r="K63" s="35" t="str">
        <f t="shared" si="26"/>
        <v>PUTNAM</v>
      </c>
      <c r="L63" s="35" t="str">
        <f t="shared" si="27"/>
        <v>EVANS</v>
      </c>
      <c r="M63" s="35" t="str">
        <f t="shared" si="27"/>
        <v/>
      </c>
      <c r="N63" s="35" t="str">
        <f t="shared" si="27"/>
        <v/>
      </c>
      <c r="O63" s="35" t="str">
        <f t="shared" si="27"/>
        <v>LOGAN</v>
      </c>
      <c r="P63" s="35" t="str">
        <f t="shared" si="27"/>
        <v>MONTGOMERY</v>
      </c>
      <c r="Q63" s="35" t="str">
        <f t="shared" si="27"/>
        <v>KEOKUK</v>
      </c>
      <c r="R63" s="35" t="str">
        <f t="shared" si="27"/>
        <v>LINN</v>
      </c>
      <c r="S63" s="35" t="str">
        <f t="shared" si="27"/>
        <v>HOPKINS</v>
      </c>
      <c r="T63" s="35" t="str">
        <f t="shared" si="27"/>
        <v>TENSAS PARISH</v>
      </c>
      <c r="U63" s="35" t="str">
        <f t="shared" si="27"/>
        <v/>
      </c>
      <c r="V63" s="35" t="str">
        <f t="shared" si="28"/>
        <v/>
      </c>
      <c r="W63" s="35" t="str">
        <f t="shared" si="28"/>
        <v/>
      </c>
      <c r="X63" s="35" t="str">
        <f t="shared" si="28"/>
        <v>MECOSTA</v>
      </c>
      <c r="Y63" s="35" t="str">
        <f t="shared" si="28"/>
        <v>NORMAN</v>
      </c>
      <c r="Z63" s="35" t="str">
        <f t="shared" si="28"/>
        <v>PANOLA</v>
      </c>
      <c r="AA63" s="35" t="str">
        <f t="shared" si="28"/>
        <v>LAFAYETTE</v>
      </c>
      <c r="AB63" s="35" t="str">
        <f t="shared" si="28"/>
        <v>WHEATLAND</v>
      </c>
      <c r="AC63" s="35" t="str">
        <f t="shared" si="28"/>
        <v>KNOX</v>
      </c>
      <c r="AD63" s="35" t="str">
        <f t="shared" si="28"/>
        <v/>
      </c>
      <c r="AE63" s="35" t="str">
        <f t="shared" si="28"/>
        <v/>
      </c>
      <c r="AF63" s="35" t="str">
        <f t="shared" si="29"/>
        <v/>
      </c>
      <c r="AG63" s="35" t="str">
        <f t="shared" si="29"/>
        <v/>
      </c>
      <c r="AH63" s="35" t="str">
        <f t="shared" si="29"/>
        <v>TIOGA</v>
      </c>
      <c r="AI63" s="35" t="str">
        <f t="shared" si="29"/>
        <v>LENOIR</v>
      </c>
      <c r="AJ63" s="35" t="str">
        <f t="shared" si="29"/>
        <v/>
      </c>
      <c r="AK63" s="35" t="str">
        <f t="shared" si="29"/>
        <v>MERCER</v>
      </c>
      <c r="AL63" s="35" t="str">
        <f t="shared" si="29"/>
        <v>OKFUSKEE</v>
      </c>
      <c r="AM63" s="35" t="str">
        <f t="shared" si="29"/>
        <v/>
      </c>
      <c r="AN63" s="35" t="str">
        <f t="shared" si="29"/>
        <v>SCHUYLKILL</v>
      </c>
      <c r="AO63" s="35" t="str">
        <f t="shared" si="29"/>
        <v/>
      </c>
      <c r="AP63" s="35" t="str">
        <f t="shared" si="30"/>
        <v/>
      </c>
      <c r="AQ63" s="35" t="str">
        <f t="shared" si="30"/>
        <v>POTTER</v>
      </c>
      <c r="AR63" s="35" t="str">
        <f t="shared" si="30"/>
        <v>MCMINN</v>
      </c>
      <c r="AS63" s="35" t="str">
        <f t="shared" si="30"/>
        <v>CROSBY</v>
      </c>
      <c r="AT63" s="35" t="str">
        <f t="shared" si="30"/>
        <v/>
      </c>
      <c r="AU63" s="35" t="str">
        <f t="shared" si="30"/>
        <v/>
      </c>
      <c r="AV63" s="35" t="str">
        <f t="shared" si="30"/>
        <v>LOUISA</v>
      </c>
      <c r="AW63" s="35" t="str">
        <f t="shared" si="30"/>
        <v/>
      </c>
      <c r="AX63" s="35" t="str">
        <f t="shared" si="30"/>
        <v>WOOD</v>
      </c>
      <c r="AY63" s="35" t="str">
        <f t="shared" si="30"/>
        <v>ROCK</v>
      </c>
      <c r="AZ63" s="35" t="str">
        <f t="shared" si="30"/>
        <v/>
      </c>
    </row>
    <row r="64" spans="1:52" x14ac:dyDescent="0.2">
      <c r="A64" s="39">
        <v>55</v>
      </c>
      <c r="B64" s="35" t="str">
        <f t="shared" si="26"/>
        <v>PIKE</v>
      </c>
      <c r="C64" s="35" t="str">
        <f t="shared" si="26"/>
        <v/>
      </c>
      <c r="D64" s="35" t="str">
        <f t="shared" si="26"/>
        <v/>
      </c>
      <c r="E64" s="35" t="str">
        <f t="shared" si="26"/>
        <v>PIKE</v>
      </c>
      <c r="F64" s="35" t="str">
        <f t="shared" si="26"/>
        <v>TUOLUMNE</v>
      </c>
      <c r="G64" s="35" t="str">
        <f t="shared" si="26"/>
        <v>ROUTT</v>
      </c>
      <c r="H64" s="35" t="str">
        <f t="shared" si="26"/>
        <v/>
      </c>
      <c r="I64" s="35" t="str">
        <f t="shared" si="26"/>
        <v/>
      </c>
      <c r="J64" s="35" t="str">
        <f t="shared" si="26"/>
        <v/>
      </c>
      <c r="K64" s="35" t="str">
        <f t="shared" si="26"/>
        <v>ST. JOHNS</v>
      </c>
      <c r="L64" s="35" t="str">
        <f t="shared" si="27"/>
        <v>FANNIN</v>
      </c>
      <c r="M64" s="35" t="str">
        <f t="shared" si="27"/>
        <v/>
      </c>
      <c r="N64" s="35" t="str">
        <f t="shared" si="27"/>
        <v/>
      </c>
      <c r="O64" s="35" t="str">
        <f t="shared" si="27"/>
        <v>MCDONOUGH</v>
      </c>
      <c r="P64" s="35" t="str">
        <f t="shared" si="27"/>
        <v>MORGAN</v>
      </c>
      <c r="Q64" s="35" t="str">
        <f t="shared" si="27"/>
        <v>KOSSUTH</v>
      </c>
      <c r="R64" s="35" t="str">
        <f t="shared" si="27"/>
        <v>LOGAN</v>
      </c>
      <c r="S64" s="35" t="str">
        <f t="shared" si="27"/>
        <v>JACKSON</v>
      </c>
      <c r="T64" s="35" t="str">
        <f t="shared" si="27"/>
        <v>TERREBONNE PARISH</v>
      </c>
      <c r="U64" s="35" t="str">
        <f t="shared" si="27"/>
        <v/>
      </c>
      <c r="V64" s="35" t="str">
        <f t="shared" si="28"/>
        <v/>
      </c>
      <c r="W64" s="35" t="str">
        <f t="shared" si="28"/>
        <v/>
      </c>
      <c r="X64" s="35" t="str">
        <f t="shared" si="28"/>
        <v>MENOMINEE</v>
      </c>
      <c r="Y64" s="35" t="str">
        <f t="shared" si="28"/>
        <v>OLMSTED</v>
      </c>
      <c r="Z64" s="35" t="str">
        <f t="shared" si="28"/>
        <v>PEARL RIVER</v>
      </c>
      <c r="AA64" s="35" t="str">
        <f t="shared" si="28"/>
        <v>LAWRENCE</v>
      </c>
      <c r="AB64" s="35" t="str">
        <f t="shared" si="28"/>
        <v>WIBAUX</v>
      </c>
      <c r="AC64" s="35" t="str">
        <f t="shared" si="28"/>
        <v>LANCASTER</v>
      </c>
      <c r="AD64" s="35" t="str">
        <f t="shared" si="28"/>
        <v/>
      </c>
      <c r="AE64" s="35" t="str">
        <f t="shared" si="28"/>
        <v/>
      </c>
      <c r="AF64" s="35" t="str">
        <f t="shared" si="29"/>
        <v/>
      </c>
      <c r="AG64" s="35" t="str">
        <f t="shared" si="29"/>
        <v/>
      </c>
      <c r="AH64" s="35" t="str">
        <f t="shared" si="29"/>
        <v>TOMPKINS</v>
      </c>
      <c r="AI64" s="35" t="str">
        <f t="shared" si="29"/>
        <v>LINCOLN</v>
      </c>
      <c r="AJ64" s="35" t="str">
        <f t="shared" si="29"/>
        <v/>
      </c>
      <c r="AK64" s="35" t="str">
        <f t="shared" si="29"/>
        <v>MIAMI</v>
      </c>
      <c r="AL64" s="35" t="str">
        <f t="shared" si="29"/>
        <v>OKLAHOMA</v>
      </c>
      <c r="AM64" s="35" t="str">
        <f t="shared" si="29"/>
        <v/>
      </c>
      <c r="AN64" s="35" t="str">
        <f t="shared" si="29"/>
        <v>SNYDER</v>
      </c>
      <c r="AO64" s="35" t="str">
        <f t="shared" si="29"/>
        <v/>
      </c>
      <c r="AP64" s="35" t="str">
        <f t="shared" si="30"/>
        <v/>
      </c>
      <c r="AQ64" s="35" t="str">
        <f t="shared" si="30"/>
        <v>ROBERTS</v>
      </c>
      <c r="AR64" s="35" t="str">
        <f t="shared" si="30"/>
        <v>MCNAIRY</v>
      </c>
      <c r="AS64" s="35" t="str">
        <f t="shared" si="30"/>
        <v>CULBERSON</v>
      </c>
      <c r="AT64" s="35" t="str">
        <f t="shared" si="30"/>
        <v/>
      </c>
      <c r="AU64" s="35" t="str">
        <f t="shared" si="30"/>
        <v/>
      </c>
      <c r="AV64" s="35" t="str">
        <f t="shared" si="30"/>
        <v>LUNENBURG</v>
      </c>
      <c r="AW64" s="35" t="str">
        <f t="shared" si="30"/>
        <v/>
      </c>
      <c r="AX64" s="35" t="str">
        <f t="shared" si="30"/>
        <v>WYOMING</v>
      </c>
      <c r="AY64" s="35" t="str">
        <f t="shared" si="30"/>
        <v>RUSK</v>
      </c>
      <c r="AZ64" s="35" t="str">
        <f t="shared" si="30"/>
        <v/>
      </c>
    </row>
    <row r="65" spans="1:52" x14ac:dyDescent="0.2">
      <c r="A65" s="39">
        <v>56</v>
      </c>
      <c r="B65" s="35" t="str">
        <f t="shared" si="26"/>
        <v>RANDOLPH</v>
      </c>
      <c r="C65" s="35" t="str">
        <f t="shared" si="26"/>
        <v/>
      </c>
      <c r="D65" s="35" t="str">
        <f t="shared" si="26"/>
        <v/>
      </c>
      <c r="E65" s="35" t="str">
        <f t="shared" si="26"/>
        <v>POINSETT</v>
      </c>
      <c r="F65" s="35" t="str">
        <f t="shared" si="26"/>
        <v>VENTURA</v>
      </c>
      <c r="G65" s="35" t="str">
        <f t="shared" si="26"/>
        <v>SAGUACHE</v>
      </c>
      <c r="H65" s="35" t="str">
        <f t="shared" si="26"/>
        <v/>
      </c>
      <c r="I65" s="35" t="str">
        <f t="shared" si="26"/>
        <v/>
      </c>
      <c r="J65" s="35" t="str">
        <f t="shared" si="26"/>
        <v/>
      </c>
      <c r="K65" s="35" t="str">
        <f t="shared" si="26"/>
        <v>ST. LUCIE</v>
      </c>
      <c r="L65" s="35" t="str">
        <f t="shared" si="27"/>
        <v>FAYETTE</v>
      </c>
      <c r="M65" s="35" t="str">
        <f t="shared" si="27"/>
        <v/>
      </c>
      <c r="N65" s="35" t="str">
        <f t="shared" si="27"/>
        <v/>
      </c>
      <c r="O65" s="35" t="str">
        <f t="shared" si="27"/>
        <v>MCHENRY</v>
      </c>
      <c r="P65" s="35" t="str">
        <f t="shared" si="27"/>
        <v>NEWTON</v>
      </c>
      <c r="Q65" s="35" t="str">
        <f t="shared" si="27"/>
        <v>LEE</v>
      </c>
      <c r="R65" s="35" t="str">
        <f t="shared" si="27"/>
        <v>LYON</v>
      </c>
      <c r="S65" s="35" t="str">
        <f t="shared" si="27"/>
        <v>JEFFERSON</v>
      </c>
      <c r="T65" s="35" t="str">
        <f t="shared" si="27"/>
        <v>UNION PARISH</v>
      </c>
      <c r="U65" s="35" t="str">
        <f t="shared" si="27"/>
        <v/>
      </c>
      <c r="V65" s="35" t="str">
        <f t="shared" si="28"/>
        <v/>
      </c>
      <c r="W65" s="35" t="str">
        <f t="shared" si="28"/>
        <v/>
      </c>
      <c r="X65" s="35" t="str">
        <f t="shared" si="28"/>
        <v>MIDLAND</v>
      </c>
      <c r="Y65" s="35" t="str">
        <f t="shared" si="28"/>
        <v>OTTER TAIL</v>
      </c>
      <c r="Z65" s="35" t="str">
        <f t="shared" si="28"/>
        <v>PERRY</v>
      </c>
      <c r="AA65" s="35" t="str">
        <f t="shared" si="28"/>
        <v>LEWIS</v>
      </c>
      <c r="AB65" s="35" t="str">
        <f t="shared" si="28"/>
        <v>YELLOWSTONE</v>
      </c>
      <c r="AC65" s="35" t="str">
        <f t="shared" si="28"/>
        <v>LINCOLN</v>
      </c>
      <c r="AD65" s="35" t="str">
        <f t="shared" si="28"/>
        <v/>
      </c>
      <c r="AE65" s="35" t="str">
        <f t="shared" si="28"/>
        <v/>
      </c>
      <c r="AF65" s="35" t="str">
        <f t="shared" si="29"/>
        <v/>
      </c>
      <c r="AG65" s="35" t="str">
        <f t="shared" si="29"/>
        <v/>
      </c>
      <c r="AH65" s="35" t="str">
        <f t="shared" si="29"/>
        <v>ULSTER</v>
      </c>
      <c r="AI65" s="35" t="str">
        <f t="shared" si="29"/>
        <v>MCDOWELL</v>
      </c>
      <c r="AJ65" s="35" t="str">
        <f t="shared" si="29"/>
        <v/>
      </c>
      <c r="AK65" s="35" t="str">
        <f t="shared" si="29"/>
        <v>MONROE</v>
      </c>
      <c r="AL65" s="35" t="str">
        <f t="shared" si="29"/>
        <v>OKMULGEE</v>
      </c>
      <c r="AM65" s="35" t="str">
        <f t="shared" si="29"/>
        <v/>
      </c>
      <c r="AN65" s="35" t="str">
        <f t="shared" si="29"/>
        <v>SOMERSET</v>
      </c>
      <c r="AO65" s="35" t="str">
        <f t="shared" si="29"/>
        <v/>
      </c>
      <c r="AP65" s="35" t="str">
        <f t="shared" si="30"/>
        <v/>
      </c>
      <c r="AQ65" s="35" t="str">
        <f t="shared" si="30"/>
        <v>SANBORN</v>
      </c>
      <c r="AR65" s="35" t="str">
        <f t="shared" si="30"/>
        <v>MACON</v>
      </c>
      <c r="AS65" s="35" t="str">
        <f t="shared" si="30"/>
        <v>DALLAM</v>
      </c>
      <c r="AT65" s="35" t="str">
        <f t="shared" si="30"/>
        <v/>
      </c>
      <c r="AU65" s="35" t="str">
        <f t="shared" si="30"/>
        <v/>
      </c>
      <c r="AV65" s="35" t="str">
        <f t="shared" si="30"/>
        <v>MADISON</v>
      </c>
      <c r="AW65" s="35" t="str">
        <f t="shared" si="30"/>
        <v/>
      </c>
      <c r="AX65" s="35" t="str">
        <f t="shared" si="30"/>
        <v/>
      </c>
      <c r="AY65" s="35" t="str">
        <f t="shared" si="30"/>
        <v>ST. CROIX</v>
      </c>
      <c r="AZ65" s="35" t="str">
        <f t="shared" si="30"/>
        <v/>
      </c>
    </row>
    <row r="66" spans="1:52" x14ac:dyDescent="0.2">
      <c r="A66" s="39">
        <v>57</v>
      </c>
      <c r="B66" s="35" t="str">
        <f t="shared" si="26"/>
        <v>RUSSELL</v>
      </c>
      <c r="C66" s="35" t="str">
        <f t="shared" si="26"/>
        <v/>
      </c>
      <c r="D66" s="35" t="str">
        <f t="shared" si="26"/>
        <v/>
      </c>
      <c r="E66" s="35" t="str">
        <f t="shared" si="26"/>
        <v>POLK</v>
      </c>
      <c r="F66" s="35" t="str">
        <f t="shared" si="26"/>
        <v>YOLO</v>
      </c>
      <c r="G66" s="35" t="str">
        <f t="shared" si="26"/>
        <v>SAN JUAN</v>
      </c>
      <c r="H66" s="35" t="str">
        <f t="shared" si="26"/>
        <v/>
      </c>
      <c r="I66" s="35" t="str">
        <f t="shared" si="26"/>
        <v/>
      </c>
      <c r="J66" s="35" t="str">
        <f t="shared" si="26"/>
        <v/>
      </c>
      <c r="K66" s="35" t="str">
        <f t="shared" si="26"/>
        <v>SANTA ROSA</v>
      </c>
      <c r="L66" s="35" t="str">
        <f t="shared" si="27"/>
        <v>FLOYD</v>
      </c>
      <c r="M66" s="35" t="str">
        <f t="shared" si="27"/>
        <v/>
      </c>
      <c r="N66" s="35" t="str">
        <f t="shared" si="27"/>
        <v/>
      </c>
      <c r="O66" s="35" t="str">
        <f t="shared" si="27"/>
        <v>MCLEAN</v>
      </c>
      <c r="P66" s="35" t="str">
        <f t="shared" si="27"/>
        <v>NOBLE</v>
      </c>
      <c r="Q66" s="35" t="str">
        <f t="shared" si="27"/>
        <v>LINN</v>
      </c>
      <c r="R66" s="35" t="str">
        <f t="shared" si="27"/>
        <v>MCPHERSON</v>
      </c>
      <c r="S66" s="35" t="str">
        <f t="shared" si="27"/>
        <v>JESSAMINE</v>
      </c>
      <c r="T66" s="35" t="str">
        <f t="shared" si="27"/>
        <v>VERMILION PARISH</v>
      </c>
      <c r="U66" s="35" t="str">
        <f t="shared" si="27"/>
        <v/>
      </c>
      <c r="V66" s="35" t="str">
        <f t="shared" si="28"/>
        <v/>
      </c>
      <c r="W66" s="35" t="str">
        <f t="shared" si="28"/>
        <v/>
      </c>
      <c r="X66" s="35" t="str">
        <f t="shared" si="28"/>
        <v>MISSAUKEE</v>
      </c>
      <c r="Y66" s="35" t="str">
        <f t="shared" si="28"/>
        <v>PENNINGTON</v>
      </c>
      <c r="Z66" s="35" t="str">
        <f t="shared" si="28"/>
        <v>PIKE</v>
      </c>
      <c r="AA66" s="35" t="str">
        <f t="shared" si="28"/>
        <v>LINCOLN</v>
      </c>
      <c r="AB66" s="35" t="str">
        <f t="shared" si="28"/>
        <v/>
      </c>
      <c r="AC66" s="35" t="str">
        <f t="shared" si="28"/>
        <v>LOGAN</v>
      </c>
      <c r="AD66" s="35" t="str">
        <f t="shared" si="28"/>
        <v/>
      </c>
      <c r="AE66" s="35" t="str">
        <f t="shared" si="28"/>
        <v/>
      </c>
      <c r="AF66" s="35" t="str">
        <f t="shared" si="29"/>
        <v/>
      </c>
      <c r="AG66" s="35" t="str">
        <f t="shared" si="29"/>
        <v/>
      </c>
      <c r="AH66" s="35" t="str">
        <f t="shared" si="29"/>
        <v>WARREN</v>
      </c>
      <c r="AI66" s="35" t="str">
        <f t="shared" si="29"/>
        <v>MACON</v>
      </c>
      <c r="AJ66" s="35" t="str">
        <f t="shared" si="29"/>
        <v/>
      </c>
      <c r="AK66" s="35" t="str">
        <f t="shared" si="29"/>
        <v>MONTGOMERY</v>
      </c>
      <c r="AL66" s="35" t="str">
        <f t="shared" si="29"/>
        <v>OSAGE</v>
      </c>
      <c r="AM66" s="35" t="str">
        <f t="shared" si="29"/>
        <v/>
      </c>
      <c r="AN66" s="35" t="str">
        <f t="shared" si="29"/>
        <v>SULLIVAN</v>
      </c>
      <c r="AO66" s="35" t="str">
        <f t="shared" si="29"/>
        <v/>
      </c>
      <c r="AP66" s="35" t="str">
        <f t="shared" si="30"/>
        <v/>
      </c>
      <c r="AQ66" s="35" t="str">
        <f t="shared" si="30"/>
        <v>SPINK</v>
      </c>
      <c r="AR66" s="35" t="str">
        <f t="shared" si="30"/>
        <v>MADISON</v>
      </c>
      <c r="AS66" s="35" t="str">
        <f t="shared" si="30"/>
        <v>DALLAS</v>
      </c>
      <c r="AT66" s="35" t="str">
        <f t="shared" si="30"/>
        <v/>
      </c>
      <c r="AU66" s="35" t="str">
        <f t="shared" si="30"/>
        <v/>
      </c>
      <c r="AV66" s="35" t="str">
        <f t="shared" si="30"/>
        <v>MATHEWS</v>
      </c>
      <c r="AW66" s="35" t="str">
        <f t="shared" si="30"/>
        <v/>
      </c>
      <c r="AX66" s="35" t="str">
        <f t="shared" si="30"/>
        <v/>
      </c>
      <c r="AY66" s="35" t="str">
        <f t="shared" si="30"/>
        <v>SAUK</v>
      </c>
      <c r="AZ66" s="35" t="str">
        <f t="shared" si="30"/>
        <v/>
      </c>
    </row>
    <row r="67" spans="1:52" x14ac:dyDescent="0.2">
      <c r="A67" s="39">
        <v>58</v>
      </c>
      <c r="B67" s="35" t="str">
        <f t="shared" si="26"/>
        <v>ST. CLAIR</v>
      </c>
      <c r="C67" s="35" t="str">
        <f t="shared" si="26"/>
        <v/>
      </c>
      <c r="D67" s="35" t="str">
        <f t="shared" si="26"/>
        <v/>
      </c>
      <c r="E67" s="35" t="str">
        <f t="shared" si="26"/>
        <v>POPE</v>
      </c>
      <c r="F67" s="35" t="str">
        <f t="shared" si="26"/>
        <v>YUBA</v>
      </c>
      <c r="G67" s="35" t="str">
        <f t="shared" si="26"/>
        <v>SAN MIGUEL</v>
      </c>
      <c r="H67" s="35" t="str">
        <f t="shared" si="26"/>
        <v/>
      </c>
      <c r="I67" s="35" t="str">
        <f t="shared" si="26"/>
        <v/>
      </c>
      <c r="J67" s="35" t="str">
        <f t="shared" si="26"/>
        <v/>
      </c>
      <c r="K67" s="35" t="str">
        <f t="shared" si="26"/>
        <v>SARASOTA</v>
      </c>
      <c r="L67" s="35" t="str">
        <f t="shared" si="27"/>
        <v>FORSYTH</v>
      </c>
      <c r="M67" s="35" t="str">
        <f t="shared" si="27"/>
        <v/>
      </c>
      <c r="N67" s="35" t="str">
        <f t="shared" si="27"/>
        <v/>
      </c>
      <c r="O67" s="35" t="str">
        <f t="shared" si="27"/>
        <v>MACON</v>
      </c>
      <c r="P67" s="35" t="str">
        <f t="shared" si="27"/>
        <v>OHIO</v>
      </c>
      <c r="Q67" s="35" t="str">
        <f t="shared" si="27"/>
        <v>LOUISA</v>
      </c>
      <c r="R67" s="35" t="str">
        <f t="shared" si="27"/>
        <v>MARION</v>
      </c>
      <c r="S67" s="35" t="str">
        <f t="shared" si="27"/>
        <v>JOHNSON</v>
      </c>
      <c r="T67" s="35" t="str">
        <f t="shared" si="27"/>
        <v>VERNON PARISH</v>
      </c>
      <c r="U67" s="35" t="str">
        <f t="shared" si="27"/>
        <v/>
      </c>
      <c r="V67" s="35" t="str">
        <f t="shared" si="28"/>
        <v/>
      </c>
      <c r="W67" s="35" t="str">
        <f t="shared" si="28"/>
        <v/>
      </c>
      <c r="X67" s="35" t="str">
        <f t="shared" si="28"/>
        <v>MONROE</v>
      </c>
      <c r="Y67" s="35" t="str">
        <f t="shared" si="28"/>
        <v>PINE</v>
      </c>
      <c r="Z67" s="35" t="str">
        <f t="shared" si="28"/>
        <v>PONTOTOC</v>
      </c>
      <c r="AA67" s="35" t="str">
        <f t="shared" si="28"/>
        <v>LINN</v>
      </c>
      <c r="AB67" s="35" t="str">
        <f t="shared" si="28"/>
        <v/>
      </c>
      <c r="AC67" s="35" t="str">
        <f t="shared" si="28"/>
        <v>LOUP</v>
      </c>
      <c r="AD67" s="35" t="str">
        <f t="shared" si="28"/>
        <v/>
      </c>
      <c r="AE67" s="35" t="str">
        <f t="shared" si="28"/>
        <v/>
      </c>
      <c r="AF67" s="35" t="str">
        <f t="shared" si="29"/>
        <v/>
      </c>
      <c r="AG67" s="35" t="str">
        <f t="shared" si="29"/>
        <v/>
      </c>
      <c r="AH67" s="35" t="str">
        <f t="shared" si="29"/>
        <v>WASHINGTON</v>
      </c>
      <c r="AI67" s="35" t="str">
        <f t="shared" si="29"/>
        <v>MADISON</v>
      </c>
      <c r="AJ67" s="35" t="str">
        <f t="shared" si="29"/>
        <v/>
      </c>
      <c r="AK67" s="35" t="str">
        <f t="shared" si="29"/>
        <v>MORGAN</v>
      </c>
      <c r="AL67" s="35" t="str">
        <f t="shared" si="29"/>
        <v>OTTAWA</v>
      </c>
      <c r="AM67" s="35" t="str">
        <f t="shared" si="29"/>
        <v/>
      </c>
      <c r="AN67" s="35" t="str">
        <f t="shared" si="29"/>
        <v>SUSQUEHANNA</v>
      </c>
      <c r="AO67" s="35" t="str">
        <f t="shared" si="29"/>
        <v/>
      </c>
      <c r="AP67" s="35" t="str">
        <f t="shared" si="30"/>
        <v/>
      </c>
      <c r="AQ67" s="35" t="str">
        <f t="shared" si="30"/>
        <v>STANLEY</v>
      </c>
      <c r="AR67" s="35" t="str">
        <f t="shared" si="30"/>
        <v>MARION</v>
      </c>
      <c r="AS67" s="35" t="str">
        <f t="shared" si="30"/>
        <v>DAWSON</v>
      </c>
      <c r="AT67" s="35" t="str">
        <f t="shared" si="30"/>
        <v/>
      </c>
      <c r="AU67" s="35" t="str">
        <f t="shared" si="30"/>
        <v/>
      </c>
      <c r="AV67" s="35" t="str">
        <f t="shared" si="30"/>
        <v>MECKLENBURG</v>
      </c>
      <c r="AW67" s="35" t="str">
        <f t="shared" si="30"/>
        <v/>
      </c>
      <c r="AX67" s="35" t="str">
        <f t="shared" si="30"/>
        <v/>
      </c>
      <c r="AY67" s="35" t="str">
        <f t="shared" si="30"/>
        <v>SAWYER</v>
      </c>
      <c r="AZ67" s="35" t="str">
        <f t="shared" si="30"/>
        <v/>
      </c>
    </row>
    <row r="68" spans="1:52" x14ac:dyDescent="0.2">
      <c r="A68" s="39">
        <v>59</v>
      </c>
      <c r="B68" s="35" t="str">
        <f t="shared" si="26"/>
        <v>SHELBY</v>
      </c>
      <c r="C68" s="35" t="str">
        <f t="shared" si="26"/>
        <v/>
      </c>
      <c r="D68" s="35" t="str">
        <f t="shared" si="26"/>
        <v/>
      </c>
      <c r="E68" s="35" t="str">
        <f t="shared" si="26"/>
        <v>PRAIRIE</v>
      </c>
      <c r="F68" s="35" t="str">
        <f t="shared" si="26"/>
        <v/>
      </c>
      <c r="G68" s="35" t="str">
        <f t="shared" si="26"/>
        <v>SEDGWICK</v>
      </c>
      <c r="H68" s="35" t="str">
        <f t="shared" si="26"/>
        <v/>
      </c>
      <c r="I68" s="35" t="str">
        <f t="shared" si="26"/>
        <v/>
      </c>
      <c r="J68" s="35" t="str">
        <f t="shared" si="26"/>
        <v/>
      </c>
      <c r="K68" s="35" t="str">
        <f t="shared" si="26"/>
        <v>SEMINOLE</v>
      </c>
      <c r="L68" s="35" t="str">
        <f t="shared" si="27"/>
        <v>FRANKLIN</v>
      </c>
      <c r="M68" s="35" t="str">
        <f t="shared" si="27"/>
        <v/>
      </c>
      <c r="N68" s="35" t="str">
        <f t="shared" si="27"/>
        <v/>
      </c>
      <c r="O68" s="35" t="str">
        <f t="shared" si="27"/>
        <v>MACOUPIN</v>
      </c>
      <c r="P68" s="35" t="str">
        <f t="shared" si="27"/>
        <v>ORANGE</v>
      </c>
      <c r="Q68" s="35" t="str">
        <f t="shared" si="27"/>
        <v>LUCAS</v>
      </c>
      <c r="R68" s="35" t="str">
        <f t="shared" si="27"/>
        <v>MARSHALL</v>
      </c>
      <c r="S68" s="35" t="str">
        <f t="shared" si="27"/>
        <v>KENTON</v>
      </c>
      <c r="T68" s="35" t="str">
        <f t="shared" si="27"/>
        <v>WASHINGTON PARISH</v>
      </c>
      <c r="U68" s="35" t="str">
        <f t="shared" si="27"/>
        <v/>
      </c>
      <c r="V68" s="35" t="str">
        <f t="shared" si="28"/>
        <v/>
      </c>
      <c r="W68" s="35" t="str">
        <f t="shared" si="28"/>
        <v/>
      </c>
      <c r="X68" s="35" t="str">
        <f t="shared" si="28"/>
        <v>MONTCALM</v>
      </c>
      <c r="Y68" s="35" t="str">
        <f t="shared" si="28"/>
        <v>PIPESTONE</v>
      </c>
      <c r="Z68" s="35" t="str">
        <f t="shared" si="28"/>
        <v>PRENTISS</v>
      </c>
      <c r="AA68" s="35" t="str">
        <f t="shared" si="28"/>
        <v>LIVINGSTON</v>
      </c>
      <c r="AB68" s="35" t="str">
        <f t="shared" si="28"/>
        <v/>
      </c>
      <c r="AC68" s="35" t="str">
        <f t="shared" si="28"/>
        <v>MCPHERSON</v>
      </c>
      <c r="AD68" s="35" t="str">
        <f t="shared" si="28"/>
        <v/>
      </c>
      <c r="AE68" s="35" t="str">
        <f t="shared" si="28"/>
        <v/>
      </c>
      <c r="AF68" s="35" t="str">
        <f t="shared" si="29"/>
        <v/>
      </c>
      <c r="AG68" s="35" t="str">
        <f t="shared" si="29"/>
        <v/>
      </c>
      <c r="AH68" s="35" t="str">
        <f t="shared" si="29"/>
        <v>WAYNE</v>
      </c>
      <c r="AI68" s="35" t="str">
        <f t="shared" si="29"/>
        <v>MARTIN</v>
      </c>
      <c r="AJ68" s="35" t="str">
        <f t="shared" si="29"/>
        <v/>
      </c>
      <c r="AK68" s="35" t="str">
        <f t="shared" si="29"/>
        <v>MORROW</v>
      </c>
      <c r="AL68" s="35" t="str">
        <f t="shared" si="29"/>
        <v>PAWNEE</v>
      </c>
      <c r="AM68" s="35" t="str">
        <f t="shared" si="29"/>
        <v/>
      </c>
      <c r="AN68" s="35" t="str">
        <f t="shared" si="29"/>
        <v>TIOGA</v>
      </c>
      <c r="AO68" s="35" t="str">
        <f t="shared" si="29"/>
        <v/>
      </c>
      <c r="AP68" s="35" t="str">
        <f t="shared" si="30"/>
        <v/>
      </c>
      <c r="AQ68" s="35" t="str">
        <f t="shared" si="30"/>
        <v>SULLY</v>
      </c>
      <c r="AR68" s="35" t="str">
        <f t="shared" si="30"/>
        <v>MARSHALL</v>
      </c>
      <c r="AS68" s="35" t="str">
        <f t="shared" si="30"/>
        <v>DEAF SMITH</v>
      </c>
      <c r="AT68" s="35" t="str">
        <f t="shared" si="30"/>
        <v/>
      </c>
      <c r="AU68" s="35" t="str">
        <f t="shared" si="30"/>
        <v/>
      </c>
      <c r="AV68" s="35" t="str">
        <f t="shared" si="30"/>
        <v>MIDDLESEX</v>
      </c>
      <c r="AW68" s="35" t="str">
        <f t="shared" si="30"/>
        <v/>
      </c>
      <c r="AX68" s="35" t="str">
        <f t="shared" si="30"/>
        <v/>
      </c>
      <c r="AY68" s="35" t="str">
        <f t="shared" si="30"/>
        <v>SHAWANO</v>
      </c>
      <c r="AZ68" s="35" t="str">
        <f t="shared" si="30"/>
        <v/>
      </c>
    </row>
    <row r="69" spans="1:52" x14ac:dyDescent="0.2">
      <c r="A69" s="39">
        <v>60</v>
      </c>
      <c r="B69" s="35" t="str">
        <f t="shared" si="26"/>
        <v>SUMTER</v>
      </c>
      <c r="C69" s="35" t="str">
        <f t="shared" si="26"/>
        <v/>
      </c>
      <c r="D69" s="35" t="str">
        <f t="shared" si="26"/>
        <v/>
      </c>
      <c r="E69" s="35" t="str">
        <f t="shared" si="26"/>
        <v>PULASKI</v>
      </c>
      <c r="F69" s="35" t="str">
        <f t="shared" si="26"/>
        <v/>
      </c>
      <c r="G69" s="35" t="str">
        <f t="shared" si="26"/>
        <v>SUMMIT</v>
      </c>
      <c r="H69" s="35" t="str">
        <f t="shared" si="26"/>
        <v/>
      </c>
      <c r="I69" s="35" t="str">
        <f t="shared" si="26"/>
        <v/>
      </c>
      <c r="J69" s="35" t="str">
        <f t="shared" si="26"/>
        <v/>
      </c>
      <c r="K69" s="35" t="str">
        <f t="shared" si="26"/>
        <v>SUMTER</v>
      </c>
      <c r="L69" s="35" t="str">
        <f t="shared" si="27"/>
        <v>FULTON</v>
      </c>
      <c r="M69" s="35" t="str">
        <f t="shared" si="27"/>
        <v/>
      </c>
      <c r="N69" s="35" t="str">
        <f t="shared" si="27"/>
        <v/>
      </c>
      <c r="O69" s="35" t="str">
        <f t="shared" si="27"/>
        <v>MADISON</v>
      </c>
      <c r="P69" s="35" t="str">
        <f t="shared" si="27"/>
        <v>OWEN</v>
      </c>
      <c r="Q69" s="35" t="str">
        <f t="shared" si="27"/>
        <v>LYON</v>
      </c>
      <c r="R69" s="35" t="str">
        <f t="shared" si="27"/>
        <v>MEADE</v>
      </c>
      <c r="S69" s="35" t="str">
        <f t="shared" si="27"/>
        <v>KNOTT</v>
      </c>
      <c r="T69" s="35" t="str">
        <f t="shared" si="27"/>
        <v>WEBSTER PARISH</v>
      </c>
      <c r="U69" s="35" t="str">
        <f t="shared" si="27"/>
        <v/>
      </c>
      <c r="V69" s="35" t="str">
        <f t="shared" si="28"/>
        <v/>
      </c>
      <c r="W69" s="35" t="str">
        <f t="shared" si="28"/>
        <v/>
      </c>
      <c r="X69" s="35" t="str">
        <f t="shared" si="28"/>
        <v>MONTMORENCY</v>
      </c>
      <c r="Y69" s="35" t="str">
        <f t="shared" si="28"/>
        <v>POLK</v>
      </c>
      <c r="Z69" s="35" t="str">
        <f t="shared" si="28"/>
        <v>QUITMAN</v>
      </c>
      <c r="AA69" s="35" t="str">
        <f t="shared" si="28"/>
        <v>MCDONALD</v>
      </c>
      <c r="AB69" s="35" t="str">
        <f t="shared" si="28"/>
        <v/>
      </c>
      <c r="AC69" s="35" t="str">
        <f t="shared" si="28"/>
        <v>MADISON</v>
      </c>
      <c r="AD69" s="35" t="str">
        <f t="shared" si="28"/>
        <v/>
      </c>
      <c r="AE69" s="35" t="str">
        <f t="shared" si="28"/>
        <v/>
      </c>
      <c r="AF69" s="35" t="str">
        <f t="shared" si="29"/>
        <v/>
      </c>
      <c r="AG69" s="35" t="str">
        <f t="shared" si="29"/>
        <v/>
      </c>
      <c r="AH69" s="35" t="str">
        <f t="shared" si="29"/>
        <v>WESTCHESTER</v>
      </c>
      <c r="AI69" s="35" t="str">
        <f t="shared" si="29"/>
        <v>MECKLENBURG</v>
      </c>
      <c r="AJ69" s="35" t="str">
        <f t="shared" si="29"/>
        <v/>
      </c>
      <c r="AK69" s="35" t="str">
        <f t="shared" si="29"/>
        <v>MUSKINGUM</v>
      </c>
      <c r="AL69" s="35" t="str">
        <f t="shared" si="29"/>
        <v>PAYNE</v>
      </c>
      <c r="AM69" s="35" t="str">
        <f t="shared" si="29"/>
        <v/>
      </c>
      <c r="AN69" s="35" t="str">
        <f t="shared" si="29"/>
        <v>UNION</v>
      </c>
      <c r="AO69" s="35" t="str">
        <f t="shared" si="29"/>
        <v/>
      </c>
      <c r="AP69" s="35" t="str">
        <f t="shared" si="30"/>
        <v/>
      </c>
      <c r="AQ69" s="35" t="str">
        <f t="shared" si="30"/>
        <v>TODD</v>
      </c>
      <c r="AR69" s="35" t="str">
        <f t="shared" si="30"/>
        <v>MAURY</v>
      </c>
      <c r="AS69" s="35" t="str">
        <f t="shared" si="30"/>
        <v>DELTA</v>
      </c>
      <c r="AT69" s="35" t="str">
        <f t="shared" si="30"/>
        <v/>
      </c>
      <c r="AU69" s="35" t="str">
        <f t="shared" si="30"/>
        <v/>
      </c>
      <c r="AV69" s="35" t="str">
        <f t="shared" si="30"/>
        <v>MONTGOMERY</v>
      </c>
      <c r="AW69" s="35" t="str">
        <f t="shared" si="30"/>
        <v/>
      </c>
      <c r="AX69" s="35" t="str">
        <f t="shared" si="30"/>
        <v/>
      </c>
      <c r="AY69" s="35" t="str">
        <f t="shared" si="30"/>
        <v>SHEBOYGAN</v>
      </c>
      <c r="AZ69" s="35" t="str">
        <f t="shared" si="30"/>
        <v/>
      </c>
    </row>
    <row r="70" spans="1:52" x14ac:dyDescent="0.2">
      <c r="A70" s="39">
        <v>61</v>
      </c>
      <c r="B70" s="35" t="str">
        <f t="shared" ref="B70:K79" si="31">IFERROR(VLOOKUP($B$3&amp;"_"&amp;B$8&amp;$A70,LookUpTable_CountyName_AllYears,3,FALSE),"")</f>
        <v>TALLADEGA</v>
      </c>
      <c r="C70" s="35" t="str">
        <f t="shared" si="31"/>
        <v/>
      </c>
      <c r="D70" s="35" t="str">
        <f t="shared" si="31"/>
        <v/>
      </c>
      <c r="E70" s="35" t="str">
        <f t="shared" si="31"/>
        <v>RANDOLPH</v>
      </c>
      <c r="F70" s="35" t="str">
        <f t="shared" si="31"/>
        <v/>
      </c>
      <c r="G70" s="35" t="str">
        <f t="shared" si="31"/>
        <v>TELLER</v>
      </c>
      <c r="H70" s="35" t="str">
        <f t="shared" si="31"/>
        <v/>
      </c>
      <c r="I70" s="35" t="str">
        <f t="shared" si="31"/>
        <v/>
      </c>
      <c r="J70" s="35" t="str">
        <f t="shared" si="31"/>
        <v/>
      </c>
      <c r="K70" s="35" t="str">
        <f t="shared" si="31"/>
        <v>SUWANNEE</v>
      </c>
      <c r="L70" s="35" t="str">
        <f t="shared" ref="L70:U79" si="32">IFERROR(VLOOKUP($B$3&amp;"_"&amp;L$8&amp;$A70,LookUpTable_CountyName_AllYears,3,FALSE),"")</f>
        <v>GILMER</v>
      </c>
      <c r="M70" s="35" t="str">
        <f t="shared" si="32"/>
        <v/>
      </c>
      <c r="N70" s="35" t="str">
        <f t="shared" si="32"/>
        <v/>
      </c>
      <c r="O70" s="35" t="str">
        <f t="shared" si="32"/>
        <v>MARION</v>
      </c>
      <c r="P70" s="35" t="str">
        <f t="shared" si="32"/>
        <v>PARKE</v>
      </c>
      <c r="Q70" s="35" t="str">
        <f t="shared" si="32"/>
        <v>MADISON</v>
      </c>
      <c r="R70" s="35" t="str">
        <f t="shared" si="32"/>
        <v>MIAMI</v>
      </c>
      <c r="S70" s="35" t="str">
        <f t="shared" si="32"/>
        <v>KNOX</v>
      </c>
      <c r="T70" s="35" t="str">
        <f t="shared" si="32"/>
        <v>WEST BATON ROUGE PARISH</v>
      </c>
      <c r="U70" s="35" t="str">
        <f t="shared" si="32"/>
        <v/>
      </c>
      <c r="V70" s="35" t="str">
        <f t="shared" ref="V70:AE79" si="33">IFERROR(VLOOKUP($B$3&amp;"_"&amp;V$8&amp;$A70,LookUpTable_CountyName_AllYears,3,FALSE),"")</f>
        <v/>
      </c>
      <c r="W70" s="35" t="str">
        <f t="shared" si="33"/>
        <v/>
      </c>
      <c r="X70" s="35" t="str">
        <f t="shared" si="33"/>
        <v>MUSKEGON</v>
      </c>
      <c r="Y70" s="35" t="str">
        <f t="shared" si="33"/>
        <v>POPE</v>
      </c>
      <c r="Z70" s="35" t="str">
        <f t="shared" si="33"/>
        <v>RANKIN</v>
      </c>
      <c r="AA70" s="35" t="str">
        <f t="shared" si="33"/>
        <v>MACON</v>
      </c>
      <c r="AB70" s="35" t="str">
        <f t="shared" si="33"/>
        <v/>
      </c>
      <c r="AC70" s="35" t="str">
        <f t="shared" si="33"/>
        <v>MERRICK</v>
      </c>
      <c r="AD70" s="35" t="str">
        <f t="shared" si="33"/>
        <v/>
      </c>
      <c r="AE70" s="35" t="str">
        <f t="shared" si="33"/>
        <v/>
      </c>
      <c r="AF70" s="35" t="str">
        <f t="shared" ref="AF70:AO79" si="34">IFERROR(VLOOKUP($B$3&amp;"_"&amp;AF$8&amp;$A70,LookUpTable_CountyName_AllYears,3,FALSE),"")</f>
        <v/>
      </c>
      <c r="AG70" s="35" t="str">
        <f t="shared" si="34"/>
        <v/>
      </c>
      <c r="AH70" s="35" t="str">
        <f t="shared" si="34"/>
        <v>WYOMING</v>
      </c>
      <c r="AI70" s="35" t="str">
        <f t="shared" si="34"/>
        <v>MITCHELL</v>
      </c>
      <c r="AJ70" s="35" t="str">
        <f t="shared" si="34"/>
        <v/>
      </c>
      <c r="AK70" s="35" t="str">
        <f t="shared" si="34"/>
        <v>NOBLE</v>
      </c>
      <c r="AL70" s="35" t="str">
        <f t="shared" si="34"/>
        <v>PITTSBURG</v>
      </c>
      <c r="AM70" s="35" t="str">
        <f t="shared" si="34"/>
        <v/>
      </c>
      <c r="AN70" s="35" t="str">
        <f t="shared" si="34"/>
        <v>VENANGO</v>
      </c>
      <c r="AO70" s="35" t="str">
        <f t="shared" si="34"/>
        <v/>
      </c>
      <c r="AP70" s="35" t="str">
        <f t="shared" ref="AP70:AZ79" si="35">IFERROR(VLOOKUP($B$3&amp;"_"&amp;AP$8&amp;$A70,LookUpTable_CountyName_AllYears,3,FALSE),"")</f>
        <v/>
      </c>
      <c r="AQ70" s="35" t="str">
        <f t="shared" si="35"/>
        <v>TRIPP</v>
      </c>
      <c r="AR70" s="35" t="str">
        <f t="shared" si="35"/>
        <v>MEIGS</v>
      </c>
      <c r="AS70" s="35" t="str">
        <f t="shared" si="35"/>
        <v>DENTON</v>
      </c>
      <c r="AT70" s="35" t="str">
        <f t="shared" si="35"/>
        <v/>
      </c>
      <c r="AU70" s="35" t="str">
        <f t="shared" si="35"/>
        <v/>
      </c>
      <c r="AV70" s="35" t="str">
        <f t="shared" si="35"/>
        <v>NELSON</v>
      </c>
      <c r="AW70" s="35" t="str">
        <f t="shared" si="35"/>
        <v/>
      </c>
      <c r="AX70" s="35" t="str">
        <f t="shared" si="35"/>
        <v/>
      </c>
      <c r="AY70" s="35" t="str">
        <f t="shared" si="35"/>
        <v>TAYLOR</v>
      </c>
      <c r="AZ70" s="35" t="str">
        <f t="shared" si="35"/>
        <v/>
      </c>
    </row>
    <row r="71" spans="1:52" x14ac:dyDescent="0.2">
      <c r="A71" s="39">
        <v>62</v>
      </c>
      <c r="B71" s="35" t="str">
        <f t="shared" si="31"/>
        <v>TALLAPOOSA</v>
      </c>
      <c r="C71" s="35" t="str">
        <f t="shared" si="31"/>
        <v/>
      </c>
      <c r="D71" s="35" t="str">
        <f t="shared" si="31"/>
        <v/>
      </c>
      <c r="E71" s="35" t="str">
        <f t="shared" si="31"/>
        <v>ST. FRANCIS</v>
      </c>
      <c r="F71" s="35" t="str">
        <f t="shared" si="31"/>
        <v/>
      </c>
      <c r="G71" s="35" t="str">
        <f t="shared" si="31"/>
        <v>WASHINGTON</v>
      </c>
      <c r="H71" s="35" t="str">
        <f t="shared" si="31"/>
        <v/>
      </c>
      <c r="I71" s="35" t="str">
        <f t="shared" si="31"/>
        <v/>
      </c>
      <c r="J71" s="35" t="str">
        <f t="shared" si="31"/>
        <v/>
      </c>
      <c r="K71" s="35" t="str">
        <f t="shared" si="31"/>
        <v>TAYLOR</v>
      </c>
      <c r="L71" s="35" t="str">
        <f t="shared" si="32"/>
        <v>GLASCOCK</v>
      </c>
      <c r="M71" s="35" t="str">
        <f t="shared" si="32"/>
        <v/>
      </c>
      <c r="N71" s="35" t="str">
        <f t="shared" si="32"/>
        <v/>
      </c>
      <c r="O71" s="35" t="str">
        <f t="shared" si="32"/>
        <v>MARSHALL</v>
      </c>
      <c r="P71" s="35" t="str">
        <f t="shared" si="32"/>
        <v>PERRY</v>
      </c>
      <c r="Q71" s="35" t="str">
        <f t="shared" si="32"/>
        <v>MAHASKA</v>
      </c>
      <c r="R71" s="35" t="str">
        <f t="shared" si="32"/>
        <v>MITCHELL</v>
      </c>
      <c r="S71" s="35" t="str">
        <f t="shared" si="32"/>
        <v>LARUE</v>
      </c>
      <c r="T71" s="35" t="str">
        <f t="shared" si="32"/>
        <v>WEST CARROLL PARISH</v>
      </c>
      <c r="U71" s="35" t="str">
        <f t="shared" si="32"/>
        <v/>
      </c>
      <c r="V71" s="35" t="str">
        <f t="shared" si="33"/>
        <v/>
      </c>
      <c r="W71" s="35" t="str">
        <f t="shared" si="33"/>
        <v/>
      </c>
      <c r="X71" s="35" t="str">
        <f t="shared" si="33"/>
        <v>NEWAYGO</v>
      </c>
      <c r="Y71" s="35" t="str">
        <f t="shared" si="33"/>
        <v>RAMSEY</v>
      </c>
      <c r="Z71" s="35" t="str">
        <f t="shared" si="33"/>
        <v>SCOTT</v>
      </c>
      <c r="AA71" s="35" t="str">
        <f t="shared" si="33"/>
        <v>MADISON</v>
      </c>
      <c r="AB71" s="35" t="str">
        <f t="shared" si="33"/>
        <v/>
      </c>
      <c r="AC71" s="35" t="str">
        <f t="shared" si="33"/>
        <v>MORRILL</v>
      </c>
      <c r="AD71" s="35" t="str">
        <f t="shared" si="33"/>
        <v/>
      </c>
      <c r="AE71" s="35" t="str">
        <f t="shared" si="33"/>
        <v/>
      </c>
      <c r="AF71" s="35" t="str">
        <f t="shared" si="34"/>
        <v/>
      </c>
      <c r="AG71" s="35" t="str">
        <f t="shared" si="34"/>
        <v/>
      </c>
      <c r="AH71" s="35" t="str">
        <f t="shared" si="34"/>
        <v>YATES</v>
      </c>
      <c r="AI71" s="35" t="str">
        <f t="shared" si="34"/>
        <v>MONTGOMERY</v>
      </c>
      <c r="AJ71" s="35" t="str">
        <f t="shared" si="34"/>
        <v/>
      </c>
      <c r="AK71" s="35" t="str">
        <f t="shared" si="34"/>
        <v>OTTAWA</v>
      </c>
      <c r="AL71" s="35" t="str">
        <f t="shared" si="34"/>
        <v>PONTOTOC</v>
      </c>
      <c r="AM71" s="35" t="str">
        <f t="shared" si="34"/>
        <v/>
      </c>
      <c r="AN71" s="35" t="str">
        <f t="shared" si="34"/>
        <v>WARREN</v>
      </c>
      <c r="AO71" s="35" t="str">
        <f t="shared" si="34"/>
        <v/>
      </c>
      <c r="AP71" s="35" t="str">
        <f t="shared" si="35"/>
        <v/>
      </c>
      <c r="AQ71" s="35" t="str">
        <f t="shared" si="35"/>
        <v>TURNER</v>
      </c>
      <c r="AR71" s="35" t="str">
        <f t="shared" si="35"/>
        <v>MONROE</v>
      </c>
      <c r="AS71" s="35" t="str">
        <f t="shared" si="35"/>
        <v>DEWITT</v>
      </c>
      <c r="AT71" s="35" t="str">
        <f t="shared" si="35"/>
        <v/>
      </c>
      <c r="AU71" s="35" t="str">
        <f t="shared" si="35"/>
        <v/>
      </c>
      <c r="AV71" s="35" t="str">
        <f t="shared" si="35"/>
        <v>NEW KENT</v>
      </c>
      <c r="AW71" s="35" t="str">
        <f t="shared" si="35"/>
        <v/>
      </c>
      <c r="AX71" s="35" t="str">
        <f t="shared" si="35"/>
        <v/>
      </c>
      <c r="AY71" s="35" t="str">
        <f t="shared" si="35"/>
        <v>TREMPEALEAU</v>
      </c>
      <c r="AZ71" s="35" t="str">
        <f t="shared" si="35"/>
        <v/>
      </c>
    </row>
    <row r="72" spans="1:52" x14ac:dyDescent="0.2">
      <c r="A72" s="39">
        <v>63</v>
      </c>
      <c r="B72" s="35" t="str">
        <f t="shared" si="31"/>
        <v>TUSCALOOSA</v>
      </c>
      <c r="C72" s="35" t="str">
        <f t="shared" si="31"/>
        <v/>
      </c>
      <c r="D72" s="35" t="str">
        <f t="shared" si="31"/>
        <v/>
      </c>
      <c r="E72" s="35" t="str">
        <f t="shared" si="31"/>
        <v>SALINE</v>
      </c>
      <c r="F72" s="35" t="str">
        <f t="shared" si="31"/>
        <v/>
      </c>
      <c r="G72" s="35" t="str">
        <f t="shared" si="31"/>
        <v>WELD</v>
      </c>
      <c r="H72" s="35" t="str">
        <f t="shared" si="31"/>
        <v/>
      </c>
      <c r="I72" s="35" t="str">
        <f t="shared" si="31"/>
        <v/>
      </c>
      <c r="J72" s="35" t="str">
        <f t="shared" si="31"/>
        <v/>
      </c>
      <c r="K72" s="35" t="str">
        <f t="shared" si="31"/>
        <v>UNION</v>
      </c>
      <c r="L72" s="35" t="str">
        <f t="shared" si="32"/>
        <v>GLYNN</v>
      </c>
      <c r="M72" s="35" t="str">
        <f t="shared" si="32"/>
        <v/>
      </c>
      <c r="N72" s="35" t="str">
        <f t="shared" si="32"/>
        <v/>
      </c>
      <c r="O72" s="35" t="str">
        <f t="shared" si="32"/>
        <v>MASON</v>
      </c>
      <c r="P72" s="35" t="str">
        <f t="shared" si="32"/>
        <v>PIKE</v>
      </c>
      <c r="Q72" s="35" t="str">
        <f t="shared" si="32"/>
        <v>MARION</v>
      </c>
      <c r="R72" s="35" t="str">
        <f t="shared" si="32"/>
        <v>MONTGOMERY</v>
      </c>
      <c r="S72" s="35" t="str">
        <f t="shared" si="32"/>
        <v>LAUREL</v>
      </c>
      <c r="T72" s="35" t="str">
        <f t="shared" si="32"/>
        <v>WEST FELICIANA PARISH</v>
      </c>
      <c r="U72" s="35" t="str">
        <f t="shared" si="32"/>
        <v/>
      </c>
      <c r="V72" s="35" t="str">
        <f t="shared" si="33"/>
        <v/>
      </c>
      <c r="W72" s="35" t="str">
        <f t="shared" si="33"/>
        <v/>
      </c>
      <c r="X72" s="35" t="str">
        <f t="shared" si="33"/>
        <v>OAKLAND</v>
      </c>
      <c r="Y72" s="35" t="str">
        <f t="shared" si="33"/>
        <v>RED LAKE</v>
      </c>
      <c r="Z72" s="35" t="str">
        <f t="shared" si="33"/>
        <v>SHARKEY</v>
      </c>
      <c r="AA72" s="35" t="str">
        <f t="shared" si="33"/>
        <v>MARIES</v>
      </c>
      <c r="AB72" s="35" t="str">
        <f t="shared" si="33"/>
        <v/>
      </c>
      <c r="AC72" s="35" t="str">
        <f t="shared" si="33"/>
        <v>NANCE</v>
      </c>
      <c r="AD72" s="35" t="str">
        <f t="shared" si="33"/>
        <v/>
      </c>
      <c r="AE72" s="35" t="str">
        <f t="shared" si="33"/>
        <v/>
      </c>
      <c r="AF72" s="35" t="str">
        <f t="shared" si="34"/>
        <v/>
      </c>
      <c r="AG72" s="35" t="str">
        <f t="shared" si="34"/>
        <v/>
      </c>
      <c r="AH72" s="35" t="str">
        <f t="shared" si="34"/>
        <v/>
      </c>
      <c r="AI72" s="35" t="str">
        <f t="shared" si="34"/>
        <v>MOORE</v>
      </c>
      <c r="AJ72" s="35" t="str">
        <f t="shared" si="34"/>
        <v/>
      </c>
      <c r="AK72" s="35" t="str">
        <f t="shared" si="34"/>
        <v>PAULDING</v>
      </c>
      <c r="AL72" s="35" t="str">
        <f t="shared" si="34"/>
        <v>POTTAWATOMIE</v>
      </c>
      <c r="AM72" s="35" t="str">
        <f t="shared" si="34"/>
        <v/>
      </c>
      <c r="AN72" s="35" t="str">
        <f t="shared" si="34"/>
        <v>WASHINGTON</v>
      </c>
      <c r="AO72" s="35" t="str">
        <f t="shared" si="34"/>
        <v/>
      </c>
      <c r="AP72" s="35" t="str">
        <f t="shared" si="35"/>
        <v/>
      </c>
      <c r="AQ72" s="35" t="str">
        <f t="shared" si="35"/>
        <v>UNION</v>
      </c>
      <c r="AR72" s="35" t="str">
        <f t="shared" si="35"/>
        <v>MONTGOMERY</v>
      </c>
      <c r="AS72" s="35" t="str">
        <f t="shared" si="35"/>
        <v>DICKENS</v>
      </c>
      <c r="AT72" s="35" t="str">
        <f t="shared" si="35"/>
        <v/>
      </c>
      <c r="AU72" s="35" t="str">
        <f t="shared" si="35"/>
        <v/>
      </c>
      <c r="AV72" s="35" t="str">
        <f t="shared" si="35"/>
        <v>NORTHAMPTON</v>
      </c>
      <c r="AW72" s="35" t="str">
        <f t="shared" si="35"/>
        <v/>
      </c>
      <c r="AX72" s="35" t="str">
        <f t="shared" si="35"/>
        <v/>
      </c>
      <c r="AY72" s="35" t="str">
        <f t="shared" si="35"/>
        <v>VERNON</v>
      </c>
      <c r="AZ72" s="35" t="str">
        <f t="shared" si="35"/>
        <v/>
      </c>
    </row>
    <row r="73" spans="1:52" x14ac:dyDescent="0.2">
      <c r="A73" s="39">
        <v>64</v>
      </c>
      <c r="B73" s="35" t="str">
        <f t="shared" si="31"/>
        <v>WALKER</v>
      </c>
      <c r="C73" s="35" t="str">
        <f t="shared" si="31"/>
        <v/>
      </c>
      <c r="D73" s="35" t="str">
        <f t="shared" si="31"/>
        <v/>
      </c>
      <c r="E73" s="35" t="str">
        <f t="shared" si="31"/>
        <v>SCOTT</v>
      </c>
      <c r="F73" s="35" t="str">
        <f t="shared" si="31"/>
        <v/>
      </c>
      <c r="G73" s="35" t="str">
        <f t="shared" si="31"/>
        <v>YUMA</v>
      </c>
      <c r="H73" s="35" t="str">
        <f t="shared" si="31"/>
        <v/>
      </c>
      <c r="I73" s="35" t="str">
        <f t="shared" si="31"/>
        <v/>
      </c>
      <c r="J73" s="35" t="str">
        <f t="shared" si="31"/>
        <v/>
      </c>
      <c r="K73" s="35" t="str">
        <f t="shared" si="31"/>
        <v>VOLUSIA</v>
      </c>
      <c r="L73" s="35" t="str">
        <f t="shared" si="32"/>
        <v>GORDON</v>
      </c>
      <c r="M73" s="35" t="str">
        <f t="shared" si="32"/>
        <v/>
      </c>
      <c r="N73" s="35" t="str">
        <f t="shared" si="32"/>
        <v/>
      </c>
      <c r="O73" s="35" t="str">
        <f t="shared" si="32"/>
        <v>MASSAC</v>
      </c>
      <c r="P73" s="35" t="str">
        <f t="shared" si="32"/>
        <v>PORTER</v>
      </c>
      <c r="Q73" s="35" t="str">
        <f t="shared" si="32"/>
        <v>MARSHALL</v>
      </c>
      <c r="R73" s="35" t="str">
        <f t="shared" si="32"/>
        <v>MORRIS</v>
      </c>
      <c r="S73" s="35" t="str">
        <f t="shared" si="32"/>
        <v>LAWRENCE</v>
      </c>
      <c r="T73" s="35" t="str">
        <f t="shared" si="32"/>
        <v>WINN PARISH</v>
      </c>
      <c r="U73" s="35" t="str">
        <f t="shared" si="32"/>
        <v/>
      </c>
      <c r="V73" s="35" t="str">
        <f t="shared" si="33"/>
        <v/>
      </c>
      <c r="W73" s="35" t="str">
        <f t="shared" si="33"/>
        <v/>
      </c>
      <c r="X73" s="35" t="str">
        <f t="shared" si="33"/>
        <v>OCEANA</v>
      </c>
      <c r="Y73" s="35" t="str">
        <f t="shared" si="33"/>
        <v>REDWOOD</v>
      </c>
      <c r="Z73" s="35" t="str">
        <f t="shared" si="33"/>
        <v>SIMPSON</v>
      </c>
      <c r="AA73" s="35" t="str">
        <f t="shared" si="33"/>
        <v>MARION</v>
      </c>
      <c r="AB73" s="35" t="str">
        <f t="shared" si="33"/>
        <v/>
      </c>
      <c r="AC73" s="35" t="str">
        <f t="shared" si="33"/>
        <v>NEMAHA</v>
      </c>
      <c r="AD73" s="35" t="str">
        <f t="shared" si="33"/>
        <v/>
      </c>
      <c r="AE73" s="35" t="str">
        <f t="shared" si="33"/>
        <v/>
      </c>
      <c r="AF73" s="35" t="str">
        <f t="shared" si="34"/>
        <v/>
      </c>
      <c r="AG73" s="35" t="str">
        <f t="shared" si="34"/>
        <v/>
      </c>
      <c r="AH73" s="35" t="str">
        <f t="shared" si="34"/>
        <v/>
      </c>
      <c r="AI73" s="35" t="str">
        <f t="shared" si="34"/>
        <v>NASH</v>
      </c>
      <c r="AJ73" s="35" t="str">
        <f t="shared" si="34"/>
        <v/>
      </c>
      <c r="AK73" s="35" t="str">
        <f t="shared" si="34"/>
        <v>PERRY</v>
      </c>
      <c r="AL73" s="35" t="str">
        <f t="shared" si="34"/>
        <v>PUSHMATAHA</v>
      </c>
      <c r="AM73" s="35" t="str">
        <f t="shared" si="34"/>
        <v/>
      </c>
      <c r="AN73" s="35" t="str">
        <f t="shared" si="34"/>
        <v>WAYNE</v>
      </c>
      <c r="AO73" s="35" t="str">
        <f t="shared" si="34"/>
        <v/>
      </c>
      <c r="AP73" s="35" t="str">
        <f t="shared" si="35"/>
        <v/>
      </c>
      <c r="AQ73" s="35" t="str">
        <f t="shared" si="35"/>
        <v>WALWORTH</v>
      </c>
      <c r="AR73" s="35" t="str">
        <f t="shared" si="35"/>
        <v>MOORE</v>
      </c>
      <c r="AS73" s="35" t="str">
        <f t="shared" si="35"/>
        <v>DIMMIT</v>
      </c>
      <c r="AT73" s="35" t="str">
        <f t="shared" si="35"/>
        <v/>
      </c>
      <c r="AU73" s="35" t="str">
        <f t="shared" si="35"/>
        <v/>
      </c>
      <c r="AV73" s="35" t="str">
        <f t="shared" si="35"/>
        <v>NORTHUMBERLAND</v>
      </c>
      <c r="AW73" s="35" t="str">
        <f t="shared" si="35"/>
        <v/>
      </c>
      <c r="AX73" s="35" t="str">
        <f t="shared" si="35"/>
        <v/>
      </c>
      <c r="AY73" s="35" t="str">
        <f t="shared" si="35"/>
        <v>VILAS</v>
      </c>
      <c r="AZ73" s="35" t="str">
        <f t="shared" si="35"/>
        <v/>
      </c>
    </row>
    <row r="74" spans="1:52" x14ac:dyDescent="0.2">
      <c r="A74" s="39">
        <v>65</v>
      </c>
      <c r="B74" s="35" t="str">
        <f t="shared" si="31"/>
        <v>WASHINGTON</v>
      </c>
      <c r="C74" s="35" t="str">
        <f t="shared" si="31"/>
        <v/>
      </c>
      <c r="D74" s="35" t="str">
        <f t="shared" si="31"/>
        <v/>
      </c>
      <c r="E74" s="35" t="str">
        <f t="shared" si="31"/>
        <v>SEARCY</v>
      </c>
      <c r="F74" s="35" t="str">
        <f t="shared" si="31"/>
        <v/>
      </c>
      <c r="G74" s="35" t="str">
        <f t="shared" si="31"/>
        <v/>
      </c>
      <c r="H74" s="35" t="str">
        <f t="shared" si="31"/>
        <v/>
      </c>
      <c r="I74" s="35" t="str">
        <f t="shared" si="31"/>
        <v/>
      </c>
      <c r="J74" s="35" t="str">
        <f t="shared" si="31"/>
        <v/>
      </c>
      <c r="K74" s="35" t="str">
        <f t="shared" si="31"/>
        <v>WAKULLA</v>
      </c>
      <c r="L74" s="35" t="str">
        <f t="shared" si="32"/>
        <v>GRADY</v>
      </c>
      <c r="M74" s="35" t="str">
        <f t="shared" si="32"/>
        <v/>
      </c>
      <c r="N74" s="35" t="str">
        <f t="shared" si="32"/>
        <v/>
      </c>
      <c r="O74" s="35" t="str">
        <f t="shared" si="32"/>
        <v>MENARD</v>
      </c>
      <c r="P74" s="35" t="str">
        <f t="shared" si="32"/>
        <v>POSEY</v>
      </c>
      <c r="Q74" s="35" t="str">
        <f t="shared" si="32"/>
        <v>MILLS</v>
      </c>
      <c r="R74" s="35" t="str">
        <f t="shared" si="32"/>
        <v>MORTON</v>
      </c>
      <c r="S74" s="35" t="str">
        <f t="shared" si="32"/>
        <v>LEE</v>
      </c>
      <c r="T74" s="35" t="str">
        <f t="shared" si="32"/>
        <v/>
      </c>
      <c r="U74" s="35" t="str">
        <f t="shared" si="32"/>
        <v/>
      </c>
      <c r="V74" s="35" t="str">
        <f t="shared" si="33"/>
        <v/>
      </c>
      <c r="W74" s="35" t="str">
        <f t="shared" si="33"/>
        <v/>
      </c>
      <c r="X74" s="35" t="str">
        <f t="shared" si="33"/>
        <v>OGEMAW</v>
      </c>
      <c r="Y74" s="35" t="str">
        <f t="shared" si="33"/>
        <v>RENVILLE</v>
      </c>
      <c r="Z74" s="35" t="str">
        <f t="shared" si="33"/>
        <v>SMITH</v>
      </c>
      <c r="AA74" s="35" t="str">
        <f t="shared" si="33"/>
        <v>MERCER</v>
      </c>
      <c r="AB74" s="35" t="str">
        <f t="shared" si="33"/>
        <v/>
      </c>
      <c r="AC74" s="35" t="str">
        <f t="shared" si="33"/>
        <v>NUCKOLLS</v>
      </c>
      <c r="AD74" s="35" t="str">
        <f t="shared" si="33"/>
        <v/>
      </c>
      <c r="AE74" s="35" t="str">
        <f t="shared" si="33"/>
        <v/>
      </c>
      <c r="AF74" s="35" t="str">
        <f t="shared" si="34"/>
        <v/>
      </c>
      <c r="AG74" s="35" t="str">
        <f t="shared" si="34"/>
        <v/>
      </c>
      <c r="AH74" s="35" t="str">
        <f t="shared" si="34"/>
        <v/>
      </c>
      <c r="AI74" s="35" t="str">
        <f t="shared" si="34"/>
        <v>NEW HANOVER</v>
      </c>
      <c r="AJ74" s="35" t="str">
        <f t="shared" si="34"/>
        <v/>
      </c>
      <c r="AK74" s="35" t="str">
        <f t="shared" si="34"/>
        <v>PICKAWAY</v>
      </c>
      <c r="AL74" s="35" t="str">
        <f t="shared" si="34"/>
        <v>ROGER MILLS</v>
      </c>
      <c r="AM74" s="35" t="str">
        <f t="shared" si="34"/>
        <v/>
      </c>
      <c r="AN74" s="35" t="str">
        <f t="shared" si="34"/>
        <v>WESTMORELAND</v>
      </c>
      <c r="AO74" s="35" t="str">
        <f t="shared" si="34"/>
        <v/>
      </c>
      <c r="AP74" s="35" t="str">
        <f t="shared" si="35"/>
        <v/>
      </c>
      <c r="AQ74" s="35" t="str">
        <f t="shared" si="35"/>
        <v>YANKTON</v>
      </c>
      <c r="AR74" s="35" t="str">
        <f t="shared" si="35"/>
        <v>MORGAN</v>
      </c>
      <c r="AS74" s="35" t="str">
        <f t="shared" si="35"/>
        <v>DONLEY</v>
      </c>
      <c r="AT74" s="35" t="str">
        <f t="shared" si="35"/>
        <v/>
      </c>
      <c r="AU74" s="35" t="str">
        <f t="shared" si="35"/>
        <v/>
      </c>
      <c r="AV74" s="35" t="str">
        <f t="shared" si="35"/>
        <v>NOTTOWAY</v>
      </c>
      <c r="AW74" s="35" t="str">
        <f t="shared" si="35"/>
        <v/>
      </c>
      <c r="AX74" s="35" t="str">
        <f t="shared" si="35"/>
        <v/>
      </c>
      <c r="AY74" s="35" t="str">
        <f t="shared" si="35"/>
        <v>WALWORTH</v>
      </c>
      <c r="AZ74" s="35" t="str">
        <f t="shared" si="35"/>
        <v/>
      </c>
    </row>
    <row r="75" spans="1:52" x14ac:dyDescent="0.2">
      <c r="A75" s="39">
        <v>66</v>
      </c>
      <c r="B75" s="35" t="str">
        <f t="shared" si="31"/>
        <v>WILCOX</v>
      </c>
      <c r="C75" s="35" t="str">
        <f t="shared" si="31"/>
        <v/>
      </c>
      <c r="D75" s="35" t="str">
        <f t="shared" si="31"/>
        <v/>
      </c>
      <c r="E75" s="35" t="str">
        <f t="shared" si="31"/>
        <v>SEBASTIAN</v>
      </c>
      <c r="F75" s="35" t="str">
        <f t="shared" si="31"/>
        <v/>
      </c>
      <c r="G75" s="35" t="str">
        <f t="shared" si="31"/>
        <v/>
      </c>
      <c r="H75" s="35" t="str">
        <f t="shared" si="31"/>
        <v/>
      </c>
      <c r="I75" s="35" t="str">
        <f t="shared" si="31"/>
        <v/>
      </c>
      <c r="J75" s="35" t="str">
        <f t="shared" si="31"/>
        <v/>
      </c>
      <c r="K75" s="35" t="str">
        <f t="shared" si="31"/>
        <v>WALTON</v>
      </c>
      <c r="L75" s="35" t="str">
        <f t="shared" si="32"/>
        <v>GREENE</v>
      </c>
      <c r="M75" s="35" t="str">
        <f t="shared" si="32"/>
        <v/>
      </c>
      <c r="N75" s="35" t="str">
        <f t="shared" si="32"/>
        <v/>
      </c>
      <c r="O75" s="35" t="str">
        <f t="shared" si="32"/>
        <v>MERCER</v>
      </c>
      <c r="P75" s="35" t="str">
        <f t="shared" si="32"/>
        <v>PULASKI</v>
      </c>
      <c r="Q75" s="35" t="str">
        <f t="shared" si="32"/>
        <v>MITCHELL</v>
      </c>
      <c r="R75" s="35" t="str">
        <f t="shared" si="32"/>
        <v>NEMAHA</v>
      </c>
      <c r="S75" s="35" t="str">
        <f t="shared" si="32"/>
        <v>LESLIE</v>
      </c>
      <c r="T75" s="35" t="str">
        <f t="shared" si="32"/>
        <v/>
      </c>
      <c r="U75" s="35" t="str">
        <f t="shared" si="32"/>
        <v/>
      </c>
      <c r="V75" s="35" t="str">
        <f t="shared" si="33"/>
        <v/>
      </c>
      <c r="W75" s="35" t="str">
        <f t="shared" si="33"/>
        <v/>
      </c>
      <c r="X75" s="35" t="str">
        <f t="shared" si="33"/>
        <v>ONTONAGON</v>
      </c>
      <c r="Y75" s="35" t="str">
        <f t="shared" si="33"/>
        <v>RICE</v>
      </c>
      <c r="Z75" s="35" t="str">
        <f t="shared" si="33"/>
        <v>STONE</v>
      </c>
      <c r="AA75" s="35" t="str">
        <f t="shared" si="33"/>
        <v>MILLER</v>
      </c>
      <c r="AB75" s="35" t="str">
        <f t="shared" si="33"/>
        <v/>
      </c>
      <c r="AC75" s="35" t="str">
        <f t="shared" si="33"/>
        <v>OTOE</v>
      </c>
      <c r="AD75" s="35" t="str">
        <f t="shared" si="33"/>
        <v/>
      </c>
      <c r="AE75" s="35" t="str">
        <f t="shared" si="33"/>
        <v/>
      </c>
      <c r="AF75" s="35" t="str">
        <f t="shared" si="34"/>
        <v/>
      </c>
      <c r="AG75" s="35" t="str">
        <f t="shared" si="34"/>
        <v/>
      </c>
      <c r="AH75" s="35" t="str">
        <f t="shared" si="34"/>
        <v/>
      </c>
      <c r="AI75" s="35" t="str">
        <f t="shared" si="34"/>
        <v>NORTHAMPTON</v>
      </c>
      <c r="AJ75" s="35" t="str">
        <f t="shared" si="34"/>
        <v/>
      </c>
      <c r="AK75" s="35" t="str">
        <f t="shared" si="34"/>
        <v>PIKE</v>
      </c>
      <c r="AL75" s="35" t="str">
        <f t="shared" si="34"/>
        <v>ROGERS</v>
      </c>
      <c r="AM75" s="35" t="str">
        <f t="shared" si="34"/>
        <v/>
      </c>
      <c r="AN75" s="35" t="str">
        <f t="shared" si="34"/>
        <v>WYOMING</v>
      </c>
      <c r="AO75" s="35" t="str">
        <f t="shared" si="34"/>
        <v/>
      </c>
      <c r="AP75" s="35" t="str">
        <f t="shared" si="35"/>
        <v/>
      </c>
      <c r="AQ75" s="35" t="str">
        <f t="shared" si="35"/>
        <v>ZIEBACH</v>
      </c>
      <c r="AR75" s="35" t="str">
        <f t="shared" si="35"/>
        <v>OBION</v>
      </c>
      <c r="AS75" s="35" t="str">
        <f t="shared" si="35"/>
        <v>DUVAL</v>
      </c>
      <c r="AT75" s="35" t="str">
        <f t="shared" si="35"/>
        <v/>
      </c>
      <c r="AU75" s="35" t="str">
        <f t="shared" si="35"/>
        <v/>
      </c>
      <c r="AV75" s="35" t="str">
        <f t="shared" si="35"/>
        <v>ORANGE</v>
      </c>
      <c r="AW75" s="35" t="str">
        <f t="shared" si="35"/>
        <v/>
      </c>
      <c r="AX75" s="35" t="str">
        <f t="shared" si="35"/>
        <v/>
      </c>
      <c r="AY75" s="35" t="str">
        <f t="shared" si="35"/>
        <v>WASHBURN</v>
      </c>
      <c r="AZ75" s="35" t="str">
        <f t="shared" si="35"/>
        <v/>
      </c>
    </row>
    <row r="76" spans="1:52" x14ac:dyDescent="0.2">
      <c r="A76" s="39">
        <v>67</v>
      </c>
      <c r="B76" s="35" t="str">
        <f t="shared" si="31"/>
        <v>WINSTON</v>
      </c>
      <c r="C76" s="35" t="str">
        <f t="shared" si="31"/>
        <v/>
      </c>
      <c r="D76" s="35" t="str">
        <f t="shared" si="31"/>
        <v/>
      </c>
      <c r="E76" s="35" t="str">
        <f t="shared" si="31"/>
        <v>SEVIER</v>
      </c>
      <c r="F76" s="35" t="str">
        <f t="shared" si="31"/>
        <v/>
      </c>
      <c r="G76" s="35" t="str">
        <f t="shared" si="31"/>
        <v/>
      </c>
      <c r="H76" s="35" t="str">
        <f t="shared" si="31"/>
        <v/>
      </c>
      <c r="I76" s="35" t="str">
        <f t="shared" si="31"/>
        <v/>
      </c>
      <c r="J76" s="35" t="str">
        <f t="shared" si="31"/>
        <v/>
      </c>
      <c r="K76" s="35" t="str">
        <f t="shared" si="31"/>
        <v>WASHINGTON</v>
      </c>
      <c r="L76" s="35" t="str">
        <f t="shared" si="32"/>
        <v>GWINNETT</v>
      </c>
      <c r="M76" s="35" t="str">
        <f t="shared" si="32"/>
        <v/>
      </c>
      <c r="N76" s="35" t="str">
        <f t="shared" si="32"/>
        <v/>
      </c>
      <c r="O76" s="35" t="str">
        <f t="shared" si="32"/>
        <v>MONROE</v>
      </c>
      <c r="P76" s="35" t="str">
        <f t="shared" si="32"/>
        <v>PUTNAM</v>
      </c>
      <c r="Q76" s="35" t="str">
        <f t="shared" si="32"/>
        <v>MONONA</v>
      </c>
      <c r="R76" s="35" t="str">
        <f t="shared" si="32"/>
        <v>NEOSHO</v>
      </c>
      <c r="S76" s="35" t="str">
        <f t="shared" si="32"/>
        <v>LETCHER</v>
      </c>
      <c r="T76" s="35" t="str">
        <f t="shared" si="32"/>
        <v/>
      </c>
      <c r="U76" s="35" t="str">
        <f t="shared" si="32"/>
        <v/>
      </c>
      <c r="V76" s="35" t="str">
        <f t="shared" si="33"/>
        <v/>
      </c>
      <c r="W76" s="35" t="str">
        <f t="shared" si="33"/>
        <v/>
      </c>
      <c r="X76" s="35" t="str">
        <f t="shared" si="33"/>
        <v>OSCEOLA</v>
      </c>
      <c r="Y76" s="35" t="str">
        <f t="shared" si="33"/>
        <v>ROCK</v>
      </c>
      <c r="Z76" s="35" t="str">
        <f t="shared" si="33"/>
        <v>SUNFLOWER</v>
      </c>
      <c r="AA76" s="35" t="str">
        <f t="shared" si="33"/>
        <v>MISSISSIPPI</v>
      </c>
      <c r="AB76" s="35" t="str">
        <f t="shared" si="33"/>
        <v/>
      </c>
      <c r="AC76" s="35" t="str">
        <f t="shared" si="33"/>
        <v>PAWNEE</v>
      </c>
      <c r="AD76" s="35" t="str">
        <f t="shared" si="33"/>
        <v/>
      </c>
      <c r="AE76" s="35" t="str">
        <f t="shared" si="33"/>
        <v/>
      </c>
      <c r="AF76" s="35" t="str">
        <f t="shared" si="34"/>
        <v/>
      </c>
      <c r="AG76" s="35" t="str">
        <f t="shared" si="34"/>
        <v/>
      </c>
      <c r="AH76" s="35" t="str">
        <f t="shared" si="34"/>
        <v/>
      </c>
      <c r="AI76" s="35" t="str">
        <f t="shared" si="34"/>
        <v>ONSLOW</v>
      </c>
      <c r="AJ76" s="35" t="str">
        <f t="shared" si="34"/>
        <v/>
      </c>
      <c r="AK76" s="35" t="str">
        <f t="shared" si="34"/>
        <v>PORTAGE</v>
      </c>
      <c r="AL76" s="35" t="str">
        <f t="shared" si="34"/>
        <v>SEMINOLE</v>
      </c>
      <c r="AM76" s="35" t="str">
        <f t="shared" si="34"/>
        <v/>
      </c>
      <c r="AN76" s="35" t="str">
        <f t="shared" si="34"/>
        <v>YORK</v>
      </c>
      <c r="AO76" s="35" t="str">
        <f t="shared" si="34"/>
        <v/>
      </c>
      <c r="AP76" s="35" t="str">
        <f t="shared" si="35"/>
        <v/>
      </c>
      <c r="AQ76" s="35" t="str">
        <f t="shared" si="35"/>
        <v/>
      </c>
      <c r="AR76" s="35" t="str">
        <f t="shared" si="35"/>
        <v>OVERTON</v>
      </c>
      <c r="AS76" s="35" t="str">
        <f t="shared" si="35"/>
        <v>EASTLAND</v>
      </c>
      <c r="AT76" s="35" t="str">
        <f t="shared" si="35"/>
        <v/>
      </c>
      <c r="AU76" s="35" t="str">
        <f t="shared" si="35"/>
        <v/>
      </c>
      <c r="AV76" s="35" t="str">
        <f t="shared" si="35"/>
        <v>PAGE</v>
      </c>
      <c r="AW76" s="35" t="str">
        <f t="shared" si="35"/>
        <v/>
      </c>
      <c r="AX76" s="35" t="str">
        <f t="shared" si="35"/>
        <v/>
      </c>
      <c r="AY76" s="35" t="str">
        <f t="shared" si="35"/>
        <v>WASHINGTON</v>
      </c>
      <c r="AZ76" s="35" t="str">
        <f t="shared" si="35"/>
        <v/>
      </c>
    </row>
    <row r="77" spans="1:52" x14ac:dyDescent="0.2">
      <c r="A77" s="39">
        <v>68</v>
      </c>
      <c r="B77" s="35" t="str">
        <f t="shared" si="31"/>
        <v/>
      </c>
      <c r="C77" s="35" t="str">
        <f t="shared" si="31"/>
        <v/>
      </c>
      <c r="D77" s="35" t="str">
        <f t="shared" si="31"/>
        <v/>
      </c>
      <c r="E77" s="35" t="str">
        <f t="shared" si="31"/>
        <v>SHARP</v>
      </c>
      <c r="F77" s="35" t="str">
        <f t="shared" si="31"/>
        <v/>
      </c>
      <c r="G77" s="35" t="str">
        <f t="shared" si="31"/>
        <v/>
      </c>
      <c r="H77" s="35" t="str">
        <f t="shared" si="31"/>
        <v/>
      </c>
      <c r="I77" s="35" t="str">
        <f t="shared" si="31"/>
        <v/>
      </c>
      <c r="J77" s="35" t="str">
        <f t="shared" si="31"/>
        <v/>
      </c>
      <c r="K77" s="35" t="str">
        <f t="shared" si="31"/>
        <v/>
      </c>
      <c r="L77" s="35" t="str">
        <f t="shared" si="32"/>
        <v>HABERSHAM</v>
      </c>
      <c r="M77" s="35" t="str">
        <f t="shared" si="32"/>
        <v/>
      </c>
      <c r="N77" s="35" t="str">
        <f t="shared" si="32"/>
        <v/>
      </c>
      <c r="O77" s="35" t="str">
        <f t="shared" si="32"/>
        <v>MONTGOMERY</v>
      </c>
      <c r="P77" s="35" t="str">
        <f t="shared" si="32"/>
        <v>RANDOLPH</v>
      </c>
      <c r="Q77" s="35" t="str">
        <f t="shared" si="32"/>
        <v>MONROE</v>
      </c>
      <c r="R77" s="35" t="str">
        <f t="shared" si="32"/>
        <v>NESS</v>
      </c>
      <c r="S77" s="35" t="str">
        <f t="shared" si="32"/>
        <v>LEWIS</v>
      </c>
      <c r="T77" s="35" t="str">
        <f t="shared" si="32"/>
        <v/>
      </c>
      <c r="U77" s="35" t="str">
        <f t="shared" si="32"/>
        <v/>
      </c>
      <c r="V77" s="35" t="str">
        <f t="shared" si="33"/>
        <v/>
      </c>
      <c r="W77" s="35" t="str">
        <f t="shared" si="33"/>
        <v/>
      </c>
      <c r="X77" s="35" t="str">
        <f t="shared" si="33"/>
        <v>OSCODA</v>
      </c>
      <c r="Y77" s="35" t="str">
        <f t="shared" si="33"/>
        <v>ROSEAU</v>
      </c>
      <c r="Z77" s="35" t="str">
        <f t="shared" si="33"/>
        <v>TALLAHATCHIE</v>
      </c>
      <c r="AA77" s="35" t="str">
        <f t="shared" si="33"/>
        <v>MONITEAU</v>
      </c>
      <c r="AB77" s="35" t="str">
        <f t="shared" si="33"/>
        <v/>
      </c>
      <c r="AC77" s="35" t="str">
        <f t="shared" si="33"/>
        <v>PERKINS</v>
      </c>
      <c r="AD77" s="35" t="str">
        <f t="shared" si="33"/>
        <v/>
      </c>
      <c r="AE77" s="35" t="str">
        <f t="shared" si="33"/>
        <v/>
      </c>
      <c r="AF77" s="35" t="str">
        <f t="shared" si="34"/>
        <v/>
      </c>
      <c r="AG77" s="35" t="str">
        <f t="shared" si="34"/>
        <v/>
      </c>
      <c r="AH77" s="35" t="str">
        <f t="shared" si="34"/>
        <v/>
      </c>
      <c r="AI77" s="35" t="str">
        <f t="shared" si="34"/>
        <v>ORANGE</v>
      </c>
      <c r="AJ77" s="35" t="str">
        <f t="shared" si="34"/>
        <v/>
      </c>
      <c r="AK77" s="35" t="str">
        <f t="shared" si="34"/>
        <v>PREBLE</v>
      </c>
      <c r="AL77" s="35" t="str">
        <f t="shared" si="34"/>
        <v>SEQUOYAH</v>
      </c>
      <c r="AM77" s="35" t="str">
        <f t="shared" si="34"/>
        <v/>
      </c>
      <c r="AN77" s="35" t="str">
        <f t="shared" si="34"/>
        <v/>
      </c>
      <c r="AO77" s="35" t="str">
        <f t="shared" si="34"/>
        <v/>
      </c>
      <c r="AP77" s="35" t="str">
        <f t="shared" si="35"/>
        <v/>
      </c>
      <c r="AQ77" s="35" t="str">
        <f t="shared" si="35"/>
        <v/>
      </c>
      <c r="AR77" s="35" t="str">
        <f t="shared" si="35"/>
        <v>PERRY</v>
      </c>
      <c r="AS77" s="35" t="str">
        <f t="shared" si="35"/>
        <v>ECTOR</v>
      </c>
      <c r="AT77" s="35" t="str">
        <f t="shared" si="35"/>
        <v/>
      </c>
      <c r="AU77" s="35" t="str">
        <f t="shared" si="35"/>
        <v/>
      </c>
      <c r="AV77" s="35" t="str">
        <f t="shared" si="35"/>
        <v>PATRICK</v>
      </c>
      <c r="AW77" s="35" t="str">
        <f t="shared" si="35"/>
        <v/>
      </c>
      <c r="AX77" s="35" t="str">
        <f t="shared" si="35"/>
        <v/>
      </c>
      <c r="AY77" s="35" t="str">
        <f t="shared" si="35"/>
        <v>WAUKESHA</v>
      </c>
      <c r="AZ77" s="35" t="str">
        <f t="shared" si="35"/>
        <v/>
      </c>
    </row>
    <row r="78" spans="1:52" x14ac:dyDescent="0.2">
      <c r="A78" s="39">
        <v>69</v>
      </c>
      <c r="B78" s="35" t="str">
        <f t="shared" si="31"/>
        <v/>
      </c>
      <c r="C78" s="35" t="str">
        <f t="shared" si="31"/>
        <v/>
      </c>
      <c r="D78" s="35" t="str">
        <f t="shared" si="31"/>
        <v/>
      </c>
      <c r="E78" s="35" t="str">
        <f t="shared" si="31"/>
        <v>STONE</v>
      </c>
      <c r="F78" s="35" t="str">
        <f t="shared" si="31"/>
        <v/>
      </c>
      <c r="G78" s="35" t="str">
        <f t="shared" si="31"/>
        <v/>
      </c>
      <c r="H78" s="35" t="str">
        <f t="shared" si="31"/>
        <v/>
      </c>
      <c r="I78" s="35" t="str">
        <f t="shared" si="31"/>
        <v/>
      </c>
      <c r="J78" s="35" t="str">
        <f t="shared" si="31"/>
        <v/>
      </c>
      <c r="K78" s="35" t="str">
        <f t="shared" si="31"/>
        <v/>
      </c>
      <c r="L78" s="35" t="str">
        <f t="shared" si="32"/>
        <v>HALL</v>
      </c>
      <c r="M78" s="35" t="str">
        <f t="shared" si="32"/>
        <v/>
      </c>
      <c r="N78" s="35" t="str">
        <f t="shared" si="32"/>
        <v/>
      </c>
      <c r="O78" s="35" t="str">
        <f t="shared" si="32"/>
        <v>MORGAN</v>
      </c>
      <c r="P78" s="35" t="str">
        <f t="shared" si="32"/>
        <v>RIPLEY</v>
      </c>
      <c r="Q78" s="35" t="str">
        <f t="shared" si="32"/>
        <v>MONTGOMERY</v>
      </c>
      <c r="R78" s="35" t="str">
        <f t="shared" si="32"/>
        <v>NORTON</v>
      </c>
      <c r="S78" s="35" t="str">
        <f t="shared" si="32"/>
        <v>LINCOLN</v>
      </c>
      <c r="T78" s="35" t="str">
        <f t="shared" si="32"/>
        <v/>
      </c>
      <c r="U78" s="35" t="str">
        <f t="shared" si="32"/>
        <v/>
      </c>
      <c r="V78" s="35" t="str">
        <f t="shared" si="33"/>
        <v/>
      </c>
      <c r="W78" s="35" t="str">
        <f t="shared" si="33"/>
        <v/>
      </c>
      <c r="X78" s="35" t="str">
        <f t="shared" si="33"/>
        <v>OTSEGO</v>
      </c>
      <c r="Y78" s="35" t="str">
        <f t="shared" si="33"/>
        <v>ST. LOUIS</v>
      </c>
      <c r="Z78" s="35" t="str">
        <f t="shared" si="33"/>
        <v>TATE</v>
      </c>
      <c r="AA78" s="35" t="str">
        <f t="shared" si="33"/>
        <v>MONROE</v>
      </c>
      <c r="AB78" s="35" t="str">
        <f t="shared" si="33"/>
        <v/>
      </c>
      <c r="AC78" s="35" t="str">
        <f t="shared" si="33"/>
        <v>PHELPS</v>
      </c>
      <c r="AD78" s="35" t="str">
        <f t="shared" si="33"/>
        <v/>
      </c>
      <c r="AE78" s="35" t="str">
        <f t="shared" si="33"/>
        <v/>
      </c>
      <c r="AF78" s="35" t="str">
        <f t="shared" si="34"/>
        <v/>
      </c>
      <c r="AG78" s="35" t="str">
        <f t="shared" si="34"/>
        <v/>
      </c>
      <c r="AH78" s="35" t="str">
        <f t="shared" si="34"/>
        <v/>
      </c>
      <c r="AI78" s="35" t="str">
        <f t="shared" si="34"/>
        <v>PAMLICO</v>
      </c>
      <c r="AJ78" s="35" t="str">
        <f t="shared" si="34"/>
        <v/>
      </c>
      <c r="AK78" s="35" t="str">
        <f t="shared" si="34"/>
        <v>PUTNAM</v>
      </c>
      <c r="AL78" s="35" t="str">
        <f t="shared" si="34"/>
        <v>STEPHENS</v>
      </c>
      <c r="AM78" s="35" t="str">
        <f t="shared" si="34"/>
        <v/>
      </c>
      <c r="AN78" s="35" t="str">
        <f t="shared" si="34"/>
        <v/>
      </c>
      <c r="AO78" s="35" t="str">
        <f t="shared" si="34"/>
        <v/>
      </c>
      <c r="AP78" s="35" t="str">
        <f t="shared" si="35"/>
        <v/>
      </c>
      <c r="AQ78" s="35" t="str">
        <f t="shared" si="35"/>
        <v/>
      </c>
      <c r="AR78" s="35" t="str">
        <f t="shared" si="35"/>
        <v>PICKETT</v>
      </c>
      <c r="AS78" s="35" t="str">
        <f t="shared" si="35"/>
        <v>EDWARDS</v>
      </c>
      <c r="AT78" s="35" t="str">
        <f t="shared" si="35"/>
        <v/>
      </c>
      <c r="AU78" s="35" t="str">
        <f t="shared" si="35"/>
        <v/>
      </c>
      <c r="AV78" s="35" t="str">
        <f t="shared" si="35"/>
        <v>PITTSYLVANIA</v>
      </c>
      <c r="AW78" s="35" t="str">
        <f t="shared" si="35"/>
        <v/>
      </c>
      <c r="AX78" s="35" t="str">
        <f t="shared" si="35"/>
        <v/>
      </c>
      <c r="AY78" s="35" t="str">
        <f t="shared" si="35"/>
        <v>WAUPACA</v>
      </c>
      <c r="AZ78" s="35" t="str">
        <f t="shared" si="35"/>
        <v/>
      </c>
    </row>
    <row r="79" spans="1:52" x14ac:dyDescent="0.2">
      <c r="A79" s="39">
        <v>70</v>
      </c>
      <c r="B79" s="35" t="str">
        <f t="shared" si="31"/>
        <v/>
      </c>
      <c r="C79" s="35" t="str">
        <f t="shared" si="31"/>
        <v/>
      </c>
      <c r="D79" s="35" t="str">
        <f t="shared" si="31"/>
        <v/>
      </c>
      <c r="E79" s="35" t="str">
        <f t="shared" si="31"/>
        <v>UNION</v>
      </c>
      <c r="F79" s="35" t="str">
        <f t="shared" si="31"/>
        <v/>
      </c>
      <c r="G79" s="35" t="str">
        <f t="shared" si="31"/>
        <v/>
      </c>
      <c r="H79" s="35" t="str">
        <f t="shared" si="31"/>
        <v/>
      </c>
      <c r="I79" s="35" t="str">
        <f t="shared" si="31"/>
        <v/>
      </c>
      <c r="J79" s="35" t="str">
        <f t="shared" si="31"/>
        <v/>
      </c>
      <c r="K79" s="35" t="str">
        <f t="shared" si="31"/>
        <v/>
      </c>
      <c r="L79" s="35" t="str">
        <f t="shared" si="32"/>
        <v>HANCOCK</v>
      </c>
      <c r="M79" s="35" t="str">
        <f t="shared" si="32"/>
        <v/>
      </c>
      <c r="N79" s="35" t="str">
        <f t="shared" si="32"/>
        <v/>
      </c>
      <c r="O79" s="35" t="str">
        <f t="shared" si="32"/>
        <v>MOULTRIE</v>
      </c>
      <c r="P79" s="35" t="str">
        <f t="shared" si="32"/>
        <v>RUSH</v>
      </c>
      <c r="Q79" s="35" t="str">
        <f t="shared" si="32"/>
        <v>MUSCATINE</v>
      </c>
      <c r="R79" s="35" t="str">
        <f t="shared" si="32"/>
        <v>OSAGE</v>
      </c>
      <c r="S79" s="35" t="str">
        <f t="shared" si="32"/>
        <v>LIVINGSTON</v>
      </c>
      <c r="T79" s="35" t="str">
        <f t="shared" si="32"/>
        <v/>
      </c>
      <c r="U79" s="35" t="str">
        <f t="shared" si="32"/>
        <v/>
      </c>
      <c r="V79" s="35" t="str">
        <f t="shared" si="33"/>
        <v/>
      </c>
      <c r="W79" s="35" t="str">
        <f t="shared" si="33"/>
        <v/>
      </c>
      <c r="X79" s="35" t="str">
        <f t="shared" si="33"/>
        <v>OTTAWA</v>
      </c>
      <c r="Y79" s="35" t="str">
        <f t="shared" si="33"/>
        <v>SCOTT</v>
      </c>
      <c r="Z79" s="35" t="str">
        <f t="shared" si="33"/>
        <v>TIPPAH</v>
      </c>
      <c r="AA79" s="35" t="str">
        <f t="shared" si="33"/>
        <v>MONTGOMERY</v>
      </c>
      <c r="AB79" s="35" t="str">
        <f t="shared" si="33"/>
        <v/>
      </c>
      <c r="AC79" s="35" t="str">
        <f t="shared" si="33"/>
        <v>PIERCE</v>
      </c>
      <c r="AD79" s="35" t="str">
        <f t="shared" si="33"/>
        <v/>
      </c>
      <c r="AE79" s="35" t="str">
        <f t="shared" si="33"/>
        <v/>
      </c>
      <c r="AF79" s="35" t="str">
        <f t="shared" si="34"/>
        <v/>
      </c>
      <c r="AG79" s="35" t="str">
        <f t="shared" si="34"/>
        <v/>
      </c>
      <c r="AH79" s="35" t="str">
        <f t="shared" si="34"/>
        <v/>
      </c>
      <c r="AI79" s="35" t="str">
        <f t="shared" si="34"/>
        <v>PASQUOTANK</v>
      </c>
      <c r="AJ79" s="35" t="str">
        <f t="shared" si="34"/>
        <v/>
      </c>
      <c r="AK79" s="35" t="str">
        <f t="shared" si="34"/>
        <v>RICHLAND</v>
      </c>
      <c r="AL79" s="35" t="str">
        <f t="shared" si="34"/>
        <v>TEXAS</v>
      </c>
      <c r="AM79" s="35" t="str">
        <f t="shared" si="34"/>
        <v/>
      </c>
      <c r="AN79" s="35" t="str">
        <f t="shared" si="34"/>
        <v/>
      </c>
      <c r="AO79" s="35" t="str">
        <f t="shared" si="34"/>
        <v/>
      </c>
      <c r="AP79" s="35" t="str">
        <f t="shared" si="35"/>
        <v/>
      </c>
      <c r="AQ79" s="35" t="str">
        <f t="shared" si="35"/>
        <v/>
      </c>
      <c r="AR79" s="35" t="str">
        <f t="shared" si="35"/>
        <v>POLK</v>
      </c>
      <c r="AS79" s="35" t="str">
        <f t="shared" si="35"/>
        <v>ELLIS</v>
      </c>
      <c r="AT79" s="35" t="str">
        <f t="shared" si="35"/>
        <v/>
      </c>
      <c r="AU79" s="35" t="str">
        <f t="shared" si="35"/>
        <v/>
      </c>
      <c r="AV79" s="35" t="str">
        <f t="shared" si="35"/>
        <v>POWHATAN</v>
      </c>
      <c r="AW79" s="35" t="str">
        <f t="shared" si="35"/>
        <v/>
      </c>
      <c r="AX79" s="35" t="str">
        <f t="shared" si="35"/>
        <v/>
      </c>
      <c r="AY79" s="35" t="str">
        <f t="shared" si="35"/>
        <v>WAUSHARA</v>
      </c>
      <c r="AZ79" s="35" t="str">
        <f t="shared" si="35"/>
        <v/>
      </c>
    </row>
    <row r="80" spans="1:52" x14ac:dyDescent="0.2">
      <c r="A80" s="39">
        <v>71</v>
      </c>
      <c r="B80" s="35" t="str">
        <f t="shared" ref="B80:K89" si="36">IFERROR(VLOOKUP($B$3&amp;"_"&amp;B$8&amp;$A80,LookUpTable_CountyName_AllYears,3,FALSE),"")</f>
        <v/>
      </c>
      <c r="C80" s="35" t="str">
        <f t="shared" si="36"/>
        <v/>
      </c>
      <c r="D80" s="35" t="str">
        <f t="shared" si="36"/>
        <v/>
      </c>
      <c r="E80" s="35" t="str">
        <f t="shared" si="36"/>
        <v>VAN BUREN</v>
      </c>
      <c r="F80" s="35" t="str">
        <f t="shared" si="36"/>
        <v/>
      </c>
      <c r="G80" s="35" t="str">
        <f t="shared" si="36"/>
        <v/>
      </c>
      <c r="H80" s="35" t="str">
        <f t="shared" si="36"/>
        <v/>
      </c>
      <c r="I80" s="35" t="str">
        <f t="shared" si="36"/>
        <v/>
      </c>
      <c r="J80" s="35" t="str">
        <f t="shared" si="36"/>
        <v/>
      </c>
      <c r="K80" s="35" t="str">
        <f t="shared" si="36"/>
        <v/>
      </c>
      <c r="L80" s="35" t="str">
        <f t="shared" ref="L80:U89" si="37">IFERROR(VLOOKUP($B$3&amp;"_"&amp;L$8&amp;$A80,LookUpTable_CountyName_AllYears,3,FALSE),"")</f>
        <v>HARALSON</v>
      </c>
      <c r="M80" s="35" t="str">
        <f t="shared" si="37"/>
        <v/>
      </c>
      <c r="N80" s="35" t="str">
        <f t="shared" si="37"/>
        <v/>
      </c>
      <c r="O80" s="35" t="str">
        <f t="shared" si="37"/>
        <v>OGLE</v>
      </c>
      <c r="P80" s="35" t="str">
        <f t="shared" si="37"/>
        <v>ST. JOSEPH</v>
      </c>
      <c r="Q80" s="35" t="str">
        <f t="shared" si="37"/>
        <v>O'BRIEN</v>
      </c>
      <c r="R80" s="35" t="str">
        <f t="shared" si="37"/>
        <v>OSBORNE</v>
      </c>
      <c r="S80" s="35" t="str">
        <f t="shared" si="37"/>
        <v>LOGAN</v>
      </c>
      <c r="T80" s="35" t="str">
        <f t="shared" si="37"/>
        <v/>
      </c>
      <c r="U80" s="35" t="str">
        <f t="shared" si="37"/>
        <v/>
      </c>
      <c r="V80" s="35" t="str">
        <f t="shared" ref="V80:AE89" si="38">IFERROR(VLOOKUP($B$3&amp;"_"&amp;V$8&amp;$A80,LookUpTable_CountyName_AllYears,3,FALSE),"")</f>
        <v/>
      </c>
      <c r="W80" s="35" t="str">
        <f t="shared" si="38"/>
        <v/>
      </c>
      <c r="X80" s="35" t="str">
        <f t="shared" si="38"/>
        <v>PRESQUE ISLE</v>
      </c>
      <c r="Y80" s="35" t="str">
        <f t="shared" si="38"/>
        <v>SHERBURNE</v>
      </c>
      <c r="Z80" s="35" t="str">
        <f t="shared" si="38"/>
        <v>TISHOMINGO</v>
      </c>
      <c r="AA80" s="35" t="str">
        <f t="shared" si="38"/>
        <v>MORGAN</v>
      </c>
      <c r="AB80" s="35" t="str">
        <f t="shared" si="38"/>
        <v/>
      </c>
      <c r="AC80" s="35" t="str">
        <f t="shared" si="38"/>
        <v>PLATTE</v>
      </c>
      <c r="AD80" s="35" t="str">
        <f t="shared" si="38"/>
        <v/>
      </c>
      <c r="AE80" s="35" t="str">
        <f t="shared" si="38"/>
        <v/>
      </c>
      <c r="AF80" s="35" t="str">
        <f t="shared" ref="AF80:AO89" si="39">IFERROR(VLOOKUP($B$3&amp;"_"&amp;AF$8&amp;$A80,LookUpTable_CountyName_AllYears,3,FALSE),"")</f>
        <v/>
      </c>
      <c r="AG80" s="35" t="str">
        <f t="shared" si="39"/>
        <v/>
      </c>
      <c r="AH80" s="35" t="str">
        <f t="shared" si="39"/>
        <v/>
      </c>
      <c r="AI80" s="35" t="str">
        <f t="shared" si="39"/>
        <v>PENDER</v>
      </c>
      <c r="AJ80" s="35" t="str">
        <f t="shared" si="39"/>
        <v/>
      </c>
      <c r="AK80" s="35" t="str">
        <f t="shared" si="39"/>
        <v>ROSS</v>
      </c>
      <c r="AL80" s="35" t="str">
        <f t="shared" si="39"/>
        <v>TILLMAN</v>
      </c>
      <c r="AM80" s="35" t="str">
        <f t="shared" si="39"/>
        <v/>
      </c>
      <c r="AN80" s="35" t="str">
        <f t="shared" si="39"/>
        <v/>
      </c>
      <c r="AO80" s="35" t="str">
        <f t="shared" si="39"/>
        <v/>
      </c>
      <c r="AP80" s="35" t="str">
        <f t="shared" ref="AP80:AZ89" si="40">IFERROR(VLOOKUP($B$3&amp;"_"&amp;AP$8&amp;$A80,LookUpTable_CountyName_AllYears,3,FALSE),"")</f>
        <v/>
      </c>
      <c r="AQ80" s="35" t="str">
        <f t="shared" si="40"/>
        <v/>
      </c>
      <c r="AR80" s="35" t="str">
        <f t="shared" si="40"/>
        <v>PUTNAM</v>
      </c>
      <c r="AS80" s="35" t="str">
        <f t="shared" si="40"/>
        <v>EL PASO</v>
      </c>
      <c r="AT80" s="35" t="str">
        <f t="shared" si="40"/>
        <v/>
      </c>
      <c r="AU80" s="35" t="str">
        <f t="shared" si="40"/>
        <v/>
      </c>
      <c r="AV80" s="35" t="str">
        <f t="shared" si="40"/>
        <v>PRINCE EDWARD</v>
      </c>
      <c r="AW80" s="35" t="str">
        <f t="shared" si="40"/>
        <v/>
      </c>
      <c r="AX80" s="35" t="str">
        <f t="shared" si="40"/>
        <v/>
      </c>
      <c r="AY80" s="35" t="str">
        <f t="shared" si="40"/>
        <v>WINNEBAGO</v>
      </c>
      <c r="AZ80" s="35" t="str">
        <f t="shared" si="40"/>
        <v/>
      </c>
    </row>
    <row r="81" spans="1:52" x14ac:dyDescent="0.2">
      <c r="A81" s="39">
        <v>72</v>
      </c>
      <c r="B81" s="35" t="str">
        <f t="shared" si="36"/>
        <v/>
      </c>
      <c r="C81" s="35" t="str">
        <f t="shared" si="36"/>
        <v/>
      </c>
      <c r="D81" s="35" t="str">
        <f t="shared" si="36"/>
        <v/>
      </c>
      <c r="E81" s="35" t="str">
        <f t="shared" si="36"/>
        <v>WASHINGTON</v>
      </c>
      <c r="F81" s="35" t="str">
        <f t="shared" si="36"/>
        <v/>
      </c>
      <c r="G81" s="35" t="str">
        <f t="shared" si="36"/>
        <v/>
      </c>
      <c r="H81" s="35" t="str">
        <f t="shared" si="36"/>
        <v/>
      </c>
      <c r="I81" s="35" t="str">
        <f t="shared" si="36"/>
        <v/>
      </c>
      <c r="J81" s="35" t="str">
        <f t="shared" si="36"/>
        <v/>
      </c>
      <c r="K81" s="35" t="str">
        <f t="shared" si="36"/>
        <v/>
      </c>
      <c r="L81" s="35" t="str">
        <f t="shared" si="37"/>
        <v>HARRIS</v>
      </c>
      <c r="M81" s="35" t="str">
        <f t="shared" si="37"/>
        <v/>
      </c>
      <c r="N81" s="35" t="str">
        <f t="shared" si="37"/>
        <v/>
      </c>
      <c r="O81" s="35" t="str">
        <f t="shared" si="37"/>
        <v>PEORIA</v>
      </c>
      <c r="P81" s="35" t="str">
        <f t="shared" si="37"/>
        <v>SCOTT</v>
      </c>
      <c r="Q81" s="35" t="str">
        <f t="shared" si="37"/>
        <v>OSCEOLA</v>
      </c>
      <c r="R81" s="35" t="str">
        <f t="shared" si="37"/>
        <v>OTTAWA</v>
      </c>
      <c r="S81" s="35" t="str">
        <f t="shared" si="37"/>
        <v>LYON</v>
      </c>
      <c r="T81" s="35" t="str">
        <f t="shared" si="37"/>
        <v/>
      </c>
      <c r="U81" s="35" t="str">
        <f t="shared" si="37"/>
        <v/>
      </c>
      <c r="V81" s="35" t="str">
        <f t="shared" si="38"/>
        <v/>
      </c>
      <c r="W81" s="35" t="str">
        <f t="shared" si="38"/>
        <v/>
      </c>
      <c r="X81" s="35" t="str">
        <f t="shared" si="38"/>
        <v>ROSCOMMON</v>
      </c>
      <c r="Y81" s="35" t="str">
        <f t="shared" si="38"/>
        <v>SIBLEY</v>
      </c>
      <c r="Z81" s="35" t="str">
        <f t="shared" si="38"/>
        <v>TUNICA</v>
      </c>
      <c r="AA81" s="35" t="str">
        <f t="shared" si="38"/>
        <v>NEW MADRID</v>
      </c>
      <c r="AB81" s="35" t="str">
        <f t="shared" si="38"/>
        <v/>
      </c>
      <c r="AC81" s="35" t="str">
        <f t="shared" si="38"/>
        <v>POLK</v>
      </c>
      <c r="AD81" s="35" t="str">
        <f t="shared" si="38"/>
        <v/>
      </c>
      <c r="AE81" s="35" t="str">
        <f t="shared" si="38"/>
        <v/>
      </c>
      <c r="AF81" s="35" t="str">
        <f t="shared" si="39"/>
        <v/>
      </c>
      <c r="AG81" s="35" t="str">
        <f t="shared" si="39"/>
        <v/>
      </c>
      <c r="AH81" s="35" t="str">
        <f t="shared" si="39"/>
        <v/>
      </c>
      <c r="AI81" s="35" t="str">
        <f t="shared" si="39"/>
        <v>PERQUIMANS</v>
      </c>
      <c r="AJ81" s="35" t="str">
        <f t="shared" si="39"/>
        <v/>
      </c>
      <c r="AK81" s="35" t="str">
        <f t="shared" si="39"/>
        <v>SANDUSKY</v>
      </c>
      <c r="AL81" s="35" t="str">
        <f t="shared" si="39"/>
        <v>TULSA</v>
      </c>
      <c r="AM81" s="35" t="str">
        <f t="shared" si="39"/>
        <v/>
      </c>
      <c r="AN81" s="35" t="str">
        <f t="shared" si="39"/>
        <v/>
      </c>
      <c r="AO81" s="35" t="str">
        <f t="shared" si="39"/>
        <v/>
      </c>
      <c r="AP81" s="35" t="str">
        <f t="shared" si="40"/>
        <v/>
      </c>
      <c r="AQ81" s="35" t="str">
        <f t="shared" si="40"/>
        <v/>
      </c>
      <c r="AR81" s="35" t="str">
        <f t="shared" si="40"/>
        <v>RHEA</v>
      </c>
      <c r="AS81" s="35" t="str">
        <f t="shared" si="40"/>
        <v>ERATH</v>
      </c>
      <c r="AT81" s="35" t="str">
        <f t="shared" si="40"/>
        <v/>
      </c>
      <c r="AU81" s="35" t="str">
        <f t="shared" si="40"/>
        <v/>
      </c>
      <c r="AV81" s="35" t="str">
        <f t="shared" si="40"/>
        <v>PRINCE GEORGE</v>
      </c>
      <c r="AW81" s="35" t="str">
        <f t="shared" si="40"/>
        <v/>
      </c>
      <c r="AX81" s="35" t="str">
        <f t="shared" si="40"/>
        <v/>
      </c>
      <c r="AY81" s="35" t="str">
        <f t="shared" si="40"/>
        <v>WOOD</v>
      </c>
      <c r="AZ81" s="35" t="str">
        <f t="shared" si="40"/>
        <v/>
      </c>
    </row>
    <row r="82" spans="1:52" x14ac:dyDescent="0.2">
      <c r="A82" s="39">
        <v>73</v>
      </c>
      <c r="B82" s="35" t="str">
        <f t="shared" si="36"/>
        <v/>
      </c>
      <c r="C82" s="35" t="str">
        <f t="shared" si="36"/>
        <v/>
      </c>
      <c r="D82" s="35" t="str">
        <f t="shared" si="36"/>
        <v/>
      </c>
      <c r="E82" s="35" t="str">
        <f t="shared" si="36"/>
        <v>WHITE</v>
      </c>
      <c r="F82" s="35" t="str">
        <f t="shared" si="36"/>
        <v/>
      </c>
      <c r="G82" s="35" t="str">
        <f t="shared" si="36"/>
        <v/>
      </c>
      <c r="H82" s="35" t="str">
        <f t="shared" si="36"/>
        <v/>
      </c>
      <c r="I82" s="35" t="str">
        <f t="shared" si="36"/>
        <v/>
      </c>
      <c r="J82" s="35" t="str">
        <f t="shared" si="36"/>
        <v/>
      </c>
      <c r="K82" s="35" t="str">
        <f t="shared" si="36"/>
        <v/>
      </c>
      <c r="L82" s="35" t="str">
        <f t="shared" si="37"/>
        <v>HART</v>
      </c>
      <c r="M82" s="35" t="str">
        <f t="shared" si="37"/>
        <v/>
      </c>
      <c r="N82" s="35" t="str">
        <f t="shared" si="37"/>
        <v/>
      </c>
      <c r="O82" s="35" t="str">
        <f t="shared" si="37"/>
        <v>PERRY</v>
      </c>
      <c r="P82" s="35" t="str">
        <f t="shared" si="37"/>
        <v>SHELBY</v>
      </c>
      <c r="Q82" s="35" t="str">
        <f t="shared" si="37"/>
        <v>PAGE</v>
      </c>
      <c r="R82" s="35" t="str">
        <f t="shared" si="37"/>
        <v>PAWNEE</v>
      </c>
      <c r="S82" s="35" t="str">
        <f t="shared" si="37"/>
        <v>MCCRACKEN</v>
      </c>
      <c r="T82" s="35" t="str">
        <f t="shared" si="37"/>
        <v/>
      </c>
      <c r="U82" s="35" t="str">
        <f t="shared" si="37"/>
        <v/>
      </c>
      <c r="V82" s="35" t="str">
        <f t="shared" si="38"/>
        <v/>
      </c>
      <c r="W82" s="35" t="str">
        <f t="shared" si="38"/>
        <v/>
      </c>
      <c r="X82" s="35" t="str">
        <f t="shared" si="38"/>
        <v>SAGINAW</v>
      </c>
      <c r="Y82" s="35" t="str">
        <f t="shared" si="38"/>
        <v>STEARNS</v>
      </c>
      <c r="Z82" s="35" t="str">
        <f t="shared" si="38"/>
        <v>UNION</v>
      </c>
      <c r="AA82" s="35" t="str">
        <f t="shared" si="38"/>
        <v>NEWTON</v>
      </c>
      <c r="AB82" s="35" t="str">
        <f t="shared" si="38"/>
        <v/>
      </c>
      <c r="AC82" s="35" t="str">
        <f t="shared" si="38"/>
        <v>RED WILLOW</v>
      </c>
      <c r="AD82" s="35" t="str">
        <f t="shared" si="38"/>
        <v/>
      </c>
      <c r="AE82" s="35" t="str">
        <f t="shared" si="38"/>
        <v/>
      </c>
      <c r="AF82" s="35" t="str">
        <f t="shared" si="39"/>
        <v/>
      </c>
      <c r="AG82" s="35" t="str">
        <f t="shared" si="39"/>
        <v/>
      </c>
      <c r="AH82" s="35" t="str">
        <f t="shared" si="39"/>
        <v/>
      </c>
      <c r="AI82" s="35" t="str">
        <f t="shared" si="39"/>
        <v>PERSON</v>
      </c>
      <c r="AJ82" s="35" t="str">
        <f t="shared" si="39"/>
        <v/>
      </c>
      <c r="AK82" s="35" t="str">
        <f t="shared" si="39"/>
        <v>SCIOTO</v>
      </c>
      <c r="AL82" s="35" t="str">
        <f t="shared" si="39"/>
        <v>WAGONER</v>
      </c>
      <c r="AM82" s="35" t="str">
        <f t="shared" si="39"/>
        <v/>
      </c>
      <c r="AN82" s="35" t="str">
        <f t="shared" si="39"/>
        <v/>
      </c>
      <c r="AO82" s="35" t="str">
        <f t="shared" si="39"/>
        <v/>
      </c>
      <c r="AP82" s="35" t="str">
        <f t="shared" si="40"/>
        <v/>
      </c>
      <c r="AQ82" s="35" t="str">
        <f t="shared" si="40"/>
        <v/>
      </c>
      <c r="AR82" s="35" t="str">
        <f t="shared" si="40"/>
        <v>ROANE</v>
      </c>
      <c r="AS82" s="35" t="str">
        <f t="shared" si="40"/>
        <v>FALLS</v>
      </c>
      <c r="AT82" s="35" t="str">
        <f t="shared" si="40"/>
        <v/>
      </c>
      <c r="AU82" s="35" t="str">
        <f t="shared" si="40"/>
        <v/>
      </c>
      <c r="AV82" s="35" t="str">
        <f t="shared" si="40"/>
        <v>PRINCE WILLIAM</v>
      </c>
      <c r="AW82" s="35" t="str">
        <f t="shared" si="40"/>
        <v/>
      </c>
      <c r="AX82" s="35" t="str">
        <f t="shared" si="40"/>
        <v/>
      </c>
      <c r="AY82" s="35" t="str">
        <f t="shared" si="40"/>
        <v/>
      </c>
      <c r="AZ82" s="35" t="str">
        <f t="shared" si="40"/>
        <v/>
      </c>
    </row>
    <row r="83" spans="1:52" x14ac:dyDescent="0.2">
      <c r="A83" s="39">
        <v>74</v>
      </c>
      <c r="B83" s="35" t="str">
        <f t="shared" si="36"/>
        <v/>
      </c>
      <c r="C83" s="35" t="str">
        <f t="shared" si="36"/>
        <v/>
      </c>
      <c r="D83" s="35" t="str">
        <f t="shared" si="36"/>
        <v/>
      </c>
      <c r="E83" s="35" t="str">
        <f t="shared" si="36"/>
        <v>WOODRUFF</v>
      </c>
      <c r="F83" s="35" t="str">
        <f t="shared" si="36"/>
        <v/>
      </c>
      <c r="G83" s="35" t="str">
        <f t="shared" si="36"/>
        <v/>
      </c>
      <c r="H83" s="35" t="str">
        <f t="shared" si="36"/>
        <v/>
      </c>
      <c r="I83" s="35" t="str">
        <f t="shared" si="36"/>
        <v/>
      </c>
      <c r="J83" s="35" t="str">
        <f t="shared" si="36"/>
        <v/>
      </c>
      <c r="K83" s="35" t="str">
        <f t="shared" si="36"/>
        <v/>
      </c>
      <c r="L83" s="35" t="str">
        <f t="shared" si="37"/>
        <v>HEARD</v>
      </c>
      <c r="M83" s="35" t="str">
        <f t="shared" si="37"/>
        <v/>
      </c>
      <c r="N83" s="35" t="str">
        <f t="shared" si="37"/>
        <v/>
      </c>
      <c r="O83" s="35" t="str">
        <f t="shared" si="37"/>
        <v>PIATT</v>
      </c>
      <c r="P83" s="35" t="str">
        <f t="shared" si="37"/>
        <v>SPENCER</v>
      </c>
      <c r="Q83" s="35" t="str">
        <f t="shared" si="37"/>
        <v>PALO ALTO</v>
      </c>
      <c r="R83" s="35" t="str">
        <f t="shared" si="37"/>
        <v>PHILLIPS</v>
      </c>
      <c r="S83" s="35" t="str">
        <f t="shared" si="37"/>
        <v>MCCREARY</v>
      </c>
      <c r="T83" s="35" t="str">
        <f t="shared" si="37"/>
        <v/>
      </c>
      <c r="U83" s="35" t="str">
        <f t="shared" si="37"/>
        <v/>
      </c>
      <c r="V83" s="35" t="str">
        <f t="shared" si="38"/>
        <v/>
      </c>
      <c r="W83" s="35" t="str">
        <f t="shared" si="38"/>
        <v/>
      </c>
      <c r="X83" s="35" t="str">
        <f t="shared" si="38"/>
        <v>ST. CLAIR</v>
      </c>
      <c r="Y83" s="35" t="str">
        <f t="shared" si="38"/>
        <v>STEELE</v>
      </c>
      <c r="Z83" s="35" t="str">
        <f t="shared" si="38"/>
        <v>WALTHALL</v>
      </c>
      <c r="AA83" s="35" t="str">
        <f t="shared" si="38"/>
        <v>NODAWAY</v>
      </c>
      <c r="AB83" s="35" t="str">
        <f t="shared" si="38"/>
        <v/>
      </c>
      <c r="AC83" s="35" t="str">
        <f t="shared" si="38"/>
        <v>RICHARDSON</v>
      </c>
      <c r="AD83" s="35" t="str">
        <f t="shared" si="38"/>
        <v/>
      </c>
      <c r="AE83" s="35" t="str">
        <f t="shared" si="38"/>
        <v/>
      </c>
      <c r="AF83" s="35" t="str">
        <f t="shared" si="39"/>
        <v/>
      </c>
      <c r="AG83" s="35" t="str">
        <f t="shared" si="39"/>
        <v/>
      </c>
      <c r="AH83" s="35" t="str">
        <f t="shared" si="39"/>
        <v/>
      </c>
      <c r="AI83" s="35" t="str">
        <f t="shared" si="39"/>
        <v>PITT</v>
      </c>
      <c r="AJ83" s="35" t="str">
        <f t="shared" si="39"/>
        <v/>
      </c>
      <c r="AK83" s="35" t="str">
        <f t="shared" si="39"/>
        <v>SENECA</v>
      </c>
      <c r="AL83" s="35" t="str">
        <f t="shared" si="39"/>
        <v>WASHINGTON</v>
      </c>
      <c r="AM83" s="35" t="str">
        <f t="shared" si="39"/>
        <v/>
      </c>
      <c r="AN83" s="35" t="str">
        <f t="shared" si="39"/>
        <v/>
      </c>
      <c r="AO83" s="35" t="str">
        <f t="shared" si="39"/>
        <v/>
      </c>
      <c r="AP83" s="35" t="str">
        <f t="shared" si="40"/>
        <v/>
      </c>
      <c r="AQ83" s="35" t="str">
        <f t="shared" si="40"/>
        <v/>
      </c>
      <c r="AR83" s="35" t="str">
        <f t="shared" si="40"/>
        <v>ROBERTSON</v>
      </c>
      <c r="AS83" s="35" t="str">
        <f t="shared" si="40"/>
        <v>FANNIN</v>
      </c>
      <c r="AT83" s="35" t="str">
        <f t="shared" si="40"/>
        <v/>
      </c>
      <c r="AU83" s="35" t="str">
        <f t="shared" si="40"/>
        <v/>
      </c>
      <c r="AV83" s="35" t="str">
        <f t="shared" si="40"/>
        <v>PULASKI</v>
      </c>
      <c r="AW83" s="35" t="str">
        <f t="shared" si="40"/>
        <v/>
      </c>
      <c r="AX83" s="35" t="str">
        <f t="shared" si="40"/>
        <v/>
      </c>
      <c r="AY83" s="35" t="str">
        <f t="shared" si="40"/>
        <v/>
      </c>
      <c r="AZ83" s="35" t="str">
        <f t="shared" si="40"/>
        <v/>
      </c>
    </row>
    <row r="84" spans="1:52" x14ac:dyDescent="0.2">
      <c r="A84" s="39">
        <v>75</v>
      </c>
      <c r="B84" s="35" t="str">
        <f t="shared" si="36"/>
        <v/>
      </c>
      <c r="C84" s="35" t="str">
        <f t="shared" si="36"/>
        <v/>
      </c>
      <c r="D84" s="35" t="str">
        <f t="shared" si="36"/>
        <v/>
      </c>
      <c r="E84" s="35" t="str">
        <f t="shared" si="36"/>
        <v>YELL</v>
      </c>
      <c r="F84" s="35" t="str">
        <f t="shared" si="36"/>
        <v/>
      </c>
      <c r="G84" s="35" t="str">
        <f t="shared" si="36"/>
        <v/>
      </c>
      <c r="H84" s="35" t="str">
        <f t="shared" si="36"/>
        <v/>
      </c>
      <c r="I84" s="35" t="str">
        <f t="shared" si="36"/>
        <v/>
      </c>
      <c r="J84" s="35" t="str">
        <f t="shared" si="36"/>
        <v/>
      </c>
      <c r="K84" s="35" t="str">
        <f t="shared" si="36"/>
        <v/>
      </c>
      <c r="L84" s="35" t="str">
        <f t="shared" si="37"/>
        <v>HENRY</v>
      </c>
      <c r="M84" s="35" t="str">
        <f t="shared" si="37"/>
        <v/>
      </c>
      <c r="N84" s="35" t="str">
        <f t="shared" si="37"/>
        <v/>
      </c>
      <c r="O84" s="35" t="str">
        <f t="shared" si="37"/>
        <v>PIKE</v>
      </c>
      <c r="P84" s="35" t="str">
        <f t="shared" si="37"/>
        <v>STARKE</v>
      </c>
      <c r="Q84" s="35" t="str">
        <f t="shared" si="37"/>
        <v>PLYMOUTH</v>
      </c>
      <c r="R84" s="35" t="str">
        <f t="shared" si="37"/>
        <v>POTTAWATOMIE</v>
      </c>
      <c r="S84" s="35" t="str">
        <f t="shared" si="37"/>
        <v>MCLEAN</v>
      </c>
      <c r="T84" s="35" t="str">
        <f t="shared" si="37"/>
        <v/>
      </c>
      <c r="U84" s="35" t="str">
        <f t="shared" si="37"/>
        <v/>
      </c>
      <c r="V84" s="35" t="str">
        <f t="shared" si="38"/>
        <v/>
      </c>
      <c r="W84" s="35" t="str">
        <f t="shared" si="38"/>
        <v/>
      </c>
      <c r="X84" s="35" t="str">
        <f t="shared" si="38"/>
        <v>ST. JOSEPH</v>
      </c>
      <c r="Y84" s="35" t="str">
        <f t="shared" si="38"/>
        <v>STEVENS</v>
      </c>
      <c r="Z84" s="35" t="str">
        <f t="shared" si="38"/>
        <v>WARREN</v>
      </c>
      <c r="AA84" s="35" t="str">
        <f t="shared" si="38"/>
        <v>OREGON</v>
      </c>
      <c r="AB84" s="35" t="str">
        <f t="shared" si="38"/>
        <v/>
      </c>
      <c r="AC84" s="35" t="str">
        <f t="shared" si="38"/>
        <v>ROCK</v>
      </c>
      <c r="AD84" s="35" t="str">
        <f t="shared" si="38"/>
        <v/>
      </c>
      <c r="AE84" s="35" t="str">
        <f t="shared" si="38"/>
        <v/>
      </c>
      <c r="AF84" s="35" t="str">
        <f t="shared" si="39"/>
        <v/>
      </c>
      <c r="AG84" s="35" t="str">
        <f t="shared" si="39"/>
        <v/>
      </c>
      <c r="AH84" s="35" t="str">
        <f t="shared" si="39"/>
        <v/>
      </c>
      <c r="AI84" s="35" t="str">
        <f t="shared" si="39"/>
        <v>POLK</v>
      </c>
      <c r="AJ84" s="35" t="str">
        <f t="shared" si="39"/>
        <v/>
      </c>
      <c r="AK84" s="35" t="str">
        <f t="shared" si="39"/>
        <v>SHELBY</v>
      </c>
      <c r="AL84" s="35" t="str">
        <f t="shared" si="39"/>
        <v>WASHITA</v>
      </c>
      <c r="AM84" s="35" t="str">
        <f t="shared" si="39"/>
        <v/>
      </c>
      <c r="AN84" s="35" t="str">
        <f t="shared" si="39"/>
        <v/>
      </c>
      <c r="AO84" s="35" t="str">
        <f t="shared" si="39"/>
        <v/>
      </c>
      <c r="AP84" s="35" t="str">
        <f t="shared" si="40"/>
        <v/>
      </c>
      <c r="AQ84" s="35" t="str">
        <f t="shared" si="40"/>
        <v/>
      </c>
      <c r="AR84" s="35" t="str">
        <f t="shared" si="40"/>
        <v>RUTHERFORD</v>
      </c>
      <c r="AS84" s="35" t="str">
        <f t="shared" si="40"/>
        <v>FAYETTE</v>
      </c>
      <c r="AT84" s="35" t="str">
        <f t="shared" si="40"/>
        <v/>
      </c>
      <c r="AU84" s="35" t="str">
        <f t="shared" si="40"/>
        <v/>
      </c>
      <c r="AV84" s="35" t="str">
        <f t="shared" si="40"/>
        <v>RAPPAHANNOCK</v>
      </c>
      <c r="AW84" s="35" t="str">
        <f t="shared" si="40"/>
        <v/>
      </c>
      <c r="AX84" s="35" t="str">
        <f t="shared" si="40"/>
        <v/>
      </c>
      <c r="AY84" s="35" t="str">
        <f t="shared" si="40"/>
        <v/>
      </c>
      <c r="AZ84" s="35" t="str">
        <f t="shared" si="40"/>
        <v/>
      </c>
    </row>
    <row r="85" spans="1:52" x14ac:dyDescent="0.2">
      <c r="A85" s="39">
        <v>76</v>
      </c>
      <c r="B85" s="35" t="str">
        <f t="shared" si="36"/>
        <v/>
      </c>
      <c r="C85" s="35" t="str">
        <f t="shared" si="36"/>
        <v/>
      </c>
      <c r="D85" s="35" t="str">
        <f t="shared" si="36"/>
        <v/>
      </c>
      <c r="E85" s="35" t="str">
        <f t="shared" si="36"/>
        <v/>
      </c>
      <c r="F85" s="35" t="str">
        <f t="shared" si="36"/>
        <v/>
      </c>
      <c r="G85" s="35" t="str">
        <f t="shared" si="36"/>
        <v/>
      </c>
      <c r="H85" s="35" t="str">
        <f t="shared" si="36"/>
        <v/>
      </c>
      <c r="I85" s="35" t="str">
        <f t="shared" si="36"/>
        <v/>
      </c>
      <c r="J85" s="35" t="str">
        <f t="shared" si="36"/>
        <v/>
      </c>
      <c r="K85" s="35" t="str">
        <f t="shared" si="36"/>
        <v/>
      </c>
      <c r="L85" s="35" t="str">
        <f t="shared" si="37"/>
        <v>HOUSTON</v>
      </c>
      <c r="M85" s="35" t="str">
        <f t="shared" si="37"/>
        <v/>
      </c>
      <c r="N85" s="35" t="str">
        <f t="shared" si="37"/>
        <v/>
      </c>
      <c r="O85" s="35" t="str">
        <f t="shared" si="37"/>
        <v>POPE</v>
      </c>
      <c r="P85" s="35" t="str">
        <f t="shared" si="37"/>
        <v>STEUBEN</v>
      </c>
      <c r="Q85" s="35" t="str">
        <f t="shared" si="37"/>
        <v>POCAHONTAS</v>
      </c>
      <c r="R85" s="35" t="str">
        <f t="shared" si="37"/>
        <v>PRATT</v>
      </c>
      <c r="S85" s="35" t="str">
        <f t="shared" si="37"/>
        <v>MADISON</v>
      </c>
      <c r="T85" s="35" t="str">
        <f t="shared" si="37"/>
        <v/>
      </c>
      <c r="U85" s="35" t="str">
        <f t="shared" si="37"/>
        <v/>
      </c>
      <c r="V85" s="35" t="str">
        <f t="shared" si="38"/>
        <v/>
      </c>
      <c r="W85" s="35" t="str">
        <f t="shared" si="38"/>
        <v/>
      </c>
      <c r="X85" s="35" t="str">
        <f t="shared" si="38"/>
        <v>SANILAC</v>
      </c>
      <c r="Y85" s="35" t="str">
        <f t="shared" si="38"/>
        <v>SWIFT</v>
      </c>
      <c r="Z85" s="35" t="str">
        <f t="shared" si="38"/>
        <v>WASHINGTON</v>
      </c>
      <c r="AA85" s="35" t="str">
        <f t="shared" si="38"/>
        <v>OSAGE</v>
      </c>
      <c r="AB85" s="35" t="str">
        <f t="shared" si="38"/>
        <v/>
      </c>
      <c r="AC85" s="35" t="str">
        <f t="shared" si="38"/>
        <v>SALINE</v>
      </c>
      <c r="AD85" s="35" t="str">
        <f t="shared" si="38"/>
        <v/>
      </c>
      <c r="AE85" s="35" t="str">
        <f t="shared" si="38"/>
        <v/>
      </c>
      <c r="AF85" s="35" t="str">
        <f t="shared" si="39"/>
        <v/>
      </c>
      <c r="AG85" s="35" t="str">
        <f t="shared" si="39"/>
        <v/>
      </c>
      <c r="AH85" s="35" t="str">
        <f t="shared" si="39"/>
        <v/>
      </c>
      <c r="AI85" s="35" t="str">
        <f t="shared" si="39"/>
        <v>RANDOLPH</v>
      </c>
      <c r="AJ85" s="35" t="str">
        <f t="shared" si="39"/>
        <v/>
      </c>
      <c r="AK85" s="35" t="str">
        <f t="shared" si="39"/>
        <v>STARK</v>
      </c>
      <c r="AL85" s="35" t="str">
        <f t="shared" si="39"/>
        <v>WOODS</v>
      </c>
      <c r="AM85" s="35" t="str">
        <f t="shared" si="39"/>
        <v/>
      </c>
      <c r="AN85" s="35" t="str">
        <f t="shared" si="39"/>
        <v/>
      </c>
      <c r="AO85" s="35" t="str">
        <f t="shared" si="39"/>
        <v/>
      </c>
      <c r="AP85" s="35" t="str">
        <f t="shared" si="40"/>
        <v/>
      </c>
      <c r="AQ85" s="35" t="str">
        <f t="shared" si="40"/>
        <v/>
      </c>
      <c r="AR85" s="35" t="str">
        <f t="shared" si="40"/>
        <v>SCOTT</v>
      </c>
      <c r="AS85" s="35" t="str">
        <f t="shared" si="40"/>
        <v>FISHER</v>
      </c>
      <c r="AT85" s="35" t="str">
        <f t="shared" si="40"/>
        <v/>
      </c>
      <c r="AU85" s="35" t="str">
        <f t="shared" si="40"/>
        <v/>
      </c>
      <c r="AV85" s="35" t="str">
        <f t="shared" si="40"/>
        <v>RICHMOND</v>
      </c>
      <c r="AW85" s="35" t="str">
        <f t="shared" si="40"/>
        <v/>
      </c>
      <c r="AX85" s="35" t="str">
        <f t="shared" si="40"/>
        <v/>
      </c>
      <c r="AY85" s="35" t="str">
        <f t="shared" si="40"/>
        <v/>
      </c>
      <c r="AZ85" s="35" t="str">
        <f t="shared" si="40"/>
        <v/>
      </c>
    </row>
    <row r="86" spans="1:52" x14ac:dyDescent="0.2">
      <c r="A86" s="39">
        <v>77</v>
      </c>
      <c r="B86" s="35" t="str">
        <f t="shared" si="36"/>
        <v/>
      </c>
      <c r="C86" s="35" t="str">
        <f t="shared" si="36"/>
        <v/>
      </c>
      <c r="D86" s="35" t="str">
        <f t="shared" si="36"/>
        <v/>
      </c>
      <c r="E86" s="35" t="str">
        <f t="shared" si="36"/>
        <v/>
      </c>
      <c r="F86" s="35" t="str">
        <f t="shared" si="36"/>
        <v/>
      </c>
      <c r="G86" s="35" t="str">
        <f t="shared" si="36"/>
        <v/>
      </c>
      <c r="H86" s="35" t="str">
        <f t="shared" si="36"/>
        <v/>
      </c>
      <c r="I86" s="35" t="str">
        <f t="shared" si="36"/>
        <v/>
      </c>
      <c r="J86" s="35" t="str">
        <f t="shared" si="36"/>
        <v/>
      </c>
      <c r="K86" s="35" t="str">
        <f t="shared" si="36"/>
        <v/>
      </c>
      <c r="L86" s="35" t="str">
        <f t="shared" si="37"/>
        <v>IRWIN</v>
      </c>
      <c r="M86" s="35" t="str">
        <f t="shared" si="37"/>
        <v/>
      </c>
      <c r="N86" s="35" t="str">
        <f t="shared" si="37"/>
        <v/>
      </c>
      <c r="O86" s="35" t="str">
        <f t="shared" si="37"/>
        <v>PULASKI</v>
      </c>
      <c r="P86" s="35" t="str">
        <f t="shared" si="37"/>
        <v>SULLIVAN</v>
      </c>
      <c r="Q86" s="35" t="str">
        <f t="shared" si="37"/>
        <v>POLK</v>
      </c>
      <c r="R86" s="35" t="str">
        <f t="shared" si="37"/>
        <v>RAWLINS</v>
      </c>
      <c r="S86" s="35" t="str">
        <f t="shared" si="37"/>
        <v>MAGOFFIN</v>
      </c>
      <c r="T86" s="35" t="str">
        <f t="shared" si="37"/>
        <v/>
      </c>
      <c r="U86" s="35" t="str">
        <f t="shared" si="37"/>
        <v/>
      </c>
      <c r="V86" s="35" t="str">
        <f t="shared" si="38"/>
        <v/>
      </c>
      <c r="W86" s="35" t="str">
        <f t="shared" si="38"/>
        <v/>
      </c>
      <c r="X86" s="35" t="str">
        <f t="shared" si="38"/>
        <v>SCHOOLCRAFT</v>
      </c>
      <c r="Y86" s="35" t="str">
        <f t="shared" si="38"/>
        <v>TODD</v>
      </c>
      <c r="Z86" s="35" t="str">
        <f t="shared" si="38"/>
        <v>WAYNE</v>
      </c>
      <c r="AA86" s="35" t="str">
        <f t="shared" si="38"/>
        <v>OZARK</v>
      </c>
      <c r="AB86" s="35" t="str">
        <f t="shared" si="38"/>
        <v/>
      </c>
      <c r="AC86" s="35" t="str">
        <f t="shared" si="38"/>
        <v>SARPY</v>
      </c>
      <c r="AD86" s="35" t="str">
        <f t="shared" si="38"/>
        <v/>
      </c>
      <c r="AE86" s="35" t="str">
        <f t="shared" si="38"/>
        <v/>
      </c>
      <c r="AF86" s="35" t="str">
        <f t="shared" si="39"/>
        <v/>
      </c>
      <c r="AG86" s="35" t="str">
        <f t="shared" si="39"/>
        <v/>
      </c>
      <c r="AH86" s="35" t="str">
        <f t="shared" si="39"/>
        <v/>
      </c>
      <c r="AI86" s="35" t="str">
        <f t="shared" si="39"/>
        <v>RICHMOND</v>
      </c>
      <c r="AJ86" s="35" t="str">
        <f t="shared" si="39"/>
        <v/>
      </c>
      <c r="AK86" s="35" t="str">
        <f t="shared" si="39"/>
        <v>SUMMIT</v>
      </c>
      <c r="AL86" s="35" t="str">
        <f t="shared" si="39"/>
        <v>WOODWARD</v>
      </c>
      <c r="AM86" s="35" t="str">
        <f t="shared" si="39"/>
        <v/>
      </c>
      <c r="AN86" s="35" t="str">
        <f t="shared" si="39"/>
        <v/>
      </c>
      <c r="AO86" s="35" t="str">
        <f t="shared" si="39"/>
        <v/>
      </c>
      <c r="AP86" s="35" t="str">
        <f t="shared" si="40"/>
        <v/>
      </c>
      <c r="AQ86" s="35" t="str">
        <f t="shared" si="40"/>
        <v/>
      </c>
      <c r="AR86" s="35" t="str">
        <f t="shared" si="40"/>
        <v>SEQUATCHIE</v>
      </c>
      <c r="AS86" s="35" t="str">
        <f t="shared" si="40"/>
        <v>FLOYD</v>
      </c>
      <c r="AT86" s="35" t="str">
        <f t="shared" si="40"/>
        <v/>
      </c>
      <c r="AU86" s="35" t="str">
        <f t="shared" si="40"/>
        <v/>
      </c>
      <c r="AV86" s="35" t="str">
        <f t="shared" si="40"/>
        <v>ROANOKE</v>
      </c>
      <c r="AW86" s="35" t="str">
        <f t="shared" si="40"/>
        <v/>
      </c>
      <c r="AX86" s="35" t="str">
        <f t="shared" si="40"/>
        <v/>
      </c>
      <c r="AY86" s="35" t="str">
        <f t="shared" si="40"/>
        <v/>
      </c>
      <c r="AZ86" s="35" t="str">
        <f t="shared" si="40"/>
        <v/>
      </c>
    </row>
    <row r="87" spans="1:52" x14ac:dyDescent="0.2">
      <c r="A87" s="39">
        <v>78</v>
      </c>
      <c r="B87" s="35" t="str">
        <f t="shared" si="36"/>
        <v/>
      </c>
      <c r="C87" s="35" t="str">
        <f t="shared" si="36"/>
        <v/>
      </c>
      <c r="D87" s="35" t="str">
        <f t="shared" si="36"/>
        <v/>
      </c>
      <c r="E87" s="35" t="str">
        <f t="shared" si="36"/>
        <v/>
      </c>
      <c r="F87" s="35" t="str">
        <f t="shared" si="36"/>
        <v/>
      </c>
      <c r="G87" s="35" t="str">
        <f t="shared" si="36"/>
        <v/>
      </c>
      <c r="H87" s="35" t="str">
        <f t="shared" si="36"/>
        <v/>
      </c>
      <c r="I87" s="35" t="str">
        <f t="shared" si="36"/>
        <v/>
      </c>
      <c r="J87" s="35" t="str">
        <f t="shared" si="36"/>
        <v/>
      </c>
      <c r="K87" s="35" t="str">
        <f t="shared" si="36"/>
        <v/>
      </c>
      <c r="L87" s="35" t="str">
        <f t="shared" si="37"/>
        <v>JACKSON</v>
      </c>
      <c r="M87" s="35" t="str">
        <f t="shared" si="37"/>
        <v/>
      </c>
      <c r="N87" s="35" t="str">
        <f t="shared" si="37"/>
        <v/>
      </c>
      <c r="O87" s="35" t="str">
        <f t="shared" si="37"/>
        <v>PUTNAM</v>
      </c>
      <c r="P87" s="35" t="str">
        <f t="shared" si="37"/>
        <v>SWITZERLAND</v>
      </c>
      <c r="Q87" s="35" t="str">
        <f t="shared" si="37"/>
        <v>POTTAWATTAMIE</v>
      </c>
      <c r="R87" s="35" t="str">
        <f t="shared" si="37"/>
        <v>RENO</v>
      </c>
      <c r="S87" s="35" t="str">
        <f t="shared" si="37"/>
        <v>MARION</v>
      </c>
      <c r="T87" s="35" t="str">
        <f t="shared" si="37"/>
        <v/>
      </c>
      <c r="U87" s="35" t="str">
        <f t="shared" si="37"/>
        <v/>
      </c>
      <c r="V87" s="35" t="str">
        <f t="shared" si="38"/>
        <v/>
      </c>
      <c r="W87" s="35" t="str">
        <f t="shared" si="38"/>
        <v/>
      </c>
      <c r="X87" s="35" t="str">
        <f t="shared" si="38"/>
        <v>SHIAWASSEE</v>
      </c>
      <c r="Y87" s="35" t="str">
        <f t="shared" si="38"/>
        <v>TRAVERSE</v>
      </c>
      <c r="Z87" s="35" t="str">
        <f t="shared" si="38"/>
        <v>WEBSTER</v>
      </c>
      <c r="AA87" s="35" t="str">
        <f t="shared" si="38"/>
        <v>PEMISCOT</v>
      </c>
      <c r="AB87" s="35" t="str">
        <f t="shared" si="38"/>
        <v/>
      </c>
      <c r="AC87" s="35" t="str">
        <f t="shared" si="38"/>
        <v>SAUNDERS</v>
      </c>
      <c r="AD87" s="35" t="str">
        <f t="shared" si="38"/>
        <v/>
      </c>
      <c r="AE87" s="35" t="str">
        <f t="shared" si="38"/>
        <v/>
      </c>
      <c r="AF87" s="35" t="str">
        <f t="shared" si="39"/>
        <v/>
      </c>
      <c r="AG87" s="35" t="str">
        <f t="shared" si="39"/>
        <v/>
      </c>
      <c r="AH87" s="35" t="str">
        <f t="shared" si="39"/>
        <v/>
      </c>
      <c r="AI87" s="35" t="str">
        <f t="shared" si="39"/>
        <v>ROBESON</v>
      </c>
      <c r="AJ87" s="35" t="str">
        <f t="shared" si="39"/>
        <v/>
      </c>
      <c r="AK87" s="35" t="str">
        <f t="shared" si="39"/>
        <v>TRUMBULL</v>
      </c>
      <c r="AL87" s="35" t="str">
        <f t="shared" si="39"/>
        <v/>
      </c>
      <c r="AM87" s="35" t="str">
        <f t="shared" si="39"/>
        <v/>
      </c>
      <c r="AN87" s="35" t="str">
        <f t="shared" si="39"/>
        <v/>
      </c>
      <c r="AO87" s="35" t="str">
        <f t="shared" si="39"/>
        <v/>
      </c>
      <c r="AP87" s="35" t="str">
        <f t="shared" si="40"/>
        <v/>
      </c>
      <c r="AQ87" s="35" t="str">
        <f t="shared" si="40"/>
        <v/>
      </c>
      <c r="AR87" s="35" t="str">
        <f t="shared" si="40"/>
        <v>SEVIER</v>
      </c>
      <c r="AS87" s="35" t="str">
        <f t="shared" si="40"/>
        <v>FOARD</v>
      </c>
      <c r="AT87" s="35" t="str">
        <f t="shared" si="40"/>
        <v/>
      </c>
      <c r="AU87" s="35" t="str">
        <f t="shared" si="40"/>
        <v/>
      </c>
      <c r="AV87" s="35" t="str">
        <f t="shared" si="40"/>
        <v>ROCKBRIDGE</v>
      </c>
      <c r="AW87" s="35" t="str">
        <f t="shared" si="40"/>
        <v/>
      </c>
      <c r="AX87" s="35" t="str">
        <f t="shared" si="40"/>
        <v/>
      </c>
      <c r="AY87" s="35" t="str">
        <f t="shared" si="40"/>
        <v/>
      </c>
      <c r="AZ87" s="35" t="str">
        <f t="shared" si="40"/>
        <v/>
      </c>
    </row>
    <row r="88" spans="1:52" x14ac:dyDescent="0.2">
      <c r="A88" s="39">
        <v>79</v>
      </c>
      <c r="B88" s="35" t="str">
        <f t="shared" si="36"/>
        <v/>
      </c>
      <c r="C88" s="35" t="str">
        <f t="shared" si="36"/>
        <v/>
      </c>
      <c r="D88" s="35" t="str">
        <f t="shared" si="36"/>
        <v/>
      </c>
      <c r="E88" s="35" t="str">
        <f t="shared" si="36"/>
        <v/>
      </c>
      <c r="F88" s="35" t="str">
        <f t="shared" si="36"/>
        <v/>
      </c>
      <c r="G88" s="35" t="str">
        <f t="shared" si="36"/>
        <v/>
      </c>
      <c r="H88" s="35" t="str">
        <f t="shared" si="36"/>
        <v/>
      </c>
      <c r="I88" s="35" t="str">
        <f t="shared" si="36"/>
        <v/>
      </c>
      <c r="J88" s="35" t="str">
        <f t="shared" si="36"/>
        <v/>
      </c>
      <c r="K88" s="35" t="str">
        <f t="shared" si="36"/>
        <v/>
      </c>
      <c r="L88" s="35" t="str">
        <f t="shared" si="37"/>
        <v>JASPER</v>
      </c>
      <c r="M88" s="35" t="str">
        <f t="shared" si="37"/>
        <v/>
      </c>
      <c r="N88" s="35" t="str">
        <f t="shared" si="37"/>
        <v/>
      </c>
      <c r="O88" s="35" t="str">
        <f t="shared" si="37"/>
        <v>RANDOLPH</v>
      </c>
      <c r="P88" s="35" t="str">
        <f t="shared" si="37"/>
        <v>TIPPECANOE</v>
      </c>
      <c r="Q88" s="35" t="str">
        <f t="shared" si="37"/>
        <v>POWESHIEK</v>
      </c>
      <c r="R88" s="35" t="str">
        <f t="shared" si="37"/>
        <v>REPUBLIC</v>
      </c>
      <c r="S88" s="35" t="str">
        <f t="shared" si="37"/>
        <v>MARSHALL</v>
      </c>
      <c r="T88" s="35" t="str">
        <f t="shared" si="37"/>
        <v/>
      </c>
      <c r="U88" s="35" t="str">
        <f t="shared" si="37"/>
        <v/>
      </c>
      <c r="V88" s="35" t="str">
        <f t="shared" si="38"/>
        <v/>
      </c>
      <c r="W88" s="35" t="str">
        <f t="shared" si="38"/>
        <v/>
      </c>
      <c r="X88" s="35" t="str">
        <f t="shared" si="38"/>
        <v>TUSCOLA</v>
      </c>
      <c r="Y88" s="35" t="str">
        <f t="shared" si="38"/>
        <v>WABASHA</v>
      </c>
      <c r="Z88" s="35" t="str">
        <f t="shared" si="38"/>
        <v>WILKINSON</v>
      </c>
      <c r="AA88" s="35" t="str">
        <f t="shared" si="38"/>
        <v>PERRY</v>
      </c>
      <c r="AB88" s="35" t="str">
        <f t="shared" si="38"/>
        <v/>
      </c>
      <c r="AC88" s="35" t="str">
        <f t="shared" si="38"/>
        <v>SCOTTS BLUFF</v>
      </c>
      <c r="AD88" s="35" t="str">
        <f t="shared" si="38"/>
        <v/>
      </c>
      <c r="AE88" s="35" t="str">
        <f t="shared" si="38"/>
        <v/>
      </c>
      <c r="AF88" s="35" t="str">
        <f t="shared" si="39"/>
        <v/>
      </c>
      <c r="AG88" s="35" t="str">
        <f t="shared" si="39"/>
        <v/>
      </c>
      <c r="AH88" s="35" t="str">
        <f t="shared" si="39"/>
        <v/>
      </c>
      <c r="AI88" s="35" t="str">
        <f t="shared" si="39"/>
        <v>ROCKINGHAM</v>
      </c>
      <c r="AJ88" s="35" t="str">
        <f t="shared" si="39"/>
        <v/>
      </c>
      <c r="AK88" s="35" t="str">
        <f t="shared" si="39"/>
        <v>TUSCARAWAS</v>
      </c>
      <c r="AL88" s="35" t="str">
        <f t="shared" si="39"/>
        <v/>
      </c>
      <c r="AM88" s="35" t="str">
        <f t="shared" si="39"/>
        <v/>
      </c>
      <c r="AN88" s="35" t="str">
        <f t="shared" si="39"/>
        <v/>
      </c>
      <c r="AO88" s="35" t="str">
        <f t="shared" si="39"/>
        <v/>
      </c>
      <c r="AP88" s="35" t="str">
        <f t="shared" si="40"/>
        <v/>
      </c>
      <c r="AQ88" s="35" t="str">
        <f t="shared" si="40"/>
        <v/>
      </c>
      <c r="AR88" s="35" t="str">
        <f t="shared" si="40"/>
        <v>SHELBY</v>
      </c>
      <c r="AS88" s="35" t="str">
        <f t="shared" si="40"/>
        <v>FORT BEND</v>
      </c>
      <c r="AT88" s="35" t="str">
        <f t="shared" si="40"/>
        <v/>
      </c>
      <c r="AU88" s="35" t="str">
        <f t="shared" si="40"/>
        <v/>
      </c>
      <c r="AV88" s="35" t="str">
        <f t="shared" si="40"/>
        <v>ROCKINGHAM</v>
      </c>
      <c r="AW88" s="35" t="str">
        <f t="shared" si="40"/>
        <v/>
      </c>
      <c r="AX88" s="35" t="str">
        <f t="shared" si="40"/>
        <v/>
      </c>
      <c r="AY88" s="35" t="str">
        <f t="shared" si="40"/>
        <v/>
      </c>
      <c r="AZ88" s="35" t="str">
        <f t="shared" si="40"/>
        <v/>
      </c>
    </row>
    <row r="89" spans="1:52" x14ac:dyDescent="0.2">
      <c r="A89" s="39">
        <v>80</v>
      </c>
      <c r="B89" s="35" t="str">
        <f t="shared" si="36"/>
        <v/>
      </c>
      <c r="C89" s="35" t="str">
        <f t="shared" si="36"/>
        <v/>
      </c>
      <c r="D89" s="35" t="str">
        <f t="shared" si="36"/>
        <v/>
      </c>
      <c r="E89" s="35" t="str">
        <f t="shared" si="36"/>
        <v/>
      </c>
      <c r="F89" s="35" t="str">
        <f t="shared" si="36"/>
        <v/>
      </c>
      <c r="G89" s="35" t="str">
        <f t="shared" si="36"/>
        <v/>
      </c>
      <c r="H89" s="35" t="str">
        <f t="shared" si="36"/>
        <v/>
      </c>
      <c r="I89" s="35" t="str">
        <f t="shared" si="36"/>
        <v/>
      </c>
      <c r="J89" s="35" t="str">
        <f t="shared" si="36"/>
        <v/>
      </c>
      <c r="K89" s="35" t="str">
        <f t="shared" si="36"/>
        <v/>
      </c>
      <c r="L89" s="35" t="str">
        <f t="shared" si="37"/>
        <v>JEFF DAVIS</v>
      </c>
      <c r="M89" s="35" t="str">
        <f t="shared" si="37"/>
        <v/>
      </c>
      <c r="N89" s="35" t="str">
        <f t="shared" si="37"/>
        <v/>
      </c>
      <c r="O89" s="35" t="str">
        <f t="shared" si="37"/>
        <v>RICHLAND</v>
      </c>
      <c r="P89" s="35" t="str">
        <f t="shared" si="37"/>
        <v>TIPTON</v>
      </c>
      <c r="Q89" s="35" t="str">
        <f t="shared" si="37"/>
        <v>RINGGOLD</v>
      </c>
      <c r="R89" s="35" t="str">
        <f t="shared" si="37"/>
        <v>RICE</v>
      </c>
      <c r="S89" s="35" t="str">
        <f t="shared" si="37"/>
        <v>MARTIN</v>
      </c>
      <c r="T89" s="35" t="str">
        <f t="shared" si="37"/>
        <v/>
      </c>
      <c r="U89" s="35" t="str">
        <f t="shared" si="37"/>
        <v/>
      </c>
      <c r="V89" s="35" t="str">
        <f t="shared" si="38"/>
        <v/>
      </c>
      <c r="W89" s="35" t="str">
        <f t="shared" si="38"/>
        <v/>
      </c>
      <c r="X89" s="35" t="str">
        <f t="shared" si="38"/>
        <v>VAN BUREN</v>
      </c>
      <c r="Y89" s="35" t="str">
        <f t="shared" si="38"/>
        <v>WADENA</v>
      </c>
      <c r="Z89" s="35" t="str">
        <f t="shared" si="38"/>
        <v>WINSTON</v>
      </c>
      <c r="AA89" s="35" t="str">
        <f t="shared" si="38"/>
        <v>PETTIS</v>
      </c>
      <c r="AB89" s="35" t="str">
        <f t="shared" si="38"/>
        <v/>
      </c>
      <c r="AC89" s="35" t="str">
        <f t="shared" si="38"/>
        <v>SEWARD</v>
      </c>
      <c r="AD89" s="35" t="str">
        <f t="shared" si="38"/>
        <v/>
      </c>
      <c r="AE89" s="35" t="str">
        <f t="shared" si="38"/>
        <v/>
      </c>
      <c r="AF89" s="35" t="str">
        <f t="shared" si="39"/>
        <v/>
      </c>
      <c r="AG89" s="35" t="str">
        <f t="shared" si="39"/>
        <v/>
      </c>
      <c r="AH89" s="35" t="str">
        <f t="shared" si="39"/>
        <v/>
      </c>
      <c r="AI89" s="35" t="str">
        <f t="shared" si="39"/>
        <v>ROWAN</v>
      </c>
      <c r="AJ89" s="35" t="str">
        <f t="shared" si="39"/>
        <v/>
      </c>
      <c r="AK89" s="35" t="str">
        <f t="shared" si="39"/>
        <v>UNION</v>
      </c>
      <c r="AL89" s="35" t="str">
        <f t="shared" si="39"/>
        <v/>
      </c>
      <c r="AM89" s="35" t="str">
        <f t="shared" si="39"/>
        <v/>
      </c>
      <c r="AN89" s="35" t="str">
        <f t="shared" si="39"/>
        <v/>
      </c>
      <c r="AO89" s="35" t="str">
        <f t="shared" si="39"/>
        <v/>
      </c>
      <c r="AP89" s="35" t="str">
        <f t="shared" si="40"/>
        <v/>
      </c>
      <c r="AQ89" s="35" t="str">
        <f t="shared" si="40"/>
        <v/>
      </c>
      <c r="AR89" s="35" t="str">
        <f t="shared" si="40"/>
        <v>SMITH</v>
      </c>
      <c r="AS89" s="35" t="str">
        <f t="shared" si="40"/>
        <v>FRANKLIN</v>
      </c>
      <c r="AT89" s="35" t="str">
        <f t="shared" si="40"/>
        <v/>
      </c>
      <c r="AU89" s="35" t="str">
        <f t="shared" si="40"/>
        <v/>
      </c>
      <c r="AV89" s="35" t="str">
        <f t="shared" si="40"/>
        <v>RUSSELL</v>
      </c>
      <c r="AW89" s="35" t="str">
        <f t="shared" si="40"/>
        <v/>
      </c>
      <c r="AX89" s="35" t="str">
        <f t="shared" si="40"/>
        <v/>
      </c>
      <c r="AY89" s="35" t="str">
        <f t="shared" si="40"/>
        <v/>
      </c>
      <c r="AZ89" s="35" t="str">
        <f t="shared" si="40"/>
        <v/>
      </c>
    </row>
    <row r="90" spans="1:52" x14ac:dyDescent="0.2">
      <c r="A90" s="39">
        <v>81</v>
      </c>
      <c r="B90" s="35" t="str">
        <f t="shared" ref="B90:K99" si="41">IFERROR(VLOOKUP($B$3&amp;"_"&amp;B$8&amp;$A90,LookUpTable_CountyName_AllYears,3,FALSE),"")</f>
        <v/>
      </c>
      <c r="C90" s="35" t="str">
        <f t="shared" si="41"/>
        <v/>
      </c>
      <c r="D90" s="35" t="str">
        <f t="shared" si="41"/>
        <v/>
      </c>
      <c r="E90" s="35" t="str">
        <f t="shared" si="41"/>
        <v/>
      </c>
      <c r="F90" s="35" t="str">
        <f t="shared" si="41"/>
        <v/>
      </c>
      <c r="G90" s="35" t="str">
        <f t="shared" si="41"/>
        <v/>
      </c>
      <c r="H90" s="35" t="str">
        <f t="shared" si="41"/>
        <v/>
      </c>
      <c r="I90" s="35" t="str">
        <f t="shared" si="41"/>
        <v/>
      </c>
      <c r="J90" s="35" t="str">
        <f t="shared" si="41"/>
        <v/>
      </c>
      <c r="K90" s="35" t="str">
        <f t="shared" si="41"/>
        <v/>
      </c>
      <c r="L90" s="35" t="str">
        <f t="shared" ref="L90:U99" si="42">IFERROR(VLOOKUP($B$3&amp;"_"&amp;L$8&amp;$A90,LookUpTable_CountyName_AllYears,3,FALSE),"")</f>
        <v>JEFFERSON</v>
      </c>
      <c r="M90" s="35" t="str">
        <f t="shared" si="42"/>
        <v/>
      </c>
      <c r="N90" s="35" t="str">
        <f t="shared" si="42"/>
        <v/>
      </c>
      <c r="O90" s="35" t="str">
        <f t="shared" si="42"/>
        <v>ROCK ISLAND</v>
      </c>
      <c r="P90" s="35" t="str">
        <f t="shared" si="42"/>
        <v>UNION</v>
      </c>
      <c r="Q90" s="35" t="str">
        <f t="shared" si="42"/>
        <v>SAC</v>
      </c>
      <c r="R90" s="35" t="str">
        <f t="shared" si="42"/>
        <v>RILEY</v>
      </c>
      <c r="S90" s="35" t="str">
        <f t="shared" si="42"/>
        <v>MASON</v>
      </c>
      <c r="T90" s="35" t="str">
        <f t="shared" si="42"/>
        <v/>
      </c>
      <c r="U90" s="35" t="str">
        <f t="shared" si="42"/>
        <v/>
      </c>
      <c r="V90" s="35" t="str">
        <f t="shared" ref="V90:AE99" si="43">IFERROR(VLOOKUP($B$3&amp;"_"&amp;V$8&amp;$A90,LookUpTable_CountyName_AllYears,3,FALSE),"")</f>
        <v/>
      </c>
      <c r="W90" s="35" t="str">
        <f t="shared" si="43"/>
        <v/>
      </c>
      <c r="X90" s="35" t="str">
        <f t="shared" si="43"/>
        <v>WASHTENAW</v>
      </c>
      <c r="Y90" s="35" t="str">
        <f t="shared" si="43"/>
        <v>WASECA</v>
      </c>
      <c r="Z90" s="35" t="str">
        <f t="shared" si="43"/>
        <v>YALOBUSHA</v>
      </c>
      <c r="AA90" s="35" t="str">
        <f t="shared" si="43"/>
        <v>PHELPS</v>
      </c>
      <c r="AB90" s="35" t="str">
        <f t="shared" si="43"/>
        <v/>
      </c>
      <c r="AC90" s="35" t="str">
        <f t="shared" si="43"/>
        <v>SHERIDAN</v>
      </c>
      <c r="AD90" s="35" t="str">
        <f t="shared" si="43"/>
        <v/>
      </c>
      <c r="AE90" s="35" t="str">
        <f t="shared" si="43"/>
        <v/>
      </c>
      <c r="AF90" s="35" t="str">
        <f t="shared" ref="AF90:AO99" si="44">IFERROR(VLOOKUP($B$3&amp;"_"&amp;AF$8&amp;$A90,LookUpTable_CountyName_AllYears,3,FALSE),"")</f>
        <v/>
      </c>
      <c r="AG90" s="35" t="str">
        <f t="shared" si="44"/>
        <v/>
      </c>
      <c r="AH90" s="35" t="str">
        <f t="shared" si="44"/>
        <v/>
      </c>
      <c r="AI90" s="35" t="str">
        <f t="shared" si="44"/>
        <v>RUTHERFORD</v>
      </c>
      <c r="AJ90" s="35" t="str">
        <f t="shared" si="44"/>
        <v/>
      </c>
      <c r="AK90" s="35" t="str">
        <f t="shared" si="44"/>
        <v>VAN WERT</v>
      </c>
      <c r="AL90" s="35" t="str">
        <f t="shared" si="44"/>
        <v/>
      </c>
      <c r="AM90" s="35" t="str">
        <f t="shared" si="44"/>
        <v/>
      </c>
      <c r="AN90" s="35" t="str">
        <f t="shared" si="44"/>
        <v/>
      </c>
      <c r="AO90" s="35" t="str">
        <f t="shared" si="44"/>
        <v/>
      </c>
      <c r="AP90" s="35" t="str">
        <f t="shared" ref="AP90:AZ99" si="45">IFERROR(VLOOKUP($B$3&amp;"_"&amp;AP$8&amp;$A90,LookUpTable_CountyName_AllYears,3,FALSE),"")</f>
        <v/>
      </c>
      <c r="AQ90" s="35" t="str">
        <f t="shared" si="45"/>
        <v/>
      </c>
      <c r="AR90" s="35" t="str">
        <f t="shared" si="45"/>
        <v>STEWART</v>
      </c>
      <c r="AS90" s="35" t="str">
        <f t="shared" si="45"/>
        <v>FREESTONE</v>
      </c>
      <c r="AT90" s="35" t="str">
        <f t="shared" si="45"/>
        <v/>
      </c>
      <c r="AU90" s="35" t="str">
        <f t="shared" si="45"/>
        <v/>
      </c>
      <c r="AV90" s="35" t="str">
        <f t="shared" si="45"/>
        <v>SCOTT</v>
      </c>
      <c r="AW90" s="35" t="str">
        <f t="shared" si="45"/>
        <v/>
      </c>
      <c r="AX90" s="35" t="str">
        <f t="shared" si="45"/>
        <v/>
      </c>
      <c r="AY90" s="35" t="str">
        <f t="shared" si="45"/>
        <v/>
      </c>
      <c r="AZ90" s="35" t="str">
        <f t="shared" si="45"/>
        <v/>
      </c>
    </row>
    <row r="91" spans="1:52" x14ac:dyDescent="0.2">
      <c r="A91" s="39">
        <v>82</v>
      </c>
      <c r="B91" s="35" t="str">
        <f t="shared" si="41"/>
        <v/>
      </c>
      <c r="C91" s="35" t="str">
        <f t="shared" si="41"/>
        <v/>
      </c>
      <c r="D91" s="35" t="str">
        <f t="shared" si="41"/>
        <v/>
      </c>
      <c r="E91" s="35" t="str">
        <f t="shared" si="41"/>
        <v/>
      </c>
      <c r="F91" s="35" t="str">
        <f t="shared" si="41"/>
        <v/>
      </c>
      <c r="G91" s="35" t="str">
        <f t="shared" si="41"/>
        <v/>
      </c>
      <c r="H91" s="35" t="str">
        <f t="shared" si="41"/>
        <v/>
      </c>
      <c r="I91" s="35" t="str">
        <f t="shared" si="41"/>
        <v/>
      </c>
      <c r="J91" s="35" t="str">
        <f t="shared" si="41"/>
        <v/>
      </c>
      <c r="K91" s="35" t="str">
        <f t="shared" si="41"/>
        <v/>
      </c>
      <c r="L91" s="35" t="str">
        <f t="shared" si="42"/>
        <v>JENKINS</v>
      </c>
      <c r="M91" s="35" t="str">
        <f t="shared" si="42"/>
        <v/>
      </c>
      <c r="N91" s="35" t="str">
        <f t="shared" si="42"/>
        <v/>
      </c>
      <c r="O91" s="35" t="str">
        <f t="shared" si="42"/>
        <v>ST. CLAIR</v>
      </c>
      <c r="P91" s="35" t="str">
        <f t="shared" si="42"/>
        <v>VANDERBURGH</v>
      </c>
      <c r="Q91" s="35" t="str">
        <f t="shared" si="42"/>
        <v>SCOTT</v>
      </c>
      <c r="R91" s="35" t="str">
        <f t="shared" si="42"/>
        <v>ROOKS</v>
      </c>
      <c r="S91" s="35" t="str">
        <f t="shared" si="42"/>
        <v>MEADE</v>
      </c>
      <c r="T91" s="35" t="str">
        <f t="shared" si="42"/>
        <v/>
      </c>
      <c r="U91" s="35" t="str">
        <f t="shared" si="42"/>
        <v/>
      </c>
      <c r="V91" s="35" t="str">
        <f t="shared" si="43"/>
        <v/>
      </c>
      <c r="W91" s="35" t="str">
        <f t="shared" si="43"/>
        <v/>
      </c>
      <c r="X91" s="35" t="str">
        <f t="shared" si="43"/>
        <v>WAYNE</v>
      </c>
      <c r="Y91" s="35" t="str">
        <f t="shared" si="43"/>
        <v>WASHINGTON</v>
      </c>
      <c r="Z91" s="35" t="str">
        <f t="shared" si="43"/>
        <v>YAZOO</v>
      </c>
      <c r="AA91" s="35" t="str">
        <f t="shared" si="43"/>
        <v>PIKE</v>
      </c>
      <c r="AB91" s="35" t="str">
        <f t="shared" si="43"/>
        <v/>
      </c>
      <c r="AC91" s="35" t="str">
        <f t="shared" si="43"/>
        <v>SHERMAN</v>
      </c>
      <c r="AD91" s="35" t="str">
        <f t="shared" si="43"/>
        <v/>
      </c>
      <c r="AE91" s="35" t="str">
        <f t="shared" si="43"/>
        <v/>
      </c>
      <c r="AF91" s="35" t="str">
        <f t="shared" si="44"/>
        <v/>
      </c>
      <c r="AG91" s="35" t="str">
        <f t="shared" si="44"/>
        <v/>
      </c>
      <c r="AH91" s="35" t="str">
        <f t="shared" si="44"/>
        <v/>
      </c>
      <c r="AI91" s="35" t="str">
        <f t="shared" si="44"/>
        <v>SAMPSON</v>
      </c>
      <c r="AJ91" s="35" t="str">
        <f t="shared" si="44"/>
        <v/>
      </c>
      <c r="AK91" s="35" t="str">
        <f t="shared" si="44"/>
        <v>VINTON</v>
      </c>
      <c r="AL91" s="35" t="str">
        <f t="shared" si="44"/>
        <v/>
      </c>
      <c r="AM91" s="35" t="str">
        <f t="shared" si="44"/>
        <v/>
      </c>
      <c r="AN91" s="35" t="str">
        <f t="shared" si="44"/>
        <v/>
      </c>
      <c r="AO91" s="35" t="str">
        <f t="shared" si="44"/>
        <v/>
      </c>
      <c r="AP91" s="35" t="str">
        <f t="shared" si="45"/>
        <v/>
      </c>
      <c r="AQ91" s="35" t="str">
        <f t="shared" si="45"/>
        <v/>
      </c>
      <c r="AR91" s="35" t="str">
        <f t="shared" si="45"/>
        <v>SULLIVAN</v>
      </c>
      <c r="AS91" s="35" t="str">
        <f t="shared" si="45"/>
        <v>FRIO</v>
      </c>
      <c r="AT91" s="35" t="str">
        <f t="shared" si="45"/>
        <v/>
      </c>
      <c r="AU91" s="35" t="str">
        <f t="shared" si="45"/>
        <v/>
      </c>
      <c r="AV91" s="35" t="str">
        <f t="shared" si="45"/>
        <v>SHENANDOAH</v>
      </c>
      <c r="AW91" s="35" t="str">
        <f t="shared" si="45"/>
        <v/>
      </c>
      <c r="AX91" s="35" t="str">
        <f t="shared" si="45"/>
        <v/>
      </c>
      <c r="AY91" s="35" t="str">
        <f t="shared" si="45"/>
        <v/>
      </c>
      <c r="AZ91" s="35" t="str">
        <f t="shared" si="45"/>
        <v/>
      </c>
    </row>
    <row r="92" spans="1:52" x14ac:dyDescent="0.2">
      <c r="A92" s="39">
        <v>83</v>
      </c>
      <c r="B92" s="35" t="str">
        <f t="shared" si="41"/>
        <v/>
      </c>
      <c r="C92" s="35" t="str">
        <f t="shared" si="41"/>
        <v/>
      </c>
      <c r="D92" s="35" t="str">
        <f t="shared" si="41"/>
        <v/>
      </c>
      <c r="E92" s="35" t="str">
        <f t="shared" si="41"/>
        <v/>
      </c>
      <c r="F92" s="35" t="str">
        <f t="shared" si="41"/>
        <v/>
      </c>
      <c r="G92" s="35" t="str">
        <f t="shared" si="41"/>
        <v/>
      </c>
      <c r="H92" s="35" t="str">
        <f t="shared" si="41"/>
        <v/>
      </c>
      <c r="I92" s="35" t="str">
        <f t="shared" si="41"/>
        <v/>
      </c>
      <c r="J92" s="35" t="str">
        <f t="shared" si="41"/>
        <v/>
      </c>
      <c r="K92" s="35" t="str">
        <f t="shared" si="41"/>
        <v/>
      </c>
      <c r="L92" s="35" t="str">
        <f t="shared" si="42"/>
        <v>JOHNSON</v>
      </c>
      <c r="M92" s="35" t="str">
        <f t="shared" si="42"/>
        <v/>
      </c>
      <c r="N92" s="35" t="str">
        <f t="shared" si="42"/>
        <v/>
      </c>
      <c r="O92" s="35" t="str">
        <f t="shared" si="42"/>
        <v>SALINE</v>
      </c>
      <c r="P92" s="35" t="str">
        <f t="shared" si="42"/>
        <v>VERMILLION</v>
      </c>
      <c r="Q92" s="35" t="str">
        <f t="shared" si="42"/>
        <v>SHELBY</v>
      </c>
      <c r="R92" s="35" t="str">
        <f t="shared" si="42"/>
        <v>RUSH</v>
      </c>
      <c r="S92" s="35" t="str">
        <f t="shared" si="42"/>
        <v>MENIFEE</v>
      </c>
      <c r="T92" s="35" t="str">
        <f t="shared" si="42"/>
        <v/>
      </c>
      <c r="U92" s="35" t="str">
        <f t="shared" si="42"/>
        <v/>
      </c>
      <c r="V92" s="35" t="str">
        <f t="shared" si="43"/>
        <v/>
      </c>
      <c r="W92" s="35" t="str">
        <f t="shared" si="43"/>
        <v/>
      </c>
      <c r="X92" s="35" t="str">
        <f t="shared" si="43"/>
        <v>WEXFORD</v>
      </c>
      <c r="Y92" s="35" t="str">
        <f t="shared" si="43"/>
        <v>WATONWAN</v>
      </c>
      <c r="Z92" s="35" t="str">
        <f t="shared" si="43"/>
        <v/>
      </c>
      <c r="AA92" s="35" t="str">
        <f t="shared" si="43"/>
        <v>PLATTE</v>
      </c>
      <c r="AB92" s="35" t="str">
        <f t="shared" si="43"/>
        <v/>
      </c>
      <c r="AC92" s="35" t="str">
        <f t="shared" si="43"/>
        <v>SIOUX</v>
      </c>
      <c r="AD92" s="35" t="str">
        <f t="shared" si="43"/>
        <v/>
      </c>
      <c r="AE92" s="35" t="str">
        <f t="shared" si="43"/>
        <v/>
      </c>
      <c r="AF92" s="35" t="str">
        <f t="shared" si="44"/>
        <v/>
      </c>
      <c r="AG92" s="35" t="str">
        <f t="shared" si="44"/>
        <v/>
      </c>
      <c r="AH92" s="35" t="str">
        <f t="shared" si="44"/>
        <v/>
      </c>
      <c r="AI92" s="35" t="str">
        <f t="shared" si="44"/>
        <v>SCOTLAND</v>
      </c>
      <c r="AJ92" s="35" t="str">
        <f t="shared" si="44"/>
        <v/>
      </c>
      <c r="AK92" s="35" t="str">
        <f t="shared" si="44"/>
        <v>WARREN</v>
      </c>
      <c r="AL92" s="35" t="str">
        <f t="shared" si="44"/>
        <v/>
      </c>
      <c r="AM92" s="35" t="str">
        <f t="shared" si="44"/>
        <v/>
      </c>
      <c r="AN92" s="35" t="str">
        <f t="shared" si="44"/>
        <v/>
      </c>
      <c r="AO92" s="35" t="str">
        <f t="shared" si="44"/>
        <v/>
      </c>
      <c r="AP92" s="35" t="str">
        <f t="shared" si="45"/>
        <v/>
      </c>
      <c r="AQ92" s="35" t="str">
        <f t="shared" si="45"/>
        <v/>
      </c>
      <c r="AR92" s="35" t="str">
        <f t="shared" si="45"/>
        <v>SUMNER</v>
      </c>
      <c r="AS92" s="35" t="str">
        <f t="shared" si="45"/>
        <v>GAINES</v>
      </c>
      <c r="AT92" s="35" t="str">
        <f t="shared" si="45"/>
        <v/>
      </c>
      <c r="AU92" s="35" t="str">
        <f t="shared" si="45"/>
        <v/>
      </c>
      <c r="AV92" s="35" t="str">
        <f t="shared" si="45"/>
        <v>SMYTH</v>
      </c>
      <c r="AW92" s="35" t="str">
        <f t="shared" si="45"/>
        <v/>
      </c>
      <c r="AX92" s="35" t="str">
        <f t="shared" si="45"/>
        <v/>
      </c>
      <c r="AY92" s="35" t="str">
        <f t="shared" si="45"/>
        <v/>
      </c>
      <c r="AZ92" s="35" t="str">
        <f t="shared" si="45"/>
        <v/>
      </c>
    </row>
    <row r="93" spans="1:52" x14ac:dyDescent="0.2">
      <c r="A93" s="39">
        <v>84</v>
      </c>
      <c r="B93" s="35" t="str">
        <f t="shared" si="41"/>
        <v/>
      </c>
      <c r="C93" s="35" t="str">
        <f t="shared" si="41"/>
        <v/>
      </c>
      <c r="D93" s="35" t="str">
        <f t="shared" si="41"/>
        <v/>
      </c>
      <c r="E93" s="35" t="str">
        <f t="shared" si="41"/>
        <v/>
      </c>
      <c r="F93" s="35" t="str">
        <f t="shared" si="41"/>
        <v/>
      </c>
      <c r="G93" s="35" t="str">
        <f t="shared" si="41"/>
        <v/>
      </c>
      <c r="H93" s="35" t="str">
        <f t="shared" si="41"/>
        <v/>
      </c>
      <c r="I93" s="35" t="str">
        <f t="shared" si="41"/>
        <v/>
      </c>
      <c r="J93" s="35" t="str">
        <f t="shared" si="41"/>
        <v/>
      </c>
      <c r="K93" s="35" t="str">
        <f t="shared" si="41"/>
        <v/>
      </c>
      <c r="L93" s="35" t="str">
        <f t="shared" si="42"/>
        <v>JONES</v>
      </c>
      <c r="M93" s="35" t="str">
        <f t="shared" si="42"/>
        <v/>
      </c>
      <c r="N93" s="35" t="str">
        <f t="shared" si="42"/>
        <v/>
      </c>
      <c r="O93" s="35" t="str">
        <f t="shared" si="42"/>
        <v>SANGAMON</v>
      </c>
      <c r="P93" s="35" t="str">
        <f t="shared" si="42"/>
        <v>VIGO</v>
      </c>
      <c r="Q93" s="35" t="str">
        <f t="shared" si="42"/>
        <v>SIOUX</v>
      </c>
      <c r="R93" s="35" t="str">
        <f t="shared" si="42"/>
        <v>RUSSELL</v>
      </c>
      <c r="S93" s="35" t="str">
        <f t="shared" si="42"/>
        <v>MERCER</v>
      </c>
      <c r="T93" s="35" t="str">
        <f t="shared" si="42"/>
        <v/>
      </c>
      <c r="U93" s="35" t="str">
        <f t="shared" si="42"/>
        <v/>
      </c>
      <c r="V93" s="35" t="str">
        <f t="shared" si="43"/>
        <v/>
      </c>
      <c r="W93" s="35" t="str">
        <f t="shared" si="43"/>
        <v/>
      </c>
      <c r="X93" s="35" t="str">
        <f t="shared" si="43"/>
        <v/>
      </c>
      <c r="Y93" s="35" t="str">
        <f t="shared" si="43"/>
        <v>WILKIN</v>
      </c>
      <c r="Z93" s="35" t="str">
        <f t="shared" si="43"/>
        <v/>
      </c>
      <c r="AA93" s="35" t="str">
        <f t="shared" si="43"/>
        <v>POLK</v>
      </c>
      <c r="AB93" s="35" t="str">
        <f t="shared" si="43"/>
        <v/>
      </c>
      <c r="AC93" s="35" t="str">
        <f t="shared" si="43"/>
        <v>STANTON</v>
      </c>
      <c r="AD93" s="35" t="str">
        <f t="shared" si="43"/>
        <v/>
      </c>
      <c r="AE93" s="35" t="str">
        <f t="shared" si="43"/>
        <v/>
      </c>
      <c r="AF93" s="35" t="str">
        <f t="shared" si="44"/>
        <v/>
      </c>
      <c r="AG93" s="35" t="str">
        <f t="shared" si="44"/>
        <v/>
      </c>
      <c r="AH93" s="35" t="str">
        <f t="shared" si="44"/>
        <v/>
      </c>
      <c r="AI93" s="35" t="str">
        <f t="shared" si="44"/>
        <v>STANLY</v>
      </c>
      <c r="AJ93" s="35" t="str">
        <f t="shared" si="44"/>
        <v/>
      </c>
      <c r="AK93" s="35" t="str">
        <f t="shared" si="44"/>
        <v>WASHINGTON</v>
      </c>
      <c r="AL93" s="35" t="str">
        <f t="shared" si="44"/>
        <v/>
      </c>
      <c r="AM93" s="35" t="str">
        <f t="shared" si="44"/>
        <v/>
      </c>
      <c r="AN93" s="35" t="str">
        <f t="shared" si="44"/>
        <v/>
      </c>
      <c r="AO93" s="35" t="str">
        <f t="shared" si="44"/>
        <v/>
      </c>
      <c r="AP93" s="35" t="str">
        <f t="shared" si="45"/>
        <v/>
      </c>
      <c r="AQ93" s="35" t="str">
        <f t="shared" si="45"/>
        <v/>
      </c>
      <c r="AR93" s="35" t="str">
        <f t="shared" si="45"/>
        <v>TIPTON</v>
      </c>
      <c r="AS93" s="35" t="str">
        <f t="shared" si="45"/>
        <v>GALVESTON</v>
      </c>
      <c r="AT93" s="35" t="str">
        <f t="shared" si="45"/>
        <v/>
      </c>
      <c r="AU93" s="35" t="str">
        <f t="shared" si="45"/>
        <v/>
      </c>
      <c r="AV93" s="35" t="str">
        <f t="shared" si="45"/>
        <v>SOUTHAMPTON</v>
      </c>
      <c r="AW93" s="35" t="str">
        <f t="shared" si="45"/>
        <v/>
      </c>
      <c r="AX93" s="35" t="str">
        <f t="shared" si="45"/>
        <v/>
      </c>
      <c r="AY93" s="35" t="str">
        <f t="shared" si="45"/>
        <v/>
      </c>
      <c r="AZ93" s="35" t="str">
        <f t="shared" si="45"/>
        <v/>
      </c>
    </row>
    <row r="94" spans="1:52" x14ac:dyDescent="0.2">
      <c r="A94" s="39">
        <v>85</v>
      </c>
      <c r="B94" s="35" t="str">
        <f t="shared" si="41"/>
        <v/>
      </c>
      <c r="C94" s="35" t="str">
        <f t="shared" si="41"/>
        <v/>
      </c>
      <c r="D94" s="35" t="str">
        <f t="shared" si="41"/>
        <v/>
      </c>
      <c r="E94" s="35" t="str">
        <f t="shared" si="41"/>
        <v/>
      </c>
      <c r="F94" s="35" t="str">
        <f t="shared" si="41"/>
        <v/>
      </c>
      <c r="G94" s="35" t="str">
        <f t="shared" si="41"/>
        <v/>
      </c>
      <c r="H94" s="35" t="str">
        <f t="shared" si="41"/>
        <v/>
      </c>
      <c r="I94" s="35" t="str">
        <f t="shared" si="41"/>
        <v/>
      </c>
      <c r="J94" s="35" t="str">
        <f t="shared" si="41"/>
        <v/>
      </c>
      <c r="K94" s="35" t="str">
        <f t="shared" si="41"/>
        <v/>
      </c>
      <c r="L94" s="35" t="str">
        <f t="shared" si="42"/>
        <v>LAMAR</v>
      </c>
      <c r="M94" s="35" t="str">
        <f t="shared" si="42"/>
        <v/>
      </c>
      <c r="N94" s="35" t="str">
        <f t="shared" si="42"/>
        <v/>
      </c>
      <c r="O94" s="35" t="str">
        <f t="shared" si="42"/>
        <v>SCHUYLER</v>
      </c>
      <c r="P94" s="35" t="str">
        <f t="shared" si="42"/>
        <v>WABASH</v>
      </c>
      <c r="Q94" s="35" t="str">
        <f t="shared" si="42"/>
        <v>STORY</v>
      </c>
      <c r="R94" s="35" t="str">
        <f t="shared" si="42"/>
        <v>SALINE</v>
      </c>
      <c r="S94" s="35" t="str">
        <f t="shared" si="42"/>
        <v>METCALFE</v>
      </c>
      <c r="T94" s="35" t="str">
        <f t="shared" si="42"/>
        <v/>
      </c>
      <c r="U94" s="35" t="str">
        <f t="shared" si="42"/>
        <v/>
      </c>
      <c r="V94" s="35" t="str">
        <f t="shared" si="43"/>
        <v/>
      </c>
      <c r="W94" s="35" t="str">
        <f t="shared" si="43"/>
        <v/>
      </c>
      <c r="X94" s="35" t="str">
        <f t="shared" si="43"/>
        <v/>
      </c>
      <c r="Y94" s="35" t="str">
        <f t="shared" si="43"/>
        <v>WINONA</v>
      </c>
      <c r="Z94" s="35" t="str">
        <f t="shared" si="43"/>
        <v/>
      </c>
      <c r="AA94" s="35" t="str">
        <f t="shared" si="43"/>
        <v>PULASKI</v>
      </c>
      <c r="AB94" s="35" t="str">
        <f t="shared" si="43"/>
        <v/>
      </c>
      <c r="AC94" s="35" t="str">
        <f t="shared" si="43"/>
        <v>THAYER</v>
      </c>
      <c r="AD94" s="35" t="str">
        <f t="shared" si="43"/>
        <v/>
      </c>
      <c r="AE94" s="35" t="str">
        <f t="shared" si="43"/>
        <v/>
      </c>
      <c r="AF94" s="35" t="str">
        <f t="shared" si="44"/>
        <v/>
      </c>
      <c r="AG94" s="35" t="str">
        <f t="shared" si="44"/>
        <v/>
      </c>
      <c r="AH94" s="35" t="str">
        <f t="shared" si="44"/>
        <v/>
      </c>
      <c r="AI94" s="35" t="str">
        <f t="shared" si="44"/>
        <v>STOKES</v>
      </c>
      <c r="AJ94" s="35" t="str">
        <f t="shared" si="44"/>
        <v/>
      </c>
      <c r="AK94" s="35" t="str">
        <f t="shared" si="44"/>
        <v>WAYNE</v>
      </c>
      <c r="AL94" s="35" t="str">
        <f t="shared" si="44"/>
        <v/>
      </c>
      <c r="AM94" s="35" t="str">
        <f t="shared" si="44"/>
        <v/>
      </c>
      <c r="AN94" s="35" t="str">
        <f t="shared" si="44"/>
        <v/>
      </c>
      <c r="AO94" s="35" t="str">
        <f t="shared" si="44"/>
        <v/>
      </c>
      <c r="AP94" s="35" t="str">
        <f t="shared" si="45"/>
        <v/>
      </c>
      <c r="AQ94" s="35" t="str">
        <f t="shared" si="45"/>
        <v/>
      </c>
      <c r="AR94" s="35" t="str">
        <f t="shared" si="45"/>
        <v>TROUSDALE</v>
      </c>
      <c r="AS94" s="35" t="str">
        <f t="shared" si="45"/>
        <v>GARZA</v>
      </c>
      <c r="AT94" s="35" t="str">
        <f t="shared" si="45"/>
        <v/>
      </c>
      <c r="AU94" s="35" t="str">
        <f t="shared" si="45"/>
        <v/>
      </c>
      <c r="AV94" s="35" t="str">
        <f t="shared" si="45"/>
        <v>SPOTSYLVANIA</v>
      </c>
      <c r="AW94" s="35" t="str">
        <f t="shared" si="45"/>
        <v/>
      </c>
      <c r="AX94" s="35" t="str">
        <f t="shared" si="45"/>
        <v/>
      </c>
      <c r="AY94" s="35" t="str">
        <f t="shared" si="45"/>
        <v/>
      </c>
      <c r="AZ94" s="35" t="str">
        <f t="shared" si="45"/>
        <v/>
      </c>
    </row>
    <row r="95" spans="1:52" x14ac:dyDescent="0.2">
      <c r="A95" s="39">
        <v>86</v>
      </c>
      <c r="B95" s="35" t="str">
        <f t="shared" si="41"/>
        <v/>
      </c>
      <c r="C95" s="35" t="str">
        <f t="shared" si="41"/>
        <v/>
      </c>
      <c r="D95" s="35" t="str">
        <f t="shared" si="41"/>
        <v/>
      </c>
      <c r="E95" s="35" t="str">
        <f t="shared" si="41"/>
        <v/>
      </c>
      <c r="F95" s="35" t="str">
        <f t="shared" si="41"/>
        <v/>
      </c>
      <c r="G95" s="35" t="str">
        <f t="shared" si="41"/>
        <v/>
      </c>
      <c r="H95" s="35" t="str">
        <f t="shared" si="41"/>
        <v/>
      </c>
      <c r="I95" s="35" t="str">
        <f t="shared" si="41"/>
        <v/>
      </c>
      <c r="J95" s="35" t="str">
        <f t="shared" si="41"/>
        <v/>
      </c>
      <c r="K95" s="35" t="str">
        <f t="shared" si="41"/>
        <v/>
      </c>
      <c r="L95" s="35" t="str">
        <f t="shared" si="42"/>
        <v>LANIER</v>
      </c>
      <c r="M95" s="35" t="str">
        <f t="shared" si="42"/>
        <v/>
      </c>
      <c r="N95" s="35" t="str">
        <f t="shared" si="42"/>
        <v/>
      </c>
      <c r="O95" s="35" t="str">
        <f t="shared" si="42"/>
        <v>SCOTT</v>
      </c>
      <c r="P95" s="35" t="str">
        <f t="shared" si="42"/>
        <v>WARREN</v>
      </c>
      <c r="Q95" s="35" t="str">
        <f t="shared" si="42"/>
        <v>TAMA</v>
      </c>
      <c r="R95" s="35" t="str">
        <f t="shared" si="42"/>
        <v>SCOTT</v>
      </c>
      <c r="S95" s="35" t="str">
        <f t="shared" si="42"/>
        <v>MONROE</v>
      </c>
      <c r="T95" s="35" t="str">
        <f t="shared" si="42"/>
        <v/>
      </c>
      <c r="U95" s="35" t="str">
        <f t="shared" si="42"/>
        <v/>
      </c>
      <c r="V95" s="35" t="str">
        <f t="shared" si="43"/>
        <v/>
      </c>
      <c r="W95" s="35" t="str">
        <f t="shared" si="43"/>
        <v/>
      </c>
      <c r="X95" s="35" t="str">
        <f t="shared" si="43"/>
        <v/>
      </c>
      <c r="Y95" s="35" t="str">
        <f t="shared" si="43"/>
        <v>WRIGHT</v>
      </c>
      <c r="Z95" s="35" t="str">
        <f t="shared" si="43"/>
        <v/>
      </c>
      <c r="AA95" s="35" t="str">
        <f t="shared" si="43"/>
        <v>PUTNAM</v>
      </c>
      <c r="AB95" s="35" t="str">
        <f t="shared" si="43"/>
        <v/>
      </c>
      <c r="AC95" s="35" t="str">
        <f t="shared" si="43"/>
        <v>THOMAS</v>
      </c>
      <c r="AD95" s="35" t="str">
        <f t="shared" si="43"/>
        <v/>
      </c>
      <c r="AE95" s="35" t="str">
        <f t="shared" si="43"/>
        <v/>
      </c>
      <c r="AF95" s="35" t="str">
        <f t="shared" si="44"/>
        <v/>
      </c>
      <c r="AG95" s="35" t="str">
        <f t="shared" si="44"/>
        <v/>
      </c>
      <c r="AH95" s="35" t="str">
        <f t="shared" si="44"/>
        <v/>
      </c>
      <c r="AI95" s="35" t="str">
        <f t="shared" si="44"/>
        <v>SURRY</v>
      </c>
      <c r="AJ95" s="35" t="str">
        <f t="shared" si="44"/>
        <v/>
      </c>
      <c r="AK95" s="35" t="str">
        <f t="shared" si="44"/>
        <v>WILLIAMS</v>
      </c>
      <c r="AL95" s="35" t="str">
        <f t="shared" si="44"/>
        <v/>
      </c>
      <c r="AM95" s="35" t="str">
        <f t="shared" si="44"/>
        <v/>
      </c>
      <c r="AN95" s="35" t="str">
        <f t="shared" si="44"/>
        <v/>
      </c>
      <c r="AO95" s="35" t="str">
        <f t="shared" si="44"/>
        <v/>
      </c>
      <c r="AP95" s="35" t="str">
        <f t="shared" si="45"/>
        <v/>
      </c>
      <c r="AQ95" s="35" t="str">
        <f t="shared" si="45"/>
        <v/>
      </c>
      <c r="AR95" s="35" t="str">
        <f t="shared" si="45"/>
        <v>UNICOI</v>
      </c>
      <c r="AS95" s="35" t="str">
        <f t="shared" si="45"/>
        <v>GILLESPIE</v>
      </c>
      <c r="AT95" s="35" t="str">
        <f t="shared" si="45"/>
        <v/>
      </c>
      <c r="AU95" s="35" t="str">
        <f t="shared" si="45"/>
        <v/>
      </c>
      <c r="AV95" s="35" t="str">
        <f t="shared" si="45"/>
        <v>STAFFORD</v>
      </c>
      <c r="AW95" s="35" t="str">
        <f t="shared" si="45"/>
        <v/>
      </c>
      <c r="AX95" s="35" t="str">
        <f t="shared" si="45"/>
        <v/>
      </c>
      <c r="AY95" s="35" t="str">
        <f t="shared" si="45"/>
        <v/>
      </c>
      <c r="AZ95" s="35" t="str">
        <f t="shared" si="45"/>
        <v/>
      </c>
    </row>
    <row r="96" spans="1:52" x14ac:dyDescent="0.2">
      <c r="A96" s="39">
        <v>87</v>
      </c>
      <c r="B96" s="35" t="str">
        <f t="shared" si="41"/>
        <v/>
      </c>
      <c r="C96" s="35" t="str">
        <f t="shared" si="41"/>
        <v/>
      </c>
      <c r="D96" s="35" t="str">
        <f t="shared" si="41"/>
        <v/>
      </c>
      <c r="E96" s="35" t="str">
        <f t="shared" si="41"/>
        <v/>
      </c>
      <c r="F96" s="35" t="str">
        <f t="shared" si="41"/>
        <v/>
      </c>
      <c r="G96" s="35" t="str">
        <f t="shared" si="41"/>
        <v/>
      </c>
      <c r="H96" s="35" t="str">
        <f t="shared" si="41"/>
        <v/>
      </c>
      <c r="I96" s="35" t="str">
        <f t="shared" si="41"/>
        <v/>
      </c>
      <c r="J96" s="35" t="str">
        <f t="shared" si="41"/>
        <v/>
      </c>
      <c r="K96" s="35" t="str">
        <f t="shared" si="41"/>
        <v/>
      </c>
      <c r="L96" s="35" t="str">
        <f t="shared" si="42"/>
        <v>LAURENS</v>
      </c>
      <c r="M96" s="35" t="str">
        <f t="shared" si="42"/>
        <v/>
      </c>
      <c r="N96" s="35" t="str">
        <f t="shared" si="42"/>
        <v/>
      </c>
      <c r="O96" s="35" t="str">
        <f t="shared" si="42"/>
        <v>SHELBY</v>
      </c>
      <c r="P96" s="35" t="str">
        <f t="shared" si="42"/>
        <v>WARRICK</v>
      </c>
      <c r="Q96" s="35" t="str">
        <f t="shared" si="42"/>
        <v>TAYLOR</v>
      </c>
      <c r="R96" s="35" t="str">
        <f t="shared" si="42"/>
        <v>SEDGWICK</v>
      </c>
      <c r="S96" s="35" t="str">
        <f t="shared" si="42"/>
        <v>MONTGOMERY</v>
      </c>
      <c r="T96" s="35" t="str">
        <f t="shared" si="42"/>
        <v/>
      </c>
      <c r="U96" s="35" t="str">
        <f t="shared" si="42"/>
        <v/>
      </c>
      <c r="V96" s="35" t="str">
        <f t="shared" si="43"/>
        <v/>
      </c>
      <c r="W96" s="35" t="str">
        <f t="shared" si="43"/>
        <v/>
      </c>
      <c r="X96" s="35" t="str">
        <f t="shared" si="43"/>
        <v/>
      </c>
      <c r="Y96" s="35" t="str">
        <f t="shared" si="43"/>
        <v>YELLOW MEDICINE</v>
      </c>
      <c r="Z96" s="35" t="str">
        <f t="shared" si="43"/>
        <v/>
      </c>
      <c r="AA96" s="35" t="str">
        <f t="shared" si="43"/>
        <v>RALLS</v>
      </c>
      <c r="AB96" s="35" t="str">
        <f t="shared" si="43"/>
        <v/>
      </c>
      <c r="AC96" s="35" t="str">
        <f t="shared" si="43"/>
        <v>THURSTON</v>
      </c>
      <c r="AD96" s="35" t="str">
        <f t="shared" si="43"/>
        <v/>
      </c>
      <c r="AE96" s="35" t="str">
        <f t="shared" si="43"/>
        <v/>
      </c>
      <c r="AF96" s="35" t="str">
        <f t="shared" si="44"/>
        <v/>
      </c>
      <c r="AG96" s="35" t="str">
        <f t="shared" si="44"/>
        <v/>
      </c>
      <c r="AH96" s="35" t="str">
        <f t="shared" si="44"/>
        <v/>
      </c>
      <c r="AI96" s="35" t="str">
        <f t="shared" si="44"/>
        <v>SWAIN</v>
      </c>
      <c r="AJ96" s="35" t="str">
        <f t="shared" si="44"/>
        <v/>
      </c>
      <c r="AK96" s="35" t="str">
        <f t="shared" si="44"/>
        <v>WOOD</v>
      </c>
      <c r="AL96" s="35" t="str">
        <f t="shared" si="44"/>
        <v/>
      </c>
      <c r="AM96" s="35" t="str">
        <f t="shared" si="44"/>
        <v/>
      </c>
      <c r="AN96" s="35" t="str">
        <f t="shared" si="44"/>
        <v/>
      </c>
      <c r="AO96" s="35" t="str">
        <f t="shared" si="44"/>
        <v/>
      </c>
      <c r="AP96" s="35" t="str">
        <f t="shared" si="45"/>
        <v/>
      </c>
      <c r="AQ96" s="35" t="str">
        <f t="shared" si="45"/>
        <v/>
      </c>
      <c r="AR96" s="35" t="str">
        <f t="shared" si="45"/>
        <v>UNION</v>
      </c>
      <c r="AS96" s="35" t="str">
        <f t="shared" si="45"/>
        <v>GLASSCOCK</v>
      </c>
      <c r="AT96" s="35" t="str">
        <f t="shared" si="45"/>
        <v/>
      </c>
      <c r="AU96" s="35" t="str">
        <f t="shared" si="45"/>
        <v/>
      </c>
      <c r="AV96" s="35" t="str">
        <f t="shared" si="45"/>
        <v>SURRY</v>
      </c>
      <c r="AW96" s="35" t="str">
        <f t="shared" si="45"/>
        <v/>
      </c>
      <c r="AX96" s="35" t="str">
        <f t="shared" si="45"/>
        <v/>
      </c>
      <c r="AY96" s="35" t="str">
        <f t="shared" si="45"/>
        <v/>
      </c>
      <c r="AZ96" s="35" t="str">
        <f t="shared" si="45"/>
        <v/>
      </c>
    </row>
    <row r="97" spans="1:52" x14ac:dyDescent="0.2">
      <c r="A97" s="39">
        <v>88</v>
      </c>
      <c r="B97" s="35" t="str">
        <f t="shared" si="41"/>
        <v/>
      </c>
      <c r="C97" s="35" t="str">
        <f t="shared" si="41"/>
        <v/>
      </c>
      <c r="D97" s="35" t="str">
        <f t="shared" si="41"/>
        <v/>
      </c>
      <c r="E97" s="35" t="str">
        <f t="shared" si="41"/>
        <v/>
      </c>
      <c r="F97" s="35" t="str">
        <f t="shared" si="41"/>
        <v/>
      </c>
      <c r="G97" s="35" t="str">
        <f t="shared" si="41"/>
        <v/>
      </c>
      <c r="H97" s="35" t="str">
        <f t="shared" si="41"/>
        <v/>
      </c>
      <c r="I97" s="35" t="str">
        <f t="shared" si="41"/>
        <v/>
      </c>
      <c r="J97" s="35" t="str">
        <f t="shared" si="41"/>
        <v/>
      </c>
      <c r="K97" s="35" t="str">
        <f t="shared" si="41"/>
        <v/>
      </c>
      <c r="L97" s="35" t="str">
        <f t="shared" si="42"/>
        <v>LEE</v>
      </c>
      <c r="M97" s="35" t="str">
        <f t="shared" si="42"/>
        <v/>
      </c>
      <c r="N97" s="35" t="str">
        <f t="shared" si="42"/>
        <v/>
      </c>
      <c r="O97" s="35" t="str">
        <f t="shared" si="42"/>
        <v>STARK</v>
      </c>
      <c r="P97" s="35" t="str">
        <f t="shared" si="42"/>
        <v>WASHINGTON</v>
      </c>
      <c r="Q97" s="35" t="str">
        <f t="shared" si="42"/>
        <v>UNION</v>
      </c>
      <c r="R97" s="35" t="str">
        <f t="shared" si="42"/>
        <v>SEWARD</v>
      </c>
      <c r="S97" s="35" t="str">
        <f t="shared" si="42"/>
        <v>MORGAN</v>
      </c>
      <c r="T97" s="35" t="str">
        <f t="shared" si="42"/>
        <v/>
      </c>
      <c r="U97" s="35" t="str">
        <f t="shared" si="42"/>
        <v/>
      </c>
      <c r="V97" s="35" t="str">
        <f t="shared" si="43"/>
        <v/>
      </c>
      <c r="W97" s="35" t="str">
        <f t="shared" si="43"/>
        <v/>
      </c>
      <c r="X97" s="35" t="str">
        <f t="shared" si="43"/>
        <v/>
      </c>
      <c r="Y97" s="35" t="str">
        <f t="shared" si="43"/>
        <v/>
      </c>
      <c r="Z97" s="35" t="str">
        <f t="shared" si="43"/>
        <v/>
      </c>
      <c r="AA97" s="35" t="str">
        <f t="shared" si="43"/>
        <v>RANDOLPH</v>
      </c>
      <c r="AB97" s="35" t="str">
        <f t="shared" si="43"/>
        <v/>
      </c>
      <c r="AC97" s="35" t="str">
        <f t="shared" si="43"/>
        <v>VALLEY</v>
      </c>
      <c r="AD97" s="35" t="str">
        <f t="shared" si="43"/>
        <v/>
      </c>
      <c r="AE97" s="35" t="str">
        <f t="shared" si="43"/>
        <v/>
      </c>
      <c r="AF97" s="35" t="str">
        <f t="shared" si="44"/>
        <v/>
      </c>
      <c r="AG97" s="35" t="str">
        <f t="shared" si="44"/>
        <v/>
      </c>
      <c r="AH97" s="35" t="str">
        <f t="shared" si="44"/>
        <v/>
      </c>
      <c r="AI97" s="35" t="str">
        <f t="shared" si="44"/>
        <v>TRANSYLVANIA</v>
      </c>
      <c r="AJ97" s="35" t="str">
        <f t="shared" si="44"/>
        <v/>
      </c>
      <c r="AK97" s="35" t="str">
        <f t="shared" si="44"/>
        <v>WYANDOT</v>
      </c>
      <c r="AL97" s="35" t="str">
        <f t="shared" si="44"/>
        <v/>
      </c>
      <c r="AM97" s="35" t="str">
        <f t="shared" si="44"/>
        <v/>
      </c>
      <c r="AN97" s="35" t="str">
        <f t="shared" si="44"/>
        <v/>
      </c>
      <c r="AO97" s="35" t="str">
        <f t="shared" si="44"/>
        <v/>
      </c>
      <c r="AP97" s="35" t="str">
        <f t="shared" si="45"/>
        <v/>
      </c>
      <c r="AQ97" s="35" t="str">
        <f t="shared" si="45"/>
        <v/>
      </c>
      <c r="AR97" s="35" t="str">
        <f t="shared" si="45"/>
        <v>VAN BUREN</v>
      </c>
      <c r="AS97" s="35" t="str">
        <f t="shared" si="45"/>
        <v>GOLIAD</v>
      </c>
      <c r="AT97" s="35" t="str">
        <f t="shared" si="45"/>
        <v/>
      </c>
      <c r="AU97" s="35" t="str">
        <f t="shared" si="45"/>
        <v/>
      </c>
      <c r="AV97" s="35" t="str">
        <f t="shared" si="45"/>
        <v>SUSSEX</v>
      </c>
      <c r="AW97" s="35" t="str">
        <f t="shared" si="45"/>
        <v/>
      </c>
      <c r="AX97" s="35" t="str">
        <f t="shared" si="45"/>
        <v/>
      </c>
      <c r="AY97" s="35" t="str">
        <f t="shared" si="45"/>
        <v/>
      </c>
      <c r="AZ97" s="35" t="str">
        <f t="shared" si="45"/>
        <v/>
      </c>
    </row>
    <row r="98" spans="1:52" x14ac:dyDescent="0.2">
      <c r="A98" s="39">
        <v>89</v>
      </c>
      <c r="B98" s="35" t="str">
        <f t="shared" si="41"/>
        <v/>
      </c>
      <c r="C98" s="35" t="str">
        <f t="shared" si="41"/>
        <v/>
      </c>
      <c r="D98" s="35" t="str">
        <f t="shared" si="41"/>
        <v/>
      </c>
      <c r="E98" s="35" t="str">
        <f t="shared" si="41"/>
        <v/>
      </c>
      <c r="F98" s="35" t="str">
        <f t="shared" si="41"/>
        <v/>
      </c>
      <c r="G98" s="35" t="str">
        <f t="shared" si="41"/>
        <v/>
      </c>
      <c r="H98" s="35" t="str">
        <f t="shared" si="41"/>
        <v/>
      </c>
      <c r="I98" s="35" t="str">
        <f t="shared" si="41"/>
        <v/>
      </c>
      <c r="J98" s="35" t="str">
        <f t="shared" si="41"/>
        <v/>
      </c>
      <c r="K98" s="35" t="str">
        <f t="shared" si="41"/>
        <v/>
      </c>
      <c r="L98" s="35" t="str">
        <f t="shared" si="42"/>
        <v>LIBERTY</v>
      </c>
      <c r="M98" s="35" t="str">
        <f t="shared" si="42"/>
        <v/>
      </c>
      <c r="N98" s="35" t="str">
        <f t="shared" si="42"/>
        <v/>
      </c>
      <c r="O98" s="35" t="str">
        <f t="shared" si="42"/>
        <v>STEPHENSON</v>
      </c>
      <c r="P98" s="35" t="str">
        <f t="shared" si="42"/>
        <v>WAYNE</v>
      </c>
      <c r="Q98" s="35" t="str">
        <f t="shared" si="42"/>
        <v>VAN BUREN</v>
      </c>
      <c r="R98" s="35" t="str">
        <f t="shared" si="42"/>
        <v>SHAWNEE</v>
      </c>
      <c r="S98" s="35" t="str">
        <f t="shared" si="42"/>
        <v>MUHLENBERG</v>
      </c>
      <c r="T98" s="35" t="str">
        <f t="shared" si="42"/>
        <v/>
      </c>
      <c r="U98" s="35" t="str">
        <f t="shared" si="42"/>
        <v/>
      </c>
      <c r="V98" s="35" t="str">
        <f t="shared" si="43"/>
        <v/>
      </c>
      <c r="W98" s="35" t="str">
        <f t="shared" si="43"/>
        <v/>
      </c>
      <c r="X98" s="35" t="str">
        <f t="shared" si="43"/>
        <v/>
      </c>
      <c r="Y98" s="35" t="str">
        <f t="shared" si="43"/>
        <v/>
      </c>
      <c r="Z98" s="35" t="str">
        <f t="shared" si="43"/>
        <v/>
      </c>
      <c r="AA98" s="35" t="str">
        <f t="shared" si="43"/>
        <v>RAY</v>
      </c>
      <c r="AB98" s="35" t="str">
        <f t="shared" si="43"/>
        <v/>
      </c>
      <c r="AC98" s="35" t="str">
        <f t="shared" si="43"/>
        <v>WASHINGTON</v>
      </c>
      <c r="AD98" s="35" t="str">
        <f t="shared" si="43"/>
        <v/>
      </c>
      <c r="AE98" s="35" t="str">
        <f t="shared" si="43"/>
        <v/>
      </c>
      <c r="AF98" s="35" t="str">
        <f t="shared" si="44"/>
        <v/>
      </c>
      <c r="AG98" s="35" t="str">
        <f t="shared" si="44"/>
        <v/>
      </c>
      <c r="AH98" s="35" t="str">
        <f t="shared" si="44"/>
        <v/>
      </c>
      <c r="AI98" s="35" t="str">
        <f t="shared" si="44"/>
        <v>TYRRELL</v>
      </c>
      <c r="AJ98" s="35" t="str">
        <f t="shared" si="44"/>
        <v/>
      </c>
      <c r="AK98" s="35" t="str">
        <f t="shared" si="44"/>
        <v/>
      </c>
      <c r="AL98" s="35" t="str">
        <f t="shared" si="44"/>
        <v/>
      </c>
      <c r="AM98" s="35" t="str">
        <f t="shared" si="44"/>
        <v/>
      </c>
      <c r="AN98" s="35" t="str">
        <f t="shared" si="44"/>
        <v/>
      </c>
      <c r="AO98" s="35" t="str">
        <f t="shared" si="44"/>
        <v/>
      </c>
      <c r="AP98" s="35" t="str">
        <f t="shared" si="45"/>
        <v/>
      </c>
      <c r="AQ98" s="35" t="str">
        <f t="shared" si="45"/>
        <v/>
      </c>
      <c r="AR98" s="35" t="str">
        <f t="shared" si="45"/>
        <v>WARREN</v>
      </c>
      <c r="AS98" s="35" t="str">
        <f t="shared" si="45"/>
        <v>GONZALES</v>
      </c>
      <c r="AT98" s="35" t="str">
        <f t="shared" si="45"/>
        <v/>
      </c>
      <c r="AU98" s="35" t="str">
        <f t="shared" si="45"/>
        <v/>
      </c>
      <c r="AV98" s="35" t="str">
        <f t="shared" si="45"/>
        <v>TAZEWELL</v>
      </c>
      <c r="AW98" s="35" t="str">
        <f t="shared" si="45"/>
        <v/>
      </c>
      <c r="AX98" s="35" t="str">
        <f t="shared" si="45"/>
        <v/>
      </c>
      <c r="AY98" s="35" t="str">
        <f t="shared" si="45"/>
        <v/>
      </c>
      <c r="AZ98" s="35" t="str">
        <f t="shared" si="45"/>
        <v/>
      </c>
    </row>
    <row r="99" spans="1:52" x14ac:dyDescent="0.2">
      <c r="A99" s="39">
        <v>90</v>
      </c>
      <c r="B99" s="35" t="str">
        <f t="shared" si="41"/>
        <v/>
      </c>
      <c r="C99" s="35" t="str">
        <f t="shared" si="41"/>
        <v/>
      </c>
      <c r="D99" s="35" t="str">
        <f t="shared" si="41"/>
        <v/>
      </c>
      <c r="E99" s="35" t="str">
        <f t="shared" si="41"/>
        <v/>
      </c>
      <c r="F99" s="35" t="str">
        <f t="shared" si="41"/>
        <v/>
      </c>
      <c r="G99" s="35" t="str">
        <f t="shared" si="41"/>
        <v/>
      </c>
      <c r="H99" s="35" t="str">
        <f t="shared" si="41"/>
        <v/>
      </c>
      <c r="I99" s="35" t="str">
        <f t="shared" si="41"/>
        <v/>
      </c>
      <c r="J99" s="35" t="str">
        <f t="shared" si="41"/>
        <v/>
      </c>
      <c r="K99" s="35" t="str">
        <f t="shared" si="41"/>
        <v/>
      </c>
      <c r="L99" s="35" t="str">
        <f t="shared" si="42"/>
        <v>LINCOLN</v>
      </c>
      <c r="M99" s="35" t="str">
        <f t="shared" si="42"/>
        <v/>
      </c>
      <c r="N99" s="35" t="str">
        <f t="shared" si="42"/>
        <v/>
      </c>
      <c r="O99" s="35" t="str">
        <f t="shared" si="42"/>
        <v>TAZEWELL</v>
      </c>
      <c r="P99" s="35" t="str">
        <f t="shared" si="42"/>
        <v>WELLS</v>
      </c>
      <c r="Q99" s="35" t="str">
        <f t="shared" si="42"/>
        <v>WAPELLO</v>
      </c>
      <c r="R99" s="35" t="str">
        <f t="shared" si="42"/>
        <v>SHERIDAN</v>
      </c>
      <c r="S99" s="35" t="str">
        <f t="shared" si="42"/>
        <v>NELSON</v>
      </c>
      <c r="T99" s="35" t="str">
        <f t="shared" si="42"/>
        <v/>
      </c>
      <c r="U99" s="35" t="str">
        <f t="shared" si="42"/>
        <v/>
      </c>
      <c r="V99" s="35" t="str">
        <f t="shared" si="43"/>
        <v/>
      </c>
      <c r="W99" s="35" t="str">
        <f t="shared" si="43"/>
        <v/>
      </c>
      <c r="X99" s="35" t="str">
        <f t="shared" si="43"/>
        <v/>
      </c>
      <c r="Y99" s="35" t="str">
        <f t="shared" si="43"/>
        <v/>
      </c>
      <c r="Z99" s="35" t="str">
        <f t="shared" si="43"/>
        <v/>
      </c>
      <c r="AA99" s="35" t="str">
        <f t="shared" si="43"/>
        <v>REYNOLDS</v>
      </c>
      <c r="AB99" s="35" t="str">
        <f t="shared" si="43"/>
        <v/>
      </c>
      <c r="AC99" s="35" t="str">
        <f t="shared" si="43"/>
        <v>WAYNE</v>
      </c>
      <c r="AD99" s="35" t="str">
        <f t="shared" si="43"/>
        <v/>
      </c>
      <c r="AE99" s="35" t="str">
        <f t="shared" si="43"/>
        <v/>
      </c>
      <c r="AF99" s="35" t="str">
        <f t="shared" si="44"/>
        <v/>
      </c>
      <c r="AG99" s="35" t="str">
        <f t="shared" si="44"/>
        <v/>
      </c>
      <c r="AH99" s="35" t="str">
        <f t="shared" si="44"/>
        <v/>
      </c>
      <c r="AI99" s="35" t="str">
        <f t="shared" si="44"/>
        <v>UNION</v>
      </c>
      <c r="AJ99" s="35" t="str">
        <f t="shared" si="44"/>
        <v/>
      </c>
      <c r="AK99" s="35" t="str">
        <f t="shared" si="44"/>
        <v/>
      </c>
      <c r="AL99" s="35" t="str">
        <f t="shared" si="44"/>
        <v/>
      </c>
      <c r="AM99" s="35" t="str">
        <f t="shared" si="44"/>
        <v/>
      </c>
      <c r="AN99" s="35" t="str">
        <f t="shared" si="44"/>
        <v/>
      </c>
      <c r="AO99" s="35" t="str">
        <f t="shared" si="44"/>
        <v/>
      </c>
      <c r="AP99" s="35" t="str">
        <f t="shared" si="45"/>
        <v/>
      </c>
      <c r="AQ99" s="35" t="str">
        <f t="shared" si="45"/>
        <v/>
      </c>
      <c r="AR99" s="35" t="str">
        <f t="shared" si="45"/>
        <v>WASHINGTON</v>
      </c>
      <c r="AS99" s="35" t="str">
        <f t="shared" si="45"/>
        <v>GRAY</v>
      </c>
      <c r="AT99" s="35" t="str">
        <f t="shared" si="45"/>
        <v/>
      </c>
      <c r="AU99" s="35" t="str">
        <f t="shared" si="45"/>
        <v/>
      </c>
      <c r="AV99" s="35" t="str">
        <f t="shared" si="45"/>
        <v>WARREN</v>
      </c>
      <c r="AW99" s="35" t="str">
        <f t="shared" si="45"/>
        <v/>
      </c>
      <c r="AX99" s="35" t="str">
        <f t="shared" si="45"/>
        <v/>
      </c>
      <c r="AY99" s="35" t="str">
        <f t="shared" si="45"/>
        <v/>
      </c>
      <c r="AZ99" s="35" t="str">
        <f t="shared" si="45"/>
        <v/>
      </c>
    </row>
    <row r="100" spans="1:52" x14ac:dyDescent="0.2">
      <c r="A100" s="39">
        <v>91</v>
      </c>
      <c r="B100" s="35" t="str">
        <f t="shared" ref="B100:K109" si="46">IFERROR(VLOOKUP($B$3&amp;"_"&amp;B$8&amp;$A100,LookUpTable_CountyName_AllYears,3,FALSE),"")</f>
        <v/>
      </c>
      <c r="C100" s="35" t="str">
        <f t="shared" si="46"/>
        <v/>
      </c>
      <c r="D100" s="35" t="str">
        <f t="shared" si="46"/>
        <v/>
      </c>
      <c r="E100" s="35" t="str">
        <f t="shared" si="46"/>
        <v/>
      </c>
      <c r="F100" s="35" t="str">
        <f t="shared" si="46"/>
        <v/>
      </c>
      <c r="G100" s="35" t="str">
        <f t="shared" si="46"/>
        <v/>
      </c>
      <c r="H100" s="35" t="str">
        <f t="shared" si="46"/>
        <v/>
      </c>
      <c r="I100" s="35" t="str">
        <f t="shared" si="46"/>
        <v/>
      </c>
      <c r="J100" s="35" t="str">
        <f t="shared" si="46"/>
        <v/>
      </c>
      <c r="K100" s="35" t="str">
        <f t="shared" si="46"/>
        <v/>
      </c>
      <c r="L100" s="35" t="str">
        <f t="shared" ref="L100:U109" si="47">IFERROR(VLOOKUP($B$3&amp;"_"&amp;L$8&amp;$A100,LookUpTable_CountyName_AllYears,3,FALSE),"")</f>
        <v>LONG</v>
      </c>
      <c r="M100" s="35" t="str">
        <f t="shared" si="47"/>
        <v/>
      </c>
      <c r="N100" s="35" t="str">
        <f t="shared" si="47"/>
        <v/>
      </c>
      <c r="O100" s="35" t="str">
        <f t="shared" si="47"/>
        <v>UNION</v>
      </c>
      <c r="P100" s="35" t="str">
        <f t="shared" si="47"/>
        <v>WHITE</v>
      </c>
      <c r="Q100" s="35" t="str">
        <f t="shared" si="47"/>
        <v>WARREN</v>
      </c>
      <c r="R100" s="35" t="str">
        <f t="shared" si="47"/>
        <v>SHERMAN</v>
      </c>
      <c r="S100" s="35" t="str">
        <f t="shared" si="47"/>
        <v>NICHOLAS</v>
      </c>
      <c r="T100" s="35" t="str">
        <f t="shared" si="47"/>
        <v/>
      </c>
      <c r="U100" s="35" t="str">
        <f t="shared" si="47"/>
        <v/>
      </c>
      <c r="V100" s="35" t="str">
        <f t="shared" ref="V100:AE109" si="48">IFERROR(VLOOKUP($B$3&amp;"_"&amp;V$8&amp;$A100,LookUpTable_CountyName_AllYears,3,FALSE),"")</f>
        <v/>
      </c>
      <c r="W100" s="35" t="str">
        <f t="shared" si="48"/>
        <v/>
      </c>
      <c r="X100" s="35" t="str">
        <f t="shared" si="48"/>
        <v/>
      </c>
      <c r="Y100" s="35" t="str">
        <f t="shared" si="48"/>
        <v/>
      </c>
      <c r="Z100" s="35" t="str">
        <f t="shared" si="48"/>
        <v/>
      </c>
      <c r="AA100" s="35" t="str">
        <f t="shared" si="48"/>
        <v>RIPLEY</v>
      </c>
      <c r="AB100" s="35" t="str">
        <f t="shared" si="48"/>
        <v/>
      </c>
      <c r="AC100" s="35" t="str">
        <f t="shared" si="48"/>
        <v>WEBSTER</v>
      </c>
      <c r="AD100" s="35" t="str">
        <f t="shared" si="48"/>
        <v/>
      </c>
      <c r="AE100" s="35" t="str">
        <f t="shared" si="48"/>
        <v/>
      </c>
      <c r="AF100" s="35" t="str">
        <f t="shared" ref="AF100:AO109" si="49">IFERROR(VLOOKUP($B$3&amp;"_"&amp;AF$8&amp;$A100,LookUpTable_CountyName_AllYears,3,FALSE),"")</f>
        <v/>
      </c>
      <c r="AG100" s="35" t="str">
        <f t="shared" si="49"/>
        <v/>
      </c>
      <c r="AH100" s="35" t="str">
        <f t="shared" si="49"/>
        <v/>
      </c>
      <c r="AI100" s="35" t="str">
        <f t="shared" si="49"/>
        <v>VANCE</v>
      </c>
      <c r="AJ100" s="35" t="str">
        <f t="shared" si="49"/>
        <v/>
      </c>
      <c r="AK100" s="35" t="str">
        <f t="shared" si="49"/>
        <v/>
      </c>
      <c r="AL100" s="35" t="str">
        <f t="shared" si="49"/>
        <v/>
      </c>
      <c r="AM100" s="35" t="str">
        <f t="shared" si="49"/>
        <v/>
      </c>
      <c r="AN100" s="35" t="str">
        <f t="shared" si="49"/>
        <v/>
      </c>
      <c r="AO100" s="35" t="str">
        <f t="shared" si="49"/>
        <v/>
      </c>
      <c r="AP100" s="35" t="str">
        <f t="shared" ref="AP100:AZ109" si="50">IFERROR(VLOOKUP($B$3&amp;"_"&amp;AP$8&amp;$A100,LookUpTable_CountyName_AllYears,3,FALSE),"")</f>
        <v/>
      </c>
      <c r="AQ100" s="35" t="str">
        <f t="shared" si="50"/>
        <v/>
      </c>
      <c r="AR100" s="35" t="str">
        <f t="shared" si="50"/>
        <v>WAYNE</v>
      </c>
      <c r="AS100" s="35" t="str">
        <f t="shared" si="50"/>
        <v>GRAYSON</v>
      </c>
      <c r="AT100" s="35" t="str">
        <f t="shared" si="50"/>
        <v/>
      </c>
      <c r="AU100" s="35" t="str">
        <f t="shared" si="50"/>
        <v/>
      </c>
      <c r="AV100" s="35" t="str">
        <f t="shared" si="50"/>
        <v>WASHINGTON</v>
      </c>
      <c r="AW100" s="35" t="str">
        <f t="shared" si="50"/>
        <v/>
      </c>
      <c r="AX100" s="35" t="str">
        <f t="shared" si="50"/>
        <v/>
      </c>
      <c r="AY100" s="35" t="str">
        <f t="shared" si="50"/>
        <v/>
      </c>
      <c r="AZ100" s="35" t="str">
        <f t="shared" si="50"/>
        <v/>
      </c>
    </row>
    <row r="101" spans="1:52" x14ac:dyDescent="0.2">
      <c r="A101" s="39">
        <v>92</v>
      </c>
      <c r="B101" s="35" t="str">
        <f t="shared" si="46"/>
        <v/>
      </c>
      <c r="C101" s="35" t="str">
        <f t="shared" si="46"/>
        <v/>
      </c>
      <c r="D101" s="35" t="str">
        <f t="shared" si="46"/>
        <v/>
      </c>
      <c r="E101" s="35" t="str">
        <f t="shared" si="46"/>
        <v/>
      </c>
      <c r="F101" s="35" t="str">
        <f t="shared" si="46"/>
        <v/>
      </c>
      <c r="G101" s="35" t="str">
        <f t="shared" si="46"/>
        <v/>
      </c>
      <c r="H101" s="35" t="str">
        <f t="shared" si="46"/>
        <v/>
      </c>
      <c r="I101" s="35" t="str">
        <f t="shared" si="46"/>
        <v/>
      </c>
      <c r="J101" s="35" t="str">
        <f t="shared" si="46"/>
        <v/>
      </c>
      <c r="K101" s="35" t="str">
        <f t="shared" si="46"/>
        <v/>
      </c>
      <c r="L101" s="35" t="str">
        <f t="shared" si="47"/>
        <v>LOWNDES</v>
      </c>
      <c r="M101" s="35" t="str">
        <f t="shared" si="47"/>
        <v/>
      </c>
      <c r="N101" s="35" t="str">
        <f t="shared" si="47"/>
        <v/>
      </c>
      <c r="O101" s="35" t="str">
        <f t="shared" si="47"/>
        <v>VERMILION</v>
      </c>
      <c r="P101" s="35" t="str">
        <f t="shared" si="47"/>
        <v>WHITLEY</v>
      </c>
      <c r="Q101" s="35" t="str">
        <f t="shared" si="47"/>
        <v>WASHINGTON</v>
      </c>
      <c r="R101" s="35" t="str">
        <f t="shared" si="47"/>
        <v>SMITH</v>
      </c>
      <c r="S101" s="35" t="str">
        <f t="shared" si="47"/>
        <v>OHIO</v>
      </c>
      <c r="T101" s="35" t="str">
        <f t="shared" si="47"/>
        <v/>
      </c>
      <c r="U101" s="35" t="str">
        <f t="shared" si="47"/>
        <v/>
      </c>
      <c r="V101" s="35" t="str">
        <f t="shared" si="48"/>
        <v/>
      </c>
      <c r="W101" s="35" t="str">
        <f t="shared" si="48"/>
        <v/>
      </c>
      <c r="X101" s="35" t="str">
        <f t="shared" si="48"/>
        <v/>
      </c>
      <c r="Y101" s="35" t="str">
        <f t="shared" si="48"/>
        <v/>
      </c>
      <c r="Z101" s="35" t="str">
        <f t="shared" si="48"/>
        <v/>
      </c>
      <c r="AA101" s="35" t="str">
        <f t="shared" si="48"/>
        <v>ST. CHARLES</v>
      </c>
      <c r="AB101" s="35" t="str">
        <f t="shared" si="48"/>
        <v/>
      </c>
      <c r="AC101" s="35" t="str">
        <f t="shared" si="48"/>
        <v>WHEELER</v>
      </c>
      <c r="AD101" s="35" t="str">
        <f t="shared" si="48"/>
        <v/>
      </c>
      <c r="AE101" s="35" t="str">
        <f t="shared" si="48"/>
        <v/>
      </c>
      <c r="AF101" s="35" t="str">
        <f t="shared" si="49"/>
        <v/>
      </c>
      <c r="AG101" s="35" t="str">
        <f t="shared" si="49"/>
        <v/>
      </c>
      <c r="AH101" s="35" t="str">
        <f t="shared" si="49"/>
        <v/>
      </c>
      <c r="AI101" s="35" t="str">
        <f t="shared" si="49"/>
        <v>WAKE</v>
      </c>
      <c r="AJ101" s="35" t="str">
        <f t="shared" si="49"/>
        <v/>
      </c>
      <c r="AK101" s="35" t="str">
        <f t="shared" si="49"/>
        <v/>
      </c>
      <c r="AL101" s="35" t="str">
        <f t="shared" si="49"/>
        <v/>
      </c>
      <c r="AM101" s="35" t="str">
        <f t="shared" si="49"/>
        <v/>
      </c>
      <c r="AN101" s="35" t="str">
        <f t="shared" si="49"/>
        <v/>
      </c>
      <c r="AO101" s="35" t="str">
        <f t="shared" si="49"/>
        <v/>
      </c>
      <c r="AP101" s="35" t="str">
        <f t="shared" si="50"/>
        <v/>
      </c>
      <c r="AQ101" s="35" t="str">
        <f t="shared" si="50"/>
        <v/>
      </c>
      <c r="AR101" s="35" t="str">
        <f t="shared" si="50"/>
        <v>WEAKLEY</v>
      </c>
      <c r="AS101" s="35" t="str">
        <f t="shared" si="50"/>
        <v>GREGG</v>
      </c>
      <c r="AT101" s="35" t="str">
        <f t="shared" si="50"/>
        <v/>
      </c>
      <c r="AU101" s="35" t="str">
        <f t="shared" si="50"/>
        <v/>
      </c>
      <c r="AV101" s="35" t="str">
        <f t="shared" si="50"/>
        <v>WESTMORELAND</v>
      </c>
      <c r="AW101" s="35" t="str">
        <f t="shared" si="50"/>
        <v/>
      </c>
      <c r="AX101" s="35" t="str">
        <f t="shared" si="50"/>
        <v/>
      </c>
      <c r="AY101" s="35" t="str">
        <f t="shared" si="50"/>
        <v/>
      </c>
      <c r="AZ101" s="35" t="str">
        <f t="shared" si="50"/>
        <v/>
      </c>
    </row>
    <row r="102" spans="1:52" x14ac:dyDescent="0.2">
      <c r="A102" s="39">
        <v>93</v>
      </c>
      <c r="B102" s="35" t="str">
        <f t="shared" si="46"/>
        <v/>
      </c>
      <c r="C102" s="35" t="str">
        <f t="shared" si="46"/>
        <v/>
      </c>
      <c r="D102" s="35" t="str">
        <f t="shared" si="46"/>
        <v/>
      </c>
      <c r="E102" s="35" t="str">
        <f t="shared" si="46"/>
        <v/>
      </c>
      <c r="F102" s="35" t="str">
        <f t="shared" si="46"/>
        <v/>
      </c>
      <c r="G102" s="35" t="str">
        <f t="shared" si="46"/>
        <v/>
      </c>
      <c r="H102" s="35" t="str">
        <f t="shared" si="46"/>
        <v/>
      </c>
      <c r="I102" s="35" t="str">
        <f t="shared" si="46"/>
        <v/>
      </c>
      <c r="J102" s="35" t="str">
        <f t="shared" si="46"/>
        <v/>
      </c>
      <c r="K102" s="35" t="str">
        <f t="shared" si="46"/>
        <v/>
      </c>
      <c r="L102" s="35" t="str">
        <f t="shared" si="47"/>
        <v>LUMPKIN</v>
      </c>
      <c r="M102" s="35" t="str">
        <f t="shared" si="47"/>
        <v/>
      </c>
      <c r="N102" s="35" t="str">
        <f t="shared" si="47"/>
        <v/>
      </c>
      <c r="O102" s="35" t="str">
        <f t="shared" si="47"/>
        <v>WABASH</v>
      </c>
      <c r="P102" s="35" t="str">
        <f t="shared" si="47"/>
        <v/>
      </c>
      <c r="Q102" s="35" t="str">
        <f t="shared" si="47"/>
        <v>WAYNE</v>
      </c>
      <c r="R102" s="35" t="str">
        <f t="shared" si="47"/>
        <v>STAFFORD</v>
      </c>
      <c r="S102" s="35" t="str">
        <f t="shared" si="47"/>
        <v>OLDHAM</v>
      </c>
      <c r="T102" s="35" t="str">
        <f t="shared" si="47"/>
        <v/>
      </c>
      <c r="U102" s="35" t="str">
        <f t="shared" si="47"/>
        <v/>
      </c>
      <c r="V102" s="35" t="str">
        <f t="shared" si="48"/>
        <v/>
      </c>
      <c r="W102" s="35" t="str">
        <f t="shared" si="48"/>
        <v/>
      </c>
      <c r="X102" s="35" t="str">
        <f t="shared" si="48"/>
        <v/>
      </c>
      <c r="Y102" s="35" t="str">
        <f t="shared" si="48"/>
        <v/>
      </c>
      <c r="Z102" s="35" t="str">
        <f t="shared" si="48"/>
        <v/>
      </c>
      <c r="AA102" s="35" t="str">
        <f t="shared" si="48"/>
        <v>ST. CLAIR</v>
      </c>
      <c r="AB102" s="35" t="str">
        <f t="shared" si="48"/>
        <v/>
      </c>
      <c r="AC102" s="35" t="str">
        <f t="shared" si="48"/>
        <v>YORK</v>
      </c>
      <c r="AD102" s="35" t="str">
        <f t="shared" si="48"/>
        <v/>
      </c>
      <c r="AE102" s="35" t="str">
        <f t="shared" si="48"/>
        <v/>
      </c>
      <c r="AF102" s="35" t="str">
        <f t="shared" si="49"/>
        <v/>
      </c>
      <c r="AG102" s="35" t="str">
        <f t="shared" si="49"/>
        <v/>
      </c>
      <c r="AH102" s="35" t="str">
        <f t="shared" si="49"/>
        <v/>
      </c>
      <c r="AI102" s="35" t="str">
        <f t="shared" si="49"/>
        <v>WARREN</v>
      </c>
      <c r="AJ102" s="35" t="str">
        <f t="shared" si="49"/>
        <v/>
      </c>
      <c r="AK102" s="35" t="str">
        <f t="shared" si="49"/>
        <v/>
      </c>
      <c r="AL102" s="35" t="str">
        <f t="shared" si="49"/>
        <v/>
      </c>
      <c r="AM102" s="35" t="str">
        <f t="shared" si="49"/>
        <v/>
      </c>
      <c r="AN102" s="35" t="str">
        <f t="shared" si="49"/>
        <v/>
      </c>
      <c r="AO102" s="35" t="str">
        <f t="shared" si="49"/>
        <v/>
      </c>
      <c r="AP102" s="35" t="str">
        <f t="shared" si="50"/>
        <v/>
      </c>
      <c r="AQ102" s="35" t="str">
        <f t="shared" si="50"/>
        <v/>
      </c>
      <c r="AR102" s="35" t="str">
        <f t="shared" si="50"/>
        <v>WHITE</v>
      </c>
      <c r="AS102" s="35" t="str">
        <f t="shared" si="50"/>
        <v>GRIMES</v>
      </c>
      <c r="AT102" s="35" t="str">
        <f t="shared" si="50"/>
        <v/>
      </c>
      <c r="AU102" s="35" t="str">
        <f t="shared" si="50"/>
        <v/>
      </c>
      <c r="AV102" s="35" t="str">
        <f t="shared" si="50"/>
        <v>WISE</v>
      </c>
      <c r="AW102" s="35" t="str">
        <f t="shared" si="50"/>
        <v/>
      </c>
      <c r="AX102" s="35" t="str">
        <f t="shared" si="50"/>
        <v/>
      </c>
      <c r="AY102" s="35" t="str">
        <f t="shared" si="50"/>
        <v/>
      </c>
      <c r="AZ102" s="35" t="str">
        <f t="shared" si="50"/>
        <v/>
      </c>
    </row>
    <row r="103" spans="1:52" x14ac:dyDescent="0.2">
      <c r="A103" s="39">
        <v>94</v>
      </c>
      <c r="B103" s="35" t="str">
        <f t="shared" si="46"/>
        <v/>
      </c>
      <c r="C103" s="35" t="str">
        <f t="shared" si="46"/>
        <v/>
      </c>
      <c r="D103" s="35" t="str">
        <f t="shared" si="46"/>
        <v/>
      </c>
      <c r="E103" s="35" t="str">
        <f t="shared" si="46"/>
        <v/>
      </c>
      <c r="F103" s="35" t="str">
        <f t="shared" si="46"/>
        <v/>
      </c>
      <c r="G103" s="35" t="str">
        <f t="shared" si="46"/>
        <v/>
      </c>
      <c r="H103" s="35" t="str">
        <f t="shared" si="46"/>
        <v/>
      </c>
      <c r="I103" s="35" t="str">
        <f t="shared" si="46"/>
        <v/>
      </c>
      <c r="J103" s="35" t="str">
        <f t="shared" si="46"/>
        <v/>
      </c>
      <c r="K103" s="35" t="str">
        <f t="shared" si="46"/>
        <v/>
      </c>
      <c r="L103" s="35" t="str">
        <f t="shared" si="47"/>
        <v>MCDUFFIE</v>
      </c>
      <c r="M103" s="35" t="str">
        <f t="shared" si="47"/>
        <v/>
      </c>
      <c r="N103" s="35" t="str">
        <f t="shared" si="47"/>
        <v/>
      </c>
      <c r="O103" s="35" t="str">
        <f t="shared" si="47"/>
        <v>WARREN</v>
      </c>
      <c r="P103" s="35" t="str">
        <f t="shared" si="47"/>
        <v/>
      </c>
      <c r="Q103" s="35" t="str">
        <f t="shared" si="47"/>
        <v>WEBSTER</v>
      </c>
      <c r="R103" s="35" t="str">
        <f t="shared" si="47"/>
        <v>STANTON</v>
      </c>
      <c r="S103" s="35" t="str">
        <f t="shared" si="47"/>
        <v>OWEN</v>
      </c>
      <c r="T103" s="35" t="str">
        <f t="shared" si="47"/>
        <v/>
      </c>
      <c r="U103" s="35" t="str">
        <f t="shared" si="47"/>
        <v/>
      </c>
      <c r="V103" s="35" t="str">
        <f t="shared" si="48"/>
        <v/>
      </c>
      <c r="W103" s="35" t="str">
        <f t="shared" si="48"/>
        <v/>
      </c>
      <c r="X103" s="35" t="str">
        <f t="shared" si="48"/>
        <v/>
      </c>
      <c r="Y103" s="35" t="str">
        <f t="shared" si="48"/>
        <v/>
      </c>
      <c r="Z103" s="35" t="str">
        <f t="shared" si="48"/>
        <v/>
      </c>
      <c r="AA103" s="35" t="str">
        <f t="shared" si="48"/>
        <v>STE. GENEVIEVE</v>
      </c>
      <c r="AB103" s="35" t="str">
        <f t="shared" si="48"/>
        <v/>
      </c>
      <c r="AC103" s="35" t="str">
        <f t="shared" si="48"/>
        <v/>
      </c>
      <c r="AD103" s="35" t="str">
        <f t="shared" si="48"/>
        <v/>
      </c>
      <c r="AE103" s="35" t="str">
        <f t="shared" si="48"/>
        <v/>
      </c>
      <c r="AF103" s="35" t="str">
        <f t="shared" si="49"/>
        <v/>
      </c>
      <c r="AG103" s="35" t="str">
        <f t="shared" si="49"/>
        <v/>
      </c>
      <c r="AH103" s="35" t="str">
        <f t="shared" si="49"/>
        <v/>
      </c>
      <c r="AI103" s="35" t="str">
        <f t="shared" si="49"/>
        <v>WASHINGTON</v>
      </c>
      <c r="AJ103" s="35" t="str">
        <f t="shared" si="49"/>
        <v/>
      </c>
      <c r="AK103" s="35" t="str">
        <f t="shared" si="49"/>
        <v/>
      </c>
      <c r="AL103" s="35" t="str">
        <f t="shared" si="49"/>
        <v/>
      </c>
      <c r="AM103" s="35" t="str">
        <f t="shared" si="49"/>
        <v/>
      </c>
      <c r="AN103" s="35" t="str">
        <f t="shared" si="49"/>
        <v/>
      </c>
      <c r="AO103" s="35" t="str">
        <f t="shared" si="49"/>
        <v/>
      </c>
      <c r="AP103" s="35" t="str">
        <f t="shared" si="50"/>
        <v/>
      </c>
      <c r="AQ103" s="35" t="str">
        <f t="shared" si="50"/>
        <v/>
      </c>
      <c r="AR103" s="35" t="str">
        <f t="shared" si="50"/>
        <v>WILLIAMSON</v>
      </c>
      <c r="AS103" s="35" t="str">
        <f t="shared" si="50"/>
        <v>GUADALUPE</v>
      </c>
      <c r="AT103" s="35" t="str">
        <f t="shared" si="50"/>
        <v/>
      </c>
      <c r="AU103" s="35" t="str">
        <f t="shared" si="50"/>
        <v/>
      </c>
      <c r="AV103" s="35" t="str">
        <f t="shared" si="50"/>
        <v>WYTHE</v>
      </c>
      <c r="AW103" s="35" t="str">
        <f t="shared" si="50"/>
        <v/>
      </c>
      <c r="AX103" s="35" t="str">
        <f t="shared" si="50"/>
        <v/>
      </c>
      <c r="AY103" s="35" t="str">
        <f t="shared" si="50"/>
        <v/>
      </c>
      <c r="AZ103" s="35" t="str">
        <f t="shared" si="50"/>
        <v/>
      </c>
    </row>
    <row r="104" spans="1:52" x14ac:dyDescent="0.2">
      <c r="A104" s="39">
        <v>95</v>
      </c>
      <c r="B104" s="35" t="str">
        <f t="shared" si="46"/>
        <v/>
      </c>
      <c r="C104" s="35" t="str">
        <f t="shared" si="46"/>
        <v/>
      </c>
      <c r="D104" s="35" t="str">
        <f t="shared" si="46"/>
        <v/>
      </c>
      <c r="E104" s="35" t="str">
        <f t="shared" si="46"/>
        <v/>
      </c>
      <c r="F104" s="35" t="str">
        <f t="shared" si="46"/>
        <v/>
      </c>
      <c r="G104" s="35" t="str">
        <f t="shared" si="46"/>
        <v/>
      </c>
      <c r="H104" s="35" t="str">
        <f t="shared" si="46"/>
        <v/>
      </c>
      <c r="I104" s="35" t="str">
        <f t="shared" si="46"/>
        <v/>
      </c>
      <c r="J104" s="35" t="str">
        <f t="shared" si="46"/>
        <v/>
      </c>
      <c r="K104" s="35" t="str">
        <f t="shared" si="46"/>
        <v/>
      </c>
      <c r="L104" s="35" t="str">
        <f t="shared" si="47"/>
        <v>MCINTOSH</v>
      </c>
      <c r="M104" s="35" t="str">
        <f t="shared" si="47"/>
        <v/>
      </c>
      <c r="N104" s="35" t="str">
        <f t="shared" si="47"/>
        <v/>
      </c>
      <c r="O104" s="35" t="str">
        <f t="shared" si="47"/>
        <v>WASHINGTON</v>
      </c>
      <c r="P104" s="35" t="str">
        <f t="shared" si="47"/>
        <v/>
      </c>
      <c r="Q104" s="35" t="str">
        <f t="shared" si="47"/>
        <v>WINNEBAGO</v>
      </c>
      <c r="R104" s="35" t="str">
        <f t="shared" si="47"/>
        <v>STEVENS</v>
      </c>
      <c r="S104" s="35" t="str">
        <f t="shared" si="47"/>
        <v>OWSLEY</v>
      </c>
      <c r="T104" s="35" t="str">
        <f t="shared" si="47"/>
        <v/>
      </c>
      <c r="U104" s="35" t="str">
        <f t="shared" si="47"/>
        <v/>
      </c>
      <c r="V104" s="35" t="str">
        <f t="shared" si="48"/>
        <v/>
      </c>
      <c r="W104" s="35" t="str">
        <f t="shared" si="48"/>
        <v/>
      </c>
      <c r="X104" s="35" t="str">
        <f t="shared" si="48"/>
        <v/>
      </c>
      <c r="Y104" s="35" t="str">
        <f t="shared" si="48"/>
        <v/>
      </c>
      <c r="Z104" s="35" t="str">
        <f t="shared" si="48"/>
        <v/>
      </c>
      <c r="AA104" s="35" t="str">
        <f t="shared" si="48"/>
        <v>ST. FRANCOIS</v>
      </c>
      <c r="AB104" s="35" t="str">
        <f t="shared" si="48"/>
        <v/>
      </c>
      <c r="AC104" s="35" t="str">
        <f t="shared" si="48"/>
        <v/>
      </c>
      <c r="AD104" s="35" t="str">
        <f t="shared" si="48"/>
        <v/>
      </c>
      <c r="AE104" s="35" t="str">
        <f t="shared" si="48"/>
        <v/>
      </c>
      <c r="AF104" s="35" t="str">
        <f t="shared" si="49"/>
        <v/>
      </c>
      <c r="AG104" s="35" t="str">
        <f t="shared" si="49"/>
        <v/>
      </c>
      <c r="AH104" s="35" t="str">
        <f t="shared" si="49"/>
        <v/>
      </c>
      <c r="AI104" s="35" t="str">
        <f t="shared" si="49"/>
        <v>WATAUGA</v>
      </c>
      <c r="AJ104" s="35" t="str">
        <f t="shared" si="49"/>
        <v/>
      </c>
      <c r="AK104" s="35" t="str">
        <f t="shared" si="49"/>
        <v/>
      </c>
      <c r="AL104" s="35" t="str">
        <f t="shared" si="49"/>
        <v/>
      </c>
      <c r="AM104" s="35" t="str">
        <f t="shared" si="49"/>
        <v/>
      </c>
      <c r="AN104" s="35" t="str">
        <f t="shared" si="49"/>
        <v/>
      </c>
      <c r="AO104" s="35" t="str">
        <f t="shared" si="49"/>
        <v/>
      </c>
      <c r="AP104" s="35" t="str">
        <f t="shared" si="50"/>
        <v/>
      </c>
      <c r="AQ104" s="35" t="str">
        <f t="shared" si="50"/>
        <v/>
      </c>
      <c r="AR104" s="35" t="str">
        <f t="shared" si="50"/>
        <v>WILSON</v>
      </c>
      <c r="AS104" s="35" t="str">
        <f t="shared" si="50"/>
        <v>HALE</v>
      </c>
      <c r="AT104" s="35" t="str">
        <f t="shared" si="50"/>
        <v/>
      </c>
      <c r="AU104" s="35" t="str">
        <f t="shared" si="50"/>
        <v/>
      </c>
      <c r="AV104" s="35" t="str">
        <f t="shared" si="50"/>
        <v>YORK</v>
      </c>
      <c r="AW104" s="35" t="str">
        <f t="shared" si="50"/>
        <v/>
      </c>
      <c r="AX104" s="35" t="str">
        <f t="shared" si="50"/>
        <v/>
      </c>
      <c r="AY104" s="35" t="str">
        <f t="shared" si="50"/>
        <v/>
      </c>
      <c r="AZ104" s="35" t="str">
        <f t="shared" si="50"/>
        <v/>
      </c>
    </row>
    <row r="105" spans="1:52" x14ac:dyDescent="0.2">
      <c r="A105" s="39">
        <v>96</v>
      </c>
      <c r="B105" s="35" t="str">
        <f t="shared" si="46"/>
        <v/>
      </c>
      <c r="C105" s="35" t="str">
        <f t="shared" si="46"/>
        <v/>
      </c>
      <c r="D105" s="35" t="str">
        <f t="shared" si="46"/>
        <v/>
      </c>
      <c r="E105" s="35" t="str">
        <f t="shared" si="46"/>
        <v/>
      </c>
      <c r="F105" s="35" t="str">
        <f t="shared" si="46"/>
        <v/>
      </c>
      <c r="G105" s="35" t="str">
        <f t="shared" si="46"/>
        <v/>
      </c>
      <c r="H105" s="35" t="str">
        <f t="shared" si="46"/>
        <v/>
      </c>
      <c r="I105" s="35" t="str">
        <f t="shared" si="46"/>
        <v/>
      </c>
      <c r="J105" s="35" t="str">
        <f t="shared" si="46"/>
        <v/>
      </c>
      <c r="K105" s="35" t="str">
        <f t="shared" si="46"/>
        <v/>
      </c>
      <c r="L105" s="35" t="str">
        <f t="shared" si="47"/>
        <v>MACON</v>
      </c>
      <c r="M105" s="35" t="str">
        <f t="shared" si="47"/>
        <v/>
      </c>
      <c r="N105" s="35" t="str">
        <f t="shared" si="47"/>
        <v/>
      </c>
      <c r="O105" s="35" t="str">
        <f t="shared" si="47"/>
        <v>WAYNE</v>
      </c>
      <c r="P105" s="35" t="str">
        <f t="shared" si="47"/>
        <v/>
      </c>
      <c r="Q105" s="35" t="str">
        <f t="shared" si="47"/>
        <v>WINNESHIEK</v>
      </c>
      <c r="R105" s="35" t="str">
        <f t="shared" si="47"/>
        <v>SUMNER</v>
      </c>
      <c r="S105" s="35" t="str">
        <f t="shared" si="47"/>
        <v>PENDLETON</v>
      </c>
      <c r="T105" s="35" t="str">
        <f t="shared" si="47"/>
        <v/>
      </c>
      <c r="U105" s="35" t="str">
        <f t="shared" si="47"/>
        <v/>
      </c>
      <c r="V105" s="35" t="str">
        <f t="shared" si="48"/>
        <v/>
      </c>
      <c r="W105" s="35" t="str">
        <f t="shared" si="48"/>
        <v/>
      </c>
      <c r="X105" s="35" t="str">
        <f t="shared" si="48"/>
        <v/>
      </c>
      <c r="Y105" s="35" t="str">
        <f t="shared" si="48"/>
        <v/>
      </c>
      <c r="Z105" s="35" t="str">
        <f t="shared" si="48"/>
        <v/>
      </c>
      <c r="AA105" s="35" t="str">
        <f t="shared" si="48"/>
        <v>ST. LOUIS</v>
      </c>
      <c r="AB105" s="35" t="str">
        <f t="shared" si="48"/>
        <v/>
      </c>
      <c r="AC105" s="35" t="str">
        <f t="shared" si="48"/>
        <v/>
      </c>
      <c r="AD105" s="35" t="str">
        <f t="shared" si="48"/>
        <v/>
      </c>
      <c r="AE105" s="35" t="str">
        <f t="shared" si="48"/>
        <v/>
      </c>
      <c r="AF105" s="35" t="str">
        <f t="shared" si="49"/>
        <v/>
      </c>
      <c r="AG105" s="35" t="str">
        <f t="shared" si="49"/>
        <v/>
      </c>
      <c r="AH105" s="35" t="str">
        <f t="shared" si="49"/>
        <v/>
      </c>
      <c r="AI105" s="35" t="str">
        <f t="shared" si="49"/>
        <v>WAYNE</v>
      </c>
      <c r="AJ105" s="35" t="str">
        <f t="shared" si="49"/>
        <v/>
      </c>
      <c r="AK105" s="35" t="str">
        <f t="shared" si="49"/>
        <v/>
      </c>
      <c r="AL105" s="35" t="str">
        <f t="shared" si="49"/>
        <v/>
      </c>
      <c r="AM105" s="35" t="str">
        <f t="shared" si="49"/>
        <v/>
      </c>
      <c r="AN105" s="35" t="str">
        <f t="shared" si="49"/>
        <v/>
      </c>
      <c r="AO105" s="35" t="str">
        <f t="shared" si="49"/>
        <v/>
      </c>
      <c r="AP105" s="35" t="str">
        <f t="shared" si="50"/>
        <v/>
      </c>
      <c r="AQ105" s="35" t="str">
        <f t="shared" si="50"/>
        <v/>
      </c>
      <c r="AR105" s="35" t="str">
        <f t="shared" si="50"/>
        <v/>
      </c>
      <c r="AS105" s="35" t="str">
        <f t="shared" si="50"/>
        <v>HALL</v>
      </c>
      <c r="AT105" s="35" t="str">
        <f t="shared" si="50"/>
        <v/>
      </c>
      <c r="AU105" s="35" t="str">
        <f t="shared" si="50"/>
        <v/>
      </c>
      <c r="AV105" s="35" t="str">
        <f t="shared" si="50"/>
        <v>ALEXANDRIA CITY</v>
      </c>
      <c r="AW105" s="35" t="str">
        <f t="shared" si="50"/>
        <v/>
      </c>
      <c r="AX105" s="35" t="str">
        <f t="shared" si="50"/>
        <v/>
      </c>
      <c r="AY105" s="35" t="str">
        <f t="shared" si="50"/>
        <v/>
      </c>
      <c r="AZ105" s="35" t="str">
        <f t="shared" si="50"/>
        <v/>
      </c>
    </row>
    <row r="106" spans="1:52" x14ac:dyDescent="0.2">
      <c r="A106" s="39">
        <v>97</v>
      </c>
      <c r="B106" s="35" t="str">
        <f t="shared" si="46"/>
        <v/>
      </c>
      <c r="C106" s="35" t="str">
        <f t="shared" si="46"/>
        <v/>
      </c>
      <c r="D106" s="35" t="str">
        <f t="shared" si="46"/>
        <v/>
      </c>
      <c r="E106" s="35" t="str">
        <f t="shared" si="46"/>
        <v/>
      </c>
      <c r="F106" s="35" t="str">
        <f t="shared" si="46"/>
        <v/>
      </c>
      <c r="G106" s="35" t="str">
        <f t="shared" si="46"/>
        <v/>
      </c>
      <c r="H106" s="35" t="str">
        <f t="shared" si="46"/>
        <v/>
      </c>
      <c r="I106" s="35" t="str">
        <f t="shared" si="46"/>
        <v/>
      </c>
      <c r="J106" s="35" t="str">
        <f t="shared" si="46"/>
        <v/>
      </c>
      <c r="K106" s="35" t="str">
        <f t="shared" si="46"/>
        <v/>
      </c>
      <c r="L106" s="35" t="str">
        <f t="shared" si="47"/>
        <v>MADISON</v>
      </c>
      <c r="M106" s="35" t="str">
        <f t="shared" si="47"/>
        <v/>
      </c>
      <c r="N106" s="35" t="str">
        <f t="shared" si="47"/>
        <v/>
      </c>
      <c r="O106" s="35" t="str">
        <f t="shared" si="47"/>
        <v>WHITE</v>
      </c>
      <c r="P106" s="35" t="str">
        <f t="shared" si="47"/>
        <v/>
      </c>
      <c r="Q106" s="35" t="str">
        <f t="shared" si="47"/>
        <v>WOODBURY</v>
      </c>
      <c r="R106" s="35" t="str">
        <f t="shared" si="47"/>
        <v>THOMAS</v>
      </c>
      <c r="S106" s="35" t="str">
        <f t="shared" si="47"/>
        <v>PERRY</v>
      </c>
      <c r="T106" s="35" t="str">
        <f t="shared" si="47"/>
        <v/>
      </c>
      <c r="U106" s="35" t="str">
        <f t="shared" si="47"/>
        <v/>
      </c>
      <c r="V106" s="35" t="str">
        <f t="shared" si="48"/>
        <v/>
      </c>
      <c r="W106" s="35" t="str">
        <f t="shared" si="48"/>
        <v/>
      </c>
      <c r="X106" s="35" t="str">
        <f t="shared" si="48"/>
        <v/>
      </c>
      <c r="Y106" s="35" t="str">
        <f t="shared" si="48"/>
        <v/>
      </c>
      <c r="Z106" s="35" t="str">
        <f t="shared" si="48"/>
        <v/>
      </c>
      <c r="AA106" s="35" t="str">
        <f t="shared" si="48"/>
        <v>SALINE</v>
      </c>
      <c r="AB106" s="35" t="str">
        <f t="shared" si="48"/>
        <v/>
      </c>
      <c r="AC106" s="35" t="str">
        <f t="shared" si="48"/>
        <v/>
      </c>
      <c r="AD106" s="35" t="str">
        <f t="shared" si="48"/>
        <v/>
      </c>
      <c r="AE106" s="35" t="str">
        <f t="shared" si="48"/>
        <v/>
      </c>
      <c r="AF106" s="35" t="str">
        <f t="shared" si="49"/>
        <v/>
      </c>
      <c r="AG106" s="35" t="str">
        <f t="shared" si="49"/>
        <v/>
      </c>
      <c r="AH106" s="35" t="str">
        <f t="shared" si="49"/>
        <v/>
      </c>
      <c r="AI106" s="35" t="str">
        <f t="shared" si="49"/>
        <v>WILKES</v>
      </c>
      <c r="AJ106" s="35" t="str">
        <f t="shared" si="49"/>
        <v/>
      </c>
      <c r="AK106" s="35" t="str">
        <f t="shared" si="49"/>
        <v/>
      </c>
      <c r="AL106" s="35" t="str">
        <f t="shared" si="49"/>
        <v/>
      </c>
      <c r="AM106" s="35" t="str">
        <f t="shared" si="49"/>
        <v/>
      </c>
      <c r="AN106" s="35" t="str">
        <f t="shared" si="49"/>
        <v/>
      </c>
      <c r="AO106" s="35" t="str">
        <f t="shared" si="49"/>
        <v/>
      </c>
      <c r="AP106" s="35" t="str">
        <f t="shared" si="50"/>
        <v/>
      </c>
      <c r="AQ106" s="35" t="str">
        <f t="shared" si="50"/>
        <v/>
      </c>
      <c r="AR106" s="35" t="str">
        <f t="shared" si="50"/>
        <v/>
      </c>
      <c r="AS106" s="35" t="str">
        <f t="shared" si="50"/>
        <v>HAMILTON</v>
      </c>
      <c r="AT106" s="35" t="str">
        <f t="shared" si="50"/>
        <v/>
      </c>
      <c r="AU106" s="35" t="str">
        <f t="shared" si="50"/>
        <v/>
      </c>
      <c r="AV106" s="35" t="str">
        <f t="shared" si="50"/>
        <v>BRISTOL CITY</v>
      </c>
      <c r="AW106" s="35" t="str">
        <f t="shared" si="50"/>
        <v/>
      </c>
      <c r="AX106" s="35" t="str">
        <f t="shared" si="50"/>
        <v/>
      </c>
      <c r="AY106" s="35" t="str">
        <f t="shared" si="50"/>
        <v/>
      </c>
      <c r="AZ106" s="35" t="str">
        <f t="shared" si="50"/>
        <v/>
      </c>
    </row>
    <row r="107" spans="1:52" x14ac:dyDescent="0.2">
      <c r="A107" s="39">
        <v>98</v>
      </c>
      <c r="B107" s="35" t="str">
        <f t="shared" si="46"/>
        <v/>
      </c>
      <c r="C107" s="35" t="str">
        <f t="shared" si="46"/>
        <v/>
      </c>
      <c r="D107" s="35" t="str">
        <f t="shared" si="46"/>
        <v/>
      </c>
      <c r="E107" s="35" t="str">
        <f t="shared" si="46"/>
        <v/>
      </c>
      <c r="F107" s="35" t="str">
        <f t="shared" si="46"/>
        <v/>
      </c>
      <c r="G107" s="35" t="str">
        <f t="shared" si="46"/>
        <v/>
      </c>
      <c r="H107" s="35" t="str">
        <f t="shared" si="46"/>
        <v/>
      </c>
      <c r="I107" s="35" t="str">
        <f t="shared" si="46"/>
        <v/>
      </c>
      <c r="J107" s="35" t="str">
        <f t="shared" si="46"/>
        <v/>
      </c>
      <c r="K107" s="35" t="str">
        <f t="shared" si="46"/>
        <v/>
      </c>
      <c r="L107" s="35" t="str">
        <f t="shared" si="47"/>
        <v>MARION</v>
      </c>
      <c r="M107" s="35" t="str">
        <f t="shared" si="47"/>
        <v/>
      </c>
      <c r="N107" s="35" t="str">
        <f t="shared" si="47"/>
        <v/>
      </c>
      <c r="O107" s="35" t="str">
        <f t="shared" si="47"/>
        <v>WHITESIDE</v>
      </c>
      <c r="P107" s="35" t="str">
        <f t="shared" si="47"/>
        <v/>
      </c>
      <c r="Q107" s="35" t="str">
        <f t="shared" si="47"/>
        <v>WORTH</v>
      </c>
      <c r="R107" s="35" t="str">
        <f t="shared" si="47"/>
        <v>TREGO</v>
      </c>
      <c r="S107" s="35" t="str">
        <f t="shared" si="47"/>
        <v>PIKE</v>
      </c>
      <c r="T107" s="35" t="str">
        <f t="shared" si="47"/>
        <v/>
      </c>
      <c r="U107" s="35" t="str">
        <f t="shared" si="47"/>
        <v/>
      </c>
      <c r="V107" s="35" t="str">
        <f t="shared" si="48"/>
        <v/>
      </c>
      <c r="W107" s="35" t="str">
        <f t="shared" si="48"/>
        <v/>
      </c>
      <c r="X107" s="35" t="str">
        <f t="shared" si="48"/>
        <v/>
      </c>
      <c r="Y107" s="35" t="str">
        <f t="shared" si="48"/>
        <v/>
      </c>
      <c r="Z107" s="35" t="str">
        <f t="shared" si="48"/>
        <v/>
      </c>
      <c r="AA107" s="35" t="str">
        <f t="shared" si="48"/>
        <v>SCHUYLER</v>
      </c>
      <c r="AB107" s="35" t="str">
        <f t="shared" si="48"/>
        <v/>
      </c>
      <c r="AC107" s="35" t="str">
        <f t="shared" si="48"/>
        <v/>
      </c>
      <c r="AD107" s="35" t="str">
        <f t="shared" si="48"/>
        <v/>
      </c>
      <c r="AE107" s="35" t="str">
        <f t="shared" si="48"/>
        <v/>
      </c>
      <c r="AF107" s="35" t="str">
        <f t="shared" si="49"/>
        <v/>
      </c>
      <c r="AG107" s="35" t="str">
        <f t="shared" si="49"/>
        <v/>
      </c>
      <c r="AH107" s="35" t="str">
        <f t="shared" si="49"/>
        <v/>
      </c>
      <c r="AI107" s="35" t="str">
        <f t="shared" si="49"/>
        <v>WILSON</v>
      </c>
      <c r="AJ107" s="35" t="str">
        <f t="shared" si="49"/>
        <v/>
      </c>
      <c r="AK107" s="35" t="str">
        <f t="shared" si="49"/>
        <v/>
      </c>
      <c r="AL107" s="35" t="str">
        <f t="shared" si="49"/>
        <v/>
      </c>
      <c r="AM107" s="35" t="str">
        <f t="shared" si="49"/>
        <v/>
      </c>
      <c r="AN107" s="35" t="str">
        <f t="shared" si="49"/>
        <v/>
      </c>
      <c r="AO107" s="35" t="str">
        <f t="shared" si="49"/>
        <v/>
      </c>
      <c r="AP107" s="35" t="str">
        <f t="shared" si="50"/>
        <v/>
      </c>
      <c r="AQ107" s="35" t="str">
        <f t="shared" si="50"/>
        <v/>
      </c>
      <c r="AR107" s="35" t="str">
        <f t="shared" si="50"/>
        <v/>
      </c>
      <c r="AS107" s="35" t="str">
        <f t="shared" si="50"/>
        <v>HANSFORD</v>
      </c>
      <c r="AT107" s="35" t="str">
        <f t="shared" si="50"/>
        <v/>
      </c>
      <c r="AU107" s="35" t="str">
        <f t="shared" si="50"/>
        <v/>
      </c>
      <c r="AV107" s="35" t="str">
        <f t="shared" si="50"/>
        <v>BUENA VISTA CITY</v>
      </c>
      <c r="AW107" s="35" t="str">
        <f t="shared" si="50"/>
        <v/>
      </c>
      <c r="AX107" s="35" t="str">
        <f t="shared" si="50"/>
        <v/>
      </c>
      <c r="AY107" s="35" t="str">
        <f t="shared" si="50"/>
        <v/>
      </c>
      <c r="AZ107" s="35" t="str">
        <f t="shared" si="50"/>
        <v/>
      </c>
    </row>
    <row r="108" spans="1:52" x14ac:dyDescent="0.2">
      <c r="A108" s="39">
        <v>99</v>
      </c>
      <c r="B108" s="35" t="str">
        <f t="shared" si="46"/>
        <v/>
      </c>
      <c r="C108" s="35" t="str">
        <f t="shared" si="46"/>
        <v/>
      </c>
      <c r="D108" s="35" t="str">
        <f t="shared" si="46"/>
        <v/>
      </c>
      <c r="E108" s="35" t="str">
        <f t="shared" si="46"/>
        <v/>
      </c>
      <c r="F108" s="35" t="str">
        <f t="shared" si="46"/>
        <v/>
      </c>
      <c r="G108" s="35" t="str">
        <f t="shared" si="46"/>
        <v/>
      </c>
      <c r="H108" s="35" t="str">
        <f t="shared" si="46"/>
        <v/>
      </c>
      <c r="I108" s="35" t="str">
        <f t="shared" si="46"/>
        <v/>
      </c>
      <c r="J108" s="35" t="str">
        <f t="shared" si="46"/>
        <v/>
      </c>
      <c r="K108" s="35" t="str">
        <f t="shared" si="46"/>
        <v/>
      </c>
      <c r="L108" s="35" t="str">
        <f t="shared" si="47"/>
        <v>MERIWETHER</v>
      </c>
      <c r="M108" s="35" t="str">
        <f t="shared" si="47"/>
        <v/>
      </c>
      <c r="N108" s="35" t="str">
        <f t="shared" si="47"/>
        <v/>
      </c>
      <c r="O108" s="35" t="str">
        <f t="shared" si="47"/>
        <v>WILL</v>
      </c>
      <c r="P108" s="35" t="str">
        <f t="shared" si="47"/>
        <v/>
      </c>
      <c r="Q108" s="35" t="str">
        <f t="shared" si="47"/>
        <v>WRIGHT</v>
      </c>
      <c r="R108" s="35" t="str">
        <f t="shared" si="47"/>
        <v>WABAUNSEE</v>
      </c>
      <c r="S108" s="35" t="str">
        <f t="shared" si="47"/>
        <v>POWELL</v>
      </c>
      <c r="T108" s="35" t="str">
        <f t="shared" si="47"/>
        <v/>
      </c>
      <c r="U108" s="35" t="str">
        <f t="shared" si="47"/>
        <v/>
      </c>
      <c r="V108" s="35" t="str">
        <f t="shared" si="48"/>
        <v/>
      </c>
      <c r="W108" s="35" t="str">
        <f t="shared" si="48"/>
        <v/>
      </c>
      <c r="X108" s="35" t="str">
        <f t="shared" si="48"/>
        <v/>
      </c>
      <c r="Y108" s="35" t="str">
        <f t="shared" si="48"/>
        <v/>
      </c>
      <c r="Z108" s="35" t="str">
        <f t="shared" si="48"/>
        <v/>
      </c>
      <c r="AA108" s="35" t="str">
        <f t="shared" si="48"/>
        <v>SCOTLAND</v>
      </c>
      <c r="AB108" s="35" t="str">
        <f t="shared" si="48"/>
        <v/>
      </c>
      <c r="AC108" s="35" t="str">
        <f t="shared" si="48"/>
        <v/>
      </c>
      <c r="AD108" s="35" t="str">
        <f t="shared" si="48"/>
        <v/>
      </c>
      <c r="AE108" s="35" t="str">
        <f t="shared" si="48"/>
        <v/>
      </c>
      <c r="AF108" s="35" t="str">
        <f t="shared" si="49"/>
        <v/>
      </c>
      <c r="AG108" s="35" t="str">
        <f t="shared" si="49"/>
        <v/>
      </c>
      <c r="AH108" s="35" t="str">
        <f t="shared" si="49"/>
        <v/>
      </c>
      <c r="AI108" s="35" t="str">
        <f t="shared" si="49"/>
        <v>YADKIN</v>
      </c>
      <c r="AJ108" s="35" t="str">
        <f t="shared" si="49"/>
        <v/>
      </c>
      <c r="AK108" s="35" t="str">
        <f t="shared" si="49"/>
        <v/>
      </c>
      <c r="AL108" s="35" t="str">
        <f t="shared" si="49"/>
        <v/>
      </c>
      <c r="AM108" s="35" t="str">
        <f t="shared" si="49"/>
        <v/>
      </c>
      <c r="AN108" s="35" t="str">
        <f t="shared" si="49"/>
        <v/>
      </c>
      <c r="AO108" s="35" t="str">
        <f t="shared" si="49"/>
        <v/>
      </c>
      <c r="AP108" s="35" t="str">
        <f t="shared" si="50"/>
        <v/>
      </c>
      <c r="AQ108" s="35" t="str">
        <f t="shared" si="50"/>
        <v/>
      </c>
      <c r="AR108" s="35" t="str">
        <f t="shared" si="50"/>
        <v/>
      </c>
      <c r="AS108" s="35" t="str">
        <f t="shared" si="50"/>
        <v>HARDEMAN</v>
      </c>
      <c r="AT108" s="35" t="str">
        <f t="shared" si="50"/>
        <v/>
      </c>
      <c r="AU108" s="35" t="str">
        <f t="shared" si="50"/>
        <v/>
      </c>
      <c r="AV108" s="35" t="str">
        <f t="shared" si="50"/>
        <v>CHARLOTTESVILLE CITY</v>
      </c>
      <c r="AW108" s="35" t="str">
        <f t="shared" si="50"/>
        <v/>
      </c>
      <c r="AX108" s="35" t="str">
        <f t="shared" si="50"/>
        <v/>
      </c>
      <c r="AY108" s="35" t="str">
        <f t="shared" si="50"/>
        <v/>
      </c>
      <c r="AZ108" s="35" t="str">
        <f t="shared" si="50"/>
        <v/>
      </c>
    </row>
    <row r="109" spans="1:52" x14ac:dyDescent="0.2">
      <c r="A109" s="39">
        <v>100</v>
      </c>
      <c r="B109" s="35" t="str">
        <f t="shared" si="46"/>
        <v/>
      </c>
      <c r="C109" s="35" t="str">
        <f t="shared" si="46"/>
        <v/>
      </c>
      <c r="D109" s="35" t="str">
        <f t="shared" si="46"/>
        <v/>
      </c>
      <c r="E109" s="35" t="str">
        <f t="shared" si="46"/>
        <v/>
      </c>
      <c r="F109" s="35" t="str">
        <f t="shared" si="46"/>
        <v/>
      </c>
      <c r="G109" s="35" t="str">
        <f t="shared" si="46"/>
        <v/>
      </c>
      <c r="H109" s="35" t="str">
        <f t="shared" si="46"/>
        <v/>
      </c>
      <c r="I109" s="35" t="str">
        <f t="shared" si="46"/>
        <v/>
      </c>
      <c r="J109" s="35" t="str">
        <f t="shared" si="46"/>
        <v/>
      </c>
      <c r="K109" s="35" t="str">
        <f t="shared" si="46"/>
        <v/>
      </c>
      <c r="L109" s="35" t="str">
        <f t="shared" si="47"/>
        <v>MILLER</v>
      </c>
      <c r="M109" s="35" t="str">
        <f t="shared" si="47"/>
        <v/>
      </c>
      <c r="N109" s="35" t="str">
        <f t="shared" si="47"/>
        <v/>
      </c>
      <c r="O109" s="35" t="str">
        <f t="shared" si="47"/>
        <v>WILLIAMSON</v>
      </c>
      <c r="P109" s="35" t="str">
        <f t="shared" si="47"/>
        <v/>
      </c>
      <c r="Q109" s="35" t="str">
        <f t="shared" si="47"/>
        <v/>
      </c>
      <c r="R109" s="35" t="str">
        <f t="shared" si="47"/>
        <v>WALLACE</v>
      </c>
      <c r="S109" s="35" t="str">
        <f t="shared" si="47"/>
        <v>PULASKI</v>
      </c>
      <c r="T109" s="35" t="str">
        <f t="shared" si="47"/>
        <v/>
      </c>
      <c r="U109" s="35" t="str">
        <f t="shared" si="47"/>
        <v/>
      </c>
      <c r="V109" s="35" t="str">
        <f t="shared" si="48"/>
        <v/>
      </c>
      <c r="W109" s="35" t="str">
        <f t="shared" si="48"/>
        <v/>
      </c>
      <c r="X109" s="35" t="str">
        <f t="shared" si="48"/>
        <v/>
      </c>
      <c r="Y109" s="35" t="str">
        <f t="shared" si="48"/>
        <v/>
      </c>
      <c r="Z109" s="35" t="str">
        <f t="shared" si="48"/>
        <v/>
      </c>
      <c r="AA109" s="35" t="str">
        <f t="shared" si="48"/>
        <v>SCOTT</v>
      </c>
      <c r="AB109" s="35" t="str">
        <f t="shared" si="48"/>
        <v/>
      </c>
      <c r="AC109" s="35" t="str">
        <f t="shared" si="48"/>
        <v/>
      </c>
      <c r="AD109" s="35" t="str">
        <f t="shared" si="48"/>
        <v/>
      </c>
      <c r="AE109" s="35" t="str">
        <f t="shared" si="48"/>
        <v/>
      </c>
      <c r="AF109" s="35" t="str">
        <f t="shared" si="49"/>
        <v/>
      </c>
      <c r="AG109" s="35" t="str">
        <f t="shared" si="49"/>
        <v/>
      </c>
      <c r="AH109" s="35" t="str">
        <f t="shared" si="49"/>
        <v/>
      </c>
      <c r="AI109" s="35" t="str">
        <f t="shared" si="49"/>
        <v>YANCEY</v>
      </c>
      <c r="AJ109" s="35" t="str">
        <f t="shared" si="49"/>
        <v/>
      </c>
      <c r="AK109" s="35" t="str">
        <f t="shared" si="49"/>
        <v/>
      </c>
      <c r="AL109" s="35" t="str">
        <f t="shared" si="49"/>
        <v/>
      </c>
      <c r="AM109" s="35" t="str">
        <f t="shared" si="49"/>
        <v/>
      </c>
      <c r="AN109" s="35" t="str">
        <f t="shared" si="49"/>
        <v/>
      </c>
      <c r="AO109" s="35" t="str">
        <f t="shared" si="49"/>
        <v/>
      </c>
      <c r="AP109" s="35" t="str">
        <f t="shared" si="50"/>
        <v/>
      </c>
      <c r="AQ109" s="35" t="str">
        <f t="shared" si="50"/>
        <v/>
      </c>
      <c r="AR109" s="35" t="str">
        <f t="shared" si="50"/>
        <v/>
      </c>
      <c r="AS109" s="35" t="str">
        <f t="shared" si="50"/>
        <v>HARDIN</v>
      </c>
      <c r="AT109" s="35" t="str">
        <f t="shared" si="50"/>
        <v/>
      </c>
      <c r="AU109" s="35" t="str">
        <f t="shared" si="50"/>
        <v/>
      </c>
      <c r="AV109" s="35" t="str">
        <f t="shared" si="50"/>
        <v>CHESAPEAKE CITY</v>
      </c>
      <c r="AW109" s="35" t="str">
        <f t="shared" si="50"/>
        <v/>
      </c>
      <c r="AX109" s="35" t="str">
        <f t="shared" si="50"/>
        <v/>
      </c>
      <c r="AY109" s="35" t="str">
        <f t="shared" si="50"/>
        <v/>
      </c>
      <c r="AZ109" s="35" t="str">
        <f t="shared" si="50"/>
        <v/>
      </c>
    </row>
    <row r="110" spans="1:52" x14ac:dyDescent="0.2">
      <c r="A110" s="39">
        <v>101</v>
      </c>
      <c r="B110" s="35" t="str">
        <f t="shared" ref="B110:K119" si="51">IFERROR(VLOOKUP($B$3&amp;"_"&amp;B$8&amp;$A110,LookUpTable_CountyName_AllYears,3,FALSE),"")</f>
        <v/>
      </c>
      <c r="C110" s="35" t="str">
        <f t="shared" si="51"/>
        <v/>
      </c>
      <c r="D110" s="35" t="str">
        <f t="shared" si="51"/>
        <v/>
      </c>
      <c r="E110" s="35" t="str">
        <f t="shared" si="51"/>
        <v/>
      </c>
      <c r="F110" s="35" t="str">
        <f t="shared" si="51"/>
        <v/>
      </c>
      <c r="G110" s="35" t="str">
        <f t="shared" si="51"/>
        <v/>
      </c>
      <c r="H110" s="35" t="str">
        <f t="shared" si="51"/>
        <v/>
      </c>
      <c r="I110" s="35" t="str">
        <f t="shared" si="51"/>
        <v/>
      </c>
      <c r="J110" s="35" t="str">
        <f t="shared" si="51"/>
        <v/>
      </c>
      <c r="K110" s="35" t="str">
        <f t="shared" si="51"/>
        <v/>
      </c>
      <c r="L110" s="35" t="str">
        <f t="shared" ref="L110:U119" si="52">IFERROR(VLOOKUP($B$3&amp;"_"&amp;L$8&amp;$A110,LookUpTable_CountyName_AllYears,3,FALSE),"")</f>
        <v>MITCHELL</v>
      </c>
      <c r="M110" s="35" t="str">
        <f t="shared" si="52"/>
        <v/>
      </c>
      <c r="N110" s="35" t="str">
        <f t="shared" si="52"/>
        <v/>
      </c>
      <c r="O110" s="35" t="str">
        <f t="shared" si="52"/>
        <v>WINNEBAGO</v>
      </c>
      <c r="P110" s="35" t="str">
        <f t="shared" si="52"/>
        <v/>
      </c>
      <c r="Q110" s="35" t="str">
        <f t="shared" si="52"/>
        <v/>
      </c>
      <c r="R110" s="35" t="str">
        <f t="shared" si="52"/>
        <v>WASHINGTON</v>
      </c>
      <c r="S110" s="35" t="str">
        <f t="shared" si="52"/>
        <v>ROBERTSON</v>
      </c>
      <c r="T110" s="35" t="str">
        <f t="shared" si="52"/>
        <v/>
      </c>
      <c r="U110" s="35" t="str">
        <f t="shared" si="52"/>
        <v/>
      </c>
      <c r="V110" s="35" t="str">
        <f t="shared" ref="V110:AE119" si="53">IFERROR(VLOOKUP($B$3&amp;"_"&amp;V$8&amp;$A110,LookUpTable_CountyName_AllYears,3,FALSE),"")</f>
        <v/>
      </c>
      <c r="W110" s="35" t="str">
        <f t="shared" si="53"/>
        <v/>
      </c>
      <c r="X110" s="35" t="str">
        <f t="shared" si="53"/>
        <v/>
      </c>
      <c r="Y110" s="35" t="str">
        <f t="shared" si="53"/>
        <v/>
      </c>
      <c r="Z110" s="35" t="str">
        <f t="shared" si="53"/>
        <v/>
      </c>
      <c r="AA110" s="35" t="str">
        <f t="shared" si="53"/>
        <v>SHANNON</v>
      </c>
      <c r="AB110" s="35" t="str">
        <f t="shared" si="53"/>
        <v/>
      </c>
      <c r="AC110" s="35" t="str">
        <f t="shared" si="53"/>
        <v/>
      </c>
      <c r="AD110" s="35" t="str">
        <f t="shared" si="53"/>
        <v/>
      </c>
      <c r="AE110" s="35" t="str">
        <f t="shared" si="53"/>
        <v/>
      </c>
      <c r="AF110" s="35" t="str">
        <f t="shared" ref="AF110:AO119" si="54">IFERROR(VLOOKUP($B$3&amp;"_"&amp;AF$8&amp;$A110,LookUpTable_CountyName_AllYears,3,FALSE),"")</f>
        <v/>
      </c>
      <c r="AG110" s="35" t="str">
        <f t="shared" si="54"/>
        <v/>
      </c>
      <c r="AH110" s="35" t="str">
        <f t="shared" si="54"/>
        <v/>
      </c>
      <c r="AI110" s="35" t="str">
        <f t="shared" si="54"/>
        <v/>
      </c>
      <c r="AJ110" s="35" t="str">
        <f t="shared" si="54"/>
        <v/>
      </c>
      <c r="AK110" s="35" t="str">
        <f t="shared" si="54"/>
        <v/>
      </c>
      <c r="AL110" s="35" t="str">
        <f t="shared" si="54"/>
        <v/>
      </c>
      <c r="AM110" s="35" t="str">
        <f t="shared" si="54"/>
        <v/>
      </c>
      <c r="AN110" s="35" t="str">
        <f t="shared" si="54"/>
        <v/>
      </c>
      <c r="AO110" s="35" t="str">
        <f t="shared" si="54"/>
        <v/>
      </c>
      <c r="AP110" s="35" t="str">
        <f t="shared" ref="AP110:AZ119" si="55">IFERROR(VLOOKUP($B$3&amp;"_"&amp;AP$8&amp;$A110,LookUpTable_CountyName_AllYears,3,FALSE),"")</f>
        <v/>
      </c>
      <c r="AQ110" s="35" t="str">
        <f t="shared" si="55"/>
        <v/>
      </c>
      <c r="AR110" s="35" t="str">
        <f t="shared" si="55"/>
        <v/>
      </c>
      <c r="AS110" s="35" t="str">
        <f t="shared" si="55"/>
        <v>HARRIS</v>
      </c>
      <c r="AT110" s="35" t="str">
        <f t="shared" si="55"/>
        <v/>
      </c>
      <c r="AU110" s="35" t="str">
        <f t="shared" si="55"/>
        <v/>
      </c>
      <c r="AV110" s="35" t="str">
        <f t="shared" si="55"/>
        <v>COLONIAL HEIGHTS CITY</v>
      </c>
      <c r="AW110" s="35" t="str">
        <f t="shared" si="55"/>
        <v/>
      </c>
      <c r="AX110" s="35" t="str">
        <f t="shared" si="55"/>
        <v/>
      </c>
      <c r="AY110" s="35" t="str">
        <f t="shared" si="55"/>
        <v/>
      </c>
      <c r="AZ110" s="35" t="str">
        <f t="shared" si="55"/>
        <v/>
      </c>
    </row>
    <row r="111" spans="1:52" x14ac:dyDescent="0.2">
      <c r="A111" s="39">
        <v>102</v>
      </c>
      <c r="B111" s="35" t="str">
        <f t="shared" si="51"/>
        <v/>
      </c>
      <c r="C111" s="35" t="str">
        <f t="shared" si="51"/>
        <v/>
      </c>
      <c r="D111" s="35" t="str">
        <f t="shared" si="51"/>
        <v/>
      </c>
      <c r="E111" s="35" t="str">
        <f t="shared" si="51"/>
        <v/>
      </c>
      <c r="F111" s="35" t="str">
        <f t="shared" si="51"/>
        <v/>
      </c>
      <c r="G111" s="35" t="str">
        <f t="shared" si="51"/>
        <v/>
      </c>
      <c r="H111" s="35" t="str">
        <f t="shared" si="51"/>
        <v/>
      </c>
      <c r="I111" s="35" t="str">
        <f t="shared" si="51"/>
        <v/>
      </c>
      <c r="J111" s="35" t="str">
        <f t="shared" si="51"/>
        <v/>
      </c>
      <c r="K111" s="35" t="str">
        <f t="shared" si="51"/>
        <v/>
      </c>
      <c r="L111" s="35" t="str">
        <f t="shared" si="52"/>
        <v>MONROE</v>
      </c>
      <c r="M111" s="35" t="str">
        <f t="shared" si="52"/>
        <v/>
      </c>
      <c r="N111" s="35" t="str">
        <f t="shared" si="52"/>
        <v/>
      </c>
      <c r="O111" s="35" t="str">
        <f t="shared" si="52"/>
        <v>WOODFORD</v>
      </c>
      <c r="P111" s="35" t="str">
        <f t="shared" si="52"/>
        <v/>
      </c>
      <c r="Q111" s="35" t="str">
        <f t="shared" si="52"/>
        <v/>
      </c>
      <c r="R111" s="35" t="str">
        <f t="shared" si="52"/>
        <v>WICHITA</v>
      </c>
      <c r="S111" s="35" t="str">
        <f t="shared" si="52"/>
        <v>ROCKCASTLE</v>
      </c>
      <c r="T111" s="35" t="str">
        <f t="shared" si="52"/>
        <v/>
      </c>
      <c r="U111" s="35" t="str">
        <f t="shared" si="52"/>
        <v/>
      </c>
      <c r="V111" s="35" t="str">
        <f t="shared" si="53"/>
        <v/>
      </c>
      <c r="W111" s="35" t="str">
        <f t="shared" si="53"/>
        <v/>
      </c>
      <c r="X111" s="35" t="str">
        <f t="shared" si="53"/>
        <v/>
      </c>
      <c r="Y111" s="35" t="str">
        <f t="shared" si="53"/>
        <v/>
      </c>
      <c r="Z111" s="35" t="str">
        <f t="shared" si="53"/>
        <v/>
      </c>
      <c r="AA111" s="35" t="str">
        <f t="shared" si="53"/>
        <v>SHELBY</v>
      </c>
      <c r="AB111" s="35" t="str">
        <f t="shared" si="53"/>
        <v/>
      </c>
      <c r="AC111" s="35" t="str">
        <f t="shared" si="53"/>
        <v/>
      </c>
      <c r="AD111" s="35" t="str">
        <f t="shared" si="53"/>
        <v/>
      </c>
      <c r="AE111" s="35" t="str">
        <f t="shared" si="53"/>
        <v/>
      </c>
      <c r="AF111" s="35" t="str">
        <f t="shared" si="54"/>
        <v/>
      </c>
      <c r="AG111" s="35" t="str">
        <f t="shared" si="54"/>
        <v/>
      </c>
      <c r="AH111" s="35" t="str">
        <f t="shared" si="54"/>
        <v/>
      </c>
      <c r="AI111" s="35" t="str">
        <f t="shared" si="54"/>
        <v/>
      </c>
      <c r="AJ111" s="35" t="str">
        <f t="shared" si="54"/>
        <v/>
      </c>
      <c r="AK111" s="35" t="str">
        <f t="shared" si="54"/>
        <v/>
      </c>
      <c r="AL111" s="35" t="str">
        <f t="shared" si="54"/>
        <v/>
      </c>
      <c r="AM111" s="35" t="str">
        <f t="shared" si="54"/>
        <v/>
      </c>
      <c r="AN111" s="35" t="str">
        <f t="shared" si="54"/>
        <v/>
      </c>
      <c r="AO111" s="35" t="str">
        <f t="shared" si="54"/>
        <v/>
      </c>
      <c r="AP111" s="35" t="str">
        <f t="shared" si="55"/>
        <v/>
      </c>
      <c r="AQ111" s="35" t="str">
        <f t="shared" si="55"/>
        <v/>
      </c>
      <c r="AR111" s="35" t="str">
        <f t="shared" si="55"/>
        <v/>
      </c>
      <c r="AS111" s="35" t="str">
        <f t="shared" si="55"/>
        <v>HARRISON</v>
      </c>
      <c r="AT111" s="35" t="str">
        <f t="shared" si="55"/>
        <v/>
      </c>
      <c r="AU111" s="35" t="str">
        <f t="shared" si="55"/>
        <v/>
      </c>
      <c r="AV111" s="35" t="str">
        <f t="shared" si="55"/>
        <v>COVINGTON CITY</v>
      </c>
      <c r="AW111" s="35" t="str">
        <f t="shared" si="55"/>
        <v/>
      </c>
      <c r="AX111" s="35" t="str">
        <f t="shared" si="55"/>
        <v/>
      </c>
      <c r="AY111" s="35" t="str">
        <f t="shared" si="55"/>
        <v/>
      </c>
      <c r="AZ111" s="35" t="str">
        <f t="shared" si="55"/>
        <v/>
      </c>
    </row>
    <row r="112" spans="1:52" x14ac:dyDescent="0.2">
      <c r="A112" s="39">
        <v>103</v>
      </c>
      <c r="B112" s="35" t="str">
        <f t="shared" si="51"/>
        <v/>
      </c>
      <c r="C112" s="35" t="str">
        <f t="shared" si="51"/>
        <v/>
      </c>
      <c r="D112" s="35" t="str">
        <f t="shared" si="51"/>
        <v/>
      </c>
      <c r="E112" s="35" t="str">
        <f t="shared" si="51"/>
        <v/>
      </c>
      <c r="F112" s="35" t="str">
        <f t="shared" si="51"/>
        <v/>
      </c>
      <c r="G112" s="35" t="str">
        <f t="shared" si="51"/>
        <v/>
      </c>
      <c r="H112" s="35" t="str">
        <f t="shared" si="51"/>
        <v/>
      </c>
      <c r="I112" s="35" t="str">
        <f t="shared" si="51"/>
        <v/>
      </c>
      <c r="J112" s="35" t="str">
        <f t="shared" si="51"/>
        <v/>
      </c>
      <c r="K112" s="35" t="str">
        <f t="shared" si="51"/>
        <v/>
      </c>
      <c r="L112" s="35" t="str">
        <f t="shared" si="52"/>
        <v>MONTGOMERY</v>
      </c>
      <c r="M112" s="35" t="str">
        <f t="shared" si="52"/>
        <v/>
      </c>
      <c r="N112" s="35" t="str">
        <f t="shared" si="52"/>
        <v/>
      </c>
      <c r="O112" s="35" t="str">
        <f t="shared" si="52"/>
        <v/>
      </c>
      <c r="P112" s="35" t="str">
        <f t="shared" si="52"/>
        <v/>
      </c>
      <c r="Q112" s="35" t="str">
        <f t="shared" si="52"/>
        <v/>
      </c>
      <c r="R112" s="35" t="str">
        <f t="shared" si="52"/>
        <v>WILSON</v>
      </c>
      <c r="S112" s="35" t="str">
        <f t="shared" si="52"/>
        <v>ROWAN</v>
      </c>
      <c r="T112" s="35" t="str">
        <f t="shared" si="52"/>
        <v/>
      </c>
      <c r="U112" s="35" t="str">
        <f t="shared" si="52"/>
        <v/>
      </c>
      <c r="V112" s="35" t="str">
        <f t="shared" si="53"/>
        <v/>
      </c>
      <c r="W112" s="35" t="str">
        <f t="shared" si="53"/>
        <v/>
      </c>
      <c r="X112" s="35" t="str">
        <f t="shared" si="53"/>
        <v/>
      </c>
      <c r="Y112" s="35" t="str">
        <f t="shared" si="53"/>
        <v/>
      </c>
      <c r="Z112" s="35" t="str">
        <f t="shared" si="53"/>
        <v/>
      </c>
      <c r="AA112" s="35" t="str">
        <f t="shared" si="53"/>
        <v>STODDARD</v>
      </c>
      <c r="AB112" s="35" t="str">
        <f t="shared" si="53"/>
        <v/>
      </c>
      <c r="AC112" s="35" t="str">
        <f t="shared" si="53"/>
        <v/>
      </c>
      <c r="AD112" s="35" t="str">
        <f t="shared" si="53"/>
        <v/>
      </c>
      <c r="AE112" s="35" t="str">
        <f t="shared" si="53"/>
        <v/>
      </c>
      <c r="AF112" s="35" t="str">
        <f t="shared" si="54"/>
        <v/>
      </c>
      <c r="AG112" s="35" t="str">
        <f t="shared" si="54"/>
        <v/>
      </c>
      <c r="AH112" s="35" t="str">
        <f t="shared" si="54"/>
        <v/>
      </c>
      <c r="AI112" s="35" t="str">
        <f t="shared" si="54"/>
        <v/>
      </c>
      <c r="AJ112" s="35" t="str">
        <f t="shared" si="54"/>
        <v/>
      </c>
      <c r="AK112" s="35" t="str">
        <f t="shared" si="54"/>
        <v/>
      </c>
      <c r="AL112" s="35" t="str">
        <f t="shared" si="54"/>
        <v/>
      </c>
      <c r="AM112" s="35" t="str">
        <f t="shared" si="54"/>
        <v/>
      </c>
      <c r="AN112" s="35" t="str">
        <f t="shared" si="54"/>
        <v/>
      </c>
      <c r="AO112" s="35" t="str">
        <f t="shared" si="54"/>
        <v/>
      </c>
      <c r="AP112" s="35" t="str">
        <f t="shared" si="55"/>
        <v/>
      </c>
      <c r="AQ112" s="35" t="str">
        <f t="shared" si="55"/>
        <v/>
      </c>
      <c r="AR112" s="35" t="str">
        <f t="shared" si="55"/>
        <v/>
      </c>
      <c r="AS112" s="35" t="str">
        <f t="shared" si="55"/>
        <v>HARTLEY</v>
      </c>
      <c r="AT112" s="35" t="str">
        <f t="shared" si="55"/>
        <v/>
      </c>
      <c r="AU112" s="35" t="str">
        <f t="shared" si="55"/>
        <v/>
      </c>
      <c r="AV112" s="35" t="str">
        <f t="shared" si="55"/>
        <v>DANVILLE CITY</v>
      </c>
      <c r="AW112" s="35" t="str">
        <f t="shared" si="55"/>
        <v/>
      </c>
      <c r="AX112" s="35" t="str">
        <f t="shared" si="55"/>
        <v/>
      </c>
      <c r="AY112" s="35" t="str">
        <f t="shared" si="55"/>
        <v/>
      </c>
      <c r="AZ112" s="35" t="str">
        <f t="shared" si="55"/>
        <v/>
      </c>
    </row>
    <row r="113" spans="1:52" x14ac:dyDescent="0.2">
      <c r="A113" s="39">
        <v>104</v>
      </c>
      <c r="B113" s="35" t="str">
        <f t="shared" si="51"/>
        <v/>
      </c>
      <c r="C113" s="35" t="str">
        <f t="shared" si="51"/>
        <v/>
      </c>
      <c r="D113" s="35" t="str">
        <f t="shared" si="51"/>
        <v/>
      </c>
      <c r="E113" s="35" t="str">
        <f t="shared" si="51"/>
        <v/>
      </c>
      <c r="F113" s="35" t="str">
        <f t="shared" si="51"/>
        <v/>
      </c>
      <c r="G113" s="35" t="str">
        <f t="shared" si="51"/>
        <v/>
      </c>
      <c r="H113" s="35" t="str">
        <f t="shared" si="51"/>
        <v/>
      </c>
      <c r="I113" s="35" t="str">
        <f t="shared" si="51"/>
        <v/>
      </c>
      <c r="J113" s="35" t="str">
        <f t="shared" si="51"/>
        <v/>
      </c>
      <c r="K113" s="35" t="str">
        <f t="shared" si="51"/>
        <v/>
      </c>
      <c r="L113" s="35" t="str">
        <f t="shared" si="52"/>
        <v>MORGAN</v>
      </c>
      <c r="M113" s="35" t="str">
        <f t="shared" si="52"/>
        <v/>
      </c>
      <c r="N113" s="35" t="str">
        <f t="shared" si="52"/>
        <v/>
      </c>
      <c r="O113" s="35" t="str">
        <f t="shared" si="52"/>
        <v/>
      </c>
      <c r="P113" s="35" t="str">
        <f t="shared" si="52"/>
        <v/>
      </c>
      <c r="Q113" s="35" t="str">
        <f t="shared" si="52"/>
        <v/>
      </c>
      <c r="R113" s="35" t="str">
        <f t="shared" si="52"/>
        <v>WOODSON</v>
      </c>
      <c r="S113" s="35" t="str">
        <f t="shared" si="52"/>
        <v>RUSSELL</v>
      </c>
      <c r="T113" s="35" t="str">
        <f t="shared" si="52"/>
        <v/>
      </c>
      <c r="U113" s="35" t="str">
        <f t="shared" si="52"/>
        <v/>
      </c>
      <c r="V113" s="35" t="str">
        <f t="shared" si="53"/>
        <v/>
      </c>
      <c r="W113" s="35" t="str">
        <f t="shared" si="53"/>
        <v/>
      </c>
      <c r="X113" s="35" t="str">
        <f t="shared" si="53"/>
        <v/>
      </c>
      <c r="Y113" s="35" t="str">
        <f t="shared" si="53"/>
        <v/>
      </c>
      <c r="Z113" s="35" t="str">
        <f t="shared" si="53"/>
        <v/>
      </c>
      <c r="AA113" s="35" t="str">
        <f t="shared" si="53"/>
        <v>STONE</v>
      </c>
      <c r="AB113" s="35" t="str">
        <f t="shared" si="53"/>
        <v/>
      </c>
      <c r="AC113" s="35" t="str">
        <f t="shared" si="53"/>
        <v/>
      </c>
      <c r="AD113" s="35" t="str">
        <f t="shared" si="53"/>
        <v/>
      </c>
      <c r="AE113" s="35" t="str">
        <f t="shared" si="53"/>
        <v/>
      </c>
      <c r="AF113" s="35" t="str">
        <f t="shared" si="54"/>
        <v/>
      </c>
      <c r="AG113" s="35" t="str">
        <f t="shared" si="54"/>
        <v/>
      </c>
      <c r="AH113" s="35" t="str">
        <f t="shared" si="54"/>
        <v/>
      </c>
      <c r="AI113" s="35" t="str">
        <f t="shared" si="54"/>
        <v/>
      </c>
      <c r="AJ113" s="35" t="str">
        <f t="shared" si="54"/>
        <v/>
      </c>
      <c r="AK113" s="35" t="str">
        <f t="shared" si="54"/>
        <v/>
      </c>
      <c r="AL113" s="35" t="str">
        <f t="shared" si="54"/>
        <v/>
      </c>
      <c r="AM113" s="35" t="str">
        <f t="shared" si="54"/>
        <v/>
      </c>
      <c r="AN113" s="35" t="str">
        <f t="shared" si="54"/>
        <v/>
      </c>
      <c r="AO113" s="35" t="str">
        <f t="shared" si="54"/>
        <v/>
      </c>
      <c r="AP113" s="35" t="str">
        <f t="shared" si="55"/>
        <v/>
      </c>
      <c r="AQ113" s="35" t="str">
        <f t="shared" si="55"/>
        <v/>
      </c>
      <c r="AR113" s="35" t="str">
        <f t="shared" si="55"/>
        <v/>
      </c>
      <c r="AS113" s="35" t="str">
        <f t="shared" si="55"/>
        <v>HASKELL</v>
      </c>
      <c r="AT113" s="35" t="str">
        <f t="shared" si="55"/>
        <v/>
      </c>
      <c r="AU113" s="35" t="str">
        <f t="shared" si="55"/>
        <v/>
      </c>
      <c r="AV113" s="35" t="str">
        <f t="shared" si="55"/>
        <v>EMPORIA CITY</v>
      </c>
      <c r="AW113" s="35" t="str">
        <f t="shared" si="55"/>
        <v/>
      </c>
      <c r="AX113" s="35" t="str">
        <f t="shared" si="55"/>
        <v/>
      </c>
      <c r="AY113" s="35" t="str">
        <f t="shared" si="55"/>
        <v/>
      </c>
      <c r="AZ113" s="35" t="str">
        <f t="shared" si="55"/>
        <v/>
      </c>
    </row>
    <row r="114" spans="1:52" x14ac:dyDescent="0.2">
      <c r="A114" s="39">
        <v>105</v>
      </c>
      <c r="B114" s="35" t="str">
        <f t="shared" si="51"/>
        <v/>
      </c>
      <c r="C114" s="35" t="str">
        <f t="shared" si="51"/>
        <v/>
      </c>
      <c r="D114" s="35" t="str">
        <f t="shared" si="51"/>
        <v/>
      </c>
      <c r="E114" s="35" t="str">
        <f t="shared" si="51"/>
        <v/>
      </c>
      <c r="F114" s="35" t="str">
        <f t="shared" si="51"/>
        <v/>
      </c>
      <c r="G114" s="35" t="str">
        <f t="shared" si="51"/>
        <v/>
      </c>
      <c r="H114" s="35" t="str">
        <f t="shared" si="51"/>
        <v/>
      </c>
      <c r="I114" s="35" t="str">
        <f t="shared" si="51"/>
        <v/>
      </c>
      <c r="J114" s="35" t="str">
        <f t="shared" si="51"/>
        <v/>
      </c>
      <c r="K114" s="35" t="str">
        <f t="shared" si="51"/>
        <v/>
      </c>
      <c r="L114" s="35" t="str">
        <f t="shared" si="52"/>
        <v>MURRAY</v>
      </c>
      <c r="M114" s="35" t="str">
        <f t="shared" si="52"/>
        <v/>
      </c>
      <c r="N114" s="35" t="str">
        <f t="shared" si="52"/>
        <v/>
      </c>
      <c r="O114" s="35" t="str">
        <f t="shared" si="52"/>
        <v/>
      </c>
      <c r="P114" s="35" t="str">
        <f t="shared" si="52"/>
        <v/>
      </c>
      <c r="Q114" s="35" t="str">
        <f t="shared" si="52"/>
        <v/>
      </c>
      <c r="R114" s="35" t="str">
        <f t="shared" si="52"/>
        <v>WYANDOTTE</v>
      </c>
      <c r="S114" s="35" t="str">
        <f t="shared" si="52"/>
        <v>SCOTT</v>
      </c>
      <c r="T114" s="35" t="str">
        <f t="shared" si="52"/>
        <v/>
      </c>
      <c r="U114" s="35" t="str">
        <f t="shared" si="52"/>
        <v/>
      </c>
      <c r="V114" s="35" t="str">
        <f t="shared" si="53"/>
        <v/>
      </c>
      <c r="W114" s="35" t="str">
        <f t="shared" si="53"/>
        <v/>
      </c>
      <c r="X114" s="35" t="str">
        <f t="shared" si="53"/>
        <v/>
      </c>
      <c r="Y114" s="35" t="str">
        <f t="shared" si="53"/>
        <v/>
      </c>
      <c r="Z114" s="35" t="str">
        <f t="shared" si="53"/>
        <v/>
      </c>
      <c r="AA114" s="35" t="str">
        <f t="shared" si="53"/>
        <v>SULLIVAN</v>
      </c>
      <c r="AB114" s="35" t="str">
        <f t="shared" si="53"/>
        <v/>
      </c>
      <c r="AC114" s="35" t="str">
        <f t="shared" si="53"/>
        <v/>
      </c>
      <c r="AD114" s="35" t="str">
        <f t="shared" si="53"/>
        <v/>
      </c>
      <c r="AE114" s="35" t="str">
        <f t="shared" si="53"/>
        <v/>
      </c>
      <c r="AF114" s="35" t="str">
        <f t="shared" si="54"/>
        <v/>
      </c>
      <c r="AG114" s="35" t="str">
        <f t="shared" si="54"/>
        <v/>
      </c>
      <c r="AH114" s="35" t="str">
        <f t="shared" si="54"/>
        <v/>
      </c>
      <c r="AI114" s="35" t="str">
        <f t="shared" si="54"/>
        <v/>
      </c>
      <c r="AJ114" s="35" t="str">
        <f t="shared" si="54"/>
        <v/>
      </c>
      <c r="AK114" s="35" t="str">
        <f t="shared" si="54"/>
        <v/>
      </c>
      <c r="AL114" s="35" t="str">
        <f t="shared" si="54"/>
        <v/>
      </c>
      <c r="AM114" s="35" t="str">
        <f t="shared" si="54"/>
        <v/>
      </c>
      <c r="AN114" s="35" t="str">
        <f t="shared" si="54"/>
        <v/>
      </c>
      <c r="AO114" s="35" t="str">
        <f t="shared" si="54"/>
        <v/>
      </c>
      <c r="AP114" s="35" t="str">
        <f t="shared" si="55"/>
        <v/>
      </c>
      <c r="AQ114" s="35" t="str">
        <f t="shared" si="55"/>
        <v/>
      </c>
      <c r="AR114" s="35" t="str">
        <f t="shared" si="55"/>
        <v/>
      </c>
      <c r="AS114" s="35" t="str">
        <f t="shared" si="55"/>
        <v>HAYS</v>
      </c>
      <c r="AT114" s="35" t="str">
        <f t="shared" si="55"/>
        <v/>
      </c>
      <c r="AU114" s="35" t="str">
        <f t="shared" si="55"/>
        <v/>
      </c>
      <c r="AV114" s="35" t="str">
        <f t="shared" si="55"/>
        <v>FAIRFAX CITY</v>
      </c>
      <c r="AW114" s="35" t="str">
        <f t="shared" si="55"/>
        <v/>
      </c>
      <c r="AX114" s="35" t="str">
        <f t="shared" si="55"/>
        <v/>
      </c>
      <c r="AY114" s="35" t="str">
        <f t="shared" si="55"/>
        <v/>
      </c>
      <c r="AZ114" s="35" t="str">
        <f t="shared" si="55"/>
        <v/>
      </c>
    </row>
    <row r="115" spans="1:52" x14ac:dyDescent="0.2">
      <c r="A115" s="39">
        <v>106</v>
      </c>
      <c r="B115" s="35" t="str">
        <f t="shared" si="51"/>
        <v/>
      </c>
      <c r="C115" s="35" t="str">
        <f t="shared" si="51"/>
        <v/>
      </c>
      <c r="D115" s="35" t="str">
        <f t="shared" si="51"/>
        <v/>
      </c>
      <c r="E115" s="35" t="str">
        <f t="shared" si="51"/>
        <v/>
      </c>
      <c r="F115" s="35" t="str">
        <f t="shared" si="51"/>
        <v/>
      </c>
      <c r="G115" s="35" t="str">
        <f t="shared" si="51"/>
        <v/>
      </c>
      <c r="H115" s="35" t="str">
        <f t="shared" si="51"/>
        <v/>
      </c>
      <c r="I115" s="35" t="str">
        <f t="shared" si="51"/>
        <v/>
      </c>
      <c r="J115" s="35" t="str">
        <f t="shared" si="51"/>
        <v/>
      </c>
      <c r="K115" s="35" t="str">
        <f t="shared" si="51"/>
        <v/>
      </c>
      <c r="L115" s="35" t="str">
        <f t="shared" si="52"/>
        <v>MUSCOGEE</v>
      </c>
      <c r="M115" s="35" t="str">
        <f t="shared" si="52"/>
        <v/>
      </c>
      <c r="N115" s="35" t="str">
        <f t="shared" si="52"/>
        <v/>
      </c>
      <c r="O115" s="35" t="str">
        <f t="shared" si="52"/>
        <v/>
      </c>
      <c r="P115" s="35" t="str">
        <f t="shared" si="52"/>
        <v/>
      </c>
      <c r="Q115" s="35" t="str">
        <f t="shared" si="52"/>
        <v/>
      </c>
      <c r="R115" s="35" t="str">
        <f t="shared" si="52"/>
        <v/>
      </c>
      <c r="S115" s="35" t="str">
        <f t="shared" si="52"/>
        <v>SHELBY</v>
      </c>
      <c r="T115" s="35" t="str">
        <f t="shared" si="52"/>
        <v/>
      </c>
      <c r="U115" s="35" t="str">
        <f t="shared" si="52"/>
        <v/>
      </c>
      <c r="V115" s="35" t="str">
        <f t="shared" si="53"/>
        <v/>
      </c>
      <c r="W115" s="35" t="str">
        <f t="shared" si="53"/>
        <v/>
      </c>
      <c r="X115" s="35" t="str">
        <f t="shared" si="53"/>
        <v/>
      </c>
      <c r="Y115" s="35" t="str">
        <f t="shared" si="53"/>
        <v/>
      </c>
      <c r="Z115" s="35" t="str">
        <f t="shared" si="53"/>
        <v/>
      </c>
      <c r="AA115" s="35" t="str">
        <f t="shared" si="53"/>
        <v>TANEY</v>
      </c>
      <c r="AB115" s="35" t="str">
        <f t="shared" si="53"/>
        <v/>
      </c>
      <c r="AC115" s="35" t="str">
        <f t="shared" si="53"/>
        <v/>
      </c>
      <c r="AD115" s="35" t="str">
        <f t="shared" si="53"/>
        <v/>
      </c>
      <c r="AE115" s="35" t="str">
        <f t="shared" si="53"/>
        <v/>
      </c>
      <c r="AF115" s="35" t="str">
        <f t="shared" si="54"/>
        <v/>
      </c>
      <c r="AG115" s="35" t="str">
        <f t="shared" si="54"/>
        <v/>
      </c>
      <c r="AH115" s="35" t="str">
        <f t="shared" si="54"/>
        <v/>
      </c>
      <c r="AI115" s="35" t="str">
        <f t="shared" si="54"/>
        <v/>
      </c>
      <c r="AJ115" s="35" t="str">
        <f t="shared" si="54"/>
        <v/>
      </c>
      <c r="AK115" s="35" t="str">
        <f t="shared" si="54"/>
        <v/>
      </c>
      <c r="AL115" s="35" t="str">
        <f t="shared" si="54"/>
        <v/>
      </c>
      <c r="AM115" s="35" t="str">
        <f t="shared" si="54"/>
        <v/>
      </c>
      <c r="AN115" s="35" t="str">
        <f t="shared" si="54"/>
        <v/>
      </c>
      <c r="AO115" s="35" t="str">
        <f t="shared" si="54"/>
        <v/>
      </c>
      <c r="AP115" s="35" t="str">
        <f t="shared" si="55"/>
        <v/>
      </c>
      <c r="AQ115" s="35" t="str">
        <f t="shared" si="55"/>
        <v/>
      </c>
      <c r="AR115" s="35" t="str">
        <f t="shared" si="55"/>
        <v/>
      </c>
      <c r="AS115" s="35" t="str">
        <f t="shared" si="55"/>
        <v>HEMPHILL</v>
      </c>
      <c r="AT115" s="35" t="str">
        <f t="shared" si="55"/>
        <v/>
      </c>
      <c r="AU115" s="35" t="str">
        <f t="shared" si="55"/>
        <v/>
      </c>
      <c r="AV115" s="35" t="str">
        <f t="shared" si="55"/>
        <v>FALLS CHURCH CITY</v>
      </c>
      <c r="AW115" s="35" t="str">
        <f t="shared" si="55"/>
        <v/>
      </c>
      <c r="AX115" s="35" t="str">
        <f t="shared" si="55"/>
        <v/>
      </c>
      <c r="AY115" s="35" t="str">
        <f t="shared" si="55"/>
        <v/>
      </c>
      <c r="AZ115" s="35" t="str">
        <f t="shared" si="55"/>
        <v/>
      </c>
    </row>
    <row r="116" spans="1:52" x14ac:dyDescent="0.2">
      <c r="A116" s="39">
        <v>107</v>
      </c>
      <c r="B116" s="35" t="str">
        <f t="shared" si="51"/>
        <v/>
      </c>
      <c r="C116" s="35" t="str">
        <f t="shared" si="51"/>
        <v/>
      </c>
      <c r="D116" s="35" t="str">
        <f t="shared" si="51"/>
        <v/>
      </c>
      <c r="E116" s="35" t="str">
        <f t="shared" si="51"/>
        <v/>
      </c>
      <c r="F116" s="35" t="str">
        <f t="shared" si="51"/>
        <v/>
      </c>
      <c r="G116" s="35" t="str">
        <f t="shared" si="51"/>
        <v/>
      </c>
      <c r="H116" s="35" t="str">
        <f t="shared" si="51"/>
        <v/>
      </c>
      <c r="I116" s="35" t="str">
        <f t="shared" si="51"/>
        <v/>
      </c>
      <c r="J116" s="35" t="str">
        <f t="shared" si="51"/>
        <v/>
      </c>
      <c r="K116" s="35" t="str">
        <f t="shared" si="51"/>
        <v/>
      </c>
      <c r="L116" s="35" t="str">
        <f t="shared" si="52"/>
        <v>NEWTON</v>
      </c>
      <c r="M116" s="35" t="str">
        <f t="shared" si="52"/>
        <v/>
      </c>
      <c r="N116" s="35" t="str">
        <f t="shared" si="52"/>
        <v/>
      </c>
      <c r="O116" s="35" t="str">
        <f t="shared" si="52"/>
        <v/>
      </c>
      <c r="P116" s="35" t="str">
        <f t="shared" si="52"/>
        <v/>
      </c>
      <c r="Q116" s="35" t="str">
        <f t="shared" si="52"/>
        <v/>
      </c>
      <c r="R116" s="35" t="str">
        <f t="shared" si="52"/>
        <v/>
      </c>
      <c r="S116" s="35" t="str">
        <f t="shared" si="52"/>
        <v>SIMPSON</v>
      </c>
      <c r="T116" s="35" t="str">
        <f t="shared" si="52"/>
        <v/>
      </c>
      <c r="U116" s="35" t="str">
        <f t="shared" si="52"/>
        <v/>
      </c>
      <c r="V116" s="35" t="str">
        <f t="shared" si="53"/>
        <v/>
      </c>
      <c r="W116" s="35" t="str">
        <f t="shared" si="53"/>
        <v/>
      </c>
      <c r="X116" s="35" t="str">
        <f t="shared" si="53"/>
        <v/>
      </c>
      <c r="Y116" s="35" t="str">
        <f t="shared" si="53"/>
        <v/>
      </c>
      <c r="Z116" s="35" t="str">
        <f t="shared" si="53"/>
        <v/>
      </c>
      <c r="AA116" s="35" t="str">
        <f t="shared" si="53"/>
        <v>TEXAS</v>
      </c>
      <c r="AB116" s="35" t="str">
        <f t="shared" si="53"/>
        <v/>
      </c>
      <c r="AC116" s="35" t="str">
        <f t="shared" si="53"/>
        <v/>
      </c>
      <c r="AD116" s="35" t="str">
        <f t="shared" si="53"/>
        <v/>
      </c>
      <c r="AE116" s="35" t="str">
        <f t="shared" si="53"/>
        <v/>
      </c>
      <c r="AF116" s="35" t="str">
        <f t="shared" si="54"/>
        <v/>
      </c>
      <c r="AG116" s="35" t="str">
        <f t="shared" si="54"/>
        <v/>
      </c>
      <c r="AH116" s="35" t="str">
        <f t="shared" si="54"/>
        <v/>
      </c>
      <c r="AI116" s="35" t="str">
        <f t="shared" si="54"/>
        <v/>
      </c>
      <c r="AJ116" s="35" t="str">
        <f t="shared" si="54"/>
        <v/>
      </c>
      <c r="AK116" s="35" t="str">
        <f t="shared" si="54"/>
        <v/>
      </c>
      <c r="AL116" s="35" t="str">
        <f t="shared" si="54"/>
        <v/>
      </c>
      <c r="AM116" s="35" t="str">
        <f t="shared" si="54"/>
        <v/>
      </c>
      <c r="AN116" s="35" t="str">
        <f t="shared" si="54"/>
        <v/>
      </c>
      <c r="AO116" s="35" t="str">
        <f t="shared" si="54"/>
        <v/>
      </c>
      <c r="AP116" s="35" t="str">
        <f t="shared" si="55"/>
        <v/>
      </c>
      <c r="AQ116" s="35" t="str">
        <f t="shared" si="55"/>
        <v/>
      </c>
      <c r="AR116" s="35" t="str">
        <f t="shared" si="55"/>
        <v/>
      </c>
      <c r="AS116" s="35" t="str">
        <f t="shared" si="55"/>
        <v>HENDERSON</v>
      </c>
      <c r="AT116" s="35" t="str">
        <f t="shared" si="55"/>
        <v/>
      </c>
      <c r="AU116" s="35" t="str">
        <f t="shared" si="55"/>
        <v/>
      </c>
      <c r="AV116" s="35" t="str">
        <f t="shared" si="55"/>
        <v>FRANKLIN CITY</v>
      </c>
      <c r="AW116" s="35" t="str">
        <f t="shared" si="55"/>
        <v/>
      </c>
      <c r="AX116" s="35" t="str">
        <f t="shared" si="55"/>
        <v/>
      </c>
      <c r="AY116" s="35" t="str">
        <f t="shared" si="55"/>
        <v/>
      </c>
      <c r="AZ116" s="35" t="str">
        <f t="shared" si="55"/>
        <v/>
      </c>
    </row>
    <row r="117" spans="1:52" x14ac:dyDescent="0.2">
      <c r="A117" s="39">
        <v>108</v>
      </c>
      <c r="B117" s="35" t="str">
        <f t="shared" si="51"/>
        <v/>
      </c>
      <c r="C117" s="35" t="str">
        <f t="shared" si="51"/>
        <v/>
      </c>
      <c r="D117" s="35" t="str">
        <f t="shared" si="51"/>
        <v/>
      </c>
      <c r="E117" s="35" t="str">
        <f t="shared" si="51"/>
        <v/>
      </c>
      <c r="F117" s="35" t="str">
        <f t="shared" si="51"/>
        <v/>
      </c>
      <c r="G117" s="35" t="str">
        <f t="shared" si="51"/>
        <v/>
      </c>
      <c r="H117" s="35" t="str">
        <f t="shared" si="51"/>
        <v/>
      </c>
      <c r="I117" s="35" t="str">
        <f t="shared" si="51"/>
        <v/>
      </c>
      <c r="J117" s="35" t="str">
        <f t="shared" si="51"/>
        <v/>
      </c>
      <c r="K117" s="35" t="str">
        <f t="shared" si="51"/>
        <v/>
      </c>
      <c r="L117" s="35" t="str">
        <f t="shared" si="52"/>
        <v>OCONEE</v>
      </c>
      <c r="M117" s="35" t="str">
        <f t="shared" si="52"/>
        <v/>
      </c>
      <c r="N117" s="35" t="str">
        <f t="shared" si="52"/>
        <v/>
      </c>
      <c r="O117" s="35" t="str">
        <f t="shared" si="52"/>
        <v/>
      </c>
      <c r="P117" s="35" t="str">
        <f t="shared" si="52"/>
        <v/>
      </c>
      <c r="Q117" s="35" t="str">
        <f t="shared" si="52"/>
        <v/>
      </c>
      <c r="R117" s="35" t="str">
        <f t="shared" si="52"/>
        <v/>
      </c>
      <c r="S117" s="35" t="str">
        <f t="shared" si="52"/>
        <v>SPENCER</v>
      </c>
      <c r="T117" s="35" t="str">
        <f t="shared" si="52"/>
        <v/>
      </c>
      <c r="U117" s="35" t="str">
        <f t="shared" si="52"/>
        <v/>
      </c>
      <c r="V117" s="35" t="str">
        <f t="shared" si="53"/>
        <v/>
      </c>
      <c r="W117" s="35" t="str">
        <f t="shared" si="53"/>
        <v/>
      </c>
      <c r="X117" s="35" t="str">
        <f t="shared" si="53"/>
        <v/>
      </c>
      <c r="Y117" s="35" t="str">
        <f t="shared" si="53"/>
        <v/>
      </c>
      <c r="Z117" s="35" t="str">
        <f t="shared" si="53"/>
        <v/>
      </c>
      <c r="AA117" s="35" t="str">
        <f t="shared" si="53"/>
        <v>VERNON</v>
      </c>
      <c r="AB117" s="35" t="str">
        <f t="shared" si="53"/>
        <v/>
      </c>
      <c r="AC117" s="35" t="str">
        <f t="shared" si="53"/>
        <v/>
      </c>
      <c r="AD117" s="35" t="str">
        <f t="shared" si="53"/>
        <v/>
      </c>
      <c r="AE117" s="35" t="str">
        <f t="shared" si="53"/>
        <v/>
      </c>
      <c r="AF117" s="35" t="str">
        <f t="shared" si="54"/>
        <v/>
      </c>
      <c r="AG117" s="35" t="str">
        <f t="shared" si="54"/>
        <v/>
      </c>
      <c r="AH117" s="35" t="str">
        <f t="shared" si="54"/>
        <v/>
      </c>
      <c r="AI117" s="35" t="str">
        <f t="shared" si="54"/>
        <v/>
      </c>
      <c r="AJ117" s="35" t="str">
        <f t="shared" si="54"/>
        <v/>
      </c>
      <c r="AK117" s="35" t="str">
        <f t="shared" si="54"/>
        <v/>
      </c>
      <c r="AL117" s="35" t="str">
        <f t="shared" si="54"/>
        <v/>
      </c>
      <c r="AM117" s="35" t="str">
        <f t="shared" si="54"/>
        <v/>
      </c>
      <c r="AN117" s="35" t="str">
        <f t="shared" si="54"/>
        <v/>
      </c>
      <c r="AO117" s="35" t="str">
        <f t="shared" si="54"/>
        <v/>
      </c>
      <c r="AP117" s="35" t="str">
        <f t="shared" si="55"/>
        <v/>
      </c>
      <c r="AQ117" s="35" t="str">
        <f t="shared" si="55"/>
        <v/>
      </c>
      <c r="AR117" s="35" t="str">
        <f t="shared" si="55"/>
        <v/>
      </c>
      <c r="AS117" s="35" t="str">
        <f t="shared" si="55"/>
        <v>HIDALGO</v>
      </c>
      <c r="AT117" s="35" t="str">
        <f t="shared" si="55"/>
        <v/>
      </c>
      <c r="AU117" s="35" t="str">
        <f t="shared" si="55"/>
        <v/>
      </c>
      <c r="AV117" s="35" t="str">
        <f t="shared" si="55"/>
        <v>FREDERICKSBURG CITY</v>
      </c>
      <c r="AW117" s="35" t="str">
        <f t="shared" si="55"/>
        <v/>
      </c>
      <c r="AX117" s="35" t="str">
        <f t="shared" si="55"/>
        <v/>
      </c>
      <c r="AY117" s="35" t="str">
        <f t="shared" si="55"/>
        <v/>
      </c>
      <c r="AZ117" s="35" t="str">
        <f t="shared" si="55"/>
        <v/>
      </c>
    </row>
    <row r="118" spans="1:52" x14ac:dyDescent="0.2">
      <c r="A118" s="39">
        <v>109</v>
      </c>
      <c r="B118" s="35" t="str">
        <f t="shared" si="51"/>
        <v/>
      </c>
      <c r="C118" s="35" t="str">
        <f t="shared" si="51"/>
        <v/>
      </c>
      <c r="D118" s="35" t="str">
        <f t="shared" si="51"/>
        <v/>
      </c>
      <c r="E118" s="35" t="str">
        <f t="shared" si="51"/>
        <v/>
      </c>
      <c r="F118" s="35" t="str">
        <f t="shared" si="51"/>
        <v/>
      </c>
      <c r="G118" s="35" t="str">
        <f t="shared" si="51"/>
        <v/>
      </c>
      <c r="H118" s="35" t="str">
        <f t="shared" si="51"/>
        <v/>
      </c>
      <c r="I118" s="35" t="str">
        <f t="shared" si="51"/>
        <v/>
      </c>
      <c r="J118" s="35" t="str">
        <f t="shared" si="51"/>
        <v/>
      </c>
      <c r="K118" s="35" t="str">
        <f t="shared" si="51"/>
        <v/>
      </c>
      <c r="L118" s="35" t="str">
        <f t="shared" si="52"/>
        <v>OGLETHORPE</v>
      </c>
      <c r="M118" s="35" t="str">
        <f t="shared" si="52"/>
        <v/>
      </c>
      <c r="N118" s="35" t="str">
        <f t="shared" si="52"/>
        <v/>
      </c>
      <c r="O118" s="35" t="str">
        <f t="shared" si="52"/>
        <v/>
      </c>
      <c r="P118" s="35" t="str">
        <f t="shared" si="52"/>
        <v/>
      </c>
      <c r="Q118" s="35" t="str">
        <f t="shared" si="52"/>
        <v/>
      </c>
      <c r="R118" s="35" t="str">
        <f t="shared" si="52"/>
        <v/>
      </c>
      <c r="S118" s="35" t="str">
        <f t="shared" si="52"/>
        <v>TAYLOR</v>
      </c>
      <c r="T118" s="35" t="str">
        <f t="shared" si="52"/>
        <v/>
      </c>
      <c r="U118" s="35" t="str">
        <f t="shared" si="52"/>
        <v/>
      </c>
      <c r="V118" s="35" t="str">
        <f t="shared" si="53"/>
        <v/>
      </c>
      <c r="W118" s="35" t="str">
        <f t="shared" si="53"/>
        <v/>
      </c>
      <c r="X118" s="35" t="str">
        <f t="shared" si="53"/>
        <v/>
      </c>
      <c r="Y118" s="35" t="str">
        <f t="shared" si="53"/>
        <v/>
      </c>
      <c r="Z118" s="35" t="str">
        <f t="shared" si="53"/>
        <v/>
      </c>
      <c r="AA118" s="35" t="str">
        <f t="shared" si="53"/>
        <v>WARREN</v>
      </c>
      <c r="AB118" s="35" t="str">
        <f t="shared" si="53"/>
        <v/>
      </c>
      <c r="AC118" s="35" t="str">
        <f t="shared" si="53"/>
        <v/>
      </c>
      <c r="AD118" s="35" t="str">
        <f t="shared" si="53"/>
        <v/>
      </c>
      <c r="AE118" s="35" t="str">
        <f t="shared" si="53"/>
        <v/>
      </c>
      <c r="AF118" s="35" t="str">
        <f t="shared" si="54"/>
        <v/>
      </c>
      <c r="AG118" s="35" t="str">
        <f t="shared" si="54"/>
        <v/>
      </c>
      <c r="AH118" s="35" t="str">
        <f t="shared" si="54"/>
        <v/>
      </c>
      <c r="AI118" s="35" t="str">
        <f t="shared" si="54"/>
        <v/>
      </c>
      <c r="AJ118" s="35" t="str">
        <f t="shared" si="54"/>
        <v/>
      </c>
      <c r="AK118" s="35" t="str">
        <f t="shared" si="54"/>
        <v/>
      </c>
      <c r="AL118" s="35" t="str">
        <f t="shared" si="54"/>
        <v/>
      </c>
      <c r="AM118" s="35" t="str">
        <f t="shared" si="54"/>
        <v/>
      </c>
      <c r="AN118" s="35" t="str">
        <f t="shared" si="54"/>
        <v/>
      </c>
      <c r="AO118" s="35" t="str">
        <f t="shared" si="54"/>
        <v/>
      </c>
      <c r="AP118" s="35" t="str">
        <f t="shared" si="55"/>
        <v/>
      </c>
      <c r="AQ118" s="35" t="str">
        <f t="shared" si="55"/>
        <v/>
      </c>
      <c r="AR118" s="35" t="str">
        <f t="shared" si="55"/>
        <v/>
      </c>
      <c r="AS118" s="35" t="str">
        <f t="shared" si="55"/>
        <v>HILL</v>
      </c>
      <c r="AT118" s="35" t="str">
        <f t="shared" si="55"/>
        <v/>
      </c>
      <c r="AU118" s="35" t="str">
        <f t="shared" si="55"/>
        <v/>
      </c>
      <c r="AV118" s="35" t="str">
        <f t="shared" si="55"/>
        <v>GALAX CITY</v>
      </c>
      <c r="AW118" s="35" t="str">
        <f t="shared" si="55"/>
        <v/>
      </c>
      <c r="AX118" s="35" t="str">
        <f t="shared" si="55"/>
        <v/>
      </c>
      <c r="AY118" s="35" t="str">
        <f t="shared" si="55"/>
        <v/>
      </c>
      <c r="AZ118" s="35" t="str">
        <f t="shared" si="55"/>
        <v/>
      </c>
    </row>
    <row r="119" spans="1:52" x14ac:dyDescent="0.2">
      <c r="A119" s="39">
        <v>110</v>
      </c>
      <c r="B119" s="35" t="str">
        <f t="shared" si="51"/>
        <v/>
      </c>
      <c r="C119" s="35" t="str">
        <f t="shared" si="51"/>
        <v/>
      </c>
      <c r="D119" s="35" t="str">
        <f t="shared" si="51"/>
        <v/>
      </c>
      <c r="E119" s="35" t="str">
        <f t="shared" si="51"/>
        <v/>
      </c>
      <c r="F119" s="35" t="str">
        <f t="shared" si="51"/>
        <v/>
      </c>
      <c r="G119" s="35" t="str">
        <f t="shared" si="51"/>
        <v/>
      </c>
      <c r="H119" s="35" t="str">
        <f t="shared" si="51"/>
        <v/>
      </c>
      <c r="I119" s="35" t="str">
        <f t="shared" si="51"/>
        <v/>
      </c>
      <c r="J119" s="35" t="str">
        <f t="shared" si="51"/>
        <v/>
      </c>
      <c r="K119" s="35" t="str">
        <f t="shared" si="51"/>
        <v/>
      </c>
      <c r="L119" s="35" t="str">
        <f t="shared" si="52"/>
        <v>PAULDING</v>
      </c>
      <c r="M119" s="35" t="str">
        <f t="shared" si="52"/>
        <v/>
      </c>
      <c r="N119" s="35" t="str">
        <f t="shared" si="52"/>
        <v/>
      </c>
      <c r="O119" s="35" t="str">
        <f t="shared" si="52"/>
        <v/>
      </c>
      <c r="P119" s="35" t="str">
        <f t="shared" si="52"/>
        <v/>
      </c>
      <c r="Q119" s="35" t="str">
        <f t="shared" si="52"/>
        <v/>
      </c>
      <c r="R119" s="35" t="str">
        <f t="shared" si="52"/>
        <v/>
      </c>
      <c r="S119" s="35" t="str">
        <f t="shared" si="52"/>
        <v>TODD</v>
      </c>
      <c r="T119" s="35" t="str">
        <f t="shared" si="52"/>
        <v/>
      </c>
      <c r="U119" s="35" t="str">
        <f t="shared" si="52"/>
        <v/>
      </c>
      <c r="V119" s="35" t="str">
        <f t="shared" si="53"/>
        <v/>
      </c>
      <c r="W119" s="35" t="str">
        <f t="shared" si="53"/>
        <v/>
      </c>
      <c r="X119" s="35" t="str">
        <f t="shared" si="53"/>
        <v/>
      </c>
      <c r="Y119" s="35" t="str">
        <f t="shared" si="53"/>
        <v/>
      </c>
      <c r="Z119" s="35" t="str">
        <f t="shared" si="53"/>
        <v/>
      </c>
      <c r="AA119" s="35" t="str">
        <f t="shared" si="53"/>
        <v>WASHINGTON</v>
      </c>
      <c r="AB119" s="35" t="str">
        <f t="shared" si="53"/>
        <v/>
      </c>
      <c r="AC119" s="35" t="str">
        <f t="shared" si="53"/>
        <v/>
      </c>
      <c r="AD119" s="35" t="str">
        <f t="shared" si="53"/>
        <v/>
      </c>
      <c r="AE119" s="35" t="str">
        <f t="shared" si="53"/>
        <v/>
      </c>
      <c r="AF119" s="35" t="str">
        <f t="shared" si="54"/>
        <v/>
      </c>
      <c r="AG119" s="35" t="str">
        <f t="shared" si="54"/>
        <v/>
      </c>
      <c r="AH119" s="35" t="str">
        <f t="shared" si="54"/>
        <v/>
      </c>
      <c r="AI119" s="35" t="str">
        <f t="shared" si="54"/>
        <v/>
      </c>
      <c r="AJ119" s="35" t="str">
        <f t="shared" si="54"/>
        <v/>
      </c>
      <c r="AK119" s="35" t="str">
        <f t="shared" si="54"/>
        <v/>
      </c>
      <c r="AL119" s="35" t="str">
        <f t="shared" si="54"/>
        <v/>
      </c>
      <c r="AM119" s="35" t="str">
        <f t="shared" si="54"/>
        <v/>
      </c>
      <c r="AN119" s="35" t="str">
        <f t="shared" si="54"/>
        <v/>
      </c>
      <c r="AO119" s="35" t="str">
        <f t="shared" si="54"/>
        <v/>
      </c>
      <c r="AP119" s="35" t="str">
        <f t="shared" si="55"/>
        <v/>
      </c>
      <c r="AQ119" s="35" t="str">
        <f t="shared" si="55"/>
        <v/>
      </c>
      <c r="AR119" s="35" t="str">
        <f t="shared" si="55"/>
        <v/>
      </c>
      <c r="AS119" s="35" t="str">
        <f t="shared" si="55"/>
        <v>HOCKLEY</v>
      </c>
      <c r="AT119" s="35" t="str">
        <f t="shared" si="55"/>
        <v/>
      </c>
      <c r="AU119" s="35" t="str">
        <f t="shared" si="55"/>
        <v/>
      </c>
      <c r="AV119" s="35" t="str">
        <f t="shared" si="55"/>
        <v>HAMPTON CITY</v>
      </c>
      <c r="AW119" s="35" t="str">
        <f t="shared" si="55"/>
        <v/>
      </c>
      <c r="AX119" s="35" t="str">
        <f t="shared" si="55"/>
        <v/>
      </c>
      <c r="AY119" s="35" t="str">
        <f t="shared" si="55"/>
        <v/>
      </c>
      <c r="AZ119" s="35" t="str">
        <f t="shared" si="55"/>
        <v/>
      </c>
    </row>
    <row r="120" spans="1:52" x14ac:dyDescent="0.2">
      <c r="A120" s="39">
        <v>111</v>
      </c>
      <c r="B120" s="35" t="str">
        <f t="shared" ref="B120:K129" si="56">IFERROR(VLOOKUP($B$3&amp;"_"&amp;B$8&amp;$A120,LookUpTable_CountyName_AllYears,3,FALSE),"")</f>
        <v/>
      </c>
      <c r="C120" s="35" t="str">
        <f t="shared" si="56"/>
        <v/>
      </c>
      <c r="D120" s="35" t="str">
        <f t="shared" si="56"/>
        <v/>
      </c>
      <c r="E120" s="35" t="str">
        <f t="shared" si="56"/>
        <v/>
      </c>
      <c r="F120" s="35" t="str">
        <f t="shared" si="56"/>
        <v/>
      </c>
      <c r="G120" s="35" t="str">
        <f t="shared" si="56"/>
        <v/>
      </c>
      <c r="H120" s="35" t="str">
        <f t="shared" si="56"/>
        <v/>
      </c>
      <c r="I120" s="35" t="str">
        <f t="shared" si="56"/>
        <v/>
      </c>
      <c r="J120" s="35" t="str">
        <f t="shared" si="56"/>
        <v/>
      </c>
      <c r="K120" s="35" t="str">
        <f t="shared" si="56"/>
        <v/>
      </c>
      <c r="L120" s="35" t="str">
        <f t="shared" ref="L120:U129" si="57">IFERROR(VLOOKUP($B$3&amp;"_"&amp;L$8&amp;$A120,LookUpTable_CountyName_AllYears,3,FALSE),"")</f>
        <v>PEACH</v>
      </c>
      <c r="M120" s="35" t="str">
        <f t="shared" si="57"/>
        <v/>
      </c>
      <c r="N120" s="35" t="str">
        <f t="shared" si="57"/>
        <v/>
      </c>
      <c r="O120" s="35" t="str">
        <f t="shared" si="57"/>
        <v/>
      </c>
      <c r="P120" s="35" t="str">
        <f t="shared" si="57"/>
        <v/>
      </c>
      <c r="Q120" s="35" t="str">
        <f t="shared" si="57"/>
        <v/>
      </c>
      <c r="R120" s="35" t="str">
        <f t="shared" si="57"/>
        <v/>
      </c>
      <c r="S120" s="35" t="str">
        <f t="shared" si="57"/>
        <v>TRIGG</v>
      </c>
      <c r="T120" s="35" t="str">
        <f t="shared" si="57"/>
        <v/>
      </c>
      <c r="U120" s="35" t="str">
        <f t="shared" si="57"/>
        <v/>
      </c>
      <c r="V120" s="35" t="str">
        <f t="shared" ref="V120:AE129" si="58">IFERROR(VLOOKUP($B$3&amp;"_"&amp;V$8&amp;$A120,LookUpTable_CountyName_AllYears,3,FALSE),"")</f>
        <v/>
      </c>
      <c r="W120" s="35" t="str">
        <f t="shared" si="58"/>
        <v/>
      </c>
      <c r="X120" s="35" t="str">
        <f t="shared" si="58"/>
        <v/>
      </c>
      <c r="Y120" s="35" t="str">
        <f t="shared" si="58"/>
        <v/>
      </c>
      <c r="Z120" s="35" t="str">
        <f t="shared" si="58"/>
        <v/>
      </c>
      <c r="AA120" s="35" t="str">
        <f t="shared" si="58"/>
        <v>WAYNE</v>
      </c>
      <c r="AB120" s="35" t="str">
        <f t="shared" si="58"/>
        <v/>
      </c>
      <c r="AC120" s="35" t="str">
        <f t="shared" si="58"/>
        <v/>
      </c>
      <c r="AD120" s="35" t="str">
        <f t="shared" si="58"/>
        <v/>
      </c>
      <c r="AE120" s="35" t="str">
        <f t="shared" si="58"/>
        <v/>
      </c>
      <c r="AF120" s="35" t="str">
        <f t="shared" ref="AF120:AO129" si="59">IFERROR(VLOOKUP($B$3&amp;"_"&amp;AF$8&amp;$A120,LookUpTable_CountyName_AllYears,3,FALSE),"")</f>
        <v/>
      </c>
      <c r="AG120" s="35" t="str">
        <f t="shared" si="59"/>
        <v/>
      </c>
      <c r="AH120" s="35" t="str">
        <f t="shared" si="59"/>
        <v/>
      </c>
      <c r="AI120" s="35" t="str">
        <f t="shared" si="59"/>
        <v/>
      </c>
      <c r="AJ120" s="35" t="str">
        <f t="shared" si="59"/>
        <v/>
      </c>
      <c r="AK120" s="35" t="str">
        <f t="shared" si="59"/>
        <v/>
      </c>
      <c r="AL120" s="35" t="str">
        <f t="shared" si="59"/>
        <v/>
      </c>
      <c r="AM120" s="35" t="str">
        <f t="shared" si="59"/>
        <v/>
      </c>
      <c r="AN120" s="35" t="str">
        <f t="shared" si="59"/>
        <v/>
      </c>
      <c r="AO120" s="35" t="str">
        <f t="shared" si="59"/>
        <v/>
      </c>
      <c r="AP120" s="35" t="str">
        <f t="shared" ref="AP120:AZ129" si="60">IFERROR(VLOOKUP($B$3&amp;"_"&amp;AP$8&amp;$A120,LookUpTable_CountyName_AllYears,3,FALSE),"")</f>
        <v/>
      </c>
      <c r="AQ120" s="35" t="str">
        <f t="shared" si="60"/>
        <v/>
      </c>
      <c r="AR120" s="35" t="str">
        <f t="shared" si="60"/>
        <v/>
      </c>
      <c r="AS120" s="35" t="str">
        <f t="shared" si="60"/>
        <v>HOOD</v>
      </c>
      <c r="AT120" s="35" t="str">
        <f t="shared" si="60"/>
        <v/>
      </c>
      <c r="AU120" s="35" t="str">
        <f t="shared" si="60"/>
        <v/>
      </c>
      <c r="AV120" s="35" t="str">
        <f t="shared" si="60"/>
        <v>HARRISONBURG CITY</v>
      </c>
      <c r="AW120" s="35" t="str">
        <f t="shared" si="60"/>
        <v/>
      </c>
      <c r="AX120" s="35" t="str">
        <f t="shared" si="60"/>
        <v/>
      </c>
      <c r="AY120" s="35" t="str">
        <f t="shared" si="60"/>
        <v/>
      </c>
      <c r="AZ120" s="35" t="str">
        <f t="shared" si="60"/>
        <v/>
      </c>
    </row>
    <row r="121" spans="1:52" x14ac:dyDescent="0.2">
      <c r="A121" s="39">
        <v>112</v>
      </c>
      <c r="B121" s="35" t="str">
        <f t="shared" si="56"/>
        <v/>
      </c>
      <c r="C121" s="35" t="str">
        <f t="shared" si="56"/>
        <v/>
      </c>
      <c r="D121" s="35" t="str">
        <f t="shared" si="56"/>
        <v/>
      </c>
      <c r="E121" s="35" t="str">
        <f t="shared" si="56"/>
        <v/>
      </c>
      <c r="F121" s="35" t="str">
        <f t="shared" si="56"/>
        <v/>
      </c>
      <c r="G121" s="35" t="str">
        <f t="shared" si="56"/>
        <v/>
      </c>
      <c r="H121" s="35" t="str">
        <f t="shared" si="56"/>
        <v/>
      </c>
      <c r="I121" s="35" t="str">
        <f t="shared" si="56"/>
        <v/>
      </c>
      <c r="J121" s="35" t="str">
        <f t="shared" si="56"/>
        <v/>
      </c>
      <c r="K121" s="35" t="str">
        <f t="shared" si="56"/>
        <v/>
      </c>
      <c r="L121" s="35" t="str">
        <f t="shared" si="57"/>
        <v>PICKENS</v>
      </c>
      <c r="M121" s="35" t="str">
        <f t="shared" si="57"/>
        <v/>
      </c>
      <c r="N121" s="35" t="str">
        <f t="shared" si="57"/>
        <v/>
      </c>
      <c r="O121" s="35" t="str">
        <f t="shared" si="57"/>
        <v/>
      </c>
      <c r="P121" s="35" t="str">
        <f t="shared" si="57"/>
        <v/>
      </c>
      <c r="Q121" s="35" t="str">
        <f t="shared" si="57"/>
        <v/>
      </c>
      <c r="R121" s="35" t="str">
        <f t="shared" si="57"/>
        <v/>
      </c>
      <c r="S121" s="35" t="str">
        <f t="shared" si="57"/>
        <v>TRIMBLE</v>
      </c>
      <c r="T121" s="35" t="str">
        <f t="shared" si="57"/>
        <v/>
      </c>
      <c r="U121" s="35" t="str">
        <f t="shared" si="57"/>
        <v/>
      </c>
      <c r="V121" s="35" t="str">
        <f t="shared" si="58"/>
        <v/>
      </c>
      <c r="W121" s="35" t="str">
        <f t="shared" si="58"/>
        <v/>
      </c>
      <c r="X121" s="35" t="str">
        <f t="shared" si="58"/>
        <v/>
      </c>
      <c r="Y121" s="35" t="str">
        <f t="shared" si="58"/>
        <v/>
      </c>
      <c r="Z121" s="35" t="str">
        <f t="shared" si="58"/>
        <v/>
      </c>
      <c r="AA121" s="35" t="str">
        <f t="shared" si="58"/>
        <v>WEBSTER</v>
      </c>
      <c r="AB121" s="35" t="str">
        <f t="shared" si="58"/>
        <v/>
      </c>
      <c r="AC121" s="35" t="str">
        <f t="shared" si="58"/>
        <v/>
      </c>
      <c r="AD121" s="35" t="str">
        <f t="shared" si="58"/>
        <v/>
      </c>
      <c r="AE121" s="35" t="str">
        <f t="shared" si="58"/>
        <v/>
      </c>
      <c r="AF121" s="35" t="str">
        <f t="shared" si="59"/>
        <v/>
      </c>
      <c r="AG121" s="35" t="str">
        <f t="shared" si="59"/>
        <v/>
      </c>
      <c r="AH121" s="35" t="str">
        <f t="shared" si="59"/>
        <v/>
      </c>
      <c r="AI121" s="35" t="str">
        <f t="shared" si="59"/>
        <v/>
      </c>
      <c r="AJ121" s="35" t="str">
        <f t="shared" si="59"/>
        <v/>
      </c>
      <c r="AK121" s="35" t="str">
        <f t="shared" si="59"/>
        <v/>
      </c>
      <c r="AL121" s="35" t="str">
        <f t="shared" si="59"/>
        <v/>
      </c>
      <c r="AM121" s="35" t="str">
        <f t="shared" si="59"/>
        <v/>
      </c>
      <c r="AN121" s="35" t="str">
        <f t="shared" si="59"/>
        <v/>
      </c>
      <c r="AO121" s="35" t="str">
        <f t="shared" si="59"/>
        <v/>
      </c>
      <c r="AP121" s="35" t="str">
        <f t="shared" si="60"/>
        <v/>
      </c>
      <c r="AQ121" s="35" t="str">
        <f t="shared" si="60"/>
        <v/>
      </c>
      <c r="AR121" s="35" t="str">
        <f t="shared" si="60"/>
        <v/>
      </c>
      <c r="AS121" s="35" t="str">
        <f t="shared" si="60"/>
        <v>HOPKINS</v>
      </c>
      <c r="AT121" s="35" t="str">
        <f t="shared" si="60"/>
        <v/>
      </c>
      <c r="AU121" s="35" t="str">
        <f t="shared" si="60"/>
        <v/>
      </c>
      <c r="AV121" s="35" t="str">
        <f t="shared" si="60"/>
        <v>HOPEWELL CITY</v>
      </c>
      <c r="AW121" s="35" t="str">
        <f t="shared" si="60"/>
        <v/>
      </c>
      <c r="AX121" s="35" t="str">
        <f t="shared" si="60"/>
        <v/>
      </c>
      <c r="AY121" s="35" t="str">
        <f t="shared" si="60"/>
        <v/>
      </c>
      <c r="AZ121" s="35" t="str">
        <f t="shared" si="60"/>
        <v/>
      </c>
    </row>
    <row r="122" spans="1:52" x14ac:dyDescent="0.2">
      <c r="A122" s="39">
        <v>113</v>
      </c>
      <c r="B122" s="35" t="str">
        <f t="shared" si="56"/>
        <v/>
      </c>
      <c r="C122" s="35" t="str">
        <f t="shared" si="56"/>
        <v/>
      </c>
      <c r="D122" s="35" t="str">
        <f t="shared" si="56"/>
        <v/>
      </c>
      <c r="E122" s="35" t="str">
        <f t="shared" si="56"/>
        <v/>
      </c>
      <c r="F122" s="35" t="str">
        <f t="shared" si="56"/>
        <v/>
      </c>
      <c r="G122" s="35" t="str">
        <f t="shared" si="56"/>
        <v/>
      </c>
      <c r="H122" s="35" t="str">
        <f t="shared" si="56"/>
        <v/>
      </c>
      <c r="I122" s="35" t="str">
        <f t="shared" si="56"/>
        <v/>
      </c>
      <c r="J122" s="35" t="str">
        <f t="shared" si="56"/>
        <v/>
      </c>
      <c r="K122" s="35" t="str">
        <f t="shared" si="56"/>
        <v/>
      </c>
      <c r="L122" s="35" t="str">
        <f t="shared" si="57"/>
        <v>PIERCE</v>
      </c>
      <c r="M122" s="35" t="str">
        <f t="shared" si="57"/>
        <v/>
      </c>
      <c r="N122" s="35" t="str">
        <f t="shared" si="57"/>
        <v/>
      </c>
      <c r="O122" s="35" t="str">
        <f t="shared" si="57"/>
        <v/>
      </c>
      <c r="P122" s="35" t="str">
        <f t="shared" si="57"/>
        <v/>
      </c>
      <c r="Q122" s="35" t="str">
        <f t="shared" si="57"/>
        <v/>
      </c>
      <c r="R122" s="35" t="str">
        <f t="shared" si="57"/>
        <v/>
      </c>
      <c r="S122" s="35" t="str">
        <f t="shared" si="57"/>
        <v>UNION</v>
      </c>
      <c r="T122" s="35" t="str">
        <f t="shared" si="57"/>
        <v/>
      </c>
      <c r="U122" s="35" t="str">
        <f t="shared" si="57"/>
        <v/>
      </c>
      <c r="V122" s="35" t="str">
        <f t="shared" si="58"/>
        <v/>
      </c>
      <c r="W122" s="35" t="str">
        <f t="shared" si="58"/>
        <v/>
      </c>
      <c r="X122" s="35" t="str">
        <f t="shared" si="58"/>
        <v/>
      </c>
      <c r="Y122" s="35" t="str">
        <f t="shared" si="58"/>
        <v/>
      </c>
      <c r="Z122" s="35" t="str">
        <f t="shared" si="58"/>
        <v/>
      </c>
      <c r="AA122" s="35" t="str">
        <f t="shared" si="58"/>
        <v>WORTH</v>
      </c>
      <c r="AB122" s="35" t="str">
        <f t="shared" si="58"/>
        <v/>
      </c>
      <c r="AC122" s="35" t="str">
        <f t="shared" si="58"/>
        <v/>
      </c>
      <c r="AD122" s="35" t="str">
        <f t="shared" si="58"/>
        <v/>
      </c>
      <c r="AE122" s="35" t="str">
        <f t="shared" si="58"/>
        <v/>
      </c>
      <c r="AF122" s="35" t="str">
        <f t="shared" si="59"/>
        <v/>
      </c>
      <c r="AG122" s="35" t="str">
        <f t="shared" si="59"/>
        <v/>
      </c>
      <c r="AH122" s="35" t="str">
        <f t="shared" si="59"/>
        <v/>
      </c>
      <c r="AI122" s="35" t="str">
        <f t="shared" si="59"/>
        <v/>
      </c>
      <c r="AJ122" s="35" t="str">
        <f t="shared" si="59"/>
        <v/>
      </c>
      <c r="AK122" s="35" t="str">
        <f t="shared" si="59"/>
        <v/>
      </c>
      <c r="AL122" s="35" t="str">
        <f t="shared" si="59"/>
        <v/>
      </c>
      <c r="AM122" s="35" t="str">
        <f t="shared" si="59"/>
        <v/>
      </c>
      <c r="AN122" s="35" t="str">
        <f t="shared" si="59"/>
        <v/>
      </c>
      <c r="AO122" s="35" t="str">
        <f t="shared" si="59"/>
        <v/>
      </c>
      <c r="AP122" s="35" t="str">
        <f t="shared" si="60"/>
        <v/>
      </c>
      <c r="AQ122" s="35" t="str">
        <f t="shared" si="60"/>
        <v/>
      </c>
      <c r="AR122" s="35" t="str">
        <f t="shared" si="60"/>
        <v/>
      </c>
      <c r="AS122" s="35" t="str">
        <f t="shared" si="60"/>
        <v>HOUSTON</v>
      </c>
      <c r="AT122" s="35" t="str">
        <f t="shared" si="60"/>
        <v/>
      </c>
      <c r="AU122" s="35" t="str">
        <f t="shared" si="60"/>
        <v/>
      </c>
      <c r="AV122" s="35" t="str">
        <f t="shared" si="60"/>
        <v>LEXINGTON CITY</v>
      </c>
      <c r="AW122" s="35" t="str">
        <f t="shared" si="60"/>
        <v/>
      </c>
      <c r="AX122" s="35" t="str">
        <f t="shared" si="60"/>
        <v/>
      </c>
      <c r="AY122" s="35" t="str">
        <f t="shared" si="60"/>
        <v/>
      </c>
      <c r="AZ122" s="35" t="str">
        <f t="shared" si="60"/>
        <v/>
      </c>
    </row>
    <row r="123" spans="1:52" x14ac:dyDescent="0.2">
      <c r="A123" s="39">
        <v>114</v>
      </c>
      <c r="B123" s="35" t="str">
        <f t="shared" si="56"/>
        <v/>
      </c>
      <c r="C123" s="35" t="str">
        <f t="shared" si="56"/>
        <v/>
      </c>
      <c r="D123" s="35" t="str">
        <f t="shared" si="56"/>
        <v/>
      </c>
      <c r="E123" s="35" t="str">
        <f t="shared" si="56"/>
        <v/>
      </c>
      <c r="F123" s="35" t="str">
        <f t="shared" si="56"/>
        <v/>
      </c>
      <c r="G123" s="35" t="str">
        <f t="shared" si="56"/>
        <v/>
      </c>
      <c r="H123" s="35" t="str">
        <f t="shared" si="56"/>
        <v/>
      </c>
      <c r="I123" s="35" t="str">
        <f t="shared" si="56"/>
        <v/>
      </c>
      <c r="J123" s="35" t="str">
        <f t="shared" si="56"/>
        <v/>
      </c>
      <c r="K123" s="35" t="str">
        <f t="shared" si="56"/>
        <v/>
      </c>
      <c r="L123" s="35" t="str">
        <f t="shared" si="57"/>
        <v>PIKE</v>
      </c>
      <c r="M123" s="35" t="str">
        <f t="shared" si="57"/>
        <v/>
      </c>
      <c r="N123" s="35" t="str">
        <f t="shared" si="57"/>
        <v/>
      </c>
      <c r="O123" s="35" t="str">
        <f t="shared" si="57"/>
        <v/>
      </c>
      <c r="P123" s="35" t="str">
        <f t="shared" si="57"/>
        <v/>
      </c>
      <c r="Q123" s="35" t="str">
        <f t="shared" si="57"/>
        <v/>
      </c>
      <c r="R123" s="35" t="str">
        <f t="shared" si="57"/>
        <v/>
      </c>
      <c r="S123" s="35" t="str">
        <f t="shared" si="57"/>
        <v>WARREN</v>
      </c>
      <c r="T123" s="35" t="str">
        <f t="shared" si="57"/>
        <v/>
      </c>
      <c r="U123" s="35" t="str">
        <f t="shared" si="57"/>
        <v/>
      </c>
      <c r="V123" s="35" t="str">
        <f t="shared" si="58"/>
        <v/>
      </c>
      <c r="W123" s="35" t="str">
        <f t="shared" si="58"/>
        <v/>
      </c>
      <c r="X123" s="35" t="str">
        <f t="shared" si="58"/>
        <v/>
      </c>
      <c r="Y123" s="35" t="str">
        <f t="shared" si="58"/>
        <v/>
      </c>
      <c r="Z123" s="35" t="str">
        <f t="shared" si="58"/>
        <v/>
      </c>
      <c r="AA123" s="35" t="str">
        <f t="shared" si="58"/>
        <v>WRIGHT</v>
      </c>
      <c r="AB123" s="35" t="str">
        <f t="shared" si="58"/>
        <v/>
      </c>
      <c r="AC123" s="35" t="str">
        <f t="shared" si="58"/>
        <v/>
      </c>
      <c r="AD123" s="35" t="str">
        <f t="shared" si="58"/>
        <v/>
      </c>
      <c r="AE123" s="35" t="str">
        <f t="shared" si="58"/>
        <v/>
      </c>
      <c r="AF123" s="35" t="str">
        <f t="shared" si="59"/>
        <v/>
      </c>
      <c r="AG123" s="35" t="str">
        <f t="shared" si="59"/>
        <v/>
      </c>
      <c r="AH123" s="35" t="str">
        <f t="shared" si="59"/>
        <v/>
      </c>
      <c r="AI123" s="35" t="str">
        <f t="shared" si="59"/>
        <v/>
      </c>
      <c r="AJ123" s="35" t="str">
        <f t="shared" si="59"/>
        <v/>
      </c>
      <c r="AK123" s="35" t="str">
        <f t="shared" si="59"/>
        <v/>
      </c>
      <c r="AL123" s="35" t="str">
        <f t="shared" si="59"/>
        <v/>
      </c>
      <c r="AM123" s="35" t="str">
        <f t="shared" si="59"/>
        <v/>
      </c>
      <c r="AN123" s="35" t="str">
        <f t="shared" si="59"/>
        <v/>
      </c>
      <c r="AO123" s="35" t="str">
        <f t="shared" si="59"/>
        <v/>
      </c>
      <c r="AP123" s="35" t="str">
        <f t="shared" si="60"/>
        <v/>
      </c>
      <c r="AQ123" s="35" t="str">
        <f t="shared" si="60"/>
        <v/>
      </c>
      <c r="AR123" s="35" t="str">
        <f t="shared" si="60"/>
        <v/>
      </c>
      <c r="AS123" s="35" t="str">
        <f t="shared" si="60"/>
        <v>HOWARD</v>
      </c>
      <c r="AT123" s="35" t="str">
        <f t="shared" si="60"/>
        <v/>
      </c>
      <c r="AU123" s="35" t="str">
        <f t="shared" si="60"/>
        <v/>
      </c>
      <c r="AV123" s="35" t="str">
        <f t="shared" si="60"/>
        <v>LYNCHBURG CITY</v>
      </c>
      <c r="AW123" s="35" t="str">
        <f t="shared" si="60"/>
        <v/>
      </c>
      <c r="AX123" s="35" t="str">
        <f t="shared" si="60"/>
        <v/>
      </c>
      <c r="AY123" s="35" t="str">
        <f t="shared" si="60"/>
        <v/>
      </c>
      <c r="AZ123" s="35" t="str">
        <f t="shared" si="60"/>
        <v/>
      </c>
    </row>
    <row r="124" spans="1:52" x14ac:dyDescent="0.2">
      <c r="A124" s="39">
        <v>115</v>
      </c>
      <c r="B124" s="35" t="str">
        <f t="shared" si="56"/>
        <v/>
      </c>
      <c r="C124" s="35" t="str">
        <f t="shared" si="56"/>
        <v/>
      </c>
      <c r="D124" s="35" t="str">
        <f t="shared" si="56"/>
        <v/>
      </c>
      <c r="E124" s="35" t="str">
        <f t="shared" si="56"/>
        <v/>
      </c>
      <c r="F124" s="35" t="str">
        <f t="shared" si="56"/>
        <v/>
      </c>
      <c r="G124" s="35" t="str">
        <f t="shared" si="56"/>
        <v/>
      </c>
      <c r="H124" s="35" t="str">
        <f t="shared" si="56"/>
        <v/>
      </c>
      <c r="I124" s="35" t="str">
        <f t="shared" si="56"/>
        <v/>
      </c>
      <c r="J124" s="35" t="str">
        <f t="shared" si="56"/>
        <v/>
      </c>
      <c r="K124" s="35" t="str">
        <f t="shared" si="56"/>
        <v/>
      </c>
      <c r="L124" s="35" t="str">
        <f t="shared" si="57"/>
        <v>POLK</v>
      </c>
      <c r="M124" s="35" t="str">
        <f t="shared" si="57"/>
        <v/>
      </c>
      <c r="N124" s="35" t="str">
        <f t="shared" si="57"/>
        <v/>
      </c>
      <c r="O124" s="35" t="str">
        <f t="shared" si="57"/>
        <v/>
      </c>
      <c r="P124" s="35" t="str">
        <f t="shared" si="57"/>
        <v/>
      </c>
      <c r="Q124" s="35" t="str">
        <f t="shared" si="57"/>
        <v/>
      </c>
      <c r="R124" s="35" t="str">
        <f t="shared" si="57"/>
        <v/>
      </c>
      <c r="S124" s="35" t="str">
        <f t="shared" si="57"/>
        <v>WASHINGTON</v>
      </c>
      <c r="T124" s="35" t="str">
        <f t="shared" si="57"/>
        <v/>
      </c>
      <c r="U124" s="35" t="str">
        <f t="shared" si="57"/>
        <v/>
      </c>
      <c r="V124" s="35" t="str">
        <f t="shared" si="58"/>
        <v/>
      </c>
      <c r="W124" s="35" t="str">
        <f t="shared" si="58"/>
        <v/>
      </c>
      <c r="X124" s="35" t="str">
        <f t="shared" si="58"/>
        <v/>
      </c>
      <c r="Y124" s="35" t="str">
        <f t="shared" si="58"/>
        <v/>
      </c>
      <c r="Z124" s="35" t="str">
        <f t="shared" si="58"/>
        <v/>
      </c>
      <c r="AA124" s="35" t="str">
        <f t="shared" si="58"/>
        <v>ST. LOUIS CITY</v>
      </c>
      <c r="AB124" s="35" t="str">
        <f t="shared" si="58"/>
        <v/>
      </c>
      <c r="AC124" s="35" t="str">
        <f t="shared" si="58"/>
        <v/>
      </c>
      <c r="AD124" s="35" t="str">
        <f t="shared" si="58"/>
        <v/>
      </c>
      <c r="AE124" s="35" t="str">
        <f t="shared" si="58"/>
        <v/>
      </c>
      <c r="AF124" s="35" t="str">
        <f t="shared" si="59"/>
        <v/>
      </c>
      <c r="AG124" s="35" t="str">
        <f t="shared" si="59"/>
        <v/>
      </c>
      <c r="AH124" s="35" t="str">
        <f t="shared" si="59"/>
        <v/>
      </c>
      <c r="AI124" s="35" t="str">
        <f t="shared" si="59"/>
        <v/>
      </c>
      <c r="AJ124" s="35" t="str">
        <f t="shared" si="59"/>
        <v/>
      </c>
      <c r="AK124" s="35" t="str">
        <f t="shared" si="59"/>
        <v/>
      </c>
      <c r="AL124" s="35" t="str">
        <f t="shared" si="59"/>
        <v/>
      </c>
      <c r="AM124" s="35" t="str">
        <f t="shared" si="59"/>
        <v/>
      </c>
      <c r="AN124" s="35" t="str">
        <f t="shared" si="59"/>
        <v/>
      </c>
      <c r="AO124" s="35" t="str">
        <f t="shared" si="59"/>
        <v/>
      </c>
      <c r="AP124" s="35" t="str">
        <f t="shared" si="60"/>
        <v/>
      </c>
      <c r="AQ124" s="35" t="str">
        <f t="shared" si="60"/>
        <v/>
      </c>
      <c r="AR124" s="35" t="str">
        <f t="shared" si="60"/>
        <v/>
      </c>
      <c r="AS124" s="35" t="str">
        <f t="shared" si="60"/>
        <v>HUDSPETH</v>
      </c>
      <c r="AT124" s="35" t="str">
        <f t="shared" si="60"/>
        <v/>
      </c>
      <c r="AU124" s="35" t="str">
        <f t="shared" si="60"/>
        <v/>
      </c>
      <c r="AV124" s="35" t="str">
        <f t="shared" si="60"/>
        <v>MANASSAS CITY</v>
      </c>
      <c r="AW124" s="35" t="str">
        <f t="shared" si="60"/>
        <v/>
      </c>
      <c r="AX124" s="35" t="str">
        <f t="shared" si="60"/>
        <v/>
      </c>
      <c r="AY124" s="35" t="str">
        <f t="shared" si="60"/>
        <v/>
      </c>
      <c r="AZ124" s="35" t="str">
        <f t="shared" si="60"/>
        <v/>
      </c>
    </row>
    <row r="125" spans="1:52" x14ac:dyDescent="0.2">
      <c r="A125" s="39">
        <v>116</v>
      </c>
      <c r="B125" s="35" t="str">
        <f t="shared" si="56"/>
        <v/>
      </c>
      <c r="C125" s="35" t="str">
        <f t="shared" si="56"/>
        <v/>
      </c>
      <c r="D125" s="35" t="str">
        <f t="shared" si="56"/>
        <v/>
      </c>
      <c r="E125" s="35" t="str">
        <f t="shared" si="56"/>
        <v/>
      </c>
      <c r="F125" s="35" t="str">
        <f t="shared" si="56"/>
        <v/>
      </c>
      <c r="G125" s="35" t="str">
        <f t="shared" si="56"/>
        <v/>
      </c>
      <c r="H125" s="35" t="str">
        <f t="shared" si="56"/>
        <v/>
      </c>
      <c r="I125" s="35" t="str">
        <f t="shared" si="56"/>
        <v/>
      </c>
      <c r="J125" s="35" t="str">
        <f t="shared" si="56"/>
        <v/>
      </c>
      <c r="K125" s="35" t="str">
        <f t="shared" si="56"/>
        <v/>
      </c>
      <c r="L125" s="35" t="str">
        <f t="shared" si="57"/>
        <v>PULASKI</v>
      </c>
      <c r="M125" s="35" t="str">
        <f t="shared" si="57"/>
        <v/>
      </c>
      <c r="N125" s="35" t="str">
        <f t="shared" si="57"/>
        <v/>
      </c>
      <c r="O125" s="35" t="str">
        <f t="shared" si="57"/>
        <v/>
      </c>
      <c r="P125" s="35" t="str">
        <f t="shared" si="57"/>
        <v/>
      </c>
      <c r="Q125" s="35" t="str">
        <f t="shared" si="57"/>
        <v/>
      </c>
      <c r="R125" s="35" t="str">
        <f t="shared" si="57"/>
        <v/>
      </c>
      <c r="S125" s="35" t="str">
        <f t="shared" si="57"/>
        <v>WAYNE</v>
      </c>
      <c r="T125" s="35" t="str">
        <f t="shared" si="57"/>
        <v/>
      </c>
      <c r="U125" s="35" t="str">
        <f t="shared" si="57"/>
        <v/>
      </c>
      <c r="V125" s="35" t="str">
        <f t="shared" si="58"/>
        <v/>
      </c>
      <c r="W125" s="35" t="str">
        <f t="shared" si="58"/>
        <v/>
      </c>
      <c r="X125" s="35" t="str">
        <f t="shared" si="58"/>
        <v/>
      </c>
      <c r="Y125" s="35" t="str">
        <f t="shared" si="58"/>
        <v/>
      </c>
      <c r="Z125" s="35" t="str">
        <f t="shared" si="58"/>
        <v/>
      </c>
      <c r="AA125" s="35" t="str">
        <f t="shared" si="58"/>
        <v/>
      </c>
      <c r="AB125" s="35" t="str">
        <f t="shared" si="58"/>
        <v/>
      </c>
      <c r="AC125" s="35" t="str">
        <f t="shared" si="58"/>
        <v/>
      </c>
      <c r="AD125" s="35" t="str">
        <f t="shared" si="58"/>
        <v/>
      </c>
      <c r="AE125" s="35" t="str">
        <f t="shared" si="58"/>
        <v/>
      </c>
      <c r="AF125" s="35" t="str">
        <f t="shared" si="59"/>
        <v/>
      </c>
      <c r="AG125" s="35" t="str">
        <f t="shared" si="59"/>
        <v/>
      </c>
      <c r="AH125" s="35" t="str">
        <f t="shared" si="59"/>
        <v/>
      </c>
      <c r="AI125" s="35" t="str">
        <f t="shared" si="59"/>
        <v/>
      </c>
      <c r="AJ125" s="35" t="str">
        <f t="shared" si="59"/>
        <v/>
      </c>
      <c r="AK125" s="35" t="str">
        <f t="shared" si="59"/>
        <v/>
      </c>
      <c r="AL125" s="35" t="str">
        <f t="shared" si="59"/>
        <v/>
      </c>
      <c r="AM125" s="35" t="str">
        <f t="shared" si="59"/>
        <v/>
      </c>
      <c r="AN125" s="35" t="str">
        <f t="shared" si="59"/>
        <v/>
      </c>
      <c r="AO125" s="35" t="str">
        <f t="shared" si="59"/>
        <v/>
      </c>
      <c r="AP125" s="35" t="str">
        <f t="shared" si="60"/>
        <v/>
      </c>
      <c r="AQ125" s="35" t="str">
        <f t="shared" si="60"/>
        <v/>
      </c>
      <c r="AR125" s="35" t="str">
        <f t="shared" si="60"/>
        <v/>
      </c>
      <c r="AS125" s="35" t="str">
        <f t="shared" si="60"/>
        <v>HUNT</v>
      </c>
      <c r="AT125" s="35" t="str">
        <f t="shared" si="60"/>
        <v/>
      </c>
      <c r="AU125" s="35" t="str">
        <f t="shared" si="60"/>
        <v/>
      </c>
      <c r="AV125" s="35" t="str">
        <f t="shared" si="60"/>
        <v>MANASSAS PARK CITY</v>
      </c>
      <c r="AW125" s="35" t="str">
        <f t="shared" si="60"/>
        <v/>
      </c>
      <c r="AX125" s="35" t="str">
        <f t="shared" si="60"/>
        <v/>
      </c>
      <c r="AY125" s="35" t="str">
        <f t="shared" si="60"/>
        <v/>
      </c>
      <c r="AZ125" s="35" t="str">
        <f t="shared" si="60"/>
        <v/>
      </c>
    </row>
    <row r="126" spans="1:52" x14ac:dyDescent="0.2">
      <c r="A126" s="39">
        <v>117</v>
      </c>
      <c r="B126" s="35" t="str">
        <f t="shared" si="56"/>
        <v/>
      </c>
      <c r="C126" s="35" t="str">
        <f t="shared" si="56"/>
        <v/>
      </c>
      <c r="D126" s="35" t="str">
        <f t="shared" si="56"/>
        <v/>
      </c>
      <c r="E126" s="35" t="str">
        <f t="shared" si="56"/>
        <v/>
      </c>
      <c r="F126" s="35" t="str">
        <f t="shared" si="56"/>
        <v/>
      </c>
      <c r="G126" s="35" t="str">
        <f t="shared" si="56"/>
        <v/>
      </c>
      <c r="H126" s="35" t="str">
        <f t="shared" si="56"/>
        <v/>
      </c>
      <c r="I126" s="35" t="str">
        <f t="shared" si="56"/>
        <v/>
      </c>
      <c r="J126" s="35" t="str">
        <f t="shared" si="56"/>
        <v/>
      </c>
      <c r="K126" s="35" t="str">
        <f t="shared" si="56"/>
        <v/>
      </c>
      <c r="L126" s="35" t="str">
        <f t="shared" si="57"/>
        <v>PUTNAM</v>
      </c>
      <c r="M126" s="35" t="str">
        <f t="shared" si="57"/>
        <v/>
      </c>
      <c r="N126" s="35" t="str">
        <f t="shared" si="57"/>
        <v/>
      </c>
      <c r="O126" s="35" t="str">
        <f t="shared" si="57"/>
        <v/>
      </c>
      <c r="P126" s="35" t="str">
        <f t="shared" si="57"/>
        <v/>
      </c>
      <c r="Q126" s="35" t="str">
        <f t="shared" si="57"/>
        <v/>
      </c>
      <c r="R126" s="35" t="str">
        <f t="shared" si="57"/>
        <v/>
      </c>
      <c r="S126" s="35" t="str">
        <f t="shared" si="57"/>
        <v>WEBSTER</v>
      </c>
      <c r="T126" s="35" t="str">
        <f t="shared" si="57"/>
        <v/>
      </c>
      <c r="U126" s="35" t="str">
        <f t="shared" si="57"/>
        <v/>
      </c>
      <c r="V126" s="35" t="str">
        <f t="shared" si="58"/>
        <v/>
      </c>
      <c r="W126" s="35" t="str">
        <f t="shared" si="58"/>
        <v/>
      </c>
      <c r="X126" s="35" t="str">
        <f t="shared" si="58"/>
        <v/>
      </c>
      <c r="Y126" s="35" t="str">
        <f t="shared" si="58"/>
        <v/>
      </c>
      <c r="Z126" s="35" t="str">
        <f t="shared" si="58"/>
        <v/>
      </c>
      <c r="AA126" s="35" t="str">
        <f t="shared" si="58"/>
        <v/>
      </c>
      <c r="AB126" s="35" t="str">
        <f t="shared" si="58"/>
        <v/>
      </c>
      <c r="AC126" s="35" t="str">
        <f t="shared" si="58"/>
        <v/>
      </c>
      <c r="AD126" s="35" t="str">
        <f t="shared" si="58"/>
        <v/>
      </c>
      <c r="AE126" s="35" t="str">
        <f t="shared" si="58"/>
        <v/>
      </c>
      <c r="AF126" s="35" t="str">
        <f t="shared" si="59"/>
        <v/>
      </c>
      <c r="AG126" s="35" t="str">
        <f t="shared" si="59"/>
        <v/>
      </c>
      <c r="AH126" s="35" t="str">
        <f t="shared" si="59"/>
        <v/>
      </c>
      <c r="AI126" s="35" t="str">
        <f t="shared" si="59"/>
        <v/>
      </c>
      <c r="AJ126" s="35" t="str">
        <f t="shared" si="59"/>
        <v/>
      </c>
      <c r="AK126" s="35" t="str">
        <f t="shared" si="59"/>
        <v/>
      </c>
      <c r="AL126" s="35" t="str">
        <f t="shared" si="59"/>
        <v/>
      </c>
      <c r="AM126" s="35" t="str">
        <f t="shared" si="59"/>
        <v/>
      </c>
      <c r="AN126" s="35" t="str">
        <f t="shared" si="59"/>
        <v/>
      </c>
      <c r="AO126" s="35" t="str">
        <f t="shared" si="59"/>
        <v/>
      </c>
      <c r="AP126" s="35" t="str">
        <f t="shared" si="60"/>
        <v/>
      </c>
      <c r="AQ126" s="35" t="str">
        <f t="shared" si="60"/>
        <v/>
      </c>
      <c r="AR126" s="35" t="str">
        <f t="shared" si="60"/>
        <v/>
      </c>
      <c r="AS126" s="35" t="str">
        <f t="shared" si="60"/>
        <v>HUTCHINSON</v>
      </c>
      <c r="AT126" s="35" t="str">
        <f t="shared" si="60"/>
        <v/>
      </c>
      <c r="AU126" s="35" t="str">
        <f t="shared" si="60"/>
        <v/>
      </c>
      <c r="AV126" s="35" t="str">
        <f t="shared" si="60"/>
        <v>MARTINSVILLE CITY</v>
      </c>
      <c r="AW126" s="35" t="str">
        <f t="shared" si="60"/>
        <v/>
      </c>
      <c r="AX126" s="35" t="str">
        <f t="shared" si="60"/>
        <v/>
      </c>
      <c r="AY126" s="35" t="str">
        <f t="shared" si="60"/>
        <v/>
      </c>
      <c r="AZ126" s="35" t="str">
        <f t="shared" si="60"/>
        <v/>
      </c>
    </row>
    <row r="127" spans="1:52" x14ac:dyDescent="0.2">
      <c r="A127" s="39">
        <v>118</v>
      </c>
      <c r="B127" s="35" t="str">
        <f t="shared" si="56"/>
        <v/>
      </c>
      <c r="C127" s="35" t="str">
        <f t="shared" si="56"/>
        <v/>
      </c>
      <c r="D127" s="35" t="str">
        <f t="shared" si="56"/>
        <v/>
      </c>
      <c r="E127" s="35" t="str">
        <f t="shared" si="56"/>
        <v/>
      </c>
      <c r="F127" s="35" t="str">
        <f t="shared" si="56"/>
        <v/>
      </c>
      <c r="G127" s="35" t="str">
        <f t="shared" si="56"/>
        <v/>
      </c>
      <c r="H127" s="35" t="str">
        <f t="shared" si="56"/>
        <v/>
      </c>
      <c r="I127" s="35" t="str">
        <f t="shared" si="56"/>
        <v/>
      </c>
      <c r="J127" s="35" t="str">
        <f t="shared" si="56"/>
        <v/>
      </c>
      <c r="K127" s="35" t="str">
        <f t="shared" si="56"/>
        <v/>
      </c>
      <c r="L127" s="35" t="str">
        <f t="shared" si="57"/>
        <v>QUITMAN</v>
      </c>
      <c r="M127" s="35" t="str">
        <f t="shared" si="57"/>
        <v/>
      </c>
      <c r="N127" s="35" t="str">
        <f t="shared" si="57"/>
        <v/>
      </c>
      <c r="O127" s="35" t="str">
        <f t="shared" si="57"/>
        <v/>
      </c>
      <c r="P127" s="35" t="str">
        <f t="shared" si="57"/>
        <v/>
      </c>
      <c r="Q127" s="35" t="str">
        <f t="shared" si="57"/>
        <v/>
      </c>
      <c r="R127" s="35" t="str">
        <f t="shared" si="57"/>
        <v/>
      </c>
      <c r="S127" s="35" t="str">
        <f t="shared" si="57"/>
        <v>WHITLEY</v>
      </c>
      <c r="T127" s="35" t="str">
        <f t="shared" si="57"/>
        <v/>
      </c>
      <c r="U127" s="35" t="str">
        <f t="shared" si="57"/>
        <v/>
      </c>
      <c r="V127" s="35" t="str">
        <f t="shared" si="58"/>
        <v/>
      </c>
      <c r="W127" s="35" t="str">
        <f t="shared" si="58"/>
        <v/>
      </c>
      <c r="X127" s="35" t="str">
        <f t="shared" si="58"/>
        <v/>
      </c>
      <c r="Y127" s="35" t="str">
        <f t="shared" si="58"/>
        <v/>
      </c>
      <c r="Z127" s="35" t="str">
        <f t="shared" si="58"/>
        <v/>
      </c>
      <c r="AA127" s="35" t="str">
        <f t="shared" si="58"/>
        <v/>
      </c>
      <c r="AB127" s="35" t="str">
        <f t="shared" si="58"/>
        <v/>
      </c>
      <c r="AC127" s="35" t="str">
        <f t="shared" si="58"/>
        <v/>
      </c>
      <c r="AD127" s="35" t="str">
        <f t="shared" si="58"/>
        <v/>
      </c>
      <c r="AE127" s="35" t="str">
        <f t="shared" si="58"/>
        <v/>
      </c>
      <c r="AF127" s="35" t="str">
        <f t="shared" si="59"/>
        <v/>
      </c>
      <c r="AG127" s="35" t="str">
        <f t="shared" si="59"/>
        <v/>
      </c>
      <c r="AH127" s="35" t="str">
        <f t="shared" si="59"/>
        <v/>
      </c>
      <c r="AI127" s="35" t="str">
        <f t="shared" si="59"/>
        <v/>
      </c>
      <c r="AJ127" s="35" t="str">
        <f t="shared" si="59"/>
        <v/>
      </c>
      <c r="AK127" s="35" t="str">
        <f t="shared" si="59"/>
        <v/>
      </c>
      <c r="AL127" s="35" t="str">
        <f t="shared" si="59"/>
        <v/>
      </c>
      <c r="AM127" s="35" t="str">
        <f t="shared" si="59"/>
        <v/>
      </c>
      <c r="AN127" s="35" t="str">
        <f t="shared" si="59"/>
        <v/>
      </c>
      <c r="AO127" s="35" t="str">
        <f t="shared" si="59"/>
        <v/>
      </c>
      <c r="AP127" s="35" t="str">
        <f t="shared" si="60"/>
        <v/>
      </c>
      <c r="AQ127" s="35" t="str">
        <f t="shared" si="60"/>
        <v/>
      </c>
      <c r="AR127" s="35" t="str">
        <f t="shared" si="60"/>
        <v/>
      </c>
      <c r="AS127" s="35" t="str">
        <f t="shared" si="60"/>
        <v>IRION</v>
      </c>
      <c r="AT127" s="35" t="str">
        <f t="shared" si="60"/>
        <v/>
      </c>
      <c r="AU127" s="35" t="str">
        <f t="shared" si="60"/>
        <v/>
      </c>
      <c r="AV127" s="35" t="str">
        <f t="shared" si="60"/>
        <v>NEWPORT NEWS CITY</v>
      </c>
      <c r="AW127" s="35" t="str">
        <f t="shared" si="60"/>
        <v/>
      </c>
      <c r="AX127" s="35" t="str">
        <f t="shared" si="60"/>
        <v/>
      </c>
      <c r="AY127" s="35" t="str">
        <f t="shared" si="60"/>
        <v/>
      </c>
      <c r="AZ127" s="35" t="str">
        <f t="shared" si="60"/>
        <v/>
      </c>
    </row>
    <row r="128" spans="1:52" x14ac:dyDescent="0.2">
      <c r="A128" s="39">
        <v>119</v>
      </c>
      <c r="B128" s="35" t="str">
        <f t="shared" si="56"/>
        <v/>
      </c>
      <c r="C128" s="35" t="str">
        <f t="shared" si="56"/>
        <v/>
      </c>
      <c r="D128" s="35" t="str">
        <f t="shared" si="56"/>
        <v/>
      </c>
      <c r="E128" s="35" t="str">
        <f t="shared" si="56"/>
        <v/>
      </c>
      <c r="F128" s="35" t="str">
        <f t="shared" si="56"/>
        <v/>
      </c>
      <c r="G128" s="35" t="str">
        <f t="shared" si="56"/>
        <v/>
      </c>
      <c r="H128" s="35" t="str">
        <f t="shared" si="56"/>
        <v/>
      </c>
      <c r="I128" s="35" t="str">
        <f t="shared" si="56"/>
        <v/>
      </c>
      <c r="J128" s="35" t="str">
        <f t="shared" si="56"/>
        <v/>
      </c>
      <c r="K128" s="35" t="str">
        <f t="shared" si="56"/>
        <v/>
      </c>
      <c r="L128" s="35" t="str">
        <f t="shared" si="57"/>
        <v>RABUN</v>
      </c>
      <c r="M128" s="35" t="str">
        <f t="shared" si="57"/>
        <v/>
      </c>
      <c r="N128" s="35" t="str">
        <f t="shared" si="57"/>
        <v/>
      </c>
      <c r="O128" s="35" t="str">
        <f t="shared" si="57"/>
        <v/>
      </c>
      <c r="P128" s="35" t="str">
        <f t="shared" si="57"/>
        <v/>
      </c>
      <c r="Q128" s="35" t="str">
        <f t="shared" si="57"/>
        <v/>
      </c>
      <c r="R128" s="35" t="str">
        <f t="shared" si="57"/>
        <v/>
      </c>
      <c r="S128" s="35" t="str">
        <f t="shared" si="57"/>
        <v>WOLFE</v>
      </c>
      <c r="T128" s="35" t="str">
        <f t="shared" si="57"/>
        <v/>
      </c>
      <c r="U128" s="35" t="str">
        <f t="shared" si="57"/>
        <v/>
      </c>
      <c r="V128" s="35" t="str">
        <f t="shared" si="58"/>
        <v/>
      </c>
      <c r="W128" s="35" t="str">
        <f t="shared" si="58"/>
        <v/>
      </c>
      <c r="X128" s="35" t="str">
        <f t="shared" si="58"/>
        <v/>
      </c>
      <c r="Y128" s="35" t="str">
        <f t="shared" si="58"/>
        <v/>
      </c>
      <c r="Z128" s="35" t="str">
        <f t="shared" si="58"/>
        <v/>
      </c>
      <c r="AA128" s="35" t="str">
        <f t="shared" si="58"/>
        <v/>
      </c>
      <c r="AB128" s="35" t="str">
        <f t="shared" si="58"/>
        <v/>
      </c>
      <c r="AC128" s="35" t="str">
        <f t="shared" si="58"/>
        <v/>
      </c>
      <c r="AD128" s="35" t="str">
        <f t="shared" si="58"/>
        <v/>
      </c>
      <c r="AE128" s="35" t="str">
        <f t="shared" si="58"/>
        <v/>
      </c>
      <c r="AF128" s="35" t="str">
        <f t="shared" si="59"/>
        <v/>
      </c>
      <c r="AG128" s="35" t="str">
        <f t="shared" si="59"/>
        <v/>
      </c>
      <c r="AH128" s="35" t="str">
        <f t="shared" si="59"/>
        <v/>
      </c>
      <c r="AI128" s="35" t="str">
        <f t="shared" si="59"/>
        <v/>
      </c>
      <c r="AJ128" s="35" t="str">
        <f t="shared" si="59"/>
        <v/>
      </c>
      <c r="AK128" s="35" t="str">
        <f t="shared" si="59"/>
        <v/>
      </c>
      <c r="AL128" s="35" t="str">
        <f t="shared" si="59"/>
        <v/>
      </c>
      <c r="AM128" s="35" t="str">
        <f t="shared" si="59"/>
        <v/>
      </c>
      <c r="AN128" s="35" t="str">
        <f t="shared" si="59"/>
        <v/>
      </c>
      <c r="AO128" s="35" t="str">
        <f t="shared" si="59"/>
        <v/>
      </c>
      <c r="AP128" s="35" t="str">
        <f t="shared" si="60"/>
        <v/>
      </c>
      <c r="AQ128" s="35" t="str">
        <f t="shared" si="60"/>
        <v/>
      </c>
      <c r="AR128" s="35" t="str">
        <f t="shared" si="60"/>
        <v/>
      </c>
      <c r="AS128" s="35" t="str">
        <f t="shared" si="60"/>
        <v>JACK</v>
      </c>
      <c r="AT128" s="35" t="str">
        <f t="shared" si="60"/>
        <v/>
      </c>
      <c r="AU128" s="35" t="str">
        <f t="shared" si="60"/>
        <v/>
      </c>
      <c r="AV128" s="35" t="str">
        <f t="shared" si="60"/>
        <v>NORFOLK CITY</v>
      </c>
      <c r="AW128" s="35" t="str">
        <f t="shared" si="60"/>
        <v/>
      </c>
      <c r="AX128" s="35" t="str">
        <f t="shared" si="60"/>
        <v/>
      </c>
      <c r="AY128" s="35" t="str">
        <f t="shared" si="60"/>
        <v/>
      </c>
      <c r="AZ128" s="35" t="str">
        <f t="shared" si="60"/>
        <v/>
      </c>
    </row>
    <row r="129" spans="1:52" x14ac:dyDescent="0.2">
      <c r="A129" s="39">
        <v>120</v>
      </c>
      <c r="B129" s="35" t="str">
        <f t="shared" si="56"/>
        <v/>
      </c>
      <c r="C129" s="35" t="str">
        <f t="shared" si="56"/>
        <v/>
      </c>
      <c r="D129" s="35" t="str">
        <f t="shared" si="56"/>
        <v/>
      </c>
      <c r="E129" s="35" t="str">
        <f t="shared" si="56"/>
        <v/>
      </c>
      <c r="F129" s="35" t="str">
        <f t="shared" si="56"/>
        <v/>
      </c>
      <c r="G129" s="35" t="str">
        <f t="shared" si="56"/>
        <v/>
      </c>
      <c r="H129" s="35" t="str">
        <f t="shared" si="56"/>
        <v/>
      </c>
      <c r="I129" s="35" t="str">
        <f t="shared" si="56"/>
        <v/>
      </c>
      <c r="J129" s="35" t="str">
        <f t="shared" si="56"/>
        <v/>
      </c>
      <c r="K129" s="35" t="str">
        <f t="shared" si="56"/>
        <v/>
      </c>
      <c r="L129" s="35" t="str">
        <f t="shared" si="57"/>
        <v>RANDOLPH</v>
      </c>
      <c r="M129" s="35" t="str">
        <f t="shared" si="57"/>
        <v/>
      </c>
      <c r="N129" s="35" t="str">
        <f t="shared" si="57"/>
        <v/>
      </c>
      <c r="O129" s="35" t="str">
        <f t="shared" si="57"/>
        <v/>
      </c>
      <c r="P129" s="35" t="str">
        <f t="shared" si="57"/>
        <v/>
      </c>
      <c r="Q129" s="35" t="str">
        <f t="shared" si="57"/>
        <v/>
      </c>
      <c r="R129" s="35" t="str">
        <f t="shared" si="57"/>
        <v/>
      </c>
      <c r="S129" s="35" t="str">
        <f t="shared" si="57"/>
        <v>WOODFORD</v>
      </c>
      <c r="T129" s="35" t="str">
        <f t="shared" si="57"/>
        <v/>
      </c>
      <c r="U129" s="35" t="str">
        <f t="shared" si="57"/>
        <v/>
      </c>
      <c r="V129" s="35" t="str">
        <f t="shared" si="58"/>
        <v/>
      </c>
      <c r="W129" s="35" t="str">
        <f t="shared" si="58"/>
        <v/>
      </c>
      <c r="X129" s="35" t="str">
        <f t="shared" si="58"/>
        <v/>
      </c>
      <c r="Y129" s="35" t="str">
        <f t="shared" si="58"/>
        <v/>
      </c>
      <c r="Z129" s="35" t="str">
        <f t="shared" si="58"/>
        <v/>
      </c>
      <c r="AA129" s="35" t="str">
        <f t="shared" si="58"/>
        <v/>
      </c>
      <c r="AB129" s="35" t="str">
        <f t="shared" si="58"/>
        <v/>
      </c>
      <c r="AC129" s="35" t="str">
        <f t="shared" si="58"/>
        <v/>
      </c>
      <c r="AD129" s="35" t="str">
        <f t="shared" si="58"/>
        <v/>
      </c>
      <c r="AE129" s="35" t="str">
        <f t="shared" si="58"/>
        <v/>
      </c>
      <c r="AF129" s="35" t="str">
        <f t="shared" si="59"/>
        <v/>
      </c>
      <c r="AG129" s="35" t="str">
        <f t="shared" si="59"/>
        <v/>
      </c>
      <c r="AH129" s="35" t="str">
        <f t="shared" si="59"/>
        <v/>
      </c>
      <c r="AI129" s="35" t="str">
        <f t="shared" si="59"/>
        <v/>
      </c>
      <c r="AJ129" s="35" t="str">
        <f t="shared" si="59"/>
        <v/>
      </c>
      <c r="AK129" s="35" t="str">
        <f t="shared" si="59"/>
        <v/>
      </c>
      <c r="AL129" s="35" t="str">
        <f t="shared" si="59"/>
        <v/>
      </c>
      <c r="AM129" s="35" t="str">
        <f t="shared" si="59"/>
        <v/>
      </c>
      <c r="AN129" s="35" t="str">
        <f t="shared" si="59"/>
        <v/>
      </c>
      <c r="AO129" s="35" t="str">
        <f t="shared" si="59"/>
        <v/>
      </c>
      <c r="AP129" s="35" t="str">
        <f t="shared" si="60"/>
        <v/>
      </c>
      <c r="AQ129" s="35" t="str">
        <f t="shared" si="60"/>
        <v/>
      </c>
      <c r="AR129" s="35" t="str">
        <f t="shared" si="60"/>
        <v/>
      </c>
      <c r="AS129" s="35" t="str">
        <f t="shared" si="60"/>
        <v>JACKSON</v>
      </c>
      <c r="AT129" s="35" t="str">
        <f t="shared" si="60"/>
        <v/>
      </c>
      <c r="AU129" s="35" t="str">
        <f t="shared" si="60"/>
        <v/>
      </c>
      <c r="AV129" s="35" t="str">
        <f t="shared" si="60"/>
        <v>NORTON CITY</v>
      </c>
      <c r="AW129" s="35" t="str">
        <f t="shared" si="60"/>
        <v/>
      </c>
      <c r="AX129" s="35" t="str">
        <f t="shared" si="60"/>
        <v/>
      </c>
      <c r="AY129" s="35" t="str">
        <f t="shared" si="60"/>
        <v/>
      </c>
      <c r="AZ129" s="35" t="str">
        <f t="shared" si="60"/>
        <v/>
      </c>
    </row>
    <row r="130" spans="1:52" x14ac:dyDescent="0.2">
      <c r="A130" s="39">
        <v>121</v>
      </c>
      <c r="B130" s="35" t="str">
        <f t="shared" ref="B130:K139" si="61">IFERROR(VLOOKUP($B$3&amp;"_"&amp;B$8&amp;$A130,LookUpTable_CountyName_AllYears,3,FALSE),"")</f>
        <v/>
      </c>
      <c r="C130" s="35" t="str">
        <f t="shared" si="61"/>
        <v/>
      </c>
      <c r="D130" s="35" t="str">
        <f t="shared" si="61"/>
        <v/>
      </c>
      <c r="E130" s="35" t="str">
        <f t="shared" si="61"/>
        <v/>
      </c>
      <c r="F130" s="35" t="str">
        <f t="shared" si="61"/>
        <v/>
      </c>
      <c r="G130" s="35" t="str">
        <f t="shared" si="61"/>
        <v/>
      </c>
      <c r="H130" s="35" t="str">
        <f t="shared" si="61"/>
        <v/>
      </c>
      <c r="I130" s="35" t="str">
        <f t="shared" si="61"/>
        <v/>
      </c>
      <c r="J130" s="35" t="str">
        <f t="shared" si="61"/>
        <v/>
      </c>
      <c r="K130" s="35" t="str">
        <f t="shared" si="61"/>
        <v/>
      </c>
      <c r="L130" s="35" t="str">
        <f t="shared" ref="L130:U139" si="62">IFERROR(VLOOKUP($B$3&amp;"_"&amp;L$8&amp;$A130,LookUpTable_CountyName_AllYears,3,FALSE),"")</f>
        <v>RICHMOND</v>
      </c>
      <c r="M130" s="35" t="str">
        <f t="shared" si="62"/>
        <v/>
      </c>
      <c r="N130" s="35" t="str">
        <f t="shared" si="62"/>
        <v/>
      </c>
      <c r="O130" s="35" t="str">
        <f t="shared" si="62"/>
        <v/>
      </c>
      <c r="P130" s="35" t="str">
        <f t="shared" si="62"/>
        <v/>
      </c>
      <c r="Q130" s="35" t="str">
        <f t="shared" si="62"/>
        <v/>
      </c>
      <c r="R130" s="35" t="str">
        <f t="shared" si="62"/>
        <v/>
      </c>
      <c r="S130" s="35" t="str">
        <f t="shared" si="62"/>
        <v/>
      </c>
      <c r="T130" s="35" t="str">
        <f t="shared" si="62"/>
        <v/>
      </c>
      <c r="U130" s="35" t="str">
        <f t="shared" si="62"/>
        <v/>
      </c>
      <c r="V130" s="35" t="str">
        <f t="shared" ref="V130:AE139" si="63">IFERROR(VLOOKUP($B$3&amp;"_"&amp;V$8&amp;$A130,LookUpTable_CountyName_AllYears,3,FALSE),"")</f>
        <v/>
      </c>
      <c r="W130" s="35" t="str">
        <f t="shared" si="63"/>
        <v/>
      </c>
      <c r="X130" s="35" t="str">
        <f t="shared" si="63"/>
        <v/>
      </c>
      <c r="Y130" s="35" t="str">
        <f t="shared" si="63"/>
        <v/>
      </c>
      <c r="Z130" s="35" t="str">
        <f t="shared" si="63"/>
        <v/>
      </c>
      <c r="AA130" s="35" t="str">
        <f t="shared" si="63"/>
        <v/>
      </c>
      <c r="AB130" s="35" t="str">
        <f t="shared" si="63"/>
        <v/>
      </c>
      <c r="AC130" s="35" t="str">
        <f t="shared" si="63"/>
        <v/>
      </c>
      <c r="AD130" s="35" t="str">
        <f t="shared" si="63"/>
        <v/>
      </c>
      <c r="AE130" s="35" t="str">
        <f t="shared" si="63"/>
        <v/>
      </c>
      <c r="AF130" s="35" t="str">
        <f t="shared" ref="AF130:AO139" si="64">IFERROR(VLOOKUP($B$3&amp;"_"&amp;AF$8&amp;$A130,LookUpTable_CountyName_AllYears,3,FALSE),"")</f>
        <v/>
      </c>
      <c r="AG130" s="35" t="str">
        <f t="shared" si="64"/>
        <v/>
      </c>
      <c r="AH130" s="35" t="str">
        <f t="shared" si="64"/>
        <v/>
      </c>
      <c r="AI130" s="35" t="str">
        <f t="shared" si="64"/>
        <v/>
      </c>
      <c r="AJ130" s="35" t="str">
        <f t="shared" si="64"/>
        <v/>
      </c>
      <c r="AK130" s="35" t="str">
        <f t="shared" si="64"/>
        <v/>
      </c>
      <c r="AL130" s="35" t="str">
        <f t="shared" si="64"/>
        <v/>
      </c>
      <c r="AM130" s="35" t="str">
        <f t="shared" si="64"/>
        <v/>
      </c>
      <c r="AN130" s="35" t="str">
        <f t="shared" si="64"/>
        <v/>
      </c>
      <c r="AO130" s="35" t="str">
        <f t="shared" si="64"/>
        <v/>
      </c>
      <c r="AP130" s="35" t="str">
        <f t="shared" ref="AP130:AZ139" si="65">IFERROR(VLOOKUP($B$3&amp;"_"&amp;AP$8&amp;$A130,LookUpTable_CountyName_AllYears,3,FALSE),"")</f>
        <v/>
      </c>
      <c r="AQ130" s="35" t="str">
        <f t="shared" si="65"/>
        <v/>
      </c>
      <c r="AR130" s="35" t="str">
        <f t="shared" si="65"/>
        <v/>
      </c>
      <c r="AS130" s="35" t="str">
        <f t="shared" si="65"/>
        <v>JASPER</v>
      </c>
      <c r="AT130" s="35" t="str">
        <f t="shared" si="65"/>
        <v/>
      </c>
      <c r="AU130" s="35" t="str">
        <f t="shared" si="65"/>
        <v/>
      </c>
      <c r="AV130" s="35" t="str">
        <f t="shared" si="65"/>
        <v>PETERSBURG CITY</v>
      </c>
      <c r="AW130" s="35" t="str">
        <f t="shared" si="65"/>
        <v/>
      </c>
      <c r="AX130" s="35" t="str">
        <f t="shared" si="65"/>
        <v/>
      </c>
      <c r="AY130" s="35" t="str">
        <f t="shared" si="65"/>
        <v/>
      </c>
      <c r="AZ130" s="35" t="str">
        <f t="shared" si="65"/>
        <v/>
      </c>
    </row>
    <row r="131" spans="1:52" x14ac:dyDescent="0.2">
      <c r="A131" s="39">
        <v>122</v>
      </c>
      <c r="B131" s="35" t="str">
        <f t="shared" si="61"/>
        <v/>
      </c>
      <c r="C131" s="35" t="str">
        <f t="shared" si="61"/>
        <v/>
      </c>
      <c r="D131" s="35" t="str">
        <f t="shared" si="61"/>
        <v/>
      </c>
      <c r="E131" s="35" t="str">
        <f t="shared" si="61"/>
        <v/>
      </c>
      <c r="F131" s="35" t="str">
        <f t="shared" si="61"/>
        <v/>
      </c>
      <c r="G131" s="35" t="str">
        <f t="shared" si="61"/>
        <v/>
      </c>
      <c r="H131" s="35" t="str">
        <f t="shared" si="61"/>
        <v/>
      </c>
      <c r="I131" s="35" t="str">
        <f t="shared" si="61"/>
        <v/>
      </c>
      <c r="J131" s="35" t="str">
        <f t="shared" si="61"/>
        <v/>
      </c>
      <c r="K131" s="35" t="str">
        <f t="shared" si="61"/>
        <v/>
      </c>
      <c r="L131" s="35" t="str">
        <f t="shared" si="62"/>
        <v>ROCKDALE</v>
      </c>
      <c r="M131" s="35" t="str">
        <f t="shared" si="62"/>
        <v/>
      </c>
      <c r="N131" s="35" t="str">
        <f t="shared" si="62"/>
        <v/>
      </c>
      <c r="O131" s="35" t="str">
        <f t="shared" si="62"/>
        <v/>
      </c>
      <c r="P131" s="35" t="str">
        <f t="shared" si="62"/>
        <v/>
      </c>
      <c r="Q131" s="35" t="str">
        <f t="shared" si="62"/>
        <v/>
      </c>
      <c r="R131" s="35" t="str">
        <f t="shared" si="62"/>
        <v/>
      </c>
      <c r="S131" s="35" t="str">
        <f t="shared" si="62"/>
        <v/>
      </c>
      <c r="T131" s="35" t="str">
        <f t="shared" si="62"/>
        <v/>
      </c>
      <c r="U131" s="35" t="str">
        <f t="shared" si="62"/>
        <v/>
      </c>
      <c r="V131" s="35" t="str">
        <f t="shared" si="63"/>
        <v/>
      </c>
      <c r="W131" s="35" t="str">
        <f t="shared" si="63"/>
        <v/>
      </c>
      <c r="X131" s="35" t="str">
        <f t="shared" si="63"/>
        <v/>
      </c>
      <c r="Y131" s="35" t="str">
        <f t="shared" si="63"/>
        <v/>
      </c>
      <c r="Z131" s="35" t="str">
        <f t="shared" si="63"/>
        <v/>
      </c>
      <c r="AA131" s="35" t="str">
        <f t="shared" si="63"/>
        <v/>
      </c>
      <c r="AB131" s="35" t="str">
        <f t="shared" si="63"/>
        <v/>
      </c>
      <c r="AC131" s="35" t="str">
        <f t="shared" si="63"/>
        <v/>
      </c>
      <c r="AD131" s="35" t="str">
        <f t="shared" si="63"/>
        <v/>
      </c>
      <c r="AE131" s="35" t="str">
        <f t="shared" si="63"/>
        <v/>
      </c>
      <c r="AF131" s="35" t="str">
        <f t="shared" si="64"/>
        <v/>
      </c>
      <c r="AG131" s="35" t="str">
        <f t="shared" si="64"/>
        <v/>
      </c>
      <c r="AH131" s="35" t="str">
        <f t="shared" si="64"/>
        <v/>
      </c>
      <c r="AI131" s="35" t="str">
        <f t="shared" si="64"/>
        <v/>
      </c>
      <c r="AJ131" s="35" t="str">
        <f t="shared" si="64"/>
        <v/>
      </c>
      <c r="AK131" s="35" t="str">
        <f t="shared" si="64"/>
        <v/>
      </c>
      <c r="AL131" s="35" t="str">
        <f t="shared" si="64"/>
        <v/>
      </c>
      <c r="AM131" s="35" t="str">
        <f t="shared" si="64"/>
        <v/>
      </c>
      <c r="AN131" s="35" t="str">
        <f t="shared" si="64"/>
        <v/>
      </c>
      <c r="AO131" s="35" t="str">
        <f t="shared" si="64"/>
        <v/>
      </c>
      <c r="AP131" s="35" t="str">
        <f t="shared" si="65"/>
        <v/>
      </c>
      <c r="AQ131" s="35" t="str">
        <f t="shared" si="65"/>
        <v/>
      </c>
      <c r="AR131" s="35" t="str">
        <f t="shared" si="65"/>
        <v/>
      </c>
      <c r="AS131" s="35" t="str">
        <f t="shared" si="65"/>
        <v>JEFF DAVIS</v>
      </c>
      <c r="AT131" s="35" t="str">
        <f t="shared" si="65"/>
        <v/>
      </c>
      <c r="AU131" s="35" t="str">
        <f t="shared" si="65"/>
        <v/>
      </c>
      <c r="AV131" s="35" t="str">
        <f t="shared" si="65"/>
        <v>POQUOSON CITY</v>
      </c>
      <c r="AW131" s="35" t="str">
        <f t="shared" si="65"/>
        <v/>
      </c>
      <c r="AX131" s="35" t="str">
        <f t="shared" si="65"/>
        <v/>
      </c>
      <c r="AY131" s="35" t="str">
        <f t="shared" si="65"/>
        <v/>
      </c>
      <c r="AZ131" s="35" t="str">
        <f t="shared" si="65"/>
        <v/>
      </c>
    </row>
    <row r="132" spans="1:52" x14ac:dyDescent="0.2">
      <c r="A132" s="39">
        <v>123</v>
      </c>
      <c r="B132" s="35" t="str">
        <f t="shared" si="61"/>
        <v/>
      </c>
      <c r="C132" s="35" t="str">
        <f t="shared" si="61"/>
        <v/>
      </c>
      <c r="D132" s="35" t="str">
        <f t="shared" si="61"/>
        <v/>
      </c>
      <c r="E132" s="35" t="str">
        <f t="shared" si="61"/>
        <v/>
      </c>
      <c r="F132" s="35" t="str">
        <f t="shared" si="61"/>
        <v/>
      </c>
      <c r="G132" s="35" t="str">
        <f t="shared" si="61"/>
        <v/>
      </c>
      <c r="H132" s="35" t="str">
        <f t="shared" si="61"/>
        <v/>
      </c>
      <c r="I132" s="35" t="str">
        <f t="shared" si="61"/>
        <v/>
      </c>
      <c r="J132" s="35" t="str">
        <f t="shared" si="61"/>
        <v/>
      </c>
      <c r="K132" s="35" t="str">
        <f t="shared" si="61"/>
        <v/>
      </c>
      <c r="L132" s="35" t="str">
        <f t="shared" si="62"/>
        <v>SCHLEY</v>
      </c>
      <c r="M132" s="35" t="str">
        <f t="shared" si="62"/>
        <v/>
      </c>
      <c r="N132" s="35" t="str">
        <f t="shared" si="62"/>
        <v/>
      </c>
      <c r="O132" s="35" t="str">
        <f t="shared" si="62"/>
        <v/>
      </c>
      <c r="P132" s="35" t="str">
        <f t="shared" si="62"/>
        <v/>
      </c>
      <c r="Q132" s="35" t="str">
        <f t="shared" si="62"/>
        <v/>
      </c>
      <c r="R132" s="35" t="str">
        <f t="shared" si="62"/>
        <v/>
      </c>
      <c r="S132" s="35" t="str">
        <f t="shared" si="62"/>
        <v/>
      </c>
      <c r="T132" s="35" t="str">
        <f t="shared" si="62"/>
        <v/>
      </c>
      <c r="U132" s="35" t="str">
        <f t="shared" si="62"/>
        <v/>
      </c>
      <c r="V132" s="35" t="str">
        <f t="shared" si="63"/>
        <v/>
      </c>
      <c r="W132" s="35" t="str">
        <f t="shared" si="63"/>
        <v/>
      </c>
      <c r="X132" s="35" t="str">
        <f t="shared" si="63"/>
        <v/>
      </c>
      <c r="Y132" s="35" t="str">
        <f t="shared" si="63"/>
        <v/>
      </c>
      <c r="Z132" s="35" t="str">
        <f t="shared" si="63"/>
        <v/>
      </c>
      <c r="AA132" s="35" t="str">
        <f t="shared" si="63"/>
        <v/>
      </c>
      <c r="AB132" s="35" t="str">
        <f t="shared" si="63"/>
        <v/>
      </c>
      <c r="AC132" s="35" t="str">
        <f t="shared" si="63"/>
        <v/>
      </c>
      <c r="AD132" s="35" t="str">
        <f t="shared" si="63"/>
        <v/>
      </c>
      <c r="AE132" s="35" t="str">
        <f t="shared" si="63"/>
        <v/>
      </c>
      <c r="AF132" s="35" t="str">
        <f t="shared" si="64"/>
        <v/>
      </c>
      <c r="AG132" s="35" t="str">
        <f t="shared" si="64"/>
        <v/>
      </c>
      <c r="AH132" s="35" t="str">
        <f t="shared" si="64"/>
        <v/>
      </c>
      <c r="AI132" s="35" t="str">
        <f t="shared" si="64"/>
        <v/>
      </c>
      <c r="AJ132" s="35" t="str">
        <f t="shared" si="64"/>
        <v/>
      </c>
      <c r="AK132" s="35" t="str">
        <f t="shared" si="64"/>
        <v/>
      </c>
      <c r="AL132" s="35" t="str">
        <f t="shared" si="64"/>
        <v/>
      </c>
      <c r="AM132" s="35" t="str">
        <f t="shared" si="64"/>
        <v/>
      </c>
      <c r="AN132" s="35" t="str">
        <f t="shared" si="64"/>
        <v/>
      </c>
      <c r="AO132" s="35" t="str">
        <f t="shared" si="64"/>
        <v/>
      </c>
      <c r="AP132" s="35" t="str">
        <f t="shared" si="65"/>
        <v/>
      </c>
      <c r="AQ132" s="35" t="str">
        <f t="shared" si="65"/>
        <v/>
      </c>
      <c r="AR132" s="35" t="str">
        <f t="shared" si="65"/>
        <v/>
      </c>
      <c r="AS132" s="35" t="str">
        <f t="shared" si="65"/>
        <v>JEFFERSON</v>
      </c>
      <c r="AT132" s="35" t="str">
        <f t="shared" si="65"/>
        <v/>
      </c>
      <c r="AU132" s="35" t="str">
        <f t="shared" si="65"/>
        <v/>
      </c>
      <c r="AV132" s="35" t="str">
        <f t="shared" si="65"/>
        <v>PORTSMOUTH CITY</v>
      </c>
      <c r="AW132" s="35" t="str">
        <f t="shared" si="65"/>
        <v/>
      </c>
      <c r="AX132" s="35" t="str">
        <f t="shared" si="65"/>
        <v/>
      </c>
      <c r="AY132" s="35" t="str">
        <f t="shared" si="65"/>
        <v/>
      </c>
      <c r="AZ132" s="35" t="str">
        <f t="shared" si="65"/>
        <v/>
      </c>
    </row>
    <row r="133" spans="1:52" x14ac:dyDescent="0.2">
      <c r="A133" s="39">
        <v>124</v>
      </c>
      <c r="B133" s="35" t="str">
        <f t="shared" si="61"/>
        <v/>
      </c>
      <c r="C133" s="35" t="str">
        <f t="shared" si="61"/>
        <v/>
      </c>
      <c r="D133" s="35" t="str">
        <f t="shared" si="61"/>
        <v/>
      </c>
      <c r="E133" s="35" t="str">
        <f t="shared" si="61"/>
        <v/>
      </c>
      <c r="F133" s="35" t="str">
        <f t="shared" si="61"/>
        <v/>
      </c>
      <c r="G133" s="35" t="str">
        <f t="shared" si="61"/>
        <v/>
      </c>
      <c r="H133" s="35" t="str">
        <f t="shared" si="61"/>
        <v/>
      </c>
      <c r="I133" s="35" t="str">
        <f t="shared" si="61"/>
        <v/>
      </c>
      <c r="J133" s="35" t="str">
        <f t="shared" si="61"/>
        <v/>
      </c>
      <c r="K133" s="35" t="str">
        <f t="shared" si="61"/>
        <v/>
      </c>
      <c r="L133" s="35" t="str">
        <f t="shared" si="62"/>
        <v>SCREVEN</v>
      </c>
      <c r="M133" s="35" t="str">
        <f t="shared" si="62"/>
        <v/>
      </c>
      <c r="N133" s="35" t="str">
        <f t="shared" si="62"/>
        <v/>
      </c>
      <c r="O133" s="35" t="str">
        <f t="shared" si="62"/>
        <v/>
      </c>
      <c r="P133" s="35" t="str">
        <f t="shared" si="62"/>
        <v/>
      </c>
      <c r="Q133" s="35" t="str">
        <f t="shared" si="62"/>
        <v/>
      </c>
      <c r="R133" s="35" t="str">
        <f t="shared" si="62"/>
        <v/>
      </c>
      <c r="S133" s="35" t="str">
        <f t="shared" si="62"/>
        <v/>
      </c>
      <c r="T133" s="35" t="str">
        <f t="shared" si="62"/>
        <v/>
      </c>
      <c r="U133" s="35" t="str">
        <f t="shared" si="62"/>
        <v/>
      </c>
      <c r="V133" s="35" t="str">
        <f t="shared" si="63"/>
        <v/>
      </c>
      <c r="W133" s="35" t="str">
        <f t="shared" si="63"/>
        <v/>
      </c>
      <c r="X133" s="35" t="str">
        <f t="shared" si="63"/>
        <v/>
      </c>
      <c r="Y133" s="35" t="str">
        <f t="shared" si="63"/>
        <v/>
      </c>
      <c r="Z133" s="35" t="str">
        <f t="shared" si="63"/>
        <v/>
      </c>
      <c r="AA133" s="35" t="str">
        <f t="shared" si="63"/>
        <v/>
      </c>
      <c r="AB133" s="35" t="str">
        <f t="shared" si="63"/>
        <v/>
      </c>
      <c r="AC133" s="35" t="str">
        <f t="shared" si="63"/>
        <v/>
      </c>
      <c r="AD133" s="35" t="str">
        <f t="shared" si="63"/>
        <v/>
      </c>
      <c r="AE133" s="35" t="str">
        <f t="shared" si="63"/>
        <v/>
      </c>
      <c r="AF133" s="35" t="str">
        <f t="shared" si="64"/>
        <v/>
      </c>
      <c r="AG133" s="35" t="str">
        <f t="shared" si="64"/>
        <v/>
      </c>
      <c r="AH133" s="35" t="str">
        <f t="shared" si="64"/>
        <v/>
      </c>
      <c r="AI133" s="35" t="str">
        <f t="shared" si="64"/>
        <v/>
      </c>
      <c r="AJ133" s="35" t="str">
        <f t="shared" si="64"/>
        <v/>
      </c>
      <c r="AK133" s="35" t="str">
        <f t="shared" si="64"/>
        <v/>
      </c>
      <c r="AL133" s="35" t="str">
        <f t="shared" si="64"/>
        <v/>
      </c>
      <c r="AM133" s="35" t="str">
        <f t="shared" si="64"/>
        <v/>
      </c>
      <c r="AN133" s="35" t="str">
        <f t="shared" si="64"/>
        <v/>
      </c>
      <c r="AO133" s="35" t="str">
        <f t="shared" si="64"/>
        <v/>
      </c>
      <c r="AP133" s="35" t="str">
        <f t="shared" si="65"/>
        <v/>
      </c>
      <c r="AQ133" s="35" t="str">
        <f t="shared" si="65"/>
        <v/>
      </c>
      <c r="AR133" s="35" t="str">
        <f t="shared" si="65"/>
        <v/>
      </c>
      <c r="AS133" s="35" t="str">
        <f t="shared" si="65"/>
        <v>JIM HOGG</v>
      </c>
      <c r="AT133" s="35" t="str">
        <f t="shared" si="65"/>
        <v/>
      </c>
      <c r="AU133" s="35" t="str">
        <f t="shared" si="65"/>
        <v/>
      </c>
      <c r="AV133" s="35" t="str">
        <f t="shared" si="65"/>
        <v>RADFORD CITY</v>
      </c>
      <c r="AW133" s="35" t="str">
        <f t="shared" si="65"/>
        <v/>
      </c>
      <c r="AX133" s="35" t="str">
        <f t="shared" si="65"/>
        <v/>
      </c>
      <c r="AY133" s="35" t="str">
        <f t="shared" si="65"/>
        <v/>
      </c>
      <c r="AZ133" s="35" t="str">
        <f t="shared" si="65"/>
        <v/>
      </c>
    </row>
    <row r="134" spans="1:52" x14ac:dyDescent="0.2">
      <c r="A134" s="39">
        <v>125</v>
      </c>
      <c r="B134" s="35" t="str">
        <f t="shared" si="61"/>
        <v/>
      </c>
      <c r="C134" s="35" t="str">
        <f t="shared" si="61"/>
        <v/>
      </c>
      <c r="D134" s="35" t="str">
        <f t="shared" si="61"/>
        <v/>
      </c>
      <c r="E134" s="35" t="str">
        <f t="shared" si="61"/>
        <v/>
      </c>
      <c r="F134" s="35" t="str">
        <f t="shared" si="61"/>
        <v/>
      </c>
      <c r="G134" s="35" t="str">
        <f t="shared" si="61"/>
        <v/>
      </c>
      <c r="H134" s="35" t="str">
        <f t="shared" si="61"/>
        <v/>
      </c>
      <c r="I134" s="35" t="str">
        <f t="shared" si="61"/>
        <v/>
      </c>
      <c r="J134" s="35" t="str">
        <f t="shared" si="61"/>
        <v/>
      </c>
      <c r="K134" s="35" t="str">
        <f t="shared" si="61"/>
        <v/>
      </c>
      <c r="L134" s="35" t="str">
        <f t="shared" si="62"/>
        <v>SEMINOLE</v>
      </c>
      <c r="M134" s="35" t="str">
        <f t="shared" si="62"/>
        <v/>
      </c>
      <c r="N134" s="35" t="str">
        <f t="shared" si="62"/>
        <v/>
      </c>
      <c r="O134" s="35" t="str">
        <f t="shared" si="62"/>
        <v/>
      </c>
      <c r="P134" s="35" t="str">
        <f t="shared" si="62"/>
        <v/>
      </c>
      <c r="Q134" s="35" t="str">
        <f t="shared" si="62"/>
        <v/>
      </c>
      <c r="R134" s="35" t="str">
        <f t="shared" si="62"/>
        <v/>
      </c>
      <c r="S134" s="35" t="str">
        <f t="shared" si="62"/>
        <v/>
      </c>
      <c r="T134" s="35" t="str">
        <f t="shared" si="62"/>
        <v/>
      </c>
      <c r="U134" s="35" t="str">
        <f t="shared" si="62"/>
        <v/>
      </c>
      <c r="V134" s="35" t="str">
        <f t="shared" si="63"/>
        <v/>
      </c>
      <c r="W134" s="35" t="str">
        <f t="shared" si="63"/>
        <v/>
      </c>
      <c r="X134" s="35" t="str">
        <f t="shared" si="63"/>
        <v/>
      </c>
      <c r="Y134" s="35" t="str">
        <f t="shared" si="63"/>
        <v/>
      </c>
      <c r="Z134" s="35" t="str">
        <f t="shared" si="63"/>
        <v/>
      </c>
      <c r="AA134" s="35" t="str">
        <f t="shared" si="63"/>
        <v/>
      </c>
      <c r="AB134" s="35" t="str">
        <f t="shared" si="63"/>
        <v/>
      </c>
      <c r="AC134" s="35" t="str">
        <f t="shared" si="63"/>
        <v/>
      </c>
      <c r="AD134" s="35" t="str">
        <f t="shared" si="63"/>
        <v/>
      </c>
      <c r="AE134" s="35" t="str">
        <f t="shared" si="63"/>
        <v/>
      </c>
      <c r="AF134" s="35" t="str">
        <f t="shared" si="64"/>
        <v/>
      </c>
      <c r="AG134" s="35" t="str">
        <f t="shared" si="64"/>
        <v/>
      </c>
      <c r="AH134" s="35" t="str">
        <f t="shared" si="64"/>
        <v/>
      </c>
      <c r="AI134" s="35" t="str">
        <f t="shared" si="64"/>
        <v/>
      </c>
      <c r="AJ134" s="35" t="str">
        <f t="shared" si="64"/>
        <v/>
      </c>
      <c r="AK134" s="35" t="str">
        <f t="shared" si="64"/>
        <v/>
      </c>
      <c r="AL134" s="35" t="str">
        <f t="shared" si="64"/>
        <v/>
      </c>
      <c r="AM134" s="35" t="str">
        <f t="shared" si="64"/>
        <v/>
      </c>
      <c r="AN134" s="35" t="str">
        <f t="shared" si="64"/>
        <v/>
      </c>
      <c r="AO134" s="35" t="str">
        <f t="shared" si="64"/>
        <v/>
      </c>
      <c r="AP134" s="35" t="str">
        <f t="shared" si="65"/>
        <v/>
      </c>
      <c r="AQ134" s="35" t="str">
        <f t="shared" si="65"/>
        <v/>
      </c>
      <c r="AR134" s="35" t="str">
        <f t="shared" si="65"/>
        <v/>
      </c>
      <c r="AS134" s="35" t="str">
        <f t="shared" si="65"/>
        <v>JIM WELLS</v>
      </c>
      <c r="AT134" s="35" t="str">
        <f t="shared" si="65"/>
        <v/>
      </c>
      <c r="AU134" s="35" t="str">
        <f t="shared" si="65"/>
        <v/>
      </c>
      <c r="AV134" s="35" t="str">
        <f t="shared" si="65"/>
        <v>RICHMOND CITY</v>
      </c>
      <c r="AW134" s="35" t="str">
        <f t="shared" si="65"/>
        <v/>
      </c>
      <c r="AX134" s="35" t="str">
        <f t="shared" si="65"/>
        <v/>
      </c>
      <c r="AY134" s="35" t="str">
        <f t="shared" si="65"/>
        <v/>
      </c>
      <c r="AZ134" s="35" t="str">
        <f t="shared" si="65"/>
        <v/>
      </c>
    </row>
    <row r="135" spans="1:52" x14ac:dyDescent="0.2">
      <c r="A135" s="39">
        <v>126</v>
      </c>
      <c r="B135" s="35" t="str">
        <f t="shared" si="61"/>
        <v/>
      </c>
      <c r="C135" s="35" t="str">
        <f t="shared" si="61"/>
        <v/>
      </c>
      <c r="D135" s="35" t="str">
        <f t="shared" si="61"/>
        <v/>
      </c>
      <c r="E135" s="35" t="str">
        <f t="shared" si="61"/>
        <v/>
      </c>
      <c r="F135" s="35" t="str">
        <f t="shared" si="61"/>
        <v/>
      </c>
      <c r="G135" s="35" t="str">
        <f t="shared" si="61"/>
        <v/>
      </c>
      <c r="H135" s="35" t="str">
        <f t="shared" si="61"/>
        <v/>
      </c>
      <c r="I135" s="35" t="str">
        <f t="shared" si="61"/>
        <v/>
      </c>
      <c r="J135" s="35" t="str">
        <f t="shared" si="61"/>
        <v/>
      </c>
      <c r="K135" s="35" t="str">
        <f t="shared" si="61"/>
        <v/>
      </c>
      <c r="L135" s="35" t="str">
        <f t="shared" si="62"/>
        <v>SPALDING</v>
      </c>
      <c r="M135" s="35" t="str">
        <f t="shared" si="62"/>
        <v/>
      </c>
      <c r="N135" s="35" t="str">
        <f t="shared" si="62"/>
        <v/>
      </c>
      <c r="O135" s="35" t="str">
        <f t="shared" si="62"/>
        <v/>
      </c>
      <c r="P135" s="35" t="str">
        <f t="shared" si="62"/>
        <v/>
      </c>
      <c r="Q135" s="35" t="str">
        <f t="shared" si="62"/>
        <v/>
      </c>
      <c r="R135" s="35" t="str">
        <f t="shared" si="62"/>
        <v/>
      </c>
      <c r="S135" s="35" t="str">
        <f t="shared" si="62"/>
        <v/>
      </c>
      <c r="T135" s="35" t="str">
        <f t="shared" si="62"/>
        <v/>
      </c>
      <c r="U135" s="35" t="str">
        <f t="shared" si="62"/>
        <v/>
      </c>
      <c r="V135" s="35" t="str">
        <f t="shared" si="63"/>
        <v/>
      </c>
      <c r="W135" s="35" t="str">
        <f t="shared" si="63"/>
        <v/>
      </c>
      <c r="X135" s="35" t="str">
        <f t="shared" si="63"/>
        <v/>
      </c>
      <c r="Y135" s="35" t="str">
        <f t="shared" si="63"/>
        <v/>
      </c>
      <c r="Z135" s="35" t="str">
        <f t="shared" si="63"/>
        <v/>
      </c>
      <c r="AA135" s="35" t="str">
        <f t="shared" si="63"/>
        <v/>
      </c>
      <c r="AB135" s="35" t="str">
        <f t="shared" si="63"/>
        <v/>
      </c>
      <c r="AC135" s="35" t="str">
        <f t="shared" si="63"/>
        <v/>
      </c>
      <c r="AD135" s="35" t="str">
        <f t="shared" si="63"/>
        <v/>
      </c>
      <c r="AE135" s="35" t="str">
        <f t="shared" si="63"/>
        <v/>
      </c>
      <c r="AF135" s="35" t="str">
        <f t="shared" si="64"/>
        <v/>
      </c>
      <c r="AG135" s="35" t="str">
        <f t="shared" si="64"/>
        <v/>
      </c>
      <c r="AH135" s="35" t="str">
        <f t="shared" si="64"/>
        <v/>
      </c>
      <c r="AI135" s="35" t="str">
        <f t="shared" si="64"/>
        <v/>
      </c>
      <c r="AJ135" s="35" t="str">
        <f t="shared" si="64"/>
        <v/>
      </c>
      <c r="AK135" s="35" t="str">
        <f t="shared" si="64"/>
        <v/>
      </c>
      <c r="AL135" s="35" t="str">
        <f t="shared" si="64"/>
        <v/>
      </c>
      <c r="AM135" s="35" t="str">
        <f t="shared" si="64"/>
        <v/>
      </c>
      <c r="AN135" s="35" t="str">
        <f t="shared" si="64"/>
        <v/>
      </c>
      <c r="AO135" s="35" t="str">
        <f t="shared" si="64"/>
        <v/>
      </c>
      <c r="AP135" s="35" t="str">
        <f t="shared" si="65"/>
        <v/>
      </c>
      <c r="AQ135" s="35" t="str">
        <f t="shared" si="65"/>
        <v/>
      </c>
      <c r="AR135" s="35" t="str">
        <f t="shared" si="65"/>
        <v/>
      </c>
      <c r="AS135" s="35" t="str">
        <f t="shared" si="65"/>
        <v>JOHNSON</v>
      </c>
      <c r="AT135" s="35" t="str">
        <f t="shared" si="65"/>
        <v/>
      </c>
      <c r="AU135" s="35" t="str">
        <f t="shared" si="65"/>
        <v/>
      </c>
      <c r="AV135" s="35" t="str">
        <f t="shared" si="65"/>
        <v>ROANOKE CITY</v>
      </c>
      <c r="AW135" s="35" t="str">
        <f t="shared" si="65"/>
        <v/>
      </c>
      <c r="AX135" s="35" t="str">
        <f t="shared" si="65"/>
        <v/>
      </c>
      <c r="AY135" s="35" t="str">
        <f t="shared" si="65"/>
        <v/>
      </c>
      <c r="AZ135" s="35" t="str">
        <f t="shared" si="65"/>
        <v/>
      </c>
    </row>
    <row r="136" spans="1:52" x14ac:dyDescent="0.2">
      <c r="A136" s="39">
        <v>127</v>
      </c>
      <c r="B136" s="35" t="str">
        <f t="shared" si="61"/>
        <v/>
      </c>
      <c r="C136" s="35" t="str">
        <f t="shared" si="61"/>
        <v/>
      </c>
      <c r="D136" s="35" t="str">
        <f t="shared" si="61"/>
        <v/>
      </c>
      <c r="E136" s="35" t="str">
        <f t="shared" si="61"/>
        <v/>
      </c>
      <c r="F136" s="35" t="str">
        <f t="shared" si="61"/>
        <v/>
      </c>
      <c r="G136" s="35" t="str">
        <f t="shared" si="61"/>
        <v/>
      </c>
      <c r="H136" s="35" t="str">
        <f t="shared" si="61"/>
        <v/>
      </c>
      <c r="I136" s="35" t="str">
        <f t="shared" si="61"/>
        <v/>
      </c>
      <c r="J136" s="35" t="str">
        <f t="shared" si="61"/>
        <v/>
      </c>
      <c r="K136" s="35" t="str">
        <f t="shared" si="61"/>
        <v/>
      </c>
      <c r="L136" s="35" t="str">
        <f t="shared" si="62"/>
        <v>STEPHENS</v>
      </c>
      <c r="M136" s="35" t="str">
        <f t="shared" si="62"/>
        <v/>
      </c>
      <c r="N136" s="35" t="str">
        <f t="shared" si="62"/>
        <v/>
      </c>
      <c r="O136" s="35" t="str">
        <f t="shared" si="62"/>
        <v/>
      </c>
      <c r="P136" s="35" t="str">
        <f t="shared" si="62"/>
        <v/>
      </c>
      <c r="Q136" s="35" t="str">
        <f t="shared" si="62"/>
        <v/>
      </c>
      <c r="R136" s="35" t="str">
        <f t="shared" si="62"/>
        <v/>
      </c>
      <c r="S136" s="35" t="str">
        <f t="shared" si="62"/>
        <v/>
      </c>
      <c r="T136" s="35" t="str">
        <f t="shared" si="62"/>
        <v/>
      </c>
      <c r="U136" s="35" t="str">
        <f t="shared" si="62"/>
        <v/>
      </c>
      <c r="V136" s="35" t="str">
        <f t="shared" si="63"/>
        <v/>
      </c>
      <c r="W136" s="35" t="str">
        <f t="shared" si="63"/>
        <v/>
      </c>
      <c r="X136" s="35" t="str">
        <f t="shared" si="63"/>
        <v/>
      </c>
      <c r="Y136" s="35" t="str">
        <f t="shared" si="63"/>
        <v/>
      </c>
      <c r="Z136" s="35" t="str">
        <f t="shared" si="63"/>
        <v/>
      </c>
      <c r="AA136" s="35" t="str">
        <f t="shared" si="63"/>
        <v/>
      </c>
      <c r="AB136" s="35" t="str">
        <f t="shared" si="63"/>
        <v/>
      </c>
      <c r="AC136" s="35" t="str">
        <f t="shared" si="63"/>
        <v/>
      </c>
      <c r="AD136" s="35" t="str">
        <f t="shared" si="63"/>
        <v/>
      </c>
      <c r="AE136" s="35" t="str">
        <f t="shared" si="63"/>
        <v/>
      </c>
      <c r="AF136" s="35" t="str">
        <f t="shared" si="64"/>
        <v/>
      </c>
      <c r="AG136" s="35" t="str">
        <f t="shared" si="64"/>
        <v/>
      </c>
      <c r="AH136" s="35" t="str">
        <f t="shared" si="64"/>
        <v/>
      </c>
      <c r="AI136" s="35" t="str">
        <f t="shared" si="64"/>
        <v/>
      </c>
      <c r="AJ136" s="35" t="str">
        <f t="shared" si="64"/>
        <v/>
      </c>
      <c r="AK136" s="35" t="str">
        <f t="shared" si="64"/>
        <v/>
      </c>
      <c r="AL136" s="35" t="str">
        <f t="shared" si="64"/>
        <v/>
      </c>
      <c r="AM136" s="35" t="str">
        <f t="shared" si="64"/>
        <v/>
      </c>
      <c r="AN136" s="35" t="str">
        <f t="shared" si="64"/>
        <v/>
      </c>
      <c r="AO136" s="35" t="str">
        <f t="shared" si="64"/>
        <v/>
      </c>
      <c r="AP136" s="35" t="str">
        <f t="shared" si="65"/>
        <v/>
      </c>
      <c r="AQ136" s="35" t="str">
        <f t="shared" si="65"/>
        <v/>
      </c>
      <c r="AR136" s="35" t="str">
        <f t="shared" si="65"/>
        <v/>
      </c>
      <c r="AS136" s="35" t="str">
        <f t="shared" si="65"/>
        <v>JONES</v>
      </c>
      <c r="AT136" s="35" t="str">
        <f t="shared" si="65"/>
        <v/>
      </c>
      <c r="AU136" s="35" t="str">
        <f t="shared" si="65"/>
        <v/>
      </c>
      <c r="AV136" s="35" t="str">
        <f t="shared" si="65"/>
        <v>SALEM CITY</v>
      </c>
      <c r="AW136" s="35" t="str">
        <f t="shared" si="65"/>
        <v/>
      </c>
      <c r="AX136" s="35" t="str">
        <f t="shared" si="65"/>
        <v/>
      </c>
      <c r="AY136" s="35" t="str">
        <f t="shared" si="65"/>
        <v/>
      </c>
      <c r="AZ136" s="35" t="str">
        <f t="shared" si="65"/>
        <v/>
      </c>
    </row>
    <row r="137" spans="1:52" x14ac:dyDescent="0.2">
      <c r="A137" s="39">
        <v>128</v>
      </c>
      <c r="B137" s="35" t="str">
        <f t="shared" si="61"/>
        <v/>
      </c>
      <c r="C137" s="35" t="str">
        <f t="shared" si="61"/>
        <v/>
      </c>
      <c r="D137" s="35" t="str">
        <f t="shared" si="61"/>
        <v/>
      </c>
      <c r="E137" s="35" t="str">
        <f t="shared" si="61"/>
        <v/>
      </c>
      <c r="F137" s="35" t="str">
        <f t="shared" si="61"/>
        <v/>
      </c>
      <c r="G137" s="35" t="str">
        <f t="shared" si="61"/>
        <v/>
      </c>
      <c r="H137" s="35" t="str">
        <f t="shared" si="61"/>
        <v/>
      </c>
      <c r="I137" s="35" t="str">
        <f t="shared" si="61"/>
        <v/>
      </c>
      <c r="J137" s="35" t="str">
        <f t="shared" si="61"/>
        <v/>
      </c>
      <c r="K137" s="35" t="str">
        <f t="shared" si="61"/>
        <v/>
      </c>
      <c r="L137" s="35" t="str">
        <f t="shared" si="62"/>
        <v>STEWART</v>
      </c>
      <c r="M137" s="35" t="str">
        <f t="shared" si="62"/>
        <v/>
      </c>
      <c r="N137" s="35" t="str">
        <f t="shared" si="62"/>
        <v/>
      </c>
      <c r="O137" s="35" t="str">
        <f t="shared" si="62"/>
        <v/>
      </c>
      <c r="P137" s="35" t="str">
        <f t="shared" si="62"/>
        <v/>
      </c>
      <c r="Q137" s="35" t="str">
        <f t="shared" si="62"/>
        <v/>
      </c>
      <c r="R137" s="35" t="str">
        <f t="shared" si="62"/>
        <v/>
      </c>
      <c r="S137" s="35" t="str">
        <f t="shared" si="62"/>
        <v/>
      </c>
      <c r="T137" s="35" t="str">
        <f t="shared" si="62"/>
        <v/>
      </c>
      <c r="U137" s="35" t="str">
        <f t="shared" si="62"/>
        <v/>
      </c>
      <c r="V137" s="35" t="str">
        <f t="shared" si="63"/>
        <v/>
      </c>
      <c r="W137" s="35" t="str">
        <f t="shared" si="63"/>
        <v/>
      </c>
      <c r="X137" s="35" t="str">
        <f t="shared" si="63"/>
        <v/>
      </c>
      <c r="Y137" s="35" t="str">
        <f t="shared" si="63"/>
        <v/>
      </c>
      <c r="Z137" s="35" t="str">
        <f t="shared" si="63"/>
        <v/>
      </c>
      <c r="AA137" s="35" t="str">
        <f t="shared" si="63"/>
        <v/>
      </c>
      <c r="AB137" s="35" t="str">
        <f t="shared" si="63"/>
        <v/>
      </c>
      <c r="AC137" s="35" t="str">
        <f t="shared" si="63"/>
        <v/>
      </c>
      <c r="AD137" s="35" t="str">
        <f t="shared" si="63"/>
        <v/>
      </c>
      <c r="AE137" s="35" t="str">
        <f t="shared" si="63"/>
        <v/>
      </c>
      <c r="AF137" s="35" t="str">
        <f t="shared" si="64"/>
        <v/>
      </c>
      <c r="AG137" s="35" t="str">
        <f t="shared" si="64"/>
        <v/>
      </c>
      <c r="AH137" s="35" t="str">
        <f t="shared" si="64"/>
        <v/>
      </c>
      <c r="AI137" s="35" t="str">
        <f t="shared" si="64"/>
        <v/>
      </c>
      <c r="AJ137" s="35" t="str">
        <f t="shared" si="64"/>
        <v/>
      </c>
      <c r="AK137" s="35" t="str">
        <f t="shared" si="64"/>
        <v/>
      </c>
      <c r="AL137" s="35" t="str">
        <f t="shared" si="64"/>
        <v/>
      </c>
      <c r="AM137" s="35" t="str">
        <f t="shared" si="64"/>
        <v/>
      </c>
      <c r="AN137" s="35" t="str">
        <f t="shared" si="64"/>
        <v/>
      </c>
      <c r="AO137" s="35" t="str">
        <f t="shared" si="64"/>
        <v/>
      </c>
      <c r="AP137" s="35" t="str">
        <f t="shared" si="65"/>
        <v/>
      </c>
      <c r="AQ137" s="35" t="str">
        <f t="shared" si="65"/>
        <v/>
      </c>
      <c r="AR137" s="35" t="str">
        <f t="shared" si="65"/>
        <v/>
      </c>
      <c r="AS137" s="35" t="str">
        <f t="shared" si="65"/>
        <v>KARNES</v>
      </c>
      <c r="AT137" s="35" t="str">
        <f t="shared" si="65"/>
        <v/>
      </c>
      <c r="AU137" s="35" t="str">
        <f t="shared" si="65"/>
        <v/>
      </c>
      <c r="AV137" s="35" t="str">
        <f t="shared" si="65"/>
        <v>STAUNTON CITY</v>
      </c>
      <c r="AW137" s="35" t="str">
        <f t="shared" si="65"/>
        <v/>
      </c>
      <c r="AX137" s="35" t="str">
        <f t="shared" si="65"/>
        <v/>
      </c>
      <c r="AY137" s="35" t="str">
        <f t="shared" si="65"/>
        <v/>
      </c>
      <c r="AZ137" s="35" t="str">
        <f t="shared" si="65"/>
        <v/>
      </c>
    </row>
    <row r="138" spans="1:52" x14ac:dyDescent="0.2">
      <c r="A138" s="39">
        <v>129</v>
      </c>
      <c r="B138" s="35" t="str">
        <f t="shared" si="61"/>
        <v/>
      </c>
      <c r="C138" s="35" t="str">
        <f t="shared" si="61"/>
        <v/>
      </c>
      <c r="D138" s="35" t="str">
        <f t="shared" si="61"/>
        <v/>
      </c>
      <c r="E138" s="35" t="str">
        <f t="shared" si="61"/>
        <v/>
      </c>
      <c r="F138" s="35" t="str">
        <f t="shared" si="61"/>
        <v/>
      </c>
      <c r="G138" s="35" t="str">
        <f t="shared" si="61"/>
        <v/>
      </c>
      <c r="H138" s="35" t="str">
        <f t="shared" si="61"/>
        <v/>
      </c>
      <c r="I138" s="35" t="str">
        <f t="shared" si="61"/>
        <v/>
      </c>
      <c r="J138" s="35" t="str">
        <f t="shared" si="61"/>
        <v/>
      </c>
      <c r="K138" s="35" t="str">
        <f t="shared" si="61"/>
        <v/>
      </c>
      <c r="L138" s="35" t="str">
        <f t="shared" si="62"/>
        <v>SUMTER</v>
      </c>
      <c r="M138" s="35" t="str">
        <f t="shared" si="62"/>
        <v/>
      </c>
      <c r="N138" s="35" t="str">
        <f t="shared" si="62"/>
        <v/>
      </c>
      <c r="O138" s="35" t="str">
        <f t="shared" si="62"/>
        <v/>
      </c>
      <c r="P138" s="35" t="str">
        <f t="shared" si="62"/>
        <v/>
      </c>
      <c r="Q138" s="35" t="str">
        <f t="shared" si="62"/>
        <v/>
      </c>
      <c r="R138" s="35" t="str">
        <f t="shared" si="62"/>
        <v/>
      </c>
      <c r="S138" s="35" t="str">
        <f t="shared" si="62"/>
        <v/>
      </c>
      <c r="T138" s="35" t="str">
        <f t="shared" si="62"/>
        <v/>
      </c>
      <c r="U138" s="35" t="str">
        <f t="shared" si="62"/>
        <v/>
      </c>
      <c r="V138" s="35" t="str">
        <f t="shared" si="63"/>
        <v/>
      </c>
      <c r="W138" s="35" t="str">
        <f t="shared" si="63"/>
        <v/>
      </c>
      <c r="X138" s="35" t="str">
        <f t="shared" si="63"/>
        <v/>
      </c>
      <c r="Y138" s="35" t="str">
        <f t="shared" si="63"/>
        <v/>
      </c>
      <c r="Z138" s="35" t="str">
        <f t="shared" si="63"/>
        <v/>
      </c>
      <c r="AA138" s="35" t="str">
        <f t="shared" si="63"/>
        <v/>
      </c>
      <c r="AB138" s="35" t="str">
        <f t="shared" si="63"/>
        <v/>
      </c>
      <c r="AC138" s="35" t="str">
        <f t="shared" si="63"/>
        <v/>
      </c>
      <c r="AD138" s="35" t="str">
        <f t="shared" si="63"/>
        <v/>
      </c>
      <c r="AE138" s="35" t="str">
        <f t="shared" si="63"/>
        <v/>
      </c>
      <c r="AF138" s="35" t="str">
        <f t="shared" si="64"/>
        <v/>
      </c>
      <c r="AG138" s="35" t="str">
        <f t="shared" si="64"/>
        <v/>
      </c>
      <c r="AH138" s="35" t="str">
        <f t="shared" si="64"/>
        <v/>
      </c>
      <c r="AI138" s="35" t="str">
        <f t="shared" si="64"/>
        <v/>
      </c>
      <c r="AJ138" s="35" t="str">
        <f t="shared" si="64"/>
        <v/>
      </c>
      <c r="AK138" s="35" t="str">
        <f t="shared" si="64"/>
        <v/>
      </c>
      <c r="AL138" s="35" t="str">
        <f t="shared" si="64"/>
        <v/>
      </c>
      <c r="AM138" s="35" t="str">
        <f t="shared" si="64"/>
        <v/>
      </c>
      <c r="AN138" s="35" t="str">
        <f t="shared" si="64"/>
        <v/>
      </c>
      <c r="AO138" s="35" t="str">
        <f t="shared" si="64"/>
        <v/>
      </c>
      <c r="AP138" s="35" t="str">
        <f t="shared" si="65"/>
        <v/>
      </c>
      <c r="AQ138" s="35" t="str">
        <f t="shared" si="65"/>
        <v/>
      </c>
      <c r="AR138" s="35" t="str">
        <f t="shared" si="65"/>
        <v/>
      </c>
      <c r="AS138" s="35" t="str">
        <f t="shared" si="65"/>
        <v>KAUFMAN</v>
      </c>
      <c r="AT138" s="35" t="str">
        <f t="shared" si="65"/>
        <v/>
      </c>
      <c r="AU138" s="35" t="str">
        <f t="shared" si="65"/>
        <v/>
      </c>
      <c r="AV138" s="35" t="str">
        <f t="shared" si="65"/>
        <v>SUFFOLK CITY</v>
      </c>
      <c r="AW138" s="35" t="str">
        <f t="shared" si="65"/>
        <v/>
      </c>
      <c r="AX138" s="35" t="str">
        <f t="shared" si="65"/>
        <v/>
      </c>
      <c r="AY138" s="35" t="str">
        <f t="shared" si="65"/>
        <v/>
      </c>
      <c r="AZ138" s="35" t="str">
        <f t="shared" si="65"/>
        <v/>
      </c>
    </row>
    <row r="139" spans="1:52" x14ac:dyDescent="0.2">
      <c r="A139" s="39">
        <v>130</v>
      </c>
      <c r="B139" s="35" t="str">
        <f t="shared" si="61"/>
        <v/>
      </c>
      <c r="C139" s="35" t="str">
        <f t="shared" si="61"/>
        <v/>
      </c>
      <c r="D139" s="35" t="str">
        <f t="shared" si="61"/>
        <v/>
      </c>
      <c r="E139" s="35" t="str">
        <f t="shared" si="61"/>
        <v/>
      </c>
      <c r="F139" s="35" t="str">
        <f t="shared" si="61"/>
        <v/>
      </c>
      <c r="G139" s="35" t="str">
        <f t="shared" si="61"/>
        <v/>
      </c>
      <c r="H139" s="35" t="str">
        <f t="shared" si="61"/>
        <v/>
      </c>
      <c r="I139" s="35" t="str">
        <f t="shared" si="61"/>
        <v/>
      </c>
      <c r="J139" s="35" t="str">
        <f t="shared" si="61"/>
        <v/>
      </c>
      <c r="K139" s="35" t="str">
        <f t="shared" si="61"/>
        <v/>
      </c>
      <c r="L139" s="35" t="str">
        <f t="shared" si="62"/>
        <v>TALBOT</v>
      </c>
      <c r="M139" s="35" t="str">
        <f t="shared" si="62"/>
        <v/>
      </c>
      <c r="N139" s="35" t="str">
        <f t="shared" si="62"/>
        <v/>
      </c>
      <c r="O139" s="35" t="str">
        <f t="shared" si="62"/>
        <v/>
      </c>
      <c r="P139" s="35" t="str">
        <f t="shared" si="62"/>
        <v/>
      </c>
      <c r="Q139" s="35" t="str">
        <f t="shared" si="62"/>
        <v/>
      </c>
      <c r="R139" s="35" t="str">
        <f t="shared" si="62"/>
        <v/>
      </c>
      <c r="S139" s="35" t="str">
        <f t="shared" si="62"/>
        <v/>
      </c>
      <c r="T139" s="35" t="str">
        <f t="shared" si="62"/>
        <v/>
      </c>
      <c r="U139" s="35" t="str">
        <f t="shared" si="62"/>
        <v/>
      </c>
      <c r="V139" s="35" t="str">
        <f t="shared" si="63"/>
        <v/>
      </c>
      <c r="W139" s="35" t="str">
        <f t="shared" si="63"/>
        <v/>
      </c>
      <c r="X139" s="35" t="str">
        <f t="shared" si="63"/>
        <v/>
      </c>
      <c r="Y139" s="35" t="str">
        <f t="shared" si="63"/>
        <v/>
      </c>
      <c r="Z139" s="35" t="str">
        <f t="shared" si="63"/>
        <v/>
      </c>
      <c r="AA139" s="35" t="str">
        <f t="shared" si="63"/>
        <v/>
      </c>
      <c r="AB139" s="35" t="str">
        <f t="shared" si="63"/>
        <v/>
      </c>
      <c r="AC139" s="35" t="str">
        <f t="shared" si="63"/>
        <v/>
      </c>
      <c r="AD139" s="35" t="str">
        <f t="shared" si="63"/>
        <v/>
      </c>
      <c r="AE139" s="35" t="str">
        <f t="shared" si="63"/>
        <v/>
      </c>
      <c r="AF139" s="35" t="str">
        <f t="shared" si="64"/>
        <v/>
      </c>
      <c r="AG139" s="35" t="str">
        <f t="shared" si="64"/>
        <v/>
      </c>
      <c r="AH139" s="35" t="str">
        <f t="shared" si="64"/>
        <v/>
      </c>
      <c r="AI139" s="35" t="str">
        <f t="shared" si="64"/>
        <v/>
      </c>
      <c r="AJ139" s="35" t="str">
        <f t="shared" si="64"/>
        <v/>
      </c>
      <c r="AK139" s="35" t="str">
        <f t="shared" si="64"/>
        <v/>
      </c>
      <c r="AL139" s="35" t="str">
        <f t="shared" si="64"/>
        <v/>
      </c>
      <c r="AM139" s="35" t="str">
        <f t="shared" si="64"/>
        <v/>
      </c>
      <c r="AN139" s="35" t="str">
        <f t="shared" si="64"/>
        <v/>
      </c>
      <c r="AO139" s="35" t="str">
        <f t="shared" si="64"/>
        <v/>
      </c>
      <c r="AP139" s="35" t="str">
        <f t="shared" si="65"/>
        <v/>
      </c>
      <c r="AQ139" s="35" t="str">
        <f t="shared" si="65"/>
        <v/>
      </c>
      <c r="AR139" s="35" t="str">
        <f t="shared" si="65"/>
        <v/>
      </c>
      <c r="AS139" s="35" t="str">
        <f t="shared" si="65"/>
        <v>KENDALL</v>
      </c>
      <c r="AT139" s="35" t="str">
        <f t="shared" si="65"/>
        <v/>
      </c>
      <c r="AU139" s="35" t="str">
        <f t="shared" si="65"/>
        <v/>
      </c>
      <c r="AV139" s="35" t="str">
        <f t="shared" si="65"/>
        <v>VIRGINIA BEACH CITY</v>
      </c>
      <c r="AW139" s="35" t="str">
        <f t="shared" si="65"/>
        <v/>
      </c>
      <c r="AX139" s="35" t="str">
        <f t="shared" si="65"/>
        <v/>
      </c>
      <c r="AY139" s="35" t="str">
        <f t="shared" si="65"/>
        <v/>
      </c>
      <c r="AZ139" s="35" t="str">
        <f t="shared" si="65"/>
        <v/>
      </c>
    </row>
    <row r="140" spans="1:52" x14ac:dyDescent="0.2">
      <c r="A140" s="39">
        <v>131</v>
      </c>
      <c r="B140" s="35" t="str">
        <f t="shared" ref="B140:K149" si="66">IFERROR(VLOOKUP($B$3&amp;"_"&amp;B$8&amp;$A140,LookUpTable_CountyName_AllYears,3,FALSE),"")</f>
        <v/>
      </c>
      <c r="C140" s="35" t="str">
        <f t="shared" si="66"/>
        <v/>
      </c>
      <c r="D140" s="35" t="str">
        <f t="shared" si="66"/>
        <v/>
      </c>
      <c r="E140" s="35" t="str">
        <f t="shared" si="66"/>
        <v/>
      </c>
      <c r="F140" s="35" t="str">
        <f t="shared" si="66"/>
        <v/>
      </c>
      <c r="G140" s="35" t="str">
        <f t="shared" si="66"/>
        <v/>
      </c>
      <c r="H140" s="35" t="str">
        <f t="shared" si="66"/>
        <v/>
      </c>
      <c r="I140" s="35" t="str">
        <f t="shared" si="66"/>
        <v/>
      </c>
      <c r="J140" s="35" t="str">
        <f t="shared" si="66"/>
        <v/>
      </c>
      <c r="K140" s="35" t="str">
        <f t="shared" si="66"/>
        <v/>
      </c>
      <c r="L140" s="35" t="str">
        <f t="shared" ref="L140:U149" si="67">IFERROR(VLOOKUP($B$3&amp;"_"&amp;L$8&amp;$A140,LookUpTable_CountyName_AllYears,3,FALSE),"")</f>
        <v>TALIAFERRO</v>
      </c>
      <c r="M140" s="35" t="str">
        <f t="shared" si="67"/>
        <v/>
      </c>
      <c r="N140" s="35" t="str">
        <f t="shared" si="67"/>
        <v/>
      </c>
      <c r="O140" s="35" t="str">
        <f t="shared" si="67"/>
        <v/>
      </c>
      <c r="P140" s="35" t="str">
        <f t="shared" si="67"/>
        <v/>
      </c>
      <c r="Q140" s="35" t="str">
        <f t="shared" si="67"/>
        <v/>
      </c>
      <c r="R140" s="35" t="str">
        <f t="shared" si="67"/>
        <v/>
      </c>
      <c r="S140" s="35" t="str">
        <f t="shared" si="67"/>
        <v/>
      </c>
      <c r="T140" s="35" t="str">
        <f t="shared" si="67"/>
        <v/>
      </c>
      <c r="U140" s="35" t="str">
        <f t="shared" si="67"/>
        <v/>
      </c>
      <c r="V140" s="35" t="str">
        <f t="shared" ref="V140:AE149" si="68">IFERROR(VLOOKUP($B$3&amp;"_"&amp;V$8&amp;$A140,LookUpTable_CountyName_AllYears,3,FALSE),"")</f>
        <v/>
      </c>
      <c r="W140" s="35" t="str">
        <f t="shared" si="68"/>
        <v/>
      </c>
      <c r="X140" s="35" t="str">
        <f t="shared" si="68"/>
        <v/>
      </c>
      <c r="Y140" s="35" t="str">
        <f t="shared" si="68"/>
        <v/>
      </c>
      <c r="Z140" s="35" t="str">
        <f t="shared" si="68"/>
        <v/>
      </c>
      <c r="AA140" s="35" t="str">
        <f t="shared" si="68"/>
        <v/>
      </c>
      <c r="AB140" s="35" t="str">
        <f t="shared" si="68"/>
        <v/>
      </c>
      <c r="AC140" s="35" t="str">
        <f t="shared" si="68"/>
        <v/>
      </c>
      <c r="AD140" s="35" t="str">
        <f t="shared" si="68"/>
        <v/>
      </c>
      <c r="AE140" s="35" t="str">
        <f t="shared" si="68"/>
        <v/>
      </c>
      <c r="AF140" s="35" t="str">
        <f t="shared" ref="AF140:AO149" si="69">IFERROR(VLOOKUP($B$3&amp;"_"&amp;AF$8&amp;$A140,LookUpTable_CountyName_AllYears,3,FALSE),"")</f>
        <v/>
      </c>
      <c r="AG140" s="35" t="str">
        <f t="shared" si="69"/>
        <v/>
      </c>
      <c r="AH140" s="35" t="str">
        <f t="shared" si="69"/>
        <v/>
      </c>
      <c r="AI140" s="35" t="str">
        <f t="shared" si="69"/>
        <v/>
      </c>
      <c r="AJ140" s="35" t="str">
        <f t="shared" si="69"/>
        <v/>
      </c>
      <c r="AK140" s="35" t="str">
        <f t="shared" si="69"/>
        <v/>
      </c>
      <c r="AL140" s="35" t="str">
        <f t="shared" si="69"/>
        <v/>
      </c>
      <c r="AM140" s="35" t="str">
        <f t="shared" si="69"/>
        <v/>
      </c>
      <c r="AN140" s="35" t="str">
        <f t="shared" si="69"/>
        <v/>
      </c>
      <c r="AO140" s="35" t="str">
        <f t="shared" si="69"/>
        <v/>
      </c>
      <c r="AP140" s="35" t="str">
        <f t="shared" ref="AP140:AZ149" si="70">IFERROR(VLOOKUP($B$3&amp;"_"&amp;AP$8&amp;$A140,LookUpTable_CountyName_AllYears,3,FALSE),"")</f>
        <v/>
      </c>
      <c r="AQ140" s="35" t="str">
        <f t="shared" si="70"/>
        <v/>
      </c>
      <c r="AR140" s="35" t="str">
        <f t="shared" si="70"/>
        <v/>
      </c>
      <c r="AS140" s="35" t="str">
        <f t="shared" si="70"/>
        <v>KENEDY</v>
      </c>
      <c r="AT140" s="35" t="str">
        <f t="shared" si="70"/>
        <v/>
      </c>
      <c r="AU140" s="35" t="str">
        <f t="shared" si="70"/>
        <v/>
      </c>
      <c r="AV140" s="35" t="str">
        <f t="shared" si="70"/>
        <v>WAYNESBORO CITY</v>
      </c>
      <c r="AW140" s="35" t="str">
        <f t="shared" si="70"/>
        <v/>
      </c>
      <c r="AX140" s="35" t="str">
        <f t="shared" si="70"/>
        <v/>
      </c>
      <c r="AY140" s="35" t="str">
        <f t="shared" si="70"/>
        <v/>
      </c>
      <c r="AZ140" s="35" t="str">
        <f t="shared" si="70"/>
        <v/>
      </c>
    </row>
    <row r="141" spans="1:52" x14ac:dyDescent="0.2">
      <c r="A141" s="39">
        <v>132</v>
      </c>
      <c r="B141" s="35" t="str">
        <f t="shared" si="66"/>
        <v/>
      </c>
      <c r="C141" s="35" t="str">
        <f t="shared" si="66"/>
        <v/>
      </c>
      <c r="D141" s="35" t="str">
        <f t="shared" si="66"/>
        <v/>
      </c>
      <c r="E141" s="35" t="str">
        <f t="shared" si="66"/>
        <v/>
      </c>
      <c r="F141" s="35" t="str">
        <f t="shared" si="66"/>
        <v/>
      </c>
      <c r="G141" s="35" t="str">
        <f t="shared" si="66"/>
        <v/>
      </c>
      <c r="H141" s="35" t="str">
        <f t="shared" si="66"/>
        <v/>
      </c>
      <c r="I141" s="35" t="str">
        <f t="shared" si="66"/>
        <v/>
      </c>
      <c r="J141" s="35" t="str">
        <f t="shared" si="66"/>
        <v/>
      </c>
      <c r="K141" s="35" t="str">
        <f t="shared" si="66"/>
        <v/>
      </c>
      <c r="L141" s="35" t="str">
        <f t="shared" si="67"/>
        <v>TATTNALL</v>
      </c>
      <c r="M141" s="35" t="str">
        <f t="shared" si="67"/>
        <v/>
      </c>
      <c r="N141" s="35" t="str">
        <f t="shared" si="67"/>
        <v/>
      </c>
      <c r="O141" s="35" t="str">
        <f t="shared" si="67"/>
        <v/>
      </c>
      <c r="P141" s="35" t="str">
        <f t="shared" si="67"/>
        <v/>
      </c>
      <c r="Q141" s="35" t="str">
        <f t="shared" si="67"/>
        <v/>
      </c>
      <c r="R141" s="35" t="str">
        <f t="shared" si="67"/>
        <v/>
      </c>
      <c r="S141" s="35" t="str">
        <f t="shared" si="67"/>
        <v/>
      </c>
      <c r="T141" s="35" t="str">
        <f t="shared" si="67"/>
        <v/>
      </c>
      <c r="U141" s="35" t="str">
        <f t="shared" si="67"/>
        <v/>
      </c>
      <c r="V141" s="35" t="str">
        <f t="shared" si="68"/>
        <v/>
      </c>
      <c r="W141" s="35" t="str">
        <f t="shared" si="68"/>
        <v/>
      </c>
      <c r="X141" s="35" t="str">
        <f t="shared" si="68"/>
        <v/>
      </c>
      <c r="Y141" s="35" t="str">
        <f t="shared" si="68"/>
        <v/>
      </c>
      <c r="Z141" s="35" t="str">
        <f t="shared" si="68"/>
        <v/>
      </c>
      <c r="AA141" s="35" t="str">
        <f t="shared" si="68"/>
        <v/>
      </c>
      <c r="AB141" s="35" t="str">
        <f t="shared" si="68"/>
        <v/>
      </c>
      <c r="AC141" s="35" t="str">
        <f t="shared" si="68"/>
        <v/>
      </c>
      <c r="AD141" s="35" t="str">
        <f t="shared" si="68"/>
        <v/>
      </c>
      <c r="AE141" s="35" t="str">
        <f t="shared" si="68"/>
        <v/>
      </c>
      <c r="AF141" s="35" t="str">
        <f t="shared" si="69"/>
        <v/>
      </c>
      <c r="AG141" s="35" t="str">
        <f t="shared" si="69"/>
        <v/>
      </c>
      <c r="AH141" s="35" t="str">
        <f t="shared" si="69"/>
        <v/>
      </c>
      <c r="AI141" s="35" t="str">
        <f t="shared" si="69"/>
        <v/>
      </c>
      <c r="AJ141" s="35" t="str">
        <f t="shared" si="69"/>
        <v/>
      </c>
      <c r="AK141" s="35" t="str">
        <f t="shared" si="69"/>
        <v/>
      </c>
      <c r="AL141" s="35" t="str">
        <f t="shared" si="69"/>
        <v/>
      </c>
      <c r="AM141" s="35" t="str">
        <f t="shared" si="69"/>
        <v/>
      </c>
      <c r="AN141" s="35" t="str">
        <f t="shared" si="69"/>
        <v/>
      </c>
      <c r="AO141" s="35" t="str">
        <f t="shared" si="69"/>
        <v/>
      </c>
      <c r="AP141" s="35" t="str">
        <f t="shared" si="70"/>
        <v/>
      </c>
      <c r="AQ141" s="35" t="str">
        <f t="shared" si="70"/>
        <v/>
      </c>
      <c r="AR141" s="35" t="str">
        <f t="shared" si="70"/>
        <v/>
      </c>
      <c r="AS141" s="35" t="str">
        <f t="shared" si="70"/>
        <v>KENT</v>
      </c>
      <c r="AT141" s="35" t="str">
        <f t="shared" si="70"/>
        <v/>
      </c>
      <c r="AU141" s="35" t="str">
        <f t="shared" si="70"/>
        <v/>
      </c>
      <c r="AV141" s="35" t="str">
        <f t="shared" si="70"/>
        <v>WILLIAMSBURG CITY</v>
      </c>
      <c r="AW141" s="35" t="str">
        <f t="shared" si="70"/>
        <v/>
      </c>
      <c r="AX141" s="35" t="str">
        <f t="shared" si="70"/>
        <v/>
      </c>
      <c r="AY141" s="35" t="str">
        <f t="shared" si="70"/>
        <v/>
      </c>
      <c r="AZ141" s="35" t="str">
        <f t="shared" si="70"/>
        <v/>
      </c>
    </row>
    <row r="142" spans="1:52" x14ac:dyDescent="0.2">
      <c r="A142" s="39">
        <v>133</v>
      </c>
      <c r="B142" s="35" t="str">
        <f t="shared" si="66"/>
        <v/>
      </c>
      <c r="C142" s="35" t="str">
        <f t="shared" si="66"/>
        <v/>
      </c>
      <c r="D142" s="35" t="str">
        <f t="shared" si="66"/>
        <v/>
      </c>
      <c r="E142" s="35" t="str">
        <f t="shared" si="66"/>
        <v/>
      </c>
      <c r="F142" s="35" t="str">
        <f t="shared" si="66"/>
        <v/>
      </c>
      <c r="G142" s="35" t="str">
        <f t="shared" si="66"/>
        <v/>
      </c>
      <c r="H142" s="35" t="str">
        <f t="shared" si="66"/>
        <v/>
      </c>
      <c r="I142" s="35" t="str">
        <f t="shared" si="66"/>
        <v/>
      </c>
      <c r="J142" s="35" t="str">
        <f t="shared" si="66"/>
        <v/>
      </c>
      <c r="K142" s="35" t="str">
        <f t="shared" si="66"/>
        <v/>
      </c>
      <c r="L142" s="35" t="str">
        <f t="shared" si="67"/>
        <v>TAYLOR</v>
      </c>
      <c r="M142" s="35" t="str">
        <f t="shared" si="67"/>
        <v/>
      </c>
      <c r="N142" s="35" t="str">
        <f t="shared" si="67"/>
        <v/>
      </c>
      <c r="O142" s="35" t="str">
        <f t="shared" si="67"/>
        <v/>
      </c>
      <c r="P142" s="35" t="str">
        <f t="shared" si="67"/>
        <v/>
      </c>
      <c r="Q142" s="35" t="str">
        <f t="shared" si="67"/>
        <v/>
      </c>
      <c r="R142" s="35" t="str">
        <f t="shared" si="67"/>
        <v/>
      </c>
      <c r="S142" s="35" t="str">
        <f t="shared" si="67"/>
        <v/>
      </c>
      <c r="T142" s="35" t="str">
        <f t="shared" si="67"/>
        <v/>
      </c>
      <c r="U142" s="35" t="str">
        <f t="shared" si="67"/>
        <v/>
      </c>
      <c r="V142" s="35" t="str">
        <f t="shared" si="68"/>
        <v/>
      </c>
      <c r="W142" s="35" t="str">
        <f t="shared" si="68"/>
        <v/>
      </c>
      <c r="X142" s="35" t="str">
        <f t="shared" si="68"/>
        <v/>
      </c>
      <c r="Y142" s="35" t="str">
        <f t="shared" si="68"/>
        <v/>
      </c>
      <c r="Z142" s="35" t="str">
        <f t="shared" si="68"/>
        <v/>
      </c>
      <c r="AA142" s="35" t="str">
        <f t="shared" si="68"/>
        <v/>
      </c>
      <c r="AB142" s="35" t="str">
        <f t="shared" si="68"/>
        <v/>
      </c>
      <c r="AC142" s="35" t="str">
        <f t="shared" si="68"/>
        <v/>
      </c>
      <c r="AD142" s="35" t="str">
        <f t="shared" si="68"/>
        <v/>
      </c>
      <c r="AE142" s="35" t="str">
        <f t="shared" si="68"/>
        <v/>
      </c>
      <c r="AF142" s="35" t="str">
        <f t="shared" si="69"/>
        <v/>
      </c>
      <c r="AG142" s="35" t="str">
        <f t="shared" si="69"/>
        <v/>
      </c>
      <c r="AH142" s="35" t="str">
        <f t="shared" si="69"/>
        <v/>
      </c>
      <c r="AI142" s="35" t="str">
        <f t="shared" si="69"/>
        <v/>
      </c>
      <c r="AJ142" s="35" t="str">
        <f t="shared" si="69"/>
        <v/>
      </c>
      <c r="AK142" s="35" t="str">
        <f t="shared" si="69"/>
        <v/>
      </c>
      <c r="AL142" s="35" t="str">
        <f t="shared" si="69"/>
        <v/>
      </c>
      <c r="AM142" s="35" t="str">
        <f t="shared" si="69"/>
        <v/>
      </c>
      <c r="AN142" s="35" t="str">
        <f t="shared" si="69"/>
        <v/>
      </c>
      <c r="AO142" s="35" t="str">
        <f t="shared" si="69"/>
        <v/>
      </c>
      <c r="AP142" s="35" t="str">
        <f t="shared" si="70"/>
        <v/>
      </c>
      <c r="AQ142" s="35" t="str">
        <f t="shared" si="70"/>
        <v/>
      </c>
      <c r="AR142" s="35" t="str">
        <f t="shared" si="70"/>
        <v/>
      </c>
      <c r="AS142" s="35" t="str">
        <f t="shared" si="70"/>
        <v>KERR</v>
      </c>
      <c r="AT142" s="35" t="str">
        <f t="shared" si="70"/>
        <v/>
      </c>
      <c r="AU142" s="35" t="str">
        <f t="shared" si="70"/>
        <v/>
      </c>
      <c r="AV142" s="35" t="str">
        <f t="shared" si="70"/>
        <v>WINCHESTER CITY</v>
      </c>
      <c r="AW142" s="35" t="str">
        <f t="shared" si="70"/>
        <v/>
      </c>
      <c r="AX142" s="35" t="str">
        <f t="shared" si="70"/>
        <v/>
      </c>
      <c r="AY142" s="35" t="str">
        <f t="shared" si="70"/>
        <v/>
      </c>
      <c r="AZ142" s="35" t="str">
        <f t="shared" si="70"/>
        <v/>
      </c>
    </row>
    <row r="143" spans="1:52" x14ac:dyDescent="0.2">
      <c r="A143" s="39">
        <v>134</v>
      </c>
      <c r="B143" s="35" t="str">
        <f t="shared" si="66"/>
        <v/>
      </c>
      <c r="C143" s="35" t="str">
        <f t="shared" si="66"/>
        <v/>
      </c>
      <c r="D143" s="35" t="str">
        <f t="shared" si="66"/>
        <v/>
      </c>
      <c r="E143" s="35" t="str">
        <f t="shared" si="66"/>
        <v/>
      </c>
      <c r="F143" s="35" t="str">
        <f t="shared" si="66"/>
        <v/>
      </c>
      <c r="G143" s="35" t="str">
        <f t="shared" si="66"/>
        <v/>
      </c>
      <c r="H143" s="35" t="str">
        <f t="shared" si="66"/>
        <v/>
      </c>
      <c r="I143" s="35" t="str">
        <f t="shared" si="66"/>
        <v/>
      </c>
      <c r="J143" s="35" t="str">
        <f t="shared" si="66"/>
        <v/>
      </c>
      <c r="K143" s="35" t="str">
        <f t="shared" si="66"/>
        <v/>
      </c>
      <c r="L143" s="35" t="str">
        <f t="shared" si="67"/>
        <v>TELFAIR</v>
      </c>
      <c r="M143" s="35" t="str">
        <f t="shared" si="67"/>
        <v/>
      </c>
      <c r="N143" s="35" t="str">
        <f t="shared" si="67"/>
        <v/>
      </c>
      <c r="O143" s="35" t="str">
        <f t="shared" si="67"/>
        <v/>
      </c>
      <c r="P143" s="35" t="str">
        <f t="shared" si="67"/>
        <v/>
      </c>
      <c r="Q143" s="35" t="str">
        <f t="shared" si="67"/>
        <v/>
      </c>
      <c r="R143" s="35" t="str">
        <f t="shared" si="67"/>
        <v/>
      </c>
      <c r="S143" s="35" t="str">
        <f t="shared" si="67"/>
        <v/>
      </c>
      <c r="T143" s="35" t="str">
        <f t="shared" si="67"/>
        <v/>
      </c>
      <c r="U143" s="35" t="str">
        <f t="shared" si="67"/>
        <v/>
      </c>
      <c r="V143" s="35" t="str">
        <f t="shared" si="68"/>
        <v/>
      </c>
      <c r="W143" s="35" t="str">
        <f t="shared" si="68"/>
        <v/>
      </c>
      <c r="X143" s="35" t="str">
        <f t="shared" si="68"/>
        <v/>
      </c>
      <c r="Y143" s="35" t="str">
        <f t="shared" si="68"/>
        <v/>
      </c>
      <c r="Z143" s="35" t="str">
        <f t="shared" si="68"/>
        <v/>
      </c>
      <c r="AA143" s="35" t="str">
        <f t="shared" si="68"/>
        <v/>
      </c>
      <c r="AB143" s="35" t="str">
        <f t="shared" si="68"/>
        <v/>
      </c>
      <c r="AC143" s="35" t="str">
        <f t="shared" si="68"/>
        <v/>
      </c>
      <c r="AD143" s="35" t="str">
        <f t="shared" si="68"/>
        <v/>
      </c>
      <c r="AE143" s="35" t="str">
        <f t="shared" si="68"/>
        <v/>
      </c>
      <c r="AF143" s="35" t="str">
        <f t="shared" si="69"/>
        <v/>
      </c>
      <c r="AG143" s="35" t="str">
        <f t="shared" si="69"/>
        <v/>
      </c>
      <c r="AH143" s="35" t="str">
        <f t="shared" si="69"/>
        <v/>
      </c>
      <c r="AI143" s="35" t="str">
        <f t="shared" si="69"/>
        <v/>
      </c>
      <c r="AJ143" s="35" t="str">
        <f t="shared" si="69"/>
        <v/>
      </c>
      <c r="AK143" s="35" t="str">
        <f t="shared" si="69"/>
        <v/>
      </c>
      <c r="AL143" s="35" t="str">
        <f t="shared" si="69"/>
        <v/>
      </c>
      <c r="AM143" s="35" t="str">
        <f t="shared" si="69"/>
        <v/>
      </c>
      <c r="AN143" s="35" t="str">
        <f t="shared" si="69"/>
        <v/>
      </c>
      <c r="AO143" s="35" t="str">
        <f t="shared" si="69"/>
        <v/>
      </c>
      <c r="AP143" s="35" t="str">
        <f t="shared" si="70"/>
        <v/>
      </c>
      <c r="AQ143" s="35" t="str">
        <f t="shared" si="70"/>
        <v/>
      </c>
      <c r="AR143" s="35" t="str">
        <f t="shared" si="70"/>
        <v/>
      </c>
      <c r="AS143" s="35" t="str">
        <f t="shared" si="70"/>
        <v>KIMBLE</v>
      </c>
      <c r="AT143" s="35" t="str">
        <f t="shared" si="70"/>
        <v/>
      </c>
      <c r="AU143" s="35" t="str">
        <f t="shared" si="70"/>
        <v/>
      </c>
      <c r="AV143" s="35" t="str">
        <f t="shared" si="70"/>
        <v/>
      </c>
      <c r="AW143" s="35" t="str">
        <f t="shared" si="70"/>
        <v/>
      </c>
      <c r="AX143" s="35" t="str">
        <f t="shared" si="70"/>
        <v/>
      </c>
      <c r="AY143" s="35" t="str">
        <f t="shared" si="70"/>
        <v/>
      </c>
      <c r="AZ143" s="35" t="str">
        <f t="shared" si="70"/>
        <v/>
      </c>
    </row>
    <row r="144" spans="1:52" x14ac:dyDescent="0.2">
      <c r="A144" s="39">
        <v>135</v>
      </c>
      <c r="B144" s="35" t="str">
        <f t="shared" si="66"/>
        <v/>
      </c>
      <c r="C144" s="35" t="str">
        <f t="shared" si="66"/>
        <v/>
      </c>
      <c r="D144" s="35" t="str">
        <f t="shared" si="66"/>
        <v/>
      </c>
      <c r="E144" s="35" t="str">
        <f t="shared" si="66"/>
        <v/>
      </c>
      <c r="F144" s="35" t="str">
        <f t="shared" si="66"/>
        <v/>
      </c>
      <c r="G144" s="35" t="str">
        <f t="shared" si="66"/>
        <v/>
      </c>
      <c r="H144" s="35" t="str">
        <f t="shared" si="66"/>
        <v/>
      </c>
      <c r="I144" s="35" t="str">
        <f t="shared" si="66"/>
        <v/>
      </c>
      <c r="J144" s="35" t="str">
        <f t="shared" si="66"/>
        <v/>
      </c>
      <c r="K144" s="35" t="str">
        <f t="shared" si="66"/>
        <v/>
      </c>
      <c r="L144" s="35" t="str">
        <f t="shared" si="67"/>
        <v>TERRELL</v>
      </c>
      <c r="M144" s="35" t="str">
        <f t="shared" si="67"/>
        <v/>
      </c>
      <c r="N144" s="35" t="str">
        <f t="shared" si="67"/>
        <v/>
      </c>
      <c r="O144" s="35" t="str">
        <f t="shared" si="67"/>
        <v/>
      </c>
      <c r="P144" s="35" t="str">
        <f t="shared" si="67"/>
        <v/>
      </c>
      <c r="Q144" s="35" t="str">
        <f t="shared" si="67"/>
        <v/>
      </c>
      <c r="R144" s="35" t="str">
        <f t="shared" si="67"/>
        <v/>
      </c>
      <c r="S144" s="35" t="str">
        <f t="shared" si="67"/>
        <v/>
      </c>
      <c r="T144" s="35" t="str">
        <f t="shared" si="67"/>
        <v/>
      </c>
      <c r="U144" s="35" t="str">
        <f t="shared" si="67"/>
        <v/>
      </c>
      <c r="V144" s="35" t="str">
        <f t="shared" si="68"/>
        <v/>
      </c>
      <c r="W144" s="35" t="str">
        <f t="shared" si="68"/>
        <v/>
      </c>
      <c r="X144" s="35" t="str">
        <f t="shared" si="68"/>
        <v/>
      </c>
      <c r="Y144" s="35" t="str">
        <f t="shared" si="68"/>
        <v/>
      </c>
      <c r="Z144" s="35" t="str">
        <f t="shared" si="68"/>
        <v/>
      </c>
      <c r="AA144" s="35" t="str">
        <f t="shared" si="68"/>
        <v/>
      </c>
      <c r="AB144" s="35" t="str">
        <f t="shared" si="68"/>
        <v/>
      </c>
      <c r="AC144" s="35" t="str">
        <f t="shared" si="68"/>
        <v/>
      </c>
      <c r="AD144" s="35" t="str">
        <f t="shared" si="68"/>
        <v/>
      </c>
      <c r="AE144" s="35" t="str">
        <f t="shared" si="68"/>
        <v/>
      </c>
      <c r="AF144" s="35" t="str">
        <f t="shared" si="69"/>
        <v/>
      </c>
      <c r="AG144" s="35" t="str">
        <f t="shared" si="69"/>
        <v/>
      </c>
      <c r="AH144" s="35" t="str">
        <f t="shared" si="69"/>
        <v/>
      </c>
      <c r="AI144" s="35" t="str">
        <f t="shared" si="69"/>
        <v/>
      </c>
      <c r="AJ144" s="35" t="str">
        <f t="shared" si="69"/>
        <v/>
      </c>
      <c r="AK144" s="35" t="str">
        <f t="shared" si="69"/>
        <v/>
      </c>
      <c r="AL144" s="35" t="str">
        <f t="shared" si="69"/>
        <v/>
      </c>
      <c r="AM144" s="35" t="str">
        <f t="shared" si="69"/>
        <v/>
      </c>
      <c r="AN144" s="35" t="str">
        <f t="shared" si="69"/>
        <v/>
      </c>
      <c r="AO144" s="35" t="str">
        <f t="shared" si="69"/>
        <v/>
      </c>
      <c r="AP144" s="35" t="str">
        <f t="shared" si="70"/>
        <v/>
      </c>
      <c r="AQ144" s="35" t="str">
        <f t="shared" si="70"/>
        <v/>
      </c>
      <c r="AR144" s="35" t="str">
        <f t="shared" si="70"/>
        <v/>
      </c>
      <c r="AS144" s="35" t="str">
        <f t="shared" si="70"/>
        <v>KING</v>
      </c>
      <c r="AT144" s="35" t="str">
        <f t="shared" si="70"/>
        <v/>
      </c>
      <c r="AU144" s="35" t="str">
        <f t="shared" si="70"/>
        <v/>
      </c>
      <c r="AV144" s="35" t="str">
        <f t="shared" si="70"/>
        <v/>
      </c>
      <c r="AW144" s="35" t="str">
        <f t="shared" si="70"/>
        <v/>
      </c>
      <c r="AX144" s="35" t="str">
        <f t="shared" si="70"/>
        <v/>
      </c>
      <c r="AY144" s="35" t="str">
        <f t="shared" si="70"/>
        <v/>
      </c>
      <c r="AZ144" s="35" t="str">
        <f t="shared" si="70"/>
        <v/>
      </c>
    </row>
    <row r="145" spans="1:52" x14ac:dyDescent="0.2">
      <c r="A145" s="39">
        <v>136</v>
      </c>
      <c r="B145" s="35" t="str">
        <f t="shared" si="66"/>
        <v/>
      </c>
      <c r="C145" s="35" t="str">
        <f t="shared" si="66"/>
        <v/>
      </c>
      <c r="D145" s="35" t="str">
        <f t="shared" si="66"/>
        <v/>
      </c>
      <c r="E145" s="35" t="str">
        <f t="shared" si="66"/>
        <v/>
      </c>
      <c r="F145" s="35" t="str">
        <f t="shared" si="66"/>
        <v/>
      </c>
      <c r="G145" s="35" t="str">
        <f t="shared" si="66"/>
        <v/>
      </c>
      <c r="H145" s="35" t="str">
        <f t="shared" si="66"/>
        <v/>
      </c>
      <c r="I145" s="35" t="str">
        <f t="shared" si="66"/>
        <v/>
      </c>
      <c r="J145" s="35" t="str">
        <f t="shared" si="66"/>
        <v/>
      </c>
      <c r="K145" s="35" t="str">
        <f t="shared" si="66"/>
        <v/>
      </c>
      <c r="L145" s="35" t="str">
        <f t="shared" si="67"/>
        <v>THOMAS</v>
      </c>
      <c r="M145" s="35" t="str">
        <f t="shared" si="67"/>
        <v/>
      </c>
      <c r="N145" s="35" t="str">
        <f t="shared" si="67"/>
        <v/>
      </c>
      <c r="O145" s="35" t="str">
        <f t="shared" si="67"/>
        <v/>
      </c>
      <c r="P145" s="35" t="str">
        <f t="shared" si="67"/>
        <v/>
      </c>
      <c r="Q145" s="35" t="str">
        <f t="shared" si="67"/>
        <v/>
      </c>
      <c r="R145" s="35" t="str">
        <f t="shared" si="67"/>
        <v/>
      </c>
      <c r="S145" s="35" t="str">
        <f t="shared" si="67"/>
        <v/>
      </c>
      <c r="T145" s="35" t="str">
        <f t="shared" si="67"/>
        <v/>
      </c>
      <c r="U145" s="35" t="str">
        <f t="shared" si="67"/>
        <v/>
      </c>
      <c r="V145" s="35" t="str">
        <f t="shared" si="68"/>
        <v/>
      </c>
      <c r="W145" s="35" t="str">
        <f t="shared" si="68"/>
        <v/>
      </c>
      <c r="X145" s="35" t="str">
        <f t="shared" si="68"/>
        <v/>
      </c>
      <c r="Y145" s="35" t="str">
        <f t="shared" si="68"/>
        <v/>
      </c>
      <c r="Z145" s="35" t="str">
        <f t="shared" si="68"/>
        <v/>
      </c>
      <c r="AA145" s="35" t="str">
        <f t="shared" si="68"/>
        <v/>
      </c>
      <c r="AB145" s="35" t="str">
        <f t="shared" si="68"/>
        <v/>
      </c>
      <c r="AC145" s="35" t="str">
        <f t="shared" si="68"/>
        <v/>
      </c>
      <c r="AD145" s="35" t="str">
        <f t="shared" si="68"/>
        <v/>
      </c>
      <c r="AE145" s="35" t="str">
        <f t="shared" si="68"/>
        <v/>
      </c>
      <c r="AF145" s="35" t="str">
        <f t="shared" si="69"/>
        <v/>
      </c>
      <c r="AG145" s="35" t="str">
        <f t="shared" si="69"/>
        <v/>
      </c>
      <c r="AH145" s="35" t="str">
        <f t="shared" si="69"/>
        <v/>
      </c>
      <c r="AI145" s="35" t="str">
        <f t="shared" si="69"/>
        <v/>
      </c>
      <c r="AJ145" s="35" t="str">
        <f t="shared" si="69"/>
        <v/>
      </c>
      <c r="AK145" s="35" t="str">
        <f t="shared" si="69"/>
        <v/>
      </c>
      <c r="AL145" s="35" t="str">
        <f t="shared" si="69"/>
        <v/>
      </c>
      <c r="AM145" s="35" t="str">
        <f t="shared" si="69"/>
        <v/>
      </c>
      <c r="AN145" s="35" t="str">
        <f t="shared" si="69"/>
        <v/>
      </c>
      <c r="AO145" s="35" t="str">
        <f t="shared" si="69"/>
        <v/>
      </c>
      <c r="AP145" s="35" t="str">
        <f t="shared" si="70"/>
        <v/>
      </c>
      <c r="AQ145" s="35" t="str">
        <f t="shared" si="70"/>
        <v/>
      </c>
      <c r="AR145" s="35" t="str">
        <f t="shared" si="70"/>
        <v/>
      </c>
      <c r="AS145" s="35" t="str">
        <f t="shared" si="70"/>
        <v>KINNEY</v>
      </c>
      <c r="AT145" s="35" t="str">
        <f t="shared" si="70"/>
        <v/>
      </c>
      <c r="AU145" s="35" t="str">
        <f t="shared" si="70"/>
        <v/>
      </c>
      <c r="AV145" s="35" t="str">
        <f t="shared" si="70"/>
        <v/>
      </c>
      <c r="AW145" s="35" t="str">
        <f t="shared" si="70"/>
        <v/>
      </c>
      <c r="AX145" s="35" t="str">
        <f t="shared" si="70"/>
        <v/>
      </c>
      <c r="AY145" s="35" t="str">
        <f t="shared" si="70"/>
        <v/>
      </c>
      <c r="AZ145" s="35" t="str">
        <f t="shared" si="70"/>
        <v/>
      </c>
    </row>
    <row r="146" spans="1:52" x14ac:dyDescent="0.2">
      <c r="A146" s="39">
        <v>137</v>
      </c>
      <c r="B146" s="35" t="str">
        <f t="shared" si="66"/>
        <v/>
      </c>
      <c r="C146" s="35" t="str">
        <f t="shared" si="66"/>
        <v/>
      </c>
      <c r="D146" s="35" t="str">
        <f t="shared" si="66"/>
        <v/>
      </c>
      <c r="E146" s="35" t="str">
        <f t="shared" si="66"/>
        <v/>
      </c>
      <c r="F146" s="35" t="str">
        <f t="shared" si="66"/>
        <v/>
      </c>
      <c r="G146" s="35" t="str">
        <f t="shared" si="66"/>
        <v/>
      </c>
      <c r="H146" s="35" t="str">
        <f t="shared" si="66"/>
        <v/>
      </c>
      <c r="I146" s="35" t="str">
        <f t="shared" si="66"/>
        <v/>
      </c>
      <c r="J146" s="35" t="str">
        <f t="shared" si="66"/>
        <v/>
      </c>
      <c r="K146" s="35" t="str">
        <f t="shared" si="66"/>
        <v/>
      </c>
      <c r="L146" s="35" t="str">
        <f t="shared" si="67"/>
        <v>TIFT</v>
      </c>
      <c r="M146" s="35" t="str">
        <f t="shared" si="67"/>
        <v/>
      </c>
      <c r="N146" s="35" t="str">
        <f t="shared" si="67"/>
        <v/>
      </c>
      <c r="O146" s="35" t="str">
        <f t="shared" si="67"/>
        <v/>
      </c>
      <c r="P146" s="35" t="str">
        <f t="shared" si="67"/>
        <v/>
      </c>
      <c r="Q146" s="35" t="str">
        <f t="shared" si="67"/>
        <v/>
      </c>
      <c r="R146" s="35" t="str">
        <f t="shared" si="67"/>
        <v/>
      </c>
      <c r="S146" s="35" t="str">
        <f t="shared" si="67"/>
        <v/>
      </c>
      <c r="T146" s="35" t="str">
        <f t="shared" si="67"/>
        <v/>
      </c>
      <c r="U146" s="35" t="str">
        <f t="shared" si="67"/>
        <v/>
      </c>
      <c r="V146" s="35" t="str">
        <f t="shared" si="68"/>
        <v/>
      </c>
      <c r="W146" s="35" t="str">
        <f t="shared" si="68"/>
        <v/>
      </c>
      <c r="X146" s="35" t="str">
        <f t="shared" si="68"/>
        <v/>
      </c>
      <c r="Y146" s="35" t="str">
        <f t="shared" si="68"/>
        <v/>
      </c>
      <c r="Z146" s="35" t="str">
        <f t="shared" si="68"/>
        <v/>
      </c>
      <c r="AA146" s="35" t="str">
        <f t="shared" si="68"/>
        <v/>
      </c>
      <c r="AB146" s="35" t="str">
        <f t="shared" si="68"/>
        <v/>
      </c>
      <c r="AC146" s="35" t="str">
        <f t="shared" si="68"/>
        <v/>
      </c>
      <c r="AD146" s="35" t="str">
        <f t="shared" si="68"/>
        <v/>
      </c>
      <c r="AE146" s="35" t="str">
        <f t="shared" si="68"/>
        <v/>
      </c>
      <c r="AF146" s="35" t="str">
        <f t="shared" si="69"/>
        <v/>
      </c>
      <c r="AG146" s="35" t="str">
        <f t="shared" si="69"/>
        <v/>
      </c>
      <c r="AH146" s="35" t="str">
        <f t="shared" si="69"/>
        <v/>
      </c>
      <c r="AI146" s="35" t="str">
        <f t="shared" si="69"/>
        <v/>
      </c>
      <c r="AJ146" s="35" t="str">
        <f t="shared" si="69"/>
        <v/>
      </c>
      <c r="AK146" s="35" t="str">
        <f t="shared" si="69"/>
        <v/>
      </c>
      <c r="AL146" s="35" t="str">
        <f t="shared" si="69"/>
        <v/>
      </c>
      <c r="AM146" s="35" t="str">
        <f t="shared" si="69"/>
        <v/>
      </c>
      <c r="AN146" s="35" t="str">
        <f t="shared" si="69"/>
        <v/>
      </c>
      <c r="AO146" s="35" t="str">
        <f t="shared" si="69"/>
        <v/>
      </c>
      <c r="AP146" s="35" t="str">
        <f t="shared" si="70"/>
        <v/>
      </c>
      <c r="AQ146" s="35" t="str">
        <f t="shared" si="70"/>
        <v/>
      </c>
      <c r="AR146" s="35" t="str">
        <f t="shared" si="70"/>
        <v/>
      </c>
      <c r="AS146" s="35" t="str">
        <f t="shared" si="70"/>
        <v>KLEBERG</v>
      </c>
      <c r="AT146" s="35" t="str">
        <f t="shared" si="70"/>
        <v/>
      </c>
      <c r="AU146" s="35" t="str">
        <f t="shared" si="70"/>
        <v/>
      </c>
      <c r="AV146" s="35" t="str">
        <f t="shared" si="70"/>
        <v/>
      </c>
      <c r="AW146" s="35" t="str">
        <f t="shared" si="70"/>
        <v/>
      </c>
      <c r="AX146" s="35" t="str">
        <f t="shared" si="70"/>
        <v/>
      </c>
      <c r="AY146" s="35" t="str">
        <f t="shared" si="70"/>
        <v/>
      </c>
      <c r="AZ146" s="35" t="str">
        <f t="shared" si="70"/>
        <v/>
      </c>
    </row>
    <row r="147" spans="1:52" x14ac:dyDescent="0.2">
      <c r="A147" s="39">
        <v>138</v>
      </c>
      <c r="B147" s="35" t="str">
        <f t="shared" si="66"/>
        <v/>
      </c>
      <c r="C147" s="35" t="str">
        <f t="shared" si="66"/>
        <v/>
      </c>
      <c r="D147" s="35" t="str">
        <f t="shared" si="66"/>
        <v/>
      </c>
      <c r="E147" s="35" t="str">
        <f t="shared" si="66"/>
        <v/>
      </c>
      <c r="F147" s="35" t="str">
        <f t="shared" si="66"/>
        <v/>
      </c>
      <c r="G147" s="35" t="str">
        <f t="shared" si="66"/>
        <v/>
      </c>
      <c r="H147" s="35" t="str">
        <f t="shared" si="66"/>
        <v/>
      </c>
      <c r="I147" s="35" t="str">
        <f t="shared" si="66"/>
        <v/>
      </c>
      <c r="J147" s="35" t="str">
        <f t="shared" si="66"/>
        <v/>
      </c>
      <c r="K147" s="35" t="str">
        <f t="shared" si="66"/>
        <v/>
      </c>
      <c r="L147" s="35" t="str">
        <f t="shared" si="67"/>
        <v>TOOMBS</v>
      </c>
      <c r="M147" s="35" t="str">
        <f t="shared" si="67"/>
        <v/>
      </c>
      <c r="N147" s="35" t="str">
        <f t="shared" si="67"/>
        <v/>
      </c>
      <c r="O147" s="35" t="str">
        <f t="shared" si="67"/>
        <v/>
      </c>
      <c r="P147" s="35" t="str">
        <f t="shared" si="67"/>
        <v/>
      </c>
      <c r="Q147" s="35" t="str">
        <f t="shared" si="67"/>
        <v/>
      </c>
      <c r="R147" s="35" t="str">
        <f t="shared" si="67"/>
        <v/>
      </c>
      <c r="S147" s="35" t="str">
        <f t="shared" si="67"/>
        <v/>
      </c>
      <c r="T147" s="35" t="str">
        <f t="shared" si="67"/>
        <v/>
      </c>
      <c r="U147" s="35" t="str">
        <f t="shared" si="67"/>
        <v/>
      </c>
      <c r="V147" s="35" t="str">
        <f t="shared" si="68"/>
        <v/>
      </c>
      <c r="W147" s="35" t="str">
        <f t="shared" si="68"/>
        <v/>
      </c>
      <c r="X147" s="35" t="str">
        <f t="shared" si="68"/>
        <v/>
      </c>
      <c r="Y147" s="35" t="str">
        <f t="shared" si="68"/>
        <v/>
      </c>
      <c r="Z147" s="35" t="str">
        <f t="shared" si="68"/>
        <v/>
      </c>
      <c r="AA147" s="35" t="str">
        <f t="shared" si="68"/>
        <v/>
      </c>
      <c r="AB147" s="35" t="str">
        <f t="shared" si="68"/>
        <v/>
      </c>
      <c r="AC147" s="35" t="str">
        <f t="shared" si="68"/>
        <v/>
      </c>
      <c r="AD147" s="35" t="str">
        <f t="shared" si="68"/>
        <v/>
      </c>
      <c r="AE147" s="35" t="str">
        <f t="shared" si="68"/>
        <v/>
      </c>
      <c r="AF147" s="35" t="str">
        <f t="shared" si="69"/>
        <v/>
      </c>
      <c r="AG147" s="35" t="str">
        <f t="shared" si="69"/>
        <v/>
      </c>
      <c r="AH147" s="35" t="str">
        <f t="shared" si="69"/>
        <v/>
      </c>
      <c r="AI147" s="35" t="str">
        <f t="shared" si="69"/>
        <v/>
      </c>
      <c r="AJ147" s="35" t="str">
        <f t="shared" si="69"/>
        <v/>
      </c>
      <c r="AK147" s="35" t="str">
        <f t="shared" si="69"/>
        <v/>
      </c>
      <c r="AL147" s="35" t="str">
        <f t="shared" si="69"/>
        <v/>
      </c>
      <c r="AM147" s="35" t="str">
        <f t="shared" si="69"/>
        <v/>
      </c>
      <c r="AN147" s="35" t="str">
        <f t="shared" si="69"/>
        <v/>
      </c>
      <c r="AO147" s="35" t="str">
        <f t="shared" si="69"/>
        <v/>
      </c>
      <c r="AP147" s="35" t="str">
        <f t="shared" si="70"/>
        <v/>
      </c>
      <c r="AQ147" s="35" t="str">
        <f t="shared" si="70"/>
        <v/>
      </c>
      <c r="AR147" s="35" t="str">
        <f t="shared" si="70"/>
        <v/>
      </c>
      <c r="AS147" s="35" t="str">
        <f t="shared" si="70"/>
        <v>KNOX</v>
      </c>
      <c r="AT147" s="35" t="str">
        <f t="shared" si="70"/>
        <v/>
      </c>
      <c r="AU147" s="35" t="str">
        <f t="shared" si="70"/>
        <v/>
      </c>
      <c r="AV147" s="35" t="str">
        <f t="shared" si="70"/>
        <v/>
      </c>
      <c r="AW147" s="35" t="str">
        <f t="shared" si="70"/>
        <v/>
      </c>
      <c r="AX147" s="35" t="str">
        <f t="shared" si="70"/>
        <v/>
      </c>
      <c r="AY147" s="35" t="str">
        <f t="shared" si="70"/>
        <v/>
      </c>
      <c r="AZ147" s="35" t="str">
        <f t="shared" si="70"/>
        <v/>
      </c>
    </row>
    <row r="148" spans="1:52" x14ac:dyDescent="0.2">
      <c r="A148" s="39">
        <v>139</v>
      </c>
      <c r="B148" s="35" t="str">
        <f t="shared" si="66"/>
        <v/>
      </c>
      <c r="C148" s="35" t="str">
        <f t="shared" si="66"/>
        <v/>
      </c>
      <c r="D148" s="35" t="str">
        <f t="shared" si="66"/>
        <v/>
      </c>
      <c r="E148" s="35" t="str">
        <f t="shared" si="66"/>
        <v/>
      </c>
      <c r="F148" s="35" t="str">
        <f t="shared" si="66"/>
        <v/>
      </c>
      <c r="G148" s="35" t="str">
        <f t="shared" si="66"/>
        <v/>
      </c>
      <c r="H148" s="35" t="str">
        <f t="shared" si="66"/>
        <v/>
      </c>
      <c r="I148" s="35" t="str">
        <f t="shared" si="66"/>
        <v/>
      </c>
      <c r="J148" s="35" t="str">
        <f t="shared" si="66"/>
        <v/>
      </c>
      <c r="K148" s="35" t="str">
        <f t="shared" si="66"/>
        <v/>
      </c>
      <c r="L148" s="35" t="str">
        <f t="shared" si="67"/>
        <v>TOWNS</v>
      </c>
      <c r="M148" s="35" t="str">
        <f t="shared" si="67"/>
        <v/>
      </c>
      <c r="N148" s="35" t="str">
        <f t="shared" si="67"/>
        <v/>
      </c>
      <c r="O148" s="35" t="str">
        <f t="shared" si="67"/>
        <v/>
      </c>
      <c r="P148" s="35" t="str">
        <f t="shared" si="67"/>
        <v/>
      </c>
      <c r="Q148" s="35" t="str">
        <f t="shared" si="67"/>
        <v/>
      </c>
      <c r="R148" s="35" t="str">
        <f t="shared" si="67"/>
        <v/>
      </c>
      <c r="S148" s="35" t="str">
        <f t="shared" si="67"/>
        <v/>
      </c>
      <c r="T148" s="35" t="str">
        <f t="shared" si="67"/>
        <v/>
      </c>
      <c r="U148" s="35" t="str">
        <f t="shared" si="67"/>
        <v/>
      </c>
      <c r="V148" s="35" t="str">
        <f t="shared" si="68"/>
        <v/>
      </c>
      <c r="W148" s="35" t="str">
        <f t="shared" si="68"/>
        <v/>
      </c>
      <c r="X148" s="35" t="str">
        <f t="shared" si="68"/>
        <v/>
      </c>
      <c r="Y148" s="35" t="str">
        <f t="shared" si="68"/>
        <v/>
      </c>
      <c r="Z148" s="35" t="str">
        <f t="shared" si="68"/>
        <v/>
      </c>
      <c r="AA148" s="35" t="str">
        <f t="shared" si="68"/>
        <v/>
      </c>
      <c r="AB148" s="35" t="str">
        <f t="shared" si="68"/>
        <v/>
      </c>
      <c r="AC148" s="35" t="str">
        <f t="shared" si="68"/>
        <v/>
      </c>
      <c r="AD148" s="35" t="str">
        <f t="shared" si="68"/>
        <v/>
      </c>
      <c r="AE148" s="35" t="str">
        <f t="shared" si="68"/>
        <v/>
      </c>
      <c r="AF148" s="35" t="str">
        <f t="shared" si="69"/>
        <v/>
      </c>
      <c r="AG148" s="35" t="str">
        <f t="shared" si="69"/>
        <v/>
      </c>
      <c r="AH148" s="35" t="str">
        <f t="shared" si="69"/>
        <v/>
      </c>
      <c r="AI148" s="35" t="str">
        <f t="shared" si="69"/>
        <v/>
      </c>
      <c r="AJ148" s="35" t="str">
        <f t="shared" si="69"/>
        <v/>
      </c>
      <c r="AK148" s="35" t="str">
        <f t="shared" si="69"/>
        <v/>
      </c>
      <c r="AL148" s="35" t="str">
        <f t="shared" si="69"/>
        <v/>
      </c>
      <c r="AM148" s="35" t="str">
        <f t="shared" si="69"/>
        <v/>
      </c>
      <c r="AN148" s="35" t="str">
        <f t="shared" si="69"/>
        <v/>
      </c>
      <c r="AO148" s="35" t="str">
        <f t="shared" si="69"/>
        <v/>
      </c>
      <c r="AP148" s="35" t="str">
        <f t="shared" si="70"/>
        <v/>
      </c>
      <c r="AQ148" s="35" t="str">
        <f t="shared" si="70"/>
        <v/>
      </c>
      <c r="AR148" s="35" t="str">
        <f t="shared" si="70"/>
        <v/>
      </c>
      <c r="AS148" s="35" t="str">
        <f t="shared" si="70"/>
        <v>LAMAR</v>
      </c>
      <c r="AT148" s="35" t="str">
        <f t="shared" si="70"/>
        <v/>
      </c>
      <c r="AU148" s="35" t="str">
        <f t="shared" si="70"/>
        <v/>
      </c>
      <c r="AV148" s="35" t="str">
        <f t="shared" si="70"/>
        <v/>
      </c>
      <c r="AW148" s="35" t="str">
        <f t="shared" si="70"/>
        <v/>
      </c>
      <c r="AX148" s="35" t="str">
        <f t="shared" si="70"/>
        <v/>
      </c>
      <c r="AY148" s="35" t="str">
        <f t="shared" si="70"/>
        <v/>
      </c>
      <c r="AZ148" s="35" t="str">
        <f t="shared" si="70"/>
        <v/>
      </c>
    </row>
    <row r="149" spans="1:52" x14ac:dyDescent="0.2">
      <c r="A149" s="39">
        <v>140</v>
      </c>
      <c r="B149" s="35" t="str">
        <f t="shared" si="66"/>
        <v/>
      </c>
      <c r="C149" s="35" t="str">
        <f t="shared" si="66"/>
        <v/>
      </c>
      <c r="D149" s="35" t="str">
        <f t="shared" si="66"/>
        <v/>
      </c>
      <c r="E149" s="35" t="str">
        <f t="shared" si="66"/>
        <v/>
      </c>
      <c r="F149" s="35" t="str">
        <f t="shared" si="66"/>
        <v/>
      </c>
      <c r="G149" s="35" t="str">
        <f t="shared" si="66"/>
        <v/>
      </c>
      <c r="H149" s="35" t="str">
        <f t="shared" si="66"/>
        <v/>
      </c>
      <c r="I149" s="35" t="str">
        <f t="shared" si="66"/>
        <v/>
      </c>
      <c r="J149" s="35" t="str">
        <f t="shared" si="66"/>
        <v/>
      </c>
      <c r="K149" s="35" t="str">
        <f t="shared" si="66"/>
        <v/>
      </c>
      <c r="L149" s="35" t="str">
        <f t="shared" si="67"/>
        <v>TREUTLEN</v>
      </c>
      <c r="M149" s="35" t="str">
        <f t="shared" si="67"/>
        <v/>
      </c>
      <c r="N149" s="35" t="str">
        <f t="shared" si="67"/>
        <v/>
      </c>
      <c r="O149" s="35" t="str">
        <f t="shared" si="67"/>
        <v/>
      </c>
      <c r="P149" s="35" t="str">
        <f t="shared" si="67"/>
        <v/>
      </c>
      <c r="Q149" s="35" t="str">
        <f t="shared" si="67"/>
        <v/>
      </c>
      <c r="R149" s="35" t="str">
        <f t="shared" si="67"/>
        <v/>
      </c>
      <c r="S149" s="35" t="str">
        <f t="shared" si="67"/>
        <v/>
      </c>
      <c r="T149" s="35" t="str">
        <f t="shared" si="67"/>
        <v/>
      </c>
      <c r="U149" s="35" t="str">
        <f t="shared" si="67"/>
        <v/>
      </c>
      <c r="V149" s="35" t="str">
        <f t="shared" si="68"/>
        <v/>
      </c>
      <c r="W149" s="35" t="str">
        <f t="shared" si="68"/>
        <v/>
      </c>
      <c r="X149" s="35" t="str">
        <f t="shared" si="68"/>
        <v/>
      </c>
      <c r="Y149" s="35" t="str">
        <f t="shared" si="68"/>
        <v/>
      </c>
      <c r="Z149" s="35" t="str">
        <f t="shared" si="68"/>
        <v/>
      </c>
      <c r="AA149" s="35" t="str">
        <f t="shared" si="68"/>
        <v/>
      </c>
      <c r="AB149" s="35" t="str">
        <f t="shared" si="68"/>
        <v/>
      </c>
      <c r="AC149" s="35" t="str">
        <f t="shared" si="68"/>
        <v/>
      </c>
      <c r="AD149" s="35" t="str">
        <f t="shared" si="68"/>
        <v/>
      </c>
      <c r="AE149" s="35" t="str">
        <f t="shared" si="68"/>
        <v/>
      </c>
      <c r="AF149" s="35" t="str">
        <f t="shared" si="69"/>
        <v/>
      </c>
      <c r="AG149" s="35" t="str">
        <f t="shared" si="69"/>
        <v/>
      </c>
      <c r="AH149" s="35" t="str">
        <f t="shared" si="69"/>
        <v/>
      </c>
      <c r="AI149" s="35" t="str">
        <f t="shared" si="69"/>
        <v/>
      </c>
      <c r="AJ149" s="35" t="str">
        <f t="shared" si="69"/>
        <v/>
      </c>
      <c r="AK149" s="35" t="str">
        <f t="shared" si="69"/>
        <v/>
      </c>
      <c r="AL149" s="35" t="str">
        <f t="shared" si="69"/>
        <v/>
      </c>
      <c r="AM149" s="35" t="str">
        <f t="shared" si="69"/>
        <v/>
      </c>
      <c r="AN149" s="35" t="str">
        <f t="shared" si="69"/>
        <v/>
      </c>
      <c r="AO149" s="35" t="str">
        <f t="shared" si="69"/>
        <v/>
      </c>
      <c r="AP149" s="35" t="str">
        <f t="shared" si="70"/>
        <v/>
      </c>
      <c r="AQ149" s="35" t="str">
        <f t="shared" si="70"/>
        <v/>
      </c>
      <c r="AR149" s="35" t="str">
        <f t="shared" si="70"/>
        <v/>
      </c>
      <c r="AS149" s="35" t="str">
        <f t="shared" si="70"/>
        <v>LAMB</v>
      </c>
      <c r="AT149" s="35" t="str">
        <f t="shared" si="70"/>
        <v/>
      </c>
      <c r="AU149" s="35" t="str">
        <f t="shared" si="70"/>
        <v/>
      </c>
      <c r="AV149" s="35" t="str">
        <f t="shared" si="70"/>
        <v/>
      </c>
      <c r="AW149" s="35" t="str">
        <f t="shared" si="70"/>
        <v/>
      </c>
      <c r="AX149" s="35" t="str">
        <f t="shared" si="70"/>
        <v/>
      </c>
      <c r="AY149" s="35" t="str">
        <f t="shared" si="70"/>
        <v/>
      </c>
      <c r="AZ149" s="35" t="str">
        <f t="shared" si="70"/>
        <v/>
      </c>
    </row>
    <row r="150" spans="1:52" x14ac:dyDescent="0.2">
      <c r="A150" s="39">
        <v>141</v>
      </c>
      <c r="B150" s="35" t="str">
        <f t="shared" ref="B150:K159" si="71">IFERROR(VLOOKUP($B$3&amp;"_"&amp;B$8&amp;$A150,LookUpTable_CountyName_AllYears,3,FALSE),"")</f>
        <v/>
      </c>
      <c r="C150" s="35" t="str">
        <f t="shared" si="71"/>
        <v/>
      </c>
      <c r="D150" s="35" t="str">
        <f t="shared" si="71"/>
        <v/>
      </c>
      <c r="E150" s="35" t="str">
        <f t="shared" si="71"/>
        <v/>
      </c>
      <c r="F150" s="35" t="str">
        <f t="shared" si="71"/>
        <v/>
      </c>
      <c r="G150" s="35" t="str">
        <f t="shared" si="71"/>
        <v/>
      </c>
      <c r="H150" s="35" t="str">
        <f t="shared" si="71"/>
        <v/>
      </c>
      <c r="I150" s="35" t="str">
        <f t="shared" si="71"/>
        <v/>
      </c>
      <c r="J150" s="35" t="str">
        <f t="shared" si="71"/>
        <v/>
      </c>
      <c r="K150" s="35" t="str">
        <f t="shared" si="71"/>
        <v/>
      </c>
      <c r="L150" s="35" t="str">
        <f t="shared" ref="L150:U159" si="72">IFERROR(VLOOKUP($B$3&amp;"_"&amp;L$8&amp;$A150,LookUpTable_CountyName_AllYears,3,FALSE),"")</f>
        <v>TROUP</v>
      </c>
      <c r="M150" s="35" t="str">
        <f t="shared" si="72"/>
        <v/>
      </c>
      <c r="N150" s="35" t="str">
        <f t="shared" si="72"/>
        <v/>
      </c>
      <c r="O150" s="35" t="str">
        <f t="shared" si="72"/>
        <v/>
      </c>
      <c r="P150" s="35" t="str">
        <f t="shared" si="72"/>
        <v/>
      </c>
      <c r="Q150" s="35" t="str">
        <f t="shared" si="72"/>
        <v/>
      </c>
      <c r="R150" s="35" t="str">
        <f t="shared" si="72"/>
        <v/>
      </c>
      <c r="S150" s="35" t="str">
        <f t="shared" si="72"/>
        <v/>
      </c>
      <c r="T150" s="35" t="str">
        <f t="shared" si="72"/>
        <v/>
      </c>
      <c r="U150" s="35" t="str">
        <f t="shared" si="72"/>
        <v/>
      </c>
      <c r="V150" s="35" t="str">
        <f t="shared" ref="V150:AE159" si="73">IFERROR(VLOOKUP($B$3&amp;"_"&amp;V$8&amp;$A150,LookUpTable_CountyName_AllYears,3,FALSE),"")</f>
        <v/>
      </c>
      <c r="W150" s="35" t="str">
        <f t="shared" si="73"/>
        <v/>
      </c>
      <c r="X150" s="35" t="str">
        <f t="shared" si="73"/>
        <v/>
      </c>
      <c r="Y150" s="35" t="str">
        <f t="shared" si="73"/>
        <v/>
      </c>
      <c r="Z150" s="35" t="str">
        <f t="shared" si="73"/>
        <v/>
      </c>
      <c r="AA150" s="35" t="str">
        <f t="shared" si="73"/>
        <v/>
      </c>
      <c r="AB150" s="35" t="str">
        <f t="shared" si="73"/>
        <v/>
      </c>
      <c r="AC150" s="35" t="str">
        <f t="shared" si="73"/>
        <v/>
      </c>
      <c r="AD150" s="35" t="str">
        <f t="shared" si="73"/>
        <v/>
      </c>
      <c r="AE150" s="35" t="str">
        <f t="shared" si="73"/>
        <v/>
      </c>
      <c r="AF150" s="35" t="str">
        <f t="shared" ref="AF150:AO159" si="74">IFERROR(VLOOKUP($B$3&amp;"_"&amp;AF$8&amp;$A150,LookUpTable_CountyName_AllYears,3,FALSE),"")</f>
        <v/>
      </c>
      <c r="AG150" s="35" t="str">
        <f t="shared" si="74"/>
        <v/>
      </c>
      <c r="AH150" s="35" t="str">
        <f t="shared" si="74"/>
        <v/>
      </c>
      <c r="AI150" s="35" t="str">
        <f t="shared" si="74"/>
        <v/>
      </c>
      <c r="AJ150" s="35" t="str">
        <f t="shared" si="74"/>
        <v/>
      </c>
      <c r="AK150" s="35" t="str">
        <f t="shared" si="74"/>
        <v/>
      </c>
      <c r="AL150" s="35" t="str">
        <f t="shared" si="74"/>
        <v/>
      </c>
      <c r="AM150" s="35" t="str">
        <f t="shared" si="74"/>
        <v/>
      </c>
      <c r="AN150" s="35" t="str">
        <f t="shared" si="74"/>
        <v/>
      </c>
      <c r="AO150" s="35" t="str">
        <f t="shared" si="74"/>
        <v/>
      </c>
      <c r="AP150" s="35" t="str">
        <f t="shared" ref="AP150:AZ159" si="75">IFERROR(VLOOKUP($B$3&amp;"_"&amp;AP$8&amp;$A150,LookUpTable_CountyName_AllYears,3,FALSE),"")</f>
        <v/>
      </c>
      <c r="AQ150" s="35" t="str">
        <f t="shared" si="75"/>
        <v/>
      </c>
      <c r="AR150" s="35" t="str">
        <f t="shared" si="75"/>
        <v/>
      </c>
      <c r="AS150" s="35" t="str">
        <f t="shared" si="75"/>
        <v>LAMPASAS</v>
      </c>
      <c r="AT150" s="35" t="str">
        <f t="shared" si="75"/>
        <v/>
      </c>
      <c r="AU150" s="35" t="str">
        <f t="shared" si="75"/>
        <v/>
      </c>
      <c r="AV150" s="35" t="str">
        <f t="shared" si="75"/>
        <v/>
      </c>
      <c r="AW150" s="35" t="str">
        <f t="shared" si="75"/>
        <v/>
      </c>
      <c r="AX150" s="35" t="str">
        <f t="shared" si="75"/>
        <v/>
      </c>
      <c r="AY150" s="35" t="str">
        <f t="shared" si="75"/>
        <v/>
      </c>
      <c r="AZ150" s="35" t="str">
        <f t="shared" si="75"/>
        <v/>
      </c>
    </row>
    <row r="151" spans="1:52" x14ac:dyDescent="0.2">
      <c r="A151" s="39">
        <v>142</v>
      </c>
      <c r="B151" s="35" t="str">
        <f t="shared" si="71"/>
        <v/>
      </c>
      <c r="C151" s="35" t="str">
        <f t="shared" si="71"/>
        <v/>
      </c>
      <c r="D151" s="35" t="str">
        <f t="shared" si="71"/>
        <v/>
      </c>
      <c r="E151" s="35" t="str">
        <f t="shared" si="71"/>
        <v/>
      </c>
      <c r="F151" s="35" t="str">
        <f t="shared" si="71"/>
        <v/>
      </c>
      <c r="G151" s="35" t="str">
        <f t="shared" si="71"/>
        <v/>
      </c>
      <c r="H151" s="35" t="str">
        <f t="shared" si="71"/>
        <v/>
      </c>
      <c r="I151" s="35" t="str">
        <f t="shared" si="71"/>
        <v/>
      </c>
      <c r="J151" s="35" t="str">
        <f t="shared" si="71"/>
        <v/>
      </c>
      <c r="K151" s="35" t="str">
        <f t="shared" si="71"/>
        <v/>
      </c>
      <c r="L151" s="35" t="str">
        <f t="shared" si="72"/>
        <v>TURNER</v>
      </c>
      <c r="M151" s="35" t="str">
        <f t="shared" si="72"/>
        <v/>
      </c>
      <c r="N151" s="35" t="str">
        <f t="shared" si="72"/>
        <v/>
      </c>
      <c r="O151" s="35" t="str">
        <f t="shared" si="72"/>
        <v/>
      </c>
      <c r="P151" s="35" t="str">
        <f t="shared" si="72"/>
        <v/>
      </c>
      <c r="Q151" s="35" t="str">
        <f t="shared" si="72"/>
        <v/>
      </c>
      <c r="R151" s="35" t="str">
        <f t="shared" si="72"/>
        <v/>
      </c>
      <c r="S151" s="35" t="str">
        <f t="shared" si="72"/>
        <v/>
      </c>
      <c r="T151" s="35" t="str">
        <f t="shared" si="72"/>
        <v/>
      </c>
      <c r="U151" s="35" t="str">
        <f t="shared" si="72"/>
        <v/>
      </c>
      <c r="V151" s="35" t="str">
        <f t="shared" si="73"/>
        <v/>
      </c>
      <c r="W151" s="35" t="str">
        <f t="shared" si="73"/>
        <v/>
      </c>
      <c r="X151" s="35" t="str">
        <f t="shared" si="73"/>
        <v/>
      </c>
      <c r="Y151" s="35" t="str">
        <f t="shared" si="73"/>
        <v/>
      </c>
      <c r="Z151" s="35" t="str">
        <f t="shared" si="73"/>
        <v/>
      </c>
      <c r="AA151" s="35" t="str">
        <f t="shared" si="73"/>
        <v/>
      </c>
      <c r="AB151" s="35" t="str">
        <f t="shared" si="73"/>
        <v/>
      </c>
      <c r="AC151" s="35" t="str">
        <f t="shared" si="73"/>
        <v/>
      </c>
      <c r="AD151" s="35" t="str">
        <f t="shared" si="73"/>
        <v/>
      </c>
      <c r="AE151" s="35" t="str">
        <f t="shared" si="73"/>
        <v/>
      </c>
      <c r="AF151" s="35" t="str">
        <f t="shared" si="74"/>
        <v/>
      </c>
      <c r="AG151" s="35" t="str">
        <f t="shared" si="74"/>
        <v/>
      </c>
      <c r="AH151" s="35" t="str">
        <f t="shared" si="74"/>
        <v/>
      </c>
      <c r="AI151" s="35" t="str">
        <f t="shared" si="74"/>
        <v/>
      </c>
      <c r="AJ151" s="35" t="str">
        <f t="shared" si="74"/>
        <v/>
      </c>
      <c r="AK151" s="35" t="str">
        <f t="shared" si="74"/>
        <v/>
      </c>
      <c r="AL151" s="35" t="str">
        <f t="shared" si="74"/>
        <v/>
      </c>
      <c r="AM151" s="35" t="str">
        <f t="shared" si="74"/>
        <v/>
      </c>
      <c r="AN151" s="35" t="str">
        <f t="shared" si="74"/>
        <v/>
      </c>
      <c r="AO151" s="35" t="str">
        <f t="shared" si="74"/>
        <v/>
      </c>
      <c r="AP151" s="35" t="str">
        <f t="shared" si="75"/>
        <v/>
      </c>
      <c r="AQ151" s="35" t="str">
        <f t="shared" si="75"/>
        <v/>
      </c>
      <c r="AR151" s="35" t="str">
        <f t="shared" si="75"/>
        <v/>
      </c>
      <c r="AS151" s="35" t="str">
        <f t="shared" si="75"/>
        <v>LA SALLE</v>
      </c>
      <c r="AT151" s="35" t="str">
        <f t="shared" si="75"/>
        <v/>
      </c>
      <c r="AU151" s="35" t="str">
        <f t="shared" si="75"/>
        <v/>
      </c>
      <c r="AV151" s="35" t="str">
        <f t="shared" si="75"/>
        <v/>
      </c>
      <c r="AW151" s="35" t="str">
        <f t="shared" si="75"/>
        <v/>
      </c>
      <c r="AX151" s="35" t="str">
        <f t="shared" si="75"/>
        <v/>
      </c>
      <c r="AY151" s="35" t="str">
        <f t="shared" si="75"/>
        <v/>
      </c>
      <c r="AZ151" s="35" t="str">
        <f t="shared" si="75"/>
        <v/>
      </c>
    </row>
    <row r="152" spans="1:52" x14ac:dyDescent="0.2">
      <c r="A152" s="39">
        <v>143</v>
      </c>
      <c r="B152" s="35" t="str">
        <f t="shared" si="71"/>
        <v/>
      </c>
      <c r="C152" s="35" t="str">
        <f t="shared" si="71"/>
        <v/>
      </c>
      <c r="D152" s="35" t="str">
        <f t="shared" si="71"/>
        <v/>
      </c>
      <c r="E152" s="35" t="str">
        <f t="shared" si="71"/>
        <v/>
      </c>
      <c r="F152" s="35" t="str">
        <f t="shared" si="71"/>
        <v/>
      </c>
      <c r="G152" s="35" t="str">
        <f t="shared" si="71"/>
        <v/>
      </c>
      <c r="H152" s="35" t="str">
        <f t="shared" si="71"/>
        <v/>
      </c>
      <c r="I152" s="35" t="str">
        <f t="shared" si="71"/>
        <v/>
      </c>
      <c r="J152" s="35" t="str">
        <f t="shared" si="71"/>
        <v/>
      </c>
      <c r="K152" s="35" t="str">
        <f t="shared" si="71"/>
        <v/>
      </c>
      <c r="L152" s="35" t="str">
        <f t="shared" si="72"/>
        <v>TWIGGS</v>
      </c>
      <c r="M152" s="35" t="str">
        <f t="shared" si="72"/>
        <v/>
      </c>
      <c r="N152" s="35" t="str">
        <f t="shared" si="72"/>
        <v/>
      </c>
      <c r="O152" s="35" t="str">
        <f t="shared" si="72"/>
        <v/>
      </c>
      <c r="P152" s="35" t="str">
        <f t="shared" si="72"/>
        <v/>
      </c>
      <c r="Q152" s="35" t="str">
        <f t="shared" si="72"/>
        <v/>
      </c>
      <c r="R152" s="35" t="str">
        <f t="shared" si="72"/>
        <v/>
      </c>
      <c r="S152" s="35" t="str">
        <f t="shared" si="72"/>
        <v/>
      </c>
      <c r="T152" s="35" t="str">
        <f t="shared" si="72"/>
        <v/>
      </c>
      <c r="U152" s="35" t="str">
        <f t="shared" si="72"/>
        <v/>
      </c>
      <c r="V152" s="35" t="str">
        <f t="shared" si="73"/>
        <v/>
      </c>
      <c r="W152" s="35" t="str">
        <f t="shared" si="73"/>
        <v/>
      </c>
      <c r="X152" s="35" t="str">
        <f t="shared" si="73"/>
        <v/>
      </c>
      <c r="Y152" s="35" t="str">
        <f t="shared" si="73"/>
        <v/>
      </c>
      <c r="Z152" s="35" t="str">
        <f t="shared" si="73"/>
        <v/>
      </c>
      <c r="AA152" s="35" t="str">
        <f t="shared" si="73"/>
        <v/>
      </c>
      <c r="AB152" s="35" t="str">
        <f t="shared" si="73"/>
        <v/>
      </c>
      <c r="AC152" s="35" t="str">
        <f t="shared" si="73"/>
        <v/>
      </c>
      <c r="AD152" s="35" t="str">
        <f t="shared" si="73"/>
        <v/>
      </c>
      <c r="AE152" s="35" t="str">
        <f t="shared" si="73"/>
        <v/>
      </c>
      <c r="AF152" s="35" t="str">
        <f t="shared" si="74"/>
        <v/>
      </c>
      <c r="AG152" s="35" t="str">
        <f t="shared" si="74"/>
        <v/>
      </c>
      <c r="AH152" s="35" t="str">
        <f t="shared" si="74"/>
        <v/>
      </c>
      <c r="AI152" s="35" t="str">
        <f t="shared" si="74"/>
        <v/>
      </c>
      <c r="AJ152" s="35" t="str">
        <f t="shared" si="74"/>
        <v/>
      </c>
      <c r="AK152" s="35" t="str">
        <f t="shared" si="74"/>
        <v/>
      </c>
      <c r="AL152" s="35" t="str">
        <f t="shared" si="74"/>
        <v/>
      </c>
      <c r="AM152" s="35" t="str">
        <f t="shared" si="74"/>
        <v/>
      </c>
      <c r="AN152" s="35" t="str">
        <f t="shared" si="74"/>
        <v/>
      </c>
      <c r="AO152" s="35" t="str">
        <f t="shared" si="74"/>
        <v/>
      </c>
      <c r="AP152" s="35" t="str">
        <f t="shared" si="75"/>
        <v/>
      </c>
      <c r="AQ152" s="35" t="str">
        <f t="shared" si="75"/>
        <v/>
      </c>
      <c r="AR152" s="35" t="str">
        <f t="shared" si="75"/>
        <v/>
      </c>
      <c r="AS152" s="35" t="str">
        <f t="shared" si="75"/>
        <v>LAVACA</v>
      </c>
      <c r="AT152" s="35" t="str">
        <f t="shared" si="75"/>
        <v/>
      </c>
      <c r="AU152" s="35" t="str">
        <f t="shared" si="75"/>
        <v/>
      </c>
      <c r="AV152" s="35" t="str">
        <f t="shared" si="75"/>
        <v/>
      </c>
      <c r="AW152" s="35" t="str">
        <f t="shared" si="75"/>
        <v/>
      </c>
      <c r="AX152" s="35" t="str">
        <f t="shared" si="75"/>
        <v/>
      </c>
      <c r="AY152" s="35" t="str">
        <f t="shared" si="75"/>
        <v/>
      </c>
      <c r="AZ152" s="35" t="str">
        <f t="shared" si="75"/>
        <v/>
      </c>
    </row>
    <row r="153" spans="1:52" x14ac:dyDescent="0.2">
      <c r="A153" s="39">
        <v>144</v>
      </c>
      <c r="B153" s="35" t="str">
        <f t="shared" si="71"/>
        <v/>
      </c>
      <c r="C153" s="35" t="str">
        <f t="shared" si="71"/>
        <v/>
      </c>
      <c r="D153" s="35" t="str">
        <f t="shared" si="71"/>
        <v/>
      </c>
      <c r="E153" s="35" t="str">
        <f t="shared" si="71"/>
        <v/>
      </c>
      <c r="F153" s="35" t="str">
        <f t="shared" si="71"/>
        <v/>
      </c>
      <c r="G153" s="35" t="str">
        <f t="shared" si="71"/>
        <v/>
      </c>
      <c r="H153" s="35" t="str">
        <f t="shared" si="71"/>
        <v/>
      </c>
      <c r="I153" s="35" t="str">
        <f t="shared" si="71"/>
        <v/>
      </c>
      <c r="J153" s="35" t="str">
        <f t="shared" si="71"/>
        <v/>
      </c>
      <c r="K153" s="35" t="str">
        <f t="shared" si="71"/>
        <v/>
      </c>
      <c r="L153" s="35" t="str">
        <f t="shared" si="72"/>
        <v>UNION</v>
      </c>
      <c r="M153" s="35" t="str">
        <f t="shared" si="72"/>
        <v/>
      </c>
      <c r="N153" s="35" t="str">
        <f t="shared" si="72"/>
        <v/>
      </c>
      <c r="O153" s="35" t="str">
        <f t="shared" si="72"/>
        <v/>
      </c>
      <c r="P153" s="35" t="str">
        <f t="shared" si="72"/>
        <v/>
      </c>
      <c r="Q153" s="35" t="str">
        <f t="shared" si="72"/>
        <v/>
      </c>
      <c r="R153" s="35" t="str">
        <f t="shared" si="72"/>
        <v/>
      </c>
      <c r="S153" s="35" t="str">
        <f t="shared" si="72"/>
        <v/>
      </c>
      <c r="T153" s="35" t="str">
        <f t="shared" si="72"/>
        <v/>
      </c>
      <c r="U153" s="35" t="str">
        <f t="shared" si="72"/>
        <v/>
      </c>
      <c r="V153" s="35" t="str">
        <f t="shared" si="73"/>
        <v/>
      </c>
      <c r="W153" s="35" t="str">
        <f t="shared" si="73"/>
        <v/>
      </c>
      <c r="X153" s="35" t="str">
        <f t="shared" si="73"/>
        <v/>
      </c>
      <c r="Y153" s="35" t="str">
        <f t="shared" si="73"/>
        <v/>
      </c>
      <c r="Z153" s="35" t="str">
        <f t="shared" si="73"/>
        <v/>
      </c>
      <c r="AA153" s="35" t="str">
        <f t="shared" si="73"/>
        <v/>
      </c>
      <c r="AB153" s="35" t="str">
        <f t="shared" si="73"/>
        <v/>
      </c>
      <c r="AC153" s="35" t="str">
        <f t="shared" si="73"/>
        <v/>
      </c>
      <c r="AD153" s="35" t="str">
        <f t="shared" si="73"/>
        <v/>
      </c>
      <c r="AE153" s="35" t="str">
        <f t="shared" si="73"/>
        <v/>
      </c>
      <c r="AF153" s="35" t="str">
        <f t="shared" si="74"/>
        <v/>
      </c>
      <c r="AG153" s="35" t="str">
        <f t="shared" si="74"/>
        <v/>
      </c>
      <c r="AH153" s="35" t="str">
        <f t="shared" si="74"/>
        <v/>
      </c>
      <c r="AI153" s="35" t="str">
        <f t="shared" si="74"/>
        <v/>
      </c>
      <c r="AJ153" s="35" t="str">
        <f t="shared" si="74"/>
        <v/>
      </c>
      <c r="AK153" s="35" t="str">
        <f t="shared" si="74"/>
        <v/>
      </c>
      <c r="AL153" s="35" t="str">
        <f t="shared" si="74"/>
        <v/>
      </c>
      <c r="AM153" s="35" t="str">
        <f t="shared" si="74"/>
        <v/>
      </c>
      <c r="AN153" s="35" t="str">
        <f t="shared" si="74"/>
        <v/>
      </c>
      <c r="AO153" s="35" t="str">
        <f t="shared" si="74"/>
        <v/>
      </c>
      <c r="AP153" s="35" t="str">
        <f t="shared" si="75"/>
        <v/>
      </c>
      <c r="AQ153" s="35" t="str">
        <f t="shared" si="75"/>
        <v/>
      </c>
      <c r="AR153" s="35" t="str">
        <f t="shared" si="75"/>
        <v/>
      </c>
      <c r="AS153" s="35" t="str">
        <f t="shared" si="75"/>
        <v>LEE</v>
      </c>
      <c r="AT153" s="35" t="str">
        <f t="shared" si="75"/>
        <v/>
      </c>
      <c r="AU153" s="35" t="str">
        <f t="shared" si="75"/>
        <v/>
      </c>
      <c r="AV153" s="35" t="str">
        <f t="shared" si="75"/>
        <v/>
      </c>
      <c r="AW153" s="35" t="str">
        <f t="shared" si="75"/>
        <v/>
      </c>
      <c r="AX153" s="35" t="str">
        <f t="shared" si="75"/>
        <v/>
      </c>
      <c r="AY153" s="35" t="str">
        <f t="shared" si="75"/>
        <v/>
      </c>
      <c r="AZ153" s="35" t="str">
        <f t="shared" si="75"/>
        <v/>
      </c>
    </row>
    <row r="154" spans="1:52" x14ac:dyDescent="0.2">
      <c r="A154" s="39">
        <v>145</v>
      </c>
      <c r="B154" s="35" t="str">
        <f t="shared" si="71"/>
        <v/>
      </c>
      <c r="C154" s="35" t="str">
        <f t="shared" si="71"/>
        <v/>
      </c>
      <c r="D154" s="35" t="str">
        <f t="shared" si="71"/>
        <v/>
      </c>
      <c r="E154" s="35" t="str">
        <f t="shared" si="71"/>
        <v/>
      </c>
      <c r="F154" s="35" t="str">
        <f t="shared" si="71"/>
        <v/>
      </c>
      <c r="G154" s="35" t="str">
        <f t="shared" si="71"/>
        <v/>
      </c>
      <c r="H154" s="35" t="str">
        <f t="shared" si="71"/>
        <v/>
      </c>
      <c r="I154" s="35" t="str">
        <f t="shared" si="71"/>
        <v/>
      </c>
      <c r="J154" s="35" t="str">
        <f t="shared" si="71"/>
        <v/>
      </c>
      <c r="K154" s="35" t="str">
        <f t="shared" si="71"/>
        <v/>
      </c>
      <c r="L154" s="35" t="str">
        <f t="shared" si="72"/>
        <v>UPSON</v>
      </c>
      <c r="M154" s="35" t="str">
        <f t="shared" si="72"/>
        <v/>
      </c>
      <c r="N154" s="35" t="str">
        <f t="shared" si="72"/>
        <v/>
      </c>
      <c r="O154" s="35" t="str">
        <f t="shared" si="72"/>
        <v/>
      </c>
      <c r="P154" s="35" t="str">
        <f t="shared" si="72"/>
        <v/>
      </c>
      <c r="Q154" s="35" t="str">
        <f t="shared" si="72"/>
        <v/>
      </c>
      <c r="R154" s="35" t="str">
        <f t="shared" si="72"/>
        <v/>
      </c>
      <c r="S154" s="35" t="str">
        <f t="shared" si="72"/>
        <v/>
      </c>
      <c r="T154" s="35" t="str">
        <f t="shared" si="72"/>
        <v/>
      </c>
      <c r="U154" s="35" t="str">
        <f t="shared" si="72"/>
        <v/>
      </c>
      <c r="V154" s="35" t="str">
        <f t="shared" si="73"/>
        <v/>
      </c>
      <c r="W154" s="35" t="str">
        <f t="shared" si="73"/>
        <v/>
      </c>
      <c r="X154" s="35" t="str">
        <f t="shared" si="73"/>
        <v/>
      </c>
      <c r="Y154" s="35" t="str">
        <f t="shared" si="73"/>
        <v/>
      </c>
      <c r="Z154" s="35" t="str">
        <f t="shared" si="73"/>
        <v/>
      </c>
      <c r="AA154" s="35" t="str">
        <f t="shared" si="73"/>
        <v/>
      </c>
      <c r="AB154" s="35" t="str">
        <f t="shared" si="73"/>
        <v/>
      </c>
      <c r="AC154" s="35" t="str">
        <f t="shared" si="73"/>
        <v/>
      </c>
      <c r="AD154" s="35" t="str">
        <f t="shared" si="73"/>
        <v/>
      </c>
      <c r="AE154" s="35" t="str">
        <f t="shared" si="73"/>
        <v/>
      </c>
      <c r="AF154" s="35" t="str">
        <f t="shared" si="74"/>
        <v/>
      </c>
      <c r="AG154" s="35" t="str">
        <f t="shared" si="74"/>
        <v/>
      </c>
      <c r="AH154" s="35" t="str">
        <f t="shared" si="74"/>
        <v/>
      </c>
      <c r="AI154" s="35" t="str">
        <f t="shared" si="74"/>
        <v/>
      </c>
      <c r="AJ154" s="35" t="str">
        <f t="shared" si="74"/>
        <v/>
      </c>
      <c r="AK154" s="35" t="str">
        <f t="shared" si="74"/>
        <v/>
      </c>
      <c r="AL154" s="35" t="str">
        <f t="shared" si="74"/>
        <v/>
      </c>
      <c r="AM154" s="35" t="str">
        <f t="shared" si="74"/>
        <v/>
      </c>
      <c r="AN154" s="35" t="str">
        <f t="shared" si="74"/>
        <v/>
      </c>
      <c r="AO154" s="35" t="str">
        <f t="shared" si="74"/>
        <v/>
      </c>
      <c r="AP154" s="35" t="str">
        <f t="shared" si="75"/>
        <v/>
      </c>
      <c r="AQ154" s="35" t="str">
        <f t="shared" si="75"/>
        <v/>
      </c>
      <c r="AR154" s="35" t="str">
        <f t="shared" si="75"/>
        <v/>
      </c>
      <c r="AS154" s="35" t="str">
        <f t="shared" si="75"/>
        <v>LEON</v>
      </c>
      <c r="AT154" s="35" t="str">
        <f t="shared" si="75"/>
        <v/>
      </c>
      <c r="AU154" s="35" t="str">
        <f t="shared" si="75"/>
        <v/>
      </c>
      <c r="AV154" s="35" t="str">
        <f t="shared" si="75"/>
        <v/>
      </c>
      <c r="AW154" s="35" t="str">
        <f t="shared" si="75"/>
        <v/>
      </c>
      <c r="AX154" s="35" t="str">
        <f t="shared" si="75"/>
        <v/>
      </c>
      <c r="AY154" s="35" t="str">
        <f t="shared" si="75"/>
        <v/>
      </c>
      <c r="AZ154" s="35" t="str">
        <f t="shared" si="75"/>
        <v/>
      </c>
    </row>
    <row r="155" spans="1:52" x14ac:dyDescent="0.2">
      <c r="A155" s="39">
        <v>146</v>
      </c>
      <c r="B155" s="35" t="str">
        <f t="shared" si="71"/>
        <v/>
      </c>
      <c r="C155" s="35" t="str">
        <f t="shared" si="71"/>
        <v/>
      </c>
      <c r="D155" s="35" t="str">
        <f t="shared" si="71"/>
        <v/>
      </c>
      <c r="E155" s="35" t="str">
        <f t="shared" si="71"/>
        <v/>
      </c>
      <c r="F155" s="35" t="str">
        <f t="shared" si="71"/>
        <v/>
      </c>
      <c r="G155" s="35" t="str">
        <f t="shared" si="71"/>
        <v/>
      </c>
      <c r="H155" s="35" t="str">
        <f t="shared" si="71"/>
        <v/>
      </c>
      <c r="I155" s="35" t="str">
        <f t="shared" si="71"/>
        <v/>
      </c>
      <c r="J155" s="35" t="str">
        <f t="shared" si="71"/>
        <v/>
      </c>
      <c r="K155" s="35" t="str">
        <f t="shared" si="71"/>
        <v/>
      </c>
      <c r="L155" s="35" t="str">
        <f t="shared" si="72"/>
        <v>WALKER</v>
      </c>
      <c r="M155" s="35" t="str">
        <f t="shared" si="72"/>
        <v/>
      </c>
      <c r="N155" s="35" t="str">
        <f t="shared" si="72"/>
        <v/>
      </c>
      <c r="O155" s="35" t="str">
        <f t="shared" si="72"/>
        <v/>
      </c>
      <c r="P155" s="35" t="str">
        <f t="shared" si="72"/>
        <v/>
      </c>
      <c r="Q155" s="35" t="str">
        <f t="shared" si="72"/>
        <v/>
      </c>
      <c r="R155" s="35" t="str">
        <f t="shared" si="72"/>
        <v/>
      </c>
      <c r="S155" s="35" t="str">
        <f t="shared" si="72"/>
        <v/>
      </c>
      <c r="T155" s="35" t="str">
        <f t="shared" si="72"/>
        <v/>
      </c>
      <c r="U155" s="35" t="str">
        <f t="shared" si="72"/>
        <v/>
      </c>
      <c r="V155" s="35" t="str">
        <f t="shared" si="73"/>
        <v/>
      </c>
      <c r="W155" s="35" t="str">
        <f t="shared" si="73"/>
        <v/>
      </c>
      <c r="X155" s="35" t="str">
        <f t="shared" si="73"/>
        <v/>
      </c>
      <c r="Y155" s="35" t="str">
        <f t="shared" si="73"/>
        <v/>
      </c>
      <c r="Z155" s="35" t="str">
        <f t="shared" si="73"/>
        <v/>
      </c>
      <c r="AA155" s="35" t="str">
        <f t="shared" si="73"/>
        <v/>
      </c>
      <c r="AB155" s="35" t="str">
        <f t="shared" si="73"/>
        <v/>
      </c>
      <c r="AC155" s="35" t="str">
        <f t="shared" si="73"/>
        <v/>
      </c>
      <c r="AD155" s="35" t="str">
        <f t="shared" si="73"/>
        <v/>
      </c>
      <c r="AE155" s="35" t="str">
        <f t="shared" si="73"/>
        <v/>
      </c>
      <c r="AF155" s="35" t="str">
        <f t="shared" si="74"/>
        <v/>
      </c>
      <c r="AG155" s="35" t="str">
        <f t="shared" si="74"/>
        <v/>
      </c>
      <c r="AH155" s="35" t="str">
        <f t="shared" si="74"/>
        <v/>
      </c>
      <c r="AI155" s="35" t="str">
        <f t="shared" si="74"/>
        <v/>
      </c>
      <c r="AJ155" s="35" t="str">
        <f t="shared" si="74"/>
        <v/>
      </c>
      <c r="AK155" s="35" t="str">
        <f t="shared" si="74"/>
        <v/>
      </c>
      <c r="AL155" s="35" t="str">
        <f t="shared" si="74"/>
        <v/>
      </c>
      <c r="AM155" s="35" t="str">
        <f t="shared" si="74"/>
        <v/>
      </c>
      <c r="AN155" s="35" t="str">
        <f t="shared" si="74"/>
        <v/>
      </c>
      <c r="AO155" s="35" t="str">
        <f t="shared" si="74"/>
        <v/>
      </c>
      <c r="AP155" s="35" t="str">
        <f t="shared" si="75"/>
        <v/>
      </c>
      <c r="AQ155" s="35" t="str">
        <f t="shared" si="75"/>
        <v/>
      </c>
      <c r="AR155" s="35" t="str">
        <f t="shared" si="75"/>
        <v/>
      </c>
      <c r="AS155" s="35" t="str">
        <f t="shared" si="75"/>
        <v>LIBERTY</v>
      </c>
      <c r="AT155" s="35" t="str">
        <f t="shared" si="75"/>
        <v/>
      </c>
      <c r="AU155" s="35" t="str">
        <f t="shared" si="75"/>
        <v/>
      </c>
      <c r="AV155" s="35" t="str">
        <f t="shared" si="75"/>
        <v/>
      </c>
      <c r="AW155" s="35" t="str">
        <f t="shared" si="75"/>
        <v/>
      </c>
      <c r="AX155" s="35" t="str">
        <f t="shared" si="75"/>
        <v/>
      </c>
      <c r="AY155" s="35" t="str">
        <f t="shared" si="75"/>
        <v/>
      </c>
      <c r="AZ155" s="35" t="str">
        <f t="shared" si="75"/>
        <v/>
      </c>
    </row>
    <row r="156" spans="1:52" x14ac:dyDescent="0.2">
      <c r="A156" s="39">
        <v>147</v>
      </c>
      <c r="B156" s="35" t="str">
        <f t="shared" si="71"/>
        <v/>
      </c>
      <c r="C156" s="35" t="str">
        <f t="shared" si="71"/>
        <v/>
      </c>
      <c r="D156" s="35" t="str">
        <f t="shared" si="71"/>
        <v/>
      </c>
      <c r="E156" s="35" t="str">
        <f t="shared" si="71"/>
        <v/>
      </c>
      <c r="F156" s="35" t="str">
        <f t="shared" si="71"/>
        <v/>
      </c>
      <c r="G156" s="35" t="str">
        <f t="shared" si="71"/>
        <v/>
      </c>
      <c r="H156" s="35" t="str">
        <f t="shared" si="71"/>
        <v/>
      </c>
      <c r="I156" s="35" t="str">
        <f t="shared" si="71"/>
        <v/>
      </c>
      <c r="J156" s="35" t="str">
        <f t="shared" si="71"/>
        <v/>
      </c>
      <c r="K156" s="35" t="str">
        <f t="shared" si="71"/>
        <v/>
      </c>
      <c r="L156" s="35" t="str">
        <f t="shared" si="72"/>
        <v>WALTON</v>
      </c>
      <c r="M156" s="35" t="str">
        <f t="shared" si="72"/>
        <v/>
      </c>
      <c r="N156" s="35" t="str">
        <f t="shared" si="72"/>
        <v/>
      </c>
      <c r="O156" s="35" t="str">
        <f t="shared" si="72"/>
        <v/>
      </c>
      <c r="P156" s="35" t="str">
        <f t="shared" si="72"/>
        <v/>
      </c>
      <c r="Q156" s="35" t="str">
        <f t="shared" si="72"/>
        <v/>
      </c>
      <c r="R156" s="35" t="str">
        <f t="shared" si="72"/>
        <v/>
      </c>
      <c r="S156" s="35" t="str">
        <f t="shared" si="72"/>
        <v/>
      </c>
      <c r="T156" s="35" t="str">
        <f t="shared" si="72"/>
        <v/>
      </c>
      <c r="U156" s="35" t="str">
        <f t="shared" si="72"/>
        <v/>
      </c>
      <c r="V156" s="35" t="str">
        <f t="shared" si="73"/>
        <v/>
      </c>
      <c r="W156" s="35" t="str">
        <f t="shared" si="73"/>
        <v/>
      </c>
      <c r="X156" s="35" t="str">
        <f t="shared" si="73"/>
        <v/>
      </c>
      <c r="Y156" s="35" t="str">
        <f t="shared" si="73"/>
        <v/>
      </c>
      <c r="Z156" s="35" t="str">
        <f t="shared" si="73"/>
        <v/>
      </c>
      <c r="AA156" s="35" t="str">
        <f t="shared" si="73"/>
        <v/>
      </c>
      <c r="AB156" s="35" t="str">
        <f t="shared" si="73"/>
        <v/>
      </c>
      <c r="AC156" s="35" t="str">
        <f t="shared" si="73"/>
        <v/>
      </c>
      <c r="AD156" s="35" t="str">
        <f t="shared" si="73"/>
        <v/>
      </c>
      <c r="AE156" s="35" t="str">
        <f t="shared" si="73"/>
        <v/>
      </c>
      <c r="AF156" s="35" t="str">
        <f t="shared" si="74"/>
        <v/>
      </c>
      <c r="AG156" s="35" t="str">
        <f t="shared" si="74"/>
        <v/>
      </c>
      <c r="AH156" s="35" t="str">
        <f t="shared" si="74"/>
        <v/>
      </c>
      <c r="AI156" s="35" t="str">
        <f t="shared" si="74"/>
        <v/>
      </c>
      <c r="AJ156" s="35" t="str">
        <f t="shared" si="74"/>
        <v/>
      </c>
      <c r="AK156" s="35" t="str">
        <f t="shared" si="74"/>
        <v/>
      </c>
      <c r="AL156" s="35" t="str">
        <f t="shared" si="74"/>
        <v/>
      </c>
      <c r="AM156" s="35" t="str">
        <f t="shared" si="74"/>
        <v/>
      </c>
      <c r="AN156" s="35" t="str">
        <f t="shared" si="74"/>
        <v/>
      </c>
      <c r="AO156" s="35" t="str">
        <f t="shared" si="74"/>
        <v/>
      </c>
      <c r="AP156" s="35" t="str">
        <f t="shared" si="75"/>
        <v/>
      </c>
      <c r="AQ156" s="35" t="str">
        <f t="shared" si="75"/>
        <v/>
      </c>
      <c r="AR156" s="35" t="str">
        <f t="shared" si="75"/>
        <v/>
      </c>
      <c r="AS156" s="35" t="str">
        <f t="shared" si="75"/>
        <v>LIMESTONE</v>
      </c>
      <c r="AT156" s="35" t="str">
        <f t="shared" si="75"/>
        <v/>
      </c>
      <c r="AU156" s="35" t="str">
        <f t="shared" si="75"/>
        <v/>
      </c>
      <c r="AV156" s="35" t="str">
        <f t="shared" si="75"/>
        <v/>
      </c>
      <c r="AW156" s="35" t="str">
        <f t="shared" si="75"/>
        <v/>
      </c>
      <c r="AX156" s="35" t="str">
        <f t="shared" si="75"/>
        <v/>
      </c>
      <c r="AY156" s="35" t="str">
        <f t="shared" si="75"/>
        <v/>
      </c>
      <c r="AZ156" s="35" t="str">
        <f t="shared" si="75"/>
        <v/>
      </c>
    </row>
    <row r="157" spans="1:52" x14ac:dyDescent="0.2">
      <c r="A157" s="39">
        <v>148</v>
      </c>
      <c r="B157" s="35" t="str">
        <f t="shared" si="71"/>
        <v/>
      </c>
      <c r="C157" s="35" t="str">
        <f t="shared" si="71"/>
        <v/>
      </c>
      <c r="D157" s="35" t="str">
        <f t="shared" si="71"/>
        <v/>
      </c>
      <c r="E157" s="35" t="str">
        <f t="shared" si="71"/>
        <v/>
      </c>
      <c r="F157" s="35" t="str">
        <f t="shared" si="71"/>
        <v/>
      </c>
      <c r="G157" s="35" t="str">
        <f t="shared" si="71"/>
        <v/>
      </c>
      <c r="H157" s="35" t="str">
        <f t="shared" si="71"/>
        <v/>
      </c>
      <c r="I157" s="35" t="str">
        <f t="shared" si="71"/>
        <v/>
      </c>
      <c r="J157" s="35" t="str">
        <f t="shared" si="71"/>
        <v/>
      </c>
      <c r="K157" s="35" t="str">
        <f t="shared" si="71"/>
        <v/>
      </c>
      <c r="L157" s="35" t="str">
        <f t="shared" si="72"/>
        <v>WARE</v>
      </c>
      <c r="M157" s="35" t="str">
        <f t="shared" si="72"/>
        <v/>
      </c>
      <c r="N157" s="35" t="str">
        <f t="shared" si="72"/>
        <v/>
      </c>
      <c r="O157" s="35" t="str">
        <f t="shared" si="72"/>
        <v/>
      </c>
      <c r="P157" s="35" t="str">
        <f t="shared" si="72"/>
        <v/>
      </c>
      <c r="Q157" s="35" t="str">
        <f t="shared" si="72"/>
        <v/>
      </c>
      <c r="R157" s="35" t="str">
        <f t="shared" si="72"/>
        <v/>
      </c>
      <c r="S157" s="35" t="str">
        <f t="shared" si="72"/>
        <v/>
      </c>
      <c r="T157" s="35" t="str">
        <f t="shared" si="72"/>
        <v/>
      </c>
      <c r="U157" s="35" t="str">
        <f t="shared" si="72"/>
        <v/>
      </c>
      <c r="V157" s="35" t="str">
        <f t="shared" si="73"/>
        <v/>
      </c>
      <c r="W157" s="35" t="str">
        <f t="shared" si="73"/>
        <v/>
      </c>
      <c r="X157" s="35" t="str">
        <f t="shared" si="73"/>
        <v/>
      </c>
      <c r="Y157" s="35" t="str">
        <f t="shared" si="73"/>
        <v/>
      </c>
      <c r="Z157" s="35" t="str">
        <f t="shared" si="73"/>
        <v/>
      </c>
      <c r="AA157" s="35" t="str">
        <f t="shared" si="73"/>
        <v/>
      </c>
      <c r="AB157" s="35" t="str">
        <f t="shared" si="73"/>
        <v/>
      </c>
      <c r="AC157" s="35" t="str">
        <f t="shared" si="73"/>
        <v/>
      </c>
      <c r="AD157" s="35" t="str">
        <f t="shared" si="73"/>
        <v/>
      </c>
      <c r="AE157" s="35" t="str">
        <f t="shared" si="73"/>
        <v/>
      </c>
      <c r="AF157" s="35" t="str">
        <f t="shared" si="74"/>
        <v/>
      </c>
      <c r="AG157" s="35" t="str">
        <f t="shared" si="74"/>
        <v/>
      </c>
      <c r="AH157" s="35" t="str">
        <f t="shared" si="74"/>
        <v/>
      </c>
      <c r="AI157" s="35" t="str">
        <f t="shared" si="74"/>
        <v/>
      </c>
      <c r="AJ157" s="35" t="str">
        <f t="shared" si="74"/>
        <v/>
      </c>
      <c r="AK157" s="35" t="str">
        <f t="shared" si="74"/>
        <v/>
      </c>
      <c r="AL157" s="35" t="str">
        <f t="shared" si="74"/>
        <v/>
      </c>
      <c r="AM157" s="35" t="str">
        <f t="shared" si="74"/>
        <v/>
      </c>
      <c r="AN157" s="35" t="str">
        <f t="shared" si="74"/>
        <v/>
      </c>
      <c r="AO157" s="35" t="str">
        <f t="shared" si="74"/>
        <v/>
      </c>
      <c r="AP157" s="35" t="str">
        <f t="shared" si="75"/>
        <v/>
      </c>
      <c r="AQ157" s="35" t="str">
        <f t="shared" si="75"/>
        <v/>
      </c>
      <c r="AR157" s="35" t="str">
        <f t="shared" si="75"/>
        <v/>
      </c>
      <c r="AS157" s="35" t="str">
        <f t="shared" si="75"/>
        <v>LIPSCOMB</v>
      </c>
      <c r="AT157" s="35" t="str">
        <f t="shared" si="75"/>
        <v/>
      </c>
      <c r="AU157" s="35" t="str">
        <f t="shared" si="75"/>
        <v/>
      </c>
      <c r="AV157" s="35" t="str">
        <f t="shared" si="75"/>
        <v/>
      </c>
      <c r="AW157" s="35" t="str">
        <f t="shared" si="75"/>
        <v/>
      </c>
      <c r="AX157" s="35" t="str">
        <f t="shared" si="75"/>
        <v/>
      </c>
      <c r="AY157" s="35" t="str">
        <f t="shared" si="75"/>
        <v/>
      </c>
      <c r="AZ157" s="35" t="str">
        <f t="shared" si="75"/>
        <v/>
      </c>
    </row>
    <row r="158" spans="1:52" x14ac:dyDescent="0.2">
      <c r="A158" s="39">
        <v>149</v>
      </c>
      <c r="B158" s="35" t="str">
        <f t="shared" si="71"/>
        <v/>
      </c>
      <c r="C158" s="35" t="str">
        <f t="shared" si="71"/>
        <v/>
      </c>
      <c r="D158" s="35" t="str">
        <f t="shared" si="71"/>
        <v/>
      </c>
      <c r="E158" s="35" t="str">
        <f t="shared" si="71"/>
        <v/>
      </c>
      <c r="F158" s="35" t="str">
        <f t="shared" si="71"/>
        <v/>
      </c>
      <c r="G158" s="35" t="str">
        <f t="shared" si="71"/>
        <v/>
      </c>
      <c r="H158" s="35" t="str">
        <f t="shared" si="71"/>
        <v/>
      </c>
      <c r="I158" s="35" t="str">
        <f t="shared" si="71"/>
        <v/>
      </c>
      <c r="J158" s="35" t="str">
        <f t="shared" si="71"/>
        <v/>
      </c>
      <c r="K158" s="35" t="str">
        <f t="shared" si="71"/>
        <v/>
      </c>
      <c r="L158" s="35" t="str">
        <f t="shared" si="72"/>
        <v>WARREN</v>
      </c>
      <c r="M158" s="35" t="str">
        <f t="shared" si="72"/>
        <v/>
      </c>
      <c r="N158" s="35" t="str">
        <f t="shared" si="72"/>
        <v/>
      </c>
      <c r="O158" s="35" t="str">
        <f t="shared" si="72"/>
        <v/>
      </c>
      <c r="P158" s="35" t="str">
        <f t="shared" si="72"/>
        <v/>
      </c>
      <c r="Q158" s="35" t="str">
        <f t="shared" si="72"/>
        <v/>
      </c>
      <c r="R158" s="35" t="str">
        <f t="shared" si="72"/>
        <v/>
      </c>
      <c r="S158" s="35" t="str">
        <f t="shared" si="72"/>
        <v/>
      </c>
      <c r="T158" s="35" t="str">
        <f t="shared" si="72"/>
        <v/>
      </c>
      <c r="U158" s="35" t="str">
        <f t="shared" si="72"/>
        <v/>
      </c>
      <c r="V158" s="35" t="str">
        <f t="shared" si="73"/>
        <v/>
      </c>
      <c r="W158" s="35" t="str">
        <f t="shared" si="73"/>
        <v/>
      </c>
      <c r="X158" s="35" t="str">
        <f t="shared" si="73"/>
        <v/>
      </c>
      <c r="Y158" s="35" t="str">
        <f t="shared" si="73"/>
        <v/>
      </c>
      <c r="Z158" s="35" t="str">
        <f t="shared" si="73"/>
        <v/>
      </c>
      <c r="AA158" s="35" t="str">
        <f t="shared" si="73"/>
        <v/>
      </c>
      <c r="AB158" s="35" t="str">
        <f t="shared" si="73"/>
        <v/>
      </c>
      <c r="AC158" s="35" t="str">
        <f t="shared" si="73"/>
        <v/>
      </c>
      <c r="AD158" s="35" t="str">
        <f t="shared" si="73"/>
        <v/>
      </c>
      <c r="AE158" s="35" t="str">
        <f t="shared" si="73"/>
        <v/>
      </c>
      <c r="AF158" s="35" t="str">
        <f t="shared" si="74"/>
        <v/>
      </c>
      <c r="AG158" s="35" t="str">
        <f t="shared" si="74"/>
        <v/>
      </c>
      <c r="AH158" s="35" t="str">
        <f t="shared" si="74"/>
        <v/>
      </c>
      <c r="AI158" s="35" t="str">
        <f t="shared" si="74"/>
        <v/>
      </c>
      <c r="AJ158" s="35" t="str">
        <f t="shared" si="74"/>
        <v/>
      </c>
      <c r="AK158" s="35" t="str">
        <f t="shared" si="74"/>
        <v/>
      </c>
      <c r="AL158" s="35" t="str">
        <f t="shared" si="74"/>
        <v/>
      </c>
      <c r="AM158" s="35" t="str">
        <f t="shared" si="74"/>
        <v/>
      </c>
      <c r="AN158" s="35" t="str">
        <f t="shared" si="74"/>
        <v/>
      </c>
      <c r="AO158" s="35" t="str">
        <f t="shared" si="74"/>
        <v/>
      </c>
      <c r="AP158" s="35" t="str">
        <f t="shared" si="75"/>
        <v/>
      </c>
      <c r="AQ158" s="35" t="str">
        <f t="shared" si="75"/>
        <v/>
      </c>
      <c r="AR158" s="35" t="str">
        <f t="shared" si="75"/>
        <v/>
      </c>
      <c r="AS158" s="35" t="str">
        <f t="shared" si="75"/>
        <v>LIVE OAK</v>
      </c>
      <c r="AT158" s="35" t="str">
        <f t="shared" si="75"/>
        <v/>
      </c>
      <c r="AU158" s="35" t="str">
        <f t="shared" si="75"/>
        <v/>
      </c>
      <c r="AV158" s="35" t="str">
        <f t="shared" si="75"/>
        <v/>
      </c>
      <c r="AW158" s="35" t="str">
        <f t="shared" si="75"/>
        <v/>
      </c>
      <c r="AX158" s="35" t="str">
        <f t="shared" si="75"/>
        <v/>
      </c>
      <c r="AY158" s="35" t="str">
        <f t="shared" si="75"/>
        <v/>
      </c>
      <c r="AZ158" s="35" t="str">
        <f t="shared" si="75"/>
        <v/>
      </c>
    </row>
    <row r="159" spans="1:52" x14ac:dyDescent="0.2">
      <c r="A159" s="39">
        <v>150</v>
      </c>
      <c r="B159" s="35" t="str">
        <f t="shared" si="71"/>
        <v/>
      </c>
      <c r="C159" s="35" t="str">
        <f t="shared" si="71"/>
        <v/>
      </c>
      <c r="D159" s="35" t="str">
        <f t="shared" si="71"/>
        <v/>
      </c>
      <c r="E159" s="35" t="str">
        <f t="shared" si="71"/>
        <v/>
      </c>
      <c r="F159" s="35" t="str">
        <f t="shared" si="71"/>
        <v/>
      </c>
      <c r="G159" s="35" t="str">
        <f t="shared" si="71"/>
        <v/>
      </c>
      <c r="H159" s="35" t="str">
        <f t="shared" si="71"/>
        <v/>
      </c>
      <c r="I159" s="35" t="str">
        <f t="shared" si="71"/>
        <v/>
      </c>
      <c r="J159" s="35" t="str">
        <f t="shared" si="71"/>
        <v/>
      </c>
      <c r="K159" s="35" t="str">
        <f t="shared" si="71"/>
        <v/>
      </c>
      <c r="L159" s="35" t="str">
        <f t="shared" si="72"/>
        <v>WASHINGTON</v>
      </c>
      <c r="M159" s="35" t="str">
        <f t="shared" si="72"/>
        <v/>
      </c>
      <c r="N159" s="35" t="str">
        <f t="shared" si="72"/>
        <v/>
      </c>
      <c r="O159" s="35" t="str">
        <f t="shared" si="72"/>
        <v/>
      </c>
      <c r="P159" s="35" t="str">
        <f t="shared" si="72"/>
        <v/>
      </c>
      <c r="Q159" s="35" t="str">
        <f t="shared" si="72"/>
        <v/>
      </c>
      <c r="R159" s="35" t="str">
        <f t="shared" si="72"/>
        <v/>
      </c>
      <c r="S159" s="35" t="str">
        <f t="shared" si="72"/>
        <v/>
      </c>
      <c r="T159" s="35" t="str">
        <f t="shared" si="72"/>
        <v/>
      </c>
      <c r="U159" s="35" t="str">
        <f t="shared" si="72"/>
        <v/>
      </c>
      <c r="V159" s="35" t="str">
        <f t="shared" si="73"/>
        <v/>
      </c>
      <c r="W159" s="35" t="str">
        <f t="shared" si="73"/>
        <v/>
      </c>
      <c r="X159" s="35" t="str">
        <f t="shared" si="73"/>
        <v/>
      </c>
      <c r="Y159" s="35" t="str">
        <f t="shared" si="73"/>
        <v/>
      </c>
      <c r="Z159" s="35" t="str">
        <f t="shared" si="73"/>
        <v/>
      </c>
      <c r="AA159" s="35" t="str">
        <f t="shared" si="73"/>
        <v/>
      </c>
      <c r="AB159" s="35" t="str">
        <f t="shared" si="73"/>
        <v/>
      </c>
      <c r="AC159" s="35" t="str">
        <f t="shared" si="73"/>
        <v/>
      </c>
      <c r="AD159" s="35" t="str">
        <f t="shared" si="73"/>
        <v/>
      </c>
      <c r="AE159" s="35" t="str">
        <f t="shared" si="73"/>
        <v/>
      </c>
      <c r="AF159" s="35" t="str">
        <f t="shared" si="74"/>
        <v/>
      </c>
      <c r="AG159" s="35" t="str">
        <f t="shared" si="74"/>
        <v/>
      </c>
      <c r="AH159" s="35" t="str">
        <f t="shared" si="74"/>
        <v/>
      </c>
      <c r="AI159" s="35" t="str">
        <f t="shared" si="74"/>
        <v/>
      </c>
      <c r="AJ159" s="35" t="str">
        <f t="shared" si="74"/>
        <v/>
      </c>
      <c r="AK159" s="35" t="str">
        <f t="shared" si="74"/>
        <v/>
      </c>
      <c r="AL159" s="35" t="str">
        <f t="shared" si="74"/>
        <v/>
      </c>
      <c r="AM159" s="35" t="str">
        <f t="shared" si="74"/>
        <v/>
      </c>
      <c r="AN159" s="35" t="str">
        <f t="shared" si="74"/>
        <v/>
      </c>
      <c r="AO159" s="35" t="str">
        <f t="shared" si="74"/>
        <v/>
      </c>
      <c r="AP159" s="35" t="str">
        <f t="shared" si="75"/>
        <v/>
      </c>
      <c r="AQ159" s="35" t="str">
        <f t="shared" si="75"/>
        <v/>
      </c>
      <c r="AR159" s="35" t="str">
        <f t="shared" si="75"/>
        <v/>
      </c>
      <c r="AS159" s="35" t="str">
        <f t="shared" si="75"/>
        <v>LLANO</v>
      </c>
      <c r="AT159" s="35" t="str">
        <f t="shared" si="75"/>
        <v/>
      </c>
      <c r="AU159" s="35" t="str">
        <f t="shared" si="75"/>
        <v/>
      </c>
      <c r="AV159" s="35" t="str">
        <f t="shared" si="75"/>
        <v/>
      </c>
      <c r="AW159" s="35" t="str">
        <f t="shared" si="75"/>
        <v/>
      </c>
      <c r="AX159" s="35" t="str">
        <f t="shared" si="75"/>
        <v/>
      </c>
      <c r="AY159" s="35" t="str">
        <f t="shared" si="75"/>
        <v/>
      </c>
      <c r="AZ159" s="35" t="str">
        <f t="shared" si="75"/>
        <v/>
      </c>
    </row>
    <row r="160" spans="1:52" x14ac:dyDescent="0.2">
      <c r="A160" s="39">
        <v>151</v>
      </c>
      <c r="B160" s="35" t="str">
        <f t="shared" ref="B160:K169" si="76">IFERROR(VLOOKUP($B$3&amp;"_"&amp;B$8&amp;$A160,LookUpTable_CountyName_AllYears,3,FALSE),"")</f>
        <v/>
      </c>
      <c r="C160" s="35" t="str">
        <f t="shared" si="76"/>
        <v/>
      </c>
      <c r="D160" s="35" t="str">
        <f t="shared" si="76"/>
        <v/>
      </c>
      <c r="E160" s="35" t="str">
        <f t="shared" si="76"/>
        <v/>
      </c>
      <c r="F160" s="35" t="str">
        <f t="shared" si="76"/>
        <v/>
      </c>
      <c r="G160" s="35" t="str">
        <f t="shared" si="76"/>
        <v/>
      </c>
      <c r="H160" s="35" t="str">
        <f t="shared" si="76"/>
        <v/>
      </c>
      <c r="I160" s="35" t="str">
        <f t="shared" si="76"/>
        <v/>
      </c>
      <c r="J160" s="35" t="str">
        <f t="shared" si="76"/>
        <v/>
      </c>
      <c r="K160" s="35" t="str">
        <f t="shared" si="76"/>
        <v/>
      </c>
      <c r="L160" s="35" t="str">
        <f t="shared" ref="L160:U169" si="77">IFERROR(VLOOKUP($B$3&amp;"_"&amp;L$8&amp;$A160,LookUpTable_CountyName_AllYears,3,FALSE),"")</f>
        <v>WAYNE</v>
      </c>
      <c r="M160" s="35" t="str">
        <f t="shared" si="77"/>
        <v/>
      </c>
      <c r="N160" s="35" t="str">
        <f t="shared" si="77"/>
        <v/>
      </c>
      <c r="O160" s="35" t="str">
        <f t="shared" si="77"/>
        <v/>
      </c>
      <c r="P160" s="35" t="str">
        <f t="shared" si="77"/>
        <v/>
      </c>
      <c r="Q160" s="35" t="str">
        <f t="shared" si="77"/>
        <v/>
      </c>
      <c r="R160" s="35" t="str">
        <f t="shared" si="77"/>
        <v/>
      </c>
      <c r="S160" s="35" t="str">
        <f t="shared" si="77"/>
        <v/>
      </c>
      <c r="T160" s="35" t="str">
        <f t="shared" si="77"/>
        <v/>
      </c>
      <c r="U160" s="35" t="str">
        <f t="shared" si="77"/>
        <v/>
      </c>
      <c r="V160" s="35" t="str">
        <f t="shared" ref="V160:AE169" si="78">IFERROR(VLOOKUP($B$3&amp;"_"&amp;V$8&amp;$A160,LookUpTable_CountyName_AllYears,3,FALSE),"")</f>
        <v/>
      </c>
      <c r="W160" s="35" t="str">
        <f t="shared" si="78"/>
        <v/>
      </c>
      <c r="X160" s="35" t="str">
        <f t="shared" si="78"/>
        <v/>
      </c>
      <c r="Y160" s="35" t="str">
        <f t="shared" si="78"/>
        <v/>
      </c>
      <c r="Z160" s="35" t="str">
        <f t="shared" si="78"/>
        <v/>
      </c>
      <c r="AA160" s="35" t="str">
        <f t="shared" si="78"/>
        <v/>
      </c>
      <c r="AB160" s="35" t="str">
        <f t="shared" si="78"/>
        <v/>
      </c>
      <c r="AC160" s="35" t="str">
        <f t="shared" si="78"/>
        <v/>
      </c>
      <c r="AD160" s="35" t="str">
        <f t="shared" si="78"/>
        <v/>
      </c>
      <c r="AE160" s="35" t="str">
        <f t="shared" si="78"/>
        <v/>
      </c>
      <c r="AF160" s="35" t="str">
        <f t="shared" ref="AF160:AO169" si="79">IFERROR(VLOOKUP($B$3&amp;"_"&amp;AF$8&amp;$A160,LookUpTable_CountyName_AllYears,3,FALSE),"")</f>
        <v/>
      </c>
      <c r="AG160" s="35" t="str">
        <f t="shared" si="79"/>
        <v/>
      </c>
      <c r="AH160" s="35" t="str">
        <f t="shared" si="79"/>
        <v/>
      </c>
      <c r="AI160" s="35" t="str">
        <f t="shared" si="79"/>
        <v/>
      </c>
      <c r="AJ160" s="35" t="str">
        <f t="shared" si="79"/>
        <v/>
      </c>
      <c r="AK160" s="35" t="str">
        <f t="shared" si="79"/>
        <v/>
      </c>
      <c r="AL160" s="35" t="str">
        <f t="shared" si="79"/>
        <v/>
      </c>
      <c r="AM160" s="35" t="str">
        <f t="shared" si="79"/>
        <v/>
      </c>
      <c r="AN160" s="35" t="str">
        <f t="shared" si="79"/>
        <v/>
      </c>
      <c r="AO160" s="35" t="str">
        <f t="shared" si="79"/>
        <v/>
      </c>
      <c r="AP160" s="35" t="str">
        <f t="shared" ref="AP160:AZ169" si="80">IFERROR(VLOOKUP($B$3&amp;"_"&amp;AP$8&amp;$A160,LookUpTable_CountyName_AllYears,3,FALSE),"")</f>
        <v/>
      </c>
      <c r="AQ160" s="35" t="str">
        <f t="shared" si="80"/>
        <v/>
      </c>
      <c r="AR160" s="35" t="str">
        <f t="shared" si="80"/>
        <v/>
      </c>
      <c r="AS160" s="35" t="str">
        <f t="shared" si="80"/>
        <v>LOVING</v>
      </c>
      <c r="AT160" s="35" t="str">
        <f t="shared" si="80"/>
        <v/>
      </c>
      <c r="AU160" s="35" t="str">
        <f t="shared" si="80"/>
        <v/>
      </c>
      <c r="AV160" s="35" t="str">
        <f t="shared" si="80"/>
        <v/>
      </c>
      <c r="AW160" s="35" t="str">
        <f t="shared" si="80"/>
        <v/>
      </c>
      <c r="AX160" s="35" t="str">
        <f t="shared" si="80"/>
        <v/>
      </c>
      <c r="AY160" s="35" t="str">
        <f t="shared" si="80"/>
        <v/>
      </c>
      <c r="AZ160" s="35" t="str">
        <f t="shared" si="80"/>
        <v/>
      </c>
    </row>
    <row r="161" spans="1:52" x14ac:dyDescent="0.2">
      <c r="A161" s="39">
        <v>152</v>
      </c>
      <c r="B161" s="35" t="str">
        <f t="shared" si="76"/>
        <v/>
      </c>
      <c r="C161" s="35" t="str">
        <f t="shared" si="76"/>
        <v/>
      </c>
      <c r="D161" s="35" t="str">
        <f t="shared" si="76"/>
        <v/>
      </c>
      <c r="E161" s="35" t="str">
        <f t="shared" si="76"/>
        <v/>
      </c>
      <c r="F161" s="35" t="str">
        <f t="shared" si="76"/>
        <v/>
      </c>
      <c r="G161" s="35" t="str">
        <f t="shared" si="76"/>
        <v/>
      </c>
      <c r="H161" s="35" t="str">
        <f t="shared" si="76"/>
        <v/>
      </c>
      <c r="I161" s="35" t="str">
        <f t="shared" si="76"/>
        <v/>
      </c>
      <c r="J161" s="35" t="str">
        <f t="shared" si="76"/>
        <v/>
      </c>
      <c r="K161" s="35" t="str">
        <f t="shared" si="76"/>
        <v/>
      </c>
      <c r="L161" s="35" t="str">
        <f t="shared" si="77"/>
        <v>WEBSTER</v>
      </c>
      <c r="M161" s="35" t="str">
        <f t="shared" si="77"/>
        <v/>
      </c>
      <c r="N161" s="35" t="str">
        <f t="shared" si="77"/>
        <v/>
      </c>
      <c r="O161" s="35" t="str">
        <f t="shared" si="77"/>
        <v/>
      </c>
      <c r="P161" s="35" t="str">
        <f t="shared" si="77"/>
        <v/>
      </c>
      <c r="Q161" s="35" t="str">
        <f t="shared" si="77"/>
        <v/>
      </c>
      <c r="R161" s="35" t="str">
        <f t="shared" si="77"/>
        <v/>
      </c>
      <c r="S161" s="35" t="str">
        <f t="shared" si="77"/>
        <v/>
      </c>
      <c r="T161" s="35" t="str">
        <f t="shared" si="77"/>
        <v/>
      </c>
      <c r="U161" s="35" t="str">
        <f t="shared" si="77"/>
        <v/>
      </c>
      <c r="V161" s="35" t="str">
        <f t="shared" si="78"/>
        <v/>
      </c>
      <c r="W161" s="35" t="str">
        <f t="shared" si="78"/>
        <v/>
      </c>
      <c r="X161" s="35" t="str">
        <f t="shared" si="78"/>
        <v/>
      </c>
      <c r="Y161" s="35" t="str">
        <f t="shared" si="78"/>
        <v/>
      </c>
      <c r="Z161" s="35" t="str">
        <f t="shared" si="78"/>
        <v/>
      </c>
      <c r="AA161" s="35" t="str">
        <f t="shared" si="78"/>
        <v/>
      </c>
      <c r="AB161" s="35" t="str">
        <f t="shared" si="78"/>
        <v/>
      </c>
      <c r="AC161" s="35" t="str">
        <f t="shared" si="78"/>
        <v/>
      </c>
      <c r="AD161" s="35" t="str">
        <f t="shared" si="78"/>
        <v/>
      </c>
      <c r="AE161" s="35" t="str">
        <f t="shared" si="78"/>
        <v/>
      </c>
      <c r="AF161" s="35" t="str">
        <f t="shared" si="79"/>
        <v/>
      </c>
      <c r="AG161" s="35" t="str">
        <f t="shared" si="79"/>
        <v/>
      </c>
      <c r="AH161" s="35" t="str">
        <f t="shared" si="79"/>
        <v/>
      </c>
      <c r="AI161" s="35" t="str">
        <f t="shared" si="79"/>
        <v/>
      </c>
      <c r="AJ161" s="35" t="str">
        <f t="shared" si="79"/>
        <v/>
      </c>
      <c r="AK161" s="35" t="str">
        <f t="shared" si="79"/>
        <v/>
      </c>
      <c r="AL161" s="35" t="str">
        <f t="shared" si="79"/>
        <v/>
      </c>
      <c r="AM161" s="35" t="str">
        <f t="shared" si="79"/>
        <v/>
      </c>
      <c r="AN161" s="35" t="str">
        <f t="shared" si="79"/>
        <v/>
      </c>
      <c r="AO161" s="35" t="str">
        <f t="shared" si="79"/>
        <v/>
      </c>
      <c r="AP161" s="35" t="str">
        <f t="shared" si="80"/>
        <v/>
      </c>
      <c r="AQ161" s="35" t="str">
        <f t="shared" si="80"/>
        <v/>
      </c>
      <c r="AR161" s="35" t="str">
        <f t="shared" si="80"/>
        <v/>
      </c>
      <c r="AS161" s="35" t="str">
        <f t="shared" si="80"/>
        <v>LUBBOCK</v>
      </c>
      <c r="AT161" s="35" t="str">
        <f t="shared" si="80"/>
        <v/>
      </c>
      <c r="AU161" s="35" t="str">
        <f t="shared" si="80"/>
        <v/>
      </c>
      <c r="AV161" s="35" t="str">
        <f t="shared" si="80"/>
        <v/>
      </c>
      <c r="AW161" s="35" t="str">
        <f t="shared" si="80"/>
        <v/>
      </c>
      <c r="AX161" s="35" t="str">
        <f t="shared" si="80"/>
        <v/>
      </c>
      <c r="AY161" s="35" t="str">
        <f t="shared" si="80"/>
        <v/>
      </c>
      <c r="AZ161" s="35" t="str">
        <f t="shared" si="80"/>
        <v/>
      </c>
    </row>
    <row r="162" spans="1:52" x14ac:dyDescent="0.2">
      <c r="A162" s="39">
        <v>153</v>
      </c>
      <c r="B162" s="35" t="str">
        <f t="shared" si="76"/>
        <v/>
      </c>
      <c r="C162" s="35" t="str">
        <f t="shared" si="76"/>
        <v/>
      </c>
      <c r="D162" s="35" t="str">
        <f t="shared" si="76"/>
        <v/>
      </c>
      <c r="E162" s="35" t="str">
        <f t="shared" si="76"/>
        <v/>
      </c>
      <c r="F162" s="35" t="str">
        <f t="shared" si="76"/>
        <v/>
      </c>
      <c r="G162" s="35" t="str">
        <f t="shared" si="76"/>
        <v/>
      </c>
      <c r="H162" s="35" t="str">
        <f t="shared" si="76"/>
        <v/>
      </c>
      <c r="I162" s="35" t="str">
        <f t="shared" si="76"/>
        <v/>
      </c>
      <c r="J162" s="35" t="str">
        <f t="shared" si="76"/>
        <v/>
      </c>
      <c r="K162" s="35" t="str">
        <f t="shared" si="76"/>
        <v/>
      </c>
      <c r="L162" s="35" t="str">
        <f t="shared" si="77"/>
        <v>WHEELER</v>
      </c>
      <c r="M162" s="35" t="str">
        <f t="shared" si="77"/>
        <v/>
      </c>
      <c r="N162" s="35" t="str">
        <f t="shared" si="77"/>
        <v/>
      </c>
      <c r="O162" s="35" t="str">
        <f t="shared" si="77"/>
        <v/>
      </c>
      <c r="P162" s="35" t="str">
        <f t="shared" si="77"/>
        <v/>
      </c>
      <c r="Q162" s="35" t="str">
        <f t="shared" si="77"/>
        <v/>
      </c>
      <c r="R162" s="35" t="str">
        <f t="shared" si="77"/>
        <v/>
      </c>
      <c r="S162" s="35" t="str">
        <f t="shared" si="77"/>
        <v/>
      </c>
      <c r="T162" s="35" t="str">
        <f t="shared" si="77"/>
        <v/>
      </c>
      <c r="U162" s="35" t="str">
        <f t="shared" si="77"/>
        <v/>
      </c>
      <c r="V162" s="35" t="str">
        <f t="shared" si="78"/>
        <v/>
      </c>
      <c r="W162" s="35" t="str">
        <f t="shared" si="78"/>
        <v/>
      </c>
      <c r="X162" s="35" t="str">
        <f t="shared" si="78"/>
        <v/>
      </c>
      <c r="Y162" s="35" t="str">
        <f t="shared" si="78"/>
        <v/>
      </c>
      <c r="Z162" s="35" t="str">
        <f t="shared" si="78"/>
        <v/>
      </c>
      <c r="AA162" s="35" t="str">
        <f t="shared" si="78"/>
        <v/>
      </c>
      <c r="AB162" s="35" t="str">
        <f t="shared" si="78"/>
        <v/>
      </c>
      <c r="AC162" s="35" t="str">
        <f t="shared" si="78"/>
        <v/>
      </c>
      <c r="AD162" s="35" t="str">
        <f t="shared" si="78"/>
        <v/>
      </c>
      <c r="AE162" s="35" t="str">
        <f t="shared" si="78"/>
        <v/>
      </c>
      <c r="AF162" s="35" t="str">
        <f t="shared" si="79"/>
        <v/>
      </c>
      <c r="AG162" s="35" t="str">
        <f t="shared" si="79"/>
        <v/>
      </c>
      <c r="AH162" s="35" t="str">
        <f t="shared" si="79"/>
        <v/>
      </c>
      <c r="AI162" s="35" t="str">
        <f t="shared" si="79"/>
        <v/>
      </c>
      <c r="AJ162" s="35" t="str">
        <f t="shared" si="79"/>
        <v/>
      </c>
      <c r="AK162" s="35" t="str">
        <f t="shared" si="79"/>
        <v/>
      </c>
      <c r="AL162" s="35" t="str">
        <f t="shared" si="79"/>
        <v/>
      </c>
      <c r="AM162" s="35" t="str">
        <f t="shared" si="79"/>
        <v/>
      </c>
      <c r="AN162" s="35" t="str">
        <f t="shared" si="79"/>
        <v/>
      </c>
      <c r="AO162" s="35" t="str">
        <f t="shared" si="79"/>
        <v/>
      </c>
      <c r="AP162" s="35" t="str">
        <f t="shared" si="80"/>
        <v/>
      </c>
      <c r="AQ162" s="35" t="str">
        <f t="shared" si="80"/>
        <v/>
      </c>
      <c r="AR162" s="35" t="str">
        <f t="shared" si="80"/>
        <v/>
      </c>
      <c r="AS162" s="35" t="str">
        <f t="shared" si="80"/>
        <v>LYNN</v>
      </c>
      <c r="AT162" s="35" t="str">
        <f t="shared" si="80"/>
        <v/>
      </c>
      <c r="AU162" s="35" t="str">
        <f t="shared" si="80"/>
        <v/>
      </c>
      <c r="AV162" s="35" t="str">
        <f t="shared" si="80"/>
        <v/>
      </c>
      <c r="AW162" s="35" t="str">
        <f t="shared" si="80"/>
        <v/>
      </c>
      <c r="AX162" s="35" t="str">
        <f t="shared" si="80"/>
        <v/>
      </c>
      <c r="AY162" s="35" t="str">
        <f t="shared" si="80"/>
        <v/>
      </c>
      <c r="AZ162" s="35" t="str">
        <f t="shared" si="80"/>
        <v/>
      </c>
    </row>
    <row r="163" spans="1:52" x14ac:dyDescent="0.2">
      <c r="A163" s="39">
        <v>154</v>
      </c>
      <c r="B163" s="35" t="str">
        <f t="shared" si="76"/>
        <v/>
      </c>
      <c r="C163" s="35" t="str">
        <f t="shared" si="76"/>
        <v/>
      </c>
      <c r="D163" s="35" t="str">
        <f t="shared" si="76"/>
        <v/>
      </c>
      <c r="E163" s="35" t="str">
        <f t="shared" si="76"/>
        <v/>
      </c>
      <c r="F163" s="35" t="str">
        <f t="shared" si="76"/>
        <v/>
      </c>
      <c r="G163" s="35" t="str">
        <f t="shared" si="76"/>
        <v/>
      </c>
      <c r="H163" s="35" t="str">
        <f t="shared" si="76"/>
        <v/>
      </c>
      <c r="I163" s="35" t="str">
        <f t="shared" si="76"/>
        <v/>
      </c>
      <c r="J163" s="35" t="str">
        <f t="shared" si="76"/>
        <v/>
      </c>
      <c r="K163" s="35" t="str">
        <f t="shared" si="76"/>
        <v/>
      </c>
      <c r="L163" s="35" t="str">
        <f t="shared" si="77"/>
        <v>WHITE</v>
      </c>
      <c r="M163" s="35" t="str">
        <f t="shared" si="77"/>
        <v/>
      </c>
      <c r="N163" s="35" t="str">
        <f t="shared" si="77"/>
        <v/>
      </c>
      <c r="O163" s="35" t="str">
        <f t="shared" si="77"/>
        <v/>
      </c>
      <c r="P163" s="35" t="str">
        <f t="shared" si="77"/>
        <v/>
      </c>
      <c r="Q163" s="35" t="str">
        <f t="shared" si="77"/>
        <v/>
      </c>
      <c r="R163" s="35" t="str">
        <f t="shared" si="77"/>
        <v/>
      </c>
      <c r="S163" s="35" t="str">
        <f t="shared" si="77"/>
        <v/>
      </c>
      <c r="T163" s="35" t="str">
        <f t="shared" si="77"/>
        <v/>
      </c>
      <c r="U163" s="35" t="str">
        <f t="shared" si="77"/>
        <v/>
      </c>
      <c r="V163" s="35" t="str">
        <f t="shared" si="78"/>
        <v/>
      </c>
      <c r="W163" s="35" t="str">
        <f t="shared" si="78"/>
        <v/>
      </c>
      <c r="X163" s="35" t="str">
        <f t="shared" si="78"/>
        <v/>
      </c>
      <c r="Y163" s="35" t="str">
        <f t="shared" si="78"/>
        <v/>
      </c>
      <c r="Z163" s="35" t="str">
        <f t="shared" si="78"/>
        <v/>
      </c>
      <c r="AA163" s="35" t="str">
        <f t="shared" si="78"/>
        <v/>
      </c>
      <c r="AB163" s="35" t="str">
        <f t="shared" si="78"/>
        <v/>
      </c>
      <c r="AC163" s="35" t="str">
        <f t="shared" si="78"/>
        <v/>
      </c>
      <c r="AD163" s="35" t="str">
        <f t="shared" si="78"/>
        <v/>
      </c>
      <c r="AE163" s="35" t="str">
        <f t="shared" si="78"/>
        <v/>
      </c>
      <c r="AF163" s="35" t="str">
        <f t="shared" si="79"/>
        <v/>
      </c>
      <c r="AG163" s="35" t="str">
        <f t="shared" si="79"/>
        <v/>
      </c>
      <c r="AH163" s="35" t="str">
        <f t="shared" si="79"/>
        <v/>
      </c>
      <c r="AI163" s="35" t="str">
        <f t="shared" si="79"/>
        <v/>
      </c>
      <c r="AJ163" s="35" t="str">
        <f t="shared" si="79"/>
        <v/>
      </c>
      <c r="AK163" s="35" t="str">
        <f t="shared" si="79"/>
        <v/>
      </c>
      <c r="AL163" s="35" t="str">
        <f t="shared" si="79"/>
        <v/>
      </c>
      <c r="AM163" s="35" t="str">
        <f t="shared" si="79"/>
        <v/>
      </c>
      <c r="AN163" s="35" t="str">
        <f t="shared" si="79"/>
        <v/>
      </c>
      <c r="AO163" s="35" t="str">
        <f t="shared" si="79"/>
        <v/>
      </c>
      <c r="AP163" s="35" t="str">
        <f t="shared" si="80"/>
        <v/>
      </c>
      <c r="AQ163" s="35" t="str">
        <f t="shared" si="80"/>
        <v/>
      </c>
      <c r="AR163" s="35" t="str">
        <f t="shared" si="80"/>
        <v/>
      </c>
      <c r="AS163" s="35" t="str">
        <f t="shared" si="80"/>
        <v>MCCULLOCH</v>
      </c>
      <c r="AT163" s="35" t="str">
        <f t="shared" si="80"/>
        <v/>
      </c>
      <c r="AU163" s="35" t="str">
        <f t="shared" si="80"/>
        <v/>
      </c>
      <c r="AV163" s="35" t="str">
        <f t="shared" si="80"/>
        <v/>
      </c>
      <c r="AW163" s="35" t="str">
        <f t="shared" si="80"/>
        <v/>
      </c>
      <c r="AX163" s="35" t="str">
        <f t="shared" si="80"/>
        <v/>
      </c>
      <c r="AY163" s="35" t="str">
        <f t="shared" si="80"/>
        <v/>
      </c>
      <c r="AZ163" s="35" t="str">
        <f t="shared" si="80"/>
        <v/>
      </c>
    </row>
    <row r="164" spans="1:52" x14ac:dyDescent="0.2">
      <c r="A164" s="39">
        <v>155</v>
      </c>
      <c r="B164" s="35" t="str">
        <f t="shared" si="76"/>
        <v/>
      </c>
      <c r="C164" s="35" t="str">
        <f t="shared" si="76"/>
        <v/>
      </c>
      <c r="D164" s="35" t="str">
        <f t="shared" si="76"/>
        <v/>
      </c>
      <c r="E164" s="35" t="str">
        <f t="shared" si="76"/>
        <v/>
      </c>
      <c r="F164" s="35" t="str">
        <f t="shared" si="76"/>
        <v/>
      </c>
      <c r="G164" s="35" t="str">
        <f t="shared" si="76"/>
        <v/>
      </c>
      <c r="H164" s="35" t="str">
        <f t="shared" si="76"/>
        <v/>
      </c>
      <c r="I164" s="35" t="str">
        <f t="shared" si="76"/>
        <v/>
      </c>
      <c r="J164" s="35" t="str">
        <f t="shared" si="76"/>
        <v/>
      </c>
      <c r="K164" s="35" t="str">
        <f t="shared" si="76"/>
        <v/>
      </c>
      <c r="L164" s="35" t="str">
        <f t="shared" si="77"/>
        <v>WHITFIELD</v>
      </c>
      <c r="M164" s="35" t="str">
        <f t="shared" si="77"/>
        <v/>
      </c>
      <c r="N164" s="35" t="str">
        <f t="shared" si="77"/>
        <v/>
      </c>
      <c r="O164" s="35" t="str">
        <f t="shared" si="77"/>
        <v/>
      </c>
      <c r="P164" s="35" t="str">
        <f t="shared" si="77"/>
        <v/>
      </c>
      <c r="Q164" s="35" t="str">
        <f t="shared" si="77"/>
        <v/>
      </c>
      <c r="R164" s="35" t="str">
        <f t="shared" si="77"/>
        <v/>
      </c>
      <c r="S164" s="35" t="str">
        <f t="shared" si="77"/>
        <v/>
      </c>
      <c r="T164" s="35" t="str">
        <f t="shared" si="77"/>
        <v/>
      </c>
      <c r="U164" s="35" t="str">
        <f t="shared" si="77"/>
        <v/>
      </c>
      <c r="V164" s="35" t="str">
        <f t="shared" si="78"/>
        <v/>
      </c>
      <c r="W164" s="35" t="str">
        <f t="shared" si="78"/>
        <v/>
      </c>
      <c r="X164" s="35" t="str">
        <f t="shared" si="78"/>
        <v/>
      </c>
      <c r="Y164" s="35" t="str">
        <f t="shared" si="78"/>
        <v/>
      </c>
      <c r="Z164" s="35" t="str">
        <f t="shared" si="78"/>
        <v/>
      </c>
      <c r="AA164" s="35" t="str">
        <f t="shared" si="78"/>
        <v/>
      </c>
      <c r="AB164" s="35" t="str">
        <f t="shared" si="78"/>
        <v/>
      </c>
      <c r="AC164" s="35" t="str">
        <f t="shared" si="78"/>
        <v/>
      </c>
      <c r="AD164" s="35" t="str">
        <f t="shared" si="78"/>
        <v/>
      </c>
      <c r="AE164" s="35" t="str">
        <f t="shared" si="78"/>
        <v/>
      </c>
      <c r="AF164" s="35" t="str">
        <f t="shared" si="79"/>
        <v/>
      </c>
      <c r="AG164" s="35" t="str">
        <f t="shared" si="79"/>
        <v/>
      </c>
      <c r="AH164" s="35" t="str">
        <f t="shared" si="79"/>
        <v/>
      </c>
      <c r="AI164" s="35" t="str">
        <f t="shared" si="79"/>
        <v/>
      </c>
      <c r="AJ164" s="35" t="str">
        <f t="shared" si="79"/>
        <v/>
      </c>
      <c r="AK164" s="35" t="str">
        <f t="shared" si="79"/>
        <v/>
      </c>
      <c r="AL164" s="35" t="str">
        <f t="shared" si="79"/>
        <v/>
      </c>
      <c r="AM164" s="35" t="str">
        <f t="shared" si="79"/>
        <v/>
      </c>
      <c r="AN164" s="35" t="str">
        <f t="shared" si="79"/>
        <v/>
      </c>
      <c r="AO164" s="35" t="str">
        <f t="shared" si="79"/>
        <v/>
      </c>
      <c r="AP164" s="35" t="str">
        <f t="shared" si="80"/>
        <v/>
      </c>
      <c r="AQ164" s="35" t="str">
        <f t="shared" si="80"/>
        <v/>
      </c>
      <c r="AR164" s="35" t="str">
        <f t="shared" si="80"/>
        <v/>
      </c>
      <c r="AS164" s="35" t="str">
        <f t="shared" si="80"/>
        <v>MCLENNAN</v>
      </c>
      <c r="AT164" s="35" t="str">
        <f t="shared" si="80"/>
        <v/>
      </c>
      <c r="AU164" s="35" t="str">
        <f t="shared" si="80"/>
        <v/>
      </c>
      <c r="AV164" s="35" t="str">
        <f t="shared" si="80"/>
        <v/>
      </c>
      <c r="AW164" s="35" t="str">
        <f t="shared" si="80"/>
        <v/>
      </c>
      <c r="AX164" s="35" t="str">
        <f t="shared" si="80"/>
        <v/>
      </c>
      <c r="AY164" s="35" t="str">
        <f t="shared" si="80"/>
        <v/>
      </c>
      <c r="AZ164" s="35" t="str">
        <f t="shared" si="80"/>
        <v/>
      </c>
    </row>
    <row r="165" spans="1:52" x14ac:dyDescent="0.2">
      <c r="A165" s="39">
        <v>156</v>
      </c>
      <c r="B165" s="35" t="str">
        <f t="shared" si="76"/>
        <v/>
      </c>
      <c r="C165" s="35" t="str">
        <f t="shared" si="76"/>
        <v/>
      </c>
      <c r="D165" s="35" t="str">
        <f t="shared" si="76"/>
        <v/>
      </c>
      <c r="E165" s="35" t="str">
        <f t="shared" si="76"/>
        <v/>
      </c>
      <c r="F165" s="35" t="str">
        <f t="shared" si="76"/>
        <v/>
      </c>
      <c r="G165" s="35" t="str">
        <f t="shared" si="76"/>
        <v/>
      </c>
      <c r="H165" s="35" t="str">
        <f t="shared" si="76"/>
        <v/>
      </c>
      <c r="I165" s="35" t="str">
        <f t="shared" si="76"/>
        <v/>
      </c>
      <c r="J165" s="35" t="str">
        <f t="shared" si="76"/>
        <v/>
      </c>
      <c r="K165" s="35" t="str">
        <f t="shared" si="76"/>
        <v/>
      </c>
      <c r="L165" s="35" t="str">
        <f t="shared" si="77"/>
        <v>WILCOX</v>
      </c>
      <c r="M165" s="35" t="str">
        <f t="shared" si="77"/>
        <v/>
      </c>
      <c r="N165" s="35" t="str">
        <f t="shared" si="77"/>
        <v/>
      </c>
      <c r="O165" s="35" t="str">
        <f t="shared" si="77"/>
        <v/>
      </c>
      <c r="P165" s="35" t="str">
        <f t="shared" si="77"/>
        <v/>
      </c>
      <c r="Q165" s="35" t="str">
        <f t="shared" si="77"/>
        <v/>
      </c>
      <c r="R165" s="35" t="str">
        <f t="shared" si="77"/>
        <v/>
      </c>
      <c r="S165" s="35" t="str">
        <f t="shared" si="77"/>
        <v/>
      </c>
      <c r="T165" s="35" t="str">
        <f t="shared" si="77"/>
        <v/>
      </c>
      <c r="U165" s="35" t="str">
        <f t="shared" si="77"/>
        <v/>
      </c>
      <c r="V165" s="35" t="str">
        <f t="shared" si="78"/>
        <v/>
      </c>
      <c r="W165" s="35" t="str">
        <f t="shared" si="78"/>
        <v/>
      </c>
      <c r="X165" s="35" t="str">
        <f t="shared" si="78"/>
        <v/>
      </c>
      <c r="Y165" s="35" t="str">
        <f t="shared" si="78"/>
        <v/>
      </c>
      <c r="Z165" s="35" t="str">
        <f t="shared" si="78"/>
        <v/>
      </c>
      <c r="AA165" s="35" t="str">
        <f t="shared" si="78"/>
        <v/>
      </c>
      <c r="AB165" s="35" t="str">
        <f t="shared" si="78"/>
        <v/>
      </c>
      <c r="AC165" s="35" t="str">
        <f t="shared" si="78"/>
        <v/>
      </c>
      <c r="AD165" s="35" t="str">
        <f t="shared" si="78"/>
        <v/>
      </c>
      <c r="AE165" s="35" t="str">
        <f t="shared" si="78"/>
        <v/>
      </c>
      <c r="AF165" s="35" t="str">
        <f t="shared" si="79"/>
        <v/>
      </c>
      <c r="AG165" s="35" t="str">
        <f t="shared" si="79"/>
        <v/>
      </c>
      <c r="AH165" s="35" t="str">
        <f t="shared" si="79"/>
        <v/>
      </c>
      <c r="AI165" s="35" t="str">
        <f t="shared" si="79"/>
        <v/>
      </c>
      <c r="AJ165" s="35" t="str">
        <f t="shared" si="79"/>
        <v/>
      </c>
      <c r="AK165" s="35" t="str">
        <f t="shared" si="79"/>
        <v/>
      </c>
      <c r="AL165" s="35" t="str">
        <f t="shared" si="79"/>
        <v/>
      </c>
      <c r="AM165" s="35" t="str">
        <f t="shared" si="79"/>
        <v/>
      </c>
      <c r="AN165" s="35" t="str">
        <f t="shared" si="79"/>
        <v/>
      </c>
      <c r="AO165" s="35" t="str">
        <f t="shared" si="79"/>
        <v/>
      </c>
      <c r="AP165" s="35" t="str">
        <f t="shared" si="80"/>
        <v/>
      </c>
      <c r="AQ165" s="35" t="str">
        <f t="shared" si="80"/>
        <v/>
      </c>
      <c r="AR165" s="35" t="str">
        <f t="shared" si="80"/>
        <v/>
      </c>
      <c r="AS165" s="35" t="str">
        <f t="shared" si="80"/>
        <v>MCMULLEN</v>
      </c>
      <c r="AT165" s="35" t="str">
        <f t="shared" si="80"/>
        <v/>
      </c>
      <c r="AU165" s="35" t="str">
        <f t="shared" si="80"/>
        <v/>
      </c>
      <c r="AV165" s="35" t="str">
        <f t="shared" si="80"/>
        <v/>
      </c>
      <c r="AW165" s="35" t="str">
        <f t="shared" si="80"/>
        <v/>
      </c>
      <c r="AX165" s="35" t="str">
        <f t="shared" si="80"/>
        <v/>
      </c>
      <c r="AY165" s="35" t="str">
        <f t="shared" si="80"/>
        <v/>
      </c>
      <c r="AZ165" s="35" t="str">
        <f t="shared" si="80"/>
        <v/>
      </c>
    </row>
    <row r="166" spans="1:52" x14ac:dyDescent="0.2">
      <c r="A166" s="39">
        <v>157</v>
      </c>
      <c r="B166" s="35" t="str">
        <f t="shared" si="76"/>
        <v/>
      </c>
      <c r="C166" s="35" t="str">
        <f t="shared" si="76"/>
        <v/>
      </c>
      <c r="D166" s="35" t="str">
        <f t="shared" si="76"/>
        <v/>
      </c>
      <c r="E166" s="35" t="str">
        <f t="shared" si="76"/>
        <v/>
      </c>
      <c r="F166" s="35" t="str">
        <f t="shared" si="76"/>
        <v/>
      </c>
      <c r="G166" s="35" t="str">
        <f t="shared" si="76"/>
        <v/>
      </c>
      <c r="H166" s="35" t="str">
        <f t="shared" si="76"/>
        <v/>
      </c>
      <c r="I166" s="35" t="str">
        <f t="shared" si="76"/>
        <v/>
      </c>
      <c r="J166" s="35" t="str">
        <f t="shared" si="76"/>
        <v/>
      </c>
      <c r="K166" s="35" t="str">
        <f t="shared" si="76"/>
        <v/>
      </c>
      <c r="L166" s="35" t="str">
        <f t="shared" si="77"/>
        <v>WILKES</v>
      </c>
      <c r="M166" s="35" t="str">
        <f t="shared" si="77"/>
        <v/>
      </c>
      <c r="N166" s="35" t="str">
        <f t="shared" si="77"/>
        <v/>
      </c>
      <c r="O166" s="35" t="str">
        <f t="shared" si="77"/>
        <v/>
      </c>
      <c r="P166" s="35" t="str">
        <f t="shared" si="77"/>
        <v/>
      </c>
      <c r="Q166" s="35" t="str">
        <f t="shared" si="77"/>
        <v/>
      </c>
      <c r="R166" s="35" t="str">
        <f t="shared" si="77"/>
        <v/>
      </c>
      <c r="S166" s="35" t="str">
        <f t="shared" si="77"/>
        <v/>
      </c>
      <c r="T166" s="35" t="str">
        <f t="shared" si="77"/>
        <v/>
      </c>
      <c r="U166" s="35" t="str">
        <f t="shared" si="77"/>
        <v/>
      </c>
      <c r="V166" s="35" t="str">
        <f t="shared" si="78"/>
        <v/>
      </c>
      <c r="W166" s="35" t="str">
        <f t="shared" si="78"/>
        <v/>
      </c>
      <c r="X166" s="35" t="str">
        <f t="shared" si="78"/>
        <v/>
      </c>
      <c r="Y166" s="35" t="str">
        <f t="shared" si="78"/>
        <v/>
      </c>
      <c r="Z166" s="35" t="str">
        <f t="shared" si="78"/>
        <v/>
      </c>
      <c r="AA166" s="35" t="str">
        <f t="shared" si="78"/>
        <v/>
      </c>
      <c r="AB166" s="35" t="str">
        <f t="shared" si="78"/>
        <v/>
      </c>
      <c r="AC166" s="35" t="str">
        <f t="shared" si="78"/>
        <v/>
      </c>
      <c r="AD166" s="35" t="str">
        <f t="shared" si="78"/>
        <v/>
      </c>
      <c r="AE166" s="35" t="str">
        <f t="shared" si="78"/>
        <v/>
      </c>
      <c r="AF166" s="35" t="str">
        <f t="shared" si="79"/>
        <v/>
      </c>
      <c r="AG166" s="35" t="str">
        <f t="shared" si="79"/>
        <v/>
      </c>
      <c r="AH166" s="35" t="str">
        <f t="shared" si="79"/>
        <v/>
      </c>
      <c r="AI166" s="35" t="str">
        <f t="shared" si="79"/>
        <v/>
      </c>
      <c r="AJ166" s="35" t="str">
        <f t="shared" si="79"/>
        <v/>
      </c>
      <c r="AK166" s="35" t="str">
        <f t="shared" si="79"/>
        <v/>
      </c>
      <c r="AL166" s="35" t="str">
        <f t="shared" si="79"/>
        <v/>
      </c>
      <c r="AM166" s="35" t="str">
        <f t="shared" si="79"/>
        <v/>
      </c>
      <c r="AN166" s="35" t="str">
        <f t="shared" si="79"/>
        <v/>
      </c>
      <c r="AO166" s="35" t="str">
        <f t="shared" si="79"/>
        <v/>
      </c>
      <c r="AP166" s="35" t="str">
        <f t="shared" si="80"/>
        <v/>
      </c>
      <c r="AQ166" s="35" t="str">
        <f t="shared" si="80"/>
        <v/>
      </c>
      <c r="AR166" s="35" t="str">
        <f t="shared" si="80"/>
        <v/>
      </c>
      <c r="AS166" s="35" t="str">
        <f t="shared" si="80"/>
        <v>MADISON</v>
      </c>
      <c r="AT166" s="35" t="str">
        <f t="shared" si="80"/>
        <v/>
      </c>
      <c r="AU166" s="35" t="str">
        <f t="shared" si="80"/>
        <v/>
      </c>
      <c r="AV166" s="35" t="str">
        <f t="shared" si="80"/>
        <v/>
      </c>
      <c r="AW166" s="35" t="str">
        <f t="shared" si="80"/>
        <v/>
      </c>
      <c r="AX166" s="35" t="str">
        <f t="shared" si="80"/>
        <v/>
      </c>
      <c r="AY166" s="35" t="str">
        <f t="shared" si="80"/>
        <v/>
      </c>
      <c r="AZ166" s="35" t="str">
        <f t="shared" si="80"/>
        <v/>
      </c>
    </row>
    <row r="167" spans="1:52" x14ac:dyDescent="0.2">
      <c r="A167" s="39">
        <v>158</v>
      </c>
      <c r="B167" s="35" t="str">
        <f t="shared" si="76"/>
        <v/>
      </c>
      <c r="C167" s="35" t="str">
        <f t="shared" si="76"/>
        <v/>
      </c>
      <c r="D167" s="35" t="str">
        <f t="shared" si="76"/>
        <v/>
      </c>
      <c r="E167" s="35" t="str">
        <f t="shared" si="76"/>
        <v/>
      </c>
      <c r="F167" s="35" t="str">
        <f t="shared" si="76"/>
        <v/>
      </c>
      <c r="G167" s="35" t="str">
        <f t="shared" si="76"/>
        <v/>
      </c>
      <c r="H167" s="35" t="str">
        <f t="shared" si="76"/>
        <v/>
      </c>
      <c r="I167" s="35" t="str">
        <f t="shared" si="76"/>
        <v/>
      </c>
      <c r="J167" s="35" t="str">
        <f t="shared" si="76"/>
        <v/>
      </c>
      <c r="K167" s="35" t="str">
        <f t="shared" si="76"/>
        <v/>
      </c>
      <c r="L167" s="35" t="str">
        <f t="shared" si="77"/>
        <v>WILKINSON</v>
      </c>
      <c r="M167" s="35" t="str">
        <f t="shared" si="77"/>
        <v/>
      </c>
      <c r="N167" s="35" t="str">
        <f t="shared" si="77"/>
        <v/>
      </c>
      <c r="O167" s="35" t="str">
        <f t="shared" si="77"/>
        <v/>
      </c>
      <c r="P167" s="35" t="str">
        <f t="shared" si="77"/>
        <v/>
      </c>
      <c r="Q167" s="35" t="str">
        <f t="shared" si="77"/>
        <v/>
      </c>
      <c r="R167" s="35" t="str">
        <f t="shared" si="77"/>
        <v/>
      </c>
      <c r="S167" s="35" t="str">
        <f t="shared" si="77"/>
        <v/>
      </c>
      <c r="T167" s="35" t="str">
        <f t="shared" si="77"/>
        <v/>
      </c>
      <c r="U167" s="35" t="str">
        <f t="shared" si="77"/>
        <v/>
      </c>
      <c r="V167" s="35" t="str">
        <f t="shared" si="78"/>
        <v/>
      </c>
      <c r="W167" s="35" t="str">
        <f t="shared" si="78"/>
        <v/>
      </c>
      <c r="X167" s="35" t="str">
        <f t="shared" si="78"/>
        <v/>
      </c>
      <c r="Y167" s="35" t="str">
        <f t="shared" si="78"/>
        <v/>
      </c>
      <c r="Z167" s="35" t="str">
        <f t="shared" si="78"/>
        <v/>
      </c>
      <c r="AA167" s="35" t="str">
        <f t="shared" si="78"/>
        <v/>
      </c>
      <c r="AB167" s="35" t="str">
        <f t="shared" si="78"/>
        <v/>
      </c>
      <c r="AC167" s="35" t="str">
        <f t="shared" si="78"/>
        <v/>
      </c>
      <c r="AD167" s="35" t="str">
        <f t="shared" si="78"/>
        <v/>
      </c>
      <c r="AE167" s="35" t="str">
        <f t="shared" si="78"/>
        <v/>
      </c>
      <c r="AF167" s="35" t="str">
        <f t="shared" si="79"/>
        <v/>
      </c>
      <c r="AG167" s="35" t="str">
        <f t="shared" si="79"/>
        <v/>
      </c>
      <c r="AH167" s="35" t="str">
        <f t="shared" si="79"/>
        <v/>
      </c>
      <c r="AI167" s="35" t="str">
        <f t="shared" si="79"/>
        <v/>
      </c>
      <c r="AJ167" s="35" t="str">
        <f t="shared" si="79"/>
        <v/>
      </c>
      <c r="AK167" s="35" t="str">
        <f t="shared" si="79"/>
        <v/>
      </c>
      <c r="AL167" s="35" t="str">
        <f t="shared" si="79"/>
        <v/>
      </c>
      <c r="AM167" s="35" t="str">
        <f t="shared" si="79"/>
        <v/>
      </c>
      <c r="AN167" s="35" t="str">
        <f t="shared" si="79"/>
        <v/>
      </c>
      <c r="AO167" s="35" t="str">
        <f t="shared" si="79"/>
        <v/>
      </c>
      <c r="AP167" s="35" t="str">
        <f t="shared" si="80"/>
        <v/>
      </c>
      <c r="AQ167" s="35" t="str">
        <f t="shared" si="80"/>
        <v/>
      </c>
      <c r="AR167" s="35" t="str">
        <f t="shared" si="80"/>
        <v/>
      </c>
      <c r="AS167" s="35" t="str">
        <f t="shared" si="80"/>
        <v>MARION</v>
      </c>
      <c r="AT167" s="35" t="str">
        <f t="shared" si="80"/>
        <v/>
      </c>
      <c r="AU167" s="35" t="str">
        <f t="shared" si="80"/>
        <v/>
      </c>
      <c r="AV167" s="35" t="str">
        <f t="shared" si="80"/>
        <v/>
      </c>
      <c r="AW167" s="35" t="str">
        <f t="shared" si="80"/>
        <v/>
      </c>
      <c r="AX167" s="35" t="str">
        <f t="shared" si="80"/>
        <v/>
      </c>
      <c r="AY167" s="35" t="str">
        <f t="shared" si="80"/>
        <v/>
      </c>
      <c r="AZ167" s="35" t="str">
        <f t="shared" si="80"/>
        <v/>
      </c>
    </row>
    <row r="168" spans="1:52" x14ac:dyDescent="0.2">
      <c r="A168" s="39">
        <v>159</v>
      </c>
      <c r="B168" s="35" t="str">
        <f t="shared" si="76"/>
        <v/>
      </c>
      <c r="C168" s="35" t="str">
        <f t="shared" si="76"/>
        <v/>
      </c>
      <c r="D168" s="35" t="str">
        <f t="shared" si="76"/>
        <v/>
      </c>
      <c r="E168" s="35" t="str">
        <f t="shared" si="76"/>
        <v/>
      </c>
      <c r="F168" s="35" t="str">
        <f t="shared" si="76"/>
        <v/>
      </c>
      <c r="G168" s="35" t="str">
        <f t="shared" si="76"/>
        <v/>
      </c>
      <c r="H168" s="35" t="str">
        <f t="shared" si="76"/>
        <v/>
      </c>
      <c r="I168" s="35" t="str">
        <f t="shared" si="76"/>
        <v/>
      </c>
      <c r="J168" s="35" t="str">
        <f t="shared" si="76"/>
        <v/>
      </c>
      <c r="K168" s="35" t="str">
        <f t="shared" si="76"/>
        <v/>
      </c>
      <c r="L168" s="35" t="str">
        <f t="shared" si="77"/>
        <v>WORTH</v>
      </c>
      <c r="M168" s="35" t="str">
        <f t="shared" si="77"/>
        <v/>
      </c>
      <c r="N168" s="35" t="str">
        <f t="shared" si="77"/>
        <v/>
      </c>
      <c r="O168" s="35" t="str">
        <f t="shared" si="77"/>
        <v/>
      </c>
      <c r="P168" s="35" t="str">
        <f t="shared" si="77"/>
        <v/>
      </c>
      <c r="Q168" s="35" t="str">
        <f t="shared" si="77"/>
        <v/>
      </c>
      <c r="R168" s="35" t="str">
        <f t="shared" si="77"/>
        <v/>
      </c>
      <c r="S168" s="35" t="str">
        <f t="shared" si="77"/>
        <v/>
      </c>
      <c r="T168" s="35" t="str">
        <f t="shared" si="77"/>
        <v/>
      </c>
      <c r="U168" s="35" t="str">
        <f t="shared" si="77"/>
        <v/>
      </c>
      <c r="V168" s="35" t="str">
        <f t="shared" si="78"/>
        <v/>
      </c>
      <c r="W168" s="35" t="str">
        <f t="shared" si="78"/>
        <v/>
      </c>
      <c r="X168" s="35" t="str">
        <f t="shared" si="78"/>
        <v/>
      </c>
      <c r="Y168" s="35" t="str">
        <f t="shared" si="78"/>
        <v/>
      </c>
      <c r="Z168" s="35" t="str">
        <f t="shared" si="78"/>
        <v/>
      </c>
      <c r="AA168" s="35" t="str">
        <f t="shared" si="78"/>
        <v/>
      </c>
      <c r="AB168" s="35" t="str">
        <f t="shared" si="78"/>
        <v/>
      </c>
      <c r="AC168" s="35" t="str">
        <f t="shared" si="78"/>
        <v/>
      </c>
      <c r="AD168" s="35" t="str">
        <f t="shared" si="78"/>
        <v/>
      </c>
      <c r="AE168" s="35" t="str">
        <f t="shared" si="78"/>
        <v/>
      </c>
      <c r="AF168" s="35" t="str">
        <f t="shared" si="79"/>
        <v/>
      </c>
      <c r="AG168" s="35" t="str">
        <f t="shared" si="79"/>
        <v/>
      </c>
      <c r="AH168" s="35" t="str">
        <f t="shared" si="79"/>
        <v/>
      </c>
      <c r="AI168" s="35" t="str">
        <f t="shared" si="79"/>
        <v/>
      </c>
      <c r="AJ168" s="35" t="str">
        <f t="shared" si="79"/>
        <v/>
      </c>
      <c r="AK168" s="35" t="str">
        <f t="shared" si="79"/>
        <v/>
      </c>
      <c r="AL168" s="35" t="str">
        <f t="shared" si="79"/>
        <v/>
      </c>
      <c r="AM168" s="35" t="str">
        <f t="shared" si="79"/>
        <v/>
      </c>
      <c r="AN168" s="35" t="str">
        <f t="shared" si="79"/>
        <v/>
      </c>
      <c r="AO168" s="35" t="str">
        <f t="shared" si="79"/>
        <v/>
      </c>
      <c r="AP168" s="35" t="str">
        <f t="shared" si="80"/>
        <v/>
      </c>
      <c r="AQ168" s="35" t="str">
        <f t="shared" si="80"/>
        <v/>
      </c>
      <c r="AR168" s="35" t="str">
        <f t="shared" si="80"/>
        <v/>
      </c>
      <c r="AS168" s="35" t="str">
        <f t="shared" si="80"/>
        <v>MARTIN</v>
      </c>
      <c r="AT168" s="35" t="str">
        <f t="shared" si="80"/>
        <v/>
      </c>
      <c r="AU168" s="35" t="str">
        <f t="shared" si="80"/>
        <v/>
      </c>
      <c r="AV168" s="35" t="str">
        <f t="shared" si="80"/>
        <v/>
      </c>
      <c r="AW168" s="35" t="str">
        <f t="shared" si="80"/>
        <v/>
      </c>
      <c r="AX168" s="35" t="str">
        <f t="shared" si="80"/>
        <v/>
      </c>
      <c r="AY168" s="35" t="str">
        <f t="shared" si="80"/>
        <v/>
      </c>
      <c r="AZ168" s="35" t="str">
        <f t="shared" si="80"/>
        <v/>
      </c>
    </row>
    <row r="169" spans="1:52" x14ac:dyDescent="0.2">
      <c r="A169" s="39">
        <v>160</v>
      </c>
      <c r="B169" s="35" t="str">
        <f t="shared" si="76"/>
        <v/>
      </c>
      <c r="C169" s="35" t="str">
        <f t="shared" si="76"/>
        <v/>
      </c>
      <c r="D169" s="35" t="str">
        <f t="shared" si="76"/>
        <v/>
      </c>
      <c r="E169" s="35" t="str">
        <f t="shared" si="76"/>
        <v/>
      </c>
      <c r="F169" s="35" t="str">
        <f t="shared" si="76"/>
        <v/>
      </c>
      <c r="G169" s="35" t="str">
        <f t="shared" si="76"/>
        <v/>
      </c>
      <c r="H169" s="35" t="str">
        <f t="shared" si="76"/>
        <v/>
      </c>
      <c r="I169" s="35" t="str">
        <f t="shared" si="76"/>
        <v/>
      </c>
      <c r="J169" s="35" t="str">
        <f t="shared" si="76"/>
        <v/>
      </c>
      <c r="K169" s="35" t="str">
        <f t="shared" si="76"/>
        <v/>
      </c>
      <c r="L169" s="35" t="str">
        <f t="shared" si="77"/>
        <v/>
      </c>
      <c r="M169" s="35" t="str">
        <f t="shared" si="77"/>
        <v/>
      </c>
      <c r="N169" s="35" t="str">
        <f t="shared" si="77"/>
        <v/>
      </c>
      <c r="O169" s="35" t="str">
        <f t="shared" si="77"/>
        <v/>
      </c>
      <c r="P169" s="35" t="str">
        <f t="shared" si="77"/>
        <v/>
      </c>
      <c r="Q169" s="35" t="str">
        <f t="shared" si="77"/>
        <v/>
      </c>
      <c r="R169" s="35" t="str">
        <f t="shared" si="77"/>
        <v/>
      </c>
      <c r="S169" s="35" t="str">
        <f t="shared" si="77"/>
        <v/>
      </c>
      <c r="T169" s="35" t="str">
        <f t="shared" si="77"/>
        <v/>
      </c>
      <c r="U169" s="35" t="str">
        <f t="shared" si="77"/>
        <v/>
      </c>
      <c r="V169" s="35" t="str">
        <f t="shared" si="78"/>
        <v/>
      </c>
      <c r="W169" s="35" t="str">
        <f t="shared" si="78"/>
        <v/>
      </c>
      <c r="X169" s="35" t="str">
        <f t="shared" si="78"/>
        <v/>
      </c>
      <c r="Y169" s="35" t="str">
        <f t="shared" si="78"/>
        <v/>
      </c>
      <c r="Z169" s="35" t="str">
        <f t="shared" si="78"/>
        <v/>
      </c>
      <c r="AA169" s="35" t="str">
        <f t="shared" si="78"/>
        <v/>
      </c>
      <c r="AB169" s="35" t="str">
        <f t="shared" si="78"/>
        <v/>
      </c>
      <c r="AC169" s="35" t="str">
        <f t="shared" si="78"/>
        <v/>
      </c>
      <c r="AD169" s="35" t="str">
        <f t="shared" si="78"/>
        <v/>
      </c>
      <c r="AE169" s="35" t="str">
        <f t="shared" si="78"/>
        <v/>
      </c>
      <c r="AF169" s="35" t="str">
        <f t="shared" si="79"/>
        <v/>
      </c>
      <c r="AG169" s="35" t="str">
        <f t="shared" si="79"/>
        <v/>
      </c>
      <c r="AH169" s="35" t="str">
        <f t="shared" si="79"/>
        <v/>
      </c>
      <c r="AI169" s="35" t="str">
        <f t="shared" si="79"/>
        <v/>
      </c>
      <c r="AJ169" s="35" t="str">
        <f t="shared" si="79"/>
        <v/>
      </c>
      <c r="AK169" s="35" t="str">
        <f t="shared" si="79"/>
        <v/>
      </c>
      <c r="AL169" s="35" t="str">
        <f t="shared" si="79"/>
        <v/>
      </c>
      <c r="AM169" s="35" t="str">
        <f t="shared" si="79"/>
        <v/>
      </c>
      <c r="AN169" s="35" t="str">
        <f t="shared" si="79"/>
        <v/>
      </c>
      <c r="AO169" s="35" t="str">
        <f t="shared" si="79"/>
        <v/>
      </c>
      <c r="AP169" s="35" t="str">
        <f t="shared" si="80"/>
        <v/>
      </c>
      <c r="AQ169" s="35" t="str">
        <f t="shared" si="80"/>
        <v/>
      </c>
      <c r="AR169" s="35" t="str">
        <f t="shared" si="80"/>
        <v/>
      </c>
      <c r="AS169" s="35" t="str">
        <f t="shared" si="80"/>
        <v>MASON</v>
      </c>
      <c r="AT169" s="35" t="str">
        <f t="shared" si="80"/>
        <v/>
      </c>
      <c r="AU169" s="35" t="str">
        <f t="shared" si="80"/>
        <v/>
      </c>
      <c r="AV169" s="35" t="str">
        <f t="shared" si="80"/>
        <v/>
      </c>
      <c r="AW169" s="35" t="str">
        <f t="shared" si="80"/>
        <v/>
      </c>
      <c r="AX169" s="35" t="str">
        <f t="shared" si="80"/>
        <v/>
      </c>
      <c r="AY169" s="35" t="str">
        <f t="shared" si="80"/>
        <v/>
      </c>
      <c r="AZ169" s="35" t="str">
        <f t="shared" si="80"/>
        <v/>
      </c>
    </row>
    <row r="170" spans="1:52" x14ac:dyDescent="0.2">
      <c r="A170" s="39">
        <v>161</v>
      </c>
      <c r="B170" s="35" t="str">
        <f t="shared" ref="B170:K179" si="81">IFERROR(VLOOKUP($B$3&amp;"_"&amp;B$8&amp;$A170,LookUpTable_CountyName_AllYears,3,FALSE),"")</f>
        <v/>
      </c>
      <c r="C170" s="35" t="str">
        <f t="shared" si="81"/>
        <v/>
      </c>
      <c r="D170" s="35" t="str">
        <f t="shared" si="81"/>
        <v/>
      </c>
      <c r="E170" s="35" t="str">
        <f t="shared" si="81"/>
        <v/>
      </c>
      <c r="F170" s="35" t="str">
        <f t="shared" si="81"/>
        <v/>
      </c>
      <c r="G170" s="35" t="str">
        <f t="shared" si="81"/>
        <v/>
      </c>
      <c r="H170" s="35" t="str">
        <f t="shared" si="81"/>
        <v/>
      </c>
      <c r="I170" s="35" t="str">
        <f t="shared" si="81"/>
        <v/>
      </c>
      <c r="J170" s="35" t="str">
        <f t="shared" si="81"/>
        <v/>
      </c>
      <c r="K170" s="35" t="str">
        <f t="shared" si="81"/>
        <v/>
      </c>
      <c r="L170" s="35" t="str">
        <f t="shared" ref="L170:U179" si="82">IFERROR(VLOOKUP($B$3&amp;"_"&amp;L$8&amp;$A170,LookUpTable_CountyName_AllYears,3,FALSE),"")</f>
        <v/>
      </c>
      <c r="M170" s="35" t="str">
        <f t="shared" si="82"/>
        <v/>
      </c>
      <c r="N170" s="35" t="str">
        <f t="shared" si="82"/>
        <v/>
      </c>
      <c r="O170" s="35" t="str">
        <f t="shared" si="82"/>
        <v/>
      </c>
      <c r="P170" s="35" t="str">
        <f t="shared" si="82"/>
        <v/>
      </c>
      <c r="Q170" s="35" t="str">
        <f t="shared" si="82"/>
        <v/>
      </c>
      <c r="R170" s="35" t="str">
        <f t="shared" si="82"/>
        <v/>
      </c>
      <c r="S170" s="35" t="str">
        <f t="shared" si="82"/>
        <v/>
      </c>
      <c r="T170" s="35" t="str">
        <f t="shared" si="82"/>
        <v/>
      </c>
      <c r="U170" s="35" t="str">
        <f t="shared" si="82"/>
        <v/>
      </c>
      <c r="V170" s="35" t="str">
        <f t="shared" ref="V170:AE179" si="83">IFERROR(VLOOKUP($B$3&amp;"_"&amp;V$8&amp;$A170,LookUpTable_CountyName_AllYears,3,FALSE),"")</f>
        <v/>
      </c>
      <c r="W170" s="35" t="str">
        <f t="shared" si="83"/>
        <v/>
      </c>
      <c r="X170" s="35" t="str">
        <f t="shared" si="83"/>
        <v/>
      </c>
      <c r="Y170" s="35" t="str">
        <f t="shared" si="83"/>
        <v/>
      </c>
      <c r="Z170" s="35" t="str">
        <f t="shared" si="83"/>
        <v/>
      </c>
      <c r="AA170" s="35" t="str">
        <f t="shared" si="83"/>
        <v/>
      </c>
      <c r="AB170" s="35" t="str">
        <f t="shared" si="83"/>
        <v/>
      </c>
      <c r="AC170" s="35" t="str">
        <f t="shared" si="83"/>
        <v/>
      </c>
      <c r="AD170" s="35" t="str">
        <f t="shared" si="83"/>
        <v/>
      </c>
      <c r="AE170" s="35" t="str">
        <f t="shared" si="83"/>
        <v/>
      </c>
      <c r="AF170" s="35" t="str">
        <f t="shared" ref="AF170:AO179" si="84">IFERROR(VLOOKUP($B$3&amp;"_"&amp;AF$8&amp;$A170,LookUpTable_CountyName_AllYears,3,FALSE),"")</f>
        <v/>
      </c>
      <c r="AG170" s="35" t="str">
        <f t="shared" si="84"/>
        <v/>
      </c>
      <c r="AH170" s="35" t="str">
        <f t="shared" si="84"/>
        <v/>
      </c>
      <c r="AI170" s="35" t="str">
        <f t="shared" si="84"/>
        <v/>
      </c>
      <c r="AJ170" s="35" t="str">
        <f t="shared" si="84"/>
        <v/>
      </c>
      <c r="AK170" s="35" t="str">
        <f t="shared" si="84"/>
        <v/>
      </c>
      <c r="AL170" s="35" t="str">
        <f t="shared" si="84"/>
        <v/>
      </c>
      <c r="AM170" s="35" t="str">
        <f t="shared" si="84"/>
        <v/>
      </c>
      <c r="AN170" s="35" t="str">
        <f t="shared" si="84"/>
        <v/>
      </c>
      <c r="AO170" s="35" t="str">
        <f t="shared" si="84"/>
        <v/>
      </c>
      <c r="AP170" s="35" t="str">
        <f t="shared" ref="AP170:AZ179" si="85">IFERROR(VLOOKUP($B$3&amp;"_"&amp;AP$8&amp;$A170,LookUpTable_CountyName_AllYears,3,FALSE),"")</f>
        <v/>
      </c>
      <c r="AQ170" s="35" t="str">
        <f t="shared" si="85"/>
        <v/>
      </c>
      <c r="AR170" s="35" t="str">
        <f t="shared" si="85"/>
        <v/>
      </c>
      <c r="AS170" s="35" t="str">
        <f t="shared" si="85"/>
        <v>MATAGORDA</v>
      </c>
      <c r="AT170" s="35" t="str">
        <f t="shared" si="85"/>
        <v/>
      </c>
      <c r="AU170" s="35" t="str">
        <f t="shared" si="85"/>
        <v/>
      </c>
      <c r="AV170" s="35" t="str">
        <f t="shared" si="85"/>
        <v/>
      </c>
      <c r="AW170" s="35" t="str">
        <f t="shared" si="85"/>
        <v/>
      </c>
      <c r="AX170" s="35" t="str">
        <f t="shared" si="85"/>
        <v/>
      </c>
      <c r="AY170" s="35" t="str">
        <f t="shared" si="85"/>
        <v/>
      </c>
      <c r="AZ170" s="35" t="str">
        <f t="shared" si="85"/>
        <v/>
      </c>
    </row>
    <row r="171" spans="1:52" x14ac:dyDescent="0.2">
      <c r="A171" s="39">
        <v>162</v>
      </c>
      <c r="B171" s="35" t="str">
        <f t="shared" si="81"/>
        <v/>
      </c>
      <c r="C171" s="35" t="str">
        <f t="shared" si="81"/>
        <v/>
      </c>
      <c r="D171" s="35" t="str">
        <f t="shared" si="81"/>
        <v/>
      </c>
      <c r="E171" s="35" t="str">
        <f t="shared" si="81"/>
        <v/>
      </c>
      <c r="F171" s="35" t="str">
        <f t="shared" si="81"/>
        <v/>
      </c>
      <c r="G171" s="35" t="str">
        <f t="shared" si="81"/>
        <v/>
      </c>
      <c r="H171" s="35" t="str">
        <f t="shared" si="81"/>
        <v/>
      </c>
      <c r="I171" s="35" t="str">
        <f t="shared" si="81"/>
        <v/>
      </c>
      <c r="J171" s="35" t="str">
        <f t="shared" si="81"/>
        <v/>
      </c>
      <c r="K171" s="35" t="str">
        <f t="shared" si="81"/>
        <v/>
      </c>
      <c r="L171" s="35" t="str">
        <f t="shared" si="82"/>
        <v/>
      </c>
      <c r="M171" s="35" t="str">
        <f t="shared" si="82"/>
        <v/>
      </c>
      <c r="N171" s="35" t="str">
        <f t="shared" si="82"/>
        <v/>
      </c>
      <c r="O171" s="35" t="str">
        <f t="shared" si="82"/>
        <v/>
      </c>
      <c r="P171" s="35" t="str">
        <f t="shared" si="82"/>
        <v/>
      </c>
      <c r="Q171" s="35" t="str">
        <f t="shared" si="82"/>
        <v/>
      </c>
      <c r="R171" s="35" t="str">
        <f t="shared" si="82"/>
        <v/>
      </c>
      <c r="S171" s="35" t="str">
        <f t="shared" si="82"/>
        <v/>
      </c>
      <c r="T171" s="35" t="str">
        <f t="shared" si="82"/>
        <v/>
      </c>
      <c r="U171" s="35" t="str">
        <f t="shared" si="82"/>
        <v/>
      </c>
      <c r="V171" s="35" t="str">
        <f t="shared" si="83"/>
        <v/>
      </c>
      <c r="W171" s="35" t="str">
        <f t="shared" si="83"/>
        <v/>
      </c>
      <c r="X171" s="35" t="str">
        <f t="shared" si="83"/>
        <v/>
      </c>
      <c r="Y171" s="35" t="str">
        <f t="shared" si="83"/>
        <v/>
      </c>
      <c r="Z171" s="35" t="str">
        <f t="shared" si="83"/>
        <v/>
      </c>
      <c r="AA171" s="35" t="str">
        <f t="shared" si="83"/>
        <v/>
      </c>
      <c r="AB171" s="35" t="str">
        <f t="shared" si="83"/>
        <v/>
      </c>
      <c r="AC171" s="35" t="str">
        <f t="shared" si="83"/>
        <v/>
      </c>
      <c r="AD171" s="35" t="str">
        <f t="shared" si="83"/>
        <v/>
      </c>
      <c r="AE171" s="35" t="str">
        <f t="shared" si="83"/>
        <v/>
      </c>
      <c r="AF171" s="35" t="str">
        <f t="shared" si="84"/>
        <v/>
      </c>
      <c r="AG171" s="35" t="str">
        <f t="shared" si="84"/>
        <v/>
      </c>
      <c r="AH171" s="35" t="str">
        <f t="shared" si="84"/>
        <v/>
      </c>
      <c r="AI171" s="35" t="str">
        <f t="shared" si="84"/>
        <v/>
      </c>
      <c r="AJ171" s="35" t="str">
        <f t="shared" si="84"/>
        <v/>
      </c>
      <c r="AK171" s="35" t="str">
        <f t="shared" si="84"/>
        <v/>
      </c>
      <c r="AL171" s="35" t="str">
        <f t="shared" si="84"/>
        <v/>
      </c>
      <c r="AM171" s="35" t="str">
        <f t="shared" si="84"/>
        <v/>
      </c>
      <c r="AN171" s="35" t="str">
        <f t="shared" si="84"/>
        <v/>
      </c>
      <c r="AO171" s="35" t="str">
        <f t="shared" si="84"/>
        <v/>
      </c>
      <c r="AP171" s="35" t="str">
        <f t="shared" si="85"/>
        <v/>
      </c>
      <c r="AQ171" s="35" t="str">
        <f t="shared" si="85"/>
        <v/>
      </c>
      <c r="AR171" s="35" t="str">
        <f t="shared" si="85"/>
        <v/>
      </c>
      <c r="AS171" s="35" t="str">
        <f t="shared" si="85"/>
        <v>MAVERICK</v>
      </c>
      <c r="AT171" s="35" t="str">
        <f t="shared" si="85"/>
        <v/>
      </c>
      <c r="AU171" s="35" t="str">
        <f t="shared" si="85"/>
        <v/>
      </c>
      <c r="AV171" s="35" t="str">
        <f t="shared" si="85"/>
        <v/>
      </c>
      <c r="AW171" s="35" t="str">
        <f t="shared" si="85"/>
        <v/>
      </c>
      <c r="AX171" s="35" t="str">
        <f t="shared" si="85"/>
        <v/>
      </c>
      <c r="AY171" s="35" t="str">
        <f t="shared" si="85"/>
        <v/>
      </c>
      <c r="AZ171" s="35" t="str">
        <f t="shared" si="85"/>
        <v/>
      </c>
    </row>
    <row r="172" spans="1:52" x14ac:dyDescent="0.2">
      <c r="A172" s="39">
        <v>163</v>
      </c>
      <c r="B172" s="35" t="str">
        <f t="shared" si="81"/>
        <v/>
      </c>
      <c r="C172" s="35" t="str">
        <f t="shared" si="81"/>
        <v/>
      </c>
      <c r="D172" s="35" t="str">
        <f t="shared" si="81"/>
        <v/>
      </c>
      <c r="E172" s="35" t="str">
        <f t="shared" si="81"/>
        <v/>
      </c>
      <c r="F172" s="35" t="str">
        <f t="shared" si="81"/>
        <v/>
      </c>
      <c r="G172" s="35" t="str">
        <f t="shared" si="81"/>
        <v/>
      </c>
      <c r="H172" s="35" t="str">
        <f t="shared" si="81"/>
        <v/>
      </c>
      <c r="I172" s="35" t="str">
        <f t="shared" si="81"/>
        <v/>
      </c>
      <c r="J172" s="35" t="str">
        <f t="shared" si="81"/>
        <v/>
      </c>
      <c r="K172" s="35" t="str">
        <f t="shared" si="81"/>
        <v/>
      </c>
      <c r="L172" s="35" t="str">
        <f t="shared" si="82"/>
        <v/>
      </c>
      <c r="M172" s="35" t="str">
        <f t="shared" si="82"/>
        <v/>
      </c>
      <c r="N172" s="35" t="str">
        <f t="shared" si="82"/>
        <v/>
      </c>
      <c r="O172" s="35" t="str">
        <f t="shared" si="82"/>
        <v/>
      </c>
      <c r="P172" s="35" t="str">
        <f t="shared" si="82"/>
        <v/>
      </c>
      <c r="Q172" s="35" t="str">
        <f t="shared" si="82"/>
        <v/>
      </c>
      <c r="R172" s="35" t="str">
        <f t="shared" si="82"/>
        <v/>
      </c>
      <c r="S172" s="35" t="str">
        <f t="shared" si="82"/>
        <v/>
      </c>
      <c r="T172" s="35" t="str">
        <f t="shared" si="82"/>
        <v/>
      </c>
      <c r="U172" s="35" t="str">
        <f t="shared" si="82"/>
        <v/>
      </c>
      <c r="V172" s="35" t="str">
        <f t="shared" si="83"/>
        <v/>
      </c>
      <c r="W172" s="35" t="str">
        <f t="shared" si="83"/>
        <v/>
      </c>
      <c r="X172" s="35" t="str">
        <f t="shared" si="83"/>
        <v/>
      </c>
      <c r="Y172" s="35" t="str">
        <f t="shared" si="83"/>
        <v/>
      </c>
      <c r="Z172" s="35" t="str">
        <f t="shared" si="83"/>
        <v/>
      </c>
      <c r="AA172" s="35" t="str">
        <f t="shared" si="83"/>
        <v/>
      </c>
      <c r="AB172" s="35" t="str">
        <f t="shared" si="83"/>
        <v/>
      </c>
      <c r="AC172" s="35" t="str">
        <f t="shared" si="83"/>
        <v/>
      </c>
      <c r="AD172" s="35" t="str">
        <f t="shared" si="83"/>
        <v/>
      </c>
      <c r="AE172" s="35" t="str">
        <f t="shared" si="83"/>
        <v/>
      </c>
      <c r="AF172" s="35" t="str">
        <f t="shared" si="84"/>
        <v/>
      </c>
      <c r="AG172" s="35" t="str">
        <f t="shared" si="84"/>
        <v/>
      </c>
      <c r="AH172" s="35" t="str">
        <f t="shared" si="84"/>
        <v/>
      </c>
      <c r="AI172" s="35" t="str">
        <f t="shared" si="84"/>
        <v/>
      </c>
      <c r="AJ172" s="35" t="str">
        <f t="shared" si="84"/>
        <v/>
      </c>
      <c r="AK172" s="35" t="str">
        <f t="shared" si="84"/>
        <v/>
      </c>
      <c r="AL172" s="35" t="str">
        <f t="shared" si="84"/>
        <v/>
      </c>
      <c r="AM172" s="35" t="str">
        <f t="shared" si="84"/>
        <v/>
      </c>
      <c r="AN172" s="35" t="str">
        <f t="shared" si="84"/>
        <v/>
      </c>
      <c r="AO172" s="35" t="str">
        <f t="shared" si="84"/>
        <v/>
      </c>
      <c r="AP172" s="35" t="str">
        <f t="shared" si="85"/>
        <v/>
      </c>
      <c r="AQ172" s="35" t="str">
        <f t="shared" si="85"/>
        <v/>
      </c>
      <c r="AR172" s="35" t="str">
        <f t="shared" si="85"/>
        <v/>
      </c>
      <c r="AS172" s="35" t="str">
        <f t="shared" si="85"/>
        <v>MEDINA</v>
      </c>
      <c r="AT172" s="35" t="str">
        <f t="shared" si="85"/>
        <v/>
      </c>
      <c r="AU172" s="35" t="str">
        <f t="shared" si="85"/>
        <v/>
      </c>
      <c r="AV172" s="35" t="str">
        <f t="shared" si="85"/>
        <v/>
      </c>
      <c r="AW172" s="35" t="str">
        <f t="shared" si="85"/>
        <v/>
      </c>
      <c r="AX172" s="35" t="str">
        <f t="shared" si="85"/>
        <v/>
      </c>
      <c r="AY172" s="35" t="str">
        <f t="shared" si="85"/>
        <v/>
      </c>
      <c r="AZ172" s="35" t="str">
        <f t="shared" si="85"/>
        <v/>
      </c>
    </row>
    <row r="173" spans="1:52" x14ac:dyDescent="0.2">
      <c r="A173" s="39">
        <v>164</v>
      </c>
      <c r="B173" s="35" t="str">
        <f t="shared" si="81"/>
        <v/>
      </c>
      <c r="C173" s="35" t="str">
        <f t="shared" si="81"/>
        <v/>
      </c>
      <c r="D173" s="35" t="str">
        <f t="shared" si="81"/>
        <v/>
      </c>
      <c r="E173" s="35" t="str">
        <f t="shared" si="81"/>
        <v/>
      </c>
      <c r="F173" s="35" t="str">
        <f t="shared" si="81"/>
        <v/>
      </c>
      <c r="G173" s="35" t="str">
        <f t="shared" si="81"/>
        <v/>
      </c>
      <c r="H173" s="35" t="str">
        <f t="shared" si="81"/>
        <v/>
      </c>
      <c r="I173" s="35" t="str">
        <f t="shared" si="81"/>
        <v/>
      </c>
      <c r="J173" s="35" t="str">
        <f t="shared" si="81"/>
        <v/>
      </c>
      <c r="K173" s="35" t="str">
        <f t="shared" si="81"/>
        <v/>
      </c>
      <c r="L173" s="35" t="str">
        <f t="shared" si="82"/>
        <v/>
      </c>
      <c r="M173" s="35" t="str">
        <f t="shared" si="82"/>
        <v/>
      </c>
      <c r="N173" s="35" t="str">
        <f t="shared" si="82"/>
        <v/>
      </c>
      <c r="O173" s="35" t="str">
        <f t="shared" si="82"/>
        <v/>
      </c>
      <c r="P173" s="35" t="str">
        <f t="shared" si="82"/>
        <v/>
      </c>
      <c r="Q173" s="35" t="str">
        <f t="shared" si="82"/>
        <v/>
      </c>
      <c r="R173" s="35" t="str">
        <f t="shared" si="82"/>
        <v/>
      </c>
      <c r="S173" s="35" t="str">
        <f t="shared" si="82"/>
        <v/>
      </c>
      <c r="T173" s="35" t="str">
        <f t="shared" si="82"/>
        <v/>
      </c>
      <c r="U173" s="35" t="str">
        <f t="shared" si="82"/>
        <v/>
      </c>
      <c r="V173" s="35" t="str">
        <f t="shared" si="83"/>
        <v/>
      </c>
      <c r="W173" s="35" t="str">
        <f t="shared" si="83"/>
        <v/>
      </c>
      <c r="X173" s="35" t="str">
        <f t="shared" si="83"/>
        <v/>
      </c>
      <c r="Y173" s="35" t="str">
        <f t="shared" si="83"/>
        <v/>
      </c>
      <c r="Z173" s="35" t="str">
        <f t="shared" si="83"/>
        <v/>
      </c>
      <c r="AA173" s="35" t="str">
        <f t="shared" si="83"/>
        <v/>
      </c>
      <c r="AB173" s="35" t="str">
        <f t="shared" si="83"/>
        <v/>
      </c>
      <c r="AC173" s="35" t="str">
        <f t="shared" si="83"/>
        <v/>
      </c>
      <c r="AD173" s="35" t="str">
        <f t="shared" si="83"/>
        <v/>
      </c>
      <c r="AE173" s="35" t="str">
        <f t="shared" si="83"/>
        <v/>
      </c>
      <c r="AF173" s="35" t="str">
        <f t="shared" si="84"/>
        <v/>
      </c>
      <c r="AG173" s="35" t="str">
        <f t="shared" si="84"/>
        <v/>
      </c>
      <c r="AH173" s="35" t="str">
        <f t="shared" si="84"/>
        <v/>
      </c>
      <c r="AI173" s="35" t="str">
        <f t="shared" si="84"/>
        <v/>
      </c>
      <c r="AJ173" s="35" t="str">
        <f t="shared" si="84"/>
        <v/>
      </c>
      <c r="AK173" s="35" t="str">
        <f t="shared" si="84"/>
        <v/>
      </c>
      <c r="AL173" s="35" t="str">
        <f t="shared" si="84"/>
        <v/>
      </c>
      <c r="AM173" s="35" t="str">
        <f t="shared" si="84"/>
        <v/>
      </c>
      <c r="AN173" s="35" t="str">
        <f t="shared" si="84"/>
        <v/>
      </c>
      <c r="AO173" s="35" t="str">
        <f t="shared" si="84"/>
        <v/>
      </c>
      <c r="AP173" s="35" t="str">
        <f t="shared" si="85"/>
        <v/>
      </c>
      <c r="AQ173" s="35" t="str">
        <f t="shared" si="85"/>
        <v/>
      </c>
      <c r="AR173" s="35" t="str">
        <f t="shared" si="85"/>
        <v/>
      </c>
      <c r="AS173" s="35" t="str">
        <f t="shared" si="85"/>
        <v>MENARD</v>
      </c>
      <c r="AT173" s="35" t="str">
        <f t="shared" si="85"/>
        <v/>
      </c>
      <c r="AU173" s="35" t="str">
        <f t="shared" si="85"/>
        <v/>
      </c>
      <c r="AV173" s="35" t="str">
        <f t="shared" si="85"/>
        <v/>
      </c>
      <c r="AW173" s="35" t="str">
        <f t="shared" si="85"/>
        <v/>
      </c>
      <c r="AX173" s="35" t="str">
        <f t="shared" si="85"/>
        <v/>
      </c>
      <c r="AY173" s="35" t="str">
        <f t="shared" si="85"/>
        <v/>
      </c>
      <c r="AZ173" s="35" t="str">
        <f t="shared" si="85"/>
        <v/>
      </c>
    </row>
    <row r="174" spans="1:52" x14ac:dyDescent="0.2">
      <c r="A174" s="39">
        <v>165</v>
      </c>
      <c r="B174" s="35" t="str">
        <f t="shared" si="81"/>
        <v/>
      </c>
      <c r="C174" s="35" t="str">
        <f t="shared" si="81"/>
        <v/>
      </c>
      <c r="D174" s="35" t="str">
        <f t="shared" si="81"/>
        <v/>
      </c>
      <c r="E174" s="35" t="str">
        <f t="shared" si="81"/>
        <v/>
      </c>
      <c r="F174" s="35" t="str">
        <f t="shared" si="81"/>
        <v/>
      </c>
      <c r="G174" s="35" t="str">
        <f t="shared" si="81"/>
        <v/>
      </c>
      <c r="H174" s="35" t="str">
        <f t="shared" si="81"/>
        <v/>
      </c>
      <c r="I174" s="35" t="str">
        <f t="shared" si="81"/>
        <v/>
      </c>
      <c r="J174" s="35" t="str">
        <f t="shared" si="81"/>
        <v/>
      </c>
      <c r="K174" s="35" t="str">
        <f t="shared" si="81"/>
        <v/>
      </c>
      <c r="L174" s="35" t="str">
        <f t="shared" si="82"/>
        <v/>
      </c>
      <c r="M174" s="35" t="str">
        <f t="shared" si="82"/>
        <v/>
      </c>
      <c r="N174" s="35" t="str">
        <f t="shared" si="82"/>
        <v/>
      </c>
      <c r="O174" s="35" t="str">
        <f t="shared" si="82"/>
        <v/>
      </c>
      <c r="P174" s="35" t="str">
        <f t="shared" si="82"/>
        <v/>
      </c>
      <c r="Q174" s="35" t="str">
        <f t="shared" si="82"/>
        <v/>
      </c>
      <c r="R174" s="35" t="str">
        <f t="shared" si="82"/>
        <v/>
      </c>
      <c r="S174" s="35" t="str">
        <f t="shared" si="82"/>
        <v/>
      </c>
      <c r="T174" s="35" t="str">
        <f t="shared" si="82"/>
        <v/>
      </c>
      <c r="U174" s="35" t="str">
        <f t="shared" si="82"/>
        <v/>
      </c>
      <c r="V174" s="35" t="str">
        <f t="shared" si="83"/>
        <v/>
      </c>
      <c r="W174" s="35" t="str">
        <f t="shared" si="83"/>
        <v/>
      </c>
      <c r="X174" s="35" t="str">
        <f t="shared" si="83"/>
        <v/>
      </c>
      <c r="Y174" s="35" t="str">
        <f t="shared" si="83"/>
        <v/>
      </c>
      <c r="Z174" s="35" t="str">
        <f t="shared" si="83"/>
        <v/>
      </c>
      <c r="AA174" s="35" t="str">
        <f t="shared" si="83"/>
        <v/>
      </c>
      <c r="AB174" s="35" t="str">
        <f t="shared" si="83"/>
        <v/>
      </c>
      <c r="AC174" s="35" t="str">
        <f t="shared" si="83"/>
        <v/>
      </c>
      <c r="AD174" s="35" t="str">
        <f t="shared" si="83"/>
        <v/>
      </c>
      <c r="AE174" s="35" t="str">
        <f t="shared" si="83"/>
        <v/>
      </c>
      <c r="AF174" s="35" t="str">
        <f t="shared" si="84"/>
        <v/>
      </c>
      <c r="AG174" s="35" t="str">
        <f t="shared" si="84"/>
        <v/>
      </c>
      <c r="AH174" s="35" t="str">
        <f t="shared" si="84"/>
        <v/>
      </c>
      <c r="AI174" s="35" t="str">
        <f t="shared" si="84"/>
        <v/>
      </c>
      <c r="AJ174" s="35" t="str">
        <f t="shared" si="84"/>
        <v/>
      </c>
      <c r="AK174" s="35" t="str">
        <f t="shared" si="84"/>
        <v/>
      </c>
      <c r="AL174" s="35" t="str">
        <f t="shared" si="84"/>
        <v/>
      </c>
      <c r="AM174" s="35" t="str">
        <f t="shared" si="84"/>
        <v/>
      </c>
      <c r="AN174" s="35" t="str">
        <f t="shared" si="84"/>
        <v/>
      </c>
      <c r="AO174" s="35" t="str">
        <f t="shared" si="84"/>
        <v/>
      </c>
      <c r="AP174" s="35" t="str">
        <f t="shared" si="85"/>
        <v/>
      </c>
      <c r="AQ174" s="35" t="str">
        <f t="shared" si="85"/>
        <v/>
      </c>
      <c r="AR174" s="35" t="str">
        <f t="shared" si="85"/>
        <v/>
      </c>
      <c r="AS174" s="35" t="str">
        <f t="shared" si="85"/>
        <v>MIDLAND</v>
      </c>
      <c r="AT174" s="35" t="str">
        <f t="shared" si="85"/>
        <v/>
      </c>
      <c r="AU174" s="35" t="str">
        <f t="shared" si="85"/>
        <v/>
      </c>
      <c r="AV174" s="35" t="str">
        <f t="shared" si="85"/>
        <v/>
      </c>
      <c r="AW174" s="35" t="str">
        <f t="shared" si="85"/>
        <v/>
      </c>
      <c r="AX174" s="35" t="str">
        <f t="shared" si="85"/>
        <v/>
      </c>
      <c r="AY174" s="35" t="str">
        <f t="shared" si="85"/>
        <v/>
      </c>
      <c r="AZ174" s="35" t="str">
        <f t="shared" si="85"/>
        <v/>
      </c>
    </row>
    <row r="175" spans="1:52" x14ac:dyDescent="0.2">
      <c r="A175" s="39">
        <v>166</v>
      </c>
      <c r="B175" s="35" t="str">
        <f t="shared" si="81"/>
        <v/>
      </c>
      <c r="C175" s="35" t="str">
        <f t="shared" si="81"/>
        <v/>
      </c>
      <c r="D175" s="35" t="str">
        <f t="shared" si="81"/>
        <v/>
      </c>
      <c r="E175" s="35" t="str">
        <f t="shared" si="81"/>
        <v/>
      </c>
      <c r="F175" s="35" t="str">
        <f t="shared" si="81"/>
        <v/>
      </c>
      <c r="G175" s="35" t="str">
        <f t="shared" si="81"/>
        <v/>
      </c>
      <c r="H175" s="35" t="str">
        <f t="shared" si="81"/>
        <v/>
      </c>
      <c r="I175" s="35" t="str">
        <f t="shared" si="81"/>
        <v/>
      </c>
      <c r="J175" s="35" t="str">
        <f t="shared" si="81"/>
        <v/>
      </c>
      <c r="K175" s="35" t="str">
        <f t="shared" si="81"/>
        <v/>
      </c>
      <c r="L175" s="35" t="str">
        <f t="shared" si="82"/>
        <v/>
      </c>
      <c r="M175" s="35" t="str">
        <f t="shared" si="82"/>
        <v/>
      </c>
      <c r="N175" s="35" t="str">
        <f t="shared" si="82"/>
        <v/>
      </c>
      <c r="O175" s="35" t="str">
        <f t="shared" si="82"/>
        <v/>
      </c>
      <c r="P175" s="35" t="str">
        <f t="shared" si="82"/>
        <v/>
      </c>
      <c r="Q175" s="35" t="str">
        <f t="shared" si="82"/>
        <v/>
      </c>
      <c r="R175" s="35" t="str">
        <f t="shared" si="82"/>
        <v/>
      </c>
      <c r="S175" s="35" t="str">
        <f t="shared" si="82"/>
        <v/>
      </c>
      <c r="T175" s="35" t="str">
        <f t="shared" si="82"/>
        <v/>
      </c>
      <c r="U175" s="35" t="str">
        <f t="shared" si="82"/>
        <v/>
      </c>
      <c r="V175" s="35" t="str">
        <f t="shared" si="83"/>
        <v/>
      </c>
      <c r="W175" s="35" t="str">
        <f t="shared" si="83"/>
        <v/>
      </c>
      <c r="X175" s="35" t="str">
        <f t="shared" si="83"/>
        <v/>
      </c>
      <c r="Y175" s="35" t="str">
        <f t="shared" si="83"/>
        <v/>
      </c>
      <c r="Z175" s="35" t="str">
        <f t="shared" si="83"/>
        <v/>
      </c>
      <c r="AA175" s="35" t="str">
        <f t="shared" si="83"/>
        <v/>
      </c>
      <c r="AB175" s="35" t="str">
        <f t="shared" si="83"/>
        <v/>
      </c>
      <c r="AC175" s="35" t="str">
        <f t="shared" si="83"/>
        <v/>
      </c>
      <c r="AD175" s="35" t="str">
        <f t="shared" si="83"/>
        <v/>
      </c>
      <c r="AE175" s="35" t="str">
        <f t="shared" si="83"/>
        <v/>
      </c>
      <c r="AF175" s="35" t="str">
        <f t="shared" si="84"/>
        <v/>
      </c>
      <c r="AG175" s="35" t="str">
        <f t="shared" si="84"/>
        <v/>
      </c>
      <c r="AH175" s="35" t="str">
        <f t="shared" si="84"/>
        <v/>
      </c>
      <c r="AI175" s="35" t="str">
        <f t="shared" si="84"/>
        <v/>
      </c>
      <c r="AJ175" s="35" t="str">
        <f t="shared" si="84"/>
        <v/>
      </c>
      <c r="AK175" s="35" t="str">
        <f t="shared" si="84"/>
        <v/>
      </c>
      <c r="AL175" s="35" t="str">
        <f t="shared" si="84"/>
        <v/>
      </c>
      <c r="AM175" s="35" t="str">
        <f t="shared" si="84"/>
        <v/>
      </c>
      <c r="AN175" s="35" t="str">
        <f t="shared" si="84"/>
        <v/>
      </c>
      <c r="AO175" s="35" t="str">
        <f t="shared" si="84"/>
        <v/>
      </c>
      <c r="AP175" s="35" t="str">
        <f t="shared" si="85"/>
        <v/>
      </c>
      <c r="AQ175" s="35" t="str">
        <f t="shared" si="85"/>
        <v/>
      </c>
      <c r="AR175" s="35" t="str">
        <f t="shared" si="85"/>
        <v/>
      </c>
      <c r="AS175" s="35" t="str">
        <f t="shared" si="85"/>
        <v>MILAM</v>
      </c>
      <c r="AT175" s="35" t="str">
        <f t="shared" si="85"/>
        <v/>
      </c>
      <c r="AU175" s="35" t="str">
        <f t="shared" si="85"/>
        <v/>
      </c>
      <c r="AV175" s="35" t="str">
        <f t="shared" si="85"/>
        <v/>
      </c>
      <c r="AW175" s="35" t="str">
        <f t="shared" si="85"/>
        <v/>
      </c>
      <c r="AX175" s="35" t="str">
        <f t="shared" si="85"/>
        <v/>
      </c>
      <c r="AY175" s="35" t="str">
        <f t="shared" si="85"/>
        <v/>
      </c>
      <c r="AZ175" s="35" t="str">
        <f t="shared" si="85"/>
        <v/>
      </c>
    </row>
    <row r="176" spans="1:52" x14ac:dyDescent="0.2">
      <c r="A176" s="39">
        <v>167</v>
      </c>
      <c r="B176" s="35" t="str">
        <f t="shared" si="81"/>
        <v/>
      </c>
      <c r="C176" s="35" t="str">
        <f t="shared" si="81"/>
        <v/>
      </c>
      <c r="D176" s="35" t="str">
        <f t="shared" si="81"/>
        <v/>
      </c>
      <c r="E176" s="35" t="str">
        <f t="shared" si="81"/>
        <v/>
      </c>
      <c r="F176" s="35" t="str">
        <f t="shared" si="81"/>
        <v/>
      </c>
      <c r="G176" s="35" t="str">
        <f t="shared" si="81"/>
        <v/>
      </c>
      <c r="H176" s="35" t="str">
        <f t="shared" si="81"/>
        <v/>
      </c>
      <c r="I176" s="35" t="str">
        <f t="shared" si="81"/>
        <v/>
      </c>
      <c r="J176" s="35" t="str">
        <f t="shared" si="81"/>
        <v/>
      </c>
      <c r="K176" s="35" t="str">
        <f t="shared" si="81"/>
        <v/>
      </c>
      <c r="L176" s="35" t="str">
        <f t="shared" si="82"/>
        <v/>
      </c>
      <c r="M176" s="35" t="str">
        <f t="shared" si="82"/>
        <v/>
      </c>
      <c r="N176" s="35" t="str">
        <f t="shared" si="82"/>
        <v/>
      </c>
      <c r="O176" s="35" t="str">
        <f t="shared" si="82"/>
        <v/>
      </c>
      <c r="P176" s="35" t="str">
        <f t="shared" si="82"/>
        <v/>
      </c>
      <c r="Q176" s="35" t="str">
        <f t="shared" si="82"/>
        <v/>
      </c>
      <c r="R176" s="35" t="str">
        <f t="shared" si="82"/>
        <v/>
      </c>
      <c r="S176" s="35" t="str">
        <f t="shared" si="82"/>
        <v/>
      </c>
      <c r="T176" s="35" t="str">
        <f t="shared" si="82"/>
        <v/>
      </c>
      <c r="U176" s="35" t="str">
        <f t="shared" si="82"/>
        <v/>
      </c>
      <c r="V176" s="35" t="str">
        <f t="shared" si="83"/>
        <v/>
      </c>
      <c r="W176" s="35" t="str">
        <f t="shared" si="83"/>
        <v/>
      </c>
      <c r="X176" s="35" t="str">
        <f t="shared" si="83"/>
        <v/>
      </c>
      <c r="Y176" s="35" t="str">
        <f t="shared" si="83"/>
        <v/>
      </c>
      <c r="Z176" s="35" t="str">
        <f t="shared" si="83"/>
        <v/>
      </c>
      <c r="AA176" s="35" t="str">
        <f t="shared" si="83"/>
        <v/>
      </c>
      <c r="AB176" s="35" t="str">
        <f t="shared" si="83"/>
        <v/>
      </c>
      <c r="AC176" s="35" t="str">
        <f t="shared" si="83"/>
        <v/>
      </c>
      <c r="AD176" s="35" t="str">
        <f t="shared" si="83"/>
        <v/>
      </c>
      <c r="AE176" s="35" t="str">
        <f t="shared" si="83"/>
        <v/>
      </c>
      <c r="AF176" s="35" t="str">
        <f t="shared" si="84"/>
        <v/>
      </c>
      <c r="AG176" s="35" t="str">
        <f t="shared" si="84"/>
        <v/>
      </c>
      <c r="AH176" s="35" t="str">
        <f t="shared" si="84"/>
        <v/>
      </c>
      <c r="AI176" s="35" t="str">
        <f t="shared" si="84"/>
        <v/>
      </c>
      <c r="AJ176" s="35" t="str">
        <f t="shared" si="84"/>
        <v/>
      </c>
      <c r="AK176" s="35" t="str">
        <f t="shared" si="84"/>
        <v/>
      </c>
      <c r="AL176" s="35" t="str">
        <f t="shared" si="84"/>
        <v/>
      </c>
      <c r="AM176" s="35" t="str">
        <f t="shared" si="84"/>
        <v/>
      </c>
      <c r="AN176" s="35" t="str">
        <f t="shared" si="84"/>
        <v/>
      </c>
      <c r="AO176" s="35" t="str">
        <f t="shared" si="84"/>
        <v/>
      </c>
      <c r="AP176" s="35" t="str">
        <f t="shared" si="85"/>
        <v/>
      </c>
      <c r="AQ176" s="35" t="str">
        <f t="shared" si="85"/>
        <v/>
      </c>
      <c r="AR176" s="35" t="str">
        <f t="shared" si="85"/>
        <v/>
      </c>
      <c r="AS176" s="35" t="str">
        <f t="shared" si="85"/>
        <v>MILLS</v>
      </c>
      <c r="AT176" s="35" t="str">
        <f t="shared" si="85"/>
        <v/>
      </c>
      <c r="AU176" s="35" t="str">
        <f t="shared" si="85"/>
        <v/>
      </c>
      <c r="AV176" s="35" t="str">
        <f t="shared" si="85"/>
        <v/>
      </c>
      <c r="AW176" s="35" t="str">
        <f t="shared" si="85"/>
        <v/>
      </c>
      <c r="AX176" s="35" t="str">
        <f t="shared" si="85"/>
        <v/>
      </c>
      <c r="AY176" s="35" t="str">
        <f t="shared" si="85"/>
        <v/>
      </c>
      <c r="AZ176" s="35" t="str">
        <f t="shared" si="85"/>
        <v/>
      </c>
    </row>
    <row r="177" spans="1:52" x14ac:dyDescent="0.2">
      <c r="A177" s="39">
        <v>168</v>
      </c>
      <c r="B177" s="35" t="str">
        <f t="shared" si="81"/>
        <v/>
      </c>
      <c r="C177" s="35" t="str">
        <f t="shared" si="81"/>
        <v/>
      </c>
      <c r="D177" s="35" t="str">
        <f t="shared" si="81"/>
        <v/>
      </c>
      <c r="E177" s="35" t="str">
        <f t="shared" si="81"/>
        <v/>
      </c>
      <c r="F177" s="35" t="str">
        <f t="shared" si="81"/>
        <v/>
      </c>
      <c r="G177" s="35" t="str">
        <f t="shared" si="81"/>
        <v/>
      </c>
      <c r="H177" s="35" t="str">
        <f t="shared" si="81"/>
        <v/>
      </c>
      <c r="I177" s="35" t="str">
        <f t="shared" si="81"/>
        <v/>
      </c>
      <c r="J177" s="35" t="str">
        <f t="shared" si="81"/>
        <v/>
      </c>
      <c r="K177" s="35" t="str">
        <f t="shared" si="81"/>
        <v/>
      </c>
      <c r="L177" s="35" t="str">
        <f t="shared" si="82"/>
        <v/>
      </c>
      <c r="M177" s="35" t="str">
        <f t="shared" si="82"/>
        <v/>
      </c>
      <c r="N177" s="35" t="str">
        <f t="shared" si="82"/>
        <v/>
      </c>
      <c r="O177" s="35" t="str">
        <f t="shared" si="82"/>
        <v/>
      </c>
      <c r="P177" s="35" t="str">
        <f t="shared" si="82"/>
        <v/>
      </c>
      <c r="Q177" s="35" t="str">
        <f t="shared" si="82"/>
        <v/>
      </c>
      <c r="R177" s="35" t="str">
        <f t="shared" si="82"/>
        <v/>
      </c>
      <c r="S177" s="35" t="str">
        <f t="shared" si="82"/>
        <v/>
      </c>
      <c r="T177" s="35" t="str">
        <f t="shared" si="82"/>
        <v/>
      </c>
      <c r="U177" s="35" t="str">
        <f t="shared" si="82"/>
        <v/>
      </c>
      <c r="V177" s="35" t="str">
        <f t="shared" si="83"/>
        <v/>
      </c>
      <c r="W177" s="35" t="str">
        <f t="shared" si="83"/>
        <v/>
      </c>
      <c r="X177" s="35" t="str">
        <f t="shared" si="83"/>
        <v/>
      </c>
      <c r="Y177" s="35" t="str">
        <f t="shared" si="83"/>
        <v/>
      </c>
      <c r="Z177" s="35" t="str">
        <f t="shared" si="83"/>
        <v/>
      </c>
      <c r="AA177" s="35" t="str">
        <f t="shared" si="83"/>
        <v/>
      </c>
      <c r="AB177" s="35" t="str">
        <f t="shared" si="83"/>
        <v/>
      </c>
      <c r="AC177" s="35" t="str">
        <f t="shared" si="83"/>
        <v/>
      </c>
      <c r="AD177" s="35" t="str">
        <f t="shared" si="83"/>
        <v/>
      </c>
      <c r="AE177" s="35" t="str">
        <f t="shared" si="83"/>
        <v/>
      </c>
      <c r="AF177" s="35" t="str">
        <f t="shared" si="84"/>
        <v/>
      </c>
      <c r="AG177" s="35" t="str">
        <f t="shared" si="84"/>
        <v/>
      </c>
      <c r="AH177" s="35" t="str">
        <f t="shared" si="84"/>
        <v/>
      </c>
      <c r="AI177" s="35" t="str">
        <f t="shared" si="84"/>
        <v/>
      </c>
      <c r="AJ177" s="35" t="str">
        <f t="shared" si="84"/>
        <v/>
      </c>
      <c r="AK177" s="35" t="str">
        <f t="shared" si="84"/>
        <v/>
      </c>
      <c r="AL177" s="35" t="str">
        <f t="shared" si="84"/>
        <v/>
      </c>
      <c r="AM177" s="35" t="str">
        <f t="shared" si="84"/>
        <v/>
      </c>
      <c r="AN177" s="35" t="str">
        <f t="shared" si="84"/>
        <v/>
      </c>
      <c r="AO177" s="35" t="str">
        <f t="shared" si="84"/>
        <v/>
      </c>
      <c r="AP177" s="35" t="str">
        <f t="shared" si="85"/>
        <v/>
      </c>
      <c r="AQ177" s="35" t="str">
        <f t="shared" si="85"/>
        <v/>
      </c>
      <c r="AR177" s="35" t="str">
        <f t="shared" si="85"/>
        <v/>
      </c>
      <c r="AS177" s="35" t="str">
        <f t="shared" si="85"/>
        <v>MITCHELL</v>
      </c>
      <c r="AT177" s="35" t="str">
        <f t="shared" si="85"/>
        <v/>
      </c>
      <c r="AU177" s="35" t="str">
        <f t="shared" si="85"/>
        <v/>
      </c>
      <c r="AV177" s="35" t="str">
        <f t="shared" si="85"/>
        <v/>
      </c>
      <c r="AW177" s="35" t="str">
        <f t="shared" si="85"/>
        <v/>
      </c>
      <c r="AX177" s="35" t="str">
        <f t="shared" si="85"/>
        <v/>
      </c>
      <c r="AY177" s="35" t="str">
        <f t="shared" si="85"/>
        <v/>
      </c>
      <c r="AZ177" s="35" t="str">
        <f t="shared" si="85"/>
        <v/>
      </c>
    </row>
    <row r="178" spans="1:52" x14ac:dyDescent="0.2">
      <c r="A178" s="39">
        <v>169</v>
      </c>
      <c r="B178" s="35" t="str">
        <f t="shared" si="81"/>
        <v/>
      </c>
      <c r="C178" s="35" t="str">
        <f t="shared" si="81"/>
        <v/>
      </c>
      <c r="D178" s="35" t="str">
        <f t="shared" si="81"/>
        <v/>
      </c>
      <c r="E178" s="35" t="str">
        <f t="shared" si="81"/>
        <v/>
      </c>
      <c r="F178" s="35" t="str">
        <f t="shared" si="81"/>
        <v/>
      </c>
      <c r="G178" s="35" t="str">
        <f t="shared" si="81"/>
        <v/>
      </c>
      <c r="H178" s="35" t="str">
        <f t="shared" si="81"/>
        <v/>
      </c>
      <c r="I178" s="35" t="str">
        <f t="shared" si="81"/>
        <v/>
      </c>
      <c r="J178" s="35" t="str">
        <f t="shared" si="81"/>
        <v/>
      </c>
      <c r="K178" s="35" t="str">
        <f t="shared" si="81"/>
        <v/>
      </c>
      <c r="L178" s="35" t="str">
        <f t="shared" si="82"/>
        <v/>
      </c>
      <c r="M178" s="35" t="str">
        <f t="shared" si="82"/>
        <v/>
      </c>
      <c r="N178" s="35" t="str">
        <f t="shared" si="82"/>
        <v/>
      </c>
      <c r="O178" s="35" t="str">
        <f t="shared" si="82"/>
        <v/>
      </c>
      <c r="P178" s="35" t="str">
        <f t="shared" si="82"/>
        <v/>
      </c>
      <c r="Q178" s="35" t="str">
        <f t="shared" si="82"/>
        <v/>
      </c>
      <c r="R178" s="35" t="str">
        <f t="shared" si="82"/>
        <v/>
      </c>
      <c r="S178" s="35" t="str">
        <f t="shared" si="82"/>
        <v/>
      </c>
      <c r="T178" s="35" t="str">
        <f t="shared" si="82"/>
        <v/>
      </c>
      <c r="U178" s="35" t="str">
        <f t="shared" si="82"/>
        <v/>
      </c>
      <c r="V178" s="35" t="str">
        <f t="shared" si="83"/>
        <v/>
      </c>
      <c r="W178" s="35" t="str">
        <f t="shared" si="83"/>
        <v/>
      </c>
      <c r="X178" s="35" t="str">
        <f t="shared" si="83"/>
        <v/>
      </c>
      <c r="Y178" s="35" t="str">
        <f t="shared" si="83"/>
        <v/>
      </c>
      <c r="Z178" s="35" t="str">
        <f t="shared" si="83"/>
        <v/>
      </c>
      <c r="AA178" s="35" t="str">
        <f t="shared" si="83"/>
        <v/>
      </c>
      <c r="AB178" s="35" t="str">
        <f t="shared" si="83"/>
        <v/>
      </c>
      <c r="AC178" s="35" t="str">
        <f t="shared" si="83"/>
        <v/>
      </c>
      <c r="AD178" s="35" t="str">
        <f t="shared" si="83"/>
        <v/>
      </c>
      <c r="AE178" s="35" t="str">
        <f t="shared" si="83"/>
        <v/>
      </c>
      <c r="AF178" s="35" t="str">
        <f t="shared" si="84"/>
        <v/>
      </c>
      <c r="AG178" s="35" t="str">
        <f t="shared" si="84"/>
        <v/>
      </c>
      <c r="AH178" s="35" t="str">
        <f t="shared" si="84"/>
        <v/>
      </c>
      <c r="AI178" s="35" t="str">
        <f t="shared" si="84"/>
        <v/>
      </c>
      <c r="AJ178" s="35" t="str">
        <f t="shared" si="84"/>
        <v/>
      </c>
      <c r="AK178" s="35" t="str">
        <f t="shared" si="84"/>
        <v/>
      </c>
      <c r="AL178" s="35" t="str">
        <f t="shared" si="84"/>
        <v/>
      </c>
      <c r="AM178" s="35" t="str">
        <f t="shared" si="84"/>
        <v/>
      </c>
      <c r="AN178" s="35" t="str">
        <f t="shared" si="84"/>
        <v/>
      </c>
      <c r="AO178" s="35" t="str">
        <f t="shared" si="84"/>
        <v/>
      </c>
      <c r="AP178" s="35" t="str">
        <f t="shared" si="85"/>
        <v/>
      </c>
      <c r="AQ178" s="35" t="str">
        <f t="shared" si="85"/>
        <v/>
      </c>
      <c r="AR178" s="35" t="str">
        <f t="shared" si="85"/>
        <v/>
      </c>
      <c r="AS178" s="35" t="str">
        <f t="shared" si="85"/>
        <v>MONTAGUE</v>
      </c>
      <c r="AT178" s="35" t="str">
        <f t="shared" si="85"/>
        <v/>
      </c>
      <c r="AU178" s="35" t="str">
        <f t="shared" si="85"/>
        <v/>
      </c>
      <c r="AV178" s="35" t="str">
        <f t="shared" si="85"/>
        <v/>
      </c>
      <c r="AW178" s="35" t="str">
        <f t="shared" si="85"/>
        <v/>
      </c>
      <c r="AX178" s="35" t="str">
        <f t="shared" si="85"/>
        <v/>
      </c>
      <c r="AY178" s="35" t="str">
        <f t="shared" si="85"/>
        <v/>
      </c>
      <c r="AZ178" s="35" t="str">
        <f t="shared" si="85"/>
        <v/>
      </c>
    </row>
    <row r="179" spans="1:52" x14ac:dyDescent="0.2">
      <c r="A179" s="39">
        <v>170</v>
      </c>
      <c r="B179" s="35" t="str">
        <f t="shared" si="81"/>
        <v/>
      </c>
      <c r="C179" s="35" t="str">
        <f t="shared" si="81"/>
        <v/>
      </c>
      <c r="D179" s="35" t="str">
        <f t="shared" si="81"/>
        <v/>
      </c>
      <c r="E179" s="35" t="str">
        <f t="shared" si="81"/>
        <v/>
      </c>
      <c r="F179" s="35" t="str">
        <f t="shared" si="81"/>
        <v/>
      </c>
      <c r="G179" s="35" t="str">
        <f t="shared" si="81"/>
        <v/>
      </c>
      <c r="H179" s="35" t="str">
        <f t="shared" si="81"/>
        <v/>
      </c>
      <c r="I179" s="35" t="str">
        <f t="shared" si="81"/>
        <v/>
      </c>
      <c r="J179" s="35" t="str">
        <f t="shared" si="81"/>
        <v/>
      </c>
      <c r="K179" s="35" t="str">
        <f t="shared" si="81"/>
        <v/>
      </c>
      <c r="L179" s="35" t="str">
        <f t="shared" si="82"/>
        <v/>
      </c>
      <c r="M179" s="35" t="str">
        <f t="shared" si="82"/>
        <v/>
      </c>
      <c r="N179" s="35" t="str">
        <f t="shared" si="82"/>
        <v/>
      </c>
      <c r="O179" s="35" t="str">
        <f t="shared" si="82"/>
        <v/>
      </c>
      <c r="P179" s="35" t="str">
        <f t="shared" si="82"/>
        <v/>
      </c>
      <c r="Q179" s="35" t="str">
        <f t="shared" si="82"/>
        <v/>
      </c>
      <c r="R179" s="35" t="str">
        <f t="shared" si="82"/>
        <v/>
      </c>
      <c r="S179" s="35" t="str">
        <f t="shared" si="82"/>
        <v/>
      </c>
      <c r="T179" s="35" t="str">
        <f t="shared" si="82"/>
        <v/>
      </c>
      <c r="U179" s="35" t="str">
        <f t="shared" si="82"/>
        <v/>
      </c>
      <c r="V179" s="35" t="str">
        <f t="shared" si="83"/>
        <v/>
      </c>
      <c r="W179" s="35" t="str">
        <f t="shared" si="83"/>
        <v/>
      </c>
      <c r="X179" s="35" t="str">
        <f t="shared" si="83"/>
        <v/>
      </c>
      <c r="Y179" s="35" t="str">
        <f t="shared" si="83"/>
        <v/>
      </c>
      <c r="Z179" s="35" t="str">
        <f t="shared" si="83"/>
        <v/>
      </c>
      <c r="AA179" s="35" t="str">
        <f t="shared" si="83"/>
        <v/>
      </c>
      <c r="AB179" s="35" t="str">
        <f t="shared" si="83"/>
        <v/>
      </c>
      <c r="AC179" s="35" t="str">
        <f t="shared" si="83"/>
        <v/>
      </c>
      <c r="AD179" s="35" t="str">
        <f t="shared" si="83"/>
        <v/>
      </c>
      <c r="AE179" s="35" t="str">
        <f t="shared" si="83"/>
        <v/>
      </c>
      <c r="AF179" s="35" t="str">
        <f t="shared" si="84"/>
        <v/>
      </c>
      <c r="AG179" s="35" t="str">
        <f t="shared" si="84"/>
        <v/>
      </c>
      <c r="AH179" s="35" t="str">
        <f t="shared" si="84"/>
        <v/>
      </c>
      <c r="AI179" s="35" t="str">
        <f t="shared" si="84"/>
        <v/>
      </c>
      <c r="AJ179" s="35" t="str">
        <f t="shared" si="84"/>
        <v/>
      </c>
      <c r="AK179" s="35" t="str">
        <f t="shared" si="84"/>
        <v/>
      </c>
      <c r="AL179" s="35" t="str">
        <f t="shared" si="84"/>
        <v/>
      </c>
      <c r="AM179" s="35" t="str">
        <f t="shared" si="84"/>
        <v/>
      </c>
      <c r="AN179" s="35" t="str">
        <f t="shared" si="84"/>
        <v/>
      </c>
      <c r="AO179" s="35" t="str">
        <f t="shared" si="84"/>
        <v/>
      </c>
      <c r="AP179" s="35" t="str">
        <f t="shared" si="85"/>
        <v/>
      </c>
      <c r="AQ179" s="35" t="str">
        <f t="shared" si="85"/>
        <v/>
      </c>
      <c r="AR179" s="35" t="str">
        <f t="shared" si="85"/>
        <v/>
      </c>
      <c r="AS179" s="35" t="str">
        <f t="shared" si="85"/>
        <v>MONTGOMERY</v>
      </c>
      <c r="AT179" s="35" t="str">
        <f t="shared" si="85"/>
        <v/>
      </c>
      <c r="AU179" s="35" t="str">
        <f t="shared" si="85"/>
        <v/>
      </c>
      <c r="AV179" s="35" t="str">
        <f t="shared" si="85"/>
        <v/>
      </c>
      <c r="AW179" s="35" t="str">
        <f t="shared" si="85"/>
        <v/>
      </c>
      <c r="AX179" s="35" t="str">
        <f t="shared" si="85"/>
        <v/>
      </c>
      <c r="AY179" s="35" t="str">
        <f t="shared" si="85"/>
        <v/>
      </c>
      <c r="AZ179" s="35" t="str">
        <f t="shared" si="85"/>
        <v/>
      </c>
    </row>
    <row r="180" spans="1:52" x14ac:dyDescent="0.2">
      <c r="A180" s="39">
        <v>171</v>
      </c>
      <c r="B180" s="35" t="str">
        <f t="shared" ref="B180:K189" si="86">IFERROR(VLOOKUP($B$3&amp;"_"&amp;B$8&amp;$A180,LookUpTable_CountyName_AllYears,3,FALSE),"")</f>
        <v/>
      </c>
      <c r="C180" s="35" t="str">
        <f t="shared" si="86"/>
        <v/>
      </c>
      <c r="D180" s="35" t="str">
        <f t="shared" si="86"/>
        <v/>
      </c>
      <c r="E180" s="35" t="str">
        <f t="shared" si="86"/>
        <v/>
      </c>
      <c r="F180" s="35" t="str">
        <f t="shared" si="86"/>
        <v/>
      </c>
      <c r="G180" s="35" t="str">
        <f t="shared" si="86"/>
        <v/>
      </c>
      <c r="H180" s="35" t="str">
        <f t="shared" si="86"/>
        <v/>
      </c>
      <c r="I180" s="35" t="str">
        <f t="shared" si="86"/>
        <v/>
      </c>
      <c r="J180" s="35" t="str">
        <f t="shared" si="86"/>
        <v/>
      </c>
      <c r="K180" s="35" t="str">
        <f t="shared" si="86"/>
        <v/>
      </c>
      <c r="L180" s="35" t="str">
        <f t="shared" ref="L180:U189" si="87">IFERROR(VLOOKUP($B$3&amp;"_"&amp;L$8&amp;$A180,LookUpTable_CountyName_AllYears,3,FALSE),"")</f>
        <v/>
      </c>
      <c r="M180" s="35" t="str">
        <f t="shared" si="87"/>
        <v/>
      </c>
      <c r="N180" s="35" t="str">
        <f t="shared" si="87"/>
        <v/>
      </c>
      <c r="O180" s="35" t="str">
        <f t="shared" si="87"/>
        <v/>
      </c>
      <c r="P180" s="35" t="str">
        <f t="shared" si="87"/>
        <v/>
      </c>
      <c r="Q180" s="35" t="str">
        <f t="shared" si="87"/>
        <v/>
      </c>
      <c r="R180" s="35" t="str">
        <f t="shared" si="87"/>
        <v/>
      </c>
      <c r="S180" s="35" t="str">
        <f t="shared" si="87"/>
        <v/>
      </c>
      <c r="T180" s="35" t="str">
        <f t="shared" si="87"/>
        <v/>
      </c>
      <c r="U180" s="35" t="str">
        <f t="shared" si="87"/>
        <v/>
      </c>
      <c r="V180" s="35" t="str">
        <f t="shared" ref="V180:AE189" si="88">IFERROR(VLOOKUP($B$3&amp;"_"&amp;V$8&amp;$A180,LookUpTable_CountyName_AllYears,3,FALSE),"")</f>
        <v/>
      </c>
      <c r="W180" s="35" t="str">
        <f t="shared" si="88"/>
        <v/>
      </c>
      <c r="X180" s="35" t="str">
        <f t="shared" si="88"/>
        <v/>
      </c>
      <c r="Y180" s="35" t="str">
        <f t="shared" si="88"/>
        <v/>
      </c>
      <c r="Z180" s="35" t="str">
        <f t="shared" si="88"/>
        <v/>
      </c>
      <c r="AA180" s="35" t="str">
        <f t="shared" si="88"/>
        <v/>
      </c>
      <c r="AB180" s="35" t="str">
        <f t="shared" si="88"/>
        <v/>
      </c>
      <c r="AC180" s="35" t="str">
        <f t="shared" si="88"/>
        <v/>
      </c>
      <c r="AD180" s="35" t="str">
        <f t="shared" si="88"/>
        <v/>
      </c>
      <c r="AE180" s="35" t="str">
        <f t="shared" si="88"/>
        <v/>
      </c>
      <c r="AF180" s="35" t="str">
        <f t="shared" ref="AF180:AO189" si="89">IFERROR(VLOOKUP($B$3&amp;"_"&amp;AF$8&amp;$A180,LookUpTable_CountyName_AllYears,3,FALSE),"")</f>
        <v/>
      </c>
      <c r="AG180" s="35" t="str">
        <f t="shared" si="89"/>
        <v/>
      </c>
      <c r="AH180" s="35" t="str">
        <f t="shared" si="89"/>
        <v/>
      </c>
      <c r="AI180" s="35" t="str">
        <f t="shared" si="89"/>
        <v/>
      </c>
      <c r="AJ180" s="35" t="str">
        <f t="shared" si="89"/>
        <v/>
      </c>
      <c r="AK180" s="35" t="str">
        <f t="shared" si="89"/>
        <v/>
      </c>
      <c r="AL180" s="35" t="str">
        <f t="shared" si="89"/>
        <v/>
      </c>
      <c r="AM180" s="35" t="str">
        <f t="shared" si="89"/>
        <v/>
      </c>
      <c r="AN180" s="35" t="str">
        <f t="shared" si="89"/>
        <v/>
      </c>
      <c r="AO180" s="35" t="str">
        <f t="shared" si="89"/>
        <v/>
      </c>
      <c r="AP180" s="35" t="str">
        <f t="shared" ref="AP180:AZ189" si="90">IFERROR(VLOOKUP($B$3&amp;"_"&amp;AP$8&amp;$A180,LookUpTable_CountyName_AllYears,3,FALSE),"")</f>
        <v/>
      </c>
      <c r="AQ180" s="35" t="str">
        <f t="shared" si="90"/>
        <v/>
      </c>
      <c r="AR180" s="35" t="str">
        <f t="shared" si="90"/>
        <v/>
      </c>
      <c r="AS180" s="35" t="str">
        <f t="shared" si="90"/>
        <v>MOORE</v>
      </c>
      <c r="AT180" s="35" t="str">
        <f t="shared" si="90"/>
        <v/>
      </c>
      <c r="AU180" s="35" t="str">
        <f t="shared" si="90"/>
        <v/>
      </c>
      <c r="AV180" s="35" t="str">
        <f t="shared" si="90"/>
        <v/>
      </c>
      <c r="AW180" s="35" t="str">
        <f t="shared" si="90"/>
        <v/>
      </c>
      <c r="AX180" s="35" t="str">
        <f t="shared" si="90"/>
        <v/>
      </c>
      <c r="AY180" s="35" t="str">
        <f t="shared" si="90"/>
        <v/>
      </c>
      <c r="AZ180" s="35" t="str">
        <f t="shared" si="90"/>
        <v/>
      </c>
    </row>
    <row r="181" spans="1:52" x14ac:dyDescent="0.2">
      <c r="A181" s="39">
        <v>172</v>
      </c>
      <c r="B181" s="35" t="str">
        <f t="shared" si="86"/>
        <v/>
      </c>
      <c r="C181" s="35" t="str">
        <f t="shared" si="86"/>
        <v/>
      </c>
      <c r="D181" s="35" t="str">
        <f t="shared" si="86"/>
        <v/>
      </c>
      <c r="E181" s="35" t="str">
        <f t="shared" si="86"/>
        <v/>
      </c>
      <c r="F181" s="35" t="str">
        <f t="shared" si="86"/>
        <v/>
      </c>
      <c r="G181" s="35" t="str">
        <f t="shared" si="86"/>
        <v/>
      </c>
      <c r="H181" s="35" t="str">
        <f t="shared" si="86"/>
        <v/>
      </c>
      <c r="I181" s="35" t="str">
        <f t="shared" si="86"/>
        <v/>
      </c>
      <c r="J181" s="35" t="str">
        <f t="shared" si="86"/>
        <v/>
      </c>
      <c r="K181" s="35" t="str">
        <f t="shared" si="86"/>
        <v/>
      </c>
      <c r="L181" s="35" t="str">
        <f t="shared" si="87"/>
        <v/>
      </c>
      <c r="M181" s="35" t="str">
        <f t="shared" si="87"/>
        <v/>
      </c>
      <c r="N181" s="35" t="str">
        <f t="shared" si="87"/>
        <v/>
      </c>
      <c r="O181" s="35" t="str">
        <f t="shared" si="87"/>
        <v/>
      </c>
      <c r="P181" s="35" t="str">
        <f t="shared" si="87"/>
        <v/>
      </c>
      <c r="Q181" s="35" t="str">
        <f t="shared" si="87"/>
        <v/>
      </c>
      <c r="R181" s="35" t="str">
        <f t="shared" si="87"/>
        <v/>
      </c>
      <c r="S181" s="35" t="str">
        <f t="shared" si="87"/>
        <v/>
      </c>
      <c r="T181" s="35" t="str">
        <f t="shared" si="87"/>
        <v/>
      </c>
      <c r="U181" s="35" t="str">
        <f t="shared" si="87"/>
        <v/>
      </c>
      <c r="V181" s="35" t="str">
        <f t="shared" si="88"/>
        <v/>
      </c>
      <c r="W181" s="35" t="str">
        <f t="shared" si="88"/>
        <v/>
      </c>
      <c r="X181" s="35" t="str">
        <f t="shared" si="88"/>
        <v/>
      </c>
      <c r="Y181" s="35" t="str">
        <f t="shared" si="88"/>
        <v/>
      </c>
      <c r="Z181" s="35" t="str">
        <f t="shared" si="88"/>
        <v/>
      </c>
      <c r="AA181" s="35" t="str">
        <f t="shared" si="88"/>
        <v/>
      </c>
      <c r="AB181" s="35" t="str">
        <f t="shared" si="88"/>
        <v/>
      </c>
      <c r="AC181" s="35" t="str">
        <f t="shared" si="88"/>
        <v/>
      </c>
      <c r="AD181" s="35" t="str">
        <f t="shared" si="88"/>
        <v/>
      </c>
      <c r="AE181" s="35" t="str">
        <f t="shared" si="88"/>
        <v/>
      </c>
      <c r="AF181" s="35" t="str">
        <f t="shared" si="89"/>
        <v/>
      </c>
      <c r="AG181" s="35" t="str">
        <f t="shared" si="89"/>
        <v/>
      </c>
      <c r="AH181" s="35" t="str">
        <f t="shared" si="89"/>
        <v/>
      </c>
      <c r="AI181" s="35" t="str">
        <f t="shared" si="89"/>
        <v/>
      </c>
      <c r="AJ181" s="35" t="str">
        <f t="shared" si="89"/>
        <v/>
      </c>
      <c r="AK181" s="35" t="str">
        <f t="shared" si="89"/>
        <v/>
      </c>
      <c r="AL181" s="35" t="str">
        <f t="shared" si="89"/>
        <v/>
      </c>
      <c r="AM181" s="35" t="str">
        <f t="shared" si="89"/>
        <v/>
      </c>
      <c r="AN181" s="35" t="str">
        <f t="shared" si="89"/>
        <v/>
      </c>
      <c r="AO181" s="35" t="str">
        <f t="shared" si="89"/>
        <v/>
      </c>
      <c r="AP181" s="35" t="str">
        <f t="shared" si="90"/>
        <v/>
      </c>
      <c r="AQ181" s="35" t="str">
        <f t="shared" si="90"/>
        <v/>
      </c>
      <c r="AR181" s="35" t="str">
        <f t="shared" si="90"/>
        <v/>
      </c>
      <c r="AS181" s="35" t="str">
        <f t="shared" si="90"/>
        <v>MORRIS</v>
      </c>
      <c r="AT181" s="35" t="str">
        <f t="shared" si="90"/>
        <v/>
      </c>
      <c r="AU181" s="35" t="str">
        <f t="shared" si="90"/>
        <v/>
      </c>
      <c r="AV181" s="35" t="str">
        <f t="shared" si="90"/>
        <v/>
      </c>
      <c r="AW181" s="35" t="str">
        <f t="shared" si="90"/>
        <v/>
      </c>
      <c r="AX181" s="35" t="str">
        <f t="shared" si="90"/>
        <v/>
      </c>
      <c r="AY181" s="35" t="str">
        <f t="shared" si="90"/>
        <v/>
      </c>
      <c r="AZ181" s="35" t="str">
        <f t="shared" si="90"/>
        <v/>
      </c>
    </row>
    <row r="182" spans="1:52" x14ac:dyDescent="0.2">
      <c r="A182" s="39">
        <v>173</v>
      </c>
      <c r="B182" s="35" t="str">
        <f t="shared" si="86"/>
        <v/>
      </c>
      <c r="C182" s="35" t="str">
        <f t="shared" si="86"/>
        <v/>
      </c>
      <c r="D182" s="35" t="str">
        <f t="shared" si="86"/>
        <v/>
      </c>
      <c r="E182" s="35" t="str">
        <f t="shared" si="86"/>
        <v/>
      </c>
      <c r="F182" s="35" t="str">
        <f t="shared" si="86"/>
        <v/>
      </c>
      <c r="G182" s="35" t="str">
        <f t="shared" si="86"/>
        <v/>
      </c>
      <c r="H182" s="35" t="str">
        <f t="shared" si="86"/>
        <v/>
      </c>
      <c r="I182" s="35" t="str">
        <f t="shared" si="86"/>
        <v/>
      </c>
      <c r="J182" s="35" t="str">
        <f t="shared" si="86"/>
        <v/>
      </c>
      <c r="K182" s="35" t="str">
        <f t="shared" si="86"/>
        <v/>
      </c>
      <c r="L182" s="35" t="str">
        <f t="shared" si="87"/>
        <v/>
      </c>
      <c r="M182" s="35" t="str">
        <f t="shared" si="87"/>
        <v/>
      </c>
      <c r="N182" s="35" t="str">
        <f t="shared" si="87"/>
        <v/>
      </c>
      <c r="O182" s="35" t="str">
        <f t="shared" si="87"/>
        <v/>
      </c>
      <c r="P182" s="35" t="str">
        <f t="shared" si="87"/>
        <v/>
      </c>
      <c r="Q182" s="35" t="str">
        <f t="shared" si="87"/>
        <v/>
      </c>
      <c r="R182" s="35" t="str">
        <f t="shared" si="87"/>
        <v/>
      </c>
      <c r="S182" s="35" t="str">
        <f t="shared" si="87"/>
        <v/>
      </c>
      <c r="T182" s="35" t="str">
        <f t="shared" si="87"/>
        <v/>
      </c>
      <c r="U182" s="35" t="str">
        <f t="shared" si="87"/>
        <v/>
      </c>
      <c r="V182" s="35" t="str">
        <f t="shared" si="88"/>
        <v/>
      </c>
      <c r="W182" s="35" t="str">
        <f t="shared" si="88"/>
        <v/>
      </c>
      <c r="X182" s="35" t="str">
        <f t="shared" si="88"/>
        <v/>
      </c>
      <c r="Y182" s="35" t="str">
        <f t="shared" si="88"/>
        <v/>
      </c>
      <c r="Z182" s="35" t="str">
        <f t="shared" si="88"/>
        <v/>
      </c>
      <c r="AA182" s="35" t="str">
        <f t="shared" si="88"/>
        <v/>
      </c>
      <c r="AB182" s="35" t="str">
        <f t="shared" si="88"/>
        <v/>
      </c>
      <c r="AC182" s="35" t="str">
        <f t="shared" si="88"/>
        <v/>
      </c>
      <c r="AD182" s="35" t="str">
        <f t="shared" si="88"/>
        <v/>
      </c>
      <c r="AE182" s="35" t="str">
        <f t="shared" si="88"/>
        <v/>
      </c>
      <c r="AF182" s="35" t="str">
        <f t="shared" si="89"/>
        <v/>
      </c>
      <c r="AG182" s="35" t="str">
        <f t="shared" si="89"/>
        <v/>
      </c>
      <c r="AH182" s="35" t="str">
        <f t="shared" si="89"/>
        <v/>
      </c>
      <c r="AI182" s="35" t="str">
        <f t="shared" si="89"/>
        <v/>
      </c>
      <c r="AJ182" s="35" t="str">
        <f t="shared" si="89"/>
        <v/>
      </c>
      <c r="AK182" s="35" t="str">
        <f t="shared" si="89"/>
        <v/>
      </c>
      <c r="AL182" s="35" t="str">
        <f t="shared" si="89"/>
        <v/>
      </c>
      <c r="AM182" s="35" t="str">
        <f t="shared" si="89"/>
        <v/>
      </c>
      <c r="AN182" s="35" t="str">
        <f t="shared" si="89"/>
        <v/>
      </c>
      <c r="AO182" s="35" t="str">
        <f t="shared" si="89"/>
        <v/>
      </c>
      <c r="AP182" s="35" t="str">
        <f t="shared" si="90"/>
        <v/>
      </c>
      <c r="AQ182" s="35" t="str">
        <f t="shared" si="90"/>
        <v/>
      </c>
      <c r="AR182" s="35" t="str">
        <f t="shared" si="90"/>
        <v/>
      </c>
      <c r="AS182" s="35" t="str">
        <f t="shared" si="90"/>
        <v>MOTLEY</v>
      </c>
      <c r="AT182" s="35" t="str">
        <f t="shared" si="90"/>
        <v/>
      </c>
      <c r="AU182" s="35" t="str">
        <f t="shared" si="90"/>
        <v/>
      </c>
      <c r="AV182" s="35" t="str">
        <f t="shared" si="90"/>
        <v/>
      </c>
      <c r="AW182" s="35" t="str">
        <f t="shared" si="90"/>
        <v/>
      </c>
      <c r="AX182" s="35" t="str">
        <f t="shared" si="90"/>
        <v/>
      </c>
      <c r="AY182" s="35" t="str">
        <f t="shared" si="90"/>
        <v/>
      </c>
      <c r="AZ182" s="35" t="str">
        <f t="shared" si="90"/>
        <v/>
      </c>
    </row>
    <row r="183" spans="1:52" x14ac:dyDescent="0.2">
      <c r="A183" s="39">
        <v>174</v>
      </c>
      <c r="B183" s="35" t="str">
        <f t="shared" si="86"/>
        <v/>
      </c>
      <c r="C183" s="35" t="str">
        <f t="shared" si="86"/>
        <v/>
      </c>
      <c r="D183" s="35" t="str">
        <f t="shared" si="86"/>
        <v/>
      </c>
      <c r="E183" s="35" t="str">
        <f t="shared" si="86"/>
        <v/>
      </c>
      <c r="F183" s="35" t="str">
        <f t="shared" si="86"/>
        <v/>
      </c>
      <c r="G183" s="35" t="str">
        <f t="shared" si="86"/>
        <v/>
      </c>
      <c r="H183" s="35" t="str">
        <f t="shared" si="86"/>
        <v/>
      </c>
      <c r="I183" s="35" t="str">
        <f t="shared" si="86"/>
        <v/>
      </c>
      <c r="J183" s="35" t="str">
        <f t="shared" si="86"/>
        <v/>
      </c>
      <c r="K183" s="35" t="str">
        <f t="shared" si="86"/>
        <v/>
      </c>
      <c r="L183" s="35" t="str">
        <f t="shared" si="87"/>
        <v/>
      </c>
      <c r="M183" s="35" t="str">
        <f t="shared" si="87"/>
        <v/>
      </c>
      <c r="N183" s="35" t="str">
        <f t="shared" si="87"/>
        <v/>
      </c>
      <c r="O183" s="35" t="str">
        <f t="shared" si="87"/>
        <v/>
      </c>
      <c r="P183" s="35" t="str">
        <f t="shared" si="87"/>
        <v/>
      </c>
      <c r="Q183" s="35" t="str">
        <f t="shared" si="87"/>
        <v/>
      </c>
      <c r="R183" s="35" t="str">
        <f t="shared" si="87"/>
        <v/>
      </c>
      <c r="S183" s="35" t="str">
        <f t="shared" si="87"/>
        <v/>
      </c>
      <c r="T183" s="35" t="str">
        <f t="shared" si="87"/>
        <v/>
      </c>
      <c r="U183" s="35" t="str">
        <f t="shared" si="87"/>
        <v/>
      </c>
      <c r="V183" s="35" t="str">
        <f t="shared" si="88"/>
        <v/>
      </c>
      <c r="W183" s="35" t="str">
        <f t="shared" si="88"/>
        <v/>
      </c>
      <c r="X183" s="35" t="str">
        <f t="shared" si="88"/>
        <v/>
      </c>
      <c r="Y183" s="35" t="str">
        <f t="shared" si="88"/>
        <v/>
      </c>
      <c r="Z183" s="35" t="str">
        <f t="shared" si="88"/>
        <v/>
      </c>
      <c r="AA183" s="35" t="str">
        <f t="shared" si="88"/>
        <v/>
      </c>
      <c r="AB183" s="35" t="str">
        <f t="shared" si="88"/>
        <v/>
      </c>
      <c r="AC183" s="35" t="str">
        <f t="shared" si="88"/>
        <v/>
      </c>
      <c r="AD183" s="35" t="str">
        <f t="shared" si="88"/>
        <v/>
      </c>
      <c r="AE183" s="35" t="str">
        <f t="shared" si="88"/>
        <v/>
      </c>
      <c r="AF183" s="35" t="str">
        <f t="shared" si="89"/>
        <v/>
      </c>
      <c r="AG183" s="35" t="str">
        <f t="shared" si="89"/>
        <v/>
      </c>
      <c r="AH183" s="35" t="str">
        <f t="shared" si="89"/>
        <v/>
      </c>
      <c r="AI183" s="35" t="str">
        <f t="shared" si="89"/>
        <v/>
      </c>
      <c r="AJ183" s="35" t="str">
        <f t="shared" si="89"/>
        <v/>
      </c>
      <c r="AK183" s="35" t="str">
        <f t="shared" si="89"/>
        <v/>
      </c>
      <c r="AL183" s="35" t="str">
        <f t="shared" si="89"/>
        <v/>
      </c>
      <c r="AM183" s="35" t="str">
        <f t="shared" si="89"/>
        <v/>
      </c>
      <c r="AN183" s="35" t="str">
        <f t="shared" si="89"/>
        <v/>
      </c>
      <c r="AO183" s="35" t="str">
        <f t="shared" si="89"/>
        <v/>
      </c>
      <c r="AP183" s="35" t="str">
        <f t="shared" si="90"/>
        <v/>
      </c>
      <c r="AQ183" s="35" t="str">
        <f t="shared" si="90"/>
        <v/>
      </c>
      <c r="AR183" s="35" t="str">
        <f t="shared" si="90"/>
        <v/>
      </c>
      <c r="AS183" s="35" t="str">
        <f t="shared" si="90"/>
        <v>NACOGDOCHES</v>
      </c>
      <c r="AT183" s="35" t="str">
        <f t="shared" si="90"/>
        <v/>
      </c>
      <c r="AU183" s="35" t="str">
        <f t="shared" si="90"/>
        <v/>
      </c>
      <c r="AV183" s="35" t="str">
        <f t="shared" si="90"/>
        <v/>
      </c>
      <c r="AW183" s="35" t="str">
        <f t="shared" si="90"/>
        <v/>
      </c>
      <c r="AX183" s="35" t="str">
        <f t="shared" si="90"/>
        <v/>
      </c>
      <c r="AY183" s="35" t="str">
        <f t="shared" si="90"/>
        <v/>
      </c>
      <c r="AZ183" s="35" t="str">
        <f t="shared" si="90"/>
        <v/>
      </c>
    </row>
    <row r="184" spans="1:52" x14ac:dyDescent="0.2">
      <c r="A184" s="39">
        <v>175</v>
      </c>
      <c r="B184" s="35" t="str">
        <f t="shared" si="86"/>
        <v/>
      </c>
      <c r="C184" s="35" t="str">
        <f t="shared" si="86"/>
        <v/>
      </c>
      <c r="D184" s="35" t="str">
        <f t="shared" si="86"/>
        <v/>
      </c>
      <c r="E184" s="35" t="str">
        <f t="shared" si="86"/>
        <v/>
      </c>
      <c r="F184" s="35" t="str">
        <f t="shared" si="86"/>
        <v/>
      </c>
      <c r="G184" s="35" t="str">
        <f t="shared" si="86"/>
        <v/>
      </c>
      <c r="H184" s="35" t="str">
        <f t="shared" si="86"/>
        <v/>
      </c>
      <c r="I184" s="35" t="str">
        <f t="shared" si="86"/>
        <v/>
      </c>
      <c r="J184" s="35" t="str">
        <f t="shared" si="86"/>
        <v/>
      </c>
      <c r="K184" s="35" t="str">
        <f t="shared" si="86"/>
        <v/>
      </c>
      <c r="L184" s="35" t="str">
        <f t="shared" si="87"/>
        <v/>
      </c>
      <c r="M184" s="35" t="str">
        <f t="shared" si="87"/>
        <v/>
      </c>
      <c r="N184" s="35" t="str">
        <f t="shared" si="87"/>
        <v/>
      </c>
      <c r="O184" s="35" t="str">
        <f t="shared" si="87"/>
        <v/>
      </c>
      <c r="P184" s="35" t="str">
        <f t="shared" si="87"/>
        <v/>
      </c>
      <c r="Q184" s="35" t="str">
        <f t="shared" si="87"/>
        <v/>
      </c>
      <c r="R184" s="35" t="str">
        <f t="shared" si="87"/>
        <v/>
      </c>
      <c r="S184" s="35" t="str">
        <f t="shared" si="87"/>
        <v/>
      </c>
      <c r="T184" s="35" t="str">
        <f t="shared" si="87"/>
        <v/>
      </c>
      <c r="U184" s="35" t="str">
        <f t="shared" si="87"/>
        <v/>
      </c>
      <c r="V184" s="35" t="str">
        <f t="shared" si="88"/>
        <v/>
      </c>
      <c r="W184" s="35" t="str">
        <f t="shared" si="88"/>
        <v/>
      </c>
      <c r="X184" s="35" t="str">
        <f t="shared" si="88"/>
        <v/>
      </c>
      <c r="Y184" s="35" t="str">
        <f t="shared" si="88"/>
        <v/>
      </c>
      <c r="Z184" s="35" t="str">
        <f t="shared" si="88"/>
        <v/>
      </c>
      <c r="AA184" s="35" t="str">
        <f t="shared" si="88"/>
        <v/>
      </c>
      <c r="AB184" s="35" t="str">
        <f t="shared" si="88"/>
        <v/>
      </c>
      <c r="AC184" s="35" t="str">
        <f t="shared" si="88"/>
        <v/>
      </c>
      <c r="AD184" s="35" t="str">
        <f t="shared" si="88"/>
        <v/>
      </c>
      <c r="AE184" s="35" t="str">
        <f t="shared" si="88"/>
        <v/>
      </c>
      <c r="AF184" s="35" t="str">
        <f t="shared" si="89"/>
        <v/>
      </c>
      <c r="AG184" s="35" t="str">
        <f t="shared" si="89"/>
        <v/>
      </c>
      <c r="AH184" s="35" t="str">
        <f t="shared" si="89"/>
        <v/>
      </c>
      <c r="AI184" s="35" t="str">
        <f t="shared" si="89"/>
        <v/>
      </c>
      <c r="AJ184" s="35" t="str">
        <f t="shared" si="89"/>
        <v/>
      </c>
      <c r="AK184" s="35" t="str">
        <f t="shared" si="89"/>
        <v/>
      </c>
      <c r="AL184" s="35" t="str">
        <f t="shared" si="89"/>
        <v/>
      </c>
      <c r="AM184" s="35" t="str">
        <f t="shared" si="89"/>
        <v/>
      </c>
      <c r="AN184" s="35" t="str">
        <f t="shared" si="89"/>
        <v/>
      </c>
      <c r="AO184" s="35" t="str">
        <f t="shared" si="89"/>
        <v/>
      </c>
      <c r="AP184" s="35" t="str">
        <f t="shared" si="90"/>
        <v/>
      </c>
      <c r="AQ184" s="35" t="str">
        <f t="shared" si="90"/>
        <v/>
      </c>
      <c r="AR184" s="35" t="str">
        <f t="shared" si="90"/>
        <v/>
      </c>
      <c r="AS184" s="35" t="str">
        <f t="shared" si="90"/>
        <v>NAVARRO</v>
      </c>
      <c r="AT184" s="35" t="str">
        <f t="shared" si="90"/>
        <v/>
      </c>
      <c r="AU184" s="35" t="str">
        <f t="shared" si="90"/>
        <v/>
      </c>
      <c r="AV184" s="35" t="str">
        <f t="shared" si="90"/>
        <v/>
      </c>
      <c r="AW184" s="35" t="str">
        <f t="shared" si="90"/>
        <v/>
      </c>
      <c r="AX184" s="35" t="str">
        <f t="shared" si="90"/>
        <v/>
      </c>
      <c r="AY184" s="35" t="str">
        <f t="shared" si="90"/>
        <v/>
      </c>
      <c r="AZ184" s="35" t="str">
        <f t="shared" si="90"/>
        <v/>
      </c>
    </row>
    <row r="185" spans="1:52" x14ac:dyDescent="0.2">
      <c r="A185" s="39">
        <v>176</v>
      </c>
      <c r="B185" s="35" t="str">
        <f t="shared" si="86"/>
        <v/>
      </c>
      <c r="C185" s="35" t="str">
        <f t="shared" si="86"/>
        <v/>
      </c>
      <c r="D185" s="35" t="str">
        <f t="shared" si="86"/>
        <v/>
      </c>
      <c r="E185" s="35" t="str">
        <f t="shared" si="86"/>
        <v/>
      </c>
      <c r="F185" s="35" t="str">
        <f t="shared" si="86"/>
        <v/>
      </c>
      <c r="G185" s="35" t="str">
        <f t="shared" si="86"/>
        <v/>
      </c>
      <c r="H185" s="35" t="str">
        <f t="shared" si="86"/>
        <v/>
      </c>
      <c r="I185" s="35" t="str">
        <f t="shared" si="86"/>
        <v/>
      </c>
      <c r="J185" s="35" t="str">
        <f t="shared" si="86"/>
        <v/>
      </c>
      <c r="K185" s="35" t="str">
        <f t="shared" si="86"/>
        <v/>
      </c>
      <c r="L185" s="35" t="str">
        <f t="shared" si="87"/>
        <v/>
      </c>
      <c r="M185" s="35" t="str">
        <f t="shared" si="87"/>
        <v/>
      </c>
      <c r="N185" s="35" t="str">
        <f t="shared" si="87"/>
        <v/>
      </c>
      <c r="O185" s="35" t="str">
        <f t="shared" si="87"/>
        <v/>
      </c>
      <c r="P185" s="35" t="str">
        <f t="shared" si="87"/>
        <v/>
      </c>
      <c r="Q185" s="35" t="str">
        <f t="shared" si="87"/>
        <v/>
      </c>
      <c r="R185" s="35" t="str">
        <f t="shared" si="87"/>
        <v/>
      </c>
      <c r="S185" s="35" t="str">
        <f t="shared" si="87"/>
        <v/>
      </c>
      <c r="T185" s="35" t="str">
        <f t="shared" si="87"/>
        <v/>
      </c>
      <c r="U185" s="35" t="str">
        <f t="shared" si="87"/>
        <v/>
      </c>
      <c r="V185" s="35" t="str">
        <f t="shared" si="88"/>
        <v/>
      </c>
      <c r="W185" s="35" t="str">
        <f t="shared" si="88"/>
        <v/>
      </c>
      <c r="X185" s="35" t="str">
        <f t="shared" si="88"/>
        <v/>
      </c>
      <c r="Y185" s="35" t="str">
        <f t="shared" si="88"/>
        <v/>
      </c>
      <c r="Z185" s="35" t="str">
        <f t="shared" si="88"/>
        <v/>
      </c>
      <c r="AA185" s="35" t="str">
        <f t="shared" si="88"/>
        <v/>
      </c>
      <c r="AB185" s="35" t="str">
        <f t="shared" si="88"/>
        <v/>
      </c>
      <c r="AC185" s="35" t="str">
        <f t="shared" si="88"/>
        <v/>
      </c>
      <c r="AD185" s="35" t="str">
        <f t="shared" si="88"/>
        <v/>
      </c>
      <c r="AE185" s="35" t="str">
        <f t="shared" si="88"/>
        <v/>
      </c>
      <c r="AF185" s="35" t="str">
        <f t="shared" si="89"/>
        <v/>
      </c>
      <c r="AG185" s="35" t="str">
        <f t="shared" si="89"/>
        <v/>
      </c>
      <c r="AH185" s="35" t="str">
        <f t="shared" si="89"/>
        <v/>
      </c>
      <c r="AI185" s="35" t="str">
        <f t="shared" si="89"/>
        <v/>
      </c>
      <c r="AJ185" s="35" t="str">
        <f t="shared" si="89"/>
        <v/>
      </c>
      <c r="AK185" s="35" t="str">
        <f t="shared" si="89"/>
        <v/>
      </c>
      <c r="AL185" s="35" t="str">
        <f t="shared" si="89"/>
        <v/>
      </c>
      <c r="AM185" s="35" t="str">
        <f t="shared" si="89"/>
        <v/>
      </c>
      <c r="AN185" s="35" t="str">
        <f t="shared" si="89"/>
        <v/>
      </c>
      <c r="AO185" s="35" t="str">
        <f t="shared" si="89"/>
        <v/>
      </c>
      <c r="AP185" s="35" t="str">
        <f t="shared" si="90"/>
        <v/>
      </c>
      <c r="AQ185" s="35" t="str">
        <f t="shared" si="90"/>
        <v/>
      </c>
      <c r="AR185" s="35" t="str">
        <f t="shared" si="90"/>
        <v/>
      </c>
      <c r="AS185" s="35" t="str">
        <f t="shared" si="90"/>
        <v>NEWTON</v>
      </c>
      <c r="AT185" s="35" t="str">
        <f t="shared" si="90"/>
        <v/>
      </c>
      <c r="AU185" s="35" t="str">
        <f t="shared" si="90"/>
        <v/>
      </c>
      <c r="AV185" s="35" t="str">
        <f t="shared" si="90"/>
        <v/>
      </c>
      <c r="AW185" s="35" t="str">
        <f t="shared" si="90"/>
        <v/>
      </c>
      <c r="AX185" s="35" t="str">
        <f t="shared" si="90"/>
        <v/>
      </c>
      <c r="AY185" s="35" t="str">
        <f t="shared" si="90"/>
        <v/>
      </c>
      <c r="AZ185" s="35" t="str">
        <f t="shared" si="90"/>
        <v/>
      </c>
    </row>
    <row r="186" spans="1:52" x14ac:dyDescent="0.2">
      <c r="A186" s="39">
        <v>177</v>
      </c>
      <c r="B186" s="35" t="str">
        <f t="shared" si="86"/>
        <v/>
      </c>
      <c r="C186" s="35" t="str">
        <f t="shared" si="86"/>
        <v/>
      </c>
      <c r="D186" s="35" t="str">
        <f t="shared" si="86"/>
        <v/>
      </c>
      <c r="E186" s="35" t="str">
        <f t="shared" si="86"/>
        <v/>
      </c>
      <c r="F186" s="35" t="str">
        <f t="shared" si="86"/>
        <v/>
      </c>
      <c r="G186" s="35" t="str">
        <f t="shared" si="86"/>
        <v/>
      </c>
      <c r="H186" s="35" t="str">
        <f t="shared" si="86"/>
        <v/>
      </c>
      <c r="I186" s="35" t="str">
        <f t="shared" si="86"/>
        <v/>
      </c>
      <c r="J186" s="35" t="str">
        <f t="shared" si="86"/>
        <v/>
      </c>
      <c r="K186" s="35" t="str">
        <f t="shared" si="86"/>
        <v/>
      </c>
      <c r="L186" s="35" t="str">
        <f t="shared" si="87"/>
        <v/>
      </c>
      <c r="M186" s="35" t="str">
        <f t="shared" si="87"/>
        <v/>
      </c>
      <c r="N186" s="35" t="str">
        <f t="shared" si="87"/>
        <v/>
      </c>
      <c r="O186" s="35" t="str">
        <f t="shared" si="87"/>
        <v/>
      </c>
      <c r="P186" s="35" t="str">
        <f t="shared" si="87"/>
        <v/>
      </c>
      <c r="Q186" s="35" t="str">
        <f t="shared" si="87"/>
        <v/>
      </c>
      <c r="R186" s="35" t="str">
        <f t="shared" si="87"/>
        <v/>
      </c>
      <c r="S186" s="35" t="str">
        <f t="shared" si="87"/>
        <v/>
      </c>
      <c r="T186" s="35" t="str">
        <f t="shared" si="87"/>
        <v/>
      </c>
      <c r="U186" s="35" t="str">
        <f t="shared" si="87"/>
        <v/>
      </c>
      <c r="V186" s="35" t="str">
        <f t="shared" si="88"/>
        <v/>
      </c>
      <c r="W186" s="35" t="str">
        <f t="shared" si="88"/>
        <v/>
      </c>
      <c r="X186" s="35" t="str">
        <f t="shared" si="88"/>
        <v/>
      </c>
      <c r="Y186" s="35" t="str">
        <f t="shared" si="88"/>
        <v/>
      </c>
      <c r="Z186" s="35" t="str">
        <f t="shared" si="88"/>
        <v/>
      </c>
      <c r="AA186" s="35" t="str">
        <f t="shared" si="88"/>
        <v/>
      </c>
      <c r="AB186" s="35" t="str">
        <f t="shared" si="88"/>
        <v/>
      </c>
      <c r="AC186" s="35" t="str">
        <f t="shared" si="88"/>
        <v/>
      </c>
      <c r="AD186" s="35" t="str">
        <f t="shared" si="88"/>
        <v/>
      </c>
      <c r="AE186" s="35" t="str">
        <f t="shared" si="88"/>
        <v/>
      </c>
      <c r="AF186" s="35" t="str">
        <f t="shared" si="89"/>
        <v/>
      </c>
      <c r="AG186" s="35" t="str">
        <f t="shared" si="89"/>
        <v/>
      </c>
      <c r="AH186" s="35" t="str">
        <f t="shared" si="89"/>
        <v/>
      </c>
      <c r="AI186" s="35" t="str">
        <f t="shared" si="89"/>
        <v/>
      </c>
      <c r="AJ186" s="35" t="str">
        <f t="shared" si="89"/>
        <v/>
      </c>
      <c r="AK186" s="35" t="str">
        <f t="shared" si="89"/>
        <v/>
      </c>
      <c r="AL186" s="35" t="str">
        <f t="shared" si="89"/>
        <v/>
      </c>
      <c r="AM186" s="35" t="str">
        <f t="shared" si="89"/>
        <v/>
      </c>
      <c r="AN186" s="35" t="str">
        <f t="shared" si="89"/>
        <v/>
      </c>
      <c r="AO186" s="35" t="str">
        <f t="shared" si="89"/>
        <v/>
      </c>
      <c r="AP186" s="35" t="str">
        <f t="shared" si="90"/>
        <v/>
      </c>
      <c r="AQ186" s="35" t="str">
        <f t="shared" si="90"/>
        <v/>
      </c>
      <c r="AR186" s="35" t="str">
        <f t="shared" si="90"/>
        <v/>
      </c>
      <c r="AS186" s="35" t="str">
        <f t="shared" si="90"/>
        <v>NOLAN</v>
      </c>
      <c r="AT186" s="35" t="str">
        <f t="shared" si="90"/>
        <v/>
      </c>
      <c r="AU186" s="35" t="str">
        <f t="shared" si="90"/>
        <v/>
      </c>
      <c r="AV186" s="35" t="str">
        <f t="shared" si="90"/>
        <v/>
      </c>
      <c r="AW186" s="35" t="str">
        <f t="shared" si="90"/>
        <v/>
      </c>
      <c r="AX186" s="35" t="str">
        <f t="shared" si="90"/>
        <v/>
      </c>
      <c r="AY186" s="35" t="str">
        <f t="shared" si="90"/>
        <v/>
      </c>
      <c r="AZ186" s="35" t="str">
        <f t="shared" si="90"/>
        <v/>
      </c>
    </row>
    <row r="187" spans="1:52" x14ac:dyDescent="0.2">
      <c r="A187" s="39">
        <v>178</v>
      </c>
      <c r="B187" s="35" t="str">
        <f t="shared" si="86"/>
        <v/>
      </c>
      <c r="C187" s="35" t="str">
        <f t="shared" si="86"/>
        <v/>
      </c>
      <c r="D187" s="35" t="str">
        <f t="shared" si="86"/>
        <v/>
      </c>
      <c r="E187" s="35" t="str">
        <f t="shared" si="86"/>
        <v/>
      </c>
      <c r="F187" s="35" t="str">
        <f t="shared" si="86"/>
        <v/>
      </c>
      <c r="G187" s="35" t="str">
        <f t="shared" si="86"/>
        <v/>
      </c>
      <c r="H187" s="35" t="str">
        <f t="shared" si="86"/>
        <v/>
      </c>
      <c r="I187" s="35" t="str">
        <f t="shared" si="86"/>
        <v/>
      </c>
      <c r="J187" s="35" t="str">
        <f t="shared" si="86"/>
        <v/>
      </c>
      <c r="K187" s="35" t="str">
        <f t="shared" si="86"/>
        <v/>
      </c>
      <c r="L187" s="35" t="str">
        <f t="shared" si="87"/>
        <v/>
      </c>
      <c r="M187" s="35" t="str">
        <f t="shared" si="87"/>
        <v/>
      </c>
      <c r="N187" s="35" t="str">
        <f t="shared" si="87"/>
        <v/>
      </c>
      <c r="O187" s="35" t="str">
        <f t="shared" si="87"/>
        <v/>
      </c>
      <c r="P187" s="35" t="str">
        <f t="shared" si="87"/>
        <v/>
      </c>
      <c r="Q187" s="35" t="str">
        <f t="shared" si="87"/>
        <v/>
      </c>
      <c r="R187" s="35" t="str">
        <f t="shared" si="87"/>
        <v/>
      </c>
      <c r="S187" s="35" t="str">
        <f t="shared" si="87"/>
        <v/>
      </c>
      <c r="T187" s="35" t="str">
        <f t="shared" si="87"/>
        <v/>
      </c>
      <c r="U187" s="35" t="str">
        <f t="shared" si="87"/>
        <v/>
      </c>
      <c r="V187" s="35" t="str">
        <f t="shared" si="88"/>
        <v/>
      </c>
      <c r="W187" s="35" t="str">
        <f t="shared" si="88"/>
        <v/>
      </c>
      <c r="X187" s="35" t="str">
        <f t="shared" si="88"/>
        <v/>
      </c>
      <c r="Y187" s="35" t="str">
        <f t="shared" si="88"/>
        <v/>
      </c>
      <c r="Z187" s="35" t="str">
        <f t="shared" si="88"/>
        <v/>
      </c>
      <c r="AA187" s="35" t="str">
        <f t="shared" si="88"/>
        <v/>
      </c>
      <c r="AB187" s="35" t="str">
        <f t="shared" si="88"/>
        <v/>
      </c>
      <c r="AC187" s="35" t="str">
        <f t="shared" si="88"/>
        <v/>
      </c>
      <c r="AD187" s="35" t="str">
        <f t="shared" si="88"/>
        <v/>
      </c>
      <c r="AE187" s="35" t="str">
        <f t="shared" si="88"/>
        <v/>
      </c>
      <c r="AF187" s="35" t="str">
        <f t="shared" si="89"/>
        <v/>
      </c>
      <c r="AG187" s="35" t="str">
        <f t="shared" si="89"/>
        <v/>
      </c>
      <c r="AH187" s="35" t="str">
        <f t="shared" si="89"/>
        <v/>
      </c>
      <c r="AI187" s="35" t="str">
        <f t="shared" si="89"/>
        <v/>
      </c>
      <c r="AJ187" s="35" t="str">
        <f t="shared" si="89"/>
        <v/>
      </c>
      <c r="AK187" s="35" t="str">
        <f t="shared" si="89"/>
        <v/>
      </c>
      <c r="AL187" s="35" t="str">
        <f t="shared" si="89"/>
        <v/>
      </c>
      <c r="AM187" s="35" t="str">
        <f t="shared" si="89"/>
        <v/>
      </c>
      <c r="AN187" s="35" t="str">
        <f t="shared" si="89"/>
        <v/>
      </c>
      <c r="AO187" s="35" t="str">
        <f t="shared" si="89"/>
        <v/>
      </c>
      <c r="AP187" s="35" t="str">
        <f t="shared" si="90"/>
        <v/>
      </c>
      <c r="AQ187" s="35" t="str">
        <f t="shared" si="90"/>
        <v/>
      </c>
      <c r="AR187" s="35" t="str">
        <f t="shared" si="90"/>
        <v/>
      </c>
      <c r="AS187" s="35" t="str">
        <f t="shared" si="90"/>
        <v>NUECES</v>
      </c>
      <c r="AT187" s="35" t="str">
        <f t="shared" si="90"/>
        <v/>
      </c>
      <c r="AU187" s="35" t="str">
        <f t="shared" si="90"/>
        <v/>
      </c>
      <c r="AV187" s="35" t="str">
        <f t="shared" si="90"/>
        <v/>
      </c>
      <c r="AW187" s="35" t="str">
        <f t="shared" si="90"/>
        <v/>
      </c>
      <c r="AX187" s="35" t="str">
        <f t="shared" si="90"/>
        <v/>
      </c>
      <c r="AY187" s="35" t="str">
        <f t="shared" si="90"/>
        <v/>
      </c>
      <c r="AZ187" s="35" t="str">
        <f t="shared" si="90"/>
        <v/>
      </c>
    </row>
    <row r="188" spans="1:52" x14ac:dyDescent="0.2">
      <c r="A188" s="39">
        <v>179</v>
      </c>
      <c r="B188" s="35" t="str">
        <f t="shared" si="86"/>
        <v/>
      </c>
      <c r="C188" s="35" t="str">
        <f t="shared" si="86"/>
        <v/>
      </c>
      <c r="D188" s="35" t="str">
        <f t="shared" si="86"/>
        <v/>
      </c>
      <c r="E188" s="35" t="str">
        <f t="shared" si="86"/>
        <v/>
      </c>
      <c r="F188" s="35" t="str">
        <f t="shared" si="86"/>
        <v/>
      </c>
      <c r="G188" s="35" t="str">
        <f t="shared" si="86"/>
        <v/>
      </c>
      <c r="H188" s="35" t="str">
        <f t="shared" si="86"/>
        <v/>
      </c>
      <c r="I188" s="35" t="str">
        <f t="shared" si="86"/>
        <v/>
      </c>
      <c r="J188" s="35" t="str">
        <f t="shared" si="86"/>
        <v/>
      </c>
      <c r="K188" s="35" t="str">
        <f t="shared" si="86"/>
        <v/>
      </c>
      <c r="L188" s="35" t="str">
        <f t="shared" si="87"/>
        <v/>
      </c>
      <c r="M188" s="35" t="str">
        <f t="shared" si="87"/>
        <v/>
      </c>
      <c r="N188" s="35" t="str">
        <f t="shared" si="87"/>
        <v/>
      </c>
      <c r="O188" s="35" t="str">
        <f t="shared" si="87"/>
        <v/>
      </c>
      <c r="P188" s="35" t="str">
        <f t="shared" si="87"/>
        <v/>
      </c>
      <c r="Q188" s="35" t="str">
        <f t="shared" si="87"/>
        <v/>
      </c>
      <c r="R188" s="35" t="str">
        <f t="shared" si="87"/>
        <v/>
      </c>
      <c r="S188" s="35" t="str">
        <f t="shared" si="87"/>
        <v/>
      </c>
      <c r="T188" s="35" t="str">
        <f t="shared" si="87"/>
        <v/>
      </c>
      <c r="U188" s="35" t="str">
        <f t="shared" si="87"/>
        <v/>
      </c>
      <c r="V188" s="35" t="str">
        <f t="shared" si="88"/>
        <v/>
      </c>
      <c r="W188" s="35" t="str">
        <f t="shared" si="88"/>
        <v/>
      </c>
      <c r="X188" s="35" t="str">
        <f t="shared" si="88"/>
        <v/>
      </c>
      <c r="Y188" s="35" t="str">
        <f t="shared" si="88"/>
        <v/>
      </c>
      <c r="Z188" s="35" t="str">
        <f t="shared" si="88"/>
        <v/>
      </c>
      <c r="AA188" s="35" t="str">
        <f t="shared" si="88"/>
        <v/>
      </c>
      <c r="AB188" s="35" t="str">
        <f t="shared" si="88"/>
        <v/>
      </c>
      <c r="AC188" s="35" t="str">
        <f t="shared" si="88"/>
        <v/>
      </c>
      <c r="AD188" s="35" t="str">
        <f t="shared" si="88"/>
        <v/>
      </c>
      <c r="AE188" s="35" t="str">
        <f t="shared" si="88"/>
        <v/>
      </c>
      <c r="AF188" s="35" t="str">
        <f t="shared" si="89"/>
        <v/>
      </c>
      <c r="AG188" s="35" t="str">
        <f t="shared" si="89"/>
        <v/>
      </c>
      <c r="AH188" s="35" t="str">
        <f t="shared" si="89"/>
        <v/>
      </c>
      <c r="AI188" s="35" t="str">
        <f t="shared" si="89"/>
        <v/>
      </c>
      <c r="AJ188" s="35" t="str">
        <f t="shared" si="89"/>
        <v/>
      </c>
      <c r="AK188" s="35" t="str">
        <f t="shared" si="89"/>
        <v/>
      </c>
      <c r="AL188" s="35" t="str">
        <f t="shared" si="89"/>
        <v/>
      </c>
      <c r="AM188" s="35" t="str">
        <f t="shared" si="89"/>
        <v/>
      </c>
      <c r="AN188" s="35" t="str">
        <f t="shared" si="89"/>
        <v/>
      </c>
      <c r="AO188" s="35" t="str">
        <f t="shared" si="89"/>
        <v/>
      </c>
      <c r="AP188" s="35" t="str">
        <f t="shared" si="90"/>
        <v/>
      </c>
      <c r="AQ188" s="35" t="str">
        <f t="shared" si="90"/>
        <v/>
      </c>
      <c r="AR188" s="35" t="str">
        <f t="shared" si="90"/>
        <v/>
      </c>
      <c r="AS188" s="35" t="str">
        <f t="shared" si="90"/>
        <v>OCHILTREE</v>
      </c>
      <c r="AT188" s="35" t="str">
        <f t="shared" si="90"/>
        <v/>
      </c>
      <c r="AU188" s="35" t="str">
        <f t="shared" si="90"/>
        <v/>
      </c>
      <c r="AV188" s="35" t="str">
        <f t="shared" si="90"/>
        <v/>
      </c>
      <c r="AW188" s="35" t="str">
        <f t="shared" si="90"/>
        <v/>
      </c>
      <c r="AX188" s="35" t="str">
        <f t="shared" si="90"/>
        <v/>
      </c>
      <c r="AY188" s="35" t="str">
        <f t="shared" si="90"/>
        <v/>
      </c>
      <c r="AZ188" s="35" t="str">
        <f t="shared" si="90"/>
        <v/>
      </c>
    </row>
    <row r="189" spans="1:52" x14ac:dyDescent="0.2">
      <c r="A189" s="39">
        <v>180</v>
      </c>
      <c r="B189" s="35" t="str">
        <f t="shared" si="86"/>
        <v/>
      </c>
      <c r="C189" s="35" t="str">
        <f t="shared" si="86"/>
        <v/>
      </c>
      <c r="D189" s="35" t="str">
        <f t="shared" si="86"/>
        <v/>
      </c>
      <c r="E189" s="35" t="str">
        <f t="shared" si="86"/>
        <v/>
      </c>
      <c r="F189" s="35" t="str">
        <f t="shared" si="86"/>
        <v/>
      </c>
      <c r="G189" s="35" t="str">
        <f t="shared" si="86"/>
        <v/>
      </c>
      <c r="H189" s="35" t="str">
        <f t="shared" si="86"/>
        <v/>
      </c>
      <c r="I189" s="35" t="str">
        <f t="shared" si="86"/>
        <v/>
      </c>
      <c r="J189" s="35" t="str">
        <f t="shared" si="86"/>
        <v/>
      </c>
      <c r="K189" s="35" t="str">
        <f t="shared" si="86"/>
        <v/>
      </c>
      <c r="L189" s="35" t="str">
        <f t="shared" si="87"/>
        <v/>
      </c>
      <c r="M189" s="35" t="str">
        <f t="shared" si="87"/>
        <v/>
      </c>
      <c r="N189" s="35" t="str">
        <f t="shared" si="87"/>
        <v/>
      </c>
      <c r="O189" s="35" t="str">
        <f t="shared" si="87"/>
        <v/>
      </c>
      <c r="P189" s="35" t="str">
        <f t="shared" si="87"/>
        <v/>
      </c>
      <c r="Q189" s="35" t="str">
        <f t="shared" si="87"/>
        <v/>
      </c>
      <c r="R189" s="35" t="str">
        <f t="shared" si="87"/>
        <v/>
      </c>
      <c r="S189" s="35" t="str">
        <f t="shared" si="87"/>
        <v/>
      </c>
      <c r="T189" s="35" t="str">
        <f t="shared" si="87"/>
        <v/>
      </c>
      <c r="U189" s="35" t="str">
        <f t="shared" si="87"/>
        <v/>
      </c>
      <c r="V189" s="35" t="str">
        <f t="shared" si="88"/>
        <v/>
      </c>
      <c r="W189" s="35" t="str">
        <f t="shared" si="88"/>
        <v/>
      </c>
      <c r="X189" s="35" t="str">
        <f t="shared" si="88"/>
        <v/>
      </c>
      <c r="Y189" s="35" t="str">
        <f t="shared" si="88"/>
        <v/>
      </c>
      <c r="Z189" s="35" t="str">
        <f t="shared" si="88"/>
        <v/>
      </c>
      <c r="AA189" s="35" t="str">
        <f t="shared" si="88"/>
        <v/>
      </c>
      <c r="AB189" s="35" t="str">
        <f t="shared" si="88"/>
        <v/>
      </c>
      <c r="AC189" s="35" t="str">
        <f t="shared" si="88"/>
        <v/>
      </c>
      <c r="AD189" s="35" t="str">
        <f t="shared" si="88"/>
        <v/>
      </c>
      <c r="AE189" s="35" t="str">
        <f t="shared" si="88"/>
        <v/>
      </c>
      <c r="AF189" s="35" t="str">
        <f t="shared" si="89"/>
        <v/>
      </c>
      <c r="AG189" s="35" t="str">
        <f t="shared" si="89"/>
        <v/>
      </c>
      <c r="AH189" s="35" t="str">
        <f t="shared" si="89"/>
        <v/>
      </c>
      <c r="AI189" s="35" t="str">
        <f t="shared" si="89"/>
        <v/>
      </c>
      <c r="AJ189" s="35" t="str">
        <f t="shared" si="89"/>
        <v/>
      </c>
      <c r="AK189" s="35" t="str">
        <f t="shared" si="89"/>
        <v/>
      </c>
      <c r="AL189" s="35" t="str">
        <f t="shared" si="89"/>
        <v/>
      </c>
      <c r="AM189" s="35" t="str">
        <f t="shared" si="89"/>
        <v/>
      </c>
      <c r="AN189" s="35" t="str">
        <f t="shared" si="89"/>
        <v/>
      </c>
      <c r="AO189" s="35" t="str">
        <f t="shared" si="89"/>
        <v/>
      </c>
      <c r="AP189" s="35" t="str">
        <f t="shared" si="90"/>
        <v/>
      </c>
      <c r="AQ189" s="35" t="str">
        <f t="shared" si="90"/>
        <v/>
      </c>
      <c r="AR189" s="35" t="str">
        <f t="shared" si="90"/>
        <v/>
      </c>
      <c r="AS189" s="35" t="str">
        <f t="shared" si="90"/>
        <v>OLDHAM</v>
      </c>
      <c r="AT189" s="35" t="str">
        <f t="shared" si="90"/>
        <v/>
      </c>
      <c r="AU189" s="35" t="str">
        <f t="shared" si="90"/>
        <v/>
      </c>
      <c r="AV189" s="35" t="str">
        <f t="shared" si="90"/>
        <v/>
      </c>
      <c r="AW189" s="35" t="str">
        <f t="shared" si="90"/>
        <v/>
      </c>
      <c r="AX189" s="35" t="str">
        <f t="shared" si="90"/>
        <v/>
      </c>
      <c r="AY189" s="35" t="str">
        <f t="shared" si="90"/>
        <v/>
      </c>
      <c r="AZ189" s="35" t="str">
        <f t="shared" si="90"/>
        <v/>
      </c>
    </row>
    <row r="190" spans="1:52" x14ac:dyDescent="0.2">
      <c r="A190" s="39">
        <v>181</v>
      </c>
      <c r="B190" s="35" t="str">
        <f t="shared" ref="B190:K199" si="91">IFERROR(VLOOKUP($B$3&amp;"_"&amp;B$8&amp;$A190,LookUpTable_CountyName_AllYears,3,FALSE),"")</f>
        <v/>
      </c>
      <c r="C190" s="35" t="str">
        <f t="shared" si="91"/>
        <v/>
      </c>
      <c r="D190" s="35" t="str">
        <f t="shared" si="91"/>
        <v/>
      </c>
      <c r="E190" s="35" t="str">
        <f t="shared" si="91"/>
        <v/>
      </c>
      <c r="F190" s="35" t="str">
        <f t="shared" si="91"/>
        <v/>
      </c>
      <c r="G190" s="35" t="str">
        <f t="shared" si="91"/>
        <v/>
      </c>
      <c r="H190" s="35" t="str">
        <f t="shared" si="91"/>
        <v/>
      </c>
      <c r="I190" s="35" t="str">
        <f t="shared" si="91"/>
        <v/>
      </c>
      <c r="J190" s="35" t="str">
        <f t="shared" si="91"/>
        <v/>
      </c>
      <c r="K190" s="35" t="str">
        <f t="shared" si="91"/>
        <v/>
      </c>
      <c r="L190" s="35" t="str">
        <f t="shared" ref="L190:U199" si="92">IFERROR(VLOOKUP($B$3&amp;"_"&amp;L$8&amp;$A190,LookUpTable_CountyName_AllYears,3,FALSE),"")</f>
        <v/>
      </c>
      <c r="M190" s="35" t="str">
        <f t="shared" si="92"/>
        <v/>
      </c>
      <c r="N190" s="35" t="str">
        <f t="shared" si="92"/>
        <v/>
      </c>
      <c r="O190" s="35" t="str">
        <f t="shared" si="92"/>
        <v/>
      </c>
      <c r="P190" s="35" t="str">
        <f t="shared" si="92"/>
        <v/>
      </c>
      <c r="Q190" s="35" t="str">
        <f t="shared" si="92"/>
        <v/>
      </c>
      <c r="R190" s="35" t="str">
        <f t="shared" si="92"/>
        <v/>
      </c>
      <c r="S190" s="35" t="str">
        <f t="shared" si="92"/>
        <v/>
      </c>
      <c r="T190" s="35" t="str">
        <f t="shared" si="92"/>
        <v/>
      </c>
      <c r="U190" s="35" t="str">
        <f t="shared" si="92"/>
        <v/>
      </c>
      <c r="V190" s="35" t="str">
        <f t="shared" ref="V190:AE199" si="93">IFERROR(VLOOKUP($B$3&amp;"_"&amp;V$8&amp;$A190,LookUpTable_CountyName_AllYears,3,FALSE),"")</f>
        <v/>
      </c>
      <c r="W190" s="35" t="str">
        <f t="shared" si="93"/>
        <v/>
      </c>
      <c r="X190" s="35" t="str">
        <f t="shared" si="93"/>
        <v/>
      </c>
      <c r="Y190" s="35" t="str">
        <f t="shared" si="93"/>
        <v/>
      </c>
      <c r="Z190" s="35" t="str">
        <f t="shared" si="93"/>
        <v/>
      </c>
      <c r="AA190" s="35" t="str">
        <f t="shared" si="93"/>
        <v/>
      </c>
      <c r="AB190" s="35" t="str">
        <f t="shared" si="93"/>
        <v/>
      </c>
      <c r="AC190" s="35" t="str">
        <f t="shared" si="93"/>
        <v/>
      </c>
      <c r="AD190" s="35" t="str">
        <f t="shared" si="93"/>
        <v/>
      </c>
      <c r="AE190" s="35" t="str">
        <f t="shared" si="93"/>
        <v/>
      </c>
      <c r="AF190" s="35" t="str">
        <f t="shared" ref="AF190:AO199" si="94">IFERROR(VLOOKUP($B$3&amp;"_"&amp;AF$8&amp;$A190,LookUpTable_CountyName_AllYears,3,FALSE),"")</f>
        <v/>
      </c>
      <c r="AG190" s="35" t="str">
        <f t="shared" si="94"/>
        <v/>
      </c>
      <c r="AH190" s="35" t="str">
        <f t="shared" si="94"/>
        <v/>
      </c>
      <c r="AI190" s="35" t="str">
        <f t="shared" si="94"/>
        <v/>
      </c>
      <c r="AJ190" s="35" t="str">
        <f t="shared" si="94"/>
        <v/>
      </c>
      <c r="AK190" s="35" t="str">
        <f t="shared" si="94"/>
        <v/>
      </c>
      <c r="AL190" s="35" t="str">
        <f t="shared" si="94"/>
        <v/>
      </c>
      <c r="AM190" s="35" t="str">
        <f t="shared" si="94"/>
        <v/>
      </c>
      <c r="AN190" s="35" t="str">
        <f t="shared" si="94"/>
        <v/>
      </c>
      <c r="AO190" s="35" t="str">
        <f t="shared" si="94"/>
        <v/>
      </c>
      <c r="AP190" s="35" t="str">
        <f t="shared" ref="AP190:AZ199" si="95">IFERROR(VLOOKUP($B$3&amp;"_"&amp;AP$8&amp;$A190,LookUpTable_CountyName_AllYears,3,FALSE),"")</f>
        <v/>
      </c>
      <c r="AQ190" s="35" t="str">
        <f t="shared" si="95"/>
        <v/>
      </c>
      <c r="AR190" s="35" t="str">
        <f t="shared" si="95"/>
        <v/>
      </c>
      <c r="AS190" s="35" t="str">
        <f t="shared" si="95"/>
        <v>ORANGE</v>
      </c>
      <c r="AT190" s="35" t="str">
        <f t="shared" si="95"/>
        <v/>
      </c>
      <c r="AU190" s="35" t="str">
        <f t="shared" si="95"/>
        <v/>
      </c>
      <c r="AV190" s="35" t="str">
        <f t="shared" si="95"/>
        <v/>
      </c>
      <c r="AW190" s="35" t="str">
        <f t="shared" si="95"/>
        <v/>
      </c>
      <c r="AX190" s="35" t="str">
        <f t="shared" si="95"/>
        <v/>
      </c>
      <c r="AY190" s="35" t="str">
        <f t="shared" si="95"/>
        <v/>
      </c>
      <c r="AZ190" s="35" t="str">
        <f t="shared" si="95"/>
        <v/>
      </c>
    </row>
    <row r="191" spans="1:52" x14ac:dyDescent="0.2">
      <c r="A191" s="39">
        <v>182</v>
      </c>
      <c r="B191" s="35" t="str">
        <f t="shared" si="91"/>
        <v/>
      </c>
      <c r="C191" s="35" t="str">
        <f t="shared" si="91"/>
        <v/>
      </c>
      <c r="D191" s="35" t="str">
        <f t="shared" si="91"/>
        <v/>
      </c>
      <c r="E191" s="35" t="str">
        <f t="shared" si="91"/>
        <v/>
      </c>
      <c r="F191" s="35" t="str">
        <f t="shared" si="91"/>
        <v/>
      </c>
      <c r="G191" s="35" t="str">
        <f t="shared" si="91"/>
        <v/>
      </c>
      <c r="H191" s="35" t="str">
        <f t="shared" si="91"/>
        <v/>
      </c>
      <c r="I191" s="35" t="str">
        <f t="shared" si="91"/>
        <v/>
      </c>
      <c r="J191" s="35" t="str">
        <f t="shared" si="91"/>
        <v/>
      </c>
      <c r="K191" s="35" t="str">
        <f t="shared" si="91"/>
        <v/>
      </c>
      <c r="L191" s="35" t="str">
        <f t="shared" si="92"/>
        <v/>
      </c>
      <c r="M191" s="35" t="str">
        <f t="shared" si="92"/>
        <v/>
      </c>
      <c r="N191" s="35" t="str">
        <f t="shared" si="92"/>
        <v/>
      </c>
      <c r="O191" s="35" t="str">
        <f t="shared" si="92"/>
        <v/>
      </c>
      <c r="P191" s="35" t="str">
        <f t="shared" si="92"/>
        <v/>
      </c>
      <c r="Q191" s="35" t="str">
        <f t="shared" si="92"/>
        <v/>
      </c>
      <c r="R191" s="35" t="str">
        <f t="shared" si="92"/>
        <v/>
      </c>
      <c r="S191" s="35" t="str">
        <f t="shared" si="92"/>
        <v/>
      </c>
      <c r="T191" s="35" t="str">
        <f t="shared" si="92"/>
        <v/>
      </c>
      <c r="U191" s="35" t="str">
        <f t="shared" si="92"/>
        <v/>
      </c>
      <c r="V191" s="35" t="str">
        <f t="shared" si="93"/>
        <v/>
      </c>
      <c r="W191" s="35" t="str">
        <f t="shared" si="93"/>
        <v/>
      </c>
      <c r="X191" s="35" t="str">
        <f t="shared" si="93"/>
        <v/>
      </c>
      <c r="Y191" s="35" t="str">
        <f t="shared" si="93"/>
        <v/>
      </c>
      <c r="Z191" s="35" t="str">
        <f t="shared" si="93"/>
        <v/>
      </c>
      <c r="AA191" s="35" t="str">
        <f t="shared" si="93"/>
        <v/>
      </c>
      <c r="AB191" s="35" t="str">
        <f t="shared" si="93"/>
        <v/>
      </c>
      <c r="AC191" s="35" t="str">
        <f t="shared" si="93"/>
        <v/>
      </c>
      <c r="AD191" s="35" t="str">
        <f t="shared" si="93"/>
        <v/>
      </c>
      <c r="AE191" s="35" t="str">
        <f t="shared" si="93"/>
        <v/>
      </c>
      <c r="AF191" s="35" t="str">
        <f t="shared" si="94"/>
        <v/>
      </c>
      <c r="AG191" s="35" t="str">
        <f t="shared" si="94"/>
        <v/>
      </c>
      <c r="AH191" s="35" t="str">
        <f t="shared" si="94"/>
        <v/>
      </c>
      <c r="AI191" s="35" t="str">
        <f t="shared" si="94"/>
        <v/>
      </c>
      <c r="AJ191" s="35" t="str">
        <f t="shared" si="94"/>
        <v/>
      </c>
      <c r="AK191" s="35" t="str">
        <f t="shared" si="94"/>
        <v/>
      </c>
      <c r="AL191" s="35" t="str">
        <f t="shared" si="94"/>
        <v/>
      </c>
      <c r="AM191" s="35" t="str">
        <f t="shared" si="94"/>
        <v/>
      </c>
      <c r="AN191" s="35" t="str">
        <f t="shared" si="94"/>
        <v/>
      </c>
      <c r="AO191" s="35" t="str">
        <f t="shared" si="94"/>
        <v/>
      </c>
      <c r="AP191" s="35" t="str">
        <f t="shared" si="95"/>
        <v/>
      </c>
      <c r="AQ191" s="35" t="str">
        <f t="shared" si="95"/>
        <v/>
      </c>
      <c r="AR191" s="35" t="str">
        <f t="shared" si="95"/>
        <v/>
      </c>
      <c r="AS191" s="35" t="str">
        <f t="shared" si="95"/>
        <v>PALO PINTO</v>
      </c>
      <c r="AT191" s="35" t="str">
        <f t="shared" si="95"/>
        <v/>
      </c>
      <c r="AU191" s="35" t="str">
        <f t="shared" si="95"/>
        <v/>
      </c>
      <c r="AV191" s="35" t="str">
        <f t="shared" si="95"/>
        <v/>
      </c>
      <c r="AW191" s="35" t="str">
        <f t="shared" si="95"/>
        <v/>
      </c>
      <c r="AX191" s="35" t="str">
        <f t="shared" si="95"/>
        <v/>
      </c>
      <c r="AY191" s="35" t="str">
        <f t="shared" si="95"/>
        <v/>
      </c>
      <c r="AZ191" s="35" t="str">
        <f t="shared" si="95"/>
        <v/>
      </c>
    </row>
    <row r="192" spans="1:52" x14ac:dyDescent="0.2">
      <c r="A192" s="39">
        <v>183</v>
      </c>
      <c r="B192" s="35" t="str">
        <f t="shared" si="91"/>
        <v/>
      </c>
      <c r="C192" s="35" t="str">
        <f t="shared" si="91"/>
        <v/>
      </c>
      <c r="D192" s="35" t="str">
        <f t="shared" si="91"/>
        <v/>
      </c>
      <c r="E192" s="35" t="str">
        <f t="shared" si="91"/>
        <v/>
      </c>
      <c r="F192" s="35" t="str">
        <f t="shared" si="91"/>
        <v/>
      </c>
      <c r="G192" s="35" t="str">
        <f t="shared" si="91"/>
        <v/>
      </c>
      <c r="H192" s="35" t="str">
        <f t="shared" si="91"/>
        <v/>
      </c>
      <c r="I192" s="35" t="str">
        <f t="shared" si="91"/>
        <v/>
      </c>
      <c r="J192" s="35" t="str">
        <f t="shared" si="91"/>
        <v/>
      </c>
      <c r="K192" s="35" t="str">
        <f t="shared" si="91"/>
        <v/>
      </c>
      <c r="L192" s="35" t="str">
        <f t="shared" si="92"/>
        <v/>
      </c>
      <c r="M192" s="35" t="str">
        <f t="shared" si="92"/>
        <v/>
      </c>
      <c r="N192" s="35" t="str">
        <f t="shared" si="92"/>
        <v/>
      </c>
      <c r="O192" s="35" t="str">
        <f t="shared" si="92"/>
        <v/>
      </c>
      <c r="P192" s="35" t="str">
        <f t="shared" si="92"/>
        <v/>
      </c>
      <c r="Q192" s="35" t="str">
        <f t="shared" si="92"/>
        <v/>
      </c>
      <c r="R192" s="35" t="str">
        <f t="shared" si="92"/>
        <v/>
      </c>
      <c r="S192" s="35" t="str">
        <f t="shared" si="92"/>
        <v/>
      </c>
      <c r="T192" s="35" t="str">
        <f t="shared" si="92"/>
        <v/>
      </c>
      <c r="U192" s="35" t="str">
        <f t="shared" si="92"/>
        <v/>
      </c>
      <c r="V192" s="35" t="str">
        <f t="shared" si="93"/>
        <v/>
      </c>
      <c r="W192" s="35" t="str">
        <f t="shared" si="93"/>
        <v/>
      </c>
      <c r="X192" s="35" t="str">
        <f t="shared" si="93"/>
        <v/>
      </c>
      <c r="Y192" s="35" t="str">
        <f t="shared" si="93"/>
        <v/>
      </c>
      <c r="Z192" s="35" t="str">
        <f t="shared" si="93"/>
        <v/>
      </c>
      <c r="AA192" s="35" t="str">
        <f t="shared" si="93"/>
        <v/>
      </c>
      <c r="AB192" s="35" t="str">
        <f t="shared" si="93"/>
        <v/>
      </c>
      <c r="AC192" s="35" t="str">
        <f t="shared" si="93"/>
        <v/>
      </c>
      <c r="AD192" s="35" t="str">
        <f t="shared" si="93"/>
        <v/>
      </c>
      <c r="AE192" s="35" t="str">
        <f t="shared" si="93"/>
        <v/>
      </c>
      <c r="AF192" s="35" t="str">
        <f t="shared" si="94"/>
        <v/>
      </c>
      <c r="AG192" s="35" t="str">
        <f t="shared" si="94"/>
        <v/>
      </c>
      <c r="AH192" s="35" t="str">
        <f t="shared" si="94"/>
        <v/>
      </c>
      <c r="AI192" s="35" t="str">
        <f t="shared" si="94"/>
        <v/>
      </c>
      <c r="AJ192" s="35" t="str">
        <f t="shared" si="94"/>
        <v/>
      </c>
      <c r="AK192" s="35" t="str">
        <f t="shared" si="94"/>
        <v/>
      </c>
      <c r="AL192" s="35" t="str">
        <f t="shared" si="94"/>
        <v/>
      </c>
      <c r="AM192" s="35" t="str">
        <f t="shared" si="94"/>
        <v/>
      </c>
      <c r="AN192" s="35" t="str">
        <f t="shared" si="94"/>
        <v/>
      </c>
      <c r="AO192" s="35" t="str">
        <f t="shared" si="94"/>
        <v/>
      </c>
      <c r="AP192" s="35" t="str">
        <f t="shared" si="95"/>
        <v/>
      </c>
      <c r="AQ192" s="35" t="str">
        <f t="shared" si="95"/>
        <v/>
      </c>
      <c r="AR192" s="35" t="str">
        <f t="shared" si="95"/>
        <v/>
      </c>
      <c r="AS192" s="35" t="str">
        <f t="shared" si="95"/>
        <v>PANOLA</v>
      </c>
      <c r="AT192" s="35" t="str">
        <f t="shared" si="95"/>
        <v/>
      </c>
      <c r="AU192" s="35" t="str">
        <f t="shared" si="95"/>
        <v/>
      </c>
      <c r="AV192" s="35" t="str">
        <f t="shared" si="95"/>
        <v/>
      </c>
      <c r="AW192" s="35" t="str">
        <f t="shared" si="95"/>
        <v/>
      </c>
      <c r="AX192" s="35" t="str">
        <f t="shared" si="95"/>
        <v/>
      </c>
      <c r="AY192" s="35" t="str">
        <f t="shared" si="95"/>
        <v/>
      </c>
      <c r="AZ192" s="35" t="str">
        <f t="shared" si="95"/>
        <v/>
      </c>
    </row>
    <row r="193" spans="1:52" x14ac:dyDescent="0.2">
      <c r="A193" s="39">
        <v>184</v>
      </c>
      <c r="B193" s="35" t="str">
        <f t="shared" si="91"/>
        <v/>
      </c>
      <c r="C193" s="35" t="str">
        <f t="shared" si="91"/>
        <v/>
      </c>
      <c r="D193" s="35" t="str">
        <f t="shared" si="91"/>
        <v/>
      </c>
      <c r="E193" s="35" t="str">
        <f t="shared" si="91"/>
        <v/>
      </c>
      <c r="F193" s="35" t="str">
        <f t="shared" si="91"/>
        <v/>
      </c>
      <c r="G193" s="35" t="str">
        <f t="shared" si="91"/>
        <v/>
      </c>
      <c r="H193" s="35" t="str">
        <f t="shared" si="91"/>
        <v/>
      </c>
      <c r="I193" s="35" t="str">
        <f t="shared" si="91"/>
        <v/>
      </c>
      <c r="J193" s="35" t="str">
        <f t="shared" si="91"/>
        <v/>
      </c>
      <c r="K193" s="35" t="str">
        <f t="shared" si="91"/>
        <v/>
      </c>
      <c r="L193" s="35" t="str">
        <f t="shared" si="92"/>
        <v/>
      </c>
      <c r="M193" s="35" t="str">
        <f t="shared" si="92"/>
        <v/>
      </c>
      <c r="N193" s="35" t="str">
        <f t="shared" si="92"/>
        <v/>
      </c>
      <c r="O193" s="35" t="str">
        <f t="shared" si="92"/>
        <v/>
      </c>
      <c r="P193" s="35" t="str">
        <f t="shared" si="92"/>
        <v/>
      </c>
      <c r="Q193" s="35" t="str">
        <f t="shared" si="92"/>
        <v/>
      </c>
      <c r="R193" s="35" t="str">
        <f t="shared" si="92"/>
        <v/>
      </c>
      <c r="S193" s="35" t="str">
        <f t="shared" si="92"/>
        <v/>
      </c>
      <c r="T193" s="35" t="str">
        <f t="shared" si="92"/>
        <v/>
      </c>
      <c r="U193" s="35" t="str">
        <f t="shared" si="92"/>
        <v/>
      </c>
      <c r="V193" s="35" t="str">
        <f t="shared" si="93"/>
        <v/>
      </c>
      <c r="W193" s="35" t="str">
        <f t="shared" si="93"/>
        <v/>
      </c>
      <c r="X193" s="35" t="str">
        <f t="shared" si="93"/>
        <v/>
      </c>
      <c r="Y193" s="35" t="str">
        <f t="shared" si="93"/>
        <v/>
      </c>
      <c r="Z193" s="35" t="str">
        <f t="shared" si="93"/>
        <v/>
      </c>
      <c r="AA193" s="35" t="str">
        <f t="shared" si="93"/>
        <v/>
      </c>
      <c r="AB193" s="35" t="str">
        <f t="shared" si="93"/>
        <v/>
      </c>
      <c r="AC193" s="35" t="str">
        <f t="shared" si="93"/>
        <v/>
      </c>
      <c r="AD193" s="35" t="str">
        <f t="shared" si="93"/>
        <v/>
      </c>
      <c r="AE193" s="35" t="str">
        <f t="shared" si="93"/>
        <v/>
      </c>
      <c r="AF193" s="35" t="str">
        <f t="shared" si="94"/>
        <v/>
      </c>
      <c r="AG193" s="35" t="str">
        <f t="shared" si="94"/>
        <v/>
      </c>
      <c r="AH193" s="35" t="str">
        <f t="shared" si="94"/>
        <v/>
      </c>
      <c r="AI193" s="35" t="str">
        <f t="shared" si="94"/>
        <v/>
      </c>
      <c r="AJ193" s="35" t="str">
        <f t="shared" si="94"/>
        <v/>
      </c>
      <c r="AK193" s="35" t="str">
        <f t="shared" si="94"/>
        <v/>
      </c>
      <c r="AL193" s="35" t="str">
        <f t="shared" si="94"/>
        <v/>
      </c>
      <c r="AM193" s="35" t="str">
        <f t="shared" si="94"/>
        <v/>
      </c>
      <c r="AN193" s="35" t="str">
        <f t="shared" si="94"/>
        <v/>
      </c>
      <c r="AO193" s="35" t="str">
        <f t="shared" si="94"/>
        <v/>
      </c>
      <c r="AP193" s="35" t="str">
        <f t="shared" si="95"/>
        <v/>
      </c>
      <c r="AQ193" s="35" t="str">
        <f t="shared" si="95"/>
        <v/>
      </c>
      <c r="AR193" s="35" t="str">
        <f t="shared" si="95"/>
        <v/>
      </c>
      <c r="AS193" s="35" t="str">
        <f t="shared" si="95"/>
        <v>PARKER</v>
      </c>
      <c r="AT193" s="35" t="str">
        <f t="shared" si="95"/>
        <v/>
      </c>
      <c r="AU193" s="35" t="str">
        <f t="shared" si="95"/>
        <v/>
      </c>
      <c r="AV193" s="35" t="str">
        <f t="shared" si="95"/>
        <v/>
      </c>
      <c r="AW193" s="35" t="str">
        <f t="shared" si="95"/>
        <v/>
      </c>
      <c r="AX193" s="35" t="str">
        <f t="shared" si="95"/>
        <v/>
      </c>
      <c r="AY193" s="35" t="str">
        <f t="shared" si="95"/>
        <v/>
      </c>
      <c r="AZ193" s="35" t="str">
        <f t="shared" si="95"/>
        <v/>
      </c>
    </row>
    <row r="194" spans="1:52" x14ac:dyDescent="0.2">
      <c r="A194" s="39">
        <v>185</v>
      </c>
      <c r="B194" s="35" t="str">
        <f t="shared" si="91"/>
        <v/>
      </c>
      <c r="C194" s="35" t="str">
        <f t="shared" si="91"/>
        <v/>
      </c>
      <c r="D194" s="35" t="str">
        <f t="shared" si="91"/>
        <v/>
      </c>
      <c r="E194" s="35" t="str">
        <f t="shared" si="91"/>
        <v/>
      </c>
      <c r="F194" s="35" t="str">
        <f t="shared" si="91"/>
        <v/>
      </c>
      <c r="G194" s="35" t="str">
        <f t="shared" si="91"/>
        <v/>
      </c>
      <c r="H194" s="35" t="str">
        <f t="shared" si="91"/>
        <v/>
      </c>
      <c r="I194" s="35" t="str">
        <f t="shared" si="91"/>
        <v/>
      </c>
      <c r="J194" s="35" t="str">
        <f t="shared" si="91"/>
        <v/>
      </c>
      <c r="K194" s="35" t="str">
        <f t="shared" si="91"/>
        <v/>
      </c>
      <c r="L194" s="35" t="str">
        <f t="shared" si="92"/>
        <v/>
      </c>
      <c r="M194" s="35" t="str">
        <f t="shared" si="92"/>
        <v/>
      </c>
      <c r="N194" s="35" t="str">
        <f t="shared" si="92"/>
        <v/>
      </c>
      <c r="O194" s="35" t="str">
        <f t="shared" si="92"/>
        <v/>
      </c>
      <c r="P194" s="35" t="str">
        <f t="shared" si="92"/>
        <v/>
      </c>
      <c r="Q194" s="35" t="str">
        <f t="shared" si="92"/>
        <v/>
      </c>
      <c r="R194" s="35" t="str">
        <f t="shared" si="92"/>
        <v/>
      </c>
      <c r="S194" s="35" t="str">
        <f t="shared" si="92"/>
        <v/>
      </c>
      <c r="T194" s="35" t="str">
        <f t="shared" si="92"/>
        <v/>
      </c>
      <c r="U194" s="35" t="str">
        <f t="shared" si="92"/>
        <v/>
      </c>
      <c r="V194" s="35" t="str">
        <f t="shared" si="93"/>
        <v/>
      </c>
      <c r="W194" s="35" t="str">
        <f t="shared" si="93"/>
        <v/>
      </c>
      <c r="X194" s="35" t="str">
        <f t="shared" si="93"/>
        <v/>
      </c>
      <c r="Y194" s="35" t="str">
        <f t="shared" si="93"/>
        <v/>
      </c>
      <c r="Z194" s="35" t="str">
        <f t="shared" si="93"/>
        <v/>
      </c>
      <c r="AA194" s="35" t="str">
        <f t="shared" si="93"/>
        <v/>
      </c>
      <c r="AB194" s="35" t="str">
        <f t="shared" si="93"/>
        <v/>
      </c>
      <c r="AC194" s="35" t="str">
        <f t="shared" si="93"/>
        <v/>
      </c>
      <c r="AD194" s="35" t="str">
        <f t="shared" si="93"/>
        <v/>
      </c>
      <c r="AE194" s="35" t="str">
        <f t="shared" si="93"/>
        <v/>
      </c>
      <c r="AF194" s="35" t="str">
        <f t="shared" si="94"/>
        <v/>
      </c>
      <c r="AG194" s="35" t="str">
        <f t="shared" si="94"/>
        <v/>
      </c>
      <c r="AH194" s="35" t="str">
        <f t="shared" si="94"/>
        <v/>
      </c>
      <c r="AI194" s="35" t="str">
        <f t="shared" si="94"/>
        <v/>
      </c>
      <c r="AJ194" s="35" t="str">
        <f t="shared" si="94"/>
        <v/>
      </c>
      <c r="AK194" s="35" t="str">
        <f t="shared" si="94"/>
        <v/>
      </c>
      <c r="AL194" s="35" t="str">
        <f t="shared" si="94"/>
        <v/>
      </c>
      <c r="AM194" s="35" t="str">
        <f t="shared" si="94"/>
        <v/>
      </c>
      <c r="AN194" s="35" t="str">
        <f t="shared" si="94"/>
        <v/>
      </c>
      <c r="AO194" s="35" t="str">
        <f t="shared" si="94"/>
        <v/>
      </c>
      <c r="AP194" s="35" t="str">
        <f t="shared" si="95"/>
        <v/>
      </c>
      <c r="AQ194" s="35" t="str">
        <f t="shared" si="95"/>
        <v/>
      </c>
      <c r="AR194" s="35" t="str">
        <f t="shared" si="95"/>
        <v/>
      </c>
      <c r="AS194" s="35" t="str">
        <f t="shared" si="95"/>
        <v>PARMER</v>
      </c>
      <c r="AT194" s="35" t="str">
        <f t="shared" si="95"/>
        <v/>
      </c>
      <c r="AU194" s="35" t="str">
        <f t="shared" si="95"/>
        <v/>
      </c>
      <c r="AV194" s="35" t="str">
        <f t="shared" si="95"/>
        <v/>
      </c>
      <c r="AW194" s="35" t="str">
        <f t="shared" si="95"/>
        <v/>
      </c>
      <c r="AX194" s="35" t="str">
        <f t="shared" si="95"/>
        <v/>
      </c>
      <c r="AY194" s="35" t="str">
        <f t="shared" si="95"/>
        <v/>
      </c>
      <c r="AZ194" s="35" t="str">
        <f t="shared" si="95"/>
        <v/>
      </c>
    </row>
    <row r="195" spans="1:52" x14ac:dyDescent="0.2">
      <c r="A195" s="39">
        <v>186</v>
      </c>
      <c r="B195" s="35" t="str">
        <f t="shared" si="91"/>
        <v/>
      </c>
      <c r="C195" s="35" t="str">
        <f t="shared" si="91"/>
        <v/>
      </c>
      <c r="D195" s="35" t="str">
        <f t="shared" si="91"/>
        <v/>
      </c>
      <c r="E195" s="35" t="str">
        <f t="shared" si="91"/>
        <v/>
      </c>
      <c r="F195" s="35" t="str">
        <f t="shared" si="91"/>
        <v/>
      </c>
      <c r="G195" s="35" t="str">
        <f t="shared" si="91"/>
        <v/>
      </c>
      <c r="H195" s="35" t="str">
        <f t="shared" si="91"/>
        <v/>
      </c>
      <c r="I195" s="35" t="str">
        <f t="shared" si="91"/>
        <v/>
      </c>
      <c r="J195" s="35" t="str">
        <f t="shared" si="91"/>
        <v/>
      </c>
      <c r="K195" s="35" t="str">
        <f t="shared" si="91"/>
        <v/>
      </c>
      <c r="L195" s="35" t="str">
        <f t="shared" si="92"/>
        <v/>
      </c>
      <c r="M195" s="35" t="str">
        <f t="shared" si="92"/>
        <v/>
      </c>
      <c r="N195" s="35" t="str">
        <f t="shared" si="92"/>
        <v/>
      </c>
      <c r="O195" s="35" t="str">
        <f t="shared" si="92"/>
        <v/>
      </c>
      <c r="P195" s="35" t="str">
        <f t="shared" si="92"/>
        <v/>
      </c>
      <c r="Q195" s="35" t="str">
        <f t="shared" si="92"/>
        <v/>
      </c>
      <c r="R195" s="35" t="str">
        <f t="shared" si="92"/>
        <v/>
      </c>
      <c r="S195" s="35" t="str">
        <f t="shared" si="92"/>
        <v/>
      </c>
      <c r="T195" s="35" t="str">
        <f t="shared" si="92"/>
        <v/>
      </c>
      <c r="U195" s="35" t="str">
        <f t="shared" si="92"/>
        <v/>
      </c>
      <c r="V195" s="35" t="str">
        <f t="shared" si="93"/>
        <v/>
      </c>
      <c r="W195" s="35" t="str">
        <f t="shared" si="93"/>
        <v/>
      </c>
      <c r="X195" s="35" t="str">
        <f t="shared" si="93"/>
        <v/>
      </c>
      <c r="Y195" s="35" t="str">
        <f t="shared" si="93"/>
        <v/>
      </c>
      <c r="Z195" s="35" t="str">
        <f t="shared" si="93"/>
        <v/>
      </c>
      <c r="AA195" s="35" t="str">
        <f t="shared" si="93"/>
        <v/>
      </c>
      <c r="AB195" s="35" t="str">
        <f t="shared" si="93"/>
        <v/>
      </c>
      <c r="AC195" s="35" t="str">
        <f t="shared" si="93"/>
        <v/>
      </c>
      <c r="AD195" s="35" t="str">
        <f t="shared" si="93"/>
        <v/>
      </c>
      <c r="AE195" s="35" t="str">
        <f t="shared" si="93"/>
        <v/>
      </c>
      <c r="AF195" s="35" t="str">
        <f t="shared" si="94"/>
        <v/>
      </c>
      <c r="AG195" s="35" t="str">
        <f t="shared" si="94"/>
        <v/>
      </c>
      <c r="AH195" s="35" t="str">
        <f t="shared" si="94"/>
        <v/>
      </c>
      <c r="AI195" s="35" t="str">
        <f t="shared" si="94"/>
        <v/>
      </c>
      <c r="AJ195" s="35" t="str">
        <f t="shared" si="94"/>
        <v/>
      </c>
      <c r="AK195" s="35" t="str">
        <f t="shared" si="94"/>
        <v/>
      </c>
      <c r="AL195" s="35" t="str">
        <f t="shared" si="94"/>
        <v/>
      </c>
      <c r="AM195" s="35" t="str">
        <f t="shared" si="94"/>
        <v/>
      </c>
      <c r="AN195" s="35" t="str">
        <f t="shared" si="94"/>
        <v/>
      </c>
      <c r="AO195" s="35" t="str">
        <f t="shared" si="94"/>
        <v/>
      </c>
      <c r="AP195" s="35" t="str">
        <f t="shared" si="95"/>
        <v/>
      </c>
      <c r="AQ195" s="35" t="str">
        <f t="shared" si="95"/>
        <v/>
      </c>
      <c r="AR195" s="35" t="str">
        <f t="shared" si="95"/>
        <v/>
      </c>
      <c r="AS195" s="35" t="str">
        <f t="shared" si="95"/>
        <v>PECOS</v>
      </c>
      <c r="AT195" s="35" t="str">
        <f t="shared" si="95"/>
        <v/>
      </c>
      <c r="AU195" s="35" t="str">
        <f t="shared" si="95"/>
        <v/>
      </c>
      <c r="AV195" s="35" t="str">
        <f t="shared" si="95"/>
        <v/>
      </c>
      <c r="AW195" s="35" t="str">
        <f t="shared" si="95"/>
        <v/>
      </c>
      <c r="AX195" s="35" t="str">
        <f t="shared" si="95"/>
        <v/>
      </c>
      <c r="AY195" s="35" t="str">
        <f t="shared" si="95"/>
        <v/>
      </c>
      <c r="AZ195" s="35" t="str">
        <f t="shared" si="95"/>
        <v/>
      </c>
    </row>
    <row r="196" spans="1:52" x14ac:dyDescent="0.2">
      <c r="A196" s="39">
        <v>187</v>
      </c>
      <c r="B196" s="35" t="str">
        <f t="shared" si="91"/>
        <v/>
      </c>
      <c r="C196" s="35" t="str">
        <f t="shared" si="91"/>
        <v/>
      </c>
      <c r="D196" s="35" t="str">
        <f t="shared" si="91"/>
        <v/>
      </c>
      <c r="E196" s="35" t="str">
        <f t="shared" si="91"/>
        <v/>
      </c>
      <c r="F196" s="35" t="str">
        <f t="shared" si="91"/>
        <v/>
      </c>
      <c r="G196" s="35" t="str">
        <f t="shared" si="91"/>
        <v/>
      </c>
      <c r="H196" s="35" t="str">
        <f t="shared" si="91"/>
        <v/>
      </c>
      <c r="I196" s="35" t="str">
        <f t="shared" si="91"/>
        <v/>
      </c>
      <c r="J196" s="35" t="str">
        <f t="shared" si="91"/>
        <v/>
      </c>
      <c r="K196" s="35" t="str">
        <f t="shared" si="91"/>
        <v/>
      </c>
      <c r="L196" s="35" t="str">
        <f t="shared" si="92"/>
        <v/>
      </c>
      <c r="M196" s="35" t="str">
        <f t="shared" si="92"/>
        <v/>
      </c>
      <c r="N196" s="35" t="str">
        <f t="shared" si="92"/>
        <v/>
      </c>
      <c r="O196" s="35" t="str">
        <f t="shared" si="92"/>
        <v/>
      </c>
      <c r="P196" s="35" t="str">
        <f t="shared" si="92"/>
        <v/>
      </c>
      <c r="Q196" s="35" t="str">
        <f t="shared" si="92"/>
        <v/>
      </c>
      <c r="R196" s="35" t="str">
        <f t="shared" si="92"/>
        <v/>
      </c>
      <c r="S196" s="35" t="str">
        <f t="shared" si="92"/>
        <v/>
      </c>
      <c r="T196" s="35" t="str">
        <f t="shared" si="92"/>
        <v/>
      </c>
      <c r="U196" s="35" t="str">
        <f t="shared" si="92"/>
        <v/>
      </c>
      <c r="V196" s="35" t="str">
        <f t="shared" si="93"/>
        <v/>
      </c>
      <c r="W196" s="35" t="str">
        <f t="shared" si="93"/>
        <v/>
      </c>
      <c r="X196" s="35" t="str">
        <f t="shared" si="93"/>
        <v/>
      </c>
      <c r="Y196" s="35" t="str">
        <f t="shared" si="93"/>
        <v/>
      </c>
      <c r="Z196" s="35" t="str">
        <f t="shared" si="93"/>
        <v/>
      </c>
      <c r="AA196" s="35" t="str">
        <f t="shared" si="93"/>
        <v/>
      </c>
      <c r="AB196" s="35" t="str">
        <f t="shared" si="93"/>
        <v/>
      </c>
      <c r="AC196" s="35" t="str">
        <f t="shared" si="93"/>
        <v/>
      </c>
      <c r="AD196" s="35" t="str">
        <f t="shared" si="93"/>
        <v/>
      </c>
      <c r="AE196" s="35" t="str">
        <f t="shared" si="93"/>
        <v/>
      </c>
      <c r="AF196" s="35" t="str">
        <f t="shared" si="94"/>
        <v/>
      </c>
      <c r="AG196" s="35" t="str">
        <f t="shared" si="94"/>
        <v/>
      </c>
      <c r="AH196" s="35" t="str">
        <f t="shared" si="94"/>
        <v/>
      </c>
      <c r="AI196" s="35" t="str">
        <f t="shared" si="94"/>
        <v/>
      </c>
      <c r="AJ196" s="35" t="str">
        <f t="shared" si="94"/>
        <v/>
      </c>
      <c r="AK196" s="35" t="str">
        <f t="shared" si="94"/>
        <v/>
      </c>
      <c r="AL196" s="35" t="str">
        <f t="shared" si="94"/>
        <v/>
      </c>
      <c r="AM196" s="35" t="str">
        <f t="shared" si="94"/>
        <v/>
      </c>
      <c r="AN196" s="35" t="str">
        <f t="shared" si="94"/>
        <v/>
      </c>
      <c r="AO196" s="35" t="str">
        <f t="shared" si="94"/>
        <v/>
      </c>
      <c r="AP196" s="35" t="str">
        <f t="shared" si="95"/>
        <v/>
      </c>
      <c r="AQ196" s="35" t="str">
        <f t="shared" si="95"/>
        <v/>
      </c>
      <c r="AR196" s="35" t="str">
        <f t="shared" si="95"/>
        <v/>
      </c>
      <c r="AS196" s="35" t="str">
        <f t="shared" si="95"/>
        <v>POLK</v>
      </c>
      <c r="AT196" s="35" t="str">
        <f t="shared" si="95"/>
        <v/>
      </c>
      <c r="AU196" s="35" t="str">
        <f t="shared" si="95"/>
        <v/>
      </c>
      <c r="AV196" s="35" t="str">
        <f t="shared" si="95"/>
        <v/>
      </c>
      <c r="AW196" s="35" t="str">
        <f t="shared" si="95"/>
        <v/>
      </c>
      <c r="AX196" s="35" t="str">
        <f t="shared" si="95"/>
        <v/>
      </c>
      <c r="AY196" s="35" t="str">
        <f t="shared" si="95"/>
        <v/>
      </c>
      <c r="AZ196" s="35" t="str">
        <f t="shared" si="95"/>
        <v/>
      </c>
    </row>
    <row r="197" spans="1:52" x14ac:dyDescent="0.2">
      <c r="A197" s="39">
        <v>188</v>
      </c>
      <c r="B197" s="35" t="str">
        <f t="shared" si="91"/>
        <v/>
      </c>
      <c r="C197" s="35" t="str">
        <f t="shared" si="91"/>
        <v/>
      </c>
      <c r="D197" s="35" t="str">
        <f t="shared" si="91"/>
        <v/>
      </c>
      <c r="E197" s="35" t="str">
        <f t="shared" si="91"/>
        <v/>
      </c>
      <c r="F197" s="35" t="str">
        <f t="shared" si="91"/>
        <v/>
      </c>
      <c r="G197" s="35" t="str">
        <f t="shared" si="91"/>
        <v/>
      </c>
      <c r="H197" s="35" t="str">
        <f t="shared" si="91"/>
        <v/>
      </c>
      <c r="I197" s="35" t="str">
        <f t="shared" si="91"/>
        <v/>
      </c>
      <c r="J197" s="35" t="str">
        <f t="shared" si="91"/>
        <v/>
      </c>
      <c r="K197" s="35" t="str">
        <f t="shared" si="91"/>
        <v/>
      </c>
      <c r="L197" s="35" t="str">
        <f t="shared" si="92"/>
        <v/>
      </c>
      <c r="M197" s="35" t="str">
        <f t="shared" si="92"/>
        <v/>
      </c>
      <c r="N197" s="35" t="str">
        <f t="shared" si="92"/>
        <v/>
      </c>
      <c r="O197" s="35" t="str">
        <f t="shared" si="92"/>
        <v/>
      </c>
      <c r="P197" s="35" t="str">
        <f t="shared" si="92"/>
        <v/>
      </c>
      <c r="Q197" s="35" t="str">
        <f t="shared" si="92"/>
        <v/>
      </c>
      <c r="R197" s="35" t="str">
        <f t="shared" si="92"/>
        <v/>
      </c>
      <c r="S197" s="35" t="str">
        <f t="shared" si="92"/>
        <v/>
      </c>
      <c r="T197" s="35" t="str">
        <f t="shared" si="92"/>
        <v/>
      </c>
      <c r="U197" s="35" t="str">
        <f t="shared" si="92"/>
        <v/>
      </c>
      <c r="V197" s="35" t="str">
        <f t="shared" si="93"/>
        <v/>
      </c>
      <c r="W197" s="35" t="str">
        <f t="shared" si="93"/>
        <v/>
      </c>
      <c r="X197" s="35" t="str">
        <f t="shared" si="93"/>
        <v/>
      </c>
      <c r="Y197" s="35" t="str">
        <f t="shared" si="93"/>
        <v/>
      </c>
      <c r="Z197" s="35" t="str">
        <f t="shared" si="93"/>
        <v/>
      </c>
      <c r="AA197" s="35" t="str">
        <f t="shared" si="93"/>
        <v/>
      </c>
      <c r="AB197" s="35" t="str">
        <f t="shared" si="93"/>
        <v/>
      </c>
      <c r="AC197" s="35" t="str">
        <f t="shared" si="93"/>
        <v/>
      </c>
      <c r="AD197" s="35" t="str">
        <f t="shared" si="93"/>
        <v/>
      </c>
      <c r="AE197" s="35" t="str">
        <f t="shared" si="93"/>
        <v/>
      </c>
      <c r="AF197" s="35" t="str">
        <f t="shared" si="94"/>
        <v/>
      </c>
      <c r="AG197" s="35" t="str">
        <f t="shared" si="94"/>
        <v/>
      </c>
      <c r="AH197" s="35" t="str">
        <f t="shared" si="94"/>
        <v/>
      </c>
      <c r="AI197" s="35" t="str">
        <f t="shared" si="94"/>
        <v/>
      </c>
      <c r="AJ197" s="35" t="str">
        <f t="shared" si="94"/>
        <v/>
      </c>
      <c r="AK197" s="35" t="str">
        <f t="shared" si="94"/>
        <v/>
      </c>
      <c r="AL197" s="35" t="str">
        <f t="shared" si="94"/>
        <v/>
      </c>
      <c r="AM197" s="35" t="str">
        <f t="shared" si="94"/>
        <v/>
      </c>
      <c r="AN197" s="35" t="str">
        <f t="shared" si="94"/>
        <v/>
      </c>
      <c r="AO197" s="35" t="str">
        <f t="shared" si="94"/>
        <v/>
      </c>
      <c r="AP197" s="35" t="str">
        <f t="shared" si="95"/>
        <v/>
      </c>
      <c r="AQ197" s="35" t="str">
        <f t="shared" si="95"/>
        <v/>
      </c>
      <c r="AR197" s="35" t="str">
        <f t="shared" si="95"/>
        <v/>
      </c>
      <c r="AS197" s="35" t="str">
        <f t="shared" si="95"/>
        <v>POTTER</v>
      </c>
      <c r="AT197" s="35" t="str">
        <f t="shared" si="95"/>
        <v/>
      </c>
      <c r="AU197" s="35" t="str">
        <f t="shared" si="95"/>
        <v/>
      </c>
      <c r="AV197" s="35" t="str">
        <f t="shared" si="95"/>
        <v/>
      </c>
      <c r="AW197" s="35" t="str">
        <f t="shared" si="95"/>
        <v/>
      </c>
      <c r="AX197" s="35" t="str">
        <f t="shared" si="95"/>
        <v/>
      </c>
      <c r="AY197" s="35" t="str">
        <f t="shared" si="95"/>
        <v/>
      </c>
      <c r="AZ197" s="35" t="str">
        <f t="shared" si="95"/>
        <v/>
      </c>
    </row>
    <row r="198" spans="1:52" x14ac:dyDescent="0.2">
      <c r="A198" s="39">
        <v>189</v>
      </c>
      <c r="B198" s="35" t="str">
        <f t="shared" si="91"/>
        <v/>
      </c>
      <c r="C198" s="35" t="str">
        <f t="shared" si="91"/>
        <v/>
      </c>
      <c r="D198" s="35" t="str">
        <f t="shared" si="91"/>
        <v/>
      </c>
      <c r="E198" s="35" t="str">
        <f t="shared" si="91"/>
        <v/>
      </c>
      <c r="F198" s="35" t="str">
        <f t="shared" si="91"/>
        <v/>
      </c>
      <c r="G198" s="35" t="str">
        <f t="shared" si="91"/>
        <v/>
      </c>
      <c r="H198" s="35" t="str">
        <f t="shared" si="91"/>
        <v/>
      </c>
      <c r="I198" s="35" t="str">
        <f t="shared" si="91"/>
        <v/>
      </c>
      <c r="J198" s="35" t="str">
        <f t="shared" si="91"/>
        <v/>
      </c>
      <c r="K198" s="35" t="str">
        <f t="shared" si="91"/>
        <v/>
      </c>
      <c r="L198" s="35" t="str">
        <f t="shared" si="92"/>
        <v/>
      </c>
      <c r="M198" s="35" t="str">
        <f t="shared" si="92"/>
        <v/>
      </c>
      <c r="N198" s="35" t="str">
        <f t="shared" si="92"/>
        <v/>
      </c>
      <c r="O198" s="35" t="str">
        <f t="shared" si="92"/>
        <v/>
      </c>
      <c r="P198" s="35" t="str">
        <f t="shared" si="92"/>
        <v/>
      </c>
      <c r="Q198" s="35" t="str">
        <f t="shared" si="92"/>
        <v/>
      </c>
      <c r="R198" s="35" t="str">
        <f t="shared" si="92"/>
        <v/>
      </c>
      <c r="S198" s="35" t="str">
        <f t="shared" si="92"/>
        <v/>
      </c>
      <c r="T198" s="35" t="str">
        <f t="shared" si="92"/>
        <v/>
      </c>
      <c r="U198" s="35" t="str">
        <f t="shared" si="92"/>
        <v/>
      </c>
      <c r="V198" s="35" t="str">
        <f t="shared" si="93"/>
        <v/>
      </c>
      <c r="W198" s="35" t="str">
        <f t="shared" si="93"/>
        <v/>
      </c>
      <c r="X198" s="35" t="str">
        <f t="shared" si="93"/>
        <v/>
      </c>
      <c r="Y198" s="35" t="str">
        <f t="shared" si="93"/>
        <v/>
      </c>
      <c r="Z198" s="35" t="str">
        <f t="shared" si="93"/>
        <v/>
      </c>
      <c r="AA198" s="35" t="str">
        <f t="shared" si="93"/>
        <v/>
      </c>
      <c r="AB198" s="35" t="str">
        <f t="shared" si="93"/>
        <v/>
      </c>
      <c r="AC198" s="35" t="str">
        <f t="shared" si="93"/>
        <v/>
      </c>
      <c r="AD198" s="35" t="str">
        <f t="shared" si="93"/>
        <v/>
      </c>
      <c r="AE198" s="35" t="str">
        <f t="shared" si="93"/>
        <v/>
      </c>
      <c r="AF198" s="35" t="str">
        <f t="shared" si="94"/>
        <v/>
      </c>
      <c r="AG198" s="35" t="str">
        <f t="shared" si="94"/>
        <v/>
      </c>
      <c r="AH198" s="35" t="str">
        <f t="shared" si="94"/>
        <v/>
      </c>
      <c r="AI198" s="35" t="str">
        <f t="shared" si="94"/>
        <v/>
      </c>
      <c r="AJ198" s="35" t="str">
        <f t="shared" si="94"/>
        <v/>
      </c>
      <c r="AK198" s="35" t="str">
        <f t="shared" si="94"/>
        <v/>
      </c>
      <c r="AL198" s="35" t="str">
        <f t="shared" si="94"/>
        <v/>
      </c>
      <c r="AM198" s="35" t="str">
        <f t="shared" si="94"/>
        <v/>
      </c>
      <c r="AN198" s="35" t="str">
        <f t="shared" si="94"/>
        <v/>
      </c>
      <c r="AO198" s="35" t="str">
        <f t="shared" si="94"/>
        <v/>
      </c>
      <c r="AP198" s="35" t="str">
        <f t="shared" si="95"/>
        <v/>
      </c>
      <c r="AQ198" s="35" t="str">
        <f t="shared" si="95"/>
        <v/>
      </c>
      <c r="AR198" s="35" t="str">
        <f t="shared" si="95"/>
        <v/>
      </c>
      <c r="AS198" s="35" t="str">
        <f t="shared" si="95"/>
        <v>PRESIDIO</v>
      </c>
      <c r="AT198" s="35" t="str">
        <f t="shared" si="95"/>
        <v/>
      </c>
      <c r="AU198" s="35" t="str">
        <f t="shared" si="95"/>
        <v/>
      </c>
      <c r="AV198" s="35" t="str">
        <f t="shared" si="95"/>
        <v/>
      </c>
      <c r="AW198" s="35" t="str">
        <f t="shared" si="95"/>
        <v/>
      </c>
      <c r="AX198" s="35" t="str">
        <f t="shared" si="95"/>
        <v/>
      </c>
      <c r="AY198" s="35" t="str">
        <f t="shared" si="95"/>
        <v/>
      </c>
      <c r="AZ198" s="35" t="str">
        <f t="shared" si="95"/>
        <v/>
      </c>
    </row>
    <row r="199" spans="1:52" x14ac:dyDescent="0.2">
      <c r="A199" s="39">
        <v>190</v>
      </c>
      <c r="B199" s="35" t="str">
        <f t="shared" si="91"/>
        <v/>
      </c>
      <c r="C199" s="35" t="str">
        <f t="shared" si="91"/>
        <v/>
      </c>
      <c r="D199" s="35" t="str">
        <f t="shared" si="91"/>
        <v/>
      </c>
      <c r="E199" s="35" t="str">
        <f t="shared" si="91"/>
        <v/>
      </c>
      <c r="F199" s="35" t="str">
        <f t="shared" si="91"/>
        <v/>
      </c>
      <c r="G199" s="35" t="str">
        <f t="shared" si="91"/>
        <v/>
      </c>
      <c r="H199" s="35" t="str">
        <f t="shared" si="91"/>
        <v/>
      </c>
      <c r="I199" s="35" t="str">
        <f t="shared" si="91"/>
        <v/>
      </c>
      <c r="J199" s="35" t="str">
        <f t="shared" si="91"/>
        <v/>
      </c>
      <c r="K199" s="35" t="str">
        <f t="shared" si="91"/>
        <v/>
      </c>
      <c r="L199" s="35" t="str">
        <f t="shared" si="92"/>
        <v/>
      </c>
      <c r="M199" s="35" t="str">
        <f t="shared" si="92"/>
        <v/>
      </c>
      <c r="N199" s="35" t="str">
        <f t="shared" si="92"/>
        <v/>
      </c>
      <c r="O199" s="35" t="str">
        <f t="shared" si="92"/>
        <v/>
      </c>
      <c r="P199" s="35" t="str">
        <f t="shared" si="92"/>
        <v/>
      </c>
      <c r="Q199" s="35" t="str">
        <f t="shared" si="92"/>
        <v/>
      </c>
      <c r="R199" s="35" t="str">
        <f t="shared" si="92"/>
        <v/>
      </c>
      <c r="S199" s="35" t="str">
        <f t="shared" si="92"/>
        <v/>
      </c>
      <c r="T199" s="35" t="str">
        <f t="shared" si="92"/>
        <v/>
      </c>
      <c r="U199" s="35" t="str">
        <f t="shared" si="92"/>
        <v/>
      </c>
      <c r="V199" s="35" t="str">
        <f t="shared" si="93"/>
        <v/>
      </c>
      <c r="W199" s="35" t="str">
        <f t="shared" si="93"/>
        <v/>
      </c>
      <c r="X199" s="35" t="str">
        <f t="shared" si="93"/>
        <v/>
      </c>
      <c r="Y199" s="35" t="str">
        <f t="shared" si="93"/>
        <v/>
      </c>
      <c r="Z199" s="35" t="str">
        <f t="shared" si="93"/>
        <v/>
      </c>
      <c r="AA199" s="35" t="str">
        <f t="shared" si="93"/>
        <v/>
      </c>
      <c r="AB199" s="35" t="str">
        <f t="shared" si="93"/>
        <v/>
      </c>
      <c r="AC199" s="35" t="str">
        <f t="shared" si="93"/>
        <v/>
      </c>
      <c r="AD199" s="35" t="str">
        <f t="shared" si="93"/>
        <v/>
      </c>
      <c r="AE199" s="35" t="str">
        <f t="shared" si="93"/>
        <v/>
      </c>
      <c r="AF199" s="35" t="str">
        <f t="shared" si="94"/>
        <v/>
      </c>
      <c r="AG199" s="35" t="str">
        <f t="shared" si="94"/>
        <v/>
      </c>
      <c r="AH199" s="35" t="str">
        <f t="shared" si="94"/>
        <v/>
      </c>
      <c r="AI199" s="35" t="str">
        <f t="shared" si="94"/>
        <v/>
      </c>
      <c r="AJ199" s="35" t="str">
        <f t="shared" si="94"/>
        <v/>
      </c>
      <c r="AK199" s="35" t="str">
        <f t="shared" si="94"/>
        <v/>
      </c>
      <c r="AL199" s="35" t="str">
        <f t="shared" si="94"/>
        <v/>
      </c>
      <c r="AM199" s="35" t="str">
        <f t="shared" si="94"/>
        <v/>
      </c>
      <c r="AN199" s="35" t="str">
        <f t="shared" si="94"/>
        <v/>
      </c>
      <c r="AO199" s="35" t="str">
        <f t="shared" si="94"/>
        <v/>
      </c>
      <c r="AP199" s="35" t="str">
        <f t="shared" si="95"/>
        <v/>
      </c>
      <c r="AQ199" s="35" t="str">
        <f t="shared" si="95"/>
        <v/>
      </c>
      <c r="AR199" s="35" t="str">
        <f t="shared" si="95"/>
        <v/>
      </c>
      <c r="AS199" s="35" t="str">
        <f t="shared" si="95"/>
        <v>RAINS</v>
      </c>
      <c r="AT199" s="35" t="str">
        <f t="shared" si="95"/>
        <v/>
      </c>
      <c r="AU199" s="35" t="str">
        <f t="shared" si="95"/>
        <v/>
      </c>
      <c r="AV199" s="35" t="str">
        <f t="shared" si="95"/>
        <v/>
      </c>
      <c r="AW199" s="35" t="str">
        <f t="shared" si="95"/>
        <v/>
      </c>
      <c r="AX199" s="35" t="str">
        <f t="shared" si="95"/>
        <v/>
      </c>
      <c r="AY199" s="35" t="str">
        <f t="shared" si="95"/>
        <v/>
      </c>
      <c r="AZ199" s="35" t="str">
        <f t="shared" si="95"/>
        <v/>
      </c>
    </row>
    <row r="200" spans="1:52" x14ac:dyDescent="0.2">
      <c r="A200" s="39">
        <v>191</v>
      </c>
      <c r="B200" s="35" t="str">
        <f t="shared" ref="B200:K209" si="96">IFERROR(VLOOKUP($B$3&amp;"_"&amp;B$8&amp;$A200,LookUpTable_CountyName_AllYears,3,FALSE),"")</f>
        <v/>
      </c>
      <c r="C200" s="35" t="str">
        <f t="shared" si="96"/>
        <v/>
      </c>
      <c r="D200" s="35" t="str">
        <f t="shared" si="96"/>
        <v/>
      </c>
      <c r="E200" s="35" t="str">
        <f t="shared" si="96"/>
        <v/>
      </c>
      <c r="F200" s="35" t="str">
        <f t="shared" si="96"/>
        <v/>
      </c>
      <c r="G200" s="35" t="str">
        <f t="shared" si="96"/>
        <v/>
      </c>
      <c r="H200" s="35" t="str">
        <f t="shared" si="96"/>
        <v/>
      </c>
      <c r="I200" s="35" t="str">
        <f t="shared" si="96"/>
        <v/>
      </c>
      <c r="J200" s="35" t="str">
        <f t="shared" si="96"/>
        <v/>
      </c>
      <c r="K200" s="35" t="str">
        <f t="shared" si="96"/>
        <v/>
      </c>
      <c r="L200" s="35" t="str">
        <f t="shared" ref="L200:U209" si="97">IFERROR(VLOOKUP($B$3&amp;"_"&amp;L$8&amp;$A200,LookUpTable_CountyName_AllYears,3,FALSE),"")</f>
        <v/>
      </c>
      <c r="M200" s="35" t="str">
        <f t="shared" si="97"/>
        <v/>
      </c>
      <c r="N200" s="35" t="str">
        <f t="shared" si="97"/>
        <v/>
      </c>
      <c r="O200" s="35" t="str">
        <f t="shared" si="97"/>
        <v/>
      </c>
      <c r="P200" s="35" t="str">
        <f t="shared" si="97"/>
        <v/>
      </c>
      <c r="Q200" s="35" t="str">
        <f t="shared" si="97"/>
        <v/>
      </c>
      <c r="R200" s="35" t="str">
        <f t="shared" si="97"/>
        <v/>
      </c>
      <c r="S200" s="35" t="str">
        <f t="shared" si="97"/>
        <v/>
      </c>
      <c r="T200" s="35" t="str">
        <f t="shared" si="97"/>
        <v/>
      </c>
      <c r="U200" s="35" t="str">
        <f t="shared" si="97"/>
        <v/>
      </c>
      <c r="V200" s="35" t="str">
        <f t="shared" ref="V200:AE209" si="98">IFERROR(VLOOKUP($B$3&amp;"_"&amp;V$8&amp;$A200,LookUpTable_CountyName_AllYears,3,FALSE),"")</f>
        <v/>
      </c>
      <c r="W200" s="35" t="str">
        <f t="shared" si="98"/>
        <v/>
      </c>
      <c r="X200" s="35" t="str">
        <f t="shared" si="98"/>
        <v/>
      </c>
      <c r="Y200" s="35" t="str">
        <f t="shared" si="98"/>
        <v/>
      </c>
      <c r="Z200" s="35" t="str">
        <f t="shared" si="98"/>
        <v/>
      </c>
      <c r="AA200" s="35" t="str">
        <f t="shared" si="98"/>
        <v/>
      </c>
      <c r="AB200" s="35" t="str">
        <f t="shared" si="98"/>
        <v/>
      </c>
      <c r="AC200" s="35" t="str">
        <f t="shared" si="98"/>
        <v/>
      </c>
      <c r="AD200" s="35" t="str">
        <f t="shared" si="98"/>
        <v/>
      </c>
      <c r="AE200" s="35" t="str">
        <f t="shared" si="98"/>
        <v/>
      </c>
      <c r="AF200" s="35" t="str">
        <f t="shared" ref="AF200:AO209" si="99">IFERROR(VLOOKUP($B$3&amp;"_"&amp;AF$8&amp;$A200,LookUpTable_CountyName_AllYears,3,FALSE),"")</f>
        <v/>
      </c>
      <c r="AG200" s="35" t="str">
        <f t="shared" si="99"/>
        <v/>
      </c>
      <c r="AH200" s="35" t="str">
        <f t="shared" si="99"/>
        <v/>
      </c>
      <c r="AI200" s="35" t="str">
        <f t="shared" si="99"/>
        <v/>
      </c>
      <c r="AJ200" s="35" t="str">
        <f t="shared" si="99"/>
        <v/>
      </c>
      <c r="AK200" s="35" t="str">
        <f t="shared" si="99"/>
        <v/>
      </c>
      <c r="AL200" s="35" t="str">
        <f t="shared" si="99"/>
        <v/>
      </c>
      <c r="AM200" s="35" t="str">
        <f t="shared" si="99"/>
        <v/>
      </c>
      <c r="AN200" s="35" t="str">
        <f t="shared" si="99"/>
        <v/>
      </c>
      <c r="AO200" s="35" t="str">
        <f t="shared" si="99"/>
        <v/>
      </c>
      <c r="AP200" s="35" t="str">
        <f t="shared" ref="AP200:AZ209" si="100">IFERROR(VLOOKUP($B$3&amp;"_"&amp;AP$8&amp;$A200,LookUpTable_CountyName_AllYears,3,FALSE),"")</f>
        <v/>
      </c>
      <c r="AQ200" s="35" t="str">
        <f t="shared" si="100"/>
        <v/>
      </c>
      <c r="AR200" s="35" t="str">
        <f t="shared" si="100"/>
        <v/>
      </c>
      <c r="AS200" s="35" t="str">
        <f t="shared" si="100"/>
        <v>RANDALL</v>
      </c>
      <c r="AT200" s="35" t="str">
        <f t="shared" si="100"/>
        <v/>
      </c>
      <c r="AU200" s="35" t="str">
        <f t="shared" si="100"/>
        <v/>
      </c>
      <c r="AV200" s="35" t="str">
        <f t="shared" si="100"/>
        <v/>
      </c>
      <c r="AW200" s="35" t="str">
        <f t="shared" si="100"/>
        <v/>
      </c>
      <c r="AX200" s="35" t="str">
        <f t="shared" si="100"/>
        <v/>
      </c>
      <c r="AY200" s="35" t="str">
        <f t="shared" si="100"/>
        <v/>
      </c>
      <c r="AZ200" s="35" t="str">
        <f t="shared" si="100"/>
        <v/>
      </c>
    </row>
    <row r="201" spans="1:52" x14ac:dyDescent="0.2">
      <c r="A201" s="39">
        <v>192</v>
      </c>
      <c r="B201" s="35" t="str">
        <f t="shared" si="96"/>
        <v/>
      </c>
      <c r="C201" s="35" t="str">
        <f t="shared" si="96"/>
        <v/>
      </c>
      <c r="D201" s="35" t="str">
        <f t="shared" si="96"/>
        <v/>
      </c>
      <c r="E201" s="35" t="str">
        <f t="shared" si="96"/>
        <v/>
      </c>
      <c r="F201" s="35" t="str">
        <f t="shared" si="96"/>
        <v/>
      </c>
      <c r="G201" s="35" t="str">
        <f t="shared" si="96"/>
        <v/>
      </c>
      <c r="H201" s="35" t="str">
        <f t="shared" si="96"/>
        <v/>
      </c>
      <c r="I201" s="35" t="str">
        <f t="shared" si="96"/>
        <v/>
      </c>
      <c r="J201" s="35" t="str">
        <f t="shared" si="96"/>
        <v/>
      </c>
      <c r="K201" s="35" t="str">
        <f t="shared" si="96"/>
        <v/>
      </c>
      <c r="L201" s="35" t="str">
        <f t="shared" si="97"/>
        <v/>
      </c>
      <c r="M201" s="35" t="str">
        <f t="shared" si="97"/>
        <v/>
      </c>
      <c r="N201" s="35" t="str">
        <f t="shared" si="97"/>
        <v/>
      </c>
      <c r="O201" s="35" t="str">
        <f t="shared" si="97"/>
        <v/>
      </c>
      <c r="P201" s="35" t="str">
        <f t="shared" si="97"/>
        <v/>
      </c>
      <c r="Q201" s="35" t="str">
        <f t="shared" si="97"/>
        <v/>
      </c>
      <c r="R201" s="35" t="str">
        <f t="shared" si="97"/>
        <v/>
      </c>
      <c r="S201" s="35" t="str">
        <f t="shared" si="97"/>
        <v/>
      </c>
      <c r="T201" s="35" t="str">
        <f t="shared" si="97"/>
        <v/>
      </c>
      <c r="U201" s="35" t="str">
        <f t="shared" si="97"/>
        <v/>
      </c>
      <c r="V201" s="35" t="str">
        <f t="shared" si="98"/>
        <v/>
      </c>
      <c r="W201" s="35" t="str">
        <f t="shared" si="98"/>
        <v/>
      </c>
      <c r="X201" s="35" t="str">
        <f t="shared" si="98"/>
        <v/>
      </c>
      <c r="Y201" s="35" t="str">
        <f t="shared" si="98"/>
        <v/>
      </c>
      <c r="Z201" s="35" t="str">
        <f t="shared" si="98"/>
        <v/>
      </c>
      <c r="AA201" s="35" t="str">
        <f t="shared" si="98"/>
        <v/>
      </c>
      <c r="AB201" s="35" t="str">
        <f t="shared" si="98"/>
        <v/>
      </c>
      <c r="AC201" s="35" t="str">
        <f t="shared" si="98"/>
        <v/>
      </c>
      <c r="AD201" s="35" t="str">
        <f t="shared" si="98"/>
        <v/>
      </c>
      <c r="AE201" s="35" t="str">
        <f t="shared" si="98"/>
        <v/>
      </c>
      <c r="AF201" s="35" t="str">
        <f t="shared" si="99"/>
        <v/>
      </c>
      <c r="AG201" s="35" t="str">
        <f t="shared" si="99"/>
        <v/>
      </c>
      <c r="AH201" s="35" t="str">
        <f t="shared" si="99"/>
        <v/>
      </c>
      <c r="AI201" s="35" t="str">
        <f t="shared" si="99"/>
        <v/>
      </c>
      <c r="AJ201" s="35" t="str">
        <f t="shared" si="99"/>
        <v/>
      </c>
      <c r="AK201" s="35" t="str">
        <f t="shared" si="99"/>
        <v/>
      </c>
      <c r="AL201" s="35" t="str">
        <f t="shared" si="99"/>
        <v/>
      </c>
      <c r="AM201" s="35" t="str">
        <f t="shared" si="99"/>
        <v/>
      </c>
      <c r="AN201" s="35" t="str">
        <f t="shared" si="99"/>
        <v/>
      </c>
      <c r="AO201" s="35" t="str">
        <f t="shared" si="99"/>
        <v/>
      </c>
      <c r="AP201" s="35" t="str">
        <f t="shared" si="100"/>
        <v/>
      </c>
      <c r="AQ201" s="35" t="str">
        <f t="shared" si="100"/>
        <v/>
      </c>
      <c r="AR201" s="35" t="str">
        <f t="shared" si="100"/>
        <v/>
      </c>
      <c r="AS201" s="35" t="str">
        <f t="shared" si="100"/>
        <v>REAGAN</v>
      </c>
      <c r="AT201" s="35" t="str">
        <f t="shared" si="100"/>
        <v/>
      </c>
      <c r="AU201" s="35" t="str">
        <f t="shared" si="100"/>
        <v/>
      </c>
      <c r="AV201" s="35" t="str">
        <f t="shared" si="100"/>
        <v/>
      </c>
      <c r="AW201" s="35" t="str">
        <f t="shared" si="100"/>
        <v/>
      </c>
      <c r="AX201" s="35" t="str">
        <f t="shared" si="100"/>
        <v/>
      </c>
      <c r="AY201" s="35" t="str">
        <f t="shared" si="100"/>
        <v/>
      </c>
      <c r="AZ201" s="35" t="str">
        <f t="shared" si="100"/>
        <v/>
      </c>
    </row>
    <row r="202" spans="1:52" x14ac:dyDescent="0.2">
      <c r="A202" s="39">
        <v>193</v>
      </c>
      <c r="B202" s="35" t="str">
        <f t="shared" si="96"/>
        <v/>
      </c>
      <c r="C202" s="35" t="str">
        <f t="shared" si="96"/>
        <v/>
      </c>
      <c r="D202" s="35" t="str">
        <f t="shared" si="96"/>
        <v/>
      </c>
      <c r="E202" s="35" t="str">
        <f t="shared" si="96"/>
        <v/>
      </c>
      <c r="F202" s="35" t="str">
        <f t="shared" si="96"/>
        <v/>
      </c>
      <c r="G202" s="35" t="str">
        <f t="shared" si="96"/>
        <v/>
      </c>
      <c r="H202" s="35" t="str">
        <f t="shared" si="96"/>
        <v/>
      </c>
      <c r="I202" s="35" t="str">
        <f t="shared" si="96"/>
        <v/>
      </c>
      <c r="J202" s="35" t="str">
        <f t="shared" si="96"/>
        <v/>
      </c>
      <c r="K202" s="35" t="str">
        <f t="shared" si="96"/>
        <v/>
      </c>
      <c r="L202" s="35" t="str">
        <f t="shared" si="97"/>
        <v/>
      </c>
      <c r="M202" s="35" t="str">
        <f t="shared" si="97"/>
        <v/>
      </c>
      <c r="N202" s="35" t="str">
        <f t="shared" si="97"/>
        <v/>
      </c>
      <c r="O202" s="35" t="str">
        <f t="shared" si="97"/>
        <v/>
      </c>
      <c r="P202" s="35" t="str">
        <f t="shared" si="97"/>
        <v/>
      </c>
      <c r="Q202" s="35" t="str">
        <f t="shared" si="97"/>
        <v/>
      </c>
      <c r="R202" s="35" t="str">
        <f t="shared" si="97"/>
        <v/>
      </c>
      <c r="S202" s="35" t="str">
        <f t="shared" si="97"/>
        <v/>
      </c>
      <c r="T202" s="35" t="str">
        <f t="shared" si="97"/>
        <v/>
      </c>
      <c r="U202" s="35" t="str">
        <f t="shared" si="97"/>
        <v/>
      </c>
      <c r="V202" s="35" t="str">
        <f t="shared" si="98"/>
        <v/>
      </c>
      <c r="W202" s="35" t="str">
        <f t="shared" si="98"/>
        <v/>
      </c>
      <c r="X202" s="35" t="str">
        <f t="shared" si="98"/>
        <v/>
      </c>
      <c r="Y202" s="35" t="str">
        <f t="shared" si="98"/>
        <v/>
      </c>
      <c r="Z202" s="35" t="str">
        <f t="shared" si="98"/>
        <v/>
      </c>
      <c r="AA202" s="35" t="str">
        <f t="shared" si="98"/>
        <v/>
      </c>
      <c r="AB202" s="35" t="str">
        <f t="shared" si="98"/>
        <v/>
      </c>
      <c r="AC202" s="35" t="str">
        <f t="shared" si="98"/>
        <v/>
      </c>
      <c r="AD202" s="35" t="str">
        <f t="shared" si="98"/>
        <v/>
      </c>
      <c r="AE202" s="35" t="str">
        <f t="shared" si="98"/>
        <v/>
      </c>
      <c r="AF202" s="35" t="str">
        <f t="shared" si="99"/>
        <v/>
      </c>
      <c r="AG202" s="35" t="str">
        <f t="shared" si="99"/>
        <v/>
      </c>
      <c r="AH202" s="35" t="str">
        <f t="shared" si="99"/>
        <v/>
      </c>
      <c r="AI202" s="35" t="str">
        <f t="shared" si="99"/>
        <v/>
      </c>
      <c r="AJ202" s="35" t="str">
        <f t="shared" si="99"/>
        <v/>
      </c>
      <c r="AK202" s="35" t="str">
        <f t="shared" si="99"/>
        <v/>
      </c>
      <c r="AL202" s="35" t="str">
        <f t="shared" si="99"/>
        <v/>
      </c>
      <c r="AM202" s="35" t="str">
        <f t="shared" si="99"/>
        <v/>
      </c>
      <c r="AN202" s="35" t="str">
        <f t="shared" si="99"/>
        <v/>
      </c>
      <c r="AO202" s="35" t="str">
        <f t="shared" si="99"/>
        <v/>
      </c>
      <c r="AP202" s="35" t="str">
        <f t="shared" si="100"/>
        <v/>
      </c>
      <c r="AQ202" s="35" t="str">
        <f t="shared" si="100"/>
        <v/>
      </c>
      <c r="AR202" s="35" t="str">
        <f t="shared" si="100"/>
        <v/>
      </c>
      <c r="AS202" s="35" t="str">
        <f t="shared" si="100"/>
        <v>REAL</v>
      </c>
      <c r="AT202" s="35" t="str">
        <f t="shared" si="100"/>
        <v/>
      </c>
      <c r="AU202" s="35" t="str">
        <f t="shared" si="100"/>
        <v/>
      </c>
      <c r="AV202" s="35" t="str">
        <f t="shared" si="100"/>
        <v/>
      </c>
      <c r="AW202" s="35" t="str">
        <f t="shared" si="100"/>
        <v/>
      </c>
      <c r="AX202" s="35" t="str">
        <f t="shared" si="100"/>
        <v/>
      </c>
      <c r="AY202" s="35" t="str">
        <f t="shared" si="100"/>
        <v/>
      </c>
      <c r="AZ202" s="35" t="str">
        <f t="shared" si="100"/>
        <v/>
      </c>
    </row>
    <row r="203" spans="1:52" x14ac:dyDescent="0.2">
      <c r="A203" s="39">
        <v>194</v>
      </c>
      <c r="B203" s="35" t="str">
        <f t="shared" si="96"/>
        <v/>
      </c>
      <c r="C203" s="35" t="str">
        <f t="shared" si="96"/>
        <v/>
      </c>
      <c r="D203" s="35" t="str">
        <f t="shared" si="96"/>
        <v/>
      </c>
      <c r="E203" s="35" t="str">
        <f t="shared" si="96"/>
        <v/>
      </c>
      <c r="F203" s="35" t="str">
        <f t="shared" si="96"/>
        <v/>
      </c>
      <c r="G203" s="35" t="str">
        <f t="shared" si="96"/>
        <v/>
      </c>
      <c r="H203" s="35" t="str">
        <f t="shared" si="96"/>
        <v/>
      </c>
      <c r="I203" s="35" t="str">
        <f t="shared" si="96"/>
        <v/>
      </c>
      <c r="J203" s="35" t="str">
        <f t="shared" si="96"/>
        <v/>
      </c>
      <c r="K203" s="35" t="str">
        <f t="shared" si="96"/>
        <v/>
      </c>
      <c r="L203" s="35" t="str">
        <f t="shared" si="97"/>
        <v/>
      </c>
      <c r="M203" s="35" t="str">
        <f t="shared" si="97"/>
        <v/>
      </c>
      <c r="N203" s="35" t="str">
        <f t="shared" si="97"/>
        <v/>
      </c>
      <c r="O203" s="35" t="str">
        <f t="shared" si="97"/>
        <v/>
      </c>
      <c r="P203" s="35" t="str">
        <f t="shared" si="97"/>
        <v/>
      </c>
      <c r="Q203" s="35" t="str">
        <f t="shared" si="97"/>
        <v/>
      </c>
      <c r="R203" s="35" t="str">
        <f t="shared" si="97"/>
        <v/>
      </c>
      <c r="S203" s="35" t="str">
        <f t="shared" si="97"/>
        <v/>
      </c>
      <c r="T203" s="35" t="str">
        <f t="shared" si="97"/>
        <v/>
      </c>
      <c r="U203" s="35" t="str">
        <f t="shared" si="97"/>
        <v/>
      </c>
      <c r="V203" s="35" t="str">
        <f t="shared" si="98"/>
        <v/>
      </c>
      <c r="W203" s="35" t="str">
        <f t="shared" si="98"/>
        <v/>
      </c>
      <c r="X203" s="35" t="str">
        <f t="shared" si="98"/>
        <v/>
      </c>
      <c r="Y203" s="35" t="str">
        <f t="shared" si="98"/>
        <v/>
      </c>
      <c r="Z203" s="35" t="str">
        <f t="shared" si="98"/>
        <v/>
      </c>
      <c r="AA203" s="35" t="str">
        <f t="shared" si="98"/>
        <v/>
      </c>
      <c r="AB203" s="35" t="str">
        <f t="shared" si="98"/>
        <v/>
      </c>
      <c r="AC203" s="35" t="str">
        <f t="shared" si="98"/>
        <v/>
      </c>
      <c r="AD203" s="35" t="str">
        <f t="shared" si="98"/>
        <v/>
      </c>
      <c r="AE203" s="35" t="str">
        <f t="shared" si="98"/>
        <v/>
      </c>
      <c r="AF203" s="35" t="str">
        <f t="shared" si="99"/>
        <v/>
      </c>
      <c r="AG203" s="35" t="str">
        <f t="shared" si="99"/>
        <v/>
      </c>
      <c r="AH203" s="35" t="str">
        <f t="shared" si="99"/>
        <v/>
      </c>
      <c r="AI203" s="35" t="str">
        <f t="shared" si="99"/>
        <v/>
      </c>
      <c r="AJ203" s="35" t="str">
        <f t="shared" si="99"/>
        <v/>
      </c>
      <c r="AK203" s="35" t="str">
        <f t="shared" si="99"/>
        <v/>
      </c>
      <c r="AL203" s="35" t="str">
        <f t="shared" si="99"/>
        <v/>
      </c>
      <c r="AM203" s="35" t="str">
        <f t="shared" si="99"/>
        <v/>
      </c>
      <c r="AN203" s="35" t="str">
        <f t="shared" si="99"/>
        <v/>
      </c>
      <c r="AO203" s="35" t="str">
        <f t="shared" si="99"/>
        <v/>
      </c>
      <c r="AP203" s="35" t="str">
        <f t="shared" si="100"/>
        <v/>
      </c>
      <c r="AQ203" s="35" t="str">
        <f t="shared" si="100"/>
        <v/>
      </c>
      <c r="AR203" s="35" t="str">
        <f t="shared" si="100"/>
        <v/>
      </c>
      <c r="AS203" s="35" t="str">
        <f t="shared" si="100"/>
        <v>RED RIVER</v>
      </c>
      <c r="AT203" s="35" t="str">
        <f t="shared" si="100"/>
        <v/>
      </c>
      <c r="AU203" s="35" t="str">
        <f t="shared" si="100"/>
        <v/>
      </c>
      <c r="AV203" s="35" t="str">
        <f t="shared" si="100"/>
        <v/>
      </c>
      <c r="AW203" s="35" t="str">
        <f t="shared" si="100"/>
        <v/>
      </c>
      <c r="AX203" s="35" t="str">
        <f t="shared" si="100"/>
        <v/>
      </c>
      <c r="AY203" s="35" t="str">
        <f t="shared" si="100"/>
        <v/>
      </c>
      <c r="AZ203" s="35" t="str">
        <f t="shared" si="100"/>
        <v/>
      </c>
    </row>
    <row r="204" spans="1:52" x14ac:dyDescent="0.2">
      <c r="A204" s="39">
        <v>195</v>
      </c>
      <c r="B204" s="35" t="str">
        <f t="shared" si="96"/>
        <v/>
      </c>
      <c r="C204" s="35" t="str">
        <f t="shared" si="96"/>
        <v/>
      </c>
      <c r="D204" s="35" t="str">
        <f t="shared" si="96"/>
        <v/>
      </c>
      <c r="E204" s="35" t="str">
        <f t="shared" si="96"/>
        <v/>
      </c>
      <c r="F204" s="35" t="str">
        <f t="shared" si="96"/>
        <v/>
      </c>
      <c r="G204" s="35" t="str">
        <f t="shared" si="96"/>
        <v/>
      </c>
      <c r="H204" s="35" t="str">
        <f t="shared" si="96"/>
        <v/>
      </c>
      <c r="I204" s="35" t="str">
        <f t="shared" si="96"/>
        <v/>
      </c>
      <c r="J204" s="35" t="str">
        <f t="shared" si="96"/>
        <v/>
      </c>
      <c r="K204" s="35" t="str">
        <f t="shared" si="96"/>
        <v/>
      </c>
      <c r="L204" s="35" t="str">
        <f t="shared" si="97"/>
        <v/>
      </c>
      <c r="M204" s="35" t="str">
        <f t="shared" si="97"/>
        <v/>
      </c>
      <c r="N204" s="35" t="str">
        <f t="shared" si="97"/>
        <v/>
      </c>
      <c r="O204" s="35" t="str">
        <f t="shared" si="97"/>
        <v/>
      </c>
      <c r="P204" s="35" t="str">
        <f t="shared" si="97"/>
        <v/>
      </c>
      <c r="Q204" s="35" t="str">
        <f t="shared" si="97"/>
        <v/>
      </c>
      <c r="R204" s="35" t="str">
        <f t="shared" si="97"/>
        <v/>
      </c>
      <c r="S204" s="35" t="str">
        <f t="shared" si="97"/>
        <v/>
      </c>
      <c r="T204" s="35" t="str">
        <f t="shared" si="97"/>
        <v/>
      </c>
      <c r="U204" s="35" t="str">
        <f t="shared" si="97"/>
        <v/>
      </c>
      <c r="V204" s="35" t="str">
        <f t="shared" si="98"/>
        <v/>
      </c>
      <c r="W204" s="35" t="str">
        <f t="shared" si="98"/>
        <v/>
      </c>
      <c r="X204" s="35" t="str">
        <f t="shared" si="98"/>
        <v/>
      </c>
      <c r="Y204" s="35" t="str">
        <f t="shared" si="98"/>
        <v/>
      </c>
      <c r="Z204" s="35" t="str">
        <f t="shared" si="98"/>
        <v/>
      </c>
      <c r="AA204" s="35" t="str">
        <f t="shared" si="98"/>
        <v/>
      </c>
      <c r="AB204" s="35" t="str">
        <f t="shared" si="98"/>
        <v/>
      </c>
      <c r="AC204" s="35" t="str">
        <f t="shared" si="98"/>
        <v/>
      </c>
      <c r="AD204" s="35" t="str">
        <f t="shared" si="98"/>
        <v/>
      </c>
      <c r="AE204" s="35" t="str">
        <f t="shared" si="98"/>
        <v/>
      </c>
      <c r="AF204" s="35" t="str">
        <f t="shared" si="99"/>
        <v/>
      </c>
      <c r="AG204" s="35" t="str">
        <f t="shared" si="99"/>
        <v/>
      </c>
      <c r="AH204" s="35" t="str">
        <f t="shared" si="99"/>
        <v/>
      </c>
      <c r="AI204" s="35" t="str">
        <f t="shared" si="99"/>
        <v/>
      </c>
      <c r="AJ204" s="35" t="str">
        <f t="shared" si="99"/>
        <v/>
      </c>
      <c r="AK204" s="35" t="str">
        <f t="shared" si="99"/>
        <v/>
      </c>
      <c r="AL204" s="35" t="str">
        <f t="shared" si="99"/>
        <v/>
      </c>
      <c r="AM204" s="35" t="str">
        <f t="shared" si="99"/>
        <v/>
      </c>
      <c r="AN204" s="35" t="str">
        <f t="shared" si="99"/>
        <v/>
      </c>
      <c r="AO204" s="35" t="str">
        <f t="shared" si="99"/>
        <v/>
      </c>
      <c r="AP204" s="35" t="str">
        <f t="shared" si="100"/>
        <v/>
      </c>
      <c r="AQ204" s="35" t="str">
        <f t="shared" si="100"/>
        <v/>
      </c>
      <c r="AR204" s="35" t="str">
        <f t="shared" si="100"/>
        <v/>
      </c>
      <c r="AS204" s="35" t="str">
        <f t="shared" si="100"/>
        <v>REEVES</v>
      </c>
      <c r="AT204" s="35" t="str">
        <f t="shared" si="100"/>
        <v/>
      </c>
      <c r="AU204" s="35" t="str">
        <f t="shared" si="100"/>
        <v/>
      </c>
      <c r="AV204" s="35" t="str">
        <f t="shared" si="100"/>
        <v/>
      </c>
      <c r="AW204" s="35" t="str">
        <f t="shared" si="100"/>
        <v/>
      </c>
      <c r="AX204" s="35" t="str">
        <f t="shared" si="100"/>
        <v/>
      </c>
      <c r="AY204" s="35" t="str">
        <f t="shared" si="100"/>
        <v/>
      </c>
      <c r="AZ204" s="35" t="str">
        <f t="shared" si="100"/>
        <v/>
      </c>
    </row>
    <row r="205" spans="1:52" x14ac:dyDescent="0.2">
      <c r="A205" s="39">
        <v>196</v>
      </c>
      <c r="B205" s="35" t="str">
        <f t="shared" si="96"/>
        <v/>
      </c>
      <c r="C205" s="35" t="str">
        <f t="shared" si="96"/>
        <v/>
      </c>
      <c r="D205" s="35" t="str">
        <f t="shared" si="96"/>
        <v/>
      </c>
      <c r="E205" s="35" t="str">
        <f t="shared" si="96"/>
        <v/>
      </c>
      <c r="F205" s="35" t="str">
        <f t="shared" si="96"/>
        <v/>
      </c>
      <c r="G205" s="35" t="str">
        <f t="shared" si="96"/>
        <v/>
      </c>
      <c r="H205" s="35" t="str">
        <f t="shared" si="96"/>
        <v/>
      </c>
      <c r="I205" s="35" t="str">
        <f t="shared" si="96"/>
        <v/>
      </c>
      <c r="J205" s="35" t="str">
        <f t="shared" si="96"/>
        <v/>
      </c>
      <c r="K205" s="35" t="str">
        <f t="shared" si="96"/>
        <v/>
      </c>
      <c r="L205" s="35" t="str">
        <f t="shared" si="97"/>
        <v/>
      </c>
      <c r="M205" s="35" t="str">
        <f t="shared" si="97"/>
        <v/>
      </c>
      <c r="N205" s="35" t="str">
        <f t="shared" si="97"/>
        <v/>
      </c>
      <c r="O205" s="35" t="str">
        <f t="shared" si="97"/>
        <v/>
      </c>
      <c r="P205" s="35" t="str">
        <f t="shared" si="97"/>
        <v/>
      </c>
      <c r="Q205" s="35" t="str">
        <f t="shared" si="97"/>
        <v/>
      </c>
      <c r="R205" s="35" t="str">
        <f t="shared" si="97"/>
        <v/>
      </c>
      <c r="S205" s="35" t="str">
        <f t="shared" si="97"/>
        <v/>
      </c>
      <c r="T205" s="35" t="str">
        <f t="shared" si="97"/>
        <v/>
      </c>
      <c r="U205" s="35" t="str">
        <f t="shared" si="97"/>
        <v/>
      </c>
      <c r="V205" s="35" t="str">
        <f t="shared" si="98"/>
        <v/>
      </c>
      <c r="W205" s="35" t="str">
        <f t="shared" si="98"/>
        <v/>
      </c>
      <c r="X205" s="35" t="str">
        <f t="shared" si="98"/>
        <v/>
      </c>
      <c r="Y205" s="35" t="str">
        <f t="shared" si="98"/>
        <v/>
      </c>
      <c r="Z205" s="35" t="str">
        <f t="shared" si="98"/>
        <v/>
      </c>
      <c r="AA205" s="35" t="str">
        <f t="shared" si="98"/>
        <v/>
      </c>
      <c r="AB205" s="35" t="str">
        <f t="shared" si="98"/>
        <v/>
      </c>
      <c r="AC205" s="35" t="str">
        <f t="shared" si="98"/>
        <v/>
      </c>
      <c r="AD205" s="35" t="str">
        <f t="shared" si="98"/>
        <v/>
      </c>
      <c r="AE205" s="35" t="str">
        <f t="shared" si="98"/>
        <v/>
      </c>
      <c r="AF205" s="35" t="str">
        <f t="shared" si="99"/>
        <v/>
      </c>
      <c r="AG205" s="35" t="str">
        <f t="shared" si="99"/>
        <v/>
      </c>
      <c r="AH205" s="35" t="str">
        <f t="shared" si="99"/>
        <v/>
      </c>
      <c r="AI205" s="35" t="str">
        <f t="shared" si="99"/>
        <v/>
      </c>
      <c r="AJ205" s="35" t="str">
        <f t="shared" si="99"/>
        <v/>
      </c>
      <c r="AK205" s="35" t="str">
        <f t="shared" si="99"/>
        <v/>
      </c>
      <c r="AL205" s="35" t="str">
        <f t="shared" si="99"/>
        <v/>
      </c>
      <c r="AM205" s="35" t="str">
        <f t="shared" si="99"/>
        <v/>
      </c>
      <c r="AN205" s="35" t="str">
        <f t="shared" si="99"/>
        <v/>
      </c>
      <c r="AO205" s="35" t="str">
        <f t="shared" si="99"/>
        <v/>
      </c>
      <c r="AP205" s="35" t="str">
        <f t="shared" si="100"/>
        <v/>
      </c>
      <c r="AQ205" s="35" t="str">
        <f t="shared" si="100"/>
        <v/>
      </c>
      <c r="AR205" s="35" t="str">
        <f t="shared" si="100"/>
        <v/>
      </c>
      <c r="AS205" s="35" t="str">
        <f t="shared" si="100"/>
        <v>REFUGIO</v>
      </c>
      <c r="AT205" s="35" t="str">
        <f t="shared" si="100"/>
        <v/>
      </c>
      <c r="AU205" s="35" t="str">
        <f t="shared" si="100"/>
        <v/>
      </c>
      <c r="AV205" s="35" t="str">
        <f t="shared" si="100"/>
        <v/>
      </c>
      <c r="AW205" s="35" t="str">
        <f t="shared" si="100"/>
        <v/>
      </c>
      <c r="AX205" s="35" t="str">
        <f t="shared" si="100"/>
        <v/>
      </c>
      <c r="AY205" s="35" t="str">
        <f t="shared" si="100"/>
        <v/>
      </c>
      <c r="AZ205" s="35" t="str">
        <f t="shared" si="100"/>
        <v/>
      </c>
    </row>
    <row r="206" spans="1:52" x14ac:dyDescent="0.2">
      <c r="A206" s="39">
        <v>197</v>
      </c>
      <c r="B206" s="35" t="str">
        <f t="shared" si="96"/>
        <v/>
      </c>
      <c r="C206" s="35" t="str">
        <f t="shared" si="96"/>
        <v/>
      </c>
      <c r="D206" s="35" t="str">
        <f t="shared" si="96"/>
        <v/>
      </c>
      <c r="E206" s="35" t="str">
        <f t="shared" si="96"/>
        <v/>
      </c>
      <c r="F206" s="35" t="str">
        <f t="shared" si="96"/>
        <v/>
      </c>
      <c r="G206" s="35" t="str">
        <f t="shared" si="96"/>
        <v/>
      </c>
      <c r="H206" s="35" t="str">
        <f t="shared" si="96"/>
        <v/>
      </c>
      <c r="I206" s="35" t="str">
        <f t="shared" si="96"/>
        <v/>
      </c>
      <c r="J206" s="35" t="str">
        <f t="shared" si="96"/>
        <v/>
      </c>
      <c r="K206" s="35" t="str">
        <f t="shared" si="96"/>
        <v/>
      </c>
      <c r="L206" s="35" t="str">
        <f t="shared" si="97"/>
        <v/>
      </c>
      <c r="M206" s="35" t="str">
        <f t="shared" si="97"/>
        <v/>
      </c>
      <c r="N206" s="35" t="str">
        <f t="shared" si="97"/>
        <v/>
      </c>
      <c r="O206" s="35" t="str">
        <f t="shared" si="97"/>
        <v/>
      </c>
      <c r="P206" s="35" t="str">
        <f t="shared" si="97"/>
        <v/>
      </c>
      <c r="Q206" s="35" t="str">
        <f t="shared" si="97"/>
        <v/>
      </c>
      <c r="R206" s="35" t="str">
        <f t="shared" si="97"/>
        <v/>
      </c>
      <c r="S206" s="35" t="str">
        <f t="shared" si="97"/>
        <v/>
      </c>
      <c r="T206" s="35" t="str">
        <f t="shared" si="97"/>
        <v/>
      </c>
      <c r="U206" s="35" t="str">
        <f t="shared" si="97"/>
        <v/>
      </c>
      <c r="V206" s="35" t="str">
        <f t="shared" si="98"/>
        <v/>
      </c>
      <c r="W206" s="35" t="str">
        <f t="shared" si="98"/>
        <v/>
      </c>
      <c r="X206" s="35" t="str">
        <f t="shared" si="98"/>
        <v/>
      </c>
      <c r="Y206" s="35" t="str">
        <f t="shared" si="98"/>
        <v/>
      </c>
      <c r="Z206" s="35" t="str">
        <f t="shared" si="98"/>
        <v/>
      </c>
      <c r="AA206" s="35" t="str">
        <f t="shared" si="98"/>
        <v/>
      </c>
      <c r="AB206" s="35" t="str">
        <f t="shared" si="98"/>
        <v/>
      </c>
      <c r="AC206" s="35" t="str">
        <f t="shared" si="98"/>
        <v/>
      </c>
      <c r="AD206" s="35" t="str">
        <f t="shared" si="98"/>
        <v/>
      </c>
      <c r="AE206" s="35" t="str">
        <f t="shared" si="98"/>
        <v/>
      </c>
      <c r="AF206" s="35" t="str">
        <f t="shared" si="99"/>
        <v/>
      </c>
      <c r="AG206" s="35" t="str">
        <f t="shared" si="99"/>
        <v/>
      </c>
      <c r="AH206" s="35" t="str">
        <f t="shared" si="99"/>
        <v/>
      </c>
      <c r="AI206" s="35" t="str">
        <f t="shared" si="99"/>
        <v/>
      </c>
      <c r="AJ206" s="35" t="str">
        <f t="shared" si="99"/>
        <v/>
      </c>
      <c r="AK206" s="35" t="str">
        <f t="shared" si="99"/>
        <v/>
      </c>
      <c r="AL206" s="35" t="str">
        <f t="shared" si="99"/>
        <v/>
      </c>
      <c r="AM206" s="35" t="str">
        <f t="shared" si="99"/>
        <v/>
      </c>
      <c r="AN206" s="35" t="str">
        <f t="shared" si="99"/>
        <v/>
      </c>
      <c r="AO206" s="35" t="str">
        <f t="shared" si="99"/>
        <v/>
      </c>
      <c r="AP206" s="35" t="str">
        <f t="shared" si="100"/>
        <v/>
      </c>
      <c r="AQ206" s="35" t="str">
        <f t="shared" si="100"/>
        <v/>
      </c>
      <c r="AR206" s="35" t="str">
        <f t="shared" si="100"/>
        <v/>
      </c>
      <c r="AS206" s="35" t="str">
        <f t="shared" si="100"/>
        <v>ROBERTS</v>
      </c>
      <c r="AT206" s="35" t="str">
        <f t="shared" si="100"/>
        <v/>
      </c>
      <c r="AU206" s="35" t="str">
        <f t="shared" si="100"/>
        <v/>
      </c>
      <c r="AV206" s="35" t="str">
        <f t="shared" si="100"/>
        <v/>
      </c>
      <c r="AW206" s="35" t="str">
        <f t="shared" si="100"/>
        <v/>
      </c>
      <c r="AX206" s="35" t="str">
        <f t="shared" si="100"/>
        <v/>
      </c>
      <c r="AY206" s="35" t="str">
        <f t="shared" si="100"/>
        <v/>
      </c>
      <c r="AZ206" s="35" t="str">
        <f t="shared" si="100"/>
        <v/>
      </c>
    </row>
    <row r="207" spans="1:52" x14ac:dyDescent="0.2">
      <c r="A207" s="39">
        <v>198</v>
      </c>
      <c r="B207" s="35" t="str">
        <f t="shared" si="96"/>
        <v/>
      </c>
      <c r="C207" s="35" t="str">
        <f t="shared" si="96"/>
        <v/>
      </c>
      <c r="D207" s="35" t="str">
        <f t="shared" si="96"/>
        <v/>
      </c>
      <c r="E207" s="35" t="str">
        <f t="shared" si="96"/>
        <v/>
      </c>
      <c r="F207" s="35" t="str">
        <f t="shared" si="96"/>
        <v/>
      </c>
      <c r="G207" s="35" t="str">
        <f t="shared" si="96"/>
        <v/>
      </c>
      <c r="H207" s="35" t="str">
        <f t="shared" si="96"/>
        <v/>
      </c>
      <c r="I207" s="35" t="str">
        <f t="shared" si="96"/>
        <v/>
      </c>
      <c r="J207" s="35" t="str">
        <f t="shared" si="96"/>
        <v/>
      </c>
      <c r="K207" s="35" t="str">
        <f t="shared" si="96"/>
        <v/>
      </c>
      <c r="L207" s="35" t="str">
        <f t="shared" si="97"/>
        <v/>
      </c>
      <c r="M207" s="35" t="str">
        <f t="shared" si="97"/>
        <v/>
      </c>
      <c r="N207" s="35" t="str">
        <f t="shared" si="97"/>
        <v/>
      </c>
      <c r="O207" s="35" t="str">
        <f t="shared" si="97"/>
        <v/>
      </c>
      <c r="P207" s="35" t="str">
        <f t="shared" si="97"/>
        <v/>
      </c>
      <c r="Q207" s="35" t="str">
        <f t="shared" si="97"/>
        <v/>
      </c>
      <c r="R207" s="35" t="str">
        <f t="shared" si="97"/>
        <v/>
      </c>
      <c r="S207" s="35" t="str">
        <f t="shared" si="97"/>
        <v/>
      </c>
      <c r="T207" s="35" t="str">
        <f t="shared" si="97"/>
        <v/>
      </c>
      <c r="U207" s="35" t="str">
        <f t="shared" si="97"/>
        <v/>
      </c>
      <c r="V207" s="35" t="str">
        <f t="shared" si="98"/>
        <v/>
      </c>
      <c r="W207" s="35" t="str">
        <f t="shared" si="98"/>
        <v/>
      </c>
      <c r="X207" s="35" t="str">
        <f t="shared" si="98"/>
        <v/>
      </c>
      <c r="Y207" s="35" t="str">
        <f t="shared" si="98"/>
        <v/>
      </c>
      <c r="Z207" s="35" t="str">
        <f t="shared" si="98"/>
        <v/>
      </c>
      <c r="AA207" s="35" t="str">
        <f t="shared" si="98"/>
        <v/>
      </c>
      <c r="AB207" s="35" t="str">
        <f t="shared" si="98"/>
        <v/>
      </c>
      <c r="AC207" s="35" t="str">
        <f t="shared" si="98"/>
        <v/>
      </c>
      <c r="AD207" s="35" t="str">
        <f t="shared" si="98"/>
        <v/>
      </c>
      <c r="AE207" s="35" t="str">
        <f t="shared" si="98"/>
        <v/>
      </c>
      <c r="AF207" s="35" t="str">
        <f t="shared" si="99"/>
        <v/>
      </c>
      <c r="AG207" s="35" t="str">
        <f t="shared" si="99"/>
        <v/>
      </c>
      <c r="AH207" s="35" t="str">
        <f t="shared" si="99"/>
        <v/>
      </c>
      <c r="AI207" s="35" t="str">
        <f t="shared" si="99"/>
        <v/>
      </c>
      <c r="AJ207" s="35" t="str">
        <f t="shared" si="99"/>
        <v/>
      </c>
      <c r="AK207" s="35" t="str">
        <f t="shared" si="99"/>
        <v/>
      </c>
      <c r="AL207" s="35" t="str">
        <f t="shared" si="99"/>
        <v/>
      </c>
      <c r="AM207" s="35" t="str">
        <f t="shared" si="99"/>
        <v/>
      </c>
      <c r="AN207" s="35" t="str">
        <f t="shared" si="99"/>
        <v/>
      </c>
      <c r="AO207" s="35" t="str">
        <f t="shared" si="99"/>
        <v/>
      </c>
      <c r="AP207" s="35" t="str">
        <f t="shared" si="100"/>
        <v/>
      </c>
      <c r="AQ207" s="35" t="str">
        <f t="shared" si="100"/>
        <v/>
      </c>
      <c r="AR207" s="35" t="str">
        <f t="shared" si="100"/>
        <v/>
      </c>
      <c r="AS207" s="35" t="str">
        <f t="shared" si="100"/>
        <v>ROBERTSON</v>
      </c>
      <c r="AT207" s="35" t="str">
        <f t="shared" si="100"/>
        <v/>
      </c>
      <c r="AU207" s="35" t="str">
        <f t="shared" si="100"/>
        <v/>
      </c>
      <c r="AV207" s="35" t="str">
        <f t="shared" si="100"/>
        <v/>
      </c>
      <c r="AW207" s="35" t="str">
        <f t="shared" si="100"/>
        <v/>
      </c>
      <c r="AX207" s="35" t="str">
        <f t="shared" si="100"/>
        <v/>
      </c>
      <c r="AY207" s="35" t="str">
        <f t="shared" si="100"/>
        <v/>
      </c>
      <c r="AZ207" s="35" t="str">
        <f t="shared" si="100"/>
        <v/>
      </c>
    </row>
    <row r="208" spans="1:52" x14ac:dyDescent="0.2">
      <c r="A208" s="39">
        <v>199</v>
      </c>
      <c r="B208" s="35" t="str">
        <f t="shared" si="96"/>
        <v/>
      </c>
      <c r="C208" s="35" t="str">
        <f t="shared" si="96"/>
        <v/>
      </c>
      <c r="D208" s="35" t="str">
        <f t="shared" si="96"/>
        <v/>
      </c>
      <c r="E208" s="35" t="str">
        <f t="shared" si="96"/>
        <v/>
      </c>
      <c r="F208" s="35" t="str">
        <f t="shared" si="96"/>
        <v/>
      </c>
      <c r="G208" s="35" t="str">
        <f t="shared" si="96"/>
        <v/>
      </c>
      <c r="H208" s="35" t="str">
        <f t="shared" si="96"/>
        <v/>
      </c>
      <c r="I208" s="35" t="str">
        <f t="shared" si="96"/>
        <v/>
      </c>
      <c r="J208" s="35" t="str">
        <f t="shared" si="96"/>
        <v/>
      </c>
      <c r="K208" s="35" t="str">
        <f t="shared" si="96"/>
        <v/>
      </c>
      <c r="L208" s="35" t="str">
        <f t="shared" si="97"/>
        <v/>
      </c>
      <c r="M208" s="35" t="str">
        <f t="shared" si="97"/>
        <v/>
      </c>
      <c r="N208" s="35" t="str">
        <f t="shared" si="97"/>
        <v/>
      </c>
      <c r="O208" s="35" t="str">
        <f t="shared" si="97"/>
        <v/>
      </c>
      <c r="P208" s="35" t="str">
        <f t="shared" si="97"/>
        <v/>
      </c>
      <c r="Q208" s="35" t="str">
        <f t="shared" si="97"/>
        <v/>
      </c>
      <c r="R208" s="35" t="str">
        <f t="shared" si="97"/>
        <v/>
      </c>
      <c r="S208" s="35" t="str">
        <f t="shared" si="97"/>
        <v/>
      </c>
      <c r="T208" s="35" t="str">
        <f t="shared" si="97"/>
        <v/>
      </c>
      <c r="U208" s="35" t="str">
        <f t="shared" si="97"/>
        <v/>
      </c>
      <c r="V208" s="35" t="str">
        <f t="shared" si="98"/>
        <v/>
      </c>
      <c r="W208" s="35" t="str">
        <f t="shared" si="98"/>
        <v/>
      </c>
      <c r="X208" s="35" t="str">
        <f t="shared" si="98"/>
        <v/>
      </c>
      <c r="Y208" s="35" t="str">
        <f t="shared" si="98"/>
        <v/>
      </c>
      <c r="Z208" s="35" t="str">
        <f t="shared" si="98"/>
        <v/>
      </c>
      <c r="AA208" s="35" t="str">
        <f t="shared" si="98"/>
        <v/>
      </c>
      <c r="AB208" s="35" t="str">
        <f t="shared" si="98"/>
        <v/>
      </c>
      <c r="AC208" s="35" t="str">
        <f t="shared" si="98"/>
        <v/>
      </c>
      <c r="AD208" s="35" t="str">
        <f t="shared" si="98"/>
        <v/>
      </c>
      <c r="AE208" s="35" t="str">
        <f t="shared" si="98"/>
        <v/>
      </c>
      <c r="AF208" s="35" t="str">
        <f t="shared" si="99"/>
        <v/>
      </c>
      <c r="AG208" s="35" t="str">
        <f t="shared" si="99"/>
        <v/>
      </c>
      <c r="AH208" s="35" t="str">
        <f t="shared" si="99"/>
        <v/>
      </c>
      <c r="AI208" s="35" t="str">
        <f t="shared" si="99"/>
        <v/>
      </c>
      <c r="AJ208" s="35" t="str">
        <f t="shared" si="99"/>
        <v/>
      </c>
      <c r="AK208" s="35" t="str">
        <f t="shared" si="99"/>
        <v/>
      </c>
      <c r="AL208" s="35" t="str">
        <f t="shared" si="99"/>
        <v/>
      </c>
      <c r="AM208" s="35" t="str">
        <f t="shared" si="99"/>
        <v/>
      </c>
      <c r="AN208" s="35" t="str">
        <f t="shared" si="99"/>
        <v/>
      </c>
      <c r="AO208" s="35" t="str">
        <f t="shared" si="99"/>
        <v/>
      </c>
      <c r="AP208" s="35" t="str">
        <f t="shared" si="100"/>
        <v/>
      </c>
      <c r="AQ208" s="35" t="str">
        <f t="shared" si="100"/>
        <v/>
      </c>
      <c r="AR208" s="35" t="str">
        <f t="shared" si="100"/>
        <v/>
      </c>
      <c r="AS208" s="35" t="str">
        <f t="shared" si="100"/>
        <v>ROCKWALL</v>
      </c>
      <c r="AT208" s="35" t="str">
        <f t="shared" si="100"/>
        <v/>
      </c>
      <c r="AU208" s="35" t="str">
        <f t="shared" si="100"/>
        <v/>
      </c>
      <c r="AV208" s="35" t="str">
        <f t="shared" si="100"/>
        <v/>
      </c>
      <c r="AW208" s="35" t="str">
        <f t="shared" si="100"/>
        <v/>
      </c>
      <c r="AX208" s="35" t="str">
        <f t="shared" si="100"/>
        <v/>
      </c>
      <c r="AY208" s="35" t="str">
        <f t="shared" si="100"/>
        <v/>
      </c>
      <c r="AZ208" s="35" t="str">
        <f t="shared" si="100"/>
        <v/>
      </c>
    </row>
    <row r="209" spans="1:52" x14ac:dyDescent="0.2">
      <c r="A209" s="39">
        <v>200</v>
      </c>
      <c r="B209" s="35" t="str">
        <f t="shared" si="96"/>
        <v/>
      </c>
      <c r="C209" s="35" t="str">
        <f t="shared" si="96"/>
        <v/>
      </c>
      <c r="D209" s="35" t="str">
        <f t="shared" si="96"/>
        <v/>
      </c>
      <c r="E209" s="35" t="str">
        <f t="shared" si="96"/>
        <v/>
      </c>
      <c r="F209" s="35" t="str">
        <f t="shared" si="96"/>
        <v/>
      </c>
      <c r="G209" s="35" t="str">
        <f t="shared" si="96"/>
        <v/>
      </c>
      <c r="H209" s="35" t="str">
        <f t="shared" si="96"/>
        <v/>
      </c>
      <c r="I209" s="35" t="str">
        <f t="shared" si="96"/>
        <v/>
      </c>
      <c r="J209" s="35" t="str">
        <f t="shared" si="96"/>
        <v/>
      </c>
      <c r="K209" s="35" t="str">
        <f t="shared" si="96"/>
        <v/>
      </c>
      <c r="L209" s="35" t="str">
        <f t="shared" si="97"/>
        <v/>
      </c>
      <c r="M209" s="35" t="str">
        <f t="shared" si="97"/>
        <v/>
      </c>
      <c r="N209" s="35" t="str">
        <f t="shared" si="97"/>
        <v/>
      </c>
      <c r="O209" s="35" t="str">
        <f t="shared" si="97"/>
        <v/>
      </c>
      <c r="P209" s="35" t="str">
        <f t="shared" si="97"/>
        <v/>
      </c>
      <c r="Q209" s="35" t="str">
        <f t="shared" si="97"/>
        <v/>
      </c>
      <c r="R209" s="35" t="str">
        <f t="shared" si="97"/>
        <v/>
      </c>
      <c r="S209" s="35" t="str">
        <f t="shared" si="97"/>
        <v/>
      </c>
      <c r="T209" s="35" t="str">
        <f t="shared" si="97"/>
        <v/>
      </c>
      <c r="U209" s="35" t="str">
        <f t="shared" si="97"/>
        <v/>
      </c>
      <c r="V209" s="35" t="str">
        <f t="shared" si="98"/>
        <v/>
      </c>
      <c r="W209" s="35" t="str">
        <f t="shared" si="98"/>
        <v/>
      </c>
      <c r="X209" s="35" t="str">
        <f t="shared" si="98"/>
        <v/>
      </c>
      <c r="Y209" s="35" t="str">
        <f t="shared" si="98"/>
        <v/>
      </c>
      <c r="Z209" s="35" t="str">
        <f t="shared" si="98"/>
        <v/>
      </c>
      <c r="AA209" s="35" t="str">
        <f t="shared" si="98"/>
        <v/>
      </c>
      <c r="AB209" s="35" t="str">
        <f t="shared" si="98"/>
        <v/>
      </c>
      <c r="AC209" s="35" t="str">
        <f t="shared" si="98"/>
        <v/>
      </c>
      <c r="AD209" s="35" t="str">
        <f t="shared" si="98"/>
        <v/>
      </c>
      <c r="AE209" s="35" t="str">
        <f t="shared" si="98"/>
        <v/>
      </c>
      <c r="AF209" s="35" t="str">
        <f t="shared" si="99"/>
        <v/>
      </c>
      <c r="AG209" s="35" t="str">
        <f t="shared" si="99"/>
        <v/>
      </c>
      <c r="AH209" s="35" t="str">
        <f t="shared" si="99"/>
        <v/>
      </c>
      <c r="AI209" s="35" t="str">
        <f t="shared" si="99"/>
        <v/>
      </c>
      <c r="AJ209" s="35" t="str">
        <f t="shared" si="99"/>
        <v/>
      </c>
      <c r="AK209" s="35" t="str">
        <f t="shared" si="99"/>
        <v/>
      </c>
      <c r="AL209" s="35" t="str">
        <f t="shared" si="99"/>
        <v/>
      </c>
      <c r="AM209" s="35" t="str">
        <f t="shared" si="99"/>
        <v/>
      </c>
      <c r="AN209" s="35" t="str">
        <f t="shared" si="99"/>
        <v/>
      </c>
      <c r="AO209" s="35" t="str">
        <f t="shared" si="99"/>
        <v/>
      </c>
      <c r="AP209" s="35" t="str">
        <f t="shared" si="100"/>
        <v/>
      </c>
      <c r="AQ209" s="35" t="str">
        <f t="shared" si="100"/>
        <v/>
      </c>
      <c r="AR209" s="35" t="str">
        <f t="shared" si="100"/>
        <v/>
      </c>
      <c r="AS209" s="35" t="str">
        <f t="shared" si="100"/>
        <v>RUNNELS</v>
      </c>
      <c r="AT209" s="35" t="str">
        <f t="shared" si="100"/>
        <v/>
      </c>
      <c r="AU209" s="35" t="str">
        <f t="shared" si="100"/>
        <v/>
      </c>
      <c r="AV209" s="35" t="str">
        <f t="shared" si="100"/>
        <v/>
      </c>
      <c r="AW209" s="35" t="str">
        <f t="shared" si="100"/>
        <v/>
      </c>
      <c r="AX209" s="35" t="str">
        <f t="shared" si="100"/>
        <v/>
      </c>
      <c r="AY209" s="35" t="str">
        <f t="shared" si="100"/>
        <v/>
      </c>
      <c r="AZ209" s="35" t="str">
        <f t="shared" si="100"/>
        <v/>
      </c>
    </row>
    <row r="210" spans="1:52" x14ac:dyDescent="0.2">
      <c r="A210" s="39">
        <v>201</v>
      </c>
      <c r="B210" s="35" t="str">
        <f t="shared" ref="B210:K219" si="101">IFERROR(VLOOKUP($B$3&amp;"_"&amp;B$8&amp;$A210,LookUpTable_CountyName_AllYears,3,FALSE),"")</f>
        <v/>
      </c>
      <c r="C210" s="35" t="str">
        <f t="shared" si="101"/>
        <v/>
      </c>
      <c r="D210" s="35" t="str">
        <f t="shared" si="101"/>
        <v/>
      </c>
      <c r="E210" s="35" t="str">
        <f t="shared" si="101"/>
        <v/>
      </c>
      <c r="F210" s="35" t="str">
        <f t="shared" si="101"/>
        <v/>
      </c>
      <c r="G210" s="35" t="str">
        <f t="shared" si="101"/>
        <v/>
      </c>
      <c r="H210" s="35" t="str">
        <f t="shared" si="101"/>
        <v/>
      </c>
      <c r="I210" s="35" t="str">
        <f t="shared" si="101"/>
        <v/>
      </c>
      <c r="J210" s="35" t="str">
        <f t="shared" si="101"/>
        <v/>
      </c>
      <c r="K210" s="35" t="str">
        <f t="shared" si="101"/>
        <v/>
      </c>
      <c r="L210" s="35" t="str">
        <f t="shared" ref="L210:U219" si="102">IFERROR(VLOOKUP($B$3&amp;"_"&amp;L$8&amp;$A210,LookUpTable_CountyName_AllYears,3,FALSE),"")</f>
        <v/>
      </c>
      <c r="M210" s="35" t="str">
        <f t="shared" si="102"/>
        <v/>
      </c>
      <c r="N210" s="35" t="str">
        <f t="shared" si="102"/>
        <v/>
      </c>
      <c r="O210" s="35" t="str">
        <f t="shared" si="102"/>
        <v/>
      </c>
      <c r="P210" s="35" t="str">
        <f t="shared" si="102"/>
        <v/>
      </c>
      <c r="Q210" s="35" t="str">
        <f t="shared" si="102"/>
        <v/>
      </c>
      <c r="R210" s="35" t="str">
        <f t="shared" si="102"/>
        <v/>
      </c>
      <c r="S210" s="35" t="str">
        <f t="shared" si="102"/>
        <v/>
      </c>
      <c r="T210" s="35" t="str">
        <f t="shared" si="102"/>
        <v/>
      </c>
      <c r="U210" s="35" t="str">
        <f t="shared" si="102"/>
        <v/>
      </c>
      <c r="V210" s="35" t="str">
        <f t="shared" ref="V210:AE219" si="103">IFERROR(VLOOKUP($B$3&amp;"_"&amp;V$8&amp;$A210,LookUpTable_CountyName_AllYears,3,FALSE),"")</f>
        <v/>
      </c>
      <c r="W210" s="35" t="str">
        <f t="shared" si="103"/>
        <v/>
      </c>
      <c r="X210" s="35" t="str">
        <f t="shared" si="103"/>
        <v/>
      </c>
      <c r="Y210" s="35" t="str">
        <f t="shared" si="103"/>
        <v/>
      </c>
      <c r="Z210" s="35" t="str">
        <f t="shared" si="103"/>
        <v/>
      </c>
      <c r="AA210" s="35" t="str">
        <f t="shared" si="103"/>
        <v/>
      </c>
      <c r="AB210" s="35" t="str">
        <f t="shared" si="103"/>
        <v/>
      </c>
      <c r="AC210" s="35" t="str">
        <f t="shared" si="103"/>
        <v/>
      </c>
      <c r="AD210" s="35" t="str">
        <f t="shared" si="103"/>
        <v/>
      </c>
      <c r="AE210" s="35" t="str">
        <f t="shared" si="103"/>
        <v/>
      </c>
      <c r="AF210" s="35" t="str">
        <f t="shared" ref="AF210:AO219" si="104">IFERROR(VLOOKUP($B$3&amp;"_"&amp;AF$8&amp;$A210,LookUpTable_CountyName_AllYears,3,FALSE),"")</f>
        <v/>
      </c>
      <c r="AG210" s="35" t="str">
        <f t="shared" si="104"/>
        <v/>
      </c>
      <c r="AH210" s="35" t="str">
        <f t="shared" si="104"/>
        <v/>
      </c>
      <c r="AI210" s="35" t="str">
        <f t="shared" si="104"/>
        <v/>
      </c>
      <c r="AJ210" s="35" t="str">
        <f t="shared" si="104"/>
        <v/>
      </c>
      <c r="AK210" s="35" t="str">
        <f t="shared" si="104"/>
        <v/>
      </c>
      <c r="AL210" s="35" t="str">
        <f t="shared" si="104"/>
        <v/>
      </c>
      <c r="AM210" s="35" t="str">
        <f t="shared" si="104"/>
        <v/>
      </c>
      <c r="AN210" s="35" t="str">
        <f t="shared" si="104"/>
        <v/>
      </c>
      <c r="AO210" s="35" t="str">
        <f t="shared" si="104"/>
        <v/>
      </c>
      <c r="AP210" s="35" t="str">
        <f t="shared" ref="AP210:AZ219" si="105">IFERROR(VLOOKUP($B$3&amp;"_"&amp;AP$8&amp;$A210,LookUpTable_CountyName_AllYears,3,FALSE),"")</f>
        <v/>
      </c>
      <c r="AQ210" s="35" t="str">
        <f t="shared" si="105"/>
        <v/>
      </c>
      <c r="AR210" s="35" t="str">
        <f t="shared" si="105"/>
        <v/>
      </c>
      <c r="AS210" s="35" t="str">
        <f t="shared" si="105"/>
        <v>RUSK</v>
      </c>
      <c r="AT210" s="35" t="str">
        <f t="shared" si="105"/>
        <v/>
      </c>
      <c r="AU210" s="35" t="str">
        <f t="shared" si="105"/>
        <v/>
      </c>
      <c r="AV210" s="35" t="str">
        <f t="shared" si="105"/>
        <v/>
      </c>
      <c r="AW210" s="35" t="str">
        <f t="shared" si="105"/>
        <v/>
      </c>
      <c r="AX210" s="35" t="str">
        <f t="shared" si="105"/>
        <v/>
      </c>
      <c r="AY210" s="35" t="str">
        <f t="shared" si="105"/>
        <v/>
      </c>
      <c r="AZ210" s="35" t="str">
        <f t="shared" si="105"/>
        <v/>
      </c>
    </row>
    <row r="211" spans="1:52" x14ac:dyDescent="0.2">
      <c r="A211" s="39">
        <v>202</v>
      </c>
      <c r="B211" s="35" t="str">
        <f t="shared" si="101"/>
        <v/>
      </c>
      <c r="C211" s="35" t="str">
        <f t="shared" si="101"/>
        <v/>
      </c>
      <c r="D211" s="35" t="str">
        <f t="shared" si="101"/>
        <v/>
      </c>
      <c r="E211" s="35" t="str">
        <f t="shared" si="101"/>
        <v/>
      </c>
      <c r="F211" s="35" t="str">
        <f t="shared" si="101"/>
        <v/>
      </c>
      <c r="G211" s="35" t="str">
        <f t="shared" si="101"/>
        <v/>
      </c>
      <c r="H211" s="35" t="str">
        <f t="shared" si="101"/>
        <v/>
      </c>
      <c r="I211" s="35" t="str">
        <f t="shared" si="101"/>
        <v/>
      </c>
      <c r="J211" s="35" t="str">
        <f t="shared" si="101"/>
        <v/>
      </c>
      <c r="K211" s="35" t="str">
        <f t="shared" si="101"/>
        <v/>
      </c>
      <c r="L211" s="35" t="str">
        <f t="shared" si="102"/>
        <v/>
      </c>
      <c r="M211" s="35" t="str">
        <f t="shared" si="102"/>
        <v/>
      </c>
      <c r="N211" s="35" t="str">
        <f t="shared" si="102"/>
        <v/>
      </c>
      <c r="O211" s="35" t="str">
        <f t="shared" si="102"/>
        <v/>
      </c>
      <c r="P211" s="35" t="str">
        <f t="shared" si="102"/>
        <v/>
      </c>
      <c r="Q211" s="35" t="str">
        <f t="shared" si="102"/>
        <v/>
      </c>
      <c r="R211" s="35" t="str">
        <f t="shared" si="102"/>
        <v/>
      </c>
      <c r="S211" s="35" t="str">
        <f t="shared" si="102"/>
        <v/>
      </c>
      <c r="T211" s="35" t="str">
        <f t="shared" si="102"/>
        <v/>
      </c>
      <c r="U211" s="35" t="str">
        <f t="shared" si="102"/>
        <v/>
      </c>
      <c r="V211" s="35" t="str">
        <f t="shared" si="103"/>
        <v/>
      </c>
      <c r="W211" s="35" t="str">
        <f t="shared" si="103"/>
        <v/>
      </c>
      <c r="X211" s="35" t="str">
        <f t="shared" si="103"/>
        <v/>
      </c>
      <c r="Y211" s="35" t="str">
        <f t="shared" si="103"/>
        <v/>
      </c>
      <c r="Z211" s="35" t="str">
        <f t="shared" si="103"/>
        <v/>
      </c>
      <c r="AA211" s="35" t="str">
        <f t="shared" si="103"/>
        <v/>
      </c>
      <c r="AB211" s="35" t="str">
        <f t="shared" si="103"/>
        <v/>
      </c>
      <c r="AC211" s="35" t="str">
        <f t="shared" si="103"/>
        <v/>
      </c>
      <c r="AD211" s="35" t="str">
        <f t="shared" si="103"/>
        <v/>
      </c>
      <c r="AE211" s="35" t="str">
        <f t="shared" si="103"/>
        <v/>
      </c>
      <c r="AF211" s="35" t="str">
        <f t="shared" si="104"/>
        <v/>
      </c>
      <c r="AG211" s="35" t="str">
        <f t="shared" si="104"/>
        <v/>
      </c>
      <c r="AH211" s="35" t="str">
        <f t="shared" si="104"/>
        <v/>
      </c>
      <c r="AI211" s="35" t="str">
        <f t="shared" si="104"/>
        <v/>
      </c>
      <c r="AJ211" s="35" t="str">
        <f t="shared" si="104"/>
        <v/>
      </c>
      <c r="AK211" s="35" t="str">
        <f t="shared" si="104"/>
        <v/>
      </c>
      <c r="AL211" s="35" t="str">
        <f t="shared" si="104"/>
        <v/>
      </c>
      <c r="AM211" s="35" t="str">
        <f t="shared" si="104"/>
        <v/>
      </c>
      <c r="AN211" s="35" t="str">
        <f t="shared" si="104"/>
        <v/>
      </c>
      <c r="AO211" s="35" t="str">
        <f t="shared" si="104"/>
        <v/>
      </c>
      <c r="AP211" s="35" t="str">
        <f t="shared" si="105"/>
        <v/>
      </c>
      <c r="AQ211" s="35" t="str">
        <f t="shared" si="105"/>
        <v/>
      </c>
      <c r="AR211" s="35" t="str">
        <f t="shared" si="105"/>
        <v/>
      </c>
      <c r="AS211" s="35" t="str">
        <f t="shared" si="105"/>
        <v>SABINE</v>
      </c>
      <c r="AT211" s="35" t="str">
        <f t="shared" si="105"/>
        <v/>
      </c>
      <c r="AU211" s="35" t="str">
        <f t="shared" si="105"/>
        <v/>
      </c>
      <c r="AV211" s="35" t="str">
        <f t="shared" si="105"/>
        <v/>
      </c>
      <c r="AW211" s="35" t="str">
        <f t="shared" si="105"/>
        <v/>
      </c>
      <c r="AX211" s="35" t="str">
        <f t="shared" si="105"/>
        <v/>
      </c>
      <c r="AY211" s="35" t="str">
        <f t="shared" si="105"/>
        <v/>
      </c>
      <c r="AZ211" s="35" t="str">
        <f t="shared" si="105"/>
        <v/>
      </c>
    </row>
    <row r="212" spans="1:52" x14ac:dyDescent="0.2">
      <c r="A212" s="39">
        <v>203</v>
      </c>
      <c r="B212" s="35" t="str">
        <f t="shared" si="101"/>
        <v/>
      </c>
      <c r="C212" s="35" t="str">
        <f t="shared" si="101"/>
        <v/>
      </c>
      <c r="D212" s="35" t="str">
        <f t="shared" si="101"/>
        <v/>
      </c>
      <c r="E212" s="35" t="str">
        <f t="shared" si="101"/>
        <v/>
      </c>
      <c r="F212" s="35" t="str">
        <f t="shared" si="101"/>
        <v/>
      </c>
      <c r="G212" s="35" t="str">
        <f t="shared" si="101"/>
        <v/>
      </c>
      <c r="H212" s="35" t="str">
        <f t="shared" si="101"/>
        <v/>
      </c>
      <c r="I212" s="35" t="str">
        <f t="shared" si="101"/>
        <v/>
      </c>
      <c r="J212" s="35" t="str">
        <f t="shared" si="101"/>
        <v/>
      </c>
      <c r="K212" s="35" t="str">
        <f t="shared" si="101"/>
        <v/>
      </c>
      <c r="L212" s="35" t="str">
        <f t="shared" si="102"/>
        <v/>
      </c>
      <c r="M212" s="35" t="str">
        <f t="shared" si="102"/>
        <v/>
      </c>
      <c r="N212" s="35" t="str">
        <f t="shared" si="102"/>
        <v/>
      </c>
      <c r="O212" s="35" t="str">
        <f t="shared" si="102"/>
        <v/>
      </c>
      <c r="P212" s="35" t="str">
        <f t="shared" si="102"/>
        <v/>
      </c>
      <c r="Q212" s="35" t="str">
        <f t="shared" si="102"/>
        <v/>
      </c>
      <c r="R212" s="35" t="str">
        <f t="shared" si="102"/>
        <v/>
      </c>
      <c r="S212" s="35" t="str">
        <f t="shared" si="102"/>
        <v/>
      </c>
      <c r="T212" s="35" t="str">
        <f t="shared" si="102"/>
        <v/>
      </c>
      <c r="U212" s="35" t="str">
        <f t="shared" si="102"/>
        <v/>
      </c>
      <c r="V212" s="35" t="str">
        <f t="shared" si="103"/>
        <v/>
      </c>
      <c r="W212" s="35" t="str">
        <f t="shared" si="103"/>
        <v/>
      </c>
      <c r="X212" s="35" t="str">
        <f t="shared" si="103"/>
        <v/>
      </c>
      <c r="Y212" s="35" t="str">
        <f t="shared" si="103"/>
        <v/>
      </c>
      <c r="Z212" s="35" t="str">
        <f t="shared" si="103"/>
        <v/>
      </c>
      <c r="AA212" s="35" t="str">
        <f t="shared" si="103"/>
        <v/>
      </c>
      <c r="AB212" s="35" t="str">
        <f t="shared" si="103"/>
        <v/>
      </c>
      <c r="AC212" s="35" t="str">
        <f t="shared" si="103"/>
        <v/>
      </c>
      <c r="AD212" s="35" t="str">
        <f t="shared" si="103"/>
        <v/>
      </c>
      <c r="AE212" s="35" t="str">
        <f t="shared" si="103"/>
        <v/>
      </c>
      <c r="AF212" s="35" t="str">
        <f t="shared" si="104"/>
        <v/>
      </c>
      <c r="AG212" s="35" t="str">
        <f t="shared" si="104"/>
        <v/>
      </c>
      <c r="AH212" s="35" t="str">
        <f t="shared" si="104"/>
        <v/>
      </c>
      <c r="AI212" s="35" t="str">
        <f t="shared" si="104"/>
        <v/>
      </c>
      <c r="AJ212" s="35" t="str">
        <f t="shared" si="104"/>
        <v/>
      </c>
      <c r="AK212" s="35" t="str">
        <f t="shared" si="104"/>
        <v/>
      </c>
      <c r="AL212" s="35" t="str">
        <f t="shared" si="104"/>
        <v/>
      </c>
      <c r="AM212" s="35" t="str">
        <f t="shared" si="104"/>
        <v/>
      </c>
      <c r="AN212" s="35" t="str">
        <f t="shared" si="104"/>
        <v/>
      </c>
      <c r="AO212" s="35" t="str">
        <f t="shared" si="104"/>
        <v/>
      </c>
      <c r="AP212" s="35" t="str">
        <f t="shared" si="105"/>
        <v/>
      </c>
      <c r="AQ212" s="35" t="str">
        <f t="shared" si="105"/>
        <v/>
      </c>
      <c r="AR212" s="35" t="str">
        <f t="shared" si="105"/>
        <v/>
      </c>
      <c r="AS212" s="35" t="str">
        <f t="shared" si="105"/>
        <v>SAN AUGUSTINE</v>
      </c>
      <c r="AT212" s="35" t="str">
        <f t="shared" si="105"/>
        <v/>
      </c>
      <c r="AU212" s="35" t="str">
        <f t="shared" si="105"/>
        <v/>
      </c>
      <c r="AV212" s="35" t="str">
        <f t="shared" si="105"/>
        <v/>
      </c>
      <c r="AW212" s="35" t="str">
        <f t="shared" si="105"/>
        <v/>
      </c>
      <c r="AX212" s="35" t="str">
        <f t="shared" si="105"/>
        <v/>
      </c>
      <c r="AY212" s="35" t="str">
        <f t="shared" si="105"/>
        <v/>
      </c>
      <c r="AZ212" s="35" t="str">
        <f t="shared" si="105"/>
        <v/>
      </c>
    </row>
    <row r="213" spans="1:52" x14ac:dyDescent="0.2">
      <c r="A213" s="39">
        <v>204</v>
      </c>
      <c r="B213" s="35" t="str">
        <f t="shared" si="101"/>
        <v/>
      </c>
      <c r="C213" s="35" t="str">
        <f t="shared" si="101"/>
        <v/>
      </c>
      <c r="D213" s="35" t="str">
        <f t="shared" si="101"/>
        <v/>
      </c>
      <c r="E213" s="35" t="str">
        <f t="shared" si="101"/>
        <v/>
      </c>
      <c r="F213" s="35" t="str">
        <f t="shared" si="101"/>
        <v/>
      </c>
      <c r="G213" s="35" t="str">
        <f t="shared" si="101"/>
        <v/>
      </c>
      <c r="H213" s="35" t="str">
        <f t="shared" si="101"/>
        <v/>
      </c>
      <c r="I213" s="35" t="str">
        <f t="shared" si="101"/>
        <v/>
      </c>
      <c r="J213" s="35" t="str">
        <f t="shared" si="101"/>
        <v/>
      </c>
      <c r="K213" s="35" t="str">
        <f t="shared" si="101"/>
        <v/>
      </c>
      <c r="L213" s="35" t="str">
        <f t="shared" si="102"/>
        <v/>
      </c>
      <c r="M213" s="35" t="str">
        <f t="shared" si="102"/>
        <v/>
      </c>
      <c r="N213" s="35" t="str">
        <f t="shared" si="102"/>
        <v/>
      </c>
      <c r="O213" s="35" t="str">
        <f t="shared" si="102"/>
        <v/>
      </c>
      <c r="P213" s="35" t="str">
        <f t="shared" si="102"/>
        <v/>
      </c>
      <c r="Q213" s="35" t="str">
        <f t="shared" si="102"/>
        <v/>
      </c>
      <c r="R213" s="35" t="str">
        <f t="shared" si="102"/>
        <v/>
      </c>
      <c r="S213" s="35" t="str">
        <f t="shared" si="102"/>
        <v/>
      </c>
      <c r="T213" s="35" t="str">
        <f t="shared" si="102"/>
        <v/>
      </c>
      <c r="U213" s="35" t="str">
        <f t="shared" si="102"/>
        <v/>
      </c>
      <c r="V213" s="35" t="str">
        <f t="shared" si="103"/>
        <v/>
      </c>
      <c r="W213" s="35" t="str">
        <f t="shared" si="103"/>
        <v/>
      </c>
      <c r="X213" s="35" t="str">
        <f t="shared" si="103"/>
        <v/>
      </c>
      <c r="Y213" s="35" t="str">
        <f t="shared" si="103"/>
        <v/>
      </c>
      <c r="Z213" s="35" t="str">
        <f t="shared" si="103"/>
        <v/>
      </c>
      <c r="AA213" s="35" t="str">
        <f t="shared" si="103"/>
        <v/>
      </c>
      <c r="AB213" s="35" t="str">
        <f t="shared" si="103"/>
        <v/>
      </c>
      <c r="AC213" s="35" t="str">
        <f t="shared" si="103"/>
        <v/>
      </c>
      <c r="AD213" s="35" t="str">
        <f t="shared" si="103"/>
        <v/>
      </c>
      <c r="AE213" s="35" t="str">
        <f t="shared" si="103"/>
        <v/>
      </c>
      <c r="AF213" s="35" t="str">
        <f t="shared" si="104"/>
        <v/>
      </c>
      <c r="AG213" s="35" t="str">
        <f t="shared" si="104"/>
        <v/>
      </c>
      <c r="AH213" s="35" t="str">
        <f t="shared" si="104"/>
        <v/>
      </c>
      <c r="AI213" s="35" t="str">
        <f t="shared" si="104"/>
        <v/>
      </c>
      <c r="AJ213" s="35" t="str">
        <f t="shared" si="104"/>
        <v/>
      </c>
      <c r="AK213" s="35" t="str">
        <f t="shared" si="104"/>
        <v/>
      </c>
      <c r="AL213" s="35" t="str">
        <f t="shared" si="104"/>
        <v/>
      </c>
      <c r="AM213" s="35" t="str">
        <f t="shared" si="104"/>
        <v/>
      </c>
      <c r="AN213" s="35" t="str">
        <f t="shared" si="104"/>
        <v/>
      </c>
      <c r="AO213" s="35" t="str">
        <f t="shared" si="104"/>
        <v/>
      </c>
      <c r="AP213" s="35" t="str">
        <f t="shared" si="105"/>
        <v/>
      </c>
      <c r="AQ213" s="35" t="str">
        <f t="shared" si="105"/>
        <v/>
      </c>
      <c r="AR213" s="35" t="str">
        <f t="shared" si="105"/>
        <v/>
      </c>
      <c r="AS213" s="35" t="str">
        <f t="shared" si="105"/>
        <v>SAN JACINTO</v>
      </c>
      <c r="AT213" s="35" t="str">
        <f t="shared" si="105"/>
        <v/>
      </c>
      <c r="AU213" s="35" t="str">
        <f t="shared" si="105"/>
        <v/>
      </c>
      <c r="AV213" s="35" t="str">
        <f t="shared" si="105"/>
        <v/>
      </c>
      <c r="AW213" s="35" t="str">
        <f t="shared" si="105"/>
        <v/>
      </c>
      <c r="AX213" s="35" t="str">
        <f t="shared" si="105"/>
        <v/>
      </c>
      <c r="AY213" s="35" t="str">
        <f t="shared" si="105"/>
        <v/>
      </c>
      <c r="AZ213" s="35" t="str">
        <f t="shared" si="105"/>
        <v/>
      </c>
    </row>
    <row r="214" spans="1:52" x14ac:dyDescent="0.2">
      <c r="A214" s="39">
        <v>205</v>
      </c>
      <c r="B214" s="35" t="str">
        <f t="shared" si="101"/>
        <v/>
      </c>
      <c r="C214" s="35" t="str">
        <f t="shared" si="101"/>
        <v/>
      </c>
      <c r="D214" s="35" t="str">
        <f t="shared" si="101"/>
        <v/>
      </c>
      <c r="E214" s="35" t="str">
        <f t="shared" si="101"/>
        <v/>
      </c>
      <c r="F214" s="35" t="str">
        <f t="shared" si="101"/>
        <v/>
      </c>
      <c r="G214" s="35" t="str">
        <f t="shared" si="101"/>
        <v/>
      </c>
      <c r="H214" s="35" t="str">
        <f t="shared" si="101"/>
        <v/>
      </c>
      <c r="I214" s="35" t="str">
        <f t="shared" si="101"/>
        <v/>
      </c>
      <c r="J214" s="35" t="str">
        <f t="shared" si="101"/>
        <v/>
      </c>
      <c r="K214" s="35" t="str">
        <f t="shared" si="101"/>
        <v/>
      </c>
      <c r="L214" s="35" t="str">
        <f t="shared" si="102"/>
        <v/>
      </c>
      <c r="M214" s="35" t="str">
        <f t="shared" si="102"/>
        <v/>
      </c>
      <c r="N214" s="35" t="str">
        <f t="shared" si="102"/>
        <v/>
      </c>
      <c r="O214" s="35" t="str">
        <f t="shared" si="102"/>
        <v/>
      </c>
      <c r="P214" s="35" t="str">
        <f t="shared" si="102"/>
        <v/>
      </c>
      <c r="Q214" s="35" t="str">
        <f t="shared" si="102"/>
        <v/>
      </c>
      <c r="R214" s="35" t="str">
        <f t="shared" si="102"/>
        <v/>
      </c>
      <c r="S214" s="35" t="str">
        <f t="shared" si="102"/>
        <v/>
      </c>
      <c r="T214" s="35" t="str">
        <f t="shared" si="102"/>
        <v/>
      </c>
      <c r="U214" s="35" t="str">
        <f t="shared" si="102"/>
        <v/>
      </c>
      <c r="V214" s="35" t="str">
        <f t="shared" si="103"/>
        <v/>
      </c>
      <c r="W214" s="35" t="str">
        <f t="shared" si="103"/>
        <v/>
      </c>
      <c r="X214" s="35" t="str">
        <f t="shared" si="103"/>
        <v/>
      </c>
      <c r="Y214" s="35" t="str">
        <f t="shared" si="103"/>
        <v/>
      </c>
      <c r="Z214" s="35" t="str">
        <f t="shared" si="103"/>
        <v/>
      </c>
      <c r="AA214" s="35" t="str">
        <f t="shared" si="103"/>
        <v/>
      </c>
      <c r="AB214" s="35" t="str">
        <f t="shared" si="103"/>
        <v/>
      </c>
      <c r="AC214" s="35" t="str">
        <f t="shared" si="103"/>
        <v/>
      </c>
      <c r="AD214" s="35" t="str">
        <f t="shared" si="103"/>
        <v/>
      </c>
      <c r="AE214" s="35" t="str">
        <f t="shared" si="103"/>
        <v/>
      </c>
      <c r="AF214" s="35" t="str">
        <f t="shared" si="104"/>
        <v/>
      </c>
      <c r="AG214" s="35" t="str">
        <f t="shared" si="104"/>
        <v/>
      </c>
      <c r="AH214" s="35" t="str">
        <f t="shared" si="104"/>
        <v/>
      </c>
      <c r="AI214" s="35" t="str">
        <f t="shared" si="104"/>
        <v/>
      </c>
      <c r="AJ214" s="35" t="str">
        <f t="shared" si="104"/>
        <v/>
      </c>
      <c r="AK214" s="35" t="str">
        <f t="shared" si="104"/>
        <v/>
      </c>
      <c r="AL214" s="35" t="str">
        <f t="shared" si="104"/>
        <v/>
      </c>
      <c r="AM214" s="35" t="str">
        <f t="shared" si="104"/>
        <v/>
      </c>
      <c r="AN214" s="35" t="str">
        <f t="shared" si="104"/>
        <v/>
      </c>
      <c r="AO214" s="35" t="str">
        <f t="shared" si="104"/>
        <v/>
      </c>
      <c r="AP214" s="35" t="str">
        <f t="shared" si="105"/>
        <v/>
      </c>
      <c r="AQ214" s="35" t="str">
        <f t="shared" si="105"/>
        <v/>
      </c>
      <c r="AR214" s="35" t="str">
        <f t="shared" si="105"/>
        <v/>
      </c>
      <c r="AS214" s="35" t="str">
        <f t="shared" si="105"/>
        <v>SAN PATRICIO</v>
      </c>
      <c r="AT214" s="35" t="str">
        <f t="shared" si="105"/>
        <v/>
      </c>
      <c r="AU214" s="35" t="str">
        <f t="shared" si="105"/>
        <v/>
      </c>
      <c r="AV214" s="35" t="str">
        <f t="shared" si="105"/>
        <v/>
      </c>
      <c r="AW214" s="35" t="str">
        <f t="shared" si="105"/>
        <v/>
      </c>
      <c r="AX214" s="35" t="str">
        <f t="shared" si="105"/>
        <v/>
      </c>
      <c r="AY214" s="35" t="str">
        <f t="shared" si="105"/>
        <v/>
      </c>
      <c r="AZ214" s="35" t="str">
        <f t="shared" si="105"/>
        <v/>
      </c>
    </row>
    <row r="215" spans="1:52" x14ac:dyDescent="0.2">
      <c r="A215" s="39">
        <v>206</v>
      </c>
      <c r="B215" s="35" t="str">
        <f t="shared" si="101"/>
        <v/>
      </c>
      <c r="C215" s="35" t="str">
        <f t="shared" si="101"/>
        <v/>
      </c>
      <c r="D215" s="35" t="str">
        <f t="shared" si="101"/>
        <v/>
      </c>
      <c r="E215" s="35" t="str">
        <f t="shared" si="101"/>
        <v/>
      </c>
      <c r="F215" s="35" t="str">
        <f t="shared" si="101"/>
        <v/>
      </c>
      <c r="G215" s="35" t="str">
        <f t="shared" si="101"/>
        <v/>
      </c>
      <c r="H215" s="35" t="str">
        <f t="shared" si="101"/>
        <v/>
      </c>
      <c r="I215" s="35" t="str">
        <f t="shared" si="101"/>
        <v/>
      </c>
      <c r="J215" s="35" t="str">
        <f t="shared" si="101"/>
        <v/>
      </c>
      <c r="K215" s="35" t="str">
        <f t="shared" si="101"/>
        <v/>
      </c>
      <c r="L215" s="35" t="str">
        <f t="shared" si="102"/>
        <v/>
      </c>
      <c r="M215" s="35" t="str">
        <f t="shared" si="102"/>
        <v/>
      </c>
      <c r="N215" s="35" t="str">
        <f t="shared" si="102"/>
        <v/>
      </c>
      <c r="O215" s="35" t="str">
        <f t="shared" si="102"/>
        <v/>
      </c>
      <c r="P215" s="35" t="str">
        <f t="shared" si="102"/>
        <v/>
      </c>
      <c r="Q215" s="35" t="str">
        <f t="shared" si="102"/>
        <v/>
      </c>
      <c r="R215" s="35" t="str">
        <f t="shared" si="102"/>
        <v/>
      </c>
      <c r="S215" s="35" t="str">
        <f t="shared" si="102"/>
        <v/>
      </c>
      <c r="T215" s="35" t="str">
        <f t="shared" si="102"/>
        <v/>
      </c>
      <c r="U215" s="35" t="str">
        <f t="shared" si="102"/>
        <v/>
      </c>
      <c r="V215" s="35" t="str">
        <f t="shared" si="103"/>
        <v/>
      </c>
      <c r="W215" s="35" t="str">
        <f t="shared" si="103"/>
        <v/>
      </c>
      <c r="X215" s="35" t="str">
        <f t="shared" si="103"/>
        <v/>
      </c>
      <c r="Y215" s="35" t="str">
        <f t="shared" si="103"/>
        <v/>
      </c>
      <c r="Z215" s="35" t="str">
        <f t="shared" si="103"/>
        <v/>
      </c>
      <c r="AA215" s="35" t="str">
        <f t="shared" si="103"/>
        <v/>
      </c>
      <c r="AB215" s="35" t="str">
        <f t="shared" si="103"/>
        <v/>
      </c>
      <c r="AC215" s="35" t="str">
        <f t="shared" si="103"/>
        <v/>
      </c>
      <c r="AD215" s="35" t="str">
        <f t="shared" si="103"/>
        <v/>
      </c>
      <c r="AE215" s="35" t="str">
        <f t="shared" si="103"/>
        <v/>
      </c>
      <c r="AF215" s="35" t="str">
        <f t="shared" si="104"/>
        <v/>
      </c>
      <c r="AG215" s="35" t="str">
        <f t="shared" si="104"/>
        <v/>
      </c>
      <c r="AH215" s="35" t="str">
        <f t="shared" si="104"/>
        <v/>
      </c>
      <c r="AI215" s="35" t="str">
        <f t="shared" si="104"/>
        <v/>
      </c>
      <c r="AJ215" s="35" t="str">
        <f t="shared" si="104"/>
        <v/>
      </c>
      <c r="AK215" s="35" t="str">
        <f t="shared" si="104"/>
        <v/>
      </c>
      <c r="AL215" s="35" t="str">
        <f t="shared" si="104"/>
        <v/>
      </c>
      <c r="AM215" s="35" t="str">
        <f t="shared" si="104"/>
        <v/>
      </c>
      <c r="AN215" s="35" t="str">
        <f t="shared" si="104"/>
        <v/>
      </c>
      <c r="AO215" s="35" t="str">
        <f t="shared" si="104"/>
        <v/>
      </c>
      <c r="AP215" s="35" t="str">
        <f t="shared" si="105"/>
        <v/>
      </c>
      <c r="AQ215" s="35" t="str">
        <f t="shared" si="105"/>
        <v/>
      </c>
      <c r="AR215" s="35" t="str">
        <f t="shared" si="105"/>
        <v/>
      </c>
      <c r="AS215" s="35" t="str">
        <f t="shared" si="105"/>
        <v>SAN SABA</v>
      </c>
      <c r="AT215" s="35" t="str">
        <f t="shared" si="105"/>
        <v/>
      </c>
      <c r="AU215" s="35" t="str">
        <f t="shared" si="105"/>
        <v/>
      </c>
      <c r="AV215" s="35" t="str">
        <f t="shared" si="105"/>
        <v/>
      </c>
      <c r="AW215" s="35" t="str">
        <f t="shared" si="105"/>
        <v/>
      </c>
      <c r="AX215" s="35" t="str">
        <f t="shared" si="105"/>
        <v/>
      </c>
      <c r="AY215" s="35" t="str">
        <f t="shared" si="105"/>
        <v/>
      </c>
      <c r="AZ215" s="35" t="str">
        <f t="shared" si="105"/>
        <v/>
      </c>
    </row>
    <row r="216" spans="1:52" x14ac:dyDescent="0.2">
      <c r="A216" s="39">
        <v>207</v>
      </c>
      <c r="B216" s="35" t="str">
        <f t="shared" si="101"/>
        <v/>
      </c>
      <c r="C216" s="35" t="str">
        <f t="shared" si="101"/>
        <v/>
      </c>
      <c r="D216" s="35" t="str">
        <f t="shared" si="101"/>
        <v/>
      </c>
      <c r="E216" s="35" t="str">
        <f t="shared" si="101"/>
        <v/>
      </c>
      <c r="F216" s="35" t="str">
        <f t="shared" si="101"/>
        <v/>
      </c>
      <c r="G216" s="35" t="str">
        <f t="shared" si="101"/>
        <v/>
      </c>
      <c r="H216" s="35" t="str">
        <f t="shared" si="101"/>
        <v/>
      </c>
      <c r="I216" s="35" t="str">
        <f t="shared" si="101"/>
        <v/>
      </c>
      <c r="J216" s="35" t="str">
        <f t="shared" si="101"/>
        <v/>
      </c>
      <c r="K216" s="35" t="str">
        <f t="shared" si="101"/>
        <v/>
      </c>
      <c r="L216" s="35" t="str">
        <f t="shared" si="102"/>
        <v/>
      </c>
      <c r="M216" s="35" t="str">
        <f t="shared" si="102"/>
        <v/>
      </c>
      <c r="N216" s="35" t="str">
        <f t="shared" si="102"/>
        <v/>
      </c>
      <c r="O216" s="35" t="str">
        <f t="shared" si="102"/>
        <v/>
      </c>
      <c r="P216" s="35" t="str">
        <f t="shared" si="102"/>
        <v/>
      </c>
      <c r="Q216" s="35" t="str">
        <f t="shared" si="102"/>
        <v/>
      </c>
      <c r="R216" s="35" t="str">
        <f t="shared" si="102"/>
        <v/>
      </c>
      <c r="S216" s="35" t="str">
        <f t="shared" si="102"/>
        <v/>
      </c>
      <c r="T216" s="35" t="str">
        <f t="shared" si="102"/>
        <v/>
      </c>
      <c r="U216" s="35" t="str">
        <f t="shared" si="102"/>
        <v/>
      </c>
      <c r="V216" s="35" t="str">
        <f t="shared" si="103"/>
        <v/>
      </c>
      <c r="W216" s="35" t="str">
        <f t="shared" si="103"/>
        <v/>
      </c>
      <c r="X216" s="35" t="str">
        <f t="shared" si="103"/>
        <v/>
      </c>
      <c r="Y216" s="35" t="str">
        <f t="shared" si="103"/>
        <v/>
      </c>
      <c r="Z216" s="35" t="str">
        <f t="shared" si="103"/>
        <v/>
      </c>
      <c r="AA216" s="35" t="str">
        <f t="shared" si="103"/>
        <v/>
      </c>
      <c r="AB216" s="35" t="str">
        <f t="shared" si="103"/>
        <v/>
      </c>
      <c r="AC216" s="35" t="str">
        <f t="shared" si="103"/>
        <v/>
      </c>
      <c r="AD216" s="35" t="str">
        <f t="shared" si="103"/>
        <v/>
      </c>
      <c r="AE216" s="35" t="str">
        <f t="shared" si="103"/>
        <v/>
      </c>
      <c r="AF216" s="35" t="str">
        <f t="shared" si="104"/>
        <v/>
      </c>
      <c r="AG216" s="35" t="str">
        <f t="shared" si="104"/>
        <v/>
      </c>
      <c r="AH216" s="35" t="str">
        <f t="shared" si="104"/>
        <v/>
      </c>
      <c r="AI216" s="35" t="str">
        <f t="shared" si="104"/>
        <v/>
      </c>
      <c r="AJ216" s="35" t="str">
        <f t="shared" si="104"/>
        <v/>
      </c>
      <c r="AK216" s="35" t="str">
        <f t="shared" si="104"/>
        <v/>
      </c>
      <c r="AL216" s="35" t="str">
        <f t="shared" si="104"/>
        <v/>
      </c>
      <c r="AM216" s="35" t="str">
        <f t="shared" si="104"/>
        <v/>
      </c>
      <c r="AN216" s="35" t="str">
        <f t="shared" si="104"/>
        <v/>
      </c>
      <c r="AO216" s="35" t="str">
        <f t="shared" si="104"/>
        <v/>
      </c>
      <c r="AP216" s="35" t="str">
        <f t="shared" si="105"/>
        <v/>
      </c>
      <c r="AQ216" s="35" t="str">
        <f t="shared" si="105"/>
        <v/>
      </c>
      <c r="AR216" s="35" t="str">
        <f t="shared" si="105"/>
        <v/>
      </c>
      <c r="AS216" s="35" t="str">
        <f t="shared" si="105"/>
        <v>SCHLEICHER</v>
      </c>
      <c r="AT216" s="35" t="str">
        <f t="shared" si="105"/>
        <v/>
      </c>
      <c r="AU216" s="35" t="str">
        <f t="shared" si="105"/>
        <v/>
      </c>
      <c r="AV216" s="35" t="str">
        <f t="shared" si="105"/>
        <v/>
      </c>
      <c r="AW216" s="35" t="str">
        <f t="shared" si="105"/>
        <v/>
      </c>
      <c r="AX216" s="35" t="str">
        <f t="shared" si="105"/>
        <v/>
      </c>
      <c r="AY216" s="35" t="str">
        <f t="shared" si="105"/>
        <v/>
      </c>
      <c r="AZ216" s="35" t="str">
        <f t="shared" si="105"/>
        <v/>
      </c>
    </row>
    <row r="217" spans="1:52" x14ac:dyDescent="0.2">
      <c r="A217" s="39">
        <v>208</v>
      </c>
      <c r="B217" s="35" t="str">
        <f t="shared" si="101"/>
        <v/>
      </c>
      <c r="C217" s="35" t="str">
        <f t="shared" si="101"/>
        <v/>
      </c>
      <c r="D217" s="35" t="str">
        <f t="shared" si="101"/>
        <v/>
      </c>
      <c r="E217" s="35" t="str">
        <f t="shared" si="101"/>
        <v/>
      </c>
      <c r="F217" s="35" t="str">
        <f t="shared" si="101"/>
        <v/>
      </c>
      <c r="G217" s="35" t="str">
        <f t="shared" si="101"/>
        <v/>
      </c>
      <c r="H217" s="35" t="str">
        <f t="shared" si="101"/>
        <v/>
      </c>
      <c r="I217" s="35" t="str">
        <f t="shared" si="101"/>
        <v/>
      </c>
      <c r="J217" s="35" t="str">
        <f t="shared" si="101"/>
        <v/>
      </c>
      <c r="K217" s="35" t="str">
        <f t="shared" si="101"/>
        <v/>
      </c>
      <c r="L217" s="35" t="str">
        <f t="shared" si="102"/>
        <v/>
      </c>
      <c r="M217" s="35" t="str">
        <f t="shared" si="102"/>
        <v/>
      </c>
      <c r="N217" s="35" t="str">
        <f t="shared" si="102"/>
        <v/>
      </c>
      <c r="O217" s="35" t="str">
        <f t="shared" si="102"/>
        <v/>
      </c>
      <c r="P217" s="35" t="str">
        <f t="shared" si="102"/>
        <v/>
      </c>
      <c r="Q217" s="35" t="str">
        <f t="shared" si="102"/>
        <v/>
      </c>
      <c r="R217" s="35" t="str">
        <f t="shared" si="102"/>
        <v/>
      </c>
      <c r="S217" s="35" t="str">
        <f t="shared" si="102"/>
        <v/>
      </c>
      <c r="T217" s="35" t="str">
        <f t="shared" si="102"/>
        <v/>
      </c>
      <c r="U217" s="35" t="str">
        <f t="shared" si="102"/>
        <v/>
      </c>
      <c r="V217" s="35" t="str">
        <f t="shared" si="103"/>
        <v/>
      </c>
      <c r="W217" s="35" t="str">
        <f t="shared" si="103"/>
        <v/>
      </c>
      <c r="X217" s="35" t="str">
        <f t="shared" si="103"/>
        <v/>
      </c>
      <c r="Y217" s="35" t="str">
        <f t="shared" si="103"/>
        <v/>
      </c>
      <c r="Z217" s="35" t="str">
        <f t="shared" si="103"/>
        <v/>
      </c>
      <c r="AA217" s="35" t="str">
        <f t="shared" si="103"/>
        <v/>
      </c>
      <c r="AB217" s="35" t="str">
        <f t="shared" si="103"/>
        <v/>
      </c>
      <c r="AC217" s="35" t="str">
        <f t="shared" si="103"/>
        <v/>
      </c>
      <c r="AD217" s="35" t="str">
        <f t="shared" si="103"/>
        <v/>
      </c>
      <c r="AE217" s="35" t="str">
        <f t="shared" si="103"/>
        <v/>
      </c>
      <c r="AF217" s="35" t="str">
        <f t="shared" si="104"/>
        <v/>
      </c>
      <c r="AG217" s="35" t="str">
        <f t="shared" si="104"/>
        <v/>
      </c>
      <c r="AH217" s="35" t="str">
        <f t="shared" si="104"/>
        <v/>
      </c>
      <c r="AI217" s="35" t="str">
        <f t="shared" si="104"/>
        <v/>
      </c>
      <c r="AJ217" s="35" t="str">
        <f t="shared" si="104"/>
        <v/>
      </c>
      <c r="AK217" s="35" t="str">
        <f t="shared" si="104"/>
        <v/>
      </c>
      <c r="AL217" s="35" t="str">
        <f t="shared" si="104"/>
        <v/>
      </c>
      <c r="AM217" s="35" t="str">
        <f t="shared" si="104"/>
        <v/>
      </c>
      <c r="AN217" s="35" t="str">
        <f t="shared" si="104"/>
        <v/>
      </c>
      <c r="AO217" s="35" t="str">
        <f t="shared" si="104"/>
        <v/>
      </c>
      <c r="AP217" s="35" t="str">
        <f t="shared" si="105"/>
        <v/>
      </c>
      <c r="AQ217" s="35" t="str">
        <f t="shared" si="105"/>
        <v/>
      </c>
      <c r="AR217" s="35" t="str">
        <f t="shared" si="105"/>
        <v/>
      </c>
      <c r="AS217" s="35" t="str">
        <f t="shared" si="105"/>
        <v>SCURRY</v>
      </c>
      <c r="AT217" s="35" t="str">
        <f t="shared" si="105"/>
        <v/>
      </c>
      <c r="AU217" s="35" t="str">
        <f t="shared" si="105"/>
        <v/>
      </c>
      <c r="AV217" s="35" t="str">
        <f t="shared" si="105"/>
        <v/>
      </c>
      <c r="AW217" s="35" t="str">
        <f t="shared" si="105"/>
        <v/>
      </c>
      <c r="AX217" s="35" t="str">
        <f t="shared" si="105"/>
        <v/>
      </c>
      <c r="AY217" s="35" t="str">
        <f t="shared" si="105"/>
        <v/>
      </c>
      <c r="AZ217" s="35" t="str">
        <f t="shared" si="105"/>
        <v/>
      </c>
    </row>
    <row r="218" spans="1:52" x14ac:dyDescent="0.2">
      <c r="A218" s="39">
        <v>209</v>
      </c>
      <c r="B218" s="35" t="str">
        <f t="shared" si="101"/>
        <v/>
      </c>
      <c r="C218" s="35" t="str">
        <f t="shared" si="101"/>
        <v/>
      </c>
      <c r="D218" s="35" t="str">
        <f t="shared" si="101"/>
        <v/>
      </c>
      <c r="E218" s="35" t="str">
        <f t="shared" si="101"/>
        <v/>
      </c>
      <c r="F218" s="35" t="str">
        <f t="shared" si="101"/>
        <v/>
      </c>
      <c r="G218" s="35" t="str">
        <f t="shared" si="101"/>
        <v/>
      </c>
      <c r="H218" s="35" t="str">
        <f t="shared" si="101"/>
        <v/>
      </c>
      <c r="I218" s="35" t="str">
        <f t="shared" si="101"/>
        <v/>
      </c>
      <c r="J218" s="35" t="str">
        <f t="shared" si="101"/>
        <v/>
      </c>
      <c r="K218" s="35" t="str">
        <f t="shared" si="101"/>
        <v/>
      </c>
      <c r="L218" s="35" t="str">
        <f t="shared" si="102"/>
        <v/>
      </c>
      <c r="M218" s="35" t="str">
        <f t="shared" si="102"/>
        <v/>
      </c>
      <c r="N218" s="35" t="str">
        <f t="shared" si="102"/>
        <v/>
      </c>
      <c r="O218" s="35" t="str">
        <f t="shared" si="102"/>
        <v/>
      </c>
      <c r="P218" s="35" t="str">
        <f t="shared" si="102"/>
        <v/>
      </c>
      <c r="Q218" s="35" t="str">
        <f t="shared" si="102"/>
        <v/>
      </c>
      <c r="R218" s="35" t="str">
        <f t="shared" si="102"/>
        <v/>
      </c>
      <c r="S218" s="35" t="str">
        <f t="shared" si="102"/>
        <v/>
      </c>
      <c r="T218" s="35" t="str">
        <f t="shared" si="102"/>
        <v/>
      </c>
      <c r="U218" s="35" t="str">
        <f t="shared" si="102"/>
        <v/>
      </c>
      <c r="V218" s="35" t="str">
        <f t="shared" si="103"/>
        <v/>
      </c>
      <c r="W218" s="35" t="str">
        <f t="shared" si="103"/>
        <v/>
      </c>
      <c r="X218" s="35" t="str">
        <f t="shared" si="103"/>
        <v/>
      </c>
      <c r="Y218" s="35" t="str">
        <f t="shared" si="103"/>
        <v/>
      </c>
      <c r="Z218" s="35" t="str">
        <f t="shared" si="103"/>
        <v/>
      </c>
      <c r="AA218" s="35" t="str">
        <f t="shared" si="103"/>
        <v/>
      </c>
      <c r="AB218" s="35" t="str">
        <f t="shared" si="103"/>
        <v/>
      </c>
      <c r="AC218" s="35" t="str">
        <f t="shared" si="103"/>
        <v/>
      </c>
      <c r="AD218" s="35" t="str">
        <f t="shared" si="103"/>
        <v/>
      </c>
      <c r="AE218" s="35" t="str">
        <f t="shared" si="103"/>
        <v/>
      </c>
      <c r="AF218" s="35" t="str">
        <f t="shared" si="104"/>
        <v/>
      </c>
      <c r="AG218" s="35" t="str">
        <f t="shared" si="104"/>
        <v/>
      </c>
      <c r="AH218" s="35" t="str">
        <f t="shared" si="104"/>
        <v/>
      </c>
      <c r="AI218" s="35" t="str">
        <f t="shared" si="104"/>
        <v/>
      </c>
      <c r="AJ218" s="35" t="str">
        <f t="shared" si="104"/>
        <v/>
      </c>
      <c r="AK218" s="35" t="str">
        <f t="shared" si="104"/>
        <v/>
      </c>
      <c r="AL218" s="35" t="str">
        <f t="shared" si="104"/>
        <v/>
      </c>
      <c r="AM218" s="35" t="str">
        <f t="shared" si="104"/>
        <v/>
      </c>
      <c r="AN218" s="35" t="str">
        <f t="shared" si="104"/>
        <v/>
      </c>
      <c r="AO218" s="35" t="str">
        <f t="shared" si="104"/>
        <v/>
      </c>
      <c r="AP218" s="35" t="str">
        <f t="shared" si="105"/>
        <v/>
      </c>
      <c r="AQ218" s="35" t="str">
        <f t="shared" si="105"/>
        <v/>
      </c>
      <c r="AR218" s="35" t="str">
        <f t="shared" si="105"/>
        <v/>
      </c>
      <c r="AS218" s="35" t="str">
        <f t="shared" si="105"/>
        <v>SHACKELFORD</v>
      </c>
      <c r="AT218" s="35" t="str">
        <f t="shared" si="105"/>
        <v/>
      </c>
      <c r="AU218" s="35" t="str">
        <f t="shared" si="105"/>
        <v/>
      </c>
      <c r="AV218" s="35" t="str">
        <f t="shared" si="105"/>
        <v/>
      </c>
      <c r="AW218" s="35" t="str">
        <f t="shared" si="105"/>
        <v/>
      </c>
      <c r="AX218" s="35" t="str">
        <f t="shared" si="105"/>
        <v/>
      </c>
      <c r="AY218" s="35" t="str">
        <f t="shared" si="105"/>
        <v/>
      </c>
      <c r="AZ218" s="35" t="str">
        <f t="shared" si="105"/>
        <v/>
      </c>
    </row>
    <row r="219" spans="1:52" x14ac:dyDescent="0.2">
      <c r="A219" s="39">
        <v>210</v>
      </c>
      <c r="B219" s="35" t="str">
        <f t="shared" si="101"/>
        <v/>
      </c>
      <c r="C219" s="35" t="str">
        <f t="shared" si="101"/>
        <v/>
      </c>
      <c r="D219" s="35" t="str">
        <f t="shared" si="101"/>
        <v/>
      </c>
      <c r="E219" s="35" t="str">
        <f t="shared" si="101"/>
        <v/>
      </c>
      <c r="F219" s="35" t="str">
        <f t="shared" si="101"/>
        <v/>
      </c>
      <c r="G219" s="35" t="str">
        <f t="shared" si="101"/>
        <v/>
      </c>
      <c r="H219" s="35" t="str">
        <f t="shared" si="101"/>
        <v/>
      </c>
      <c r="I219" s="35" t="str">
        <f t="shared" si="101"/>
        <v/>
      </c>
      <c r="J219" s="35" t="str">
        <f t="shared" si="101"/>
        <v/>
      </c>
      <c r="K219" s="35" t="str">
        <f t="shared" si="101"/>
        <v/>
      </c>
      <c r="L219" s="35" t="str">
        <f t="shared" si="102"/>
        <v/>
      </c>
      <c r="M219" s="35" t="str">
        <f t="shared" si="102"/>
        <v/>
      </c>
      <c r="N219" s="35" t="str">
        <f t="shared" si="102"/>
        <v/>
      </c>
      <c r="O219" s="35" t="str">
        <f t="shared" si="102"/>
        <v/>
      </c>
      <c r="P219" s="35" t="str">
        <f t="shared" si="102"/>
        <v/>
      </c>
      <c r="Q219" s="35" t="str">
        <f t="shared" si="102"/>
        <v/>
      </c>
      <c r="R219" s="35" t="str">
        <f t="shared" si="102"/>
        <v/>
      </c>
      <c r="S219" s="35" t="str">
        <f t="shared" si="102"/>
        <v/>
      </c>
      <c r="T219" s="35" t="str">
        <f t="shared" si="102"/>
        <v/>
      </c>
      <c r="U219" s="35" t="str">
        <f t="shared" si="102"/>
        <v/>
      </c>
      <c r="V219" s="35" t="str">
        <f t="shared" si="103"/>
        <v/>
      </c>
      <c r="W219" s="35" t="str">
        <f t="shared" si="103"/>
        <v/>
      </c>
      <c r="X219" s="35" t="str">
        <f t="shared" si="103"/>
        <v/>
      </c>
      <c r="Y219" s="35" t="str">
        <f t="shared" si="103"/>
        <v/>
      </c>
      <c r="Z219" s="35" t="str">
        <f t="shared" si="103"/>
        <v/>
      </c>
      <c r="AA219" s="35" t="str">
        <f t="shared" si="103"/>
        <v/>
      </c>
      <c r="AB219" s="35" t="str">
        <f t="shared" si="103"/>
        <v/>
      </c>
      <c r="AC219" s="35" t="str">
        <f t="shared" si="103"/>
        <v/>
      </c>
      <c r="AD219" s="35" t="str">
        <f t="shared" si="103"/>
        <v/>
      </c>
      <c r="AE219" s="35" t="str">
        <f t="shared" si="103"/>
        <v/>
      </c>
      <c r="AF219" s="35" t="str">
        <f t="shared" si="104"/>
        <v/>
      </c>
      <c r="AG219" s="35" t="str">
        <f t="shared" si="104"/>
        <v/>
      </c>
      <c r="AH219" s="35" t="str">
        <f t="shared" si="104"/>
        <v/>
      </c>
      <c r="AI219" s="35" t="str">
        <f t="shared" si="104"/>
        <v/>
      </c>
      <c r="AJ219" s="35" t="str">
        <f t="shared" si="104"/>
        <v/>
      </c>
      <c r="AK219" s="35" t="str">
        <f t="shared" si="104"/>
        <v/>
      </c>
      <c r="AL219" s="35" t="str">
        <f t="shared" si="104"/>
        <v/>
      </c>
      <c r="AM219" s="35" t="str">
        <f t="shared" si="104"/>
        <v/>
      </c>
      <c r="AN219" s="35" t="str">
        <f t="shared" si="104"/>
        <v/>
      </c>
      <c r="AO219" s="35" t="str">
        <f t="shared" si="104"/>
        <v/>
      </c>
      <c r="AP219" s="35" t="str">
        <f t="shared" si="105"/>
        <v/>
      </c>
      <c r="AQ219" s="35" t="str">
        <f t="shared" si="105"/>
        <v/>
      </c>
      <c r="AR219" s="35" t="str">
        <f t="shared" si="105"/>
        <v/>
      </c>
      <c r="AS219" s="35" t="str">
        <f t="shared" si="105"/>
        <v>SHELBY</v>
      </c>
      <c r="AT219" s="35" t="str">
        <f t="shared" si="105"/>
        <v/>
      </c>
      <c r="AU219" s="35" t="str">
        <f t="shared" si="105"/>
        <v/>
      </c>
      <c r="AV219" s="35" t="str">
        <f t="shared" si="105"/>
        <v/>
      </c>
      <c r="AW219" s="35" t="str">
        <f t="shared" si="105"/>
        <v/>
      </c>
      <c r="AX219" s="35" t="str">
        <f t="shared" si="105"/>
        <v/>
      </c>
      <c r="AY219" s="35" t="str">
        <f t="shared" si="105"/>
        <v/>
      </c>
      <c r="AZ219" s="35" t="str">
        <f t="shared" si="105"/>
        <v/>
      </c>
    </row>
    <row r="220" spans="1:52" x14ac:dyDescent="0.2">
      <c r="A220" s="39">
        <v>211</v>
      </c>
      <c r="B220" s="35" t="str">
        <f t="shared" ref="B220:K229" si="106">IFERROR(VLOOKUP($B$3&amp;"_"&amp;B$8&amp;$A220,LookUpTable_CountyName_AllYears,3,FALSE),"")</f>
        <v/>
      </c>
      <c r="C220" s="35" t="str">
        <f t="shared" si="106"/>
        <v/>
      </c>
      <c r="D220" s="35" t="str">
        <f t="shared" si="106"/>
        <v/>
      </c>
      <c r="E220" s="35" t="str">
        <f t="shared" si="106"/>
        <v/>
      </c>
      <c r="F220" s="35" t="str">
        <f t="shared" si="106"/>
        <v/>
      </c>
      <c r="G220" s="35" t="str">
        <f t="shared" si="106"/>
        <v/>
      </c>
      <c r="H220" s="35" t="str">
        <f t="shared" si="106"/>
        <v/>
      </c>
      <c r="I220" s="35" t="str">
        <f t="shared" si="106"/>
        <v/>
      </c>
      <c r="J220" s="35" t="str">
        <f t="shared" si="106"/>
        <v/>
      </c>
      <c r="K220" s="35" t="str">
        <f t="shared" si="106"/>
        <v/>
      </c>
      <c r="L220" s="35" t="str">
        <f t="shared" ref="L220:U229" si="107">IFERROR(VLOOKUP($B$3&amp;"_"&amp;L$8&amp;$A220,LookUpTable_CountyName_AllYears,3,FALSE),"")</f>
        <v/>
      </c>
      <c r="M220" s="35" t="str">
        <f t="shared" si="107"/>
        <v/>
      </c>
      <c r="N220" s="35" t="str">
        <f t="shared" si="107"/>
        <v/>
      </c>
      <c r="O220" s="35" t="str">
        <f t="shared" si="107"/>
        <v/>
      </c>
      <c r="P220" s="35" t="str">
        <f t="shared" si="107"/>
        <v/>
      </c>
      <c r="Q220" s="35" t="str">
        <f t="shared" si="107"/>
        <v/>
      </c>
      <c r="R220" s="35" t="str">
        <f t="shared" si="107"/>
        <v/>
      </c>
      <c r="S220" s="35" t="str">
        <f t="shared" si="107"/>
        <v/>
      </c>
      <c r="T220" s="35" t="str">
        <f t="shared" si="107"/>
        <v/>
      </c>
      <c r="U220" s="35" t="str">
        <f t="shared" si="107"/>
        <v/>
      </c>
      <c r="V220" s="35" t="str">
        <f t="shared" ref="V220:AE229" si="108">IFERROR(VLOOKUP($B$3&amp;"_"&amp;V$8&amp;$A220,LookUpTable_CountyName_AllYears,3,FALSE),"")</f>
        <v/>
      </c>
      <c r="W220" s="35" t="str">
        <f t="shared" si="108"/>
        <v/>
      </c>
      <c r="X220" s="35" t="str">
        <f t="shared" si="108"/>
        <v/>
      </c>
      <c r="Y220" s="35" t="str">
        <f t="shared" si="108"/>
        <v/>
      </c>
      <c r="Z220" s="35" t="str">
        <f t="shared" si="108"/>
        <v/>
      </c>
      <c r="AA220" s="35" t="str">
        <f t="shared" si="108"/>
        <v/>
      </c>
      <c r="AB220" s="35" t="str">
        <f t="shared" si="108"/>
        <v/>
      </c>
      <c r="AC220" s="35" t="str">
        <f t="shared" si="108"/>
        <v/>
      </c>
      <c r="AD220" s="35" t="str">
        <f t="shared" si="108"/>
        <v/>
      </c>
      <c r="AE220" s="35" t="str">
        <f t="shared" si="108"/>
        <v/>
      </c>
      <c r="AF220" s="35" t="str">
        <f t="shared" ref="AF220:AO229" si="109">IFERROR(VLOOKUP($B$3&amp;"_"&amp;AF$8&amp;$A220,LookUpTable_CountyName_AllYears,3,FALSE),"")</f>
        <v/>
      </c>
      <c r="AG220" s="35" t="str">
        <f t="shared" si="109"/>
        <v/>
      </c>
      <c r="AH220" s="35" t="str">
        <f t="shared" si="109"/>
        <v/>
      </c>
      <c r="AI220" s="35" t="str">
        <f t="shared" si="109"/>
        <v/>
      </c>
      <c r="AJ220" s="35" t="str">
        <f t="shared" si="109"/>
        <v/>
      </c>
      <c r="AK220" s="35" t="str">
        <f t="shared" si="109"/>
        <v/>
      </c>
      <c r="AL220" s="35" t="str">
        <f t="shared" si="109"/>
        <v/>
      </c>
      <c r="AM220" s="35" t="str">
        <f t="shared" si="109"/>
        <v/>
      </c>
      <c r="AN220" s="35" t="str">
        <f t="shared" si="109"/>
        <v/>
      </c>
      <c r="AO220" s="35" t="str">
        <f t="shared" si="109"/>
        <v/>
      </c>
      <c r="AP220" s="35" t="str">
        <f t="shared" ref="AP220:AZ229" si="110">IFERROR(VLOOKUP($B$3&amp;"_"&amp;AP$8&amp;$A220,LookUpTable_CountyName_AllYears,3,FALSE),"")</f>
        <v/>
      </c>
      <c r="AQ220" s="35" t="str">
        <f t="shared" si="110"/>
        <v/>
      </c>
      <c r="AR220" s="35" t="str">
        <f t="shared" si="110"/>
        <v/>
      </c>
      <c r="AS220" s="35" t="str">
        <f t="shared" si="110"/>
        <v>SHERMAN</v>
      </c>
      <c r="AT220" s="35" t="str">
        <f t="shared" si="110"/>
        <v/>
      </c>
      <c r="AU220" s="35" t="str">
        <f t="shared" si="110"/>
        <v/>
      </c>
      <c r="AV220" s="35" t="str">
        <f t="shared" si="110"/>
        <v/>
      </c>
      <c r="AW220" s="35" t="str">
        <f t="shared" si="110"/>
        <v/>
      </c>
      <c r="AX220" s="35" t="str">
        <f t="shared" si="110"/>
        <v/>
      </c>
      <c r="AY220" s="35" t="str">
        <f t="shared" si="110"/>
        <v/>
      </c>
      <c r="AZ220" s="35" t="str">
        <f t="shared" si="110"/>
        <v/>
      </c>
    </row>
    <row r="221" spans="1:52" x14ac:dyDescent="0.2">
      <c r="A221" s="39">
        <v>212</v>
      </c>
      <c r="B221" s="35" t="str">
        <f t="shared" si="106"/>
        <v/>
      </c>
      <c r="C221" s="35" t="str">
        <f t="shared" si="106"/>
        <v/>
      </c>
      <c r="D221" s="35" t="str">
        <f t="shared" si="106"/>
        <v/>
      </c>
      <c r="E221" s="35" t="str">
        <f t="shared" si="106"/>
        <v/>
      </c>
      <c r="F221" s="35" t="str">
        <f t="shared" si="106"/>
        <v/>
      </c>
      <c r="G221" s="35" t="str">
        <f t="shared" si="106"/>
        <v/>
      </c>
      <c r="H221" s="35" t="str">
        <f t="shared" si="106"/>
        <v/>
      </c>
      <c r="I221" s="35" t="str">
        <f t="shared" si="106"/>
        <v/>
      </c>
      <c r="J221" s="35" t="str">
        <f t="shared" si="106"/>
        <v/>
      </c>
      <c r="K221" s="35" t="str">
        <f t="shared" si="106"/>
        <v/>
      </c>
      <c r="L221" s="35" t="str">
        <f t="shared" si="107"/>
        <v/>
      </c>
      <c r="M221" s="35" t="str">
        <f t="shared" si="107"/>
        <v/>
      </c>
      <c r="N221" s="35" t="str">
        <f t="shared" si="107"/>
        <v/>
      </c>
      <c r="O221" s="35" t="str">
        <f t="shared" si="107"/>
        <v/>
      </c>
      <c r="P221" s="35" t="str">
        <f t="shared" si="107"/>
        <v/>
      </c>
      <c r="Q221" s="35" t="str">
        <f t="shared" si="107"/>
        <v/>
      </c>
      <c r="R221" s="35" t="str">
        <f t="shared" si="107"/>
        <v/>
      </c>
      <c r="S221" s="35" t="str">
        <f t="shared" si="107"/>
        <v/>
      </c>
      <c r="T221" s="35" t="str">
        <f t="shared" si="107"/>
        <v/>
      </c>
      <c r="U221" s="35" t="str">
        <f t="shared" si="107"/>
        <v/>
      </c>
      <c r="V221" s="35" t="str">
        <f t="shared" si="108"/>
        <v/>
      </c>
      <c r="W221" s="35" t="str">
        <f t="shared" si="108"/>
        <v/>
      </c>
      <c r="X221" s="35" t="str">
        <f t="shared" si="108"/>
        <v/>
      </c>
      <c r="Y221" s="35" t="str">
        <f t="shared" si="108"/>
        <v/>
      </c>
      <c r="Z221" s="35" t="str">
        <f t="shared" si="108"/>
        <v/>
      </c>
      <c r="AA221" s="35" t="str">
        <f t="shared" si="108"/>
        <v/>
      </c>
      <c r="AB221" s="35" t="str">
        <f t="shared" si="108"/>
        <v/>
      </c>
      <c r="AC221" s="35" t="str">
        <f t="shared" si="108"/>
        <v/>
      </c>
      <c r="AD221" s="35" t="str">
        <f t="shared" si="108"/>
        <v/>
      </c>
      <c r="AE221" s="35" t="str">
        <f t="shared" si="108"/>
        <v/>
      </c>
      <c r="AF221" s="35" t="str">
        <f t="shared" si="109"/>
        <v/>
      </c>
      <c r="AG221" s="35" t="str">
        <f t="shared" si="109"/>
        <v/>
      </c>
      <c r="AH221" s="35" t="str">
        <f t="shared" si="109"/>
        <v/>
      </c>
      <c r="AI221" s="35" t="str">
        <f t="shared" si="109"/>
        <v/>
      </c>
      <c r="AJ221" s="35" t="str">
        <f t="shared" si="109"/>
        <v/>
      </c>
      <c r="AK221" s="35" t="str">
        <f t="shared" si="109"/>
        <v/>
      </c>
      <c r="AL221" s="35" t="str">
        <f t="shared" si="109"/>
        <v/>
      </c>
      <c r="AM221" s="35" t="str">
        <f t="shared" si="109"/>
        <v/>
      </c>
      <c r="AN221" s="35" t="str">
        <f t="shared" si="109"/>
        <v/>
      </c>
      <c r="AO221" s="35" t="str">
        <f t="shared" si="109"/>
        <v/>
      </c>
      <c r="AP221" s="35" t="str">
        <f t="shared" si="110"/>
        <v/>
      </c>
      <c r="AQ221" s="35" t="str">
        <f t="shared" si="110"/>
        <v/>
      </c>
      <c r="AR221" s="35" t="str">
        <f t="shared" si="110"/>
        <v/>
      </c>
      <c r="AS221" s="35" t="str">
        <f t="shared" si="110"/>
        <v>SMITH</v>
      </c>
      <c r="AT221" s="35" t="str">
        <f t="shared" si="110"/>
        <v/>
      </c>
      <c r="AU221" s="35" t="str">
        <f t="shared" si="110"/>
        <v/>
      </c>
      <c r="AV221" s="35" t="str">
        <f t="shared" si="110"/>
        <v/>
      </c>
      <c r="AW221" s="35" t="str">
        <f t="shared" si="110"/>
        <v/>
      </c>
      <c r="AX221" s="35" t="str">
        <f t="shared" si="110"/>
        <v/>
      </c>
      <c r="AY221" s="35" t="str">
        <f t="shared" si="110"/>
        <v/>
      </c>
      <c r="AZ221" s="35" t="str">
        <f t="shared" si="110"/>
        <v/>
      </c>
    </row>
    <row r="222" spans="1:52" x14ac:dyDescent="0.2">
      <c r="A222" s="39">
        <v>213</v>
      </c>
      <c r="B222" s="35" t="str">
        <f t="shared" si="106"/>
        <v/>
      </c>
      <c r="C222" s="35" t="str">
        <f t="shared" si="106"/>
        <v/>
      </c>
      <c r="D222" s="35" t="str">
        <f t="shared" si="106"/>
        <v/>
      </c>
      <c r="E222" s="35" t="str">
        <f t="shared" si="106"/>
        <v/>
      </c>
      <c r="F222" s="35" t="str">
        <f t="shared" si="106"/>
        <v/>
      </c>
      <c r="G222" s="35" t="str">
        <f t="shared" si="106"/>
        <v/>
      </c>
      <c r="H222" s="35" t="str">
        <f t="shared" si="106"/>
        <v/>
      </c>
      <c r="I222" s="35" t="str">
        <f t="shared" si="106"/>
        <v/>
      </c>
      <c r="J222" s="35" t="str">
        <f t="shared" si="106"/>
        <v/>
      </c>
      <c r="K222" s="35" t="str">
        <f t="shared" si="106"/>
        <v/>
      </c>
      <c r="L222" s="35" t="str">
        <f t="shared" si="107"/>
        <v/>
      </c>
      <c r="M222" s="35" t="str">
        <f t="shared" si="107"/>
        <v/>
      </c>
      <c r="N222" s="35" t="str">
        <f t="shared" si="107"/>
        <v/>
      </c>
      <c r="O222" s="35" t="str">
        <f t="shared" si="107"/>
        <v/>
      </c>
      <c r="P222" s="35" t="str">
        <f t="shared" si="107"/>
        <v/>
      </c>
      <c r="Q222" s="35" t="str">
        <f t="shared" si="107"/>
        <v/>
      </c>
      <c r="R222" s="35" t="str">
        <f t="shared" si="107"/>
        <v/>
      </c>
      <c r="S222" s="35" t="str">
        <f t="shared" si="107"/>
        <v/>
      </c>
      <c r="T222" s="35" t="str">
        <f t="shared" si="107"/>
        <v/>
      </c>
      <c r="U222" s="35" t="str">
        <f t="shared" si="107"/>
        <v/>
      </c>
      <c r="V222" s="35" t="str">
        <f t="shared" si="108"/>
        <v/>
      </c>
      <c r="W222" s="35" t="str">
        <f t="shared" si="108"/>
        <v/>
      </c>
      <c r="X222" s="35" t="str">
        <f t="shared" si="108"/>
        <v/>
      </c>
      <c r="Y222" s="35" t="str">
        <f t="shared" si="108"/>
        <v/>
      </c>
      <c r="Z222" s="35" t="str">
        <f t="shared" si="108"/>
        <v/>
      </c>
      <c r="AA222" s="35" t="str">
        <f t="shared" si="108"/>
        <v/>
      </c>
      <c r="AB222" s="35" t="str">
        <f t="shared" si="108"/>
        <v/>
      </c>
      <c r="AC222" s="35" t="str">
        <f t="shared" si="108"/>
        <v/>
      </c>
      <c r="AD222" s="35" t="str">
        <f t="shared" si="108"/>
        <v/>
      </c>
      <c r="AE222" s="35" t="str">
        <f t="shared" si="108"/>
        <v/>
      </c>
      <c r="AF222" s="35" t="str">
        <f t="shared" si="109"/>
        <v/>
      </c>
      <c r="AG222" s="35" t="str">
        <f t="shared" si="109"/>
        <v/>
      </c>
      <c r="AH222" s="35" t="str">
        <f t="shared" si="109"/>
        <v/>
      </c>
      <c r="AI222" s="35" t="str">
        <f t="shared" si="109"/>
        <v/>
      </c>
      <c r="AJ222" s="35" t="str">
        <f t="shared" si="109"/>
        <v/>
      </c>
      <c r="AK222" s="35" t="str">
        <f t="shared" si="109"/>
        <v/>
      </c>
      <c r="AL222" s="35" t="str">
        <f t="shared" si="109"/>
        <v/>
      </c>
      <c r="AM222" s="35" t="str">
        <f t="shared" si="109"/>
        <v/>
      </c>
      <c r="AN222" s="35" t="str">
        <f t="shared" si="109"/>
        <v/>
      </c>
      <c r="AO222" s="35" t="str">
        <f t="shared" si="109"/>
        <v/>
      </c>
      <c r="AP222" s="35" t="str">
        <f t="shared" si="110"/>
        <v/>
      </c>
      <c r="AQ222" s="35" t="str">
        <f t="shared" si="110"/>
        <v/>
      </c>
      <c r="AR222" s="35" t="str">
        <f t="shared" si="110"/>
        <v/>
      </c>
      <c r="AS222" s="35" t="str">
        <f t="shared" si="110"/>
        <v>SOMERVELL</v>
      </c>
      <c r="AT222" s="35" t="str">
        <f t="shared" si="110"/>
        <v/>
      </c>
      <c r="AU222" s="35" t="str">
        <f t="shared" si="110"/>
        <v/>
      </c>
      <c r="AV222" s="35" t="str">
        <f t="shared" si="110"/>
        <v/>
      </c>
      <c r="AW222" s="35" t="str">
        <f t="shared" si="110"/>
        <v/>
      </c>
      <c r="AX222" s="35" t="str">
        <f t="shared" si="110"/>
        <v/>
      </c>
      <c r="AY222" s="35" t="str">
        <f t="shared" si="110"/>
        <v/>
      </c>
      <c r="AZ222" s="35" t="str">
        <f t="shared" si="110"/>
        <v/>
      </c>
    </row>
    <row r="223" spans="1:52" x14ac:dyDescent="0.2">
      <c r="A223" s="39">
        <v>214</v>
      </c>
      <c r="B223" s="35" t="str">
        <f t="shared" si="106"/>
        <v/>
      </c>
      <c r="C223" s="35" t="str">
        <f t="shared" si="106"/>
        <v/>
      </c>
      <c r="D223" s="35" t="str">
        <f t="shared" si="106"/>
        <v/>
      </c>
      <c r="E223" s="35" t="str">
        <f t="shared" si="106"/>
        <v/>
      </c>
      <c r="F223" s="35" t="str">
        <f t="shared" si="106"/>
        <v/>
      </c>
      <c r="G223" s="35" t="str">
        <f t="shared" si="106"/>
        <v/>
      </c>
      <c r="H223" s="35" t="str">
        <f t="shared" si="106"/>
        <v/>
      </c>
      <c r="I223" s="35" t="str">
        <f t="shared" si="106"/>
        <v/>
      </c>
      <c r="J223" s="35" t="str">
        <f t="shared" si="106"/>
        <v/>
      </c>
      <c r="K223" s="35" t="str">
        <f t="shared" si="106"/>
        <v/>
      </c>
      <c r="L223" s="35" t="str">
        <f t="shared" si="107"/>
        <v/>
      </c>
      <c r="M223" s="35" t="str">
        <f t="shared" si="107"/>
        <v/>
      </c>
      <c r="N223" s="35" t="str">
        <f t="shared" si="107"/>
        <v/>
      </c>
      <c r="O223" s="35" t="str">
        <f t="shared" si="107"/>
        <v/>
      </c>
      <c r="P223" s="35" t="str">
        <f t="shared" si="107"/>
        <v/>
      </c>
      <c r="Q223" s="35" t="str">
        <f t="shared" si="107"/>
        <v/>
      </c>
      <c r="R223" s="35" t="str">
        <f t="shared" si="107"/>
        <v/>
      </c>
      <c r="S223" s="35" t="str">
        <f t="shared" si="107"/>
        <v/>
      </c>
      <c r="T223" s="35" t="str">
        <f t="shared" si="107"/>
        <v/>
      </c>
      <c r="U223" s="35" t="str">
        <f t="shared" si="107"/>
        <v/>
      </c>
      <c r="V223" s="35" t="str">
        <f t="shared" si="108"/>
        <v/>
      </c>
      <c r="W223" s="35" t="str">
        <f t="shared" si="108"/>
        <v/>
      </c>
      <c r="X223" s="35" t="str">
        <f t="shared" si="108"/>
        <v/>
      </c>
      <c r="Y223" s="35" t="str">
        <f t="shared" si="108"/>
        <v/>
      </c>
      <c r="Z223" s="35" t="str">
        <f t="shared" si="108"/>
        <v/>
      </c>
      <c r="AA223" s="35" t="str">
        <f t="shared" si="108"/>
        <v/>
      </c>
      <c r="AB223" s="35" t="str">
        <f t="shared" si="108"/>
        <v/>
      </c>
      <c r="AC223" s="35" t="str">
        <f t="shared" si="108"/>
        <v/>
      </c>
      <c r="AD223" s="35" t="str">
        <f t="shared" si="108"/>
        <v/>
      </c>
      <c r="AE223" s="35" t="str">
        <f t="shared" si="108"/>
        <v/>
      </c>
      <c r="AF223" s="35" t="str">
        <f t="shared" si="109"/>
        <v/>
      </c>
      <c r="AG223" s="35" t="str">
        <f t="shared" si="109"/>
        <v/>
      </c>
      <c r="AH223" s="35" t="str">
        <f t="shared" si="109"/>
        <v/>
      </c>
      <c r="AI223" s="35" t="str">
        <f t="shared" si="109"/>
        <v/>
      </c>
      <c r="AJ223" s="35" t="str">
        <f t="shared" si="109"/>
        <v/>
      </c>
      <c r="AK223" s="35" t="str">
        <f t="shared" si="109"/>
        <v/>
      </c>
      <c r="AL223" s="35" t="str">
        <f t="shared" si="109"/>
        <v/>
      </c>
      <c r="AM223" s="35" t="str">
        <f t="shared" si="109"/>
        <v/>
      </c>
      <c r="AN223" s="35" t="str">
        <f t="shared" si="109"/>
        <v/>
      </c>
      <c r="AO223" s="35" t="str">
        <f t="shared" si="109"/>
        <v/>
      </c>
      <c r="AP223" s="35" t="str">
        <f t="shared" si="110"/>
        <v/>
      </c>
      <c r="AQ223" s="35" t="str">
        <f t="shared" si="110"/>
        <v/>
      </c>
      <c r="AR223" s="35" t="str">
        <f t="shared" si="110"/>
        <v/>
      </c>
      <c r="AS223" s="35" t="str">
        <f t="shared" si="110"/>
        <v>STARR</v>
      </c>
      <c r="AT223" s="35" t="str">
        <f t="shared" si="110"/>
        <v/>
      </c>
      <c r="AU223" s="35" t="str">
        <f t="shared" si="110"/>
        <v/>
      </c>
      <c r="AV223" s="35" t="str">
        <f t="shared" si="110"/>
        <v/>
      </c>
      <c r="AW223" s="35" t="str">
        <f t="shared" si="110"/>
        <v/>
      </c>
      <c r="AX223" s="35" t="str">
        <f t="shared" si="110"/>
        <v/>
      </c>
      <c r="AY223" s="35" t="str">
        <f t="shared" si="110"/>
        <v/>
      </c>
      <c r="AZ223" s="35" t="str">
        <f t="shared" si="110"/>
        <v/>
      </c>
    </row>
    <row r="224" spans="1:52" x14ac:dyDescent="0.2">
      <c r="A224" s="39">
        <v>215</v>
      </c>
      <c r="B224" s="35" t="str">
        <f t="shared" si="106"/>
        <v/>
      </c>
      <c r="C224" s="35" t="str">
        <f t="shared" si="106"/>
        <v/>
      </c>
      <c r="D224" s="35" t="str">
        <f t="shared" si="106"/>
        <v/>
      </c>
      <c r="E224" s="35" t="str">
        <f t="shared" si="106"/>
        <v/>
      </c>
      <c r="F224" s="35" t="str">
        <f t="shared" si="106"/>
        <v/>
      </c>
      <c r="G224" s="35" t="str">
        <f t="shared" si="106"/>
        <v/>
      </c>
      <c r="H224" s="35" t="str">
        <f t="shared" si="106"/>
        <v/>
      </c>
      <c r="I224" s="35" t="str">
        <f t="shared" si="106"/>
        <v/>
      </c>
      <c r="J224" s="35" t="str">
        <f t="shared" si="106"/>
        <v/>
      </c>
      <c r="K224" s="35" t="str">
        <f t="shared" si="106"/>
        <v/>
      </c>
      <c r="L224" s="35" t="str">
        <f t="shared" si="107"/>
        <v/>
      </c>
      <c r="M224" s="35" t="str">
        <f t="shared" si="107"/>
        <v/>
      </c>
      <c r="N224" s="35" t="str">
        <f t="shared" si="107"/>
        <v/>
      </c>
      <c r="O224" s="35" t="str">
        <f t="shared" si="107"/>
        <v/>
      </c>
      <c r="P224" s="35" t="str">
        <f t="shared" si="107"/>
        <v/>
      </c>
      <c r="Q224" s="35" t="str">
        <f t="shared" si="107"/>
        <v/>
      </c>
      <c r="R224" s="35" t="str">
        <f t="shared" si="107"/>
        <v/>
      </c>
      <c r="S224" s="35" t="str">
        <f t="shared" si="107"/>
        <v/>
      </c>
      <c r="T224" s="35" t="str">
        <f t="shared" si="107"/>
        <v/>
      </c>
      <c r="U224" s="35" t="str">
        <f t="shared" si="107"/>
        <v/>
      </c>
      <c r="V224" s="35" t="str">
        <f t="shared" si="108"/>
        <v/>
      </c>
      <c r="W224" s="35" t="str">
        <f t="shared" si="108"/>
        <v/>
      </c>
      <c r="X224" s="35" t="str">
        <f t="shared" si="108"/>
        <v/>
      </c>
      <c r="Y224" s="35" t="str">
        <f t="shared" si="108"/>
        <v/>
      </c>
      <c r="Z224" s="35" t="str">
        <f t="shared" si="108"/>
        <v/>
      </c>
      <c r="AA224" s="35" t="str">
        <f t="shared" si="108"/>
        <v/>
      </c>
      <c r="AB224" s="35" t="str">
        <f t="shared" si="108"/>
        <v/>
      </c>
      <c r="AC224" s="35" t="str">
        <f t="shared" si="108"/>
        <v/>
      </c>
      <c r="AD224" s="35" t="str">
        <f t="shared" si="108"/>
        <v/>
      </c>
      <c r="AE224" s="35" t="str">
        <f t="shared" si="108"/>
        <v/>
      </c>
      <c r="AF224" s="35" t="str">
        <f t="shared" si="109"/>
        <v/>
      </c>
      <c r="AG224" s="35" t="str">
        <f t="shared" si="109"/>
        <v/>
      </c>
      <c r="AH224" s="35" t="str">
        <f t="shared" si="109"/>
        <v/>
      </c>
      <c r="AI224" s="35" t="str">
        <f t="shared" si="109"/>
        <v/>
      </c>
      <c r="AJ224" s="35" t="str">
        <f t="shared" si="109"/>
        <v/>
      </c>
      <c r="AK224" s="35" t="str">
        <f t="shared" si="109"/>
        <v/>
      </c>
      <c r="AL224" s="35" t="str">
        <f t="shared" si="109"/>
        <v/>
      </c>
      <c r="AM224" s="35" t="str">
        <f t="shared" si="109"/>
        <v/>
      </c>
      <c r="AN224" s="35" t="str">
        <f t="shared" si="109"/>
        <v/>
      </c>
      <c r="AO224" s="35" t="str">
        <f t="shared" si="109"/>
        <v/>
      </c>
      <c r="AP224" s="35" t="str">
        <f t="shared" si="110"/>
        <v/>
      </c>
      <c r="AQ224" s="35" t="str">
        <f t="shared" si="110"/>
        <v/>
      </c>
      <c r="AR224" s="35" t="str">
        <f t="shared" si="110"/>
        <v/>
      </c>
      <c r="AS224" s="35" t="str">
        <f t="shared" si="110"/>
        <v>STEPHENS</v>
      </c>
      <c r="AT224" s="35" t="str">
        <f t="shared" si="110"/>
        <v/>
      </c>
      <c r="AU224" s="35" t="str">
        <f t="shared" si="110"/>
        <v/>
      </c>
      <c r="AV224" s="35" t="str">
        <f t="shared" si="110"/>
        <v/>
      </c>
      <c r="AW224" s="35" t="str">
        <f t="shared" si="110"/>
        <v/>
      </c>
      <c r="AX224" s="35" t="str">
        <f t="shared" si="110"/>
        <v/>
      </c>
      <c r="AY224" s="35" t="str">
        <f t="shared" si="110"/>
        <v/>
      </c>
      <c r="AZ224" s="35" t="str">
        <f t="shared" si="110"/>
        <v/>
      </c>
    </row>
    <row r="225" spans="1:52" x14ac:dyDescent="0.2">
      <c r="A225" s="39">
        <v>216</v>
      </c>
      <c r="B225" s="35" t="str">
        <f t="shared" si="106"/>
        <v/>
      </c>
      <c r="C225" s="35" t="str">
        <f t="shared" si="106"/>
        <v/>
      </c>
      <c r="D225" s="35" t="str">
        <f t="shared" si="106"/>
        <v/>
      </c>
      <c r="E225" s="35" t="str">
        <f t="shared" si="106"/>
        <v/>
      </c>
      <c r="F225" s="35" t="str">
        <f t="shared" si="106"/>
        <v/>
      </c>
      <c r="G225" s="35" t="str">
        <f t="shared" si="106"/>
        <v/>
      </c>
      <c r="H225" s="35" t="str">
        <f t="shared" si="106"/>
        <v/>
      </c>
      <c r="I225" s="35" t="str">
        <f t="shared" si="106"/>
        <v/>
      </c>
      <c r="J225" s="35" t="str">
        <f t="shared" si="106"/>
        <v/>
      </c>
      <c r="K225" s="35" t="str">
        <f t="shared" si="106"/>
        <v/>
      </c>
      <c r="L225" s="35" t="str">
        <f t="shared" si="107"/>
        <v/>
      </c>
      <c r="M225" s="35" t="str">
        <f t="shared" si="107"/>
        <v/>
      </c>
      <c r="N225" s="35" t="str">
        <f t="shared" si="107"/>
        <v/>
      </c>
      <c r="O225" s="35" t="str">
        <f t="shared" si="107"/>
        <v/>
      </c>
      <c r="P225" s="35" t="str">
        <f t="shared" si="107"/>
        <v/>
      </c>
      <c r="Q225" s="35" t="str">
        <f t="shared" si="107"/>
        <v/>
      </c>
      <c r="R225" s="35" t="str">
        <f t="shared" si="107"/>
        <v/>
      </c>
      <c r="S225" s="35" t="str">
        <f t="shared" si="107"/>
        <v/>
      </c>
      <c r="T225" s="35" t="str">
        <f t="shared" si="107"/>
        <v/>
      </c>
      <c r="U225" s="35" t="str">
        <f t="shared" si="107"/>
        <v/>
      </c>
      <c r="V225" s="35" t="str">
        <f t="shared" si="108"/>
        <v/>
      </c>
      <c r="W225" s="35" t="str">
        <f t="shared" si="108"/>
        <v/>
      </c>
      <c r="X225" s="35" t="str">
        <f t="shared" si="108"/>
        <v/>
      </c>
      <c r="Y225" s="35" t="str">
        <f t="shared" si="108"/>
        <v/>
      </c>
      <c r="Z225" s="35" t="str">
        <f t="shared" si="108"/>
        <v/>
      </c>
      <c r="AA225" s="35" t="str">
        <f t="shared" si="108"/>
        <v/>
      </c>
      <c r="AB225" s="35" t="str">
        <f t="shared" si="108"/>
        <v/>
      </c>
      <c r="AC225" s="35" t="str">
        <f t="shared" si="108"/>
        <v/>
      </c>
      <c r="AD225" s="35" t="str">
        <f t="shared" si="108"/>
        <v/>
      </c>
      <c r="AE225" s="35" t="str">
        <f t="shared" si="108"/>
        <v/>
      </c>
      <c r="AF225" s="35" t="str">
        <f t="shared" si="109"/>
        <v/>
      </c>
      <c r="AG225" s="35" t="str">
        <f t="shared" si="109"/>
        <v/>
      </c>
      <c r="AH225" s="35" t="str">
        <f t="shared" si="109"/>
        <v/>
      </c>
      <c r="AI225" s="35" t="str">
        <f t="shared" si="109"/>
        <v/>
      </c>
      <c r="AJ225" s="35" t="str">
        <f t="shared" si="109"/>
        <v/>
      </c>
      <c r="AK225" s="35" t="str">
        <f t="shared" si="109"/>
        <v/>
      </c>
      <c r="AL225" s="35" t="str">
        <f t="shared" si="109"/>
        <v/>
      </c>
      <c r="AM225" s="35" t="str">
        <f t="shared" si="109"/>
        <v/>
      </c>
      <c r="AN225" s="35" t="str">
        <f t="shared" si="109"/>
        <v/>
      </c>
      <c r="AO225" s="35" t="str">
        <f t="shared" si="109"/>
        <v/>
      </c>
      <c r="AP225" s="35" t="str">
        <f t="shared" si="110"/>
        <v/>
      </c>
      <c r="AQ225" s="35" t="str">
        <f t="shared" si="110"/>
        <v/>
      </c>
      <c r="AR225" s="35" t="str">
        <f t="shared" si="110"/>
        <v/>
      </c>
      <c r="AS225" s="35" t="str">
        <f t="shared" si="110"/>
        <v>STERLING</v>
      </c>
      <c r="AT225" s="35" t="str">
        <f t="shared" si="110"/>
        <v/>
      </c>
      <c r="AU225" s="35" t="str">
        <f t="shared" si="110"/>
        <v/>
      </c>
      <c r="AV225" s="35" t="str">
        <f t="shared" si="110"/>
        <v/>
      </c>
      <c r="AW225" s="35" t="str">
        <f t="shared" si="110"/>
        <v/>
      </c>
      <c r="AX225" s="35" t="str">
        <f t="shared" si="110"/>
        <v/>
      </c>
      <c r="AY225" s="35" t="str">
        <f t="shared" si="110"/>
        <v/>
      </c>
      <c r="AZ225" s="35" t="str">
        <f t="shared" si="110"/>
        <v/>
      </c>
    </row>
    <row r="226" spans="1:52" x14ac:dyDescent="0.2">
      <c r="A226" s="39">
        <v>217</v>
      </c>
      <c r="B226" s="35" t="str">
        <f t="shared" si="106"/>
        <v/>
      </c>
      <c r="C226" s="35" t="str">
        <f t="shared" si="106"/>
        <v/>
      </c>
      <c r="D226" s="35" t="str">
        <f t="shared" si="106"/>
        <v/>
      </c>
      <c r="E226" s="35" t="str">
        <f t="shared" si="106"/>
        <v/>
      </c>
      <c r="F226" s="35" t="str">
        <f t="shared" si="106"/>
        <v/>
      </c>
      <c r="G226" s="35" t="str">
        <f t="shared" si="106"/>
        <v/>
      </c>
      <c r="H226" s="35" t="str">
        <f t="shared" si="106"/>
        <v/>
      </c>
      <c r="I226" s="35" t="str">
        <f t="shared" si="106"/>
        <v/>
      </c>
      <c r="J226" s="35" t="str">
        <f t="shared" si="106"/>
        <v/>
      </c>
      <c r="K226" s="35" t="str">
        <f t="shared" si="106"/>
        <v/>
      </c>
      <c r="L226" s="35" t="str">
        <f t="shared" si="107"/>
        <v/>
      </c>
      <c r="M226" s="35" t="str">
        <f t="shared" si="107"/>
        <v/>
      </c>
      <c r="N226" s="35" t="str">
        <f t="shared" si="107"/>
        <v/>
      </c>
      <c r="O226" s="35" t="str">
        <f t="shared" si="107"/>
        <v/>
      </c>
      <c r="P226" s="35" t="str">
        <f t="shared" si="107"/>
        <v/>
      </c>
      <c r="Q226" s="35" t="str">
        <f t="shared" si="107"/>
        <v/>
      </c>
      <c r="R226" s="35" t="str">
        <f t="shared" si="107"/>
        <v/>
      </c>
      <c r="S226" s="35" t="str">
        <f t="shared" si="107"/>
        <v/>
      </c>
      <c r="T226" s="35" t="str">
        <f t="shared" si="107"/>
        <v/>
      </c>
      <c r="U226" s="35" t="str">
        <f t="shared" si="107"/>
        <v/>
      </c>
      <c r="V226" s="35" t="str">
        <f t="shared" si="108"/>
        <v/>
      </c>
      <c r="W226" s="35" t="str">
        <f t="shared" si="108"/>
        <v/>
      </c>
      <c r="X226" s="35" t="str">
        <f t="shared" si="108"/>
        <v/>
      </c>
      <c r="Y226" s="35" t="str">
        <f t="shared" si="108"/>
        <v/>
      </c>
      <c r="Z226" s="35" t="str">
        <f t="shared" si="108"/>
        <v/>
      </c>
      <c r="AA226" s="35" t="str">
        <f t="shared" si="108"/>
        <v/>
      </c>
      <c r="AB226" s="35" t="str">
        <f t="shared" si="108"/>
        <v/>
      </c>
      <c r="AC226" s="35" t="str">
        <f t="shared" si="108"/>
        <v/>
      </c>
      <c r="AD226" s="35" t="str">
        <f t="shared" si="108"/>
        <v/>
      </c>
      <c r="AE226" s="35" t="str">
        <f t="shared" si="108"/>
        <v/>
      </c>
      <c r="AF226" s="35" t="str">
        <f t="shared" si="109"/>
        <v/>
      </c>
      <c r="AG226" s="35" t="str">
        <f t="shared" si="109"/>
        <v/>
      </c>
      <c r="AH226" s="35" t="str">
        <f t="shared" si="109"/>
        <v/>
      </c>
      <c r="AI226" s="35" t="str">
        <f t="shared" si="109"/>
        <v/>
      </c>
      <c r="AJ226" s="35" t="str">
        <f t="shared" si="109"/>
        <v/>
      </c>
      <c r="AK226" s="35" t="str">
        <f t="shared" si="109"/>
        <v/>
      </c>
      <c r="AL226" s="35" t="str">
        <f t="shared" si="109"/>
        <v/>
      </c>
      <c r="AM226" s="35" t="str">
        <f t="shared" si="109"/>
        <v/>
      </c>
      <c r="AN226" s="35" t="str">
        <f t="shared" si="109"/>
        <v/>
      </c>
      <c r="AO226" s="35" t="str">
        <f t="shared" si="109"/>
        <v/>
      </c>
      <c r="AP226" s="35" t="str">
        <f t="shared" si="110"/>
        <v/>
      </c>
      <c r="AQ226" s="35" t="str">
        <f t="shared" si="110"/>
        <v/>
      </c>
      <c r="AR226" s="35" t="str">
        <f t="shared" si="110"/>
        <v/>
      </c>
      <c r="AS226" s="35" t="str">
        <f t="shared" si="110"/>
        <v>STONEWALL</v>
      </c>
      <c r="AT226" s="35" t="str">
        <f t="shared" si="110"/>
        <v/>
      </c>
      <c r="AU226" s="35" t="str">
        <f t="shared" si="110"/>
        <v/>
      </c>
      <c r="AV226" s="35" t="str">
        <f t="shared" si="110"/>
        <v/>
      </c>
      <c r="AW226" s="35" t="str">
        <f t="shared" si="110"/>
        <v/>
      </c>
      <c r="AX226" s="35" t="str">
        <f t="shared" si="110"/>
        <v/>
      </c>
      <c r="AY226" s="35" t="str">
        <f t="shared" si="110"/>
        <v/>
      </c>
      <c r="AZ226" s="35" t="str">
        <f t="shared" si="110"/>
        <v/>
      </c>
    </row>
    <row r="227" spans="1:52" x14ac:dyDescent="0.2">
      <c r="A227" s="39">
        <v>218</v>
      </c>
      <c r="B227" s="35" t="str">
        <f t="shared" si="106"/>
        <v/>
      </c>
      <c r="C227" s="35" t="str">
        <f t="shared" si="106"/>
        <v/>
      </c>
      <c r="D227" s="35" t="str">
        <f t="shared" si="106"/>
        <v/>
      </c>
      <c r="E227" s="35" t="str">
        <f t="shared" si="106"/>
        <v/>
      </c>
      <c r="F227" s="35" t="str">
        <f t="shared" si="106"/>
        <v/>
      </c>
      <c r="G227" s="35" t="str">
        <f t="shared" si="106"/>
        <v/>
      </c>
      <c r="H227" s="35" t="str">
        <f t="shared" si="106"/>
        <v/>
      </c>
      <c r="I227" s="35" t="str">
        <f t="shared" si="106"/>
        <v/>
      </c>
      <c r="J227" s="35" t="str">
        <f t="shared" si="106"/>
        <v/>
      </c>
      <c r="K227" s="35" t="str">
        <f t="shared" si="106"/>
        <v/>
      </c>
      <c r="L227" s="35" t="str">
        <f t="shared" si="107"/>
        <v/>
      </c>
      <c r="M227" s="35" t="str">
        <f t="shared" si="107"/>
        <v/>
      </c>
      <c r="N227" s="35" t="str">
        <f t="shared" si="107"/>
        <v/>
      </c>
      <c r="O227" s="35" t="str">
        <f t="shared" si="107"/>
        <v/>
      </c>
      <c r="P227" s="35" t="str">
        <f t="shared" si="107"/>
        <v/>
      </c>
      <c r="Q227" s="35" t="str">
        <f t="shared" si="107"/>
        <v/>
      </c>
      <c r="R227" s="35" t="str">
        <f t="shared" si="107"/>
        <v/>
      </c>
      <c r="S227" s="35" t="str">
        <f t="shared" si="107"/>
        <v/>
      </c>
      <c r="T227" s="35" t="str">
        <f t="shared" si="107"/>
        <v/>
      </c>
      <c r="U227" s="35" t="str">
        <f t="shared" si="107"/>
        <v/>
      </c>
      <c r="V227" s="35" t="str">
        <f t="shared" si="108"/>
        <v/>
      </c>
      <c r="W227" s="35" t="str">
        <f t="shared" si="108"/>
        <v/>
      </c>
      <c r="X227" s="35" t="str">
        <f t="shared" si="108"/>
        <v/>
      </c>
      <c r="Y227" s="35" t="str">
        <f t="shared" si="108"/>
        <v/>
      </c>
      <c r="Z227" s="35" t="str">
        <f t="shared" si="108"/>
        <v/>
      </c>
      <c r="AA227" s="35" t="str">
        <f t="shared" si="108"/>
        <v/>
      </c>
      <c r="AB227" s="35" t="str">
        <f t="shared" si="108"/>
        <v/>
      </c>
      <c r="AC227" s="35" t="str">
        <f t="shared" si="108"/>
        <v/>
      </c>
      <c r="AD227" s="35" t="str">
        <f t="shared" si="108"/>
        <v/>
      </c>
      <c r="AE227" s="35" t="str">
        <f t="shared" si="108"/>
        <v/>
      </c>
      <c r="AF227" s="35" t="str">
        <f t="shared" si="109"/>
        <v/>
      </c>
      <c r="AG227" s="35" t="str">
        <f t="shared" si="109"/>
        <v/>
      </c>
      <c r="AH227" s="35" t="str">
        <f t="shared" si="109"/>
        <v/>
      </c>
      <c r="AI227" s="35" t="str">
        <f t="shared" si="109"/>
        <v/>
      </c>
      <c r="AJ227" s="35" t="str">
        <f t="shared" si="109"/>
        <v/>
      </c>
      <c r="AK227" s="35" t="str">
        <f t="shared" si="109"/>
        <v/>
      </c>
      <c r="AL227" s="35" t="str">
        <f t="shared" si="109"/>
        <v/>
      </c>
      <c r="AM227" s="35" t="str">
        <f t="shared" si="109"/>
        <v/>
      </c>
      <c r="AN227" s="35" t="str">
        <f t="shared" si="109"/>
        <v/>
      </c>
      <c r="AO227" s="35" t="str">
        <f t="shared" si="109"/>
        <v/>
      </c>
      <c r="AP227" s="35" t="str">
        <f t="shared" si="110"/>
        <v/>
      </c>
      <c r="AQ227" s="35" t="str">
        <f t="shared" si="110"/>
        <v/>
      </c>
      <c r="AR227" s="35" t="str">
        <f t="shared" si="110"/>
        <v/>
      </c>
      <c r="AS227" s="35" t="str">
        <f t="shared" si="110"/>
        <v>SUTTON</v>
      </c>
      <c r="AT227" s="35" t="str">
        <f t="shared" si="110"/>
        <v/>
      </c>
      <c r="AU227" s="35" t="str">
        <f t="shared" si="110"/>
        <v/>
      </c>
      <c r="AV227" s="35" t="str">
        <f t="shared" si="110"/>
        <v/>
      </c>
      <c r="AW227" s="35" t="str">
        <f t="shared" si="110"/>
        <v/>
      </c>
      <c r="AX227" s="35" t="str">
        <f t="shared" si="110"/>
        <v/>
      </c>
      <c r="AY227" s="35" t="str">
        <f t="shared" si="110"/>
        <v/>
      </c>
      <c r="AZ227" s="35" t="str">
        <f t="shared" si="110"/>
        <v/>
      </c>
    </row>
    <row r="228" spans="1:52" x14ac:dyDescent="0.2">
      <c r="A228" s="39">
        <v>219</v>
      </c>
      <c r="B228" s="35" t="str">
        <f t="shared" si="106"/>
        <v/>
      </c>
      <c r="C228" s="35" t="str">
        <f t="shared" si="106"/>
        <v/>
      </c>
      <c r="D228" s="35" t="str">
        <f t="shared" si="106"/>
        <v/>
      </c>
      <c r="E228" s="35" t="str">
        <f t="shared" si="106"/>
        <v/>
      </c>
      <c r="F228" s="35" t="str">
        <f t="shared" si="106"/>
        <v/>
      </c>
      <c r="G228" s="35" t="str">
        <f t="shared" si="106"/>
        <v/>
      </c>
      <c r="H228" s="35" t="str">
        <f t="shared" si="106"/>
        <v/>
      </c>
      <c r="I228" s="35" t="str">
        <f t="shared" si="106"/>
        <v/>
      </c>
      <c r="J228" s="35" t="str">
        <f t="shared" si="106"/>
        <v/>
      </c>
      <c r="K228" s="35" t="str">
        <f t="shared" si="106"/>
        <v/>
      </c>
      <c r="L228" s="35" t="str">
        <f t="shared" si="107"/>
        <v/>
      </c>
      <c r="M228" s="35" t="str">
        <f t="shared" si="107"/>
        <v/>
      </c>
      <c r="N228" s="35" t="str">
        <f t="shared" si="107"/>
        <v/>
      </c>
      <c r="O228" s="35" t="str">
        <f t="shared" si="107"/>
        <v/>
      </c>
      <c r="P228" s="35" t="str">
        <f t="shared" si="107"/>
        <v/>
      </c>
      <c r="Q228" s="35" t="str">
        <f t="shared" si="107"/>
        <v/>
      </c>
      <c r="R228" s="35" t="str">
        <f t="shared" si="107"/>
        <v/>
      </c>
      <c r="S228" s="35" t="str">
        <f t="shared" si="107"/>
        <v/>
      </c>
      <c r="T228" s="35" t="str">
        <f t="shared" si="107"/>
        <v/>
      </c>
      <c r="U228" s="35" t="str">
        <f t="shared" si="107"/>
        <v/>
      </c>
      <c r="V228" s="35" t="str">
        <f t="shared" si="108"/>
        <v/>
      </c>
      <c r="W228" s="35" t="str">
        <f t="shared" si="108"/>
        <v/>
      </c>
      <c r="X228" s="35" t="str">
        <f t="shared" si="108"/>
        <v/>
      </c>
      <c r="Y228" s="35" t="str">
        <f t="shared" si="108"/>
        <v/>
      </c>
      <c r="Z228" s="35" t="str">
        <f t="shared" si="108"/>
        <v/>
      </c>
      <c r="AA228" s="35" t="str">
        <f t="shared" si="108"/>
        <v/>
      </c>
      <c r="AB228" s="35" t="str">
        <f t="shared" si="108"/>
        <v/>
      </c>
      <c r="AC228" s="35" t="str">
        <f t="shared" si="108"/>
        <v/>
      </c>
      <c r="AD228" s="35" t="str">
        <f t="shared" si="108"/>
        <v/>
      </c>
      <c r="AE228" s="35" t="str">
        <f t="shared" si="108"/>
        <v/>
      </c>
      <c r="AF228" s="35" t="str">
        <f t="shared" si="109"/>
        <v/>
      </c>
      <c r="AG228" s="35" t="str">
        <f t="shared" si="109"/>
        <v/>
      </c>
      <c r="AH228" s="35" t="str">
        <f t="shared" si="109"/>
        <v/>
      </c>
      <c r="AI228" s="35" t="str">
        <f t="shared" si="109"/>
        <v/>
      </c>
      <c r="AJ228" s="35" t="str">
        <f t="shared" si="109"/>
        <v/>
      </c>
      <c r="AK228" s="35" t="str">
        <f t="shared" si="109"/>
        <v/>
      </c>
      <c r="AL228" s="35" t="str">
        <f t="shared" si="109"/>
        <v/>
      </c>
      <c r="AM228" s="35" t="str">
        <f t="shared" si="109"/>
        <v/>
      </c>
      <c r="AN228" s="35" t="str">
        <f t="shared" si="109"/>
        <v/>
      </c>
      <c r="AO228" s="35" t="str">
        <f t="shared" si="109"/>
        <v/>
      </c>
      <c r="AP228" s="35" t="str">
        <f t="shared" si="110"/>
        <v/>
      </c>
      <c r="AQ228" s="35" t="str">
        <f t="shared" si="110"/>
        <v/>
      </c>
      <c r="AR228" s="35" t="str">
        <f t="shared" si="110"/>
        <v/>
      </c>
      <c r="AS228" s="35" t="str">
        <f t="shared" si="110"/>
        <v>SWISHER</v>
      </c>
      <c r="AT228" s="35" t="str">
        <f t="shared" si="110"/>
        <v/>
      </c>
      <c r="AU228" s="35" t="str">
        <f t="shared" si="110"/>
        <v/>
      </c>
      <c r="AV228" s="35" t="str">
        <f t="shared" si="110"/>
        <v/>
      </c>
      <c r="AW228" s="35" t="str">
        <f t="shared" si="110"/>
        <v/>
      </c>
      <c r="AX228" s="35" t="str">
        <f t="shared" si="110"/>
        <v/>
      </c>
      <c r="AY228" s="35" t="str">
        <f t="shared" si="110"/>
        <v/>
      </c>
      <c r="AZ228" s="35" t="str">
        <f t="shared" si="110"/>
        <v/>
      </c>
    </row>
    <row r="229" spans="1:52" x14ac:dyDescent="0.2">
      <c r="A229" s="39">
        <v>220</v>
      </c>
      <c r="B229" s="35" t="str">
        <f t="shared" si="106"/>
        <v/>
      </c>
      <c r="C229" s="35" t="str">
        <f t="shared" si="106"/>
        <v/>
      </c>
      <c r="D229" s="35" t="str">
        <f t="shared" si="106"/>
        <v/>
      </c>
      <c r="E229" s="35" t="str">
        <f t="shared" si="106"/>
        <v/>
      </c>
      <c r="F229" s="35" t="str">
        <f t="shared" si="106"/>
        <v/>
      </c>
      <c r="G229" s="35" t="str">
        <f t="shared" si="106"/>
        <v/>
      </c>
      <c r="H229" s="35" t="str">
        <f t="shared" si="106"/>
        <v/>
      </c>
      <c r="I229" s="35" t="str">
        <f t="shared" si="106"/>
        <v/>
      </c>
      <c r="J229" s="35" t="str">
        <f t="shared" si="106"/>
        <v/>
      </c>
      <c r="K229" s="35" t="str">
        <f t="shared" si="106"/>
        <v/>
      </c>
      <c r="L229" s="35" t="str">
        <f t="shared" si="107"/>
        <v/>
      </c>
      <c r="M229" s="35" t="str">
        <f t="shared" si="107"/>
        <v/>
      </c>
      <c r="N229" s="35" t="str">
        <f t="shared" si="107"/>
        <v/>
      </c>
      <c r="O229" s="35" t="str">
        <f t="shared" si="107"/>
        <v/>
      </c>
      <c r="P229" s="35" t="str">
        <f t="shared" si="107"/>
        <v/>
      </c>
      <c r="Q229" s="35" t="str">
        <f t="shared" si="107"/>
        <v/>
      </c>
      <c r="R229" s="35" t="str">
        <f t="shared" si="107"/>
        <v/>
      </c>
      <c r="S229" s="35" t="str">
        <f t="shared" si="107"/>
        <v/>
      </c>
      <c r="T229" s="35" t="str">
        <f t="shared" si="107"/>
        <v/>
      </c>
      <c r="U229" s="35" t="str">
        <f t="shared" si="107"/>
        <v/>
      </c>
      <c r="V229" s="35" t="str">
        <f t="shared" si="108"/>
        <v/>
      </c>
      <c r="W229" s="35" t="str">
        <f t="shared" si="108"/>
        <v/>
      </c>
      <c r="X229" s="35" t="str">
        <f t="shared" si="108"/>
        <v/>
      </c>
      <c r="Y229" s="35" t="str">
        <f t="shared" si="108"/>
        <v/>
      </c>
      <c r="Z229" s="35" t="str">
        <f t="shared" si="108"/>
        <v/>
      </c>
      <c r="AA229" s="35" t="str">
        <f t="shared" si="108"/>
        <v/>
      </c>
      <c r="AB229" s="35" t="str">
        <f t="shared" si="108"/>
        <v/>
      </c>
      <c r="AC229" s="35" t="str">
        <f t="shared" si="108"/>
        <v/>
      </c>
      <c r="AD229" s="35" t="str">
        <f t="shared" si="108"/>
        <v/>
      </c>
      <c r="AE229" s="35" t="str">
        <f t="shared" si="108"/>
        <v/>
      </c>
      <c r="AF229" s="35" t="str">
        <f t="shared" si="109"/>
        <v/>
      </c>
      <c r="AG229" s="35" t="str">
        <f t="shared" si="109"/>
        <v/>
      </c>
      <c r="AH229" s="35" t="str">
        <f t="shared" si="109"/>
        <v/>
      </c>
      <c r="AI229" s="35" t="str">
        <f t="shared" si="109"/>
        <v/>
      </c>
      <c r="AJ229" s="35" t="str">
        <f t="shared" si="109"/>
        <v/>
      </c>
      <c r="AK229" s="35" t="str">
        <f t="shared" si="109"/>
        <v/>
      </c>
      <c r="AL229" s="35" t="str">
        <f t="shared" si="109"/>
        <v/>
      </c>
      <c r="AM229" s="35" t="str">
        <f t="shared" si="109"/>
        <v/>
      </c>
      <c r="AN229" s="35" t="str">
        <f t="shared" si="109"/>
        <v/>
      </c>
      <c r="AO229" s="35" t="str">
        <f t="shared" si="109"/>
        <v/>
      </c>
      <c r="AP229" s="35" t="str">
        <f t="shared" si="110"/>
        <v/>
      </c>
      <c r="AQ229" s="35" t="str">
        <f t="shared" si="110"/>
        <v/>
      </c>
      <c r="AR229" s="35" t="str">
        <f t="shared" si="110"/>
        <v/>
      </c>
      <c r="AS229" s="35" t="str">
        <f t="shared" si="110"/>
        <v>TARRANT</v>
      </c>
      <c r="AT229" s="35" t="str">
        <f t="shared" si="110"/>
        <v/>
      </c>
      <c r="AU229" s="35" t="str">
        <f t="shared" si="110"/>
        <v/>
      </c>
      <c r="AV229" s="35" t="str">
        <f t="shared" si="110"/>
        <v/>
      </c>
      <c r="AW229" s="35" t="str">
        <f t="shared" si="110"/>
        <v/>
      </c>
      <c r="AX229" s="35" t="str">
        <f t="shared" si="110"/>
        <v/>
      </c>
      <c r="AY229" s="35" t="str">
        <f t="shared" si="110"/>
        <v/>
      </c>
      <c r="AZ229" s="35" t="str">
        <f t="shared" si="110"/>
        <v/>
      </c>
    </row>
    <row r="230" spans="1:52" x14ac:dyDescent="0.2">
      <c r="A230" s="39">
        <v>221</v>
      </c>
      <c r="B230" s="35" t="str">
        <f t="shared" ref="B230:K239" si="111">IFERROR(VLOOKUP($B$3&amp;"_"&amp;B$8&amp;$A230,LookUpTable_CountyName_AllYears,3,FALSE),"")</f>
        <v/>
      </c>
      <c r="C230" s="35" t="str">
        <f t="shared" si="111"/>
        <v/>
      </c>
      <c r="D230" s="35" t="str">
        <f t="shared" si="111"/>
        <v/>
      </c>
      <c r="E230" s="35" t="str">
        <f t="shared" si="111"/>
        <v/>
      </c>
      <c r="F230" s="35" t="str">
        <f t="shared" si="111"/>
        <v/>
      </c>
      <c r="G230" s="35" t="str">
        <f t="shared" si="111"/>
        <v/>
      </c>
      <c r="H230" s="35" t="str">
        <f t="shared" si="111"/>
        <v/>
      </c>
      <c r="I230" s="35" t="str">
        <f t="shared" si="111"/>
        <v/>
      </c>
      <c r="J230" s="35" t="str">
        <f t="shared" si="111"/>
        <v/>
      </c>
      <c r="K230" s="35" t="str">
        <f t="shared" si="111"/>
        <v/>
      </c>
      <c r="L230" s="35" t="str">
        <f t="shared" ref="L230:U239" si="112">IFERROR(VLOOKUP($B$3&amp;"_"&amp;L$8&amp;$A230,LookUpTable_CountyName_AllYears,3,FALSE),"")</f>
        <v/>
      </c>
      <c r="M230" s="35" t="str">
        <f t="shared" si="112"/>
        <v/>
      </c>
      <c r="N230" s="35" t="str">
        <f t="shared" si="112"/>
        <v/>
      </c>
      <c r="O230" s="35" t="str">
        <f t="shared" si="112"/>
        <v/>
      </c>
      <c r="P230" s="35" t="str">
        <f t="shared" si="112"/>
        <v/>
      </c>
      <c r="Q230" s="35" t="str">
        <f t="shared" si="112"/>
        <v/>
      </c>
      <c r="R230" s="35" t="str">
        <f t="shared" si="112"/>
        <v/>
      </c>
      <c r="S230" s="35" t="str">
        <f t="shared" si="112"/>
        <v/>
      </c>
      <c r="T230" s="35" t="str">
        <f t="shared" si="112"/>
        <v/>
      </c>
      <c r="U230" s="35" t="str">
        <f t="shared" si="112"/>
        <v/>
      </c>
      <c r="V230" s="35" t="str">
        <f t="shared" ref="V230:AE239" si="113">IFERROR(VLOOKUP($B$3&amp;"_"&amp;V$8&amp;$A230,LookUpTable_CountyName_AllYears,3,FALSE),"")</f>
        <v/>
      </c>
      <c r="W230" s="35" t="str">
        <f t="shared" si="113"/>
        <v/>
      </c>
      <c r="X230" s="35" t="str">
        <f t="shared" si="113"/>
        <v/>
      </c>
      <c r="Y230" s="35" t="str">
        <f t="shared" si="113"/>
        <v/>
      </c>
      <c r="Z230" s="35" t="str">
        <f t="shared" si="113"/>
        <v/>
      </c>
      <c r="AA230" s="35" t="str">
        <f t="shared" si="113"/>
        <v/>
      </c>
      <c r="AB230" s="35" t="str">
        <f t="shared" si="113"/>
        <v/>
      </c>
      <c r="AC230" s="35" t="str">
        <f t="shared" si="113"/>
        <v/>
      </c>
      <c r="AD230" s="35" t="str">
        <f t="shared" si="113"/>
        <v/>
      </c>
      <c r="AE230" s="35" t="str">
        <f t="shared" si="113"/>
        <v/>
      </c>
      <c r="AF230" s="35" t="str">
        <f t="shared" ref="AF230:AO239" si="114">IFERROR(VLOOKUP($B$3&amp;"_"&amp;AF$8&amp;$A230,LookUpTable_CountyName_AllYears,3,FALSE),"")</f>
        <v/>
      </c>
      <c r="AG230" s="35" t="str">
        <f t="shared" si="114"/>
        <v/>
      </c>
      <c r="AH230" s="35" t="str">
        <f t="shared" si="114"/>
        <v/>
      </c>
      <c r="AI230" s="35" t="str">
        <f t="shared" si="114"/>
        <v/>
      </c>
      <c r="AJ230" s="35" t="str">
        <f t="shared" si="114"/>
        <v/>
      </c>
      <c r="AK230" s="35" t="str">
        <f t="shared" si="114"/>
        <v/>
      </c>
      <c r="AL230" s="35" t="str">
        <f t="shared" si="114"/>
        <v/>
      </c>
      <c r="AM230" s="35" t="str">
        <f t="shared" si="114"/>
        <v/>
      </c>
      <c r="AN230" s="35" t="str">
        <f t="shared" si="114"/>
        <v/>
      </c>
      <c r="AO230" s="35" t="str">
        <f t="shared" si="114"/>
        <v/>
      </c>
      <c r="AP230" s="35" t="str">
        <f t="shared" ref="AP230:AZ239" si="115">IFERROR(VLOOKUP($B$3&amp;"_"&amp;AP$8&amp;$A230,LookUpTable_CountyName_AllYears,3,FALSE),"")</f>
        <v/>
      </c>
      <c r="AQ230" s="35" t="str">
        <f t="shared" si="115"/>
        <v/>
      </c>
      <c r="AR230" s="35" t="str">
        <f t="shared" si="115"/>
        <v/>
      </c>
      <c r="AS230" s="35" t="str">
        <f t="shared" si="115"/>
        <v>TAYLOR</v>
      </c>
      <c r="AT230" s="35" t="str">
        <f t="shared" si="115"/>
        <v/>
      </c>
      <c r="AU230" s="35" t="str">
        <f t="shared" si="115"/>
        <v/>
      </c>
      <c r="AV230" s="35" t="str">
        <f t="shared" si="115"/>
        <v/>
      </c>
      <c r="AW230" s="35" t="str">
        <f t="shared" si="115"/>
        <v/>
      </c>
      <c r="AX230" s="35" t="str">
        <f t="shared" si="115"/>
        <v/>
      </c>
      <c r="AY230" s="35" t="str">
        <f t="shared" si="115"/>
        <v/>
      </c>
      <c r="AZ230" s="35" t="str">
        <f t="shared" si="115"/>
        <v/>
      </c>
    </row>
    <row r="231" spans="1:52" x14ac:dyDescent="0.2">
      <c r="A231" s="39">
        <v>222</v>
      </c>
      <c r="B231" s="35" t="str">
        <f t="shared" si="111"/>
        <v/>
      </c>
      <c r="C231" s="35" t="str">
        <f t="shared" si="111"/>
        <v/>
      </c>
      <c r="D231" s="35" t="str">
        <f t="shared" si="111"/>
        <v/>
      </c>
      <c r="E231" s="35" t="str">
        <f t="shared" si="111"/>
        <v/>
      </c>
      <c r="F231" s="35" t="str">
        <f t="shared" si="111"/>
        <v/>
      </c>
      <c r="G231" s="35" t="str">
        <f t="shared" si="111"/>
        <v/>
      </c>
      <c r="H231" s="35" t="str">
        <f t="shared" si="111"/>
        <v/>
      </c>
      <c r="I231" s="35" t="str">
        <f t="shared" si="111"/>
        <v/>
      </c>
      <c r="J231" s="35" t="str">
        <f t="shared" si="111"/>
        <v/>
      </c>
      <c r="K231" s="35" t="str">
        <f t="shared" si="111"/>
        <v/>
      </c>
      <c r="L231" s="35" t="str">
        <f t="shared" si="112"/>
        <v/>
      </c>
      <c r="M231" s="35" t="str">
        <f t="shared" si="112"/>
        <v/>
      </c>
      <c r="N231" s="35" t="str">
        <f t="shared" si="112"/>
        <v/>
      </c>
      <c r="O231" s="35" t="str">
        <f t="shared" si="112"/>
        <v/>
      </c>
      <c r="P231" s="35" t="str">
        <f t="shared" si="112"/>
        <v/>
      </c>
      <c r="Q231" s="35" t="str">
        <f t="shared" si="112"/>
        <v/>
      </c>
      <c r="R231" s="35" t="str">
        <f t="shared" si="112"/>
        <v/>
      </c>
      <c r="S231" s="35" t="str">
        <f t="shared" si="112"/>
        <v/>
      </c>
      <c r="T231" s="35" t="str">
        <f t="shared" si="112"/>
        <v/>
      </c>
      <c r="U231" s="35" t="str">
        <f t="shared" si="112"/>
        <v/>
      </c>
      <c r="V231" s="35" t="str">
        <f t="shared" si="113"/>
        <v/>
      </c>
      <c r="W231" s="35" t="str">
        <f t="shared" si="113"/>
        <v/>
      </c>
      <c r="X231" s="35" t="str">
        <f t="shared" si="113"/>
        <v/>
      </c>
      <c r="Y231" s="35" t="str">
        <f t="shared" si="113"/>
        <v/>
      </c>
      <c r="Z231" s="35" t="str">
        <f t="shared" si="113"/>
        <v/>
      </c>
      <c r="AA231" s="35" t="str">
        <f t="shared" si="113"/>
        <v/>
      </c>
      <c r="AB231" s="35" t="str">
        <f t="shared" si="113"/>
        <v/>
      </c>
      <c r="AC231" s="35" t="str">
        <f t="shared" si="113"/>
        <v/>
      </c>
      <c r="AD231" s="35" t="str">
        <f t="shared" si="113"/>
        <v/>
      </c>
      <c r="AE231" s="35" t="str">
        <f t="shared" si="113"/>
        <v/>
      </c>
      <c r="AF231" s="35" t="str">
        <f t="shared" si="114"/>
        <v/>
      </c>
      <c r="AG231" s="35" t="str">
        <f t="shared" si="114"/>
        <v/>
      </c>
      <c r="AH231" s="35" t="str">
        <f t="shared" si="114"/>
        <v/>
      </c>
      <c r="AI231" s="35" t="str">
        <f t="shared" si="114"/>
        <v/>
      </c>
      <c r="AJ231" s="35" t="str">
        <f t="shared" si="114"/>
        <v/>
      </c>
      <c r="AK231" s="35" t="str">
        <f t="shared" si="114"/>
        <v/>
      </c>
      <c r="AL231" s="35" t="str">
        <f t="shared" si="114"/>
        <v/>
      </c>
      <c r="AM231" s="35" t="str">
        <f t="shared" si="114"/>
        <v/>
      </c>
      <c r="AN231" s="35" t="str">
        <f t="shared" si="114"/>
        <v/>
      </c>
      <c r="AO231" s="35" t="str">
        <f t="shared" si="114"/>
        <v/>
      </c>
      <c r="AP231" s="35" t="str">
        <f t="shared" si="115"/>
        <v/>
      </c>
      <c r="AQ231" s="35" t="str">
        <f t="shared" si="115"/>
        <v/>
      </c>
      <c r="AR231" s="35" t="str">
        <f t="shared" si="115"/>
        <v/>
      </c>
      <c r="AS231" s="35" t="str">
        <f t="shared" si="115"/>
        <v>TERRELL</v>
      </c>
      <c r="AT231" s="35" t="str">
        <f t="shared" si="115"/>
        <v/>
      </c>
      <c r="AU231" s="35" t="str">
        <f t="shared" si="115"/>
        <v/>
      </c>
      <c r="AV231" s="35" t="str">
        <f t="shared" si="115"/>
        <v/>
      </c>
      <c r="AW231" s="35" t="str">
        <f t="shared" si="115"/>
        <v/>
      </c>
      <c r="AX231" s="35" t="str">
        <f t="shared" si="115"/>
        <v/>
      </c>
      <c r="AY231" s="35" t="str">
        <f t="shared" si="115"/>
        <v/>
      </c>
      <c r="AZ231" s="35" t="str">
        <f t="shared" si="115"/>
        <v/>
      </c>
    </row>
    <row r="232" spans="1:52" x14ac:dyDescent="0.2">
      <c r="A232" s="39">
        <v>223</v>
      </c>
      <c r="B232" s="35" t="str">
        <f t="shared" si="111"/>
        <v/>
      </c>
      <c r="C232" s="35" t="str">
        <f t="shared" si="111"/>
        <v/>
      </c>
      <c r="D232" s="35" t="str">
        <f t="shared" si="111"/>
        <v/>
      </c>
      <c r="E232" s="35" t="str">
        <f t="shared" si="111"/>
        <v/>
      </c>
      <c r="F232" s="35" t="str">
        <f t="shared" si="111"/>
        <v/>
      </c>
      <c r="G232" s="35" t="str">
        <f t="shared" si="111"/>
        <v/>
      </c>
      <c r="H232" s="35" t="str">
        <f t="shared" si="111"/>
        <v/>
      </c>
      <c r="I232" s="35" t="str">
        <f t="shared" si="111"/>
        <v/>
      </c>
      <c r="J232" s="35" t="str">
        <f t="shared" si="111"/>
        <v/>
      </c>
      <c r="K232" s="35" t="str">
        <f t="shared" si="111"/>
        <v/>
      </c>
      <c r="L232" s="35" t="str">
        <f t="shared" si="112"/>
        <v/>
      </c>
      <c r="M232" s="35" t="str">
        <f t="shared" si="112"/>
        <v/>
      </c>
      <c r="N232" s="35" t="str">
        <f t="shared" si="112"/>
        <v/>
      </c>
      <c r="O232" s="35" t="str">
        <f t="shared" si="112"/>
        <v/>
      </c>
      <c r="P232" s="35" t="str">
        <f t="shared" si="112"/>
        <v/>
      </c>
      <c r="Q232" s="35" t="str">
        <f t="shared" si="112"/>
        <v/>
      </c>
      <c r="R232" s="35" t="str">
        <f t="shared" si="112"/>
        <v/>
      </c>
      <c r="S232" s="35" t="str">
        <f t="shared" si="112"/>
        <v/>
      </c>
      <c r="T232" s="35" t="str">
        <f t="shared" si="112"/>
        <v/>
      </c>
      <c r="U232" s="35" t="str">
        <f t="shared" si="112"/>
        <v/>
      </c>
      <c r="V232" s="35" t="str">
        <f t="shared" si="113"/>
        <v/>
      </c>
      <c r="W232" s="35" t="str">
        <f t="shared" si="113"/>
        <v/>
      </c>
      <c r="X232" s="35" t="str">
        <f t="shared" si="113"/>
        <v/>
      </c>
      <c r="Y232" s="35" t="str">
        <f t="shared" si="113"/>
        <v/>
      </c>
      <c r="Z232" s="35" t="str">
        <f t="shared" si="113"/>
        <v/>
      </c>
      <c r="AA232" s="35" t="str">
        <f t="shared" si="113"/>
        <v/>
      </c>
      <c r="AB232" s="35" t="str">
        <f t="shared" si="113"/>
        <v/>
      </c>
      <c r="AC232" s="35" t="str">
        <f t="shared" si="113"/>
        <v/>
      </c>
      <c r="AD232" s="35" t="str">
        <f t="shared" si="113"/>
        <v/>
      </c>
      <c r="AE232" s="35" t="str">
        <f t="shared" si="113"/>
        <v/>
      </c>
      <c r="AF232" s="35" t="str">
        <f t="shared" si="114"/>
        <v/>
      </c>
      <c r="AG232" s="35" t="str">
        <f t="shared" si="114"/>
        <v/>
      </c>
      <c r="AH232" s="35" t="str">
        <f t="shared" si="114"/>
        <v/>
      </c>
      <c r="AI232" s="35" t="str">
        <f t="shared" si="114"/>
        <v/>
      </c>
      <c r="AJ232" s="35" t="str">
        <f t="shared" si="114"/>
        <v/>
      </c>
      <c r="AK232" s="35" t="str">
        <f t="shared" si="114"/>
        <v/>
      </c>
      <c r="AL232" s="35" t="str">
        <f t="shared" si="114"/>
        <v/>
      </c>
      <c r="AM232" s="35" t="str">
        <f t="shared" si="114"/>
        <v/>
      </c>
      <c r="AN232" s="35" t="str">
        <f t="shared" si="114"/>
        <v/>
      </c>
      <c r="AO232" s="35" t="str">
        <f t="shared" si="114"/>
        <v/>
      </c>
      <c r="AP232" s="35" t="str">
        <f t="shared" si="115"/>
        <v/>
      </c>
      <c r="AQ232" s="35" t="str">
        <f t="shared" si="115"/>
        <v/>
      </c>
      <c r="AR232" s="35" t="str">
        <f t="shared" si="115"/>
        <v/>
      </c>
      <c r="AS232" s="35" t="str">
        <f t="shared" si="115"/>
        <v>TERRY</v>
      </c>
      <c r="AT232" s="35" t="str">
        <f t="shared" si="115"/>
        <v/>
      </c>
      <c r="AU232" s="35" t="str">
        <f t="shared" si="115"/>
        <v/>
      </c>
      <c r="AV232" s="35" t="str">
        <f t="shared" si="115"/>
        <v/>
      </c>
      <c r="AW232" s="35" t="str">
        <f t="shared" si="115"/>
        <v/>
      </c>
      <c r="AX232" s="35" t="str">
        <f t="shared" si="115"/>
        <v/>
      </c>
      <c r="AY232" s="35" t="str">
        <f t="shared" si="115"/>
        <v/>
      </c>
      <c r="AZ232" s="35" t="str">
        <f t="shared" si="115"/>
        <v/>
      </c>
    </row>
    <row r="233" spans="1:52" x14ac:dyDescent="0.2">
      <c r="A233" s="39">
        <v>224</v>
      </c>
      <c r="B233" s="35" t="str">
        <f t="shared" si="111"/>
        <v/>
      </c>
      <c r="C233" s="35" t="str">
        <f t="shared" si="111"/>
        <v/>
      </c>
      <c r="D233" s="35" t="str">
        <f t="shared" si="111"/>
        <v/>
      </c>
      <c r="E233" s="35" t="str">
        <f t="shared" si="111"/>
        <v/>
      </c>
      <c r="F233" s="35" t="str">
        <f t="shared" si="111"/>
        <v/>
      </c>
      <c r="G233" s="35" t="str">
        <f t="shared" si="111"/>
        <v/>
      </c>
      <c r="H233" s="35" t="str">
        <f t="shared" si="111"/>
        <v/>
      </c>
      <c r="I233" s="35" t="str">
        <f t="shared" si="111"/>
        <v/>
      </c>
      <c r="J233" s="35" t="str">
        <f t="shared" si="111"/>
        <v/>
      </c>
      <c r="K233" s="35" t="str">
        <f t="shared" si="111"/>
        <v/>
      </c>
      <c r="L233" s="35" t="str">
        <f t="shared" si="112"/>
        <v/>
      </c>
      <c r="M233" s="35" t="str">
        <f t="shared" si="112"/>
        <v/>
      </c>
      <c r="N233" s="35" t="str">
        <f t="shared" si="112"/>
        <v/>
      </c>
      <c r="O233" s="35" t="str">
        <f t="shared" si="112"/>
        <v/>
      </c>
      <c r="P233" s="35" t="str">
        <f t="shared" si="112"/>
        <v/>
      </c>
      <c r="Q233" s="35" t="str">
        <f t="shared" si="112"/>
        <v/>
      </c>
      <c r="R233" s="35" t="str">
        <f t="shared" si="112"/>
        <v/>
      </c>
      <c r="S233" s="35" t="str">
        <f t="shared" si="112"/>
        <v/>
      </c>
      <c r="T233" s="35" t="str">
        <f t="shared" si="112"/>
        <v/>
      </c>
      <c r="U233" s="35" t="str">
        <f t="shared" si="112"/>
        <v/>
      </c>
      <c r="V233" s="35" t="str">
        <f t="shared" si="113"/>
        <v/>
      </c>
      <c r="W233" s="35" t="str">
        <f t="shared" si="113"/>
        <v/>
      </c>
      <c r="X233" s="35" t="str">
        <f t="shared" si="113"/>
        <v/>
      </c>
      <c r="Y233" s="35" t="str">
        <f t="shared" si="113"/>
        <v/>
      </c>
      <c r="Z233" s="35" t="str">
        <f t="shared" si="113"/>
        <v/>
      </c>
      <c r="AA233" s="35" t="str">
        <f t="shared" si="113"/>
        <v/>
      </c>
      <c r="AB233" s="35" t="str">
        <f t="shared" si="113"/>
        <v/>
      </c>
      <c r="AC233" s="35" t="str">
        <f t="shared" si="113"/>
        <v/>
      </c>
      <c r="AD233" s="35" t="str">
        <f t="shared" si="113"/>
        <v/>
      </c>
      <c r="AE233" s="35" t="str">
        <f t="shared" si="113"/>
        <v/>
      </c>
      <c r="AF233" s="35" t="str">
        <f t="shared" si="114"/>
        <v/>
      </c>
      <c r="AG233" s="35" t="str">
        <f t="shared" si="114"/>
        <v/>
      </c>
      <c r="AH233" s="35" t="str">
        <f t="shared" si="114"/>
        <v/>
      </c>
      <c r="AI233" s="35" t="str">
        <f t="shared" si="114"/>
        <v/>
      </c>
      <c r="AJ233" s="35" t="str">
        <f t="shared" si="114"/>
        <v/>
      </c>
      <c r="AK233" s="35" t="str">
        <f t="shared" si="114"/>
        <v/>
      </c>
      <c r="AL233" s="35" t="str">
        <f t="shared" si="114"/>
        <v/>
      </c>
      <c r="AM233" s="35" t="str">
        <f t="shared" si="114"/>
        <v/>
      </c>
      <c r="AN233" s="35" t="str">
        <f t="shared" si="114"/>
        <v/>
      </c>
      <c r="AO233" s="35" t="str">
        <f t="shared" si="114"/>
        <v/>
      </c>
      <c r="AP233" s="35" t="str">
        <f t="shared" si="115"/>
        <v/>
      </c>
      <c r="AQ233" s="35" t="str">
        <f t="shared" si="115"/>
        <v/>
      </c>
      <c r="AR233" s="35" t="str">
        <f t="shared" si="115"/>
        <v/>
      </c>
      <c r="AS233" s="35" t="str">
        <f t="shared" si="115"/>
        <v>THROCKMORTON</v>
      </c>
      <c r="AT233" s="35" t="str">
        <f t="shared" si="115"/>
        <v/>
      </c>
      <c r="AU233" s="35" t="str">
        <f t="shared" si="115"/>
        <v/>
      </c>
      <c r="AV233" s="35" t="str">
        <f t="shared" si="115"/>
        <v/>
      </c>
      <c r="AW233" s="35" t="str">
        <f t="shared" si="115"/>
        <v/>
      </c>
      <c r="AX233" s="35" t="str">
        <f t="shared" si="115"/>
        <v/>
      </c>
      <c r="AY233" s="35" t="str">
        <f t="shared" si="115"/>
        <v/>
      </c>
      <c r="AZ233" s="35" t="str">
        <f t="shared" si="115"/>
        <v/>
      </c>
    </row>
    <row r="234" spans="1:52" x14ac:dyDescent="0.2">
      <c r="A234" s="39">
        <v>225</v>
      </c>
      <c r="B234" s="35" t="str">
        <f t="shared" si="111"/>
        <v/>
      </c>
      <c r="C234" s="35" t="str">
        <f t="shared" si="111"/>
        <v/>
      </c>
      <c r="D234" s="35" t="str">
        <f t="shared" si="111"/>
        <v/>
      </c>
      <c r="E234" s="35" t="str">
        <f t="shared" si="111"/>
        <v/>
      </c>
      <c r="F234" s="35" t="str">
        <f t="shared" si="111"/>
        <v/>
      </c>
      <c r="G234" s="35" t="str">
        <f t="shared" si="111"/>
        <v/>
      </c>
      <c r="H234" s="35" t="str">
        <f t="shared" si="111"/>
        <v/>
      </c>
      <c r="I234" s="35" t="str">
        <f t="shared" si="111"/>
        <v/>
      </c>
      <c r="J234" s="35" t="str">
        <f t="shared" si="111"/>
        <v/>
      </c>
      <c r="K234" s="35" t="str">
        <f t="shared" si="111"/>
        <v/>
      </c>
      <c r="L234" s="35" t="str">
        <f t="shared" si="112"/>
        <v/>
      </c>
      <c r="M234" s="35" t="str">
        <f t="shared" si="112"/>
        <v/>
      </c>
      <c r="N234" s="35" t="str">
        <f t="shared" si="112"/>
        <v/>
      </c>
      <c r="O234" s="35" t="str">
        <f t="shared" si="112"/>
        <v/>
      </c>
      <c r="P234" s="35" t="str">
        <f t="shared" si="112"/>
        <v/>
      </c>
      <c r="Q234" s="35" t="str">
        <f t="shared" si="112"/>
        <v/>
      </c>
      <c r="R234" s="35" t="str">
        <f t="shared" si="112"/>
        <v/>
      </c>
      <c r="S234" s="35" t="str">
        <f t="shared" si="112"/>
        <v/>
      </c>
      <c r="T234" s="35" t="str">
        <f t="shared" si="112"/>
        <v/>
      </c>
      <c r="U234" s="35" t="str">
        <f t="shared" si="112"/>
        <v/>
      </c>
      <c r="V234" s="35" t="str">
        <f t="shared" si="113"/>
        <v/>
      </c>
      <c r="W234" s="35" t="str">
        <f t="shared" si="113"/>
        <v/>
      </c>
      <c r="X234" s="35" t="str">
        <f t="shared" si="113"/>
        <v/>
      </c>
      <c r="Y234" s="35" t="str">
        <f t="shared" si="113"/>
        <v/>
      </c>
      <c r="Z234" s="35" t="str">
        <f t="shared" si="113"/>
        <v/>
      </c>
      <c r="AA234" s="35" t="str">
        <f t="shared" si="113"/>
        <v/>
      </c>
      <c r="AB234" s="35" t="str">
        <f t="shared" si="113"/>
        <v/>
      </c>
      <c r="AC234" s="35" t="str">
        <f t="shared" si="113"/>
        <v/>
      </c>
      <c r="AD234" s="35" t="str">
        <f t="shared" si="113"/>
        <v/>
      </c>
      <c r="AE234" s="35" t="str">
        <f t="shared" si="113"/>
        <v/>
      </c>
      <c r="AF234" s="35" t="str">
        <f t="shared" si="114"/>
        <v/>
      </c>
      <c r="AG234" s="35" t="str">
        <f t="shared" si="114"/>
        <v/>
      </c>
      <c r="AH234" s="35" t="str">
        <f t="shared" si="114"/>
        <v/>
      </c>
      <c r="AI234" s="35" t="str">
        <f t="shared" si="114"/>
        <v/>
      </c>
      <c r="AJ234" s="35" t="str">
        <f t="shared" si="114"/>
        <v/>
      </c>
      <c r="AK234" s="35" t="str">
        <f t="shared" si="114"/>
        <v/>
      </c>
      <c r="AL234" s="35" t="str">
        <f t="shared" si="114"/>
        <v/>
      </c>
      <c r="AM234" s="35" t="str">
        <f t="shared" si="114"/>
        <v/>
      </c>
      <c r="AN234" s="35" t="str">
        <f t="shared" si="114"/>
        <v/>
      </c>
      <c r="AO234" s="35" t="str">
        <f t="shared" si="114"/>
        <v/>
      </c>
      <c r="AP234" s="35" t="str">
        <f t="shared" si="115"/>
        <v/>
      </c>
      <c r="AQ234" s="35" t="str">
        <f t="shared" si="115"/>
        <v/>
      </c>
      <c r="AR234" s="35" t="str">
        <f t="shared" si="115"/>
        <v/>
      </c>
      <c r="AS234" s="35" t="str">
        <f t="shared" si="115"/>
        <v>TITUS</v>
      </c>
      <c r="AT234" s="35" t="str">
        <f t="shared" si="115"/>
        <v/>
      </c>
      <c r="AU234" s="35" t="str">
        <f t="shared" si="115"/>
        <v/>
      </c>
      <c r="AV234" s="35" t="str">
        <f t="shared" si="115"/>
        <v/>
      </c>
      <c r="AW234" s="35" t="str">
        <f t="shared" si="115"/>
        <v/>
      </c>
      <c r="AX234" s="35" t="str">
        <f t="shared" si="115"/>
        <v/>
      </c>
      <c r="AY234" s="35" t="str">
        <f t="shared" si="115"/>
        <v/>
      </c>
      <c r="AZ234" s="35" t="str">
        <f t="shared" si="115"/>
        <v/>
      </c>
    </row>
    <row r="235" spans="1:52" x14ac:dyDescent="0.2">
      <c r="A235" s="39">
        <v>226</v>
      </c>
      <c r="B235" s="35" t="str">
        <f t="shared" si="111"/>
        <v/>
      </c>
      <c r="C235" s="35" t="str">
        <f t="shared" si="111"/>
        <v/>
      </c>
      <c r="D235" s="35" t="str">
        <f t="shared" si="111"/>
        <v/>
      </c>
      <c r="E235" s="35" t="str">
        <f t="shared" si="111"/>
        <v/>
      </c>
      <c r="F235" s="35" t="str">
        <f t="shared" si="111"/>
        <v/>
      </c>
      <c r="G235" s="35" t="str">
        <f t="shared" si="111"/>
        <v/>
      </c>
      <c r="H235" s="35" t="str">
        <f t="shared" si="111"/>
        <v/>
      </c>
      <c r="I235" s="35" t="str">
        <f t="shared" si="111"/>
        <v/>
      </c>
      <c r="J235" s="35" t="str">
        <f t="shared" si="111"/>
        <v/>
      </c>
      <c r="K235" s="35" t="str">
        <f t="shared" si="111"/>
        <v/>
      </c>
      <c r="L235" s="35" t="str">
        <f t="shared" si="112"/>
        <v/>
      </c>
      <c r="M235" s="35" t="str">
        <f t="shared" si="112"/>
        <v/>
      </c>
      <c r="N235" s="35" t="str">
        <f t="shared" si="112"/>
        <v/>
      </c>
      <c r="O235" s="35" t="str">
        <f t="shared" si="112"/>
        <v/>
      </c>
      <c r="P235" s="35" t="str">
        <f t="shared" si="112"/>
        <v/>
      </c>
      <c r="Q235" s="35" t="str">
        <f t="shared" si="112"/>
        <v/>
      </c>
      <c r="R235" s="35" t="str">
        <f t="shared" si="112"/>
        <v/>
      </c>
      <c r="S235" s="35" t="str">
        <f t="shared" si="112"/>
        <v/>
      </c>
      <c r="T235" s="35" t="str">
        <f t="shared" si="112"/>
        <v/>
      </c>
      <c r="U235" s="35" t="str">
        <f t="shared" si="112"/>
        <v/>
      </c>
      <c r="V235" s="35" t="str">
        <f t="shared" si="113"/>
        <v/>
      </c>
      <c r="W235" s="35" t="str">
        <f t="shared" si="113"/>
        <v/>
      </c>
      <c r="X235" s="35" t="str">
        <f t="shared" si="113"/>
        <v/>
      </c>
      <c r="Y235" s="35" t="str">
        <f t="shared" si="113"/>
        <v/>
      </c>
      <c r="Z235" s="35" t="str">
        <f t="shared" si="113"/>
        <v/>
      </c>
      <c r="AA235" s="35" t="str">
        <f t="shared" si="113"/>
        <v/>
      </c>
      <c r="AB235" s="35" t="str">
        <f t="shared" si="113"/>
        <v/>
      </c>
      <c r="AC235" s="35" t="str">
        <f t="shared" si="113"/>
        <v/>
      </c>
      <c r="AD235" s="35" t="str">
        <f t="shared" si="113"/>
        <v/>
      </c>
      <c r="AE235" s="35" t="str">
        <f t="shared" si="113"/>
        <v/>
      </c>
      <c r="AF235" s="35" t="str">
        <f t="shared" si="114"/>
        <v/>
      </c>
      <c r="AG235" s="35" t="str">
        <f t="shared" si="114"/>
        <v/>
      </c>
      <c r="AH235" s="35" t="str">
        <f t="shared" si="114"/>
        <v/>
      </c>
      <c r="AI235" s="35" t="str">
        <f t="shared" si="114"/>
        <v/>
      </c>
      <c r="AJ235" s="35" t="str">
        <f t="shared" si="114"/>
        <v/>
      </c>
      <c r="AK235" s="35" t="str">
        <f t="shared" si="114"/>
        <v/>
      </c>
      <c r="AL235" s="35" t="str">
        <f t="shared" si="114"/>
        <v/>
      </c>
      <c r="AM235" s="35" t="str">
        <f t="shared" si="114"/>
        <v/>
      </c>
      <c r="AN235" s="35" t="str">
        <f t="shared" si="114"/>
        <v/>
      </c>
      <c r="AO235" s="35" t="str">
        <f t="shared" si="114"/>
        <v/>
      </c>
      <c r="AP235" s="35" t="str">
        <f t="shared" si="115"/>
        <v/>
      </c>
      <c r="AQ235" s="35" t="str">
        <f t="shared" si="115"/>
        <v/>
      </c>
      <c r="AR235" s="35" t="str">
        <f t="shared" si="115"/>
        <v/>
      </c>
      <c r="AS235" s="35" t="str">
        <f t="shared" si="115"/>
        <v>TOM GREEN</v>
      </c>
      <c r="AT235" s="35" t="str">
        <f t="shared" si="115"/>
        <v/>
      </c>
      <c r="AU235" s="35" t="str">
        <f t="shared" si="115"/>
        <v/>
      </c>
      <c r="AV235" s="35" t="str">
        <f t="shared" si="115"/>
        <v/>
      </c>
      <c r="AW235" s="35" t="str">
        <f t="shared" si="115"/>
        <v/>
      </c>
      <c r="AX235" s="35" t="str">
        <f t="shared" si="115"/>
        <v/>
      </c>
      <c r="AY235" s="35" t="str">
        <f t="shared" si="115"/>
        <v/>
      </c>
      <c r="AZ235" s="35" t="str">
        <f t="shared" si="115"/>
        <v/>
      </c>
    </row>
    <row r="236" spans="1:52" x14ac:dyDescent="0.2">
      <c r="A236" s="39">
        <v>227</v>
      </c>
      <c r="B236" s="35" t="str">
        <f t="shared" si="111"/>
        <v/>
      </c>
      <c r="C236" s="35" t="str">
        <f t="shared" si="111"/>
        <v/>
      </c>
      <c r="D236" s="35" t="str">
        <f t="shared" si="111"/>
        <v/>
      </c>
      <c r="E236" s="35" t="str">
        <f t="shared" si="111"/>
        <v/>
      </c>
      <c r="F236" s="35" t="str">
        <f t="shared" si="111"/>
        <v/>
      </c>
      <c r="G236" s="35" t="str">
        <f t="shared" si="111"/>
        <v/>
      </c>
      <c r="H236" s="35" t="str">
        <f t="shared" si="111"/>
        <v/>
      </c>
      <c r="I236" s="35" t="str">
        <f t="shared" si="111"/>
        <v/>
      </c>
      <c r="J236" s="35" t="str">
        <f t="shared" si="111"/>
        <v/>
      </c>
      <c r="K236" s="35" t="str">
        <f t="shared" si="111"/>
        <v/>
      </c>
      <c r="L236" s="35" t="str">
        <f t="shared" si="112"/>
        <v/>
      </c>
      <c r="M236" s="35" t="str">
        <f t="shared" si="112"/>
        <v/>
      </c>
      <c r="N236" s="35" t="str">
        <f t="shared" si="112"/>
        <v/>
      </c>
      <c r="O236" s="35" t="str">
        <f t="shared" si="112"/>
        <v/>
      </c>
      <c r="P236" s="35" t="str">
        <f t="shared" si="112"/>
        <v/>
      </c>
      <c r="Q236" s="35" t="str">
        <f t="shared" si="112"/>
        <v/>
      </c>
      <c r="R236" s="35" t="str">
        <f t="shared" si="112"/>
        <v/>
      </c>
      <c r="S236" s="35" t="str">
        <f t="shared" si="112"/>
        <v/>
      </c>
      <c r="T236" s="35" t="str">
        <f t="shared" si="112"/>
        <v/>
      </c>
      <c r="U236" s="35" t="str">
        <f t="shared" si="112"/>
        <v/>
      </c>
      <c r="V236" s="35" t="str">
        <f t="shared" si="113"/>
        <v/>
      </c>
      <c r="W236" s="35" t="str">
        <f t="shared" si="113"/>
        <v/>
      </c>
      <c r="X236" s="35" t="str">
        <f t="shared" si="113"/>
        <v/>
      </c>
      <c r="Y236" s="35" t="str">
        <f t="shared" si="113"/>
        <v/>
      </c>
      <c r="Z236" s="35" t="str">
        <f t="shared" si="113"/>
        <v/>
      </c>
      <c r="AA236" s="35" t="str">
        <f t="shared" si="113"/>
        <v/>
      </c>
      <c r="AB236" s="35" t="str">
        <f t="shared" si="113"/>
        <v/>
      </c>
      <c r="AC236" s="35" t="str">
        <f t="shared" si="113"/>
        <v/>
      </c>
      <c r="AD236" s="35" t="str">
        <f t="shared" si="113"/>
        <v/>
      </c>
      <c r="AE236" s="35" t="str">
        <f t="shared" si="113"/>
        <v/>
      </c>
      <c r="AF236" s="35" t="str">
        <f t="shared" si="114"/>
        <v/>
      </c>
      <c r="AG236" s="35" t="str">
        <f t="shared" si="114"/>
        <v/>
      </c>
      <c r="AH236" s="35" t="str">
        <f t="shared" si="114"/>
        <v/>
      </c>
      <c r="AI236" s="35" t="str">
        <f t="shared" si="114"/>
        <v/>
      </c>
      <c r="AJ236" s="35" t="str">
        <f t="shared" si="114"/>
        <v/>
      </c>
      <c r="AK236" s="35" t="str">
        <f t="shared" si="114"/>
        <v/>
      </c>
      <c r="AL236" s="35" t="str">
        <f t="shared" si="114"/>
        <v/>
      </c>
      <c r="AM236" s="35" t="str">
        <f t="shared" si="114"/>
        <v/>
      </c>
      <c r="AN236" s="35" t="str">
        <f t="shared" si="114"/>
        <v/>
      </c>
      <c r="AO236" s="35" t="str">
        <f t="shared" si="114"/>
        <v/>
      </c>
      <c r="AP236" s="35" t="str">
        <f t="shared" si="115"/>
        <v/>
      </c>
      <c r="AQ236" s="35" t="str">
        <f t="shared" si="115"/>
        <v/>
      </c>
      <c r="AR236" s="35" t="str">
        <f t="shared" si="115"/>
        <v/>
      </c>
      <c r="AS236" s="35" t="str">
        <f t="shared" si="115"/>
        <v>TRAVIS</v>
      </c>
      <c r="AT236" s="35" t="str">
        <f t="shared" si="115"/>
        <v/>
      </c>
      <c r="AU236" s="35" t="str">
        <f t="shared" si="115"/>
        <v/>
      </c>
      <c r="AV236" s="35" t="str">
        <f t="shared" si="115"/>
        <v/>
      </c>
      <c r="AW236" s="35" t="str">
        <f t="shared" si="115"/>
        <v/>
      </c>
      <c r="AX236" s="35" t="str">
        <f t="shared" si="115"/>
        <v/>
      </c>
      <c r="AY236" s="35" t="str">
        <f t="shared" si="115"/>
        <v/>
      </c>
      <c r="AZ236" s="35" t="str">
        <f t="shared" si="115"/>
        <v/>
      </c>
    </row>
    <row r="237" spans="1:52" x14ac:dyDescent="0.2">
      <c r="A237" s="39">
        <v>228</v>
      </c>
      <c r="B237" s="35" t="str">
        <f t="shared" si="111"/>
        <v/>
      </c>
      <c r="C237" s="35" t="str">
        <f t="shared" si="111"/>
        <v/>
      </c>
      <c r="D237" s="35" t="str">
        <f t="shared" si="111"/>
        <v/>
      </c>
      <c r="E237" s="35" t="str">
        <f t="shared" si="111"/>
        <v/>
      </c>
      <c r="F237" s="35" t="str">
        <f t="shared" si="111"/>
        <v/>
      </c>
      <c r="G237" s="35" t="str">
        <f t="shared" si="111"/>
        <v/>
      </c>
      <c r="H237" s="35" t="str">
        <f t="shared" si="111"/>
        <v/>
      </c>
      <c r="I237" s="35" t="str">
        <f t="shared" si="111"/>
        <v/>
      </c>
      <c r="J237" s="35" t="str">
        <f t="shared" si="111"/>
        <v/>
      </c>
      <c r="K237" s="35" t="str">
        <f t="shared" si="111"/>
        <v/>
      </c>
      <c r="L237" s="35" t="str">
        <f t="shared" si="112"/>
        <v/>
      </c>
      <c r="M237" s="35" t="str">
        <f t="shared" si="112"/>
        <v/>
      </c>
      <c r="N237" s="35" t="str">
        <f t="shared" si="112"/>
        <v/>
      </c>
      <c r="O237" s="35" t="str">
        <f t="shared" si="112"/>
        <v/>
      </c>
      <c r="P237" s="35" t="str">
        <f t="shared" si="112"/>
        <v/>
      </c>
      <c r="Q237" s="35" t="str">
        <f t="shared" si="112"/>
        <v/>
      </c>
      <c r="R237" s="35" t="str">
        <f t="shared" si="112"/>
        <v/>
      </c>
      <c r="S237" s="35" t="str">
        <f t="shared" si="112"/>
        <v/>
      </c>
      <c r="T237" s="35" t="str">
        <f t="shared" si="112"/>
        <v/>
      </c>
      <c r="U237" s="35" t="str">
        <f t="shared" si="112"/>
        <v/>
      </c>
      <c r="V237" s="35" t="str">
        <f t="shared" si="113"/>
        <v/>
      </c>
      <c r="W237" s="35" t="str">
        <f t="shared" si="113"/>
        <v/>
      </c>
      <c r="X237" s="35" t="str">
        <f t="shared" si="113"/>
        <v/>
      </c>
      <c r="Y237" s="35" t="str">
        <f t="shared" si="113"/>
        <v/>
      </c>
      <c r="Z237" s="35" t="str">
        <f t="shared" si="113"/>
        <v/>
      </c>
      <c r="AA237" s="35" t="str">
        <f t="shared" si="113"/>
        <v/>
      </c>
      <c r="AB237" s="35" t="str">
        <f t="shared" si="113"/>
        <v/>
      </c>
      <c r="AC237" s="35" t="str">
        <f t="shared" si="113"/>
        <v/>
      </c>
      <c r="AD237" s="35" t="str">
        <f t="shared" si="113"/>
        <v/>
      </c>
      <c r="AE237" s="35" t="str">
        <f t="shared" si="113"/>
        <v/>
      </c>
      <c r="AF237" s="35" t="str">
        <f t="shared" si="114"/>
        <v/>
      </c>
      <c r="AG237" s="35" t="str">
        <f t="shared" si="114"/>
        <v/>
      </c>
      <c r="AH237" s="35" t="str">
        <f t="shared" si="114"/>
        <v/>
      </c>
      <c r="AI237" s="35" t="str">
        <f t="shared" si="114"/>
        <v/>
      </c>
      <c r="AJ237" s="35" t="str">
        <f t="shared" si="114"/>
        <v/>
      </c>
      <c r="AK237" s="35" t="str">
        <f t="shared" si="114"/>
        <v/>
      </c>
      <c r="AL237" s="35" t="str">
        <f t="shared" si="114"/>
        <v/>
      </c>
      <c r="AM237" s="35" t="str">
        <f t="shared" si="114"/>
        <v/>
      </c>
      <c r="AN237" s="35" t="str">
        <f t="shared" si="114"/>
        <v/>
      </c>
      <c r="AO237" s="35" t="str">
        <f t="shared" si="114"/>
        <v/>
      </c>
      <c r="AP237" s="35" t="str">
        <f t="shared" si="115"/>
        <v/>
      </c>
      <c r="AQ237" s="35" t="str">
        <f t="shared" si="115"/>
        <v/>
      </c>
      <c r="AR237" s="35" t="str">
        <f t="shared" si="115"/>
        <v/>
      </c>
      <c r="AS237" s="35" t="str">
        <f t="shared" si="115"/>
        <v>TRINITY</v>
      </c>
      <c r="AT237" s="35" t="str">
        <f t="shared" si="115"/>
        <v/>
      </c>
      <c r="AU237" s="35" t="str">
        <f t="shared" si="115"/>
        <v/>
      </c>
      <c r="AV237" s="35" t="str">
        <f t="shared" si="115"/>
        <v/>
      </c>
      <c r="AW237" s="35" t="str">
        <f t="shared" si="115"/>
        <v/>
      </c>
      <c r="AX237" s="35" t="str">
        <f t="shared" si="115"/>
        <v/>
      </c>
      <c r="AY237" s="35" t="str">
        <f t="shared" si="115"/>
        <v/>
      </c>
      <c r="AZ237" s="35" t="str">
        <f t="shared" si="115"/>
        <v/>
      </c>
    </row>
    <row r="238" spans="1:52" x14ac:dyDescent="0.2">
      <c r="A238" s="39">
        <v>229</v>
      </c>
      <c r="B238" s="35" t="str">
        <f t="shared" si="111"/>
        <v/>
      </c>
      <c r="C238" s="35" t="str">
        <f t="shared" si="111"/>
        <v/>
      </c>
      <c r="D238" s="35" t="str">
        <f t="shared" si="111"/>
        <v/>
      </c>
      <c r="E238" s="35" t="str">
        <f t="shared" si="111"/>
        <v/>
      </c>
      <c r="F238" s="35" t="str">
        <f t="shared" si="111"/>
        <v/>
      </c>
      <c r="G238" s="35" t="str">
        <f t="shared" si="111"/>
        <v/>
      </c>
      <c r="H238" s="35" t="str">
        <f t="shared" si="111"/>
        <v/>
      </c>
      <c r="I238" s="35" t="str">
        <f t="shared" si="111"/>
        <v/>
      </c>
      <c r="J238" s="35" t="str">
        <f t="shared" si="111"/>
        <v/>
      </c>
      <c r="K238" s="35" t="str">
        <f t="shared" si="111"/>
        <v/>
      </c>
      <c r="L238" s="35" t="str">
        <f t="shared" si="112"/>
        <v/>
      </c>
      <c r="M238" s="35" t="str">
        <f t="shared" si="112"/>
        <v/>
      </c>
      <c r="N238" s="35" t="str">
        <f t="shared" si="112"/>
        <v/>
      </c>
      <c r="O238" s="35" t="str">
        <f t="shared" si="112"/>
        <v/>
      </c>
      <c r="P238" s="35" t="str">
        <f t="shared" si="112"/>
        <v/>
      </c>
      <c r="Q238" s="35" t="str">
        <f t="shared" si="112"/>
        <v/>
      </c>
      <c r="R238" s="35" t="str">
        <f t="shared" si="112"/>
        <v/>
      </c>
      <c r="S238" s="35" t="str">
        <f t="shared" si="112"/>
        <v/>
      </c>
      <c r="T238" s="35" t="str">
        <f t="shared" si="112"/>
        <v/>
      </c>
      <c r="U238" s="35" t="str">
        <f t="shared" si="112"/>
        <v/>
      </c>
      <c r="V238" s="35" t="str">
        <f t="shared" si="113"/>
        <v/>
      </c>
      <c r="W238" s="35" t="str">
        <f t="shared" si="113"/>
        <v/>
      </c>
      <c r="X238" s="35" t="str">
        <f t="shared" si="113"/>
        <v/>
      </c>
      <c r="Y238" s="35" t="str">
        <f t="shared" si="113"/>
        <v/>
      </c>
      <c r="Z238" s="35" t="str">
        <f t="shared" si="113"/>
        <v/>
      </c>
      <c r="AA238" s="35" t="str">
        <f t="shared" si="113"/>
        <v/>
      </c>
      <c r="AB238" s="35" t="str">
        <f t="shared" si="113"/>
        <v/>
      </c>
      <c r="AC238" s="35" t="str">
        <f t="shared" si="113"/>
        <v/>
      </c>
      <c r="AD238" s="35" t="str">
        <f t="shared" si="113"/>
        <v/>
      </c>
      <c r="AE238" s="35" t="str">
        <f t="shared" si="113"/>
        <v/>
      </c>
      <c r="AF238" s="35" t="str">
        <f t="shared" si="114"/>
        <v/>
      </c>
      <c r="AG238" s="35" t="str">
        <f t="shared" si="114"/>
        <v/>
      </c>
      <c r="AH238" s="35" t="str">
        <f t="shared" si="114"/>
        <v/>
      </c>
      <c r="AI238" s="35" t="str">
        <f t="shared" si="114"/>
        <v/>
      </c>
      <c r="AJ238" s="35" t="str">
        <f t="shared" si="114"/>
        <v/>
      </c>
      <c r="AK238" s="35" t="str">
        <f t="shared" si="114"/>
        <v/>
      </c>
      <c r="AL238" s="35" t="str">
        <f t="shared" si="114"/>
        <v/>
      </c>
      <c r="AM238" s="35" t="str">
        <f t="shared" si="114"/>
        <v/>
      </c>
      <c r="AN238" s="35" t="str">
        <f t="shared" si="114"/>
        <v/>
      </c>
      <c r="AO238" s="35" t="str">
        <f t="shared" si="114"/>
        <v/>
      </c>
      <c r="AP238" s="35" t="str">
        <f t="shared" si="115"/>
        <v/>
      </c>
      <c r="AQ238" s="35" t="str">
        <f t="shared" si="115"/>
        <v/>
      </c>
      <c r="AR238" s="35" t="str">
        <f t="shared" si="115"/>
        <v/>
      </c>
      <c r="AS238" s="35" t="str">
        <f t="shared" si="115"/>
        <v>TYLER</v>
      </c>
      <c r="AT238" s="35" t="str">
        <f t="shared" si="115"/>
        <v/>
      </c>
      <c r="AU238" s="35" t="str">
        <f t="shared" si="115"/>
        <v/>
      </c>
      <c r="AV238" s="35" t="str">
        <f t="shared" si="115"/>
        <v/>
      </c>
      <c r="AW238" s="35" t="str">
        <f t="shared" si="115"/>
        <v/>
      </c>
      <c r="AX238" s="35" t="str">
        <f t="shared" si="115"/>
        <v/>
      </c>
      <c r="AY238" s="35" t="str">
        <f t="shared" si="115"/>
        <v/>
      </c>
      <c r="AZ238" s="35" t="str">
        <f t="shared" si="115"/>
        <v/>
      </c>
    </row>
    <row r="239" spans="1:52" x14ac:dyDescent="0.2">
      <c r="A239" s="39">
        <v>230</v>
      </c>
      <c r="B239" s="35" t="str">
        <f t="shared" si="111"/>
        <v/>
      </c>
      <c r="C239" s="35" t="str">
        <f t="shared" si="111"/>
        <v/>
      </c>
      <c r="D239" s="35" t="str">
        <f t="shared" si="111"/>
        <v/>
      </c>
      <c r="E239" s="35" t="str">
        <f t="shared" si="111"/>
        <v/>
      </c>
      <c r="F239" s="35" t="str">
        <f t="shared" si="111"/>
        <v/>
      </c>
      <c r="G239" s="35" t="str">
        <f t="shared" si="111"/>
        <v/>
      </c>
      <c r="H239" s="35" t="str">
        <f t="shared" si="111"/>
        <v/>
      </c>
      <c r="I239" s="35" t="str">
        <f t="shared" si="111"/>
        <v/>
      </c>
      <c r="J239" s="35" t="str">
        <f t="shared" si="111"/>
        <v/>
      </c>
      <c r="K239" s="35" t="str">
        <f t="shared" si="111"/>
        <v/>
      </c>
      <c r="L239" s="35" t="str">
        <f t="shared" si="112"/>
        <v/>
      </c>
      <c r="M239" s="35" t="str">
        <f t="shared" si="112"/>
        <v/>
      </c>
      <c r="N239" s="35" t="str">
        <f t="shared" si="112"/>
        <v/>
      </c>
      <c r="O239" s="35" t="str">
        <f t="shared" si="112"/>
        <v/>
      </c>
      <c r="P239" s="35" t="str">
        <f t="shared" si="112"/>
        <v/>
      </c>
      <c r="Q239" s="35" t="str">
        <f t="shared" si="112"/>
        <v/>
      </c>
      <c r="R239" s="35" t="str">
        <f t="shared" si="112"/>
        <v/>
      </c>
      <c r="S239" s="35" t="str">
        <f t="shared" si="112"/>
        <v/>
      </c>
      <c r="T239" s="35" t="str">
        <f t="shared" si="112"/>
        <v/>
      </c>
      <c r="U239" s="35" t="str">
        <f t="shared" si="112"/>
        <v/>
      </c>
      <c r="V239" s="35" t="str">
        <f t="shared" si="113"/>
        <v/>
      </c>
      <c r="W239" s="35" t="str">
        <f t="shared" si="113"/>
        <v/>
      </c>
      <c r="X239" s="35" t="str">
        <f t="shared" si="113"/>
        <v/>
      </c>
      <c r="Y239" s="35" t="str">
        <f t="shared" si="113"/>
        <v/>
      </c>
      <c r="Z239" s="35" t="str">
        <f t="shared" si="113"/>
        <v/>
      </c>
      <c r="AA239" s="35" t="str">
        <f t="shared" si="113"/>
        <v/>
      </c>
      <c r="AB239" s="35" t="str">
        <f t="shared" si="113"/>
        <v/>
      </c>
      <c r="AC239" s="35" t="str">
        <f t="shared" si="113"/>
        <v/>
      </c>
      <c r="AD239" s="35" t="str">
        <f t="shared" si="113"/>
        <v/>
      </c>
      <c r="AE239" s="35" t="str">
        <f t="shared" si="113"/>
        <v/>
      </c>
      <c r="AF239" s="35" t="str">
        <f t="shared" si="114"/>
        <v/>
      </c>
      <c r="AG239" s="35" t="str">
        <f t="shared" si="114"/>
        <v/>
      </c>
      <c r="AH239" s="35" t="str">
        <f t="shared" si="114"/>
        <v/>
      </c>
      <c r="AI239" s="35" t="str">
        <f t="shared" si="114"/>
        <v/>
      </c>
      <c r="AJ239" s="35" t="str">
        <f t="shared" si="114"/>
        <v/>
      </c>
      <c r="AK239" s="35" t="str">
        <f t="shared" si="114"/>
        <v/>
      </c>
      <c r="AL239" s="35" t="str">
        <f t="shared" si="114"/>
        <v/>
      </c>
      <c r="AM239" s="35" t="str">
        <f t="shared" si="114"/>
        <v/>
      </c>
      <c r="AN239" s="35" t="str">
        <f t="shared" si="114"/>
        <v/>
      </c>
      <c r="AO239" s="35" t="str">
        <f t="shared" si="114"/>
        <v/>
      </c>
      <c r="AP239" s="35" t="str">
        <f t="shared" si="115"/>
        <v/>
      </c>
      <c r="AQ239" s="35" t="str">
        <f t="shared" si="115"/>
        <v/>
      </c>
      <c r="AR239" s="35" t="str">
        <f t="shared" si="115"/>
        <v/>
      </c>
      <c r="AS239" s="35" t="str">
        <f t="shared" si="115"/>
        <v>UPSHUR</v>
      </c>
      <c r="AT239" s="35" t="str">
        <f t="shared" si="115"/>
        <v/>
      </c>
      <c r="AU239" s="35" t="str">
        <f t="shared" si="115"/>
        <v/>
      </c>
      <c r="AV239" s="35" t="str">
        <f t="shared" si="115"/>
        <v/>
      </c>
      <c r="AW239" s="35" t="str">
        <f t="shared" si="115"/>
        <v/>
      </c>
      <c r="AX239" s="35" t="str">
        <f t="shared" si="115"/>
        <v/>
      </c>
      <c r="AY239" s="35" t="str">
        <f t="shared" si="115"/>
        <v/>
      </c>
      <c r="AZ239" s="35" t="str">
        <f t="shared" si="115"/>
        <v/>
      </c>
    </row>
    <row r="240" spans="1:52" x14ac:dyDescent="0.2">
      <c r="A240" s="39">
        <v>231</v>
      </c>
      <c r="B240" s="35" t="str">
        <f t="shared" ref="B240:K249" si="116">IFERROR(VLOOKUP($B$3&amp;"_"&amp;B$8&amp;$A240,LookUpTable_CountyName_AllYears,3,FALSE),"")</f>
        <v/>
      </c>
      <c r="C240" s="35" t="str">
        <f t="shared" si="116"/>
        <v/>
      </c>
      <c r="D240" s="35" t="str">
        <f t="shared" si="116"/>
        <v/>
      </c>
      <c r="E240" s="35" t="str">
        <f t="shared" si="116"/>
        <v/>
      </c>
      <c r="F240" s="35" t="str">
        <f t="shared" si="116"/>
        <v/>
      </c>
      <c r="G240" s="35" t="str">
        <f t="shared" si="116"/>
        <v/>
      </c>
      <c r="H240" s="35" t="str">
        <f t="shared" si="116"/>
        <v/>
      </c>
      <c r="I240" s="35" t="str">
        <f t="shared" si="116"/>
        <v/>
      </c>
      <c r="J240" s="35" t="str">
        <f t="shared" si="116"/>
        <v/>
      </c>
      <c r="K240" s="35" t="str">
        <f t="shared" si="116"/>
        <v/>
      </c>
      <c r="L240" s="35" t="str">
        <f t="shared" ref="L240:U249" si="117">IFERROR(VLOOKUP($B$3&amp;"_"&amp;L$8&amp;$A240,LookUpTable_CountyName_AllYears,3,FALSE),"")</f>
        <v/>
      </c>
      <c r="M240" s="35" t="str">
        <f t="shared" si="117"/>
        <v/>
      </c>
      <c r="N240" s="35" t="str">
        <f t="shared" si="117"/>
        <v/>
      </c>
      <c r="O240" s="35" t="str">
        <f t="shared" si="117"/>
        <v/>
      </c>
      <c r="P240" s="35" t="str">
        <f t="shared" si="117"/>
        <v/>
      </c>
      <c r="Q240" s="35" t="str">
        <f t="shared" si="117"/>
        <v/>
      </c>
      <c r="R240" s="35" t="str">
        <f t="shared" si="117"/>
        <v/>
      </c>
      <c r="S240" s="35" t="str">
        <f t="shared" si="117"/>
        <v/>
      </c>
      <c r="T240" s="35" t="str">
        <f t="shared" si="117"/>
        <v/>
      </c>
      <c r="U240" s="35" t="str">
        <f t="shared" si="117"/>
        <v/>
      </c>
      <c r="V240" s="35" t="str">
        <f t="shared" ref="V240:AE249" si="118">IFERROR(VLOOKUP($B$3&amp;"_"&amp;V$8&amp;$A240,LookUpTable_CountyName_AllYears,3,FALSE),"")</f>
        <v/>
      </c>
      <c r="W240" s="35" t="str">
        <f t="shared" si="118"/>
        <v/>
      </c>
      <c r="X240" s="35" t="str">
        <f t="shared" si="118"/>
        <v/>
      </c>
      <c r="Y240" s="35" t="str">
        <f t="shared" si="118"/>
        <v/>
      </c>
      <c r="Z240" s="35" t="str">
        <f t="shared" si="118"/>
        <v/>
      </c>
      <c r="AA240" s="35" t="str">
        <f t="shared" si="118"/>
        <v/>
      </c>
      <c r="AB240" s="35" t="str">
        <f t="shared" si="118"/>
        <v/>
      </c>
      <c r="AC240" s="35" t="str">
        <f t="shared" si="118"/>
        <v/>
      </c>
      <c r="AD240" s="35" t="str">
        <f t="shared" si="118"/>
        <v/>
      </c>
      <c r="AE240" s="35" t="str">
        <f t="shared" si="118"/>
        <v/>
      </c>
      <c r="AF240" s="35" t="str">
        <f t="shared" ref="AF240:AO249" si="119">IFERROR(VLOOKUP($B$3&amp;"_"&amp;AF$8&amp;$A240,LookUpTable_CountyName_AllYears,3,FALSE),"")</f>
        <v/>
      </c>
      <c r="AG240" s="35" t="str">
        <f t="shared" si="119"/>
        <v/>
      </c>
      <c r="AH240" s="35" t="str">
        <f t="shared" si="119"/>
        <v/>
      </c>
      <c r="AI240" s="35" t="str">
        <f t="shared" si="119"/>
        <v/>
      </c>
      <c r="AJ240" s="35" t="str">
        <f t="shared" si="119"/>
        <v/>
      </c>
      <c r="AK240" s="35" t="str">
        <f t="shared" si="119"/>
        <v/>
      </c>
      <c r="AL240" s="35" t="str">
        <f t="shared" si="119"/>
        <v/>
      </c>
      <c r="AM240" s="35" t="str">
        <f t="shared" si="119"/>
        <v/>
      </c>
      <c r="AN240" s="35" t="str">
        <f t="shared" si="119"/>
        <v/>
      </c>
      <c r="AO240" s="35" t="str">
        <f t="shared" si="119"/>
        <v/>
      </c>
      <c r="AP240" s="35" t="str">
        <f t="shared" ref="AP240:AZ249" si="120">IFERROR(VLOOKUP($B$3&amp;"_"&amp;AP$8&amp;$A240,LookUpTable_CountyName_AllYears,3,FALSE),"")</f>
        <v/>
      </c>
      <c r="AQ240" s="35" t="str">
        <f t="shared" si="120"/>
        <v/>
      </c>
      <c r="AR240" s="35" t="str">
        <f t="shared" si="120"/>
        <v/>
      </c>
      <c r="AS240" s="35" t="str">
        <f t="shared" si="120"/>
        <v>UPTON</v>
      </c>
      <c r="AT240" s="35" t="str">
        <f t="shared" si="120"/>
        <v/>
      </c>
      <c r="AU240" s="35" t="str">
        <f t="shared" si="120"/>
        <v/>
      </c>
      <c r="AV240" s="35" t="str">
        <f t="shared" si="120"/>
        <v/>
      </c>
      <c r="AW240" s="35" t="str">
        <f t="shared" si="120"/>
        <v/>
      </c>
      <c r="AX240" s="35" t="str">
        <f t="shared" si="120"/>
        <v/>
      </c>
      <c r="AY240" s="35" t="str">
        <f t="shared" si="120"/>
        <v/>
      </c>
      <c r="AZ240" s="35" t="str">
        <f t="shared" si="120"/>
        <v/>
      </c>
    </row>
    <row r="241" spans="1:52" x14ac:dyDescent="0.2">
      <c r="A241" s="39">
        <v>232</v>
      </c>
      <c r="B241" s="35" t="str">
        <f t="shared" si="116"/>
        <v/>
      </c>
      <c r="C241" s="35" t="str">
        <f t="shared" si="116"/>
        <v/>
      </c>
      <c r="D241" s="35" t="str">
        <f t="shared" si="116"/>
        <v/>
      </c>
      <c r="E241" s="35" t="str">
        <f t="shared" si="116"/>
        <v/>
      </c>
      <c r="F241" s="35" t="str">
        <f t="shared" si="116"/>
        <v/>
      </c>
      <c r="G241" s="35" t="str">
        <f t="shared" si="116"/>
        <v/>
      </c>
      <c r="H241" s="35" t="str">
        <f t="shared" si="116"/>
        <v/>
      </c>
      <c r="I241" s="35" t="str">
        <f t="shared" si="116"/>
        <v/>
      </c>
      <c r="J241" s="35" t="str">
        <f t="shared" si="116"/>
        <v/>
      </c>
      <c r="K241" s="35" t="str">
        <f t="shared" si="116"/>
        <v/>
      </c>
      <c r="L241" s="35" t="str">
        <f t="shared" si="117"/>
        <v/>
      </c>
      <c r="M241" s="35" t="str">
        <f t="shared" si="117"/>
        <v/>
      </c>
      <c r="N241" s="35" t="str">
        <f t="shared" si="117"/>
        <v/>
      </c>
      <c r="O241" s="35" t="str">
        <f t="shared" si="117"/>
        <v/>
      </c>
      <c r="P241" s="35" t="str">
        <f t="shared" si="117"/>
        <v/>
      </c>
      <c r="Q241" s="35" t="str">
        <f t="shared" si="117"/>
        <v/>
      </c>
      <c r="R241" s="35" t="str">
        <f t="shared" si="117"/>
        <v/>
      </c>
      <c r="S241" s="35" t="str">
        <f t="shared" si="117"/>
        <v/>
      </c>
      <c r="T241" s="35" t="str">
        <f t="shared" si="117"/>
        <v/>
      </c>
      <c r="U241" s="35" t="str">
        <f t="shared" si="117"/>
        <v/>
      </c>
      <c r="V241" s="35" t="str">
        <f t="shared" si="118"/>
        <v/>
      </c>
      <c r="W241" s="35" t="str">
        <f t="shared" si="118"/>
        <v/>
      </c>
      <c r="X241" s="35" t="str">
        <f t="shared" si="118"/>
        <v/>
      </c>
      <c r="Y241" s="35" t="str">
        <f t="shared" si="118"/>
        <v/>
      </c>
      <c r="Z241" s="35" t="str">
        <f t="shared" si="118"/>
        <v/>
      </c>
      <c r="AA241" s="35" t="str">
        <f t="shared" si="118"/>
        <v/>
      </c>
      <c r="AB241" s="35" t="str">
        <f t="shared" si="118"/>
        <v/>
      </c>
      <c r="AC241" s="35" t="str">
        <f t="shared" si="118"/>
        <v/>
      </c>
      <c r="AD241" s="35" t="str">
        <f t="shared" si="118"/>
        <v/>
      </c>
      <c r="AE241" s="35" t="str">
        <f t="shared" si="118"/>
        <v/>
      </c>
      <c r="AF241" s="35" t="str">
        <f t="shared" si="119"/>
        <v/>
      </c>
      <c r="AG241" s="35" t="str">
        <f t="shared" si="119"/>
        <v/>
      </c>
      <c r="AH241" s="35" t="str">
        <f t="shared" si="119"/>
        <v/>
      </c>
      <c r="AI241" s="35" t="str">
        <f t="shared" si="119"/>
        <v/>
      </c>
      <c r="AJ241" s="35" t="str">
        <f t="shared" si="119"/>
        <v/>
      </c>
      <c r="AK241" s="35" t="str">
        <f t="shared" si="119"/>
        <v/>
      </c>
      <c r="AL241" s="35" t="str">
        <f t="shared" si="119"/>
        <v/>
      </c>
      <c r="AM241" s="35" t="str">
        <f t="shared" si="119"/>
        <v/>
      </c>
      <c r="AN241" s="35" t="str">
        <f t="shared" si="119"/>
        <v/>
      </c>
      <c r="AO241" s="35" t="str">
        <f t="shared" si="119"/>
        <v/>
      </c>
      <c r="AP241" s="35" t="str">
        <f t="shared" si="120"/>
        <v/>
      </c>
      <c r="AQ241" s="35" t="str">
        <f t="shared" si="120"/>
        <v/>
      </c>
      <c r="AR241" s="35" t="str">
        <f t="shared" si="120"/>
        <v/>
      </c>
      <c r="AS241" s="35" t="str">
        <f t="shared" si="120"/>
        <v>UVALDE</v>
      </c>
      <c r="AT241" s="35" t="str">
        <f t="shared" si="120"/>
        <v/>
      </c>
      <c r="AU241" s="35" t="str">
        <f t="shared" si="120"/>
        <v/>
      </c>
      <c r="AV241" s="35" t="str">
        <f t="shared" si="120"/>
        <v/>
      </c>
      <c r="AW241" s="35" t="str">
        <f t="shared" si="120"/>
        <v/>
      </c>
      <c r="AX241" s="35" t="str">
        <f t="shared" si="120"/>
        <v/>
      </c>
      <c r="AY241" s="35" t="str">
        <f t="shared" si="120"/>
        <v/>
      </c>
      <c r="AZ241" s="35" t="str">
        <f t="shared" si="120"/>
        <v/>
      </c>
    </row>
    <row r="242" spans="1:52" x14ac:dyDescent="0.2">
      <c r="A242" s="39">
        <v>233</v>
      </c>
      <c r="B242" s="35" t="str">
        <f t="shared" si="116"/>
        <v/>
      </c>
      <c r="C242" s="35" t="str">
        <f t="shared" si="116"/>
        <v/>
      </c>
      <c r="D242" s="35" t="str">
        <f t="shared" si="116"/>
        <v/>
      </c>
      <c r="E242" s="35" t="str">
        <f t="shared" si="116"/>
        <v/>
      </c>
      <c r="F242" s="35" t="str">
        <f t="shared" si="116"/>
        <v/>
      </c>
      <c r="G242" s="35" t="str">
        <f t="shared" si="116"/>
        <v/>
      </c>
      <c r="H242" s="35" t="str">
        <f t="shared" si="116"/>
        <v/>
      </c>
      <c r="I242" s="35" t="str">
        <f t="shared" si="116"/>
        <v/>
      </c>
      <c r="J242" s="35" t="str">
        <f t="shared" si="116"/>
        <v/>
      </c>
      <c r="K242" s="35" t="str">
        <f t="shared" si="116"/>
        <v/>
      </c>
      <c r="L242" s="35" t="str">
        <f t="shared" si="117"/>
        <v/>
      </c>
      <c r="M242" s="35" t="str">
        <f t="shared" si="117"/>
        <v/>
      </c>
      <c r="N242" s="35" t="str">
        <f t="shared" si="117"/>
        <v/>
      </c>
      <c r="O242" s="35" t="str">
        <f t="shared" si="117"/>
        <v/>
      </c>
      <c r="P242" s="35" t="str">
        <f t="shared" si="117"/>
        <v/>
      </c>
      <c r="Q242" s="35" t="str">
        <f t="shared" si="117"/>
        <v/>
      </c>
      <c r="R242" s="35" t="str">
        <f t="shared" si="117"/>
        <v/>
      </c>
      <c r="S242" s="35" t="str">
        <f t="shared" si="117"/>
        <v/>
      </c>
      <c r="T242" s="35" t="str">
        <f t="shared" si="117"/>
        <v/>
      </c>
      <c r="U242" s="35" t="str">
        <f t="shared" si="117"/>
        <v/>
      </c>
      <c r="V242" s="35" t="str">
        <f t="shared" si="118"/>
        <v/>
      </c>
      <c r="W242" s="35" t="str">
        <f t="shared" si="118"/>
        <v/>
      </c>
      <c r="X242" s="35" t="str">
        <f t="shared" si="118"/>
        <v/>
      </c>
      <c r="Y242" s="35" t="str">
        <f t="shared" si="118"/>
        <v/>
      </c>
      <c r="Z242" s="35" t="str">
        <f t="shared" si="118"/>
        <v/>
      </c>
      <c r="AA242" s="35" t="str">
        <f t="shared" si="118"/>
        <v/>
      </c>
      <c r="AB242" s="35" t="str">
        <f t="shared" si="118"/>
        <v/>
      </c>
      <c r="AC242" s="35" t="str">
        <f t="shared" si="118"/>
        <v/>
      </c>
      <c r="AD242" s="35" t="str">
        <f t="shared" si="118"/>
        <v/>
      </c>
      <c r="AE242" s="35" t="str">
        <f t="shared" si="118"/>
        <v/>
      </c>
      <c r="AF242" s="35" t="str">
        <f t="shared" si="119"/>
        <v/>
      </c>
      <c r="AG242" s="35" t="str">
        <f t="shared" si="119"/>
        <v/>
      </c>
      <c r="AH242" s="35" t="str">
        <f t="shared" si="119"/>
        <v/>
      </c>
      <c r="AI242" s="35" t="str">
        <f t="shared" si="119"/>
        <v/>
      </c>
      <c r="AJ242" s="35" t="str">
        <f t="shared" si="119"/>
        <v/>
      </c>
      <c r="AK242" s="35" t="str">
        <f t="shared" si="119"/>
        <v/>
      </c>
      <c r="AL242" s="35" t="str">
        <f t="shared" si="119"/>
        <v/>
      </c>
      <c r="AM242" s="35" t="str">
        <f t="shared" si="119"/>
        <v/>
      </c>
      <c r="AN242" s="35" t="str">
        <f t="shared" si="119"/>
        <v/>
      </c>
      <c r="AO242" s="35" t="str">
        <f t="shared" si="119"/>
        <v/>
      </c>
      <c r="AP242" s="35" t="str">
        <f t="shared" si="120"/>
        <v/>
      </c>
      <c r="AQ242" s="35" t="str">
        <f t="shared" si="120"/>
        <v/>
      </c>
      <c r="AR242" s="35" t="str">
        <f t="shared" si="120"/>
        <v/>
      </c>
      <c r="AS242" s="35" t="str">
        <f t="shared" si="120"/>
        <v>VAL VERDE</v>
      </c>
      <c r="AT242" s="35" t="str">
        <f t="shared" si="120"/>
        <v/>
      </c>
      <c r="AU242" s="35" t="str">
        <f t="shared" si="120"/>
        <v/>
      </c>
      <c r="AV242" s="35" t="str">
        <f t="shared" si="120"/>
        <v/>
      </c>
      <c r="AW242" s="35" t="str">
        <f t="shared" si="120"/>
        <v/>
      </c>
      <c r="AX242" s="35" t="str">
        <f t="shared" si="120"/>
        <v/>
      </c>
      <c r="AY242" s="35" t="str">
        <f t="shared" si="120"/>
        <v/>
      </c>
      <c r="AZ242" s="35" t="str">
        <f t="shared" si="120"/>
        <v/>
      </c>
    </row>
    <row r="243" spans="1:52" x14ac:dyDescent="0.2">
      <c r="A243" s="39">
        <v>234</v>
      </c>
      <c r="B243" s="35" t="str">
        <f t="shared" si="116"/>
        <v/>
      </c>
      <c r="C243" s="35" t="str">
        <f t="shared" si="116"/>
        <v/>
      </c>
      <c r="D243" s="35" t="str">
        <f t="shared" si="116"/>
        <v/>
      </c>
      <c r="E243" s="35" t="str">
        <f t="shared" si="116"/>
        <v/>
      </c>
      <c r="F243" s="35" t="str">
        <f t="shared" si="116"/>
        <v/>
      </c>
      <c r="G243" s="35" t="str">
        <f t="shared" si="116"/>
        <v/>
      </c>
      <c r="H243" s="35" t="str">
        <f t="shared" si="116"/>
        <v/>
      </c>
      <c r="I243" s="35" t="str">
        <f t="shared" si="116"/>
        <v/>
      </c>
      <c r="J243" s="35" t="str">
        <f t="shared" si="116"/>
        <v/>
      </c>
      <c r="K243" s="35" t="str">
        <f t="shared" si="116"/>
        <v/>
      </c>
      <c r="L243" s="35" t="str">
        <f t="shared" si="117"/>
        <v/>
      </c>
      <c r="M243" s="35" t="str">
        <f t="shared" si="117"/>
        <v/>
      </c>
      <c r="N243" s="35" t="str">
        <f t="shared" si="117"/>
        <v/>
      </c>
      <c r="O243" s="35" t="str">
        <f t="shared" si="117"/>
        <v/>
      </c>
      <c r="P243" s="35" t="str">
        <f t="shared" si="117"/>
        <v/>
      </c>
      <c r="Q243" s="35" t="str">
        <f t="shared" si="117"/>
        <v/>
      </c>
      <c r="R243" s="35" t="str">
        <f t="shared" si="117"/>
        <v/>
      </c>
      <c r="S243" s="35" t="str">
        <f t="shared" si="117"/>
        <v/>
      </c>
      <c r="T243" s="35" t="str">
        <f t="shared" si="117"/>
        <v/>
      </c>
      <c r="U243" s="35" t="str">
        <f t="shared" si="117"/>
        <v/>
      </c>
      <c r="V243" s="35" t="str">
        <f t="shared" si="118"/>
        <v/>
      </c>
      <c r="W243" s="35" t="str">
        <f t="shared" si="118"/>
        <v/>
      </c>
      <c r="X243" s="35" t="str">
        <f t="shared" si="118"/>
        <v/>
      </c>
      <c r="Y243" s="35" t="str">
        <f t="shared" si="118"/>
        <v/>
      </c>
      <c r="Z243" s="35" t="str">
        <f t="shared" si="118"/>
        <v/>
      </c>
      <c r="AA243" s="35" t="str">
        <f t="shared" si="118"/>
        <v/>
      </c>
      <c r="AB243" s="35" t="str">
        <f t="shared" si="118"/>
        <v/>
      </c>
      <c r="AC243" s="35" t="str">
        <f t="shared" si="118"/>
        <v/>
      </c>
      <c r="AD243" s="35" t="str">
        <f t="shared" si="118"/>
        <v/>
      </c>
      <c r="AE243" s="35" t="str">
        <f t="shared" si="118"/>
        <v/>
      </c>
      <c r="AF243" s="35" t="str">
        <f t="shared" si="119"/>
        <v/>
      </c>
      <c r="AG243" s="35" t="str">
        <f t="shared" si="119"/>
        <v/>
      </c>
      <c r="AH243" s="35" t="str">
        <f t="shared" si="119"/>
        <v/>
      </c>
      <c r="AI243" s="35" t="str">
        <f t="shared" si="119"/>
        <v/>
      </c>
      <c r="AJ243" s="35" t="str">
        <f t="shared" si="119"/>
        <v/>
      </c>
      <c r="AK243" s="35" t="str">
        <f t="shared" si="119"/>
        <v/>
      </c>
      <c r="AL243" s="35" t="str">
        <f t="shared" si="119"/>
        <v/>
      </c>
      <c r="AM243" s="35" t="str">
        <f t="shared" si="119"/>
        <v/>
      </c>
      <c r="AN243" s="35" t="str">
        <f t="shared" si="119"/>
        <v/>
      </c>
      <c r="AO243" s="35" t="str">
        <f t="shared" si="119"/>
        <v/>
      </c>
      <c r="AP243" s="35" t="str">
        <f t="shared" si="120"/>
        <v/>
      </c>
      <c r="AQ243" s="35" t="str">
        <f t="shared" si="120"/>
        <v/>
      </c>
      <c r="AR243" s="35" t="str">
        <f t="shared" si="120"/>
        <v/>
      </c>
      <c r="AS243" s="35" t="str">
        <f t="shared" si="120"/>
        <v>VAN ZANDT</v>
      </c>
      <c r="AT243" s="35" t="str">
        <f t="shared" si="120"/>
        <v/>
      </c>
      <c r="AU243" s="35" t="str">
        <f t="shared" si="120"/>
        <v/>
      </c>
      <c r="AV243" s="35" t="str">
        <f t="shared" si="120"/>
        <v/>
      </c>
      <c r="AW243" s="35" t="str">
        <f t="shared" si="120"/>
        <v/>
      </c>
      <c r="AX243" s="35" t="str">
        <f t="shared" si="120"/>
        <v/>
      </c>
      <c r="AY243" s="35" t="str">
        <f t="shared" si="120"/>
        <v/>
      </c>
      <c r="AZ243" s="35" t="str">
        <f t="shared" si="120"/>
        <v/>
      </c>
    </row>
    <row r="244" spans="1:52" x14ac:dyDescent="0.2">
      <c r="A244" s="39">
        <v>235</v>
      </c>
      <c r="B244" s="35" t="str">
        <f t="shared" si="116"/>
        <v/>
      </c>
      <c r="C244" s="35" t="str">
        <f t="shared" si="116"/>
        <v/>
      </c>
      <c r="D244" s="35" t="str">
        <f t="shared" si="116"/>
        <v/>
      </c>
      <c r="E244" s="35" t="str">
        <f t="shared" si="116"/>
        <v/>
      </c>
      <c r="F244" s="35" t="str">
        <f t="shared" si="116"/>
        <v/>
      </c>
      <c r="G244" s="35" t="str">
        <f t="shared" si="116"/>
        <v/>
      </c>
      <c r="H244" s="35" t="str">
        <f t="shared" si="116"/>
        <v/>
      </c>
      <c r="I244" s="35" t="str">
        <f t="shared" si="116"/>
        <v/>
      </c>
      <c r="J244" s="35" t="str">
        <f t="shared" si="116"/>
        <v/>
      </c>
      <c r="K244" s="35" t="str">
        <f t="shared" si="116"/>
        <v/>
      </c>
      <c r="L244" s="35" t="str">
        <f t="shared" si="117"/>
        <v/>
      </c>
      <c r="M244" s="35" t="str">
        <f t="shared" si="117"/>
        <v/>
      </c>
      <c r="N244" s="35" t="str">
        <f t="shared" si="117"/>
        <v/>
      </c>
      <c r="O244" s="35" t="str">
        <f t="shared" si="117"/>
        <v/>
      </c>
      <c r="P244" s="35" t="str">
        <f t="shared" si="117"/>
        <v/>
      </c>
      <c r="Q244" s="35" t="str">
        <f t="shared" si="117"/>
        <v/>
      </c>
      <c r="R244" s="35" t="str">
        <f t="shared" si="117"/>
        <v/>
      </c>
      <c r="S244" s="35" t="str">
        <f t="shared" si="117"/>
        <v/>
      </c>
      <c r="T244" s="35" t="str">
        <f t="shared" si="117"/>
        <v/>
      </c>
      <c r="U244" s="35" t="str">
        <f t="shared" si="117"/>
        <v/>
      </c>
      <c r="V244" s="35" t="str">
        <f t="shared" si="118"/>
        <v/>
      </c>
      <c r="W244" s="35" t="str">
        <f t="shared" si="118"/>
        <v/>
      </c>
      <c r="X244" s="35" t="str">
        <f t="shared" si="118"/>
        <v/>
      </c>
      <c r="Y244" s="35" t="str">
        <f t="shared" si="118"/>
        <v/>
      </c>
      <c r="Z244" s="35" t="str">
        <f t="shared" si="118"/>
        <v/>
      </c>
      <c r="AA244" s="35" t="str">
        <f t="shared" si="118"/>
        <v/>
      </c>
      <c r="AB244" s="35" t="str">
        <f t="shared" si="118"/>
        <v/>
      </c>
      <c r="AC244" s="35" t="str">
        <f t="shared" si="118"/>
        <v/>
      </c>
      <c r="AD244" s="35" t="str">
        <f t="shared" si="118"/>
        <v/>
      </c>
      <c r="AE244" s="35" t="str">
        <f t="shared" si="118"/>
        <v/>
      </c>
      <c r="AF244" s="35" t="str">
        <f t="shared" si="119"/>
        <v/>
      </c>
      <c r="AG244" s="35" t="str">
        <f t="shared" si="119"/>
        <v/>
      </c>
      <c r="AH244" s="35" t="str">
        <f t="shared" si="119"/>
        <v/>
      </c>
      <c r="AI244" s="35" t="str">
        <f t="shared" si="119"/>
        <v/>
      </c>
      <c r="AJ244" s="35" t="str">
        <f t="shared" si="119"/>
        <v/>
      </c>
      <c r="AK244" s="35" t="str">
        <f t="shared" si="119"/>
        <v/>
      </c>
      <c r="AL244" s="35" t="str">
        <f t="shared" si="119"/>
        <v/>
      </c>
      <c r="AM244" s="35" t="str">
        <f t="shared" si="119"/>
        <v/>
      </c>
      <c r="AN244" s="35" t="str">
        <f t="shared" si="119"/>
        <v/>
      </c>
      <c r="AO244" s="35" t="str">
        <f t="shared" si="119"/>
        <v/>
      </c>
      <c r="AP244" s="35" t="str">
        <f t="shared" si="120"/>
        <v/>
      </c>
      <c r="AQ244" s="35" t="str">
        <f t="shared" si="120"/>
        <v/>
      </c>
      <c r="AR244" s="35" t="str">
        <f t="shared" si="120"/>
        <v/>
      </c>
      <c r="AS244" s="35" t="str">
        <f t="shared" si="120"/>
        <v>VICTORIA</v>
      </c>
      <c r="AT244" s="35" t="str">
        <f t="shared" si="120"/>
        <v/>
      </c>
      <c r="AU244" s="35" t="str">
        <f t="shared" si="120"/>
        <v/>
      </c>
      <c r="AV244" s="35" t="str">
        <f t="shared" si="120"/>
        <v/>
      </c>
      <c r="AW244" s="35" t="str">
        <f t="shared" si="120"/>
        <v/>
      </c>
      <c r="AX244" s="35" t="str">
        <f t="shared" si="120"/>
        <v/>
      </c>
      <c r="AY244" s="35" t="str">
        <f t="shared" si="120"/>
        <v/>
      </c>
      <c r="AZ244" s="35" t="str">
        <f t="shared" si="120"/>
        <v/>
      </c>
    </row>
    <row r="245" spans="1:52" x14ac:dyDescent="0.2">
      <c r="A245" s="39">
        <v>236</v>
      </c>
      <c r="B245" s="35" t="str">
        <f t="shared" si="116"/>
        <v/>
      </c>
      <c r="C245" s="35" t="str">
        <f t="shared" si="116"/>
        <v/>
      </c>
      <c r="D245" s="35" t="str">
        <f t="shared" si="116"/>
        <v/>
      </c>
      <c r="E245" s="35" t="str">
        <f t="shared" si="116"/>
        <v/>
      </c>
      <c r="F245" s="35" t="str">
        <f t="shared" si="116"/>
        <v/>
      </c>
      <c r="G245" s="35" t="str">
        <f t="shared" si="116"/>
        <v/>
      </c>
      <c r="H245" s="35" t="str">
        <f t="shared" si="116"/>
        <v/>
      </c>
      <c r="I245" s="35" t="str">
        <f t="shared" si="116"/>
        <v/>
      </c>
      <c r="J245" s="35" t="str">
        <f t="shared" si="116"/>
        <v/>
      </c>
      <c r="K245" s="35" t="str">
        <f t="shared" si="116"/>
        <v/>
      </c>
      <c r="L245" s="35" t="str">
        <f t="shared" si="117"/>
        <v/>
      </c>
      <c r="M245" s="35" t="str">
        <f t="shared" si="117"/>
        <v/>
      </c>
      <c r="N245" s="35" t="str">
        <f t="shared" si="117"/>
        <v/>
      </c>
      <c r="O245" s="35" t="str">
        <f t="shared" si="117"/>
        <v/>
      </c>
      <c r="P245" s="35" t="str">
        <f t="shared" si="117"/>
        <v/>
      </c>
      <c r="Q245" s="35" t="str">
        <f t="shared" si="117"/>
        <v/>
      </c>
      <c r="R245" s="35" t="str">
        <f t="shared" si="117"/>
        <v/>
      </c>
      <c r="S245" s="35" t="str">
        <f t="shared" si="117"/>
        <v/>
      </c>
      <c r="T245" s="35" t="str">
        <f t="shared" si="117"/>
        <v/>
      </c>
      <c r="U245" s="35" t="str">
        <f t="shared" si="117"/>
        <v/>
      </c>
      <c r="V245" s="35" t="str">
        <f t="shared" si="118"/>
        <v/>
      </c>
      <c r="W245" s="35" t="str">
        <f t="shared" si="118"/>
        <v/>
      </c>
      <c r="X245" s="35" t="str">
        <f t="shared" si="118"/>
        <v/>
      </c>
      <c r="Y245" s="35" t="str">
        <f t="shared" si="118"/>
        <v/>
      </c>
      <c r="Z245" s="35" t="str">
        <f t="shared" si="118"/>
        <v/>
      </c>
      <c r="AA245" s="35" t="str">
        <f t="shared" si="118"/>
        <v/>
      </c>
      <c r="AB245" s="35" t="str">
        <f t="shared" si="118"/>
        <v/>
      </c>
      <c r="AC245" s="35" t="str">
        <f t="shared" si="118"/>
        <v/>
      </c>
      <c r="AD245" s="35" t="str">
        <f t="shared" si="118"/>
        <v/>
      </c>
      <c r="AE245" s="35" t="str">
        <f t="shared" si="118"/>
        <v/>
      </c>
      <c r="AF245" s="35" t="str">
        <f t="shared" si="119"/>
        <v/>
      </c>
      <c r="AG245" s="35" t="str">
        <f t="shared" si="119"/>
        <v/>
      </c>
      <c r="AH245" s="35" t="str">
        <f t="shared" si="119"/>
        <v/>
      </c>
      <c r="AI245" s="35" t="str">
        <f t="shared" si="119"/>
        <v/>
      </c>
      <c r="AJ245" s="35" t="str">
        <f t="shared" si="119"/>
        <v/>
      </c>
      <c r="AK245" s="35" t="str">
        <f t="shared" si="119"/>
        <v/>
      </c>
      <c r="AL245" s="35" t="str">
        <f t="shared" si="119"/>
        <v/>
      </c>
      <c r="AM245" s="35" t="str">
        <f t="shared" si="119"/>
        <v/>
      </c>
      <c r="AN245" s="35" t="str">
        <f t="shared" si="119"/>
        <v/>
      </c>
      <c r="AO245" s="35" t="str">
        <f t="shared" si="119"/>
        <v/>
      </c>
      <c r="AP245" s="35" t="str">
        <f t="shared" si="120"/>
        <v/>
      </c>
      <c r="AQ245" s="35" t="str">
        <f t="shared" si="120"/>
        <v/>
      </c>
      <c r="AR245" s="35" t="str">
        <f t="shared" si="120"/>
        <v/>
      </c>
      <c r="AS245" s="35" t="str">
        <f t="shared" si="120"/>
        <v>WALKER</v>
      </c>
      <c r="AT245" s="35" t="str">
        <f t="shared" si="120"/>
        <v/>
      </c>
      <c r="AU245" s="35" t="str">
        <f t="shared" si="120"/>
        <v/>
      </c>
      <c r="AV245" s="35" t="str">
        <f t="shared" si="120"/>
        <v/>
      </c>
      <c r="AW245" s="35" t="str">
        <f t="shared" si="120"/>
        <v/>
      </c>
      <c r="AX245" s="35" t="str">
        <f t="shared" si="120"/>
        <v/>
      </c>
      <c r="AY245" s="35" t="str">
        <f t="shared" si="120"/>
        <v/>
      </c>
      <c r="AZ245" s="35" t="str">
        <f t="shared" si="120"/>
        <v/>
      </c>
    </row>
    <row r="246" spans="1:52" x14ac:dyDescent="0.2">
      <c r="A246" s="39">
        <v>237</v>
      </c>
      <c r="B246" s="35" t="str">
        <f t="shared" si="116"/>
        <v/>
      </c>
      <c r="C246" s="35" t="str">
        <f t="shared" si="116"/>
        <v/>
      </c>
      <c r="D246" s="35" t="str">
        <f t="shared" si="116"/>
        <v/>
      </c>
      <c r="E246" s="35" t="str">
        <f t="shared" si="116"/>
        <v/>
      </c>
      <c r="F246" s="35" t="str">
        <f t="shared" si="116"/>
        <v/>
      </c>
      <c r="G246" s="35" t="str">
        <f t="shared" si="116"/>
        <v/>
      </c>
      <c r="H246" s="35" t="str">
        <f t="shared" si="116"/>
        <v/>
      </c>
      <c r="I246" s="35" t="str">
        <f t="shared" si="116"/>
        <v/>
      </c>
      <c r="J246" s="35" t="str">
        <f t="shared" si="116"/>
        <v/>
      </c>
      <c r="K246" s="35" t="str">
        <f t="shared" si="116"/>
        <v/>
      </c>
      <c r="L246" s="35" t="str">
        <f t="shared" si="117"/>
        <v/>
      </c>
      <c r="M246" s="35" t="str">
        <f t="shared" si="117"/>
        <v/>
      </c>
      <c r="N246" s="35" t="str">
        <f t="shared" si="117"/>
        <v/>
      </c>
      <c r="O246" s="35" t="str">
        <f t="shared" si="117"/>
        <v/>
      </c>
      <c r="P246" s="35" t="str">
        <f t="shared" si="117"/>
        <v/>
      </c>
      <c r="Q246" s="35" t="str">
        <f t="shared" si="117"/>
        <v/>
      </c>
      <c r="R246" s="35" t="str">
        <f t="shared" si="117"/>
        <v/>
      </c>
      <c r="S246" s="35" t="str">
        <f t="shared" si="117"/>
        <v/>
      </c>
      <c r="T246" s="35" t="str">
        <f t="shared" si="117"/>
        <v/>
      </c>
      <c r="U246" s="35" t="str">
        <f t="shared" si="117"/>
        <v/>
      </c>
      <c r="V246" s="35" t="str">
        <f t="shared" si="118"/>
        <v/>
      </c>
      <c r="W246" s="35" t="str">
        <f t="shared" si="118"/>
        <v/>
      </c>
      <c r="X246" s="35" t="str">
        <f t="shared" si="118"/>
        <v/>
      </c>
      <c r="Y246" s="35" t="str">
        <f t="shared" si="118"/>
        <v/>
      </c>
      <c r="Z246" s="35" t="str">
        <f t="shared" si="118"/>
        <v/>
      </c>
      <c r="AA246" s="35" t="str">
        <f t="shared" si="118"/>
        <v/>
      </c>
      <c r="AB246" s="35" t="str">
        <f t="shared" si="118"/>
        <v/>
      </c>
      <c r="AC246" s="35" t="str">
        <f t="shared" si="118"/>
        <v/>
      </c>
      <c r="AD246" s="35" t="str">
        <f t="shared" si="118"/>
        <v/>
      </c>
      <c r="AE246" s="35" t="str">
        <f t="shared" si="118"/>
        <v/>
      </c>
      <c r="AF246" s="35" t="str">
        <f t="shared" si="119"/>
        <v/>
      </c>
      <c r="AG246" s="35" t="str">
        <f t="shared" si="119"/>
        <v/>
      </c>
      <c r="AH246" s="35" t="str">
        <f t="shared" si="119"/>
        <v/>
      </c>
      <c r="AI246" s="35" t="str">
        <f t="shared" si="119"/>
        <v/>
      </c>
      <c r="AJ246" s="35" t="str">
        <f t="shared" si="119"/>
        <v/>
      </c>
      <c r="AK246" s="35" t="str">
        <f t="shared" si="119"/>
        <v/>
      </c>
      <c r="AL246" s="35" t="str">
        <f t="shared" si="119"/>
        <v/>
      </c>
      <c r="AM246" s="35" t="str">
        <f t="shared" si="119"/>
        <v/>
      </c>
      <c r="AN246" s="35" t="str">
        <f t="shared" si="119"/>
        <v/>
      </c>
      <c r="AO246" s="35" t="str">
        <f t="shared" si="119"/>
        <v/>
      </c>
      <c r="AP246" s="35" t="str">
        <f t="shared" si="120"/>
        <v/>
      </c>
      <c r="AQ246" s="35" t="str">
        <f t="shared" si="120"/>
        <v/>
      </c>
      <c r="AR246" s="35" t="str">
        <f t="shared" si="120"/>
        <v/>
      </c>
      <c r="AS246" s="35" t="str">
        <f t="shared" si="120"/>
        <v>WALLER</v>
      </c>
      <c r="AT246" s="35" t="str">
        <f t="shared" si="120"/>
        <v/>
      </c>
      <c r="AU246" s="35" t="str">
        <f t="shared" si="120"/>
        <v/>
      </c>
      <c r="AV246" s="35" t="str">
        <f t="shared" si="120"/>
        <v/>
      </c>
      <c r="AW246" s="35" t="str">
        <f t="shared" si="120"/>
        <v/>
      </c>
      <c r="AX246" s="35" t="str">
        <f t="shared" si="120"/>
        <v/>
      </c>
      <c r="AY246" s="35" t="str">
        <f t="shared" si="120"/>
        <v/>
      </c>
      <c r="AZ246" s="35" t="str">
        <f t="shared" si="120"/>
        <v/>
      </c>
    </row>
    <row r="247" spans="1:52" x14ac:dyDescent="0.2">
      <c r="A247" s="39">
        <v>238</v>
      </c>
      <c r="B247" s="35" t="str">
        <f t="shared" si="116"/>
        <v/>
      </c>
      <c r="C247" s="35" t="str">
        <f t="shared" si="116"/>
        <v/>
      </c>
      <c r="D247" s="35" t="str">
        <f t="shared" si="116"/>
        <v/>
      </c>
      <c r="E247" s="35" t="str">
        <f t="shared" si="116"/>
        <v/>
      </c>
      <c r="F247" s="35" t="str">
        <f t="shared" si="116"/>
        <v/>
      </c>
      <c r="G247" s="35" t="str">
        <f t="shared" si="116"/>
        <v/>
      </c>
      <c r="H247" s="35" t="str">
        <f t="shared" si="116"/>
        <v/>
      </c>
      <c r="I247" s="35" t="str">
        <f t="shared" si="116"/>
        <v/>
      </c>
      <c r="J247" s="35" t="str">
        <f t="shared" si="116"/>
        <v/>
      </c>
      <c r="K247" s="35" t="str">
        <f t="shared" si="116"/>
        <v/>
      </c>
      <c r="L247" s="35" t="str">
        <f t="shared" si="117"/>
        <v/>
      </c>
      <c r="M247" s="35" t="str">
        <f t="shared" si="117"/>
        <v/>
      </c>
      <c r="N247" s="35" t="str">
        <f t="shared" si="117"/>
        <v/>
      </c>
      <c r="O247" s="35" t="str">
        <f t="shared" si="117"/>
        <v/>
      </c>
      <c r="P247" s="35" t="str">
        <f t="shared" si="117"/>
        <v/>
      </c>
      <c r="Q247" s="35" t="str">
        <f t="shared" si="117"/>
        <v/>
      </c>
      <c r="R247" s="35" t="str">
        <f t="shared" si="117"/>
        <v/>
      </c>
      <c r="S247" s="35" t="str">
        <f t="shared" si="117"/>
        <v/>
      </c>
      <c r="T247" s="35" t="str">
        <f t="shared" si="117"/>
        <v/>
      </c>
      <c r="U247" s="35" t="str">
        <f t="shared" si="117"/>
        <v/>
      </c>
      <c r="V247" s="35" t="str">
        <f t="shared" si="118"/>
        <v/>
      </c>
      <c r="W247" s="35" t="str">
        <f t="shared" si="118"/>
        <v/>
      </c>
      <c r="X247" s="35" t="str">
        <f t="shared" si="118"/>
        <v/>
      </c>
      <c r="Y247" s="35" t="str">
        <f t="shared" si="118"/>
        <v/>
      </c>
      <c r="Z247" s="35" t="str">
        <f t="shared" si="118"/>
        <v/>
      </c>
      <c r="AA247" s="35" t="str">
        <f t="shared" si="118"/>
        <v/>
      </c>
      <c r="AB247" s="35" t="str">
        <f t="shared" si="118"/>
        <v/>
      </c>
      <c r="AC247" s="35" t="str">
        <f t="shared" si="118"/>
        <v/>
      </c>
      <c r="AD247" s="35" t="str">
        <f t="shared" si="118"/>
        <v/>
      </c>
      <c r="AE247" s="35" t="str">
        <f t="shared" si="118"/>
        <v/>
      </c>
      <c r="AF247" s="35" t="str">
        <f t="shared" si="119"/>
        <v/>
      </c>
      <c r="AG247" s="35" t="str">
        <f t="shared" si="119"/>
        <v/>
      </c>
      <c r="AH247" s="35" t="str">
        <f t="shared" si="119"/>
        <v/>
      </c>
      <c r="AI247" s="35" t="str">
        <f t="shared" si="119"/>
        <v/>
      </c>
      <c r="AJ247" s="35" t="str">
        <f t="shared" si="119"/>
        <v/>
      </c>
      <c r="AK247" s="35" t="str">
        <f t="shared" si="119"/>
        <v/>
      </c>
      <c r="AL247" s="35" t="str">
        <f t="shared" si="119"/>
        <v/>
      </c>
      <c r="AM247" s="35" t="str">
        <f t="shared" si="119"/>
        <v/>
      </c>
      <c r="AN247" s="35" t="str">
        <f t="shared" si="119"/>
        <v/>
      </c>
      <c r="AO247" s="35" t="str">
        <f t="shared" si="119"/>
        <v/>
      </c>
      <c r="AP247" s="35" t="str">
        <f t="shared" si="120"/>
        <v/>
      </c>
      <c r="AQ247" s="35" t="str">
        <f t="shared" si="120"/>
        <v/>
      </c>
      <c r="AR247" s="35" t="str">
        <f t="shared" si="120"/>
        <v/>
      </c>
      <c r="AS247" s="35" t="str">
        <f t="shared" si="120"/>
        <v>WARD</v>
      </c>
      <c r="AT247" s="35" t="str">
        <f t="shared" si="120"/>
        <v/>
      </c>
      <c r="AU247" s="35" t="str">
        <f t="shared" si="120"/>
        <v/>
      </c>
      <c r="AV247" s="35" t="str">
        <f t="shared" si="120"/>
        <v/>
      </c>
      <c r="AW247" s="35" t="str">
        <f t="shared" si="120"/>
        <v/>
      </c>
      <c r="AX247" s="35" t="str">
        <f t="shared" si="120"/>
        <v/>
      </c>
      <c r="AY247" s="35" t="str">
        <f t="shared" si="120"/>
        <v/>
      </c>
      <c r="AZ247" s="35" t="str">
        <f t="shared" si="120"/>
        <v/>
      </c>
    </row>
    <row r="248" spans="1:52" x14ac:dyDescent="0.2">
      <c r="A248" s="39">
        <v>239</v>
      </c>
      <c r="B248" s="35" t="str">
        <f t="shared" si="116"/>
        <v/>
      </c>
      <c r="C248" s="35" t="str">
        <f t="shared" si="116"/>
        <v/>
      </c>
      <c r="D248" s="35" t="str">
        <f t="shared" si="116"/>
        <v/>
      </c>
      <c r="E248" s="35" t="str">
        <f t="shared" si="116"/>
        <v/>
      </c>
      <c r="F248" s="35" t="str">
        <f t="shared" si="116"/>
        <v/>
      </c>
      <c r="G248" s="35" t="str">
        <f t="shared" si="116"/>
        <v/>
      </c>
      <c r="H248" s="35" t="str">
        <f t="shared" si="116"/>
        <v/>
      </c>
      <c r="I248" s="35" t="str">
        <f t="shared" si="116"/>
        <v/>
      </c>
      <c r="J248" s="35" t="str">
        <f t="shared" si="116"/>
        <v/>
      </c>
      <c r="K248" s="35" t="str">
        <f t="shared" si="116"/>
        <v/>
      </c>
      <c r="L248" s="35" t="str">
        <f t="shared" si="117"/>
        <v/>
      </c>
      <c r="M248" s="35" t="str">
        <f t="shared" si="117"/>
        <v/>
      </c>
      <c r="N248" s="35" t="str">
        <f t="shared" si="117"/>
        <v/>
      </c>
      <c r="O248" s="35" t="str">
        <f t="shared" si="117"/>
        <v/>
      </c>
      <c r="P248" s="35" t="str">
        <f t="shared" si="117"/>
        <v/>
      </c>
      <c r="Q248" s="35" t="str">
        <f t="shared" si="117"/>
        <v/>
      </c>
      <c r="R248" s="35" t="str">
        <f t="shared" si="117"/>
        <v/>
      </c>
      <c r="S248" s="35" t="str">
        <f t="shared" si="117"/>
        <v/>
      </c>
      <c r="T248" s="35" t="str">
        <f t="shared" si="117"/>
        <v/>
      </c>
      <c r="U248" s="35" t="str">
        <f t="shared" si="117"/>
        <v/>
      </c>
      <c r="V248" s="35" t="str">
        <f t="shared" si="118"/>
        <v/>
      </c>
      <c r="W248" s="35" t="str">
        <f t="shared" si="118"/>
        <v/>
      </c>
      <c r="X248" s="35" t="str">
        <f t="shared" si="118"/>
        <v/>
      </c>
      <c r="Y248" s="35" t="str">
        <f t="shared" si="118"/>
        <v/>
      </c>
      <c r="Z248" s="35" t="str">
        <f t="shared" si="118"/>
        <v/>
      </c>
      <c r="AA248" s="35" t="str">
        <f t="shared" si="118"/>
        <v/>
      </c>
      <c r="AB248" s="35" t="str">
        <f t="shared" si="118"/>
        <v/>
      </c>
      <c r="AC248" s="35" t="str">
        <f t="shared" si="118"/>
        <v/>
      </c>
      <c r="AD248" s="35" t="str">
        <f t="shared" si="118"/>
        <v/>
      </c>
      <c r="AE248" s="35" t="str">
        <f t="shared" si="118"/>
        <v/>
      </c>
      <c r="AF248" s="35" t="str">
        <f t="shared" si="119"/>
        <v/>
      </c>
      <c r="AG248" s="35" t="str">
        <f t="shared" si="119"/>
        <v/>
      </c>
      <c r="AH248" s="35" t="str">
        <f t="shared" si="119"/>
        <v/>
      </c>
      <c r="AI248" s="35" t="str">
        <f t="shared" si="119"/>
        <v/>
      </c>
      <c r="AJ248" s="35" t="str">
        <f t="shared" si="119"/>
        <v/>
      </c>
      <c r="AK248" s="35" t="str">
        <f t="shared" si="119"/>
        <v/>
      </c>
      <c r="AL248" s="35" t="str">
        <f t="shared" si="119"/>
        <v/>
      </c>
      <c r="AM248" s="35" t="str">
        <f t="shared" si="119"/>
        <v/>
      </c>
      <c r="AN248" s="35" t="str">
        <f t="shared" si="119"/>
        <v/>
      </c>
      <c r="AO248" s="35" t="str">
        <f t="shared" si="119"/>
        <v/>
      </c>
      <c r="AP248" s="35" t="str">
        <f t="shared" si="120"/>
        <v/>
      </c>
      <c r="AQ248" s="35" t="str">
        <f t="shared" si="120"/>
        <v/>
      </c>
      <c r="AR248" s="35" t="str">
        <f t="shared" si="120"/>
        <v/>
      </c>
      <c r="AS248" s="35" t="str">
        <f t="shared" si="120"/>
        <v>WASHINGTON</v>
      </c>
      <c r="AT248" s="35" t="str">
        <f t="shared" si="120"/>
        <v/>
      </c>
      <c r="AU248" s="35" t="str">
        <f t="shared" si="120"/>
        <v/>
      </c>
      <c r="AV248" s="35" t="str">
        <f t="shared" si="120"/>
        <v/>
      </c>
      <c r="AW248" s="35" t="str">
        <f t="shared" si="120"/>
        <v/>
      </c>
      <c r="AX248" s="35" t="str">
        <f t="shared" si="120"/>
        <v/>
      </c>
      <c r="AY248" s="35" t="str">
        <f t="shared" si="120"/>
        <v/>
      </c>
      <c r="AZ248" s="35" t="str">
        <f t="shared" si="120"/>
        <v/>
      </c>
    </row>
    <row r="249" spans="1:52" x14ac:dyDescent="0.2">
      <c r="A249" s="39">
        <v>240</v>
      </c>
      <c r="B249" s="35" t="str">
        <f t="shared" si="116"/>
        <v/>
      </c>
      <c r="C249" s="35" t="str">
        <f t="shared" si="116"/>
        <v/>
      </c>
      <c r="D249" s="35" t="str">
        <f t="shared" si="116"/>
        <v/>
      </c>
      <c r="E249" s="35" t="str">
        <f t="shared" si="116"/>
        <v/>
      </c>
      <c r="F249" s="35" t="str">
        <f t="shared" si="116"/>
        <v/>
      </c>
      <c r="G249" s="35" t="str">
        <f t="shared" si="116"/>
        <v/>
      </c>
      <c r="H249" s="35" t="str">
        <f t="shared" si="116"/>
        <v/>
      </c>
      <c r="I249" s="35" t="str">
        <f t="shared" si="116"/>
        <v/>
      </c>
      <c r="J249" s="35" t="str">
        <f t="shared" si="116"/>
        <v/>
      </c>
      <c r="K249" s="35" t="str">
        <f t="shared" si="116"/>
        <v/>
      </c>
      <c r="L249" s="35" t="str">
        <f t="shared" si="117"/>
        <v/>
      </c>
      <c r="M249" s="35" t="str">
        <f t="shared" si="117"/>
        <v/>
      </c>
      <c r="N249" s="35" t="str">
        <f t="shared" si="117"/>
        <v/>
      </c>
      <c r="O249" s="35" t="str">
        <f t="shared" si="117"/>
        <v/>
      </c>
      <c r="P249" s="35" t="str">
        <f t="shared" si="117"/>
        <v/>
      </c>
      <c r="Q249" s="35" t="str">
        <f t="shared" si="117"/>
        <v/>
      </c>
      <c r="R249" s="35" t="str">
        <f t="shared" si="117"/>
        <v/>
      </c>
      <c r="S249" s="35" t="str">
        <f t="shared" si="117"/>
        <v/>
      </c>
      <c r="T249" s="35" t="str">
        <f t="shared" si="117"/>
        <v/>
      </c>
      <c r="U249" s="35" t="str">
        <f t="shared" si="117"/>
        <v/>
      </c>
      <c r="V249" s="35" t="str">
        <f t="shared" si="118"/>
        <v/>
      </c>
      <c r="W249" s="35" t="str">
        <f t="shared" si="118"/>
        <v/>
      </c>
      <c r="X249" s="35" t="str">
        <f t="shared" si="118"/>
        <v/>
      </c>
      <c r="Y249" s="35" t="str">
        <f t="shared" si="118"/>
        <v/>
      </c>
      <c r="Z249" s="35" t="str">
        <f t="shared" si="118"/>
        <v/>
      </c>
      <c r="AA249" s="35" t="str">
        <f t="shared" si="118"/>
        <v/>
      </c>
      <c r="AB249" s="35" t="str">
        <f t="shared" si="118"/>
        <v/>
      </c>
      <c r="AC249" s="35" t="str">
        <f t="shared" si="118"/>
        <v/>
      </c>
      <c r="AD249" s="35" t="str">
        <f t="shared" si="118"/>
        <v/>
      </c>
      <c r="AE249" s="35" t="str">
        <f t="shared" si="118"/>
        <v/>
      </c>
      <c r="AF249" s="35" t="str">
        <f t="shared" si="119"/>
        <v/>
      </c>
      <c r="AG249" s="35" t="str">
        <f t="shared" si="119"/>
        <v/>
      </c>
      <c r="AH249" s="35" t="str">
        <f t="shared" si="119"/>
        <v/>
      </c>
      <c r="AI249" s="35" t="str">
        <f t="shared" si="119"/>
        <v/>
      </c>
      <c r="AJ249" s="35" t="str">
        <f t="shared" si="119"/>
        <v/>
      </c>
      <c r="AK249" s="35" t="str">
        <f t="shared" si="119"/>
        <v/>
      </c>
      <c r="AL249" s="35" t="str">
        <f t="shared" si="119"/>
        <v/>
      </c>
      <c r="AM249" s="35" t="str">
        <f t="shared" si="119"/>
        <v/>
      </c>
      <c r="AN249" s="35" t="str">
        <f t="shared" si="119"/>
        <v/>
      </c>
      <c r="AO249" s="35" t="str">
        <f t="shared" si="119"/>
        <v/>
      </c>
      <c r="AP249" s="35" t="str">
        <f t="shared" si="120"/>
        <v/>
      </c>
      <c r="AQ249" s="35" t="str">
        <f t="shared" si="120"/>
        <v/>
      </c>
      <c r="AR249" s="35" t="str">
        <f t="shared" si="120"/>
        <v/>
      </c>
      <c r="AS249" s="35" t="str">
        <f t="shared" si="120"/>
        <v>WEBB</v>
      </c>
      <c r="AT249" s="35" t="str">
        <f t="shared" si="120"/>
        <v/>
      </c>
      <c r="AU249" s="35" t="str">
        <f t="shared" si="120"/>
        <v/>
      </c>
      <c r="AV249" s="35" t="str">
        <f t="shared" si="120"/>
        <v/>
      </c>
      <c r="AW249" s="35" t="str">
        <f t="shared" si="120"/>
        <v/>
      </c>
      <c r="AX249" s="35" t="str">
        <f t="shared" si="120"/>
        <v/>
      </c>
      <c r="AY249" s="35" t="str">
        <f t="shared" si="120"/>
        <v/>
      </c>
      <c r="AZ249" s="35" t="str">
        <f t="shared" si="120"/>
        <v/>
      </c>
    </row>
    <row r="250" spans="1:52" x14ac:dyDescent="0.2">
      <c r="A250" s="39">
        <v>241</v>
      </c>
      <c r="B250" s="35" t="str">
        <f t="shared" ref="B250:K264" si="121">IFERROR(VLOOKUP($B$3&amp;"_"&amp;B$8&amp;$A250,LookUpTable_CountyName_AllYears,3,FALSE),"")</f>
        <v/>
      </c>
      <c r="C250" s="35" t="str">
        <f t="shared" si="121"/>
        <v/>
      </c>
      <c r="D250" s="35" t="str">
        <f t="shared" si="121"/>
        <v/>
      </c>
      <c r="E250" s="35" t="str">
        <f t="shared" si="121"/>
        <v/>
      </c>
      <c r="F250" s="35" t="str">
        <f t="shared" si="121"/>
        <v/>
      </c>
      <c r="G250" s="35" t="str">
        <f t="shared" si="121"/>
        <v/>
      </c>
      <c r="H250" s="35" t="str">
        <f t="shared" si="121"/>
        <v/>
      </c>
      <c r="I250" s="35" t="str">
        <f t="shared" si="121"/>
        <v/>
      </c>
      <c r="J250" s="35" t="str">
        <f t="shared" si="121"/>
        <v/>
      </c>
      <c r="K250" s="35" t="str">
        <f t="shared" si="121"/>
        <v/>
      </c>
      <c r="L250" s="35" t="str">
        <f t="shared" ref="L250:U264" si="122">IFERROR(VLOOKUP($B$3&amp;"_"&amp;L$8&amp;$A250,LookUpTable_CountyName_AllYears,3,FALSE),"")</f>
        <v/>
      </c>
      <c r="M250" s="35" t="str">
        <f t="shared" si="122"/>
        <v/>
      </c>
      <c r="N250" s="35" t="str">
        <f t="shared" si="122"/>
        <v/>
      </c>
      <c r="O250" s="35" t="str">
        <f t="shared" si="122"/>
        <v/>
      </c>
      <c r="P250" s="35" t="str">
        <f t="shared" si="122"/>
        <v/>
      </c>
      <c r="Q250" s="35" t="str">
        <f t="shared" si="122"/>
        <v/>
      </c>
      <c r="R250" s="35" t="str">
        <f t="shared" si="122"/>
        <v/>
      </c>
      <c r="S250" s="35" t="str">
        <f t="shared" si="122"/>
        <v/>
      </c>
      <c r="T250" s="35" t="str">
        <f t="shared" si="122"/>
        <v/>
      </c>
      <c r="U250" s="35" t="str">
        <f t="shared" si="122"/>
        <v/>
      </c>
      <c r="V250" s="35" t="str">
        <f t="shared" ref="V250:AE264" si="123">IFERROR(VLOOKUP($B$3&amp;"_"&amp;V$8&amp;$A250,LookUpTable_CountyName_AllYears,3,FALSE),"")</f>
        <v/>
      </c>
      <c r="W250" s="35" t="str">
        <f t="shared" si="123"/>
        <v/>
      </c>
      <c r="X250" s="35" t="str">
        <f t="shared" si="123"/>
        <v/>
      </c>
      <c r="Y250" s="35" t="str">
        <f t="shared" si="123"/>
        <v/>
      </c>
      <c r="Z250" s="35" t="str">
        <f t="shared" si="123"/>
        <v/>
      </c>
      <c r="AA250" s="35" t="str">
        <f t="shared" si="123"/>
        <v/>
      </c>
      <c r="AB250" s="35" t="str">
        <f t="shared" si="123"/>
        <v/>
      </c>
      <c r="AC250" s="35" t="str">
        <f t="shared" si="123"/>
        <v/>
      </c>
      <c r="AD250" s="35" t="str">
        <f t="shared" si="123"/>
        <v/>
      </c>
      <c r="AE250" s="35" t="str">
        <f t="shared" si="123"/>
        <v/>
      </c>
      <c r="AF250" s="35" t="str">
        <f t="shared" ref="AF250:AO264" si="124">IFERROR(VLOOKUP($B$3&amp;"_"&amp;AF$8&amp;$A250,LookUpTable_CountyName_AllYears,3,FALSE),"")</f>
        <v/>
      </c>
      <c r="AG250" s="35" t="str">
        <f t="shared" si="124"/>
        <v/>
      </c>
      <c r="AH250" s="35" t="str">
        <f t="shared" si="124"/>
        <v/>
      </c>
      <c r="AI250" s="35" t="str">
        <f t="shared" si="124"/>
        <v/>
      </c>
      <c r="AJ250" s="35" t="str">
        <f t="shared" si="124"/>
        <v/>
      </c>
      <c r="AK250" s="35" t="str">
        <f t="shared" si="124"/>
        <v/>
      </c>
      <c r="AL250" s="35" t="str">
        <f t="shared" si="124"/>
        <v/>
      </c>
      <c r="AM250" s="35" t="str">
        <f t="shared" si="124"/>
        <v/>
      </c>
      <c r="AN250" s="35" t="str">
        <f t="shared" si="124"/>
        <v/>
      </c>
      <c r="AO250" s="35" t="str">
        <f t="shared" si="124"/>
        <v/>
      </c>
      <c r="AP250" s="35" t="str">
        <f t="shared" ref="AP250:AZ264" si="125">IFERROR(VLOOKUP($B$3&amp;"_"&amp;AP$8&amp;$A250,LookUpTable_CountyName_AllYears,3,FALSE),"")</f>
        <v/>
      </c>
      <c r="AQ250" s="35" t="str">
        <f t="shared" si="125"/>
        <v/>
      </c>
      <c r="AR250" s="35" t="str">
        <f t="shared" si="125"/>
        <v/>
      </c>
      <c r="AS250" s="35" t="str">
        <f t="shared" si="125"/>
        <v>WHARTON</v>
      </c>
      <c r="AT250" s="35" t="str">
        <f t="shared" si="125"/>
        <v/>
      </c>
      <c r="AU250" s="35" t="str">
        <f t="shared" si="125"/>
        <v/>
      </c>
      <c r="AV250" s="35" t="str">
        <f t="shared" si="125"/>
        <v/>
      </c>
      <c r="AW250" s="35" t="str">
        <f t="shared" si="125"/>
        <v/>
      </c>
      <c r="AX250" s="35" t="str">
        <f t="shared" si="125"/>
        <v/>
      </c>
      <c r="AY250" s="35" t="str">
        <f t="shared" si="125"/>
        <v/>
      </c>
      <c r="AZ250" s="35" t="str">
        <f t="shared" si="125"/>
        <v/>
      </c>
    </row>
    <row r="251" spans="1:52" x14ac:dyDescent="0.2">
      <c r="A251" s="39">
        <v>242</v>
      </c>
      <c r="B251" s="35" t="str">
        <f t="shared" si="121"/>
        <v/>
      </c>
      <c r="C251" s="35" t="str">
        <f t="shared" si="121"/>
        <v/>
      </c>
      <c r="D251" s="35" t="str">
        <f t="shared" si="121"/>
        <v/>
      </c>
      <c r="E251" s="35" t="str">
        <f t="shared" si="121"/>
        <v/>
      </c>
      <c r="F251" s="35" t="str">
        <f t="shared" si="121"/>
        <v/>
      </c>
      <c r="G251" s="35" t="str">
        <f t="shared" si="121"/>
        <v/>
      </c>
      <c r="H251" s="35" t="str">
        <f t="shared" si="121"/>
        <v/>
      </c>
      <c r="I251" s="35" t="str">
        <f t="shared" si="121"/>
        <v/>
      </c>
      <c r="J251" s="35" t="str">
        <f t="shared" si="121"/>
        <v/>
      </c>
      <c r="K251" s="35" t="str">
        <f t="shared" si="121"/>
        <v/>
      </c>
      <c r="L251" s="35" t="str">
        <f t="shared" si="122"/>
        <v/>
      </c>
      <c r="M251" s="35" t="str">
        <f t="shared" si="122"/>
        <v/>
      </c>
      <c r="N251" s="35" t="str">
        <f t="shared" si="122"/>
        <v/>
      </c>
      <c r="O251" s="35" t="str">
        <f t="shared" si="122"/>
        <v/>
      </c>
      <c r="P251" s="35" t="str">
        <f t="shared" si="122"/>
        <v/>
      </c>
      <c r="Q251" s="35" t="str">
        <f t="shared" si="122"/>
        <v/>
      </c>
      <c r="R251" s="35" t="str">
        <f t="shared" si="122"/>
        <v/>
      </c>
      <c r="S251" s="35" t="str">
        <f t="shared" si="122"/>
        <v/>
      </c>
      <c r="T251" s="35" t="str">
        <f t="shared" si="122"/>
        <v/>
      </c>
      <c r="U251" s="35" t="str">
        <f t="shared" si="122"/>
        <v/>
      </c>
      <c r="V251" s="35" t="str">
        <f t="shared" si="123"/>
        <v/>
      </c>
      <c r="W251" s="35" t="str">
        <f t="shared" si="123"/>
        <v/>
      </c>
      <c r="X251" s="35" t="str">
        <f t="shared" si="123"/>
        <v/>
      </c>
      <c r="Y251" s="35" t="str">
        <f t="shared" si="123"/>
        <v/>
      </c>
      <c r="Z251" s="35" t="str">
        <f t="shared" si="123"/>
        <v/>
      </c>
      <c r="AA251" s="35" t="str">
        <f t="shared" si="123"/>
        <v/>
      </c>
      <c r="AB251" s="35" t="str">
        <f t="shared" si="123"/>
        <v/>
      </c>
      <c r="AC251" s="35" t="str">
        <f t="shared" si="123"/>
        <v/>
      </c>
      <c r="AD251" s="35" t="str">
        <f t="shared" si="123"/>
        <v/>
      </c>
      <c r="AE251" s="35" t="str">
        <f t="shared" si="123"/>
        <v/>
      </c>
      <c r="AF251" s="35" t="str">
        <f t="shared" si="124"/>
        <v/>
      </c>
      <c r="AG251" s="35" t="str">
        <f t="shared" si="124"/>
        <v/>
      </c>
      <c r="AH251" s="35" t="str">
        <f t="shared" si="124"/>
        <v/>
      </c>
      <c r="AI251" s="35" t="str">
        <f t="shared" si="124"/>
        <v/>
      </c>
      <c r="AJ251" s="35" t="str">
        <f t="shared" si="124"/>
        <v/>
      </c>
      <c r="AK251" s="35" t="str">
        <f t="shared" si="124"/>
        <v/>
      </c>
      <c r="AL251" s="35" t="str">
        <f t="shared" si="124"/>
        <v/>
      </c>
      <c r="AM251" s="35" t="str">
        <f t="shared" si="124"/>
        <v/>
      </c>
      <c r="AN251" s="35" t="str">
        <f t="shared" si="124"/>
        <v/>
      </c>
      <c r="AO251" s="35" t="str">
        <f t="shared" si="124"/>
        <v/>
      </c>
      <c r="AP251" s="35" t="str">
        <f t="shared" si="125"/>
        <v/>
      </c>
      <c r="AQ251" s="35" t="str">
        <f t="shared" si="125"/>
        <v/>
      </c>
      <c r="AR251" s="35" t="str">
        <f t="shared" si="125"/>
        <v/>
      </c>
      <c r="AS251" s="35" t="str">
        <f t="shared" si="125"/>
        <v>WHEELER</v>
      </c>
      <c r="AT251" s="35" t="str">
        <f t="shared" si="125"/>
        <v/>
      </c>
      <c r="AU251" s="35" t="str">
        <f t="shared" si="125"/>
        <v/>
      </c>
      <c r="AV251" s="35" t="str">
        <f t="shared" si="125"/>
        <v/>
      </c>
      <c r="AW251" s="35" t="str">
        <f t="shared" si="125"/>
        <v/>
      </c>
      <c r="AX251" s="35" t="str">
        <f t="shared" si="125"/>
        <v/>
      </c>
      <c r="AY251" s="35" t="str">
        <f t="shared" si="125"/>
        <v/>
      </c>
      <c r="AZ251" s="35" t="str">
        <f t="shared" si="125"/>
        <v/>
      </c>
    </row>
    <row r="252" spans="1:52" x14ac:dyDescent="0.2">
      <c r="A252" s="39">
        <v>243</v>
      </c>
      <c r="B252" s="35" t="str">
        <f t="shared" si="121"/>
        <v/>
      </c>
      <c r="C252" s="35" t="str">
        <f t="shared" si="121"/>
        <v/>
      </c>
      <c r="D252" s="35" t="str">
        <f t="shared" si="121"/>
        <v/>
      </c>
      <c r="E252" s="35" t="str">
        <f t="shared" si="121"/>
        <v/>
      </c>
      <c r="F252" s="35" t="str">
        <f t="shared" si="121"/>
        <v/>
      </c>
      <c r="G252" s="35" t="str">
        <f t="shared" si="121"/>
        <v/>
      </c>
      <c r="H252" s="35" t="str">
        <f t="shared" si="121"/>
        <v/>
      </c>
      <c r="I252" s="35" t="str">
        <f t="shared" si="121"/>
        <v/>
      </c>
      <c r="J252" s="35" t="str">
        <f t="shared" si="121"/>
        <v/>
      </c>
      <c r="K252" s="35" t="str">
        <f t="shared" si="121"/>
        <v/>
      </c>
      <c r="L252" s="35" t="str">
        <f t="shared" si="122"/>
        <v/>
      </c>
      <c r="M252" s="35" t="str">
        <f t="shared" si="122"/>
        <v/>
      </c>
      <c r="N252" s="35" t="str">
        <f t="shared" si="122"/>
        <v/>
      </c>
      <c r="O252" s="35" t="str">
        <f t="shared" si="122"/>
        <v/>
      </c>
      <c r="P252" s="35" t="str">
        <f t="shared" si="122"/>
        <v/>
      </c>
      <c r="Q252" s="35" t="str">
        <f t="shared" si="122"/>
        <v/>
      </c>
      <c r="R252" s="35" t="str">
        <f t="shared" si="122"/>
        <v/>
      </c>
      <c r="S252" s="35" t="str">
        <f t="shared" si="122"/>
        <v/>
      </c>
      <c r="T252" s="35" t="str">
        <f t="shared" si="122"/>
        <v/>
      </c>
      <c r="U252" s="35" t="str">
        <f t="shared" si="122"/>
        <v/>
      </c>
      <c r="V252" s="35" t="str">
        <f t="shared" si="123"/>
        <v/>
      </c>
      <c r="W252" s="35" t="str">
        <f t="shared" si="123"/>
        <v/>
      </c>
      <c r="X252" s="35" t="str">
        <f t="shared" si="123"/>
        <v/>
      </c>
      <c r="Y252" s="35" t="str">
        <f t="shared" si="123"/>
        <v/>
      </c>
      <c r="Z252" s="35" t="str">
        <f t="shared" si="123"/>
        <v/>
      </c>
      <c r="AA252" s="35" t="str">
        <f t="shared" si="123"/>
        <v/>
      </c>
      <c r="AB252" s="35" t="str">
        <f t="shared" si="123"/>
        <v/>
      </c>
      <c r="AC252" s="35" t="str">
        <f t="shared" si="123"/>
        <v/>
      </c>
      <c r="AD252" s="35" t="str">
        <f t="shared" si="123"/>
        <v/>
      </c>
      <c r="AE252" s="35" t="str">
        <f t="shared" si="123"/>
        <v/>
      </c>
      <c r="AF252" s="35" t="str">
        <f t="shared" si="124"/>
        <v/>
      </c>
      <c r="AG252" s="35" t="str">
        <f t="shared" si="124"/>
        <v/>
      </c>
      <c r="AH252" s="35" t="str">
        <f t="shared" si="124"/>
        <v/>
      </c>
      <c r="AI252" s="35" t="str">
        <f t="shared" si="124"/>
        <v/>
      </c>
      <c r="AJ252" s="35" t="str">
        <f t="shared" si="124"/>
        <v/>
      </c>
      <c r="AK252" s="35" t="str">
        <f t="shared" si="124"/>
        <v/>
      </c>
      <c r="AL252" s="35" t="str">
        <f t="shared" si="124"/>
        <v/>
      </c>
      <c r="AM252" s="35" t="str">
        <f t="shared" si="124"/>
        <v/>
      </c>
      <c r="AN252" s="35" t="str">
        <f t="shared" si="124"/>
        <v/>
      </c>
      <c r="AO252" s="35" t="str">
        <f t="shared" si="124"/>
        <v/>
      </c>
      <c r="AP252" s="35" t="str">
        <f t="shared" si="125"/>
        <v/>
      </c>
      <c r="AQ252" s="35" t="str">
        <f t="shared" si="125"/>
        <v/>
      </c>
      <c r="AR252" s="35" t="str">
        <f t="shared" si="125"/>
        <v/>
      </c>
      <c r="AS252" s="35" t="str">
        <f t="shared" si="125"/>
        <v>WICHITA</v>
      </c>
      <c r="AT252" s="35" t="str">
        <f t="shared" si="125"/>
        <v/>
      </c>
      <c r="AU252" s="35" t="str">
        <f t="shared" si="125"/>
        <v/>
      </c>
      <c r="AV252" s="35" t="str">
        <f t="shared" si="125"/>
        <v/>
      </c>
      <c r="AW252" s="35" t="str">
        <f t="shared" si="125"/>
        <v/>
      </c>
      <c r="AX252" s="35" t="str">
        <f t="shared" si="125"/>
        <v/>
      </c>
      <c r="AY252" s="35" t="str">
        <f t="shared" si="125"/>
        <v/>
      </c>
      <c r="AZ252" s="35" t="str">
        <f t="shared" si="125"/>
        <v/>
      </c>
    </row>
    <row r="253" spans="1:52" x14ac:dyDescent="0.2">
      <c r="A253" s="39">
        <v>244</v>
      </c>
      <c r="B253" s="35" t="str">
        <f t="shared" si="121"/>
        <v/>
      </c>
      <c r="C253" s="35" t="str">
        <f t="shared" si="121"/>
        <v/>
      </c>
      <c r="D253" s="35" t="str">
        <f t="shared" si="121"/>
        <v/>
      </c>
      <c r="E253" s="35" t="str">
        <f t="shared" si="121"/>
        <v/>
      </c>
      <c r="F253" s="35" t="str">
        <f t="shared" si="121"/>
        <v/>
      </c>
      <c r="G253" s="35" t="str">
        <f t="shared" si="121"/>
        <v/>
      </c>
      <c r="H253" s="35" t="str">
        <f t="shared" si="121"/>
        <v/>
      </c>
      <c r="I253" s="35" t="str">
        <f t="shared" si="121"/>
        <v/>
      </c>
      <c r="J253" s="35" t="str">
        <f t="shared" si="121"/>
        <v/>
      </c>
      <c r="K253" s="35" t="str">
        <f t="shared" si="121"/>
        <v/>
      </c>
      <c r="L253" s="35" t="str">
        <f t="shared" si="122"/>
        <v/>
      </c>
      <c r="M253" s="35" t="str">
        <f t="shared" si="122"/>
        <v/>
      </c>
      <c r="N253" s="35" t="str">
        <f t="shared" si="122"/>
        <v/>
      </c>
      <c r="O253" s="35" t="str">
        <f t="shared" si="122"/>
        <v/>
      </c>
      <c r="P253" s="35" t="str">
        <f t="shared" si="122"/>
        <v/>
      </c>
      <c r="Q253" s="35" t="str">
        <f t="shared" si="122"/>
        <v/>
      </c>
      <c r="R253" s="35" t="str">
        <f t="shared" si="122"/>
        <v/>
      </c>
      <c r="S253" s="35" t="str">
        <f t="shared" si="122"/>
        <v/>
      </c>
      <c r="T253" s="35" t="str">
        <f t="shared" si="122"/>
        <v/>
      </c>
      <c r="U253" s="35" t="str">
        <f t="shared" si="122"/>
        <v/>
      </c>
      <c r="V253" s="35" t="str">
        <f t="shared" si="123"/>
        <v/>
      </c>
      <c r="W253" s="35" t="str">
        <f t="shared" si="123"/>
        <v/>
      </c>
      <c r="X253" s="35" t="str">
        <f t="shared" si="123"/>
        <v/>
      </c>
      <c r="Y253" s="35" t="str">
        <f t="shared" si="123"/>
        <v/>
      </c>
      <c r="Z253" s="35" t="str">
        <f t="shared" si="123"/>
        <v/>
      </c>
      <c r="AA253" s="35" t="str">
        <f t="shared" si="123"/>
        <v/>
      </c>
      <c r="AB253" s="35" t="str">
        <f t="shared" si="123"/>
        <v/>
      </c>
      <c r="AC253" s="35" t="str">
        <f t="shared" si="123"/>
        <v/>
      </c>
      <c r="AD253" s="35" t="str">
        <f t="shared" si="123"/>
        <v/>
      </c>
      <c r="AE253" s="35" t="str">
        <f t="shared" si="123"/>
        <v/>
      </c>
      <c r="AF253" s="35" t="str">
        <f t="shared" si="124"/>
        <v/>
      </c>
      <c r="AG253" s="35" t="str">
        <f t="shared" si="124"/>
        <v/>
      </c>
      <c r="AH253" s="35" t="str">
        <f t="shared" si="124"/>
        <v/>
      </c>
      <c r="AI253" s="35" t="str">
        <f t="shared" si="124"/>
        <v/>
      </c>
      <c r="AJ253" s="35" t="str">
        <f t="shared" si="124"/>
        <v/>
      </c>
      <c r="AK253" s="35" t="str">
        <f t="shared" si="124"/>
        <v/>
      </c>
      <c r="AL253" s="35" t="str">
        <f t="shared" si="124"/>
        <v/>
      </c>
      <c r="AM253" s="35" t="str">
        <f t="shared" si="124"/>
        <v/>
      </c>
      <c r="AN253" s="35" t="str">
        <f t="shared" si="124"/>
        <v/>
      </c>
      <c r="AO253" s="35" t="str">
        <f t="shared" si="124"/>
        <v/>
      </c>
      <c r="AP253" s="35" t="str">
        <f t="shared" si="125"/>
        <v/>
      </c>
      <c r="AQ253" s="35" t="str">
        <f t="shared" si="125"/>
        <v/>
      </c>
      <c r="AR253" s="35" t="str">
        <f t="shared" si="125"/>
        <v/>
      </c>
      <c r="AS253" s="35" t="str">
        <f t="shared" si="125"/>
        <v>WILBARGER</v>
      </c>
      <c r="AT253" s="35" t="str">
        <f t="shared" si="125"/>
        <v/>
      </c>
      <c r="AU253" s="35" t="str">
        <f t="shared" si="125"/>
        <v/>
      </c>
      <c r="AV253" s="35" t="str">
        <f t="shared" si="125"/>
        <v/>
      </c>
      <c r="AW253" s="35" t="str">
        <f t="shared" si="125"/>
        <v/>
      </c>
      <c r="AX253" s="35" t="str">
        <f t="shared" si="125"/>
        <v/>
      </c>
      <c r="AY253" s="35" t="str">
        <f t="shared" si="125"/>
        <v/>
      </c>
      <c r="AZ253" s="35" t="str">
        <f t="shared" si="125"/>
        <v/>
      </c>
    </row>
    <row r="254" spans="1:52" x14ac:dyDescent="0.2">
      <c r="A254" s="39">
        <v>245</v>
      </c>
      <c r="B254" s="35" t="str">
        <f t="shared" si="121"/>
        <v/>
      </c>
      <c r="C254" s="35" t="str">
        <f t="shared" si="121"/>
        <v/>
      </c>
      <c r="D254" s="35" t="str">
        <f t="shared" si="121"/>
        <v/>
      </c>
      <c r="E254" s="35" t="str">
        <f t="shared" si="121"/>
        <v/>
      </c>
      <c r="F254" s="35" t="str">
        <f t="shared" si="121"/>
        <v/>
      </c>
      <c r="G254" s="35" t="str">
        <f t="shared" si="121"/>
        <v/>
      </c>
      <c r="H254" s="35" t="str">
        <f t="shared" si="121"/>
        <v/>
      </c>
      <c r="I254" s="35" t="str">
        <f t="shared" si="121"/>
        <v/>
      </c>
      <c r="J254" s="35" t="str">
        <f t="shared" si="121"/>
        <v/>
      </c>
      <c r="K254" s="35" t="str">
        <f t="shared" si="121"/>
        <v/>
      </c>
      <c r="L254" s="35" t="str">
        <f t="shared" si="122"/>
        <v/>
      </c>
      <c r="M254" s="35" t="str">
        <f t="shared" si="122"/>
        <v/>
      </c>
      <c r="N254" s="35" t="str">
        <f t="shared" si="122"/>
        <v/>
      </c>
      <c r="O254" s="35" t="str">
        <f t="shared" si="122"/>
        <v/>
      </c>
      <c r="P254" s="35" t="str">
        <f t="shared" si="122"/>
        <v/>
      </c>
      <c r="Q254" s="35" t="str">
        <f t="shared" si="122"/>
        <v/>
      </c>
      <c r="R254" s="35" t="str">
        <f t="shared" si="122"/>
        <v/>
      </c>
      <c r="S254" s="35" t="str">
        <f t="shared" si="122"/>
        <v/>
      </c>
      <c r="T254" s="35" t="str">
        <f t="shared" si="122"/>
        <v/>
      </c>
      <c r="U254" s="35" t="str">
        <f t="shared" si="122"/>
        <v/>
      </c>
      <c r="V254" s="35" t="str">
        <f t="shared" si="123"/>
        <v/>
      </c>
      <c r="W254" s="35" t="str">
        <f t="shared" si="123"/>
        <v/>
      </c>
      <c r="X254" s="35" t="str">
        <f t="shared" si="123"/>
        <v/>
      </c>
      <c r="Y254" s="35" t="str">
        <f t="shared" si="123"/>
        <v/>
      </c>
      <c r="Z254" s="35" t="str">
        <f t="shared" si="123"/>
        <v/>
      </c>
      <c r="AA254" s="35" t="str">
        <f t="shared" si="123"/>
        <v/>
      </c>
      <c r="AB254" s="35" t="str">
        <f t="shared" si="123"/>
        <v/>
      </c>
      <c r="AC254" s="35" t="str">
        <f t="shared" si="123"/>
        <v/>
      </c>
      <c r="AD254" s="35" t="str">
        <f t="shared" si="123"/>
        <v/>
      </c>
      <c r="AE254" s="35" t="str">
        <f t="shared" si="123"/>
        <v/>
      </c>
      <c r="AF254" s="35" t="str">
        <f t="shared" si="124"/>
        <v/>
      </c>
      <c r="AG254" s="35" t="str">
        <f t="shared" si="124"/>
        <v/>
      </c>
      <c r="AH254" s="35" t="str">
        <f t="shared" si="124"/>
        <v/>
      </c>
      <c r="AI254" s="35" t="str">
        <f t="shared" si="124"/>
        <v/>
      </c>
      <c r="AJ254" s="35" t="str">
        <f t="shared" si="124"/>
        <v/>
      </c>
      <c r="AK254" s="35" t="str">
        <f t="shared" si="124"/>
        <v/>
      </c>
      <c r="AL254" s="35" t="str">
        <f t="shared" si="124"/>
        <v/>
      </c>
      <c r="AM254" s="35" t="str">
        <f t="shared" si="124"/>
        <v/>
      </c>
      <c r="AN254" s="35" t="str">
        <f t="shared" si="124"/>
        <v/>
      </c>
      <c r="AO254" s="35" t="str">
        <f t="shared" si="124"/>
        <v/>
      </c>
      <c r="AP254" s="35" t="str">
        <f t="shared" si="125"/>
        <v/>
      </c>
      <c r="AQ254" s="35" t="str">
        <f t="shared" si="125"/>
        <v/>
      </c>
      <c r="AR254" s="35" t="str">
        <f t="shared" si="125"/>
        <v/>
      </c>
      <c r="AS254" s="35" t="str">
        <f t="shared" si="125"/>
        <v>WILLACY</v>
      </c>
      <c r="AT254" s="35" t="str">
        <f t="shared" si="125"/>
        <v/>
      </c>
      <c r="AU254" s="35" t="str">
        <f t="shared" si="125"/>
        <v/>
      </c>
      <c r="AV254" s="35" t="str">
        <f t="shared" si="125"/>
        <v/>
      </c>
      <c r="AW254" s="35" t="str">
        <f t="shared" si="125"/>
        <v/>
      </c>
      <c r="AX254" s="35" t="str">
        <f t="shared" si="125"/>
        <v/>
      </c>
      <c r="AY254" s="35" t="str">
        <f t="shared" si="125"/>
        <v/>
      </c>
      <c r="AZ254" s="35" t="str">
        <f t="shared" si="125"/>
        <v/>
      </c>
    </row>
    <row r="255" spans="1:52" x14ac:dyDescent="0.2">
      <c r="A255" s="39">
        <v>246</v>
      </c>
      <c r="B255" s="35" t="str">
        <f t="shared" si="121"/>
        <v/>
      </c>
      <c r="C255" s="35" t="str">
        <f t="shared" si="121"/>
        <v/>
      </c>
      <c r="D255" s="35" t="str">
        <f t="shared" si="121"/>
        <v/>
      </c>
      <c r="E255" s="35" t="str">
        <f t="shared" si="121"/>
        <v/>
      </c>
      <c r="F255" s="35" t="str">
        <f t="shared" si="121"/>
        <v/>
      </c>
      <c r="G255" s="35" t="str">
        <f t="shared" si="121"/>
        <v/>
      </c>
      <c r="H255" s="35" t="str">
        <f t="shared" si="121"/>
        <v/>
      </c>
      <c r="I255" s="35" t="str">
        <f t="shared" si="121"/>
        <v/>
      </c>
      <c r="J255" s="35" t="str">
        <f t="shared" si="121"/>
        <v/>
      </c>
      <c r="K255" s="35" t="str">
        <f t="shared" si="121"/>
        <v/>
      </c>
      <c r="L255" s="35" t="str">
        <f t="shared" si="122"/>
        <v/>
      </c>
      <c r="M255" s="35" t="str">
        <f t="shared" si="122"/>
        <v/>
      </c>
      <c r="N255" s="35" t="str">
        <f t="shared" si="122"/>
        <v/>
      </c>
      <c r="O255" s="35" t="str">
        <f t="shared" si="122"/>
        <v/>
      </c>
      <c r="P255" s="35" t="str">
        <f t="shared" si="122"/>
        <v/>
      </c>
      <c r="Q255" s="35" t="str">
        <f t="shared" si="122"/>
        <v/>
      </c>
      <c r="R255" s="35" t="str">
        <f t="shared" si="122"/>
        <v/>
      </c>
      <c r="S255" s="35" t="str">
        <f t="shared" si="122"/>
        <v/>
      </c>
      <c r="T255" s="35" t="str">
        <f t="shared" si="122"/>
        <v/>
      </c>
      <c r="U255" s="35" t="str">
        <f t="shared" si="122"/>
        <v/>
      </c>
      <c r="V255" s="35" t="str">
        <f t="shared" si="123"/>
        <v/>
      </c>
      <c r="W255" s="35" t="str">
        <f t="shared" si="123"/>
        <v/>
      </c>
      <c r="X255" s="35" t="str">
        <f t="shared" si="123"/>
        <v/>
      </c>
      <c r="Y255" s="35" t="str">
        <f t="shared" si="123"/>
        <v/>
      </c>
      <c r="Z255" s="35" t="str">
        <f t="shared" si="123"/>
        <v/>
      </c>
      <c r="AA255" s="35" t="str">
        <f t="shared" si="123"/>
        <v/>
      </c>
      <c r="AB255" s="35" t="str">
        <f t="shared" si="123"/>
        <v/>
      </c>
      <c r="AC255" s="35" t="str">
        <f t="shared" si="123"/>
        <v/>
      </c>
      <c r="AD255" s="35" t="str">
        <f t="shared" si="123"/>
        <v/>
      </c>
      <c r="AE255" s="35" t="str">
        <f t="shared" si="123"/>
        <v/>
      </c>
      <c r="AF255" s="35" t="str">
        <f t="shared" si="124"/>
        <v/>
      </c>
      <c r="AG255" s="35" t="str">
        <f t="shared" si="124"/>
        <v/>
      </c>
      <c r="AH255" s="35" t="str">
        <f t="shared" si="124"/>
        <v/>
      </c>
      <c r="AI255" s="35" t="str">
        <f t="shared" si="124"/>
        <v/>
      </c>
      <c r="AJ255" s="35" t="str">
        <f t="shared" si="124"/>
        <v/>
      </c>
      <c r="AK255" s="35" t="str">
        <f t="shared" si="124"/>
        <v/>
      </c>
      <c r="AL255" s="35" t="str">
        <f t="shared" si="124"/>
        <v/>
      </c>
      <c r="AM255" s="35" t="str">
        <f t="shared" si="124"/>
        <v/>
      </c>
      <c r="AN255" s="35" t="str">
        <f t="shared" si="124"/>
        <v/>
      </c>
      <c r="AO255" s="35" t="str">
        <f t="shared" si="124"/>
        <v/>
      </c>
      <c r="AP255" s="35" t="str">
        <f t="shared" si="125"/>
        <v/>
      </c>
      <c r="AQ255" s="35" t="str">
        <f t="shared" si="125"/>
        <v/>
      </c>
      <c r="AR255" s="35" t="str">
        <f t="shared" si="125"/>
        <v/>
      </c>
      <c r="AS255" s="35" t="str">
        <f t="shared" si="125"/>
        <v>WILLIAMSON</v>
      </c>
      <c r="AT255" s="35" t="str">
        <f t="shared" si="125"/>
        <v/>
      </c>
      <c r="AU255" s="35" t="str">
        <f t="shared" si="125"/>
        <v/>
      </c>
      <c r="AV255" s="35" t="str">
        <f t="shared" si="125"/>
        <v/>
      </c>
      <c r="AW255" s="35" t="str">
        <f t="shared" si="125"/>
        <v/>
      </c>
      <c r="AX255" s="35" t="str">
        <f t="shared" si="125"/>
        <v/>
      </c>
      <c r="AY255" s="35" t="str">
        <f t="shared" si="125"/>
        <v/>
      </c>
      <c r="AZ255" s="35" t="str">
        <f t="shared" si="125"/>
        <v/>
      </c>
    </row>
    <row r="256" spans="1:52" x14ac:dyDescent="0.2">
      <c r="A256" s="39">
        <v>247</v>
      </c>
      <c r="B256" s="35" t="str">
        <f t="shared" si="121"/>
        <v/>
      </c>
      <c r="C256" s="35" t="str">
        <f t="shared" si="121"/>
        <v/>
      </c>
      <c r="D256" s="35" t="str">
        <f t="shared" si="121"/>
        <v/>
      </c>
      <c r="E256" s="35" t="str">
        <f t="shared" si="121"/>
        <v/>
      </c>
      <c r="F256" s="35" t="str">
        <f t="shared" si="121"/>
        <v/>
      </c>
      <c r="G256" s="35" t="str">
        <f t="shared" si="121"/>
        <v/>
      </c>
      <c r="H256" s="35" t="str">
        <f t="shared" si="121"/>
        <v/>
      </c>
      <c r="I256" s="35" t="str">
        <f t="shared" si="121"/>
        <v/>
      </c>
      <c r="J256" s="35" t="str">
        <f t="shared" si="121"/>
        <v/>
      </c>
      <c r="K256" s="35" t="str">
        <f t="shared" si="121"/>
        <v/>
      </c>
      <c r="L256" s="35" t="str">
        <f t="shared" si="122"/>
        <v/>
      </c>
      <c r="M256" s="35" t="str">
        <f t="shared" si="122"/>
        <v/>
      </c>
      <c r="N256" s="35" t="str">
        <f t="shared" si="122"/>
        <v/>
      </c>
      <c r="O256" s="35" t="str">
        <f t="shared" si="122"/>
        <v/>
      </c>
      <c r="P256" s="35" t="str">
        <f t="shared" si="122"/>
        <v/>
      </c>
      <c r="Q256" s="35" t="str">
        <f t="shared" si="122"/>
        <v/>
      </c>
      <c r="R256" s="35" t="str">
        <f t="shared" si="122"/>
        <v/>
      </c>
      <c r="S256" s="35" t="str">
        <f t="shared" si="122"/>
        <v/>
      </c>
      <c r="T256" s="35" t="str">
        <f t="shared" si="122"/>
        <v/>
      </c>
      <c r="U256" s="35" t="str">
        <f t="shared" si="122"/>
        <v/>
      </c>
      <c r="V256" s="35" t="str">
        <f t="shared" si="123"/>
        <v/>
      </c>
      <c r="W256" s="35" t="str">
        <f t="shared" si="123"/>
        <v/>
      </c>
      <c r="X256" s="35" t="str">
        <f t="shared" si="123"/>
        <v/>
      </c>
      <c r="Y256" s="35" t="str">
        <f t="shared" si="123"/>
        <v/>
      </c>
      <c r="Z256" s="35" t="str">
        <f t="shared" si="123"/>
        <v/>
      </c>
      <c r="AA256" s="35" t="str">
        <f t="shared" si="123"/>
        <v/>
      </c>
      <c r="AB256" s="35" t="str">
        <f t="shared" si="123"/>
        <v/>
      </c>
      <c r="AC256" s="35" t="str">
        <f t="shared" si="123"/>
        <v/>
      </c>
      <c r="AD256" s="35" t="str">
        <f t="shared" si="123"/>
        <v/>
      </c>
      <c r="AE256" s="35" t="str">
        <f t="shared" si="123"/>
        <v/>
      </c>
      <c r="AF256" s="35" t="str">
        <f t="shared" si="124"/>
        <v/>
      </c>
      <c r="AG256" s="35" t="str">
        <f t="shared" si="124"/>
        <v/>
      </c>
      <c r="AH256" s="35" t="str">
        <f t="shared" si="124"/>
        <v/>
      </c>
      <c r="AI256" s="35" t="str">
        <f t="shared" si="124"/>
        <v/>
      </c>
      <c r="AJ256" s="35" t="str">
        <f t="shared" si="124"/>
        <v/>
      </c>
      <c r="AK256" s="35" t="str">
        <f t="shared" si="124"/>
        <v/>
      </c>
      <c r="AL256" s="35" t="str">
        <f t="shared" si="124"/>
        <v/>
      </c>
      <c r="AM256" s="35" t="str">
        <f t="shared" si="124"/>
        <v/>
      </c>
      <c r="AN256" s="35" t="str">
        <f t="shared" si="124"/>
        <v/>
      </c>
      <c r="AO256" s="35" t="str">
        <f t="shared" si="124"/>
        <v/>
      </c>
      <c r="AP256" s="35" t="str">
        <f t="shared" si="125"/>
        <v/>
      </c>
      <c r="AQ256" s="35" t="str">
        <f t="shared" si="125"/>
        <v/>
      </c>
      <c r="AR256" s="35" t="str">
        <f t="shared" si="125"/>
        <v/>
      </c>
      <c r="AS256" s="35" t="str">
        <f t="shared" si="125"/>
        <v>WILSON</v>
      </c>
      <c r="AT256" s="35" t="str">
        <f t="shared" si="125"/>
        <v/>
      </c>
      <c r="AU256" s="35" t="str">
        <f t="shared" si="125"/>
        <v/>
      </c>
      <c r="AV256" s="35" t="str">
        <f t="shared" si="125"/>
        <v/>
      </c>
      <c r="AW256" s="35" t="str">
        <f t="shared" si="125"/>
        <v/>
      </c>
      <c r="AX256" s="35" t="str">
        <f t="shared" si="125"/>
        <v/>
      </c>
      <c r="AY256" s="35" t="str">
        <f t="shared" si="125"/>
        <v/>
      </c>
      <c r="AZ256" s="35" t="str">
        <f t="shared" si="125"/>
        <v/>
      </c>
    </row>
    <row r="257" spans="1:52" x14ac:dyDescent="0.2">
      <c r="A257" s="39">
        <v>248</v>
      </c>
      <c r="B257" s="35" t="str">
        <f t="shared" si="121"/>
        <v/>
      </c>
      <c r="C257" s="35" t="str">
        <f t="shared" si="121"/>
        <v/>
      </c>
      <c r="D257" s="35" t="str">
        <f t="shared" si="121"/>
        <v/>
      </c>
      <c r="E257" s="35" t="str">
        <f t="shared" si="121"/>
        <v/>
      </c>
      <c r="F257" s="35" t="str">
        <f t="shared" si="121"/>
        <v/>
      </c>
      <c r="G257" s="35" t="str">
        <f t="shared" si="121"/>
        <v/>
      </c>
      <c r="H257" s="35" t="str">
        <f t="shared" si="121"/>
        <v/>
      </c>
      <c r="I257" s="35" t="str">
        <f t="shared" si="121"/>
        <v/>
      </c>
      <c r="J257" s="35" t="str">
        <f t="shared" si="121"/>
        <v/>
      </c>
      <c r="K257" s="35" t="str">
        <f t="shared" si="121"/>
        <v/>
      </c>
      <c r="L257" s="35" t="str">
        <f t="shared" si="122"/>
        <v/>
      </c>
      <c r="M257" s="35" t="str">
        <f t="shared" si="122"/>
        <v/>
      </c>
      <c r="N257" s="35" t="str">
        <f t="shared" si="122"/>
        <v/>
      </c>
      <c r="O257" s="35" t="str">
        <f t="shared" si="122"/>
        <v/>
      </c>
      <c r="P257" s="35" t="str">
        <f t="shared" si="122"/>
        <v/>
      </c>
      <c r="Q257" s="35" t="str">
        <f t="shared" si="122"/>
        <v/>
      </c>
      <c r="R257" s="35" t="str">
        <f t="shared" si="122"/>
        <v/>
      </c>
      <c r="S257" s="35" t="str">
        <f t="shared" si="122"/>
        <v/>
      </c>
      <c r="T257" s="35" t="str">
        <f t="shared" si="122"/>
        <v/>
      </c>
      <c r="U257" s="35" t="str">
        <f t="shared" si="122"/>
        <v/>
      </c>
      <c r="V257" s="35" t="str">
        <f t="shared" si="123"/>
        <v/>
      </c>
      <c r="W257" s="35" t="str">
        <f t="shared" si="123"/>
        <v/>
      </c>
      <c r="X257" s="35" t="str">
        <f t="shared" si="123"/>
        <v/>
      </c>
      <c r="Y257" s="35" t="str">
        <f t="shared" si="123"/>
        <v/>
      </c>
      <c r="Z257" s="35" t="str">
        <f t="shared" si="123"/>
        <v/>
      </c>
      <c r="AA257" s="35" t="str">
        <f t="shared" si="123"/>
        <v/>
      </c>
      <c r="AB257" s="35" t="str">
        <f t="shared" si="123"/>
        <v/>
      </c>
      <c r="AC257" s="35" t="str">
        <f t="shared" si="123"/>
        <v/>
      </c>
      <c r="AD257" s="35" t="str">
        <f t="shared" si="123"/>
        <v/>
      </c>
      <c r="AE257" s="35" t="str">
        <f t="shared" si="123"/>
        <v/>
      </c>
      <c r="AF257" s="35" t="str">
        <f t="shared" si="124"/>
        <v/>
      </c>
      <c r="AG257" s="35" t="str">
        <f t="shared" si="124"/>
        <v/>
      </c>
      <c r="AH257" s="35" t="str">
        <f t="shared" si="124"/>
        <v/>
      </c>
      <c r="AI257" s="35" t="str">
        <f t="shared" si="124"/>
        <v/>
      </c>
      <c r="AJ257" s="35" t="str">
        <f t="shared" si="124"/>
        <v/>
      </c>
      <c r="AK257" s="35" t="str">
        <f t="shared" si="124"/>
        <v/>
      </c>
      <c r="AL257" s="35" t="str">
        <f t="shared" si="124"/>
        <v/>
      </c>
      <c r="AM257" s="35" t="str">
        <f t="shared" si="124"/>
        <v/>
      </c>
      <c r="AN257" s="35" t="str">
        <f t="shared" si="124"/>
        <v/>
      </c>
      <c r="AO257" s="35" t="str">
        <f t="shared" si="124"/>
        <v/>
      </c>
      <c r="AP257" s="35" t="str">
        <f t="shared" si="125"/>
        <v/>
      </c>
      <c r="AQ257" s="35" t="str">
        <f t="shared" si="125"/>
        <v/>
      </c>
      <c r="AR257" s="35" t="str">
        <f t="shared" si="125"/>
        <v/>
      </c>
      <c r="AS257" s="35" t="str">
        <f t="shared" si="125"/>
        <v>WINKLER</v>
      </c>
      <c r="AT257" s="35" t="str">
        <f t="shared" si="125"/>
        <v/>
      </c>
      <c r="AU257" s="35" t="str">
        <f t="shared" si="125"/>
        <v/>
      </c>
      <c r="AV257" s="35" t="str">
        <f t="shared" si="125"/>
        <v/>
      </c>
      <c r="AW257" s="35" t="str">
        <f t="shared" si="125"/>
        <v/>
      </c>
      <c r="AX257" s="35" t="str">
        <f t="shared" si="125"/>
        <v/>
      </c>
      <c r="AY257" s="35" t="str">
        <f t="shared" si="125"/>
        <v/>
      </c>
      <c r="AZ257" s="35" t="str">
        <f t="shared" si="125"/>
        <v/>
      </c>
    </row>
    <row r="258" spans="1:52" x14ac:dyDescent="0.2">
      <c r="A258" s="39">
        <v>249</v>
      </c>
      <c r="B258" s="35" t="str">
        <f t="shared" si="121"/>
        <v/>
      </c>
      <c r="C258" s="35" t="str">
        <f t="shared" si="121"/>
        <v/>
      </c>
      <c r="D258" s="35" t="str">
        <f t="shared" si="121"/>
        <v/>
      </c>
      <c r="E258" s="35" t="str">
        <f t="shared" si="121"/>
        <v/>
      </c>
      <c r="F258" s="35" t="str">
        <f t="shared" si="121"/>
        <v/>
      </c>
      <c r="G258" s="35" t="str">
        <f t="shared" si="121"/>
        <v/>
      </c>
      <c r="H258" s="35" t="str">
        <f t="shared" si="121"/>
        <v/>
      </c>
      <c r="I258" s="35" t="str">
        <f t="shared" si="121"/>
        <v/>
      </c>
      <c r="J258" s="35" t="str">
        <f t="shared" si="121"/>
        <v/>
      </c>
      <c r="K258" s="35" t="str">
        <f t="shared" si="121"/>
        <v/>
      </c>
      <c r="L258" s="35" t="str">
        <f t="shared" si="122"/>
        <v/>
      </c>
      <c r="M258" s="35" t="str">
        <f t="shared" si="122"/>
        <v/>
      </c>
      <c r="N258" s="35" t="str">
        <f t="shared" si="122"/>
        <v/>
      </c>
      <c r="O258" s="35" t="str">
        <f t="shared" si="122"/>
        <v/>
      </c>
      <c r="P258" s="35" t="str">
        <f t="shared" si="122"/>
        <v/>
      </c>
      <c r="Q258" s="35" t="str">
        <f t="shared" si="122"/>
        <v/>
      </c>
      <c r="R258" s="35" t="str">
        <f t="shared" si="122"/>
        <v/>
      </c>
      <c r="S258" s="35" t="str">
        <f t="shared" si="122"/>
        <v/>
      </c>
      <c r="T258" s="35" t="str">
        <f t="shared" si="122"/>
        <v/>
      </c>
      <c r="U258" s="35" t="str">
        <f t="shared" si="122"/>
        <v/>
      </c>
      <c r="V258" s="35" t="str">
        <f t="shared" si="123"/>
        <v/>
      </c>
      <c r="W258" s="35" t="str">
        <f t="shared" si="123"/>
        <v/>
      </c>
      <c r="X258" s="35" t="str">
        <f t="shared" si="123"/>
        <v/>
      </c>
      <c r="Y258" s="35" t="str">
        <f t="shared" si="123"/>
        <v/>
      </c>
      <c r="Z258" s="35" t="str">
        <f t="shared" si="123"/>
        <v/>
      </c>
      <c r="AA258" s="35" t="str">
        <f t="shared" si="123"/>
        <v/>
      </c>
      <c r="AB258" s="35" t="str">
        <f t="shared" si="123"/>
        <v/>
      </c>
      <c r="AC258" s="35" t="str">
        <f t="shared" si="123"/>
        <v/>
      </c>
      <c r="AD258" s="35" t="str">
        <f t="shared" si="123"/>
        <v/>
      </c>
      <c r="AE258" s="35" t="str">
        <f t="shared" si="123"/>
        <v/>
      </c>
      <c r="AF258" s="35" t="str">
        <f t="shared" si="124"/>
        <v/>
      </c>
      <c r="AG258" s="35" t="str">
        <f t="shared" si="124"/>
        <v/>
      </c>
      <c r="AH258" s="35" t="str">
        <f t="shared" si="124"/>
        <v/>
      </c>
      <c r="AI258" s="35" t="str">
        <f t="shared" si="124"/>
        <v/>
      </c>
      <c r="AJ258" s="35" t="str">
        <f t="shared" si="124"/>
        <v/>
      </c>
      <c r="AK258" s="35" t="str">
        <f t="shared" si="124"/>
        <v/>
      </c>
      <c r="AL258" s="35" t="str">
        <f t="shared" si="124"/>
        <v/>
      </c>
      <c r="AM258" s="35" t="str">
        <f t="shared" si="124"/>
        <v/>
      </c>
      <c r="AN258" s="35" t="str">
        <f t="shared" si="124"/>
        <v/>
      </c>
      <c r="AO258" s="35" t="str">
        <f t="shared" si="124"/>
        <v/>
      </c>
      <c r="AP258" s="35" t="str">
        <f t="shared" si="125"/>
        <v/>
      </c>
      <c r="AQ258" s="35" t="str">
        <f t="shared" si="125"/>
        <v/>
      </c>
      <c r="AR258" s="35" t="str">
        <f t="shared" si="125"/>
        <v/>
      </c>
      <c r="AS258" s="35" t="str">
        <f t="shared" si="125"/>
        <v>WISE</v>
      </c>
      <c r="AT258" s="35" t="str">
        <f t="shared" si="125"/>
        <v/>
      </c>
      <c r="AU258" s="35" t="str">
        <f t="shared" si="125"/>
        <v/>
      </c>
      <c r="AV258" s="35" t="str">
        <f t="shared" si="125"/>
        <v/>
      </c>
      <c r="AW258" s="35" t="str">
        <f t="shared" si="125"/>
        <v/>
      </c>
      <c r="AX258" s="35" t="str">
        <f t="shared" si="125"/>
        <v/>
      </c>
      <c r="AY258" s="35" t="str">
        <f t="shared" si="125"/>
        <v/>
      </c>
      <c r="AZ258" s="35" t="str">
        <f t="shared" si="125"/>
        <v/>
      </c>
    </row>
    <row r="259" spans="1:52" x14ac:dyDescent="0.2">
      <c r="A259" s="39">
        <v>250</v>
      </c>
      <c r="B259" s="35" t="str">
        <f t="shared" si="121"/>
        <v/>
      </c>
      <c r="C259" s="35" t="str">
        <f t="shared" si="121"/>
        <v/>
      </c>
      <c r="D259" s="35" t="str">
        <f t="shared" si="121"/>
        <v/>
      </c>
      <c r="E259" s="35" t="str">
        <f t="shared" si="121"/>
        <v/>
      </c>
      <c r="F259" s="35" t="str">
        <f t="shared" si="121"/>
        <v/>
      </c>
      <c r="G259" s="35" t="str">
        <f t="shared" si="121"/>
        <v/>
      </c>
      <c r="H259" s="35" t="str">
        <f t="shared" si="121"/>
        <v/>
      </c>
      <c r="I259" s="35" t="str">
        <f t="shared" si="121"/>
        <v/>
      </c>
      <c r="J259" s="35" t="str">
        <f t="shared" si="121"/>
        <v/>
      </c>
      <c r="K259" s="35" t="str">
        <f t="shared" si="121"/>
        <v/>
      </c>
      <c r="L259" s="35" t="str">
        <f t="shared" si="122"/>
        <v/>
      </c>
      <c r="M259" s="35" t="str">
        <f t="shared" si="122"/>
        <v/>
      </c>
      <c r="N259" s="35" t="str">
        <f t="shared" si="122"/>
        <v/>
      </c>
      <c r="O259" s="35" t="str">
        <f t="shared" si="122"/>
        <v/>
      </c>
      <c r="P259" s="35" t="str">
        <f t="shared" si="122"/>
        <v/>
      </c>
      <c r="Q259" s="35" t="str">
        <f t="shared" si="122"/>
        <v/>
      </c>
      <c r="R259" s="35" t="str">
        <f t="shared" si="122"/>
        <v/>
      </c>
      <c r="S259" s="35" t="str">
        <f t="shared" si="122"/>
        <v/>
      </c>
      <c r="T259" s="35" t="str">
        <f t="shared" si="122"/>
        <v/>
      </c>
      <c r="U259" s="35" t="str">
        <f t="shared" si="122"/>
        <v/>
      </c>
      <c r="V259" s="35" t="str">
        <f t="shared" si="123"/>
        <v/>
      </c>
      <c r="W259" s="35" t="str">
        <f t="shared" si="123"/>
        <v/>
      </c>
      <c r="X259" s="35" t="str">
        <f t="shared" si="123"/>
        <v/>
      </c>
      <c r="Y259" s="35" t="str">
        <f t="shared" si="123"/>
        <v/>
      </c>
      <c r="Z259" s="35" t="str">
        <f t="shared" si="123"/>
        <v/>
      </c>
      <c r="AA259" s="35" t="str">
        <f t="shared" si="123"/>
        <v/>
      </c>
      <c r="AB259" s="35" t="str">
        <f t="shared" si="123"/>
        <v/>
      </c>
      <c r="AC259" s="35" t="str">
        <f t="shared" si="123"/>
        <v/>
      </c>
      <c r="AD259" s="35" t="str">
        <f t="shared" si="123"/>
        <v/>
      </c>
      <c r="AE259" s="35" t="str">
        <f t="shared" si="123"/>
        <v/>
      </c>
      <c r="AF259" s="35" t="str">
        <f t="shared" si="124"/>
        <v/>
      </c>
      <c r="AG259" s="35" t="str">
        <f t="shared" si="124"/>
        <v/>
      </c>
      <c r="AH259" s="35" t="str">
        <f t="shared" si="124"/>
        <v/>
      </c>
      <c r="AI259" s="35" t="str">
        <f t="shared" si="124"/>
        <v/>
      </c>
      <c r="AJ259" s="35" t="str">
        <f t="shared" si="124"/>
        <v/>
      </c>
      <c r="AK259" s="35" t="str">
        <f t="shared" si="124"/>
        <v/>
      </c>
      <c r="AL259" s="35" t="str">
        <f t="shared" si="124"/>
        <v/>
      </c>
      <c r="AM259" s="35" t="str">
        <f t="shared" si="124"/>
        <v/>
      </c>
      <c r="AN259" s="35" t="str">
        <f t="shared" si="124"/>
        <v/>
      </c>
      <c r="AO259" s="35" t="str">
        <f t="shared" si="124"/>
        <v/>
      </c>
      <c r="AP259" s="35" t="str">
        <f t="shared" si="125"/>
        <v/>
      </c>
      <c r="AQ259" s="35" t="str">
        <f t="shared" si="125"/>
        <v/>
      </c>
      <c r="AR259" s="35" t="str">
        <f t="shared" si="125"/>
        <v/>
      </c>
      <c r="AS259" s="35" t="str">
        <f t="shared" si="125"/>
        <v>WOOD</v>
      </c>
      <c r="AT259" s="35" t="str">
        <f t="shared" si="125"/>
        <v/>
      </c>
      <c r="AU259" s="35" t="str">
        <f t="shared" si="125"/>
        <v/>
      </c>
      <c r="AV259" s="35" t="str">
        <f t="shared" si="125"/>
        <v/>
      </c>
      <c r="AW259" s="35" t="str">
        <f t="shared" si="125"/>
        <v/>
      </c>
      <c r="AX259" s="35" t="str">
        <f t="shared" si="125"/>
        <v/>
      </c>
      <c r="AY259" s="35" t="str">
        <f t="shared" si="125"/>
        <v/>
      </c>
      <c r="AZ259" s="35" t="str">
        <f t="shared" si="125"/>
        <v/>
      </c>
    </row>
    <row r="260" spans="1:52" x14ac:dyDescent="0.2">
      <c r="A260" s="39">
        <v>251</v>
      </c>
      <c r="B260" s="35" t="str">
        <f t="shared" si="121"/>
        <v/>
      </c>
      <c r="C260" s="35" t="str">
        <f t="shared" si="121"/>
        <v/>
      </c>
      <c r="D260" s="35" t="str">
        <f t="shared" si="121"/>
        <v/>
      </c>
      <c r="E260" s="35" t="str">
        <f t="shared" si="121"/>
        <v/>
      </c>
      <c r="F260" s="35" t="str">
        <f t="shared" si="121"/>
        <v/>
      </c>
      <c r="G260" s="35" t="str">
        <f t="shared" si="121"/>
        <v/>
      </c>
      <c r="H260" s="35" t="str">
        <f t="shared" si="121"/>
        <v/>
      </c>
      <c r="I260" s="35" t="str">
        <f t="shared" si="121"/>
        <v/>
      </c>
      <c r="J260" s="35" t="str">
        <f t="shared" si="121"/>
        <v/>
      </c>
      <c r="K260" s="35" t="str">
        <f t="shared" si="121"/>
        <v/>
      </c>
      <c r="L260" s="35" t="str">
        <f t="shared" si="122"/>
        <v/>
      </c>
      <c r="M260" s="35" t="str">
        <f t="shared" si="122"/>
        <v/>
      </c>
      <c r="N260" s="35" t="str">
        <f t="shared" si="122"/>
        <v/>
      </c>
      <c r="O260" s="35" t="str">
        <f t="shared" si="122"/>
        <v/>
      </c>
      <c r="P260" s="35" t="str">
        <f t="shared" si="122"/>
        <v/>
      </c>
      <c r="Q260" s="35" t="str">
        <f t="shared" si="122"/>
        <v/>
      </c>
      <c r="R260" s="35" t="str">
        <f t="shared" si="122"/>
        <v/>
      </c>
      <c r="S260" s="35" t="str">
        <f t="shared" si="122"/>
        <v/>
      </c>
      <c r="T260" s="35" t="str">
        <f t="shared" si="122"/>
        <v/>
      </c>
      <c r="U260" s="35" t="str">
        <f t="shared" si="122"/>
        <v/>
      </c>
      <c r="V260" s="35" t="str">
        <f t="shared" si="123"/>
        <v/>
      </c>
      <c r="W260" s="35" t="str">
        <f t="shared" si="123"/>
        <v/>
      </c>
      <c r="X260" s="35" t="str">
        <f t="shared" si="123"/>
        <v/>
      </c>
      <c r="Y260" s="35" t="str">
        <f t="shared" si="123"/>
        <v/>
      </c>
      <c r="Z260" s="35" t="str">
        <f t="shared" si="123"/>
        <v/>
      </c>
      <c r="AA260" s="35" t="str">
        <f t="shared" si="123"/>
        <v/>
      </c>
      <c r="AB260" s="35" t="str">
        <f t="shared" si="123"/>
        <v/>
      </c>
      <c r="AC260" s="35" t="str">
        <f t="shared" si="123"/>
        <v/>
      </c>
      <c r="AD260" s="35" t="str">
        <f t="shared" si="123"/>
        <v/>
      </c>
      <c r="AE260" s="35" t="str">
        <f t="shared" si="123"/>
        <v/>
      </c>
      <c r="AF260" s="35" t="str">
        <f t="shared" si="124"/>
        <v/>
      </c>
      <c r="AG260" s="35" t="str">
        <f t="shared" si="124"/>
        <v/>
      </c>
      <c r="AH260" s="35" t="str">
        <f t="shared" si="124"/>
        <v/>
      </c>
      <c r="AI260" s="35" t="str">
        <f t="shared" si="124"/>
        <v/>
      </c>
      <c r="AJ260" s="35" t="str">
        <f t="shared" si="124"/>
        <v/>
      </c>
      <c r="AK260" s="35" t="str">
        <f t="shared" si="124"/>
        <v/>
      </c>
      <c r="AL260" s="35" t="str">
        <f t="shared" si="124"/>
        <v/>
      </c>
      <c r="AM260" s="35" t="str">
        <f t="shared" si="124"/>
        <v/>
      </c>
      <c r="AN260" s="35" t="str">
        <f t="shared" si="124"/>
        <v/>
      </c>
      <c r="AO260" s="35" t="str">
        <f t="shared" si="124"/>
        <v/>
      </c>
      <c r="AP260" s="35" t="str">
        <f t="shared" si="125"/>
        <v/>
      </c>
      <c r="AQ260" s="35" t="str">
        <f t="shared" si="125"/>
        <v/>
      </c>
      <c r="AR260" s="35" t="str">
        <f t="shared" si="125"/>
        <v/>
      </c>
      <c r="AS260" s="35" t="str">
        <f t="shared" si="125"/>
        <v>YOAKUM</v>
      </c>
      <c r="AT260" s="35" t="str">
        <f t="shared" si="125"/>
        <v/>
      </c>
      <c r="AU260" s="35" t="str">
        <f t="shared" si="125"/>
        <v/>
      </c>
      <c r="AV260" s="35" t="str">
        <f t="shared" si="125"/>
        <v/>
      </c>
      <c r="AW260" s="35" t="str">
        <f t="shared" si="125"/>
        <v/>
      </c>
      <c r="AX260" s="35" t="str">
        <f t="shared" si="125"/>
        <v/>
      </c>
      <c r="AY260" s="35" t="str">
        <f t="shared" si="125"/>
        <v/>
      </c>
      <c r="AZ260" s="35" t="str">
        <f t="shared" si="125"/>
        <v/>
      </c>
    </row>
    <row r="261" spans="1:52" x14ac:dyDescent="0.2">
      <c r="A261" s="39">
        <v>252</v>
      </c>
      <c r="B261" s="35" t="str">
        <f t="shared" si="121"/>
        <v/>
      </c>
      <c r="C261" s="35" t="str">
        <f t="shared" si="121"/>
        <v/>
      </c>
      <c r="D261" s="35" t="str">
        <f t="shared" si="121"/>
        <v/>
      </c>
      <c r="E261" s="35" t="str">
        <f t="shared" si="121"/>
        <v/>
      </c>
      <c r="F261" s="35" t="str">
        <f t="shared" si="121"/>
        <v/>
      </c>
      <c r="G261" s="35" t="str">
        <f t="shared" si="121"/>
        <v/>
      </c>
      <c r="H261" s="35" t="str">
        <f t="shared" si="121"/>
        <v/>
      </c>
      <c r="I261" s="35" t="str">
        <f t="shared" si="121"/>
        <v/>
      </c>
      <c r="J261" s="35" t="str">
        <f t="shared" si="121"/>
        <v/>
      </c>
      <c r="K261" s="35" t="str">
        <f t="shared" si="121"/>
        <v/>
      </c>
      <c r="L261" s="35" t="str">
        <f t="shared" si="122"/>
        <v/>
      </c>
      <c r="M261" s="35" t="str">
        <f t="shared" si="122"/>
        <v/>
      </c>
      <c r="N261" s="35" t="str">
        <f t="shared" si="122"/>
        <v/>
      </c>
      <c r="O261" s="35" t="str">
        <f t="shared" si="122"/>
        <v/>
      </c>
      <c r="P261" s="35" t="str">
        <f t="shared" si="122"/>
        <v/>
      </c>
      <c r="Q261" s="35" t="str">
        <f t="shared" si="122"/>
        <v/>
      </c>
      <c r="R261" s="35" t="str">
        <f t="shared" si="122"/>
        <v/>
      </c>
      <c r="S261" s="35" t="str">
        <f t="shared" si="122"/>
        <v/>
      </c>
      <c r="T261" s="35" t="str">
        <f t="shared" si="122"/>
        <v/>
      </c>
      <c r="U261" s="35" t="str">
        <f t="shared" si="122"/>
        <v/>
      </c>
      <c r="V261" s="35" t="str">
        <f t="shared" si="123"/>
        <v/>
      </c>
      <c r="W261" s="35" t="str">
        <f t="shared" si="123"/>
        <v/>
      </c>
      <c r="X261" s="35" t="str">
        <f t="shared" si="123"/>
        <v/>
      </c>
      <c r="Y261" s="35" t="str">
        <f t="shared" si="123"/>
        <v/>
      </c>
      <c r="Z261" s="35" t="str">
        <f t="shared" si="123"/>
        <v/>
      </c>
      <c r="AA261" s="35" t="str">
        <f t="shared" si="123"/>
        <v/>
      </c>
      <c r="AB261" s="35" t="str">
        <f t="shared" si="123"/>
        <v/>
      </c>
      <c r="AC261" s="35" t="str">
        <f t="shared" si="123"/>
        <v/>
      </c>
      <c r="AD261" s="35" t="str">
        <f t="shared" si="123"/>
        <v/>
      </c>
      <c r="AE261" s="35" t="str">
        <f t="shared" si="123"/>
        <v/>
      </c>
      <c r="AF261" s="35" t="str">
        <f t="shared" si="124"/>
        <v/>
      </c>
      <c r="AG261" s="35" t="str">
        <f t="shared" si="124"/>
        <v/>
      </c>
      <c r="AH261" s="35" t="str">
        <f t="shared" si="124"/>
        <v/>
      </c>
      <c r="AI261" s="35" t="str">
        <f t="shared" si="124"/>
        <v/>
      </c>
      <c r="AJ261" s="35" t="str">
        <f t="shared" si="124"/>
        <v/>
      </c>
      <c r="AK261" s="35" t="str">
        <f t="shared" si="124"/>
        <v/>
      </c>
      <c r="AL261" s="35" t="str">
        <f t="shared" si="124"/>
        <v/>
      </c>
      <c r="AM261" s="35" t="str">
        <f t="shared" si="124"/>
        <v/>
      </c>
      <c r="AN261" s="35" t="str">
        <f t="shared" si="124"/>
        <v/>
      </c>
      <c r="AO261" s="35" t="str">
        <f t="shared" si="124"/>
        <v/>
      </c>
      <c r="AP261" s="35" t="str">
        <f t="shared" si="125"/>
        <v/>
      </c>
      <c r="AQ261" s="35" t="str">
        <f t="shared" si="125"/>
        <v/>
      </c>
      <c r="AR261" s="35" t="str">
        <f t="shared" si="125"/>
        <v/>
      </c>
      <c r="AS261" s="35" t="str">
        <f t="shared" si="125"/>
        <v>YOUNG</v>
      </c>
      <c r="AT261" s="35" t="str">
        <f t="shared" si="125"/>
        <v/>
      </c>
      <c r="AU261" s="35" t="str">
        <f t="shared" si="125"/>
        <v/>
      </c>
      <c r="AV261" s="35" t="str">
        <f t="shared" si="125"/>
        <v/>
      </c>
      <c r="AW261" s="35" t="str">
        <f t="shared" si="125"/>
        <v/>
      </c>
      <c r="AX261" s="35" t="str">
        <f t="shared" si="125"/>
        <v/>
      </c>
      <c r="AY261" s="35" t="str">
        <f t="shared" si="125"/>
        <v/>
      </c>
      <c r="AZ261" s="35" t="str">
        <f t="shared" si="125"/>
        <v/>
      </c>
    </row>
    <row r="262" spans="1:52" x14ac:dyDescent="0.2">
      <c r="A262" s="39">
        <v>253</v>
      </c>
      <c r="B262" s="35" t="str">
        <f t="shared" si="121"/>
        <v/>
      </c>
      <c r="C262" s="35" t="str">
        <f t="shared" si="121"/>
        <v/>
      </c>
      <c r="D262" s="35" t="str">
        <f t="shared" si="121"/>
        <v/>
      </c>
      <c r="E262" s="35" t="str">
        <f t="shared" si="121"/>
        <v/>
      </c>
      <c r="F262" s="35" t="str">
        <f t="shared" si="121"/>
        <v/>
      </c>
      <c r="G262" s="35" t="str">
        <f t="shared" si="121"/>
        <v/>
      </c>
      <c r="H262" s="35" t="str">
        <f t="shared" si="121"/>
        <v/>
      </c>
      <c r="I262" s="35" t="str">
        <f t="shared" si="121"/>
        <v/>
      </c>
      <c r="J262" s="35" t="str">
        <f t="shared" si="121"/>
        <v/>
      </c>
      <c r="K262" s="35" t="str">
        <f t="shared" si="121"/>
        <v/>
      </c>
      <c r="L262" s="35" t="str">
        <f t="shared" si="122"/>
        <v/>
      </c>
      <c r="M262" s="35" t="str">
        <f t="shared" si="122"/>
        <v/>
      </c>
      <c r="N262" s="35" t="str">
        <f t="shared" si="122"/>
        <v/>
      </c>
      <c r="O262" s="35" t="str">
        <f t="shared" si="122"/>
        <v/>
      </c>
      <c r="P262" s="35" t="str">
        <f t="shared" si="122"/>
        <v/>
      </c>
      <c r="Q262" s="35" t="str">
        <f t="shared" si="122"/>
        <v/>
      </c>
      <c r="R262" s="35" t="str">
        <f t="shared" si="122"/>
        <v/>
      </c>
      <c r="S262" s="35" t="str">
        <f t="shared" si="122"/>
        <v/>
      </c>
      <c r="T262" s="35" t="str">
        <f t="shared" si="122"/>
        <v/>
      </c>
      <c r="U262" s="35" t="str">
        <f t="shared" si="122"/>
        <v/>
      </c>
      <c r="V262" s="35" t="str">
        <f t="shared" si="123"/>
        <v/>
      </c>
      <c r="W262" s="35" t="str">
        <f t="shared" si="123"/>
        <v/>
      </c>
      <c r="X262" s="35" t="str">
        <f t="shared" si="123"/>
        <v/>
      </c>
      <c r="Y262" s="35" t="str">
        <f t="shared" si="123"/>
        <v/>
      </c>
      <c r="Z262" s="35" t="str">
        <f t="shared" si="123"/>
        <v/>
      </c>
      <c r="AA262" s="35" t="str">
        <f t="shared" si="123"/>
        <v/>
      </c>
      <c r="AB262" s="35" t="str">
        <f t="shared" si="123"/>
        <v/>
      </c>
      <c r="AC262" s="35" t="str">
        <f t="shared" si="123"/>
        <v/>
      </c>
      <c r="AD262" s="35" t="str">
        <f t="shared" si="123"/>
        <v/>
      </c>
      <c r="AE262" s="35" t="str">
        <f t="shared" si="123"/>
        <v/>
      </c>
      <c r="AF262" s="35" t="str">
        <f t="shared" si="124"/>
        <v/>
      </c>
      <c r="AG262" s="35" t="str">
        <f t="shared" si="124"/>
        <v/>
      </c>
      <c r="AH262" s="35" t="str">
        <f t="shared" si="124"/>
        <v/>
      </c>
      <c r="AI262" s="35" t="str">
        <f t="shared" si="124"/>
        <v/>
      </c>
      <c r="AJ262" s="35" t="str">
        <f t="shared" si="124"/>
        <v/>
      </c>
      <c r="AK262" s="35" t="str">
        <f t="shared" si="124"/>
        <v/>
      </c>
      <c r="AL262" s="35" t="str">
        <f t="shared" si="124"/>
        <v/>
      </c>
      <c r="AM262" s="35" t="str">
        <f t="shared" si="124"/>
        <v/>
      </c>
      <c r="AN262" s="35" t="str">
        <f t="shared" si="124"/>
        <v/>
      </c>
      <c r="AO262" s="35" t="str">
        <f t="shared" si="124"/>
        <v/>
      </c>
      <c r="AP262" s="35" t="str">
        <f t="shared" si="125"/>
        <v/>
      </c>
      <c r="AQ262" s="35" t="str">
        <f t="shared" si="125"/>
        <v/>
      </c>
      <c r="AR262" s="35" t="str">
        <f t="shared" si="125"/>
        <v/>
      </c>
      <c r="AS262" s="35" t="str">
        <f t="shared" si="125"/>
        <v>ZAPATA</v>
      </c>
      <c r="AT262" s="35" t="str">
        <f t="shared" si="125"/>
        <v/>
      </c>
      <c r="AU262" s="35" t="str">
        <f t="shared" si="125"/>
        <v/>
      </c>
      <c r="AV262" s="35" t="str">
        <f t="shared" si="125"/>
        <v/>
      </c>
      <c r="AW262" s="35" t="str">
        <f t="shared" si="125"/>
        <v/>
      </c>
      <c r="AX262" s="35" t="str">
        <f t="shared" si="125"/>
        <v/>
      </c>
      <c r="AY262" s="35" t="str">
        <f t="shared" si="125"/>
        <v/>
      </c>
      <c r="AZ262" s="35" t="str">
        <f t="shared" si="125"/>
        <v/>
      </c>
    </row>
    <row r="263" spans="1:52" x14ac:dyDescent="0.2">
      <c r="A263" s="39">
        <v>254</v>
      </c>
      <c r="B263" s="35" t="str">
        <f t="shared" si="121"/>
        <v/>
      </c>
      <c r="C263" s="35" t="str">
        <f t="shared" si="121"/>
        <v/>
      </c>
      <c r="D263" s="35" t="str">
        <f t="shared" si="121"/>
        <v/>
      </c>
      <c r="E263" s="35" t="str">
        <f t="shared" si="121"/>
        <v/>
      </c>
      <c r="F263" s="35" t="str">
        <f t="shared" si="121"/>
        <v/>
      </c>
      <c r="G263" s="35" t="str">
        <f t="shared" si="121"/>
        <v/>
      </c>
      <c r="H263" s="35" t="str">
        <f t="shared" si="121"/>
        <v/>
      </c>
      <c r="I263" s="35" t="str">
        <f t="shared" si="121"/>
        <v/>
      </c>
      <c r="J263" s="35" t="str">
        <f t="shared" si="121"/>
        <v/>
      </c>
      <c r="K263" s="35" t="str">
        <f t="shared" si="121"/>
        <v/>
      </c>
      <c r="L263" s="35" t="str">
        <f t="shared" si="122"/>
        <v/>
      </c>
      <c r="M263" s="35" t="str">
        <f t="shared" si="122"/>
        <v/>
      </c>
      <c r="N263" s="35" t="str">
        <f t="shared" si="122"/>
        <v/>
      </c>
      <c r="O263" s="35" t="str">
        <f t="shared" si="122"/>
        <v/>
      </c>
      <c r="P263" s="35" t="str">
        <f t="shared" si="122"/>
        <v/>
      </c>
      <c r="Q263" s="35" t="str">
        <f t="shared" si="122"/>
        <v/>
      </c>
      <c r="R263" s="35" t="str">
        <f t="shared" si="122"/>
        <v/>
      </c>
      <c r="S263" s="35" t="str">
        <f t="shared" si="122"/>
        <v/>
      </c>
      <c r="T263" s="35" t="str">
        <f t="shared" si="122"/>
        <v/>
      </c>
      <c r="U263" s="35" t="str">
        <f t="shared" si="122"/>
        <v/>
      </c>
      <c r="V263" s="35" t="str">
        <f t="shared" si="123"/>
        <v/>
      </c>
      <c r="W263" s="35" t="str">
        <f t="shared" si="123"/>
        <v/>
      </c>
      <c r="X263" s="35" t="str">
        <f t="shared" si="123"/>
        <v/>
      </c>
      <c r="Y263" s="35" t="str">
        <f t="shared" si="123"/>
        <v/>
      </c>
      <c r="Z263" s="35" t="str">
        <f t="shared" si="123"/>
        <v/>
      </c>
      <c r="AA263" s="35" t="str">
        <f t="shared" si="123"/>
        <v/>
      </c>
      <c r="AB263" s="35" t="str">
        <f t="shared" si="123"/>
        <v/>
      </c>
      <c r="AC263" s="35" t="str">
        <f t="shared" si="123"/>
        <v/>
      </c>
      <c r="AD263" s="35" t="str">
        <f t="shared" si="123"/>
        <v/>
      </c>
      <c r="AE263" s="35" t="str">
        <f t="shared" si="123"/>
        <v/>
      </c>
      <c r="AF263" s="35" t="str">
        <f t="shared" si="124"/>
        <v/>
      </c>
      <c r="AG263" s="35" t="str">
        <f t="shared" si="124"/>
        <v/>
      </c>
      <c r="AH263" s="35" t="str">
        <f t="shared" si="124"/>
        <v/>
      </c>
      <c r="AI263" s="35" t="str">
        <f t="shared" si="124"/>
        <v/>
      </c>
      <c r="AJ263" s="35" t="str">
        <f t="shared" si="124"/>
        <v/>
      </c>
      <c r="AK263" s="35" t="str">
        <f t="shared" si="124"/>
        <v/>
      </c>
      <c r="AL263" s="35" t="str">
        <f t="shared" si="124"/>
        <v/>
      </c>
      <c r="AM263" s="35" t="str">
        <f t="shared" si="124"/>
        <v/>
      </c>
      <c r="AN263" s="35" t="str">
        <f t="shared" si="124"/>
        <v/>
      </c>
      <c r="AO263" s="35" t="str">
        <f t="shared" si="124"/>
        <v/>
      </c>
      <c r="AP263" s="35" t="str">
        <f t="shared" si="125"/>
        <v/>
      </c>
      <c r="AQ263" s="35" t="str">
        <f t="shared" si="125"/>
        <v/>
      </c>
      <c r="AR263" s="35" t="str">
        <f t="shared" si="125"/>
        <v/>
      </c>
      <c r="AS263" s="35" t="str">
        <f t="shared" si="125"/>
        <v>ZAVALA</v>
      </c>
      <c r="AT263" s="35" t="str">
        <f t="shared" si="125"/>
        <v/>
      </c>
      <c r="AU263" s="35" t="str">
        <f t="shared" si="125"/>
        <v/>
      </c>
      <c r="AV263" s="35" t="str">
        <f t="shared" si="125"/>
        <v/>
      </c>
      <c r="AW263" s="35" t="str">
        <f t="shared" si="125"/>
        <v/>
      </c>
      <c r="AX263" s="35" t="str">
        <f t="shared" si="125"/>
        <v/>
      </c>
      <c r="AY263" s="35" t="str">
        <f t="shared" si="125"/>
        <v/>
      </c>
      <c r="AZ263" s="35" t="str">
        <f t="shared" si="125"/>
        <v/>
      </c>
    </row>
    <row r="264" spans="1:52" x14ac:dyDescent="0.2">
      <c r="A264" s="39">
        <v>255</v>
      </c>
      <c r="B264" s="35" t="str">
        <f t="shared" si="121"/>
        <v/>
      </c>
      <c r="C264" s="35" t="str">
        <f t="shared" si="121"/>
        <v/>
      </c>
      <c r="D264" s="35" t="str">
        <f t="shared" si="121"/>
        <v/>
      </c>
      <c r="E264" s="35" t="str">
        <f t="shared" si="121"/>
        <v/>
      </c>
      <c r="F264" s="35" t="str">
        <f t="shared" si="121"/>
        <v/>
      </c>
      <c r="G264" s="35" t="str">
        <f t="shared" si="121"/>
        <v/>
      </c>
      <c r="H264" s="35" t="str">
        <f t="shared" si="121"/>
        <v/>
      </c>
      <c r="I264" s="35" t="str">
        <f t="shared" si="121"/>
        <v/>
      </c>
      <c r="J264" s="35" t="str">
        <f t="shared" si="121"/>
        <v/>
      </c>
      <c r="K264" s="35" t="str">
        <f t="shared" si="121"/>
        <v/>
      </c>
      <c r="L264" s="35" t="str">
        <f t="shared" si="122"/>
        <v/>
      </c>
      <c r="M264" s="35" t="str">
        <f t="shared" si="122"/>
        <v/>
      </c>
      <c r="N264" s="35" t="str">
        <f t="shared" si="122"/>
        <v/>
      </c>
      <c r="O264" s="35" t="str">
        <f t="shared" si="122"/>
        <v/>
      </c>
      <c r="P264" s="35" t="str">
        <f t="shared" si="122"/>
        <v/>
      </c>
      <c r="Q264" s="35" t="str">
        <f t="shared" si="122"/>
        <v/>
      </c>
      <c r="R264" s="35" t="str">
        <f t="shared" si="122"/>
        <v/>
      </c>
      <c r="S264" s="35" t="str">
        <f t="shared" si="122"/>
        <v/>
      </c>
      <c r="T264" s="35" t="str">
        <f t="shared" si="122"/>
        <v/>
      </c>
      <c r="U264" s="35" t="str">
        <f t="shared" si="122"/>
        <v/>
      </c>
      <c r="V264" s="35" t="str">
        <f t="shared" si="123"/>
        <v/>
      </c>
      <c r="W264" s="35" t="str">
        <f t="shared" si="123"/>
        <v/>
      </c>
      <c r="X264" s="35" t="str">
        <f t="shared" si="123"/>
        <v/>
      </c>
      <c r="Y264" s="35" t="str">
        <f t="shared" si="123"/>
        <v/>
      </c>
      <c r="Z264" s="35" t="str">
        <f t="shared" si="123"/>
        <v/>
      </c>
      <c r="AA264" s="35" t="str">
        <f t="shared" si="123"/>
        <v/>
      </c>
      <c r="AB264" s="35" t="str">
        <f t="shared" si="123"/>
        <v/>
      </c>
      <c r="AC264" s="35" t="str">
        <f t="shared" si="123"/>
        <v/>
      </c>
      <c r="AD264" s="35" t="str">
        <f t="shared" si="123"/>
        <v/>
      </c>
      <c r="AE264" s="35" t="str">
        <f t="shared" si="123"/>
        <v/>
      </c>
      <c r="AF264" s="35" t="str">
        <f t="shared" si="124"/>
        <v/>
      </c>
      <c r="AG264" s="35" t="str">
        <f t="shared" si="124"/>
        <v/>
      </c>
      <c r="AH264" s="35" t="str">
        <f t="shared" si="124"/>
        <v/>
      </c>
      <c r="AI264" s="35" t="str">
        <f t="shared" si="124"/>
        <v/>
      </c>
      <c r="AJ264" s="35" t="str">
        <f t="shared" si="124"/>
        <v/>
      </c>
      <c r="AK264" s="35" t="str">
        <f t="shared" si="124"/>
        <v/>
      </c>
      <c r="AL264" s="35" t="str">
        <f t="shared" si="124"/>
        <v/>
      </c>
      <c r="AM264" s="35" t="str">
        <f t="shared" si="124"/>
        <v/>
      </c>
      <c r="AN264" s="35" t="str">
        <f t="shared" si="124"/>
        <v/>
      </c>
      <c r="AO264" s="35" t="str">
        <f t="shared" si="124"/>
        <v/>
      </c>
      <c r="AP264" s="35" t="str">
        <f t="shared" si="125"/>
        <v/>
      </c>
      <c r="AQ264" s="35" t="str">
        <f t="shared" si="125"/>
        <v/>
      </c>
      <c r="AR264" s="35" t="str">
        <f t="shared" si="125"/>
        <v/>
      </c>
      <c r="AS264" s="35" t="str">
        <f t="shared" si="125"/>
        <v/>
      </c>
      <c r="AT264" s="35" t="str">
        <f t="shared" si="125"/>
        <v/>
      </c>
      <c r="AU264" s="35" t="str">
        <f t="shared" si="125"/>
        <v/>
      </c>
      <c r="AV264" s="35" t="str">
        <f t="shared" si="125"/>
        <v/>
      </c>
      <c r="AW264" s="35" t="str">
        <f t="shared" si="125"/>
        <v/>
      </c>
      <c r="AX264" s="35" t="str">
        <f t="shared" si="125"/>
        <v/>
      </c>
      <c r="AY264" s="35" t="str">
        <f t="shared" si="125"/>
        <v/>
      </c>
      <c r="AZ264" s="35" t="str">
        <f t="shared" si="125"/>
        <v/>
      </c>
    </row>
    <row r="265" spans="1:52" x14ac:dyDescent="0.2">
      <c r="A265" s="40" t="s">
        <v>2041</v>
      </c>
      <c r="B265" s="40" t="s">
        <v>2041</v>
      </c>
      <c r="C265" s="40" t="s">
        <v>2041</v>
      </c>
      <c r="D265" s="40" t="s">
        <v>2041</v>
      </c>
      <c r="E265" s="40" t="s">
        <v>2041</v>
      </c>
      <c r="F265" s="40" t="s">
        <v>2041</v>
      </c>
      <c r="G265" s="40" t="s">
        <v>2041</v>
      </c>
      <c r="H265" s="40" t="s">
        <v>2041</v>
      </c>
      <c r="I265" s="40" t="s">
        <v>2041</v>
      </c>
      <c r="J265" s="40" t="s">
        <v>2041</v>
      </c>
      <c r="K265" s="40" t="s">
        <v>2041</v>
      </c>
      <c r="L265" s="40" t="s">
        <v>2041</v>
      </c>
      <c r="M265" s="40" t="s">
        <v>2041</v>
      </c>
      <c r="N265" s="40" t="s">
        <v>2041</v>
      </c>
      <c r="O265" s="40" t="s">
        <v>2041</v>
      </c>
      <c r="P265" s="40" t="s">
        <v>2041</v>
      </c>
      <c r="Q265" s="40" t="s">
        <v>2041</v>
      </c>
      <c r="R265" s="40" t="s">
        <v>2041</v>
      </c>
      <c r="S265" s="40" t="s">
        <v>2041</v>
      </c>
      <c r="T265" s="40" t="s">
        <v>2041</v>
      </c>
      <c r="U265" s="40" t="s">
        <v>2041</v>
      </c>
      <c r="V265" s="40" t="s">
        <v>2041</v>
      </c>
      <c r="W265" s="40" t="s">
        <v>2041</v>
      </c>
      <c r="X265" s="40" t="s">
        <v>2041</v>
      </c>
      <c r="Y265" s="40" t="s">
        <v>2041</v>
      </c>
      <c r="Z265" s="40" t="s">
        <v>2041</v>
      </c>
      <c r="AA265" s="40" t="s">
        <v>2041</v>
      </c>
      <c r="AB265" s="40" t="s">
        <v>2041</v>
      </c>
      <c r="AC265" s="40" t="s">
        <v>2041</v>
      </c>
      <c r="AD265" s="40" t="s">
        <v>2041</v>
      </c>
      <c r="AE265" s="40" t="s">
        <v>2041</v>
      </c>
      <c r="AF265" s="40" t="s">
        <v>2041</v>
      </c>
      <c r="AG265" s="40" t="s">
        <v>2041</v>
      </c>
      <c r="AH265" s="40" t="s">
        <v>2041</v>
      </c>
      <c r="AI265" s="40" t="s">
        <v>2041</v>
      </c>
      <c r="AJ265" s="40" t="s">
        <v>2041</v>
      </c>
      <c r="AK265" s="40" t="s">
        <v>2041</v>
      </c>
      <c r="AL265" s="40" t="s">
        <v>2041</v>
      </c>
      <c r="AM265" s="40" t="s">
        <v>2041</v>
      </c>
      <c r="AN265" s="40" t="s">
        <v>2041</v>
      </c>
      <c r="AO265" s="40" t="s">
        <v>2041</v>
      </c>
      <c r="AP265" s="40" t="s">
        <v>2041</v>
      </c>
      <c r="AQ265" s="40" t="s">
        <v>2041</v>
      </c>
      <c r="AR265" s="40" t="s">
        <v>2041</v>
      </c>
      <c r="AS265" s="40" t="s">
        <v>2041</v>
      </c>
      <c r="AT265" s="40" t="s">
        <v>2041</v>
      </c>
      <c r="AU265" s="40" t="s">
        <v>2041</v>
      </c>
      <c r="AV265" s="40" t="s">
        <v>2041</v>
      </c>
      <c r="AW265" s="40" t="s">
        <v>2041</v>
      </c>
      <c r="AX265" s="40" t="s">
        <v>2041</v>
      </c>
      <c r="AY265" s="40" t="s">
        <v>2041</v>
      </c>
      <c r="AZ265" s="40" t="s">
        <v>2041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theme="1" tint="0.499984740745262"/>
  </sheetPr>
  <dimension ref="A1:AZ265"/>
  <sheetViews>
    <sheetView workbookViewId="0"/>
  </sheetViews>
  <sheetFormatPr defaultColWidth="9.140625" defaultRowHeight="12.75" x14ac:dyDescent="0.2"/>
  <cols>
    <col min="1" max="1" width="12.42578125" style="41" bestFit="1" customWidth="1"/>
    <col min="2" max="2" width="33.42578125" style="35" bestFit="1" customWidth="1"/>
    <col min="3" max="3" width="40.5703125" style="35" bestFit="1" customWidth="1"/>
    <col min="4" max="4" width="33.42578125" style="35" bestFit="1" customWidth="1"/>
    <col min="5" max="6" width="32.85546875" style="35" bestFit="1" customWidth="1"/>
    <col min="7" max="8" width="33.42578125" style="35" bestFit="1" customWidth="1"/>
    <col min="9" max="9" width="32.28515625" style="35" bestFit="1" customWidth="1"/>
    <col min="10" max="10" width="31.28515625" style="35" bestFit="1" customWidth="1"/>
    <col min="11" max="11" width="33.140625" style="35" bestFit="1" customWidth="1"/>
    <col min="12" max="12" width="33.5703125" style="35" bestFit="1" customWidth="1"/>
    <col min="13" max="13" width="34.42578125" style="35" bestFit="1" customWidth="1"/>
    <col min="14" max="14" width="33.42578125" style="35" bestFit="1" customWidth="1"/>
    <col min="15" max="15" width="34.85546875" style="35" bestFit="1" customWidth="1"/>
    <col min="16" max="16" width="34.28515625" style="35" bestFit="1" customWidth="1"/>
    <col min="17" max="17" width="34.85546875" style="35" bestFit="1" customWidth="1"/>
    <col min="18" max="18" width="34.28515625" style="35" bestFit="1" customWidth="1"/>
    <col min="19" max="19" width="34" style="35" bestFit="1" customWidth="1"/>
    <col min="20" max="20" width="32.85546875" style="35" bestFit="1" customWidth="1"/>
    <col min="21" max="21" width="33.42578125" style="35" bestFit="1" customWidth="1"/>
    <col min="22" max="22" width="33.140625" style="35" bestFit="1" customWidth="1"/>
    <col min="23" max="23" width="34.7109375" style="35" bestFit="1" customWidth="1"/>
    <col min="24" max="24" width="33.140625" style="35" bestFit="1" customWidth="1"/>
    <col min="25" max="26" width="32.85546875" style="35" bestFit="1" customWidth="1"/>
    <col min="27" max="27" width="36.28515625" style="35" bestFit="1" customWidth="1"/>
    <col min="28" max="28" width="35.28515625" style="35" bestFit="1" customWidth="1"/>
    <col min="29" max="29" width="36.28515625" style="35" bestFit="1" customWidth="1"/>
    <col min="30" max="30" width="35.5703125" style="35" bestFit="1" customWidth="1"/>
    <col min="31" max="32" width="35" style="35" bestFit="1" customWidth="1"/>
    <col min="33" max="34" width="35.5703125" style="35" bestFit="1" customWidth="1"/>
    <col min="35" max="35" width="35.42578125" style="35" bestFit="1" customWidth="1"/>
    <col min="36" max="36" width="34.42578125" style="35" bestFit="1" customWidth="1"/>
    <col min="37" max="37" width="35.28515625" style="35" bestFit="1" customWidth="1"/>
    <col min="38" max="38" width="34.7109375" style="35" bestFit="1" customWidth="1"/>
    <col min="39" max="39" width="36.42578125" style="35" bestFit="1" customWidth="1"/>
    <col min="40" max="40" width="35.5703125" style="35" bestFit="1" customWidth="1"/>
    <col min="41" max="41" width="35.85546875" style="35" bestFit="1" customWidth="1"/>
    <col min="42" max="42" width="35.28515625" style="35" bestFit="1" customWidth="1"/>
    <col min="43" max="43" width="35.85546875" style="35" bestFit="1" customWidth="1"/>
    <col min="44" max="44" width="36.28515625" style="35" bestFit="1" customWidth="1"/>
    <col min="45" max="45" width="36" style="35" bestFit="1" customWidth="1"/>
    <col min="46" max="46" width="35" style="35" bestFit="1" customWidth="1"/>
    <col min="47" max="47" width="35.5703125" style="35" bestFit="1" customWidth="1"/>
    <col min="48" max="48" width="36.28515625" style="35" bestFit="1" customWidth="1"/>
    <col min="49" max="49" width="36.7109375" style="35" bestFit="1" customWidth="1"/>
    <col min="50" max="50" width="35.28515625" style="35" bestFit="1" customWidth="1"/>
    <col min="51" max="52" width="35" style="35" bestFit="1" customWidth="1"/>
    <col min="53" max="16384" width="9.140625" style="35"/>
  </cols>
  <sheetData>
    <row r="1" spans="1:52" x14ac:dyDescent="0.2">
      <c r="A1" s="41" t="s">
        <v>2047</v>
      </c>
      <c r="B1" s="45" t="s">
        <v>2055</v>
      </c>
    </row>
    <row r="2" spans="1:52" x14ac:dyDescent="0.2">
      <c r="A2" s="41" t="s">
        <v>2049</v>
      </c>
      <c r="B2" s="45" t="str">
        <f>'C-O Refi 2020 &lt;$144k'!Current_Year_Refinance_State_Selection</f>
        <v>CA</v>
      </c>
    </row>
    <row r="3" spans="1:52" x14ac:dyDescent="0.2">
      <c r="A3" s="41" t="s">
        <v>2050</v>
      </c>
      <c r="B3" s="45">
        <f>Year_Current_Refinance</f>
        <v>2020</v>
      </c>
    </row>
    <row r="4" spans="1:52" x14ac:dyDescent="0.2">
      <c r="A4" s="41" t="s">
        <v>2051</v>
      </c>
      <c r="B4" s="46" t="str">
        <f>HLOOKUP(B2,B5:AZ7,3,FALSE)</f>
        <v>'County Lists-Current Yr (Refi)'!$F$10:$F$67</v>
      </c>
      <c r="C4" s="47" t="s">
        <v>2052</v>
      </c>
    </row>
    <row r="5" spans="1:52" x14ac:dyDescent="0.2">
      <c r="A5" s="35"/>
      <c r="B5" s="48" t="s">
        <v>364</v>
      </c>
      <c r="C5" s="48" t="s">
        <v>130</v>
      </c>
      <c r="D5" s="48" t="s">
        <v>365</v>
      </c>
      <c r="E5" s="48" t="s">
        <v>366</v>
      </c>
      <c r="F5" s="48" t="s">
        <v>159</v>
      </c>
      <c r="G5" s="48" t="s">
        <v>183</v>
      </c>
      <c r="H5" s="48" t="s">
        <v>204</v>
      </c>
      <c r="I5" s="48" t="s">
        <v>367</v>
      </c>
      <c r="J5" s="48" t="s">
        <v>206</v>
      </c>
      <c r="K5" s="48" t="s">
        <v>208</v>
      </c>
      <c r="L5" s="48" t="s">
        <v>211</v>
      </c>
      <c r="M5" s="48" t="s">
        <v>213</v>
      </c>
      <c r="N5" s="48" t="s">
        <v>218</v>
      </c>
      <c r="O5" s="48" t="s">
        <v>368</v>
      </c>
      <c r="P5" s="48" t="s">
        <v>369</v>
      </c>
      <c r="Q5" s="48" t="s">
        <v>370</v>
      </c>
      <c r="R5" s="48" t="s">
        <v>371</v>
      </c>
      <c r="S5" s="48" t="s">
        <v>372</v>
      </c>
      <c r="T5" s="48" t="s">
        <v>373</v>
      </c>
      <c r="U5" s="48" t="s">
        <v>374</v>
      </c>
      <c r="V5" s="48" t="s">
        <v>223</v>
      </c>
      <c r="W5" s="48" t="s">
        <v>236</v>
      </c>
      <c r="X5" s="48" t="s">
        <v>375</v>
      </c>
      <c r="Y5" s="48" t="s">
        <v>376</v>
      </c>
      <c r="Z5" s="48" t="s">
        <v>377</v>
      </c>
      <c r="AA5" s="48" t="s">
        <v>378</v>
      </c>
      <c r="AB5" s="48" t="s">
        <v>379</v>
      </c>
      <c r="AC5" s="48" t="s">
        <v>380</v>
      </c>
      <c r="AD5" s="48" t="s">
        <v>381</v>
      </c>
      <c r="AE5" s="48" t="s">
        <v>245</v>
      </c>
      <c r="AF5" s="48" t="s">
        <v>248</v>
      </c>
      <c r="AG5" s="48" t="s">
        <v>382</v>
      </c>
      <c r="AH5" s="48" t="s">
        <v>259</v>
      </c>
      <c r="AI5" s="48" t="s">
        <v>269</v>
      </c>
      <c r="AJ5" s="48" t="s">
        <v>383</v>
      </c>
      <c r="AK5" s="48" t="s">
        <v>384</v>
      </c>
      <c r="AL5" s="48" t="s">
        <v>385</v>
      </c>
      <c r="AM5" s="48" t="s">
        <v>386</v>
      </c>
      <c r="AN5" s="48" t="s">
        <v>276</v>
      </c>
      <c r="AO5" s="48" t="s">
        <v>278</v>
      </c>
      <c r="AP5" s="48" t="s">
        <v>387</v>
      </c>
      <c r="AQ5" s="48" t="s">
        <v>388</v>
      </c>
      <c r="AR5" s="48" t="s">
        <v>282</v>
      </c>
      <c r="AS5" s="48" t="s">
        <v>389</v>
      </c>
      <c r="AT5" s="48" t="s">
        <v>297</v>
      </c>
      <c r="AU5" s="48" t="s">
        <v>390</v>
      </c>
      <c r="AV5" s="48" t="s">
        <v>300</v>
      </c>
      <c r="AW5" s="48" t="s">
        <v>356</v>
      </c>
      <c r="AX5" s="48" t="s">
        <v>361</v>
      </c>
      <c r="AY5" s="48" t="s">
        <v>391</v>
      </c>
      <c r="AZ5" s="48" t="s">
        <v>362</v>
      </c>
    </row>
    <row r="6" spans="1:52" x14ac:dyDescent="0.2">
      <c r="A6" s="49" t="s">
        <v>2053</v>
      </c>
      <c r="B6" s="50">
        <f t="array" ref="B6">MAX(IF(B10:B264&lt;&gt;"",ROW(B10:B264),""))</f>
        <v>76</v>
      </c>
      <c r="C6" s="50">
        <f t="array" ref="C6">MAX(IF(C10:C264&lt;&gt;"",ROW(C10:C264),""))</f>
        <v>38</v>
      </c>
      <c r="D6" s="50">
        <f t="array" ref="D6">MAX(IF(D10:D264&lt;&gt;"",ROW(D10:D264),""))</f>
        <v>24</v>
      </c>
      <c r="E6" s="50">
        <f t="array" ref="E6">MAX(IF(E10:E264&lt;&gt;"",ROW(E10:E264),""))</f>
        <v>84</v>
      </c>
      <c r="F6" s="50">
        <f t="array" ref="F6">MAX(IF(F10:F264&lt;&gt;"",ROW(F10:F264),""))</f>
        <v>67</v>
      </c>
      <c r="G6" s="50">
        <f t="array" ref="G6">MAX(IF(G10:G264&lt;&gt;"",ROW(G10:G264),""))</f>
        <v>73</v>
      </c>
      <c r="H6" s="50">
        <f t="array" ref="H6">MAX(IF(H10:H264&lt;&gt;"",ROW(H10:H264),""))</f>
        <v>17</v>
      </c>
      <c r="I6" s="50">
        <f t="array" ref="I6">MAX(IF(I10:I264&lt;&gt;"",ROW(I10:I264),""))</f>
        <v>12</v>
      </c>
      <c r="J6" s="50">
        <f t="array" ref="J6">MAX(IF(J10:J264&lt;&gt;"",ROW(J10:J264),""))</f>
        <v>10</v>
      </c>
      <c r="K6" s="50">
        <f t="array" ref="K6">MAX(IF(K10:K264&lt;&gt;"",ROW(K10:K264),""))</f>
        <v>76</v>
      </c>
      <c r="L6" s="50">
        <f t="array" ref="L6">MAX(IF(L10:L264&lt;&gt;"",ROW(L10:L264),""))</f>
        <v>168</v>
      </c>
      <c r="M6" s="50">
        <f t="array" ref="M6">MAX(IF(M10:M264&lt;&gt;"",ROW(M10:M264),""))</f>
        <v>14</v>
      </c>
      <c r="N6" s="50">
        <f t="array" ref="N6">MAX(IF(N10:N264&lt;&gt;"",ROW(N10:N264),""))</f>
        <v>53</v>
      </c>
      <c r="O6" s="50">
        <f t="array" ref="O6">MAX(IF(O10:O264&lt;&gt;"",ROW(O10:O264),""))</f>
        <v>111</v>
      </c>
      <c r="P6" s="50">
        <f t="array" ref="P6">MAX(IF(P10:P264&lt;&gt;"",ROW(P10:P264),""))</f>
        <v>101</v>
      </c>
      <c r="Q6" s="50">
        <f t="array" ref="Q6">MAX(IF(Q10:Q264&lt;&gt;"",ROW(Q10:Q264),""))</f>
        <v>108</v>
      </c>
      <c r="R6" s="50">
        <f t="array" ref="R6">MAX(IF(R10:R264&lt;&gt;"",ROW(R10:R264),""))</f>
        <v>114</v>
      </c>
      <c r="S6" s="50">
        <f t="array" ref="S6">MAX(IF(S10:S264&lt;&gt;"",ROW(S10:S264),""))</f>
        <v>129</v>
      </c>
      <c r="T6" s="50">
        <f t="array" ref="T6">MAX(IF(T10:T264&lt;&gt;"",ROW(T10:T264),""))</f>
        <v>73</v>
      </c>
      <c r="U6" s="50">
        <f t="array" ref="U6">MAX(IF(U10:U264&lt;&gt;"",ROW(U10:U264),""))</f>
        <v>25</v>
      </c>
      <c r="V6" s="50">
        <f t="array" ref="V6">MAX(IF(V10:V264&lt;&gt;"",ROW(V10:V264),""))</f>
        <v>33</v>
      </c>
      <c r="W6" s="50">
        <f t="array" ref="W6">MAX(IF(W10:W264&lt;&gt;"",ROW(W10:W264),""))</f>
        <v>23</v>
      </c>
      <c r="X6" s="50">
        <f t="array" ref="X6">MAX(IF(X10:X264&lt;&gt;"",ROW(X10:X264),""))</f>
        <v>92</v>
      </c>
      <c r="Y6" s="50">
        <f t="array" ref="Y6">MAX(IF(Y10:Y264&lt;&gt;"",ROW(Y10:Y264),""))</f>
        <v>96</v>
      </c>
      <c r="Z6" s="50">
        <f t="array" ref="Z6">MAX(IF(Z10:Z264&lt;&gt;"",ROW(Z10:Z264),""))</f>
        <v>91</v>
      </c>
      <c r="AA6" s="50">
        <f t="array" ref="AA6">MAX(IF(AA10:AA264&lt;&gt;"",ROW(AA10:AA264),""))</f>
        <v>124</v>
      </c>
      <c r="AB6" s="50">
        <f t="array" ref="AB6">MAX(IF(AB10:AB264&lt;&gt;"",ROW(AB10:AB264),""))</f>
        <v>65</v>
      </c>
      <c r="AC6" s="50">
        <f t="array" ref="AC6">MAX(IF(AC10:AC264&lt;&gt;"",ROW(AC10:AC264),""))</f>
        <v>102</v>
      </c>
      <c r="AD6" s="50">
        <f t="array" ref="AD6">MAX(IF(AD10:AD264&lt;&gt;"",ROW(AD10:AD264),""))</f>
        <v>26</v>
      </c>
      <c r="AE6" s="50">
        <f t="array" ref="AE6">MAX(IF(AE10:AE264&lt;&gt;"",ROW(AE10:AE264),""))</f>
        <v>19</v>
      </c>
      <c r="AF6" s="50">
        <f t="array" ref="AF6">MAX(IF(AF10:AF264&lt;&gt;"",ROW(AF10:AF264),""))</f>
        <v>30</v>
      </c>
      <c r="AG6" s="50">
        <f t="array" ref="AG6">MAX(IF(AG10:AG264&lt;&gt;"",ROW(AG10:AG264),""))</f>
        <v>42</v>
      </c>
      <c r="AH6" s="50">
        <f t="array" ref="AH6">MAX(IF(AH10:AH264&lt;&gt;"",ROW(AH10:AH264),""))</f>
        <v>71</v>
      </c>
      <c r="AI6" s="50">
        <f t="array" ref="AI6">MAX(IF(AI10:AI264&lt;&gt;"",ROW(AI10:AI264),""))</f>
        <v>109</v>
      </c>
      <c r="AJ6" s="50">
        <f t="array" ref="AJ6">MAX(IF(AJ10:AJ264&lt;&gt;"",ROW(AJ10:AJ264),""))</f>
        <v>62</v>
      </c>
      <c r="AK6" s="50">
        <f t="array" ref="AK6">MAX(IF(AK10:AK264&lt;&gt;"",ROW(AK10:AK264),""))</f>
        <v>97</v>
      </c>
      <c r="AL6" s="50">
        <f t="array" ref="AL6">MAX(IF(AL10:AL264&lt;&gt;"",ROW(AL10:AL264),""))</f>
        <v>86</v>
      </c>
      <c r="AM6" s="50">
        <f t="array" ref="AM6">MAX(IF(AM10:AM264&lt;&gt;"",ROW(AM10:AM264),""))</f>
        <v>45</v>
      </c>
      <c r="AN6" s="50">
        <f t="array" ref="AN6">MAX(IF(AN10:AN264&lt;&gt;"",ROW(AN10:AN264),""))</f>
        <v>76</v>
      </c>
      <c r="AO6" s="50">
        <f t="array" ref="AO6">MAX(IF(AO10:AO264&lt;&gt;"",ROW(AO10:AO264),""))</f>
        <v>14</v>
      </c>
      <c r="AP6" s="50">
        <f t="array" ref="AP6">MAX(IF(AP10:AP264&lt;&gt;"",ROW(AP10:AP264),""))</f>
        <v>55</v>
      </c>
      <c r="AQ6" s="50">
        <f t="array" ref="AQ6">MAX(IF(AQ10:AQ264&lt;&gt;"",ROW(AQ10:AQ264),""))</f>
        <v>75</v>
      </c>
      <c r="AR6" s="50">
        <f t="array" ref="AR6">MAX(IF(AR10:AR264&lt;&gt;"",ROW(AR10:AR264),""))</f>
        <v>104</v>
      </c>
      <c r="AS6" s="50">
        <f t="array" ref="AS6">MAX(IF(AS10:AS264&lt;&gt;"",ROW(AS10:AS264),""))</f>
        <v>263</v>
      </c>
      <c r="AT6" s="50">
        <f t="array" ref="AT6">MAX(IF(AT10:AT264&lt;&gt;"",ROW(AT10:AT264),""))</f>
        <v>38</v>
      </c>
      <c r="AU6" s="50">
        <f t="array" ref="AU6">MAX(IF(AU10:AU264&lt;&gt;"",ROW(AU10:AU264),""))</f>
        <v>23</v>
      </c>
      <c r="AV6" s="50">
        <f t="array" ref="AV6">MAX(IF(AV10:AV264&lt;&gt;"",ROW(AV10:AV264),""))</f>
        <v>142</v>
      </c>
      <c r="AW6" s="50">
        <f t="array" ref="AW6">MAX(IF(AW10:AW264&lt;&gt;"",ROW(AW10:AW264),""))</f>
        <v>48</v>
      </c>
      <c r="AX6" s="50">
        <f t="array" ref="AX6">MAX(IF(AX10:AX264&lt;&gt;"",ROW(AX10:AX264),""))</f>
        <v>64</v>
      </c>
      <c r="AY6" s="50">
        <f t="array" ref="AY6">MAX(IF(AY10:AY264&lt;&gt;"",ROW(AY10:AY264),""))</f>
        <v>81</v>
      </c>
      <c r="AZ6" s="50">
        <f t="array" ref="AZ6">MAX(IF(AZ10:AZ264&lt;&gt;"",ROW(AZ10:AZ264),""))</f>
        <v>32</v>
      </c>
    </row>
    <row r="7" spans="1:52" x14ac:dyDescent="0.2">
      <c r="A7" s="49" t="s">
        <v>2054</v>
      </c>
      <c r="B7" s="50" t="str">
        <f>ADDRESS(ROW(B10),COLUMN(B9),1,1,$B$1)&amp;":"&amp;ADDRESS(B6,COLUMN(B9),1,1)</f>
        <v>'County Lists-Current Yr (Refi)'!$B$10:$B$76</v>
      </c>
      <c r="C7" s="50" t="str">
        <f t="shared" ref="C7:AZ7" si="0">ADDRESS(ROW(C10),COLUMN(C9),1,1,$B$1)&amp;":"&amp;ADDRESS(C6,COLUMN(C9),1,1)</f>
        <v>'County Lists-Current Yr (Refi)'!$C$10:$C$38</v>
      </c>
      <c r="D7" s="50" t="str">
        <f t="shared" si="0"/>
        <v>'County Lists-Current Yr (Refi)'!$D$10:$D$24</v>
      </c>
      <c r="E7" s="50" t="str">
        <f t="shared" si="0"/>
        <v>'County Lists-Current Yr (Refi)'!$E$10:$E$84</v>
      </c>
      <c r="F7" s="50" t="str">
        <f t="shared" si="0"/>
        <v>'County Lists-Current Yr (Refi)'!$F$10:$F$67</v>
      </c>
      <c r="G7" s="50" t="str">
        <f t="shared" si="0"/>
        <v>'County Lists-Current Yr (Refi)'!$G$10:$G$73</v>
      </c>
      <c r="H7" s="50" t="str">
        <f t="shared" si="0"/>
        <v>'County Lists-Current Yr (Refi)'!$H$10:$H$17</v>
      </c>
      <c r="I7" s="50" t="str">
        <f t="shared" si="0"/>
        <v>'County Lists-Current Yr (Refi)'!$I$10:$I$12</v>
      </c>
      <c r="J7" s="50" t="str">
        <f t="shared" si="0"/>
        <v>'County Lists-Current Yr (Refi)'!$J$10:$J$10</v>
      </c>
      <c r="K7" s="50" t="str">
        <f t="shared" si="0"/>
        <v>'County Lists-Current Yr (Refi)'!$K$10:$K$76</v>
      </c>
      <c r="L7" s="50" t="str">
        <f t="shared" si="0"/>
        <v>'County Lists-Current Yr (Refi)'!$L$10:$L$168</v>
      </c>
      <c r="M7" s="50" t="str">
        <f t="shared" si="0"/>
        <v>'County Lists-Current Yr (Refi)'!$M$10:$M$14</v>
      </c>
      <c r="N7" s="50" t="str">
        <f t="shared" si="0"/>
        <v>'County Lists-Current Yr (Refi)'!$N$10:$N$53</v>
      </c>
      <c r="O7" s="50" t="str">
        <f t="shared" si="0"/>
        <v>'County Lists-Current Yr (Refi)'!$O$10:$O$111</v>
      </c>
      <c r="P7" s="50" t="str">
        <f t="shared" si="0"/>
        <v>'County Lists-Current Yr (Refi)'!$P$10:$P$101</v>
      </c>
      <c r="Q7" s="50" t="str">
        <f t="shared" si="0"/>
        <v>'County Lists-Current Yr (Refi)'!$Q$10:$Q$108</v>
      </c>
      <c r="R7" s="50" t="str">
        <f t="shared" si="0"/>
        <v>'County Lists-Current Yr (Refi)'!$R$10:$R$114</v>
      </c>
      <c r="S7" s="50" t="str">
        <f t="shared" si="0"/>
        <v>'County Lists-Current Yr (Refi)'!$S$10:$S$129</v>
      </c>
      <c r="T7" s="50" t="str">
        <f t="shared" si="0"/>
        <v>'County Lists-Current Yr (Refi)'!$T$10:$T$73</v>
      </c>
      <c r="U7" s="50" t="str">
        <f t="shared" si="0"/>
        <v>'County Lists-Current Yr (Refi)'!$U$10:$U$25</v>
      </c>
      <c r="V7" s="50" t="str">
        <f t="shared" si="0"/>
        <v>'County Lists-Current Yr (Refi)'!$V$10:$V$33</v>
      </c>
      <c r="W7" s="50" t="str">
        <f t="shared" si="0"/>
        <v>'County Lists-Current Yr (Refi)'!$W$10:$W$23</v>
      </c>
      <c r="X7" s="50" t="str">
        <f t="shared" si="0"/>
        <v>'County Lists-Current Yr (Refi)'!$X$10:$X$92</v>
      </c>
      <c r="Y7" s="50" t="str">
        <f t="shared" si="0"/>
        <v>'County Lists-Current Yr (Refi)'!$Y$10:$Y$96</v>
      </c>
      <c r="Z7" s="50" t="str">
        <f t="shared" si="0"/>
        <v>'County Lists-Current Yr (Refi)'!$Z$10:$Z$91</v>
      </c>
      <c r="AA7" s="50" t="str">
        <f t="shared" si="0"/>
        <v>'County Lists-Current Yr (Refi)'!$AA$10:$AA$124</v>
      </c>
      <c r="AB7" s="50" t="str">
        <f t="shared" si="0"/>
        <v>'County Lists-Current Yr (Refi)'!$AB$10:$AB$65</v>
      </c>
      <c r="AC7" s="50" t="str">
        <f t="shared" si="0"/>
        <v>'County Lists-Current Yr (Refi)'!$AC$10:$AC$102</v>
      </c>
      <c r="AD7" s="50" t="str">
        <f t="shared" si="0"/>
        <v>'County Lists-Current Yr (Refi)'!$AD$10:$AD$26</v>
      </c>
      <c r="AE7" s="50" t="str">
        <f t="shared" si="0"/>
        <v>'County Lists-Current Yr (Refi)'!$AE$10:$AE$19</v>
      </c>
      <c r="AF7" s="50" t="str">
        <f t="shared" si="0"/>
        <v>'County Lists-Current Yr (Refi)'!$AF$10:$AF$30</v>
      </c>
      <c r="AG7" s="50" t="str">
        <f t="shared" si="0"/>
        <v>'County Lists-Current Yr (Refi)'!$AG$10:$AG$42</v>
      </c>
      <c r="AH7" s="50" t="str">
        <f t="shared" si="0"/>
        <v>'County Lists-Current Yr (Refi)'!$AH$10:$AH$71</v>
      </c>
      <c r="AI7" s="50" t="str">
        <f t="shared" si="0"/>
        <v>'County Lists-Current Yr (Refi)'!$AI$10:$AI$109</v>
      </c>
      <c r="AJ7" s="50" t="str">
        <f t="shared" si="0"/>
        <v>'County Lists-Current Yr (Refi)'!$AJ$10:$AJ$62</v>
      </c>
      <c r="AK7" s="50" t="str">
        <f t="shared" si="0"/>
        <v>'County Lists-Current Yr (Refi)'!$AK$10:$AK$97</v>
      </c>
      <c r="AL7" s="50" t="str">
        <f t="shared" si="0"/>
        <v>'County Lists-Current Yr (Refi)'!$AL$10:$AL$86</v>
      </c>
      <c r="AM7" s="50" t="str">
        <f t="shared" si="0"/>
        <v>'County Lists-Current Yr (Refi)'!$AM$10:$AM$45</v>
      </c>
      <c r="AN7" s="50" t="str">
        <f t="shared" si="0"/>
        <v>'County Lists-Current Yr (Refi)'!$AN$10:$AN$76</v>
      </c>
      <c r="AO7" s="50" t="str">
        <f t="shared" si="0"/>
        <v>'County Lists-Current Yr (Refi)'!$AO$10:$AO$14</v>
      </c>
      <c r="AP7" s="50" t="str">
        <f t="shared" si="0"/>
        <v>'County Lists-Current Yr (Refi)'!$AP$10:$AP$55</v>
      </c>
      <c r="AQ7" s="50" t="str">
        <f t="shared" si="0"/>
        <v>'County Lists-Current Yr (Refi)'!$AQ$10:$AQ$75</v>
      </c>
      <c r="AR7" s="50" t="str">
        <f t="shared" si="0"/>
        <v>'County Lists-Current Yr (Refi)'!$AR$10:$AR$104</v>
      </c>
      <c r="AS7" s="50" t="str">
        <f t="shared" si="0"/>
        <v>'County Lists-Current Yr (Refi)'!$AS$10:$AS$263</v>
      </c>
      <c r="AT7" s="50" t="str">
        <f t="shared" si="0"/>
        <v>'County Lists-Current Yr (Refi)'!$AT$10:$AT$38</v>
      </c>
      <c r="AU7" s="50" t="str">
        <f t="shared" si="0"/>
        <v>'County Lists-Current Yr (Refi)'!$AU$10:$AU$23</v>
      </c>
      <c r="AV7" s="50" t="str">
        <f t="shared" si="0"/>
        <v>'County Lists-Current Yr (Refi)'!$AV$10:$AV$142</v>
      </c>
      <c r="AW7" s="50" t="str">
        <f t="shared" si="0"/>
        <v>'County Lists-Current Yr (Refi)'!$AW$10:$AW$48</v>
      </c>
      <c r="AX7" s="50" t="str">
        <f t="shared" si="0"/>
        <v>'County Lists-Current Yr (Refi)'!$AX$10:$AX$64</v>
      </c>
      <c r="AY7" s="50" t="str">
        <f t="shared" si="0"/>
        <v>'County Lists-Current Yr (Refi)'!$AY$10:$AY$81</v>
      </c>
      <c r="AZ7" s="50" t="str">
        <f t="shared" si="0"/>
        <v>'County Lists-Current Yr (Refi)'!$AZ$10:$AZ$32</v>
      </c>
    </row>
    <row r="8" spans="1:52" x14ac:dyDescent="0.2">
      <c r="A8" s="35"/>
      <c r="B8" s="48" t="s">
        <v>364</v>
      </c>
      <c r="C8" s="48" t="s">
        <v>130</v>
      </c>
      <c r="D8" s="48" t="s">
        <v>365</v>
      </c>
      <c r="E8" s="48" t="s">
        <v>366</v>
      </c>
      <c r="F8" s="48" t="s">
        <v>159</v>
      </c>
      <c r="G8" s="48" t="s">
        <v>183</v>
      </c>
      <c r="H8" s="48" t="s">
        <v>204</v>
      </c>
      <c r="I8" s="48" t="s">
        <v>367</v>
      </c>
      <c r="J8" s="48" t="s">
        <v>206</v>
      </c>
      <c r="K8" s="48" t="s">
        <v>208</v>
      </c>
      <c r="L8" s="48" t="s">
        <v>211</v>
      </c>
      <c r="M8" s="48" t="s">
        <v>213</v>
      </c>
      <c r="N8" s="48" t="s">
        <v>218</v>
      </c>
      <c r="O8" s="48" t="s">
        <v>368</v>
      </c>
      <c r="P8" s="48" t="s">
        <v>369</v>
      </c>
      <c r="Q8" s="48" t="s">
        <v>370</v>
      </c>
      <c r="R8" s="48" t="s">
        <v>371</v>
      </c>
      <c r="S8" s="48" t="s">
        <v>372</v>
      </c>
      <c r="T8" s="48" t="s">
        <v>373</v>
      </c>
      <c r="U8" s="48" t="s">
        <v>374</v>
      </c>
      <c r="V8" s="48" t="s">
        <v>223</v>
      </c>
      <c r="W8" s="48" t="s">
        <v>236</v>
      </c>
      <c r="X8" s="48" t="s">
        <v>375</v>
      </c>
      <c r="Y8" s="48" t="s">
        <v>376</v>
      </c>
      <c r="Z8" s="48" t="s">
        <v>377</v>
      </c>
      <c r="AA8" s="48" t="s">
        <v>378</v>
      </c>
      <c r="AB8" s="48" t="s">
        <v>379</v>
      </c>
      <c r="AC8" s="48" t="s">
        <v>380</v>
      </c>
      <c r="AD8" s="48" t="s">
        <v>381</v>
      </c>
      <c r="AE8" s="48" t="s">
        <v>245</v>
      </c>
      <c r="AF8" s="48" t="s">
        <v>248</v>
      </c>
      <c r="AG8" s="48" t="s">
        <v>382</v>
      </c>
      <c r="AH8" s="48" t="s">
        <v>259</v>
      </c>
      <c r="AI8" s="48" t="s">
        <v>269</v>
      </c>
      <c r="AJ8" s="48" t="s">
        <v>383</v>
      </c>
      <c r="AK8" s="48" t="s">
        <v>384</v>
      </c>
      <c r="AL8" s="48" t="s">
        <v>385</v>
      </c>
      <c r="AM8" s="48" t="s">
        <v>386</v>
      </c>
      <c r="AN8" s="48" t="s">
        <v>276</v>
      </c>
      <c r="AO8" s="48" t="s">
        <v>278</v>
      </c>
      <c r="AP8" s="48" t="s">
        <v>387</v>
      </c>
      <c r="AQ8" s="48" t="s">
        <v>388</v>
      </c>
      <c r="AR8" s="48" t="s">
        <v>282</v>
      </c>
      <c r="AS8" s="48" t="s">
        <v>389</v>
      </c>
      <c r="AT8" s="48" t="s">
        <v>297</v>
      </c>
      <c r="AU8" s="48" t="s">
        <v>390</v>
      </c>
      <c r="AV8" s="48" t="s">
        <v>300</v>
      </c>
      <c r="AW8" s="48" t="s">
        <v>356</v>
      </c>
      <c r="AX8" s="48" t="s">
        <v>361</v>
      </c>
      <c r="AY8" s="48" t="s">
        <v>391</v>
      </c>
      <c r="AZ8" s="48" t="s">
        <v>362</v>
      </c>
    </row>
    <row r="9" spans="1:52" x14ac:dyDescent="0.2">
      <c r="A9" s="36"/>
      <c r="B9" s="37" t="s">
        <v>78</v>
      </c>
      <c r="C9" s="37" t="s">
        <v>79</v>
      </c>
      <c r="D9" s="37" t="s">
        <v>80</v>
      </c>
      <c r="E9" s="37" t="s">
        <v>81</v>
      </c>
      <c r="F9" s="37" t="s">
        <v>82</v>
      </c>
      <c r="G9" s="37" t="s">
        <v>83</v>
      </c>
      <c r="H9" s="37" t="s">
        <v>84</v>
      </c>
      <c r="I9" s="37" t="s">
        <v>85</v>
      </c>
      <c r="J9" s="37" t="s">
        <v>86</v>
      </c>
      <c r="K9" s="37" t="s">
        <v>87</v>
      </c>
      <c r="L9" s="37" t="s">
        <v>88</v>
      </c>
      <c r="M9" s="37" t="s">
        <v>89</v>
      </c>
      <c r="N9" s="37" t="s">
        <v>90</v>
      </c>
      <c r="O9" s="37" t="s">
        <v>91</v>
      </c>
      <c r="P9" s="37" t="s">
        <v>92</v>
      </c>
      <c r="Q9" s="37" t="s">
        <v>93</v>
      </c>
      <c r="R9" s="37" t="s">
        <v>94</v>
      </c>
      <c r="S9" s="37" t="s">
        <v>95</v>
      </c>
      <c r="T9" s="37" t="s">
        <v>96</v>
      </c>
      <c r="U9" s="37" t="s">
        <v>97</v>
      </c>
      <c r="V9" s="37" t="s">
        <v>98</v>
      </c>
      <c r="W9" s="37" t="s">
        <v>99</v>
      </c>
      <c r="X9" s="37" t="s">
        <v>100</v>
      </c>
      <c r="Y9" s="37" t="s">
        <v>101</v>
      </c>
      <c r="Z9" s="37" t="s">
        <v>102</v>
      </c>
      <c r="AA9" s="37" t="s">
        <v>103</v>
      </c>
      <c r="AB9" s="37" t="s">
        <v>104</v>
      </c>
      <c r="AC9" s="37" t="s">
        <v>105</v>
      </c>
      <c r="AD9" s="37" t="s">
        <v>106</v>
      </c>
      <c r="AE9" s="37" t="s">
        <v>107</v>
      </c>
      <c r="AF9" s="37" t="s">
        <v>108</v>
      </c>
      <c r="AG9" s="37" t="s">
        <v>109</v>
      </c>
      <c r="AH9" s="37" t="s">
        <v>110</v>
      </c>
      <c r="AI9" s="37" t="s">
        <v>111</v>
      </c>
      <c r="AJ9" s="37" t="s">
        <v>112</v>
      </c>
      <c r="AK9" s="37" t="s">
        <v>113</v>
      </c>
      <c r="AL9" s="37" t="s">
        <v>114</v>
      </c>
      <c r="AM9" s="37" t="s">
        <v>115</v>
      </c>
      <c r="AN9" s="37" t="s">
        <v>116</v>
      </c>
      <c r="AO9" s="37" t="s">
        <v>117</v>
      </c>
      <c r="AP9" s="37" t="s">
        <v>118</v>
      </c>
      <c r="AQ9" s="37" t="s">
        <v>119</v>
      </c>
      <c r="AR9" s="37" t="s">
        <v>120</v>
      </c>
      <c r="AS9" s="37" t="s">
        <v>121</v>
      </c>
      <c r="AT9" s="37" t="s">
        <v>122</v>
      </c>
      <c r="AU9" s="37" t="s">
        <v>123</v>
      </c>
      <c r="AV9" s="37" t="s">
        <v>124</v>
      </c>
      <c r="AW9" s="37" t="s">
        <v>125</v>
      </c>
      <c r="AX9" s="37" t="s">
        <v>126</v>
      </c>
      <c r="AY9" s="37" t="s">
        <v>127</v>
      </c>
      <c r="AZ9" s="37" t="s">
        <v>128</v>
      </c>
    </row>
    <row r="10" spans="1:52" x14ac:dyDescent="0.2">
      <c r="A10" s="38">
        <v>1</v>
      </c>
      <c r="B10" s="35" t="str">
        <f t="shared" ref="B10:K19" si="1">IFERROR(VLOOKUP($B$3&amp;"_"&amp;B$8&amp;$A10,LookUpTable_CountyName_AllYears,3,FALSE),"")</f>
        <v>AUTAUGA</v>
      </c>
      <c r="C10" s="35" t="str">
        <f t="shared" si="1"/>
        <v>ALEUTIANS EAST BOROUGH</v>
      </c>
      <c r="D10" s="35" t="str">
        <f t="shared" si="1"/>
        <v>APACHE</v>
      </c>
      <c r="E10" s="35" t="str">
        <f t="shared" si="1"/>
        <v>ARKANSAS</v>
      </c>
      <c r="F10" s="35" t="str">
        <f t="shared" si="1"/>
        <v>ALAMEDA</v>
      </c>
      <c r="G10" s="35" t="str">
        <f t="shared" si="1"/>
        <v>ADAMS</v>
      </c>
      <c r="H10" s="35" t="str">
        <f t="shared" si="1"/>
        <v>FAIRFIELD</v>
      </c>
      <c r="I10" s="35" t="str">
        <f t="shared" si="1"/>
        <v>KENT</v>
      </c>
      <c r="J10" s="35" t="str">
        <f t="shared" si="1"/>
        <v>DISTRICT OF COLUMBIA</v>
      </c>
      <c r="K10" s="35" t="str">
        <f t="shared" si="1"/>
        <v>ALACHUA</v>
      </c>
      <c r="L10" s="35" t="str">
        <f t="shared" ref="L10:U19" si="2">IFERROR(VLOOKUP($B$3&amp;"_"&amp;L$8&amp;$A10,LookUpTable_CountyName_AllYears,3,FALSE),"")</f>
        <v>APPLING</v>
      </c>
      <c r="M10" s="35" t="str">
        <f t="shared" si="2"/>
        <v>HAWAII</v>
      </c>
      <c r="N10" s="35" t="str">
        <f t="shared" si="2"/>
        <v>ADA</v>
      </c>
      <c r="O10" s="35" t="str">
        <f t="shared" si="2"/>
        <v>ADAMS</v>
      </c>
      <c r="P10" s="35" t="str">
        <f t="shared" si="2"/>
        <v>ADAMS</v>
      </c>
      <c r="Q10" s="35" t="str">
        <f t="shared" si="2"/>
        <v>ADAIR</v>
      </c>
      <c r="R10" s="35" t="str">
        <f t="shared" si="2"/>
        <v>ALLEN</v>
      </c>
      <c r="S10" s="35" t="str">
        <f t="shared" si="2"/>
        <v>ADAIR</v>
      </c>
      <c r="T10" s="35" t="str">
        <f t="shared" si="2"/>
        <v>ACADIA PARISH</v>
      </c>
      <c r="U10" s="35" t="str">
        <f t="shared" si="2"/>
        <v>ANDROSCOGGIN</v>
      </c>
      <c r="V10" s="35" t="str">
        <f t="shared" ref="V10:AE19" si="3">IFERROR(VLOOKUP($B$3&amp;"_"&amp;V$8&amp;$A10,LookUpTable_CountyName_AllYears,3,FALSE),"")</f>
        <v>ALLEGANY</v>
      </c>
      <c r="W10" s="35" t="str">
        <f t="shared" si="3"/>
        <v>BARNSTABLE</v>
      </c>
      <c r="X10" s="35" t="str">
        <f t="shared" si="3"/>
        <v>ALCONA</v>
      </c>
      <c r="Y10" s="35" t="str">
        <f t="shared" si="3"/>
        <v>AITKIN</v>
      </c>
      <c r="Z10" s="35" t="str">
        <f t="shared" si="3"/>
        <v>ADAMS</v>
      </c>
      <c r="AA10" s="35" t="str">
        <f t="shared" si="3"/>
        <v>ADAIR</v>
      </c>
      <c r="AB10" s="35" t="str">
        <f t="shared" si="3"/>
        <v>BEAVERHEAD</v>
      </c>
      <c r="AC10" s="35" t="str">
        <f t="shared" si="3"/>
        <v>ADAMS</v>
      </c>
      <c r="AD10" s="35" t="str">
        <f t="shared" si="3"/>
        <v>CHURCHILL</v>
      </c>
      <c r="AE10" s="35" t="str">
        <f t="shared" si="3"/>
        <v>BELKNAP</v>
      </c>
      <c r="AF10" s="35" t="str">
        <f t="shared" ref="AF10:AO19" si="4">IFERROR(VLOOKUP($B$3&amp;"_"&amp;AF$8&amp;$A10,LookUpTable_CountyName_AllYears,3,FALSE),"")</f>
        <v>ATLANTIC</v>
      </c>
      <c r="AG10" s="35" t="str">
        <f t="shared" si="4"/>
        <v>BERNALILLO</v>
      </c>
      <c r="AH10" s="35" t="str">
        <f t="shared" si="4"/>
        <v>ALBANY</v>
      </c>
      <c r="AI10" s="35" t="str">
        <f t="shared" si="4"/>
        <v>ALAMANCE</v>
      </c>
      <c r="AJ10" s="35" t="str">
        <f t="shared" si="4"/>
        <v>ADAMS</v>
      </c>
      <c r="AK10" s="35" t="str">
        <f t="shared" si="4"/>
        <v>ADAMS</v>
      </c>
      <c r="AL10" s="35" t="str">
        <f t="shared" si="4"/>
        <v>ADAIR</v>
      </c>
      <c r="AM10" s="35" t="str">
        <f t="shared" si="4"/>
        <v>BAKER</v>
      </c>
      <c r="AN10" s="35" t="str">
        <f t="shared" si="4"/>
        <v>ADAMS</v>
      </c>
      <c r="AO10" s="35" t="str">
        <f t="shared" si="4"/>
        <v>BRISTOL</v>
      </c>
      <c r="AP10" s="35" t="str">
        <f t="shared" ref="AP10:AZ19" si="5">IFERROR(VLOOKUP($B$3&amp;"_"&amp;AP$8&amp;$A10,LookUpTable_CountyName_AllYears,3,FALSE),"")</f>
        <v>ABBEVILLE</v>
      </c>
      <c r="AQ10" s="35" t="str">
        <f t="shared" si="5"/>
        <v>AURORA</v>
      </c>
      <c r="AR10" s="35" t="str">
        <f t="shared" si="5"/>
        <v>ANDERSON</v>
      </c>
      <c r="AS10" s="35" t="str">
        <f t="shared" si="5"/>
        <v>ANDERSON</v>
      </c>
      <c r="AT10" s="35" t="str">
        <f t="shared" si="5"/>
        <v>BEAVER</v>
      </c>
      <c r="AU10" s="35" t="str">
        <f t="shared" si="5"/>
        <v>ADDISON</v>
      </c>
      <c r="AV10" s="35" t="str">
        <f t="shared" si="5"/>
        <v>ACCOMACK</v>
      </c>
      <c r="AW10" s="35" t="str">
        <f t="shared" si="5"/>
        <v>ADAMS</v>
      </c>
      <c r="AX10" s="35" t="str">
        <f t="shared" si="5"/>
        <v>BARBOUR</v>
      </c>
      <c r="AY10" s="35" t="str">
        <f t="shared" si="5"/>
        <v>ADAMS</v>
      </c>
      <c r="AZ10" s="35" t="str">
        <f t="shared" si="5"/>
        <v>ALBANY</v>
      </c>
    </row>
    <row r="11" spans="1:52" x14ac:dyDescent="0.2">
      <c r="A11" s="39">
        <v>2</v>
      </c>
      <c r="B11" s="35" t="str">
        <f t="shared" si="1"/>
        <v>BALDWIN</v>
      </c>
      <c r="C11" s="35" t="str">
        <f t="shared" si="1"/>
        <v>ALEUTIANS WEST CENSUS AREA</v>
      </c>
      <c r="D11" s="35" t="str">
        <f t="shared" si="1"/>
        <v>COCHISE</v>
      </c>
      <c r="E11" s="35" t="str">
        <f t="shared" si="1"/>
        <v>ASHLEY</v>
      </c>
      <c r="F11" s="35" t="str">
        <f t="shared" si="1"/>
        <v>ALPINE</v>
      </c>
      <c r="G11" s="35" t="str">
        <f t="shared" si="1"/>
        <v>ALAMOSA</v>
      </c>
      <c r="H11" s="35" t="str">
        <f t="shared" si="1"/>
        <v>HARTFORD</v>
      </c>
      <c r="I11" s="35" t="str">
        <f t="shared" si="1"/>
        <v>NEW CASTLE</v>
      </c>
      <c r="J11" s="35" t="str">
        <f t="shared" si="1"/>
        <v/>
      </c>
      <c r="K11" s="35" t="str">
        <f t="shared" si="1"/>
        <v>BAKER</v>
      </c>
      <c r="L11" s="35" t="str">
        <f t="shared" si="2"/>
        <v>ATKINSON</v>
      </c>
      <c r="M11" s="35" t="str">
        <f t="shared" si="2"/>
        <v>HONOLULU</v>
      </c>
      <c r="N11" s="35" t="str">
        <f t="shared" si="2"/>
        <v>ADAMS</v>
      </c>
      <c r="O11" s="35" t="str">
        <f t="shared" si="2"/>
        <v>ALEXANDER</v>
      </c>
      <c r="P11" s="35" t="str">
        <f t="shared" si="2"/>
        <v>ALLEN</v>
      </c>
      <c r="Q11" s="35" t="str">
        <f t="shared" si="2"/>
        <v>ADAMS</v>
      </c>
      <c r="R11" s="35" t="str">
        <f t="shared" si="2"/>
        <v>ANDERSON</v>
      </c>
      <c r="S11" s="35" t="str">
        <f t="shared" si="2"/>
        <v>ALLEN</v>
      </c>
      <c r="T11" s="35" t="str">
        <f t="shared" si="2"/>
        <v>ALLEN PARISH</v>
      </c>
      <c r="U11" s="35" t="str">
        <f t="shared" si="2"/>
        <v>AROOSTOOK</v>
      </c>
      <c r="V11" s="35" t="str">
        <f t="shared" si="3"/>
        <v>ANNE ARUNDEL</v>
      </c>
      <c r="W11" s="35" t="str">
        <f t="shared" si="3"/>
        <v>BERKSHIRE</v>
      </c>
      <c r="X11" s="35" t="str">
        <f t="shared" si="3"/>
        <v>ALGER</v>
      </c>
      <c r="Y11" s="35" t="str">
        <f t="shared" si="3"/>
        <v>ANOKA</v>
      </c>
      <c r="Z11" s="35" t="str">
        <f t="shared" si="3"/>
        <v>ALCORN</v>
      </c>
      <c r="AA11" s="35" t="str">
        <f t="shared" si="3"/>
        <v>ANDREW</v>
      </c>
      <c r="AB11" s="35" t="str">
        <f t="shared" si="3"/>
        <v>BIG HORN</v>
      </c>
      <c r="AC11" s="35" t="str">
        <f t="shared" si="3"/>
        <v>ANTELOPE</v>
      </c>
      <c r="AD11" s="35" t="str">
        <f t="shared" si="3"/>
        <v>CLARK</v>
      </c>
      <c r="AE11" s="35" t="str">
        <f t="shared" si="3"/>
        <v>CARROLL</v>
      </c>
      <c r="AF11" s="35" t="str">
        <f t="shared" si="4"/>
        <v>BERGEN</v>
      </c>
      <c r="AG11" s="35" t="str">
        <f t="shared" si="4"/>
        <v>CATRON</v>
      </c>
      <c r="AH11" s="35" t="str">
        <f t="shared" si="4"/>
        <v>ALLEGANY</v>
      </c>
      <c r="AI11" s="35" t="str">
        <f t="shared" si="4"/>
        <v>ALEXANDER</v>
      </c>
      <c r="AJ11" s="35" t="str">
        <f t="shared" si="4"/>
        <v>BARNES</v>
      </c>
      <c r="AK11" s="35" t="str">
        <f t="shared" si="4"/>
        <v>ALLEN</v>
      </c>
      <c r="AL11" s="35" t="str">
        <f t="shared" si="4"/>
        <v>ALFALFA</v>
      </c>
      <c r="AM11" s="35" t="str">
        <f t="shared" si="4"/>
        <v>BENTON</v>
      </c>
      <c r="AN11" s="35" t="str">
        <f t="shared" si="4"/>
        <v>ALLEGHENY</v>
      </c>
      <c r="AO11" s="35" t="str">
        <f t="shared" si="4"/>
        <v>KENT</v>
      </c>
      <c r="AP11" s="35" t="str">
        <f t="shared" si="5"/>
        <v>AIKEN</v>
      </c>
      <c r="AQ11" s="35" t="str">
        <f t="shared" si="5"/>
        <v>BEADLE</v>
      </c>
      <c r="AR11" s="35" t="str">
        <f t="shared" si="5"/>
        <v>BEDFORD</v>
      </c>
      <c r="AS11" s="35" t="str">
        <f t="shared" si="5"/>
        <v>ANDREWS</v>
      </c>
      <c r="AT11" s="35" t="str">
        <f t="shared" si="5"/>
        <v>BOX ELDER</v>
      </c>
      <c r="AU11" s="35" t="str">
        <f t="shared" si="5"/>
        <v>BENNINGTON</v>
      </c>
      <c r="AV11" s="35" t="str">
        <f t="shared" si="5"/>
        <v>ALBEMARLE</v>
      </c>
      <c r="AW11" s="35" t="str">
        <f t="shared" si="5"/>
        <v>ASOTIN</v>
      </c>
      <c r="AX11" s="35" t="str">
        <f t="shared" si="5"/>
        <v>BERKELEY</v>
      </c>
      <c r="AY11" s="35" t="str">
        <f t="shared" si="5"/>
        <v>ASHLAND</v>
      </c>
      <c r="AZ11" s="35" t="str">
        <f t="shared" si="5"/>
        <v>BIG HORN</v>
      </c>
    </row>
    <row r="12" spans="1:52" x14ac:dyDescent="0.2">
      <c r="A12" s="39">
        <v>3</v>
      </c>
      <c r="B12" s="35" t="str">
        <f t="shared" si="1"/>
        <v>BARBOUR</v>
      </c>
      <c r="C12" s="35" t="str">
        <f t="shared" si="1"/>
        <v>ANCHORAGE MUNICIPALITY</v>
      </c>
      <c r="D12" s="35" t="str">
        <f t="shared" si="1"/>
        <v>COCONINO</v>
      </c>
      <c r="E12" s="35" t="str">
        <f t="shared" si="1"/>
        <v>BAXTER</v>
      </c>
      <c r="F12" s="35" t="str">
        <f t="shared" si="1"/>
        <v>AMADOR</v>
      </c>
      <c r="G12" s="35" t="str">
        <f t="shared" si="1"/>
        <v>ARAPAHOE</v>
      </c>
      <c r="H12" s="35" t="str">
        <f t="shared" si="1"/>
        <v>LITCHFIELD</v>
      </c>
      <c r="I12" s="35" t="str">
        <f t="shared" si="1"/>
        <v>SUSSEX</v>
      </c>
      <c r="J12" s="35" t="str">
        <f t="shared" si="1"/>
        <v/>
      </c>
      <c r="K12" s="35" t="str">
        <f t="shared" si="1"/>
        <v>BAY</v>
      </c>
      <c r="L12" s="35" t="str">
        <f t="shared" si="2"/>
        <v>BACON</v>
      </c>
      <c r="M12" s="35" t="str">
        <f t="shared" si="2"/>
        <v>KALAWAO</v>
      </c>
      <c r="N12" s="35" t="str">
        <f t="shared" si="2"/>
        <v>BANNOCK</v>
      </c>
      <c r="O12" s="35" t="str">
        <f t="shared" si="2"/>
        <v>BOND</v>
      </c>
      <c r="P12" s="35" t="str">
        <f t="shared" si="2"/>
        <v>BARTHOLOMEW</v>
      </c>
      <c r="Q12" s="35" t="str">
        <f t="shared" si="2"/>
        <v>ALLAMAKEE</v>
      </c>
      <c r="R12" s="35" t="str">
        <f t="shared" si="2"/>
        <v>ATCHISON</v>
      </c>
      <c r="S12" s="35" t="str">
        <f t="shared" si="2"/>
        <v>ANDERSON</v>
      </c>
      <c r="T12" s="35" t="str">
        <f t="shared" si="2"/>
        <v>ASCENSION PARISH</v>
      </c>
      <c r="U12" s="35" t="str">
        <f t="shared" si="2"/>
        <v>CUMBERLAND</v>
      </c>
      <c r="V12" s="35" t="str">
        <f t="shared" si="3"/>
        <v>BALTIMORE</v>
      </c>
      <c r="W12" s="35" t="str">
        <f t="shared" si="3"/>
        <v>BRISTOL</v>
      </c>
      <c r="X12" s="35" t="str">
        <f t="shared" si="3"/>
        <v>ALLEGAN</v>
      </c>
      <c r="Y12" s="35" t="str">
        <f t="shared" si="3"/>
        <v>BECKER</v>
      </c>
      <c r="Z12" s="35" t="str">
        <f t="shared" si="3"/>
        <v>AMITE</v>
      </c>
      <c r="AA12" s="35" t="str">
        <f t="shared" si="3"/>
        <v>ATCHISON</v>
      </c>
      <c r="AB12" s="35" t="str">
        <f t="shared" si="3"/>
        <v>BLAINE</v>
      </c>
      <c r="AC12" s="35" t="str">
        <f t="shared" si="3"/>
        <v>ARTHUR</v>
      </c>
      <c r="AD12" s="35" t="str">
        <f t="shared" si="3"/>
        <v>DOUGLAS</v>
      </c>
      <c r="AE12" s="35" t="str">
        <f t="shared" si="3"/>
        <v>CHESHIRE</v>
      </c>
      <c r="AF12" s="35" t="str">
        <f t="shared" si="4"/>
        <v>BURLINGTON</v>
      </c>
      <c r="AG12" s="35" t="str">
        <f t="shared" si="4"/>
        <v>CHAVES</v>
      </c>
      <c r="AH12" s="35" t="str">
        <f t="shared" si="4"/>
        <v>BRONX</v>
      </c>
      <c r="AI12" s="35" t="str">
        <f t="shared" si="4"/>
        <v>ALLEGHANY</v>
      </c>
      <c r="AJ12" s="35" t="str">
        <f t="shared" si="4"/>
        <v>BENSON</v>
      </c>
      <c r="AK12" s="35" t="str">
        <f t="shared" si="4"/>
        <v>ASHLAND</v>
      </c>
      <c r="AL12" s="35" t="str">
        <f t="shared" si="4"/>
        <v>ATOKA</v>
      </c>
      <c r="AM12" s="35" t="str">
        <f t="shared" si="4"/>
        <v>CLACKAMAS</v>
      </c>
      <c r="AN12" s="35" t="str">
        <f t="shared" si="4"/>
        <v>ARMSTRONG</v>
      </c>
      <c r="AO12" s="35" t="str">
        <f t="shared" si="4"/>
        <v>NEWPORT</v>
      </c>
      <c r="AP12" s="35" t="str">
        <f t="shared" si="5"/>
        <v>ALLENDALE</v>
      </c>
      <c r="AQ12" s="35" t="str">
        <f t="shared" si="5"/>
        <v>BENNETT</v>
      </c>
      <c r="AR12" s="35" t="str">
        <f t="shared" si="5"/>
        <v>BENTON</v>
      </c>
      <c r="AS12" s="35" t="str">
        <f t="shared" si="5"/>
        <v>ANGELINA</v>
      </c>
      <c r="AT12" s="35" t="str">
        <f t="shared" si="5"/>
        <v>CACHE</v>
      </c>
      <c r="AU12" s="35" t="str">
        <f t="shared" si="5"/>
        <v>CALEDONIA</v>
      </c>
      <c r="AV12" s="35" t="str">
        <f t="shared" si="5"/>
        <v>ALLEGHANY</v>
      </c>
      <c r="AW12" s="35" t="str">
        <f t="shared" si="5"/>
        <v>BENTON</v>
      </c>
      <c r="AX12" s="35" t="str">
        <f t="shared" si="5"/>
        <v>BOONE</v>
      </c>
      <c r="AY12" s="35" t="str">
        <f t="shared" si="5"/>
        <v>BARRON</v>
      </c>
      <c r="AZ12" s="35" t="str">
        <f t="shared" si="5"/>
        <v>CAMPBELL</v>
      </c>
    </row>
    <row r="13" spans="1:52" x14ac:dyDescent="0.2">
      <c r="A13" s="39">
        <v>4</v>
      </c>
      <c r="B13" s="35" t="str">
        <f t="shared" si="1"/>
        <v>BIBB</v>
      </c>
      <c r="C13" s="35" t="str">
        <f t="shared" si="1"/>
        <v>BETHEL CENSUS AREA</v>
      </c>
      <c r="D13" s="35" t="str">
        <f t="shared" si="1"/>
        <v>GILA</v>
      </c>
      <c r="E13" s="35" t="str">
        <f t="shared" si="1"/>
        <v>BENTON</v>
      </c>
      <c r="F13" s="35" t="str">
        <f t="shared" si="1"/>
        <v>BUTTE</v>
      </c>
      <c r="G13" s="35" t="str">
        <f t="shared" si="1"/>
        <v>ARCHULETA</v>
      </c>
      <c r="H13" s="35" t="str">
        <f t="shared" si="1"/>
        <v>MIDDLESEX</v>
      </c>
      <c r="I13" s="35" t="str">
        <f t="shared" si="1"/>
        <v/>
      </c>
      <c r="J13" s="35" t="str">
        <f t="shared" si="1"/>
        <v/>
      </c>
      <c r="K13" s="35" t="str">
        <f t="shared" si="1"/>
        <v>BRADFORD</v>
      </c>
      <c r="L13" s="35" t="str">
        <f t="shared" si="2"/>
        <v>BAKER</v>
      </c>
      <c r="M13" s="35" t="str">
        <f t="shared" si="2"/>
        <v>KAUAI</v>
      </c>
      <c r="N13" s="35" t="str">
        <f t="shared" si="2"/>
        <v>BEAR LAKE</v>
      </c>
      <c r="O13" s="35" t="str">
        <f t="shared" si="2"/>
        <v>BOONE</v>
      </c>
      <c r="P13" s="35" t="str">
        <f t="shared" si="2"/>
        <v>BENTON</v>
      </c>
      <c r="Q13" s="35" t="str">
        <f t="shared" si="2"/>
        <v>APPANOOSE</v>
      </c>
      <c r="R13" s="35" t="str">
        <f t="shared" si="2"/>
        <v>BARBER</v>
      </c>
      <c r="S13" s="35" t="str">
        <f t="shared" si="2"/>
        <v>BALLARD</v>
      </c>
      <c r="T13" s="35" t="str">
        <f t="shared" si="2"/>
        <v>ASSUMPTION PARISH</v>
      </c>
      <c r="U13" s="35" t="str">
        <f t="shared" si="2"/>
        <v>FRANKLIN</v>
      </c>
      <c r="V13" s="35" t="str">
        <f t="shared" si="3"/>
        <v>CALVERT</v>
      </c>
      <c r="W13" s="35" t="str">
        <f t="shared" si="3"/>
        <v>DUKES</v>
      </c>
      <c r="X13" s="35" t="str">
        <f t="shared" si="3"/>
        <v>ALPENA</v>
      </c>
      <c r="Y13" s="35" t="str">
        <f t="shared" si="3"/>
        <v>BELTRAMI</v>
      </c>
      <c r="Z13" s="35" t="str">
        <f t="shared" si="3"/>
        <v>ATTALA</v>
      </c>
      <c r="AA13" s="35" t="str">
        <f t="shared" si="3"/>
        <v>AUDRAIN</v>
      </c>
      <c r="AB13" s="35" t="str">
        <f t="shared" si="3"/>
        <v>BROADWATER</v>
      </c>
      <c r="AC13" s="35" t="str">
        <f t="shared" si="3"/>
        <v>BANNER</v>
      </c>
      <c r="AD13" s="35" t="str">
        <f t="shared" si="3"/>
        <v>ELKO</v>
      </c>
      <c r="AE13" s="35" t="str">
        <f t="shared" si="3"/>
        <v>COOS</v>
      </c>
      <c r="AF13" s="35" t="str">
        <f t="shared" si="4"/>
        <v>CAMDEN</v>
      </c>
      <c r="AG13" s="35" t="str">
        <f t="shared" si="4"/>
        <v>CIBOLA</v>
      </c>
      <c r="AH13" s="35" t="str">
        <f t="shared" si="4"/>
        <v>BROOME</v>
      </c>
      <c r="AI13" s="35" t="str">
        <f t="shared" si="4"/>
        <v>ANSON</v>
      </c>
      <c r="AJ13" s="35" t="str">
        <f t="shared" si="4"/>
        <v>BILLINGS</v>
      </c>
      <c r="AK13" s="35" t="str">
        <f t="shared" si="4"/>
        <v>ASHTABULA</v>
      </c>
      <c r="AL13" s="35" t="str">
        <f t="shared" si="4"/>
        <v>BEAVER</v>
      </c>
      <c r="AM13" s="35" t="str">
        <f t="shared" si="4"/>
        <v>CLATSOP</v>
      </c>
      <c r="AN13" s="35" t="str">
        <f t="shared" si="4"/>
        <v>BEAVER</v>
      </c>
      <c r="AO13" s="35" t="str">
        <f t="shared" si="4"/>
        <v>PROVIDENCE</v>
      </c>
      <c r="AP13" s="35" t="str">
        <f t="shared" si="5"/>
        <v>ANDERSON</v>
      </c>
      <c r="AQ13" s="35" t="str">
        <f t="shared" si="5"/>
        <v>BON HOMME</v>
      </c>
      <c r="AR13" s="35" t="str">
        <f t="shared" si="5"/>
        <v>BLEDSOE</v>
      </c>
      <c r="AS13" s="35" t="str">
        <f t="shared" si="5"/>
        <v>ARANSAS</v>
      </c>
      <c r="AT13" s="35" t="str">
        <f t="shared" si="5"/>
        <v>CARBON</v>
      </c>
      <c r="AU13" s="35" t="str">
        <f t="shared" si="5"/>
        <v>CHITTENDEN</v>
      </c>
      <c r="AV13" s="35" t="str">
        <f t="shared" si="5"/>
        <v>AMELIA</v>
      </c>
      <c r="AW13" s="35" t="str">
        <f t="shared" si="5"/>
        <v>CHELAN</v>
      </c>
      <c r="AX13" s="35" t="str">
        <f t="shared" si="5"/>
        <v>BRAXTON</v>
      </c>
      <c r="AY13" s="35" t="str">
        <f t="shared" si="5"/>
        <v>BAYFIELD</v>
      </c>
      <c r="AZ13" s="35" t="str">
        <f t="shared" si="5"/>
        <v>CARBON</v>
      </c>
    </row>
    <row r="14" spans="1:52" x14ac:dyDescent="0.2">
      <c r="A14" s="39">
        <v>5</v>
      </c>
      <c r="B14" s="35" t="str">
        <f t="shared" si="1"/>
        <v>BLOUNT</v>
      </c>
      <c r="C14" s="35" t="str">
        <f t="shared" si="1"/>
        <v>BRISTOL BAY BOROUGH</v>
      </c>
      <c r="D14" s="35" t="str">
        <f t="shared" si="1"/>
        <v>GRAHAM</v>
      </c>
      <c r="E14" s="35" t="str">
        <f t="shared" si="1"/>
        <v>BOONE</v>
      </c>
      <c r="F14" s="35" t="str">
        <f t="shared" si="1"/>
        <v>CALAVERAS</v>
      </c>
      <c r="G14" s="35" t="str">
        <f t="shared" si="1"/>
        <v>BACA</v>
      </c>
      <c r="H14" s="35" t="str">
        <f t="shared" si="1"/>
        <v>NEW HAVEN</v>
      </c>
      <c r="I14" s="35" t="str">
        <f t="shared" si="1"/>
        <v/>
      </c>
      <c r="J14" s="35" t="str">
        <f t="shared" si="1"/>
        <v/>
      </c>
      <c r="K14" s="35" t="str">
        <f t="shared" si="1"/>
        <v>BREVARD</v>
      </c>
      <c r="L14" s="35" t="str">
        <f t="shared" si="2"/>
        <v>BALDWIN</v>
      </c>
      <c r="M14" s="35" t="str">
        <f t="shared" si="2"/>
        <v>MAUI</v>
      </c>
      <c r="N14" s="35" t="str">
        <f t="shared" si="2"/>
        <v>BENEWAH</v>
      </c>
      <c r="O14" s="35" t="str">
        <f t="shared" si="2"/>
        <v>BROWN</v>
      </c>
      <c r="P14" s="35" t="str">
        <f t="shared" si="2"/>
        <v>BLACKFORD</v>
      </c>
      <c r="Q14" s="35" t="str">
        <f t="shared" si="2"/>
        <v>AUDUBON</v>
      </c>
      <c r="R14" s="35" t="str">
        <f t="shared" si="2"/>
        <v>BARTON</v>
      </c>
      <c r="S14" s="35" t="str">
        <f t="shared" si="2"/>
        <v>BARREN</v>
      </c>
      <c r="T14" s="35" t="str">
        <f t="shared" si="2"/>
        <v>AVOYELLES PARISH</v>
      </c>
      <c r="U14" s="35" t="str">
        <f t="shared" si="2"/>
        <v>HANCOCK</v>
      </c>
      <c r="V14" s="35" t="str">
        <f t="shared" si="3"/>
        <v>CAROLINE</v>
      </c>
      <c r="W14" s="35" t="str">
        <f t="shared" si="3"/>
        <v>ESSEX</v>
      </c>
      <c r="X14" s="35" t="str">
        <f t="shared" si="3"/>
        <v>ANTRIM</v>
      </c>
      <c r="Y14" s="35" t="str">
        <f t="shared" si="3"/>
        <v>BENTON</v>
      </c>
      <c r="Z14" s="35" t="str">
        <f t="shared" si="3"/>
        <v>BENTON</v>
      </c>
      <c r="AA14" s="35" t="str">
        <f t="shared" si="3"/>
        <v>BARRY</v>
      </c>
      <c r="AB14" s="35" t="str">
        <f t="shared" si="3"/>
        <v>CARBON</v>
      </c>
      <c r="AC14" s="35" t="str">
        <f t="shared" si="3"/>
        <v>BLAINE</v>
      </c>
      <c r="AD14" s="35" t="str">
        <f t="shared" si="3"/>
        <v>ESMERALDA</v>
      </c>
      <c r="AE14" s="35" t="str">
        <f t="shared" si="3"/>
        <v>GRAFTON</v>
      </c>
      <c r="AF14" s="35" t="str">
        <f t="shared" si="4"/>
        <v>CAPE MAY</v>
      </c>
      <c r="AG14" s="35" t="str">
        <f t="shared" si="4"/>
        <v>COLFAX</v>
      </c>
      <c r="AH14" s="35" t="str">
        <f t="shared" si="4"/>
        <v>CATTARAUGUS</v>
      </c>
      <c r="AI14" s="35" t="str">
        <f t="shared" si="4"/>
        <v>ASHE</v>
      </c>
      <c r="AJ14" s="35" t="str">
        <f t="shared" si="4"/>
        <v>BOTTINEAU</v>
      </c>
      <c r="AK14" s="35" t="str">
        <f t="shared" si="4"/>
        <v>ATHENS</v>
      </c>
      <c r="AL14" s="35" t="str">
        <f t="shared" si="4"/>
        <v>BECKHAM</v>
      </c>
      <c r="AM14" s="35" t="str">
        <f t="shared" si="4"/>
        <v>COLUMBIA</v>
      </c>
      <c r="AN14" s="35" t="str">
        <f t="shared" si="4"/>
        <v>BEDFORD</v>
      </c>
      <c r="AO14" s="35" t="str">
        <f t="shared" si="4"/>
        <v>WASHINGTON</v>
      </c>
      <c r="AP14" s="35" t="str">
        <f t="shared" si="5"/>
        <v>BAMBERG</v>
      </c>
      <c r="AQ14" s="35" t="str">
        <f t="shared" si="5"/>
        <v>BROOKINGS</v>
      </c>
      <c r="AR14" s="35" t="str">
        <f t="shared" si="5"/>
        <v>BLOUNT</v>
      </c>
      <c r="AS14" s="35" t="str">
        <f t="shared" si="5"/>
        <v>ARCHER</v>
      </c>
      <c r="AT14" s="35" t="str">
        <f t="shared" si="5"/>
        <v>DAGGETT</v>
      </c>
      <c r="AU14" s="35" t="str">
        <f t="shared" si="5"/>
        <v>ESSEX</v>
      </c>
      <c r="AV14" s="35" t="str">
        <f t="shared" si="5"/>
        <v>AMHERST</v>
      </c>
      <c r="AW14" s="35" t="str">
        <f t="shared" si="5"/>
        <v>CLALLAM</v>
      </c>
      <c r="AX14" s="35" t="str">
        <f t="shared" si="5"/>
        <v>BROOKE</v>
      </c>
      <c r="AY14" s="35" t="str">
        <f t="shared" si="5"/>
        <v>BROWN</v>
      </c>
      <c r="AZ14" s="35" t="str">
        <f t="shared" si="5"/>
        <v>CONVERSE</v>
      </c>
    </row>
    <row r="15" spans="1:52" x14ac:dyDescent="0.2">
      <c r="A15" s="39">
        <v>6</v>
      </c>
      <c r="B15" s="35" t="str">
        <f t="shared" si="1"/>
        <v>BULLOCK</v>
      </c>
      <c r="C15" s="35" t="str">
        <f t="shared" si="1"/>
        <v>DENALI BOROUGH</v>
      </c>
      <c r="D15" s="35" t="str">
        <f t="shared" si="1"/>
        <v>GREENLEE</v>
      </c>
      <c r="E15" s="35" t="str">
        <f t="shared" si="1"/>
        <v>BRADLEY</v>
      </c>
      <c r="F15" s="35" t="str">
        <f t="shared" si="1"/>
        <v>COLUSA</v>
      </c>
      <c r="G15" s="35" t="str">
        <f t="shared" si="1"/>
        <v>BENT</v>
      </c>
      <c r="H15" s="35" t="str">
        <f t="shared" si="1"/>
        <v>NEW LONDON</v>
      </c>
      <c r="I15" s="35" t="str">
        <f t="shared" si="1"/>
        <v/>
      </c>
      <c r="J15" s="35" t="str">
        <f t="shared" si="1"/>
        <v/>
      </c>
      <c r="K15" s="35" t="str">
        <f t="shared" si="1"/>
        <v>BROWARD</v>
      </c>
      <c r="L15" s="35" t="str">
        <f t="shared" si="2"/>
        <v>BANKS</v>
      </c>
      <c r="M15" s="35" t="str">
        <f t="shared" si="2"/>
        <v/>
      </c>
      <c r="N15" s="35" t="str">
        <f t="shared" si="2"/>
        <v>BINGHAM</v>
      </c>
      <c r="O15" s="35" t="str">
        <f t="shared" si="2"/>
        <v>BUREAU</v>
      </c>
      <c r="P15" s="35" t="str">
        <f t="shared" si="2"/>
        <v>BOONE</v>
      </c>
      <c r="Q15" s="35" t="str">
        <f t="shared" si="2"/>
        <v>BENTON</v>
      </c>
      <c r="R15" s="35" t="str">
        <f t="shared" si="2"/>
        <v>BOURBON</v>
      </c>
      <c r="S15" s="35" t="str">
        <f t="shared" si="2"/>
        <v>BATH</v>
      </c>
      <c r="T15" s="35" t="str">
        <f t="shared" si="2"/>
        <v>BEAUREGARD PARISH</v>
      </c>
      <c r="U15" s="35" t="str">
        <f t="shared" si="2"/>
        <v>KENNEBEC</v>
      </c>
      <c r="V15" s="35" t="str">
        <f t="shared" si="3"/>
        <v>CARROLL</v>
      </c>
      <c r="W15" s="35" t="str">
        <f t="shared" si="3"/>
        <v>FRANKLIN</v>
      </c>
      <c r="X15" s="35" t="str">
        <f t="shared" si="3"/>
        <v>ARENAC</v>
      </c>
      <c r="Y15" s="35" t="str">
        <f t="shared" si="3"/>
        <v>BIG STONE</v>
      </c>
      <c r="Z15" s="35" t="str">
        <f t="shared" si="3"/>
        <v>BOLIVAR</v>
      </c>
      <c r="AA15" s="35" t="str">
        <f t="shared" si="3"/>
        <v>BARTON</v>
      </c>
      <c r="AB15" s="35" t="str">
        <f t="shared" si="3"/>
        <v>CARTER</v>
      </c>
      <c r="AC15" s="35" t="str">
        <f t="shared" si="3"/>
        <v>BOONE</v>
      </c>
      <c r="AD15" s="35" t="str">
        <f t="shared" si="3"/>
        <v>EUREKA</v>
      </c>
      <c r="AE15" s="35" t="str">
        <f t="shared" si="3"/>
        <v>HILLSBOROUGH</v>
      </c>
      <c r="AF15" s="35" t="str">
        <f t="shared" si="4"/>
        <v>CUMBERLAND</v>
      </c>
      <c r="AG15" s="35" t="str">
        <f t="shared" si="4"/>
        <v>CURRY</v>
      </c>
      <c r="AH15" s="35" t="str">
        <f t="shared" si="4"/>
        <v>CAYUGA</v>
      </c>
      <c r="AI15" s="35" t="str">
        <f t="shared" si="4"/>
        <v>AVERY</v>
      </c>
      <c r="AJ15" s="35" t="str">
        <f t="shared" si="4"/>
        <v>BOWMAN</v>
      </c>
      <c r="AK15" s="35" t="str">
        <f t="shared" si="4"/>
        <v>AUGLAIZE</v>
      </c>
      <c r="AL15" s="35" t="str">
        <f t="shared" si="4"/>
        <v>BLAINE</v>
      </c>
      <c r="AM15" s="35" t="str">
        <f t="shared" si="4"/>
        <v>COOS</v>
      </c>
      <c r="AN15" s="35" t="str">
        <f t="shared" si="4"/>
        <v>BERKS</v>
      </c>
      <c r="AO15" s="35" t="str">
        <f t="shared" si="4"/>
        <v/>
      </c>
      <c r="AP15" s="35" t="str">
        <f t="shared" si="5"/>
        <v>BARNWELL</v>
      </c>
      <c r="AQ15" s="35" t="str">
        <f t="shared" si="5"/>
        <v>BROWN</v>
      </c>
      <c r="AR15" s="35" t="str">
        <f t="shared" si="5"/>
        <v>BRADLEY</v>
      </c>
      <c r="AS15" s="35" t="str">
        <f t="shared" si="5"/>
        <v>ARMSTRONG</v>
      </c>
      <c r="AT15" s="35" t="str">
        <f t="shared" si="5"/>
        <v>DAVIS</v>
      </c>
      <c r="AU15" s="35" t="str">
        <f t="shared" si="5"/>
        <v>FRANKLIN</v>
      </c>
      <c r="AV15" s="35" t="str">
        <f t="shared" si="5"/>
        <v>APPOMATTOX</v>
      </c>
      <c r="AW15" s="35" t="str">
        <f t="shared" si="5"/>
        <v>CLARK</v>
      </c>
      <c r="AX15" s="35" t="str">
        <f t="shared" si="5"/>
        <v>CABELL</v>
      </c>
      <c r="AY15" s="35" t="str">
        <f t="shared" si="5"/>
        <v>BUFFALO</v>
      </c>
      <c r="AZ15" s="35" t="str">
        <f t="shared" si="5"/>
        <v>CROOK</v>
      </c>
    </row>
    <row r="16" spans="1:52" x14ac:dyDescent="0.2">
      <c r="A16" s="39">
        <v>7</v>
      </c>
      <c r="B16" s="35" t="str">
        <f t="shared" si="1"/>
        <v>BUTLER</v>
      </c>
      <c r="C16" s="35" t="str">
        <f t="shared" si="1"/>
        <v>DILLINGHAM CENSUS AREA</v>
      </c>
      <c r="D16" s="35" t="str">
        <f t="shared" si="1"/>
        <v>LA PAZ</v>
      </c>
      <c r="E16" s="35" t="str">
        <f t="shared" si="1"/>
        <v>CALHOUN</v>
      </c>
      <c r="F16" s="35" t="str">
        <f t="shared" si="1"/>
        <v>CONTRA COSTA</v>
      </c>
      <c r="G16" s="35" t="str">
        <f t="shared" si="1"/>
        <v>BOULDER</v>
      </c>
      <c r="H16" s="35" t="str">
        <f t="shared" si="1"/>
        <v>TOLLAND</v>
      </c>
      <c r="I16" s="35" t="str">
        <f t="shared" si="1"/>
        <v/>
      </c>
      <c r="J16" s="35" t="str">
        <f t="shared" si="1"/>
        <v/>
      </c>
      <c r="K16" s="35" t="str">
        <f t="shared" si="1"/>
        <v>CALHOUN</v>
      </c>
      <c r="L16" s="35" t="str">
        <f t="shared" si="2"/>
        <v>BARROW</v>
      </c>
      <c r="M16" s="35" t="str">
        <f t="shared" si="2"/>
        <v/>
      </c>
      <c r="N16" s="35" t="str">
        <f t="shared" si="2"/>
        <v>BLAINE</v>
      </c>
      <c r="O16" s="35" t="str">
        <f t="shared" si="2"/>
        <v>CALHOUN</v>
      </c>
      <c r="P16" s="35" t="str">
        <f t="shared" si="2"/>
        <v>BROWN</v>
      </c>
      <c r="Q16" s="35" t="str">
        <f t="shared" si="2"/>
        <v>BLACK HAWK</v>
      </c>
      <c r="R16" s="35" t="str">
        <f t="shared" si="2"/>
        <v>BROWN</v>
      </c>
      <c r="S16" s="35" t="str">
        <f t="shared" si="2"/>
        <v>BELL</v>
      </c>
      <c r="T16" s="35" t="str">
        <f t="shared" si="2"/>
        <v>BIENVILLE PARISH</v>
      </c>
      <c r="U16" s="35" t="str">
        <f t="shared" si="2"/>
        <v>KNOX</v>
      </c>
      <c r="V16" s="35" t="str">
        <f t="shared" si="3"/>
        <v>CECIL</v>
      </c>
      <c r="W16" s="35" t="str">
        <f t="shared" si="3"/>
        <v>HAMPDEN</v>
      </c>
      <c r="X16" s="35" t="str">
        <f t="shared" si="3"/>
        <v>BARAGA</v>
      </c>
      <c r="Y16" s="35" t="str">
        <f t="shared" si="3"/>
        <v>BLUE EARTH</v>
      </c>
      <c r="Z16" s="35" t="str">
        <f t="shared" si="3"/>
        <v>CALHOUN</v>
      </c>
      <c r="AA16" s="35" t="str">
        <f t="shared" si="3"/>
        <v>BATES</v>
      </c>
      <c r="AB16" s="35" t="str">
        <f t="shared" si="3"/>
        <v>CASCADE</v>
      </c>
      <c r="AC16" s="35" t="str">
        <f t="shared" si="3"/>
        <v>BOX BUTTE</v>
      </c>
      <c r="AD16" s="35" t="str">
        <f t="shared" si="3"/>
        <v>HUMBOLDT</v>
      </c>
      <c r="AE16" s="35" t="str">
        <f t="shared" si="3"/>
        <v>MERRIMACK</v>
      </c>
      <c r="AF16" s="35" t="str">
        <f t="shared" si="4"/>
        <v>ESSEX</v>
      </c>
      <c r="AG16" s="35" t="str">
        <f t="shared" si="4"/>
        <v>DE BACA</v>
      </c>
      <c r="AH16" s="35" t="str">
        <f t="shared" si="4"/>
        <v>CHAUTAUQUA</v>
      </c>
      <c r="AI16" s="35" t="str">
        <f t="shared" si="4"/>
        <v>BEAUFORT</v>
      </c>
      <c r="AJ16" s="35" t="str">
        <f t="shared" si="4"/>
        <v>BURKE</v>
      </c>
      <c r="AK16" s="35" t="str">
        <f t="shared" si="4"/>
        <v>BELMONT</v>
      </c>
      <c r="AL16" s="35" t="str">
        <f t="shared" si="4"/>
        <v>BRYAN</v>
      </c>
      <c r="AM16" s="35" t="str">
        <f t="shared" si="4"/>
        <v>CROOK</v>
      </c>
      <c r="AN16" s="35" t="str">
        <f t="shared" si="4"/>
        <v>BLAIR</v>
      </c>
      <c r="AO16" s="35" t="str">
        <f t="shared" si="4"/>
        <v/>
      </c>
      <c r="AP16" s="35" t="str">
        <f t="shared" si="5"/>
        <v>BEAUFORT</v>
      </c>
      <c r="AQ16" s="35" t="str">
        <f t="shared" si="5"/>
        <v>BRULE</v>
      </c>
      <c r="AR16" s="35" t="str">
        <f t="shared" si="5"/>
        <v>CAMPBELL</v>
      </c>
      <c r="AS16" s="35" t="str">
        <f t="shared" si="5"/>
        <v>ATASCOSA</v>
      </c>
      <c r="AT16" s="35" t="str">
        <f t="shared" si="5"/>
        <v>DUCHESNE</v>
      </c>
      <c r="AU16" s="35" t="str">
        <f t="shared" si="5"/>
        <v>GRAND ISLE</v>
      </c>
      <c r="AV16" s="35" t="str">
        <f t="shared" si="5"/>
        <v>ARLINGTON</v>
      </c>
      <c r="AW16" s="35" t="str">
        <f t="shared" si="5"/>
        <v>COLUMBIA</v>
      </c>
      <c r="AX16" s="35" t="str">
        <f t="shared" si="5"/>
        <v>CALHOUN</v>
      </c>
      <c r="AY16" s="35" t="str">
        <f t="shared" si="5"/>
        <v>BURNETT</v>
      </c>
      <c r="AZ16" s="35" t="str">
        <f t="shared" si="5"/>
        <v>FREMONT</v>
      </c>
    </row>
    <row r="17" spans="1:52" x14ac:dyDescent="0.2">
      <c r="A17" s="39">
        <v>8</v>
      </c>
      <c r="B17" s="35" t="str">
        <f t="shared" si="1"/>
        <v>CALHOUN</v>
      </c>
      <c r="C17" s="35" t="str">
        <f t="shared" si="1"/>
        <v>FAIRBANKS NORTH STAR BOROUGH</v>
      </c>
      <c r="D17" s="35" t="str">
        <f t="shared" si="1"/>
        <v>MARICOPA</v>
      </c>
      <c r="E17" s="35" t="str">
        <f t="shared" si="1"/>
        <v>CARROLL</v>
      </c>
      <c r="F17" s="35" t="str">
        <f t="shared" si="1"/>
        <v>DEL NORTE</v>
      </c>
      <c r="G17" s="35" t="str">
        <f t="shared" si="1"/>
        <v>BROOMFIELD</v>
      </c>
      <c r="H17" s="35" t="str">
        <f t="shared" si="1"/>
        <v>WINDHAM</v>
      </c>
      <c r="I17" s="35" t="str">
        <f t="shared" si="1"/>
        <v/>
      </c>
      <c r="J17" s="35" t="str">
        <f t="shared" si="1"/>
        <v/>
      </c>
      <c r="K17" s="35" t="str">
        <f t="shared" si="1"/>
        <v>CHARLOTTE</v>
      </c>
      <c r="L17" s="35" t="str">
        <f t="shared" si="2"/>
        <v>BARTOW</v>
      </c>
      <c r="M17" s="35" t="str">
        <f t="shared" si="2"/>
        <v/>
      </c>
      <c r="N17" s="35" t="str">
        <f t="shared" si="2"/>
        <v>BOISE</v>
      </c>
      <c r="O17" s="35" t="str">
        <f t="shared" si="2"/>
        <v>CARROLL</v>
      </c>
      <c r="P17" s="35" t="str">
        <f t="shared" si="2"/>
        <v>CARROLL</v>
      </c>
      <c r="Q17" s="35" t="str">
        <f t="shared" si="2"/>
        <v>BOONE</v>
      </c>
      <c r="R17" s="35" t="str">
        <f t="shared" si="2"/>
        <v>BUTLER</v>
      </c>
      <c r="S17" s="35" t="str">
        <f t="shared" si="2"/>
        <v>BOONE</v>
      </c>
      <c r="T17" s="35" t="str">
        <f t="shared" si="2"/>
        <v>BOSSIER PARISH</v>
      </c>
      <c r="U17" s="35" t="str">
        <f t="shared" si="2"/>
        <v>LINCOLN</v>
      </c>
      <c r="V17" s="35" t="str">
        <f t="shared" si="3"/>
        <v>CHARLES</v>
      </c>
      <c r="W17" s="35" t="str">
        <f t="shared" si="3"/>
        <v>HAMPSHIRE</v>
      </c>
      <c r="X17" s="35" t="str">
        <f t="shared" si="3"/>
        <v>BARRY</v>
      </c>
      <c r="Y17" s="35" t="str">
        <f t="shared" si="3"/>
        <v>BROWN</v>
      </c>
      <c r="Z17" s="35" t="str">
        <f t="shared" si="3"/>
        <v>CARROLL</v>
      </c>
      <c r="AA17" s="35" t="str">
        <f t="shared" si="3"/>
        <v>BENTON</v>
      </c>
      <c r="AB17" s="35" t="str">
        <f t="shared" si="3"/>
        <v>CHOUTEAU</v>
      </c>
      <c r="AC17" s="35" t="str">
        <f t="shared" si="3"/>
        <v>BOYD</v>
      </c>
      <c r="AD17" s="35" t="str">
        <f t="shared" si="3"/>
        <v>LANDER</v>
      </c>
      <c r="AE17" s="35" t="str">
        <f t="shared" si="3"/>
        <v>ROCKINGHAM</v>
      </c>
      <c r="AF17" s="35" t="str">
        <f t="shared" si="4"/>
        <v>GLOUCESTER</v>
      </c>
      <c r="AG17" s="35" t="str">
        <f t="shared" si="4"/>
        <v>DONA ANA</v>
      </c>
      <c r="AH17" s="35" t="str">
        <f t="shared" si="4"/>
        <v>CHEMUNG</v>
      </c>
      <c r="AI17" s="35" t="str">
        <f t="shared" si="4"/>
        <v>BERTIE</v>
      </c>
      <c r="AJ17" s="35" t="str">
        <f t="shared" si="4"/>
        <v>BURLEIGH</v>
      </c>
      <c r="AK17" s="35" t="str">
        <f t="shared" si="4"/>
        <v>BROWN</v>
      </c>
      <c r="AL17" s="35" t="str">
        <f t="shared" si="4"/>
        <v>CADDO</v>
      </c>
      <c r="AM17" s="35" t="str">
        <f t="shared" si="4"/>
        <v>CURRY</v>
      </c>
      <c r="AN17" s="35" t="str">
        <f t="shared" si="4"/>
        <v>BRADFORD</v>
      </c>
      <c r="AO17" s="35" t="str">
        <f t="shared" si="4"/>
        <v/>
      </c>
      <c r="AP17" s="35" t="str">
        <f t="shared" si="5"/>
        <v>BERKELEY</v>
      </c>
      <c r="AQ17" s="35" t="str">
        <f t="shared" si="5"/>
        <v>BUFFALO</v>
      </c>
      <c r="AR17" s="35" t="str">
        <f t="shared" si="5"/>
        <v>CANNON</v>
      </c>
      <c r="AS17" s="35" t="str">
        <f t="shared" si="5"/>
        <v>AUSTIN</v>
      </c>
      <c r="AT17" s="35" t="str">
        <f t="shared" si="5"/>
        <v>EMERY</v>
      </c>
      <c r="AU17" s="35" t="str">
        <f t="shared" si="5"/>
        <v>LAMOILLE</v>
      </c>
      <c r="AV17" s="35" t="str">
        <f t="shared" si="5"/>
        <v>AUGUSTA</v>
      </c>
      <c r="AW17" s="35" t="str">
        <f t="shared" si="5"/>
        <v>COWLITZ</v>
      </c>
      <c r="AX17" s="35" t="str">
        <f t="shared" si="5"/>
        <v>CLAY</v>
      </c>
      <c r="AY17" s="35" t="str">
        <f t="shared" si="5"/>
        <v>CALUMET</v>
      </c>
      <c r="AZ17" s="35" t="str">
        <f t="shared" si="5"/>
        <v>GOSHEN</v>
      </c>
    </row>
    <row r="18" spans="1:52" x14ac:dyDescent="0.2">
      <c r="A18" s="39">
        <v>9</v>
      </c>
      <c r="B18" s="35" t="str">
        <f t="shared" si="1"/>
        <v>CHAMBERS</v>
      </c>
      <c r="C18" s="35" t="str">
        <f t="shared" si="1"/>
        <v>HAINES BOROUGH</v>
      </c>
      <c r="D18" s="35" t="str">
        <f t="shared" si="1"/>
        <v>MOHAVE</v>
      </c>
      <c r="E18" s="35" t="str">
        <f t="shared" si="1"/>
        <v>CHICOT</v>
      </c>
      <c r="F18" s="35" t="str">
        <f t="shared" si="1"/>
        <v>EL DORADO</v>
      </c>
      <c r="G18" s="35" t="str">
        <f t="shared" si="1"/>
        <v>CHAFFEE</v>
      </c>
      <c r="H18" s="35" t="str">
        <f t="shared" si="1"/>
        <v/>
      </c>
      <c r="I18" s="35" t="str">
        <f t="shared" si="1"/>
        <v/>
      </c>
      <c r="J18" s="35" t="str">
        <f t="shared" si="1"/>
        <v/>
      </c>
      <c r="K18" s="35" t="str">
        <f t="shared" si="1"/>
        <v>CITRUS</v>
      </c>
      <c r="L18" s="35" t="str">
        <f t="shared" si="2"/>
        <v>BEN HILL</v>
      </c>
      <c r="M18" s="35" t="str">
        <f t="shared" si="2"/>
        <v/>
      </c>
      <c r="N18" s="35" t="str">
        <f t="shared" si="2"/>
        <v>BONNER</v>
      </c>
      <c r="O18" s="35" t="str">
        <f t="shared" si="2"/>
        <v>CASS</v>
      </c>
      <c r="P18" s="35" t="str">
        <f t="shared" si="2"/>
        <v>CASS</v>
      </c>
      <c r="Q18" s="35" t="str">
        <f t="shared" si="2"/>
        <v>BREMER</v>
      </c>
      <c r="R18" s="35" t="str">
        <f t="shared" si="2"/>
        <v>CHASE</v>
      </c>
      <c r="S18" s="35" t="str">
        <f t="shared" si="2"/>
        <v>BOURBON</v>
      </c>
      <c r="T18" s="35" t="str">
        <f t="shared" si="2"/>
        <v>CADDO PARISH</v>
      </c>
      <c r="U18" s="35" t="str">
        <f t="shared" si="2"/>
        <v>OXFORD</v>
      </c>
      <c r="V18" s="35" t="str">
        <f t="shared" si="3"/>
        <v>DORCHESTER</v>
      </c>
      <c r="W18" s="35" t="str">
        <f t="shared" si="3"/>
        <v>MIDDLESEX</v>
      </c>
      <c r="X18" s="35" t="str">
        <f t="shared" si="3"/>
        <v>BAY</v>
      </c>
      <c r="Y18" s="35" t="str">
        <f t="shared" si="3"/>
        <v>CARLTON</v>
      </c>
      <c r="Z18" s="35" t="str">
        <f t="shared" si="3"/>
        <v>CHICKASAW</v>
      </c>
      <c r="AA18" s="35" t="str">
        <f t="shared" si="3"/>
        <v>BOLLINGER</v>
      </c>
      <c r="AB18" s="35" t="str">
        <f t="shared" si="3"/>
        <v>CUSTER</v>
      </c>
      <c r="AC18" s="35" t="str">
        <f t="shared" si="3"/>
        <v>BROWN</v>
      </c>
      <c r="AD18" s="35" t="str">
        <f t="shared" si="3"/>
        <v>LINCOLN</v>
      </c>
      <c r="AE18" s="35" t="str">
        <f t="shared" si="3"/>
        <v>STRAFFORD</v>
      </c>
      <c r="AF18" s="35" t="str">
        <f t="shared" si="4"/>
        <v>HUDSON</v>
      </c>
      <c r="AG18" s="35" t="str">
        <f t="shared" si="4"/>
        <v>EDDY</v>
      </c>
      <c r="AH18" s="35" t="str">
        <f t="shared" si="4"/>
        <v>CHENANGO</v>
      </c>
      <c r="AI18" s="35" t="str">
        <f t="shared" si="4"/>
        <v>BLADEN</v>
      </c>
      <c r="AJ18" s="35" t="str">
        <f t="shared" si="4"/>
        <v>CASS</v>
      </c>
      <c r="AK18" s="35" t="str">
        <f t="shared" si="4"/>
        <v>BUTLER</v>
      </c>
      <c r="AL18" s="35" t="str">
        <f t="shared" si="4"/>
        <v>CANADIAN</v>
      </c>
      <c r="AM18" s="35" t="str">
        <f t="shared" si="4"/>
        <v>DESCHUTES</v>
      </c>
      <c r="AN18" s="35" t="str">
        <f t="shared" si="4"/>
        <v>BUCKS</v>
      </c>
      <c r="AO18" s="35" t="str">
        <f t="shared" si="4"/>
        <v/>
      </c>
      <c r="AP18" s="35" t="str">
        <f t="shared" si="5"/>
        <v>CALHOUN</v>
      </c>
      <c r="AQ18" s="35" t="str">
        <f t="shared" si="5"/>
        <v>BUTTE</v>
      </c>
      <c r="AR18" s="35" t="str">
        <f t="shared" si="5"/>
        <v>CARROLL</v>
      </c>
      <c r="AS18" s="35" t="str">
        <f t="shared" si="5"/>
        <v>BAILEY</v>
      </c>
      <c r="AT18" s="35" t="str">
        <f t="shared" si="5"/>
        <v>GARFIELD</v>
      </c>
      <c r="AU18" s="35" t="str">
        <f t="shared" si="5"/>
        <v>ORANGE</v>
      </c>
      <c r="AV18" s="35" t="str">
        <f t="shared" si="5"/>
        <v>BATH</v>
      </c>
      <c r="AW18" s="35" t="str">
        <f t="shared" si="5"/>
        <v>DOUGLAS</v>
      </c>
      <c r="AX18" s="35" t="str">
        <f t="shared" si="5"/>
        <v>DODDRIDGE</v>
      </c>
      <c r="AY18" s="35" t="str">
        <f t="shared" si="5"/>
        <v>CHIPPEWA</v>
      </c>
      <c r="AZ18" s="35" t="str">
        <f t="shared" si="5"/>
        <v>HOT SPRINGS</v>
      </c>
    </row>
    <row r="19" spans="1:52" x14ac:dyDescent="0.2">
      <c r="A19" s="39">
        <v>10</v>
      </c>
      <c r="B19" s="35" t="str">
        <f t="shared" si="1"/>
        <v>CHEROKEE</v>
      </c>
      <c r="C19" s="35" t="str">
        <f t="shared" si="1"/>
        <v>HOONAH-ANGOON CENSUS AREA</v>
      </c>
      <c r="D19" s="35" t="str">
        <f t="shared" si="1"/>
        <v>NAVAJO</v>
      </c>
      <c r="E19" s="35" t="str">
        <f t="shared" si="1"/>
        <v>CLARK</v>
      </c>
      <c r="F19" s="35" t="str">
        <f t="shared" si="1"/>
        <v>FRESNO</v>
      </c>
      <c r="G19" s="35" t="str">
        <f t="shared" si="1"/>
        <v>CHEYENNE</v>
      </c>
      <c r="H19" s="35" t="str">
        <f t="shared" si="1"/>
        <v/>
      </c>
      <c r="I19" s="35" t="str">
        <f t="shared" si="1"/>
        <v/>
      </c>
      <c r="J19" s="35" t="str">
        <f t="shared" si="1"/>
        <v/>
      </c>
      <c r="K19" s="35" t="str">
        <f t="shared" si="1"/>
        <v>CLAY</v>
      </c>
      <c r="L19" s="35" t="str">
        <f t="shared" si="2"/>
        <v>BERRIEN</v>
      </c>
      <c r="M19" s="35" t="str">
        <f t="shared" si="2"/>
        <v/>
      </c>
      <c r="N19" s="35" t="str">
        <f t="shared" si="2"/>
        <v>BONNEVILLE</v>
      </c>
      <c r="O19" s="35" t="str">
        <f t="shared" si="2"/>
        <v>CHAMPAIGN</v>
      </c>
      <c r="P19" s="35" t="str">
        <f t="shared" si="2"/>
        <v>CLARK</v>
      </c>
      <c r="Q19" s="35" t="str">
        <f t="shared" si="2"/>
        <v>BUCHANAN</v>
      </c>
      <c r="R19" s="35" t="str">
        <f t="shared" si="2"/>
        <v>CHAUTAUQUA</v>
      </c>
      <c r="S19" s="35" t="str">
        <f t="shared" si="2"/>
        <v>BOYD</v>
      </c>
      <c r="T19" s="35" t="str">
        <f t="shared" si="2"/>
        <v>CALCASIEU PARISH</v>
      </c>
      <c r="U19" s="35" t="str">
        <f t="shared" si="2"/>
        <v>PENOBSCOT</v>
      </c>
      <c r="V19" s="35" t="str">
        <f t="shared" si="3"/>
        <v>FREDERICK</v>
      </c>
      <c r="W19" s="35" t="str">
        <f t="shared" si="3"/>
        <v>NANTUCKET</v>
      </c>
      <c r="X19" s="35" t="str">
        <f t="shared" si="3"/>
        <v>BENZIE</v>
      </c>
      <c r="Y19" s="35" t="str">
        <f t="shared" si="3"/>
        <v>CARVER</v>
      </c>
      <c r="Z19" s="35" t="str">
        <f t="shared" si="3"/>
        <v>CHOCTAW</v>
      </c>
      <c r="AA19" s="35" t="str">
        <f t="shared" si="3"/>
        <v>BOONE</v>
      </c>
      <c r="AB19" s="35" t="str">
        <f t="shared" si="3"/>
        <v>DANIELS</v>
      </c>
      <c r="AC19" s="35" t="str">
        <f t="shared" si="3"/>
        <v>BUFFALO</v>
      </c>
      <c r="AD19" s="35" t="str">
        <f t="shared" si="3"/>
        <v>LYON</v>
      </c>
      <c r="AE19" s="35" t="str">
        <f t="shared" si="3"/>
        <v>SULLIVAN</v>
      </c>
      <c r="AF19" s="35" t="str">
        <f t="shared" si="4"/>
        <v>HUNTERDON</v>
      </c>
      <c r="AG19" s="35" t="str">
        <f t="shared" si="4"/>
        <v>GRANT</v>
      </c>
      <c r="AH19" s="35" t="str">
        <f t="shared" si="4"/>
        <v>CLINTON</v>
      </c>
      <c r="AI19" s="35" t="str">
        <f t="shared" si="4"/>
        <v>BRUNSWICK</v>
      </c>
      <c r="AJ19" s="35" t="str">
        <f t="shared" si="4"/>
        <v>CAVALIER</v>
      </c>
      <c r="AK19" s="35" t="str">
        <f t="shared" si="4"/>
        <v>CARROLL</v>
      </c>
      <c r="AL19" s="35" t="str">
        <f t="shared" si="4"/>
        <v>CARTER</v>
      </c>
      <c r="AM19" s="35" t="str">
        <f t="shared" si="4"/>
        <v>DOUGLAS</v>
      </c>
      <c r="AN19" s="35" t="str">
        <f t="shared" si="4"/>
        <v>BUTLER</v>
      </c>
      <c r="AO19" s="35" t="str">
        <f t="shared" si="4"/>
        <v/>
      </c>
      <c r="AP19" s="35" t="str">
        <f t="shared" si="5"/>
        <v>CHARLESTON</v>
      </c>
      <c r="AQ19" s="35" t="str">
        <f t="shared" si="5"/>
        <v>CAMPBELL</v>
      </c>
      <c r="AR19" s="35" t="str">
        <f t="shared" si="5"/>
        <v>CARTER</v>
      </c>
      <c r="AS19" s="35" t="str">
        <f t="shared" si="5"/>
        <v>BANDERA</v>
      </c>
      <c r="AT19" s="35" t="str">
        <f t="shared" si="5"/>
        <v>GRAND</v>
      </c>
      <c r="AU19" s="35" t="str">
        <f t="shared" si="5"/>
        <v>ORLEANS</v>
      </c>
      <c r="AV19" s="35" t="str">
        <f t="shared" si="5"/>
        <v>BEDFORD</v>
      </c>
      <c r="AW19" s="35" t="str">
        <f t="shared" si="5"/>
        <v>FERRY</v>
      </c>
      <c r="AX19" s="35" t="str">
        <f t="shared" si="5"/>
        <v>FAYETTE</v>
      </c>
      <c r="AY19" s="35" t="str">
        <f t="shared" si="5"/>
        <v>CLARK</v>
      </c>
      <c r="AZ19" s="35" t="str">
        <f t="shared" si="5"/>
        <v>JOHNSON</v>
      </c>
    </row>
    <row r="20" spans="1:52" x14ac:dyDescent="0.2">
      <c r="A20" s="39">
        <v>11</v>
      </c>
      <c r="B20" s="35" t="str">
        <f t="shared" ref="B20:K29" si="6">IFERROR(VLOOKUP($B$3&amp;"_"&amp;B$8&amp;$A20,LookUpTable_CountyName_AllYears,3,FALSE),"")</f>
        <v>CHILTON</v>
      </c>
      <c r="C20" s="35" t="str">
        <f t="shared" si="6"/>
        <v>JUNEAU CITY AND BOROUGH</v>
      </c>
      <c r="D20" s="35" t="str">
        <f t="shared" si="6"/>
        <v>PIMA</v>
      </c>
      <c r="E20" s="35" t="str">
        <f t="shared" si="6"/>
        <v>CLAY</v>
      </c>
      <c r="F20" s="35" t="str">
        <f t="shared" si="6"/>
        <v>GLENN</v>
      </c>
      <c r="G20" s="35" t="str">
        <f t="shared" si="6"/>
        <v>CLEAR CREEK</v>
      </c>
      <c r="H20" s="35" t="str">
        <f t="shared" si="6"/>
        <v/>
      </c>
      <c r="I20" s="35" t="str">
        <f t="shared" si="6"/>
        <v/>
      </c>
      <c r="J20" s="35" t="str">
        <f t="shared" si="6"/>
        <v/>
      </c>
      <c r="K20" s="35" t="str">
        <f t="shared" si="6"/>
        <v>COLLIER</v>
      </c>
      <c r="L20" s="35" t="str">
        <f t="shared" ref="L20:U29" si="7">IFERROR(VLOOKUP($B$3&amp;"_"&amp;L$8&amp;$A20,LookUpTable_CountyName_AllYears,3,FALSE),"")</f>
        <v>BIBB</v>
      </c>
      <c r="M20" s="35" t="str">
        <f t="shared" si="7"/>
        <v/>
      </c>
      <c r="N20" s="35" t="str">
        <f t="shared" si="7"/>
        <v>BOUNDARY</v>
      </c>
      <c r="O20" s="35" t="str">
        <f t="shared" si="7"/>
        <v>CHRISTIAN</v>
      </c>
      <c r="P20" s="35" t="str">
        <f t="shared" si="7"/>
        <v>CLAY</v>
      </c>
      <c r="Q20" s="35" t="str">
        <f t="shared" si="7"/>
        <v>BUENA VISTA</v>
      </c>
      <c r="R20" s="35" t="str">
        <f t="shared" si="7"/>
        <v>CHEROKEE</v>
      </c>
      <c r="S20" s="35" t="str">
        <f t="shared" si="7"/>
        <v>BOYLE</v>
      </c>
      <c r="T20" s="35" t="str">
        <f t="shared" si="7"/>
        <v>CALDWELL PARISH</v>
      </c>
      <c r="U20" s="35" t="str">
        <f t="shared" si="7"/>
        <v>PISCATAQUIS</v>
      </c>
      <c r="V20" s="35" t="str">
        <f t="shared" ref="V20:AE29" si="8">IFERROR(VLOOKUP($B$3&amp;"_"&amp;V$8&amp;$A20,LookUpTable_CountyName_AllYears,3,FALSE),"")</f>
        <v>GARRETT</v>
      </c>
      <c r="W20" s="35" t="str">
        <f t="shared" si="8"/>
        <v>NORFOLK</v>
      </c>
      <c r="X20" s="35" t="str">
        <f t="shared" si="8"/>
        <v>BERRIEN</v>
      </c>
      <c r="Y20" s="35" t="str">
        <f t="shared" si="8"/>
        <v>CASS</v>
      </c>
      <c r="Z20" s="35" t="str">
        <f t="shared" si="8"/>
        <v>CLAIBORNE</v>
      </c>
      <c r="AA20" s="35" t="str">
        <f t="shared" si="8"/>
        <v>BUCHANAN</v>
      </c>
      <c r="AB20" s="35" t="str">
        <f t="shared" si="8"/>
        <v>DAWSON</v>
      </c>
      <c r="AC20" s="35" t="str">
        <f t="shared" si="8"/>
        <v>BURT</v>
      </c>
      <c r="AD20" s="35" t="str">
        <f t="shared" si="8"/>
        <v>MINERAL</v>
      </c>
      <c r="AE20" s="35" t="str">
        <f t="shared" si="8"/>
        <v/>
      </c>
      <c r="AF20" s="35" t="str">
        <f t="shared" ref="AF20:AO29" si="9">IFERROR(VLOOKUP($B$3&amp;"_"&amp;AF$8&amp;$A20,LookUpTable_CountyName_AllYears,3,FALSE),"")</f>
        <v>MERCER</v>
      </c>
      <c r="AG20" s="35" t="str">
        <f t="shared" si="9"/>
        <v>GUADALUPE</v>
      </c>
      <c r="AH20" s="35" t="str">
        <f t="shared" si="9"/>
        <v>COLUMBIA</v>
      </c>
      <c r="AI20" s="35" t="str">
        <f t="shared" si="9"/>
        <v>BUNCOMBE</v>
      </c>
      <c r="AJ20" s="35" t="str">
        <f t="shared" si="9"/>
        <v>DICKEY</v>
      </c>
      <c r="AK20" s="35" t="str">
        <f t="shared" si="9"/>
        <v>CHAMPAIGN</v>
      </c>
      <c r="AL20" s="35" t="str">
        <f t="shared" si="9"/>
        <v>CHEROKEE</v>
      </c>
      <c r="AM20" s="35" t="str">
        <f t="shared" si="9"/>
        <v>GILLIAM</v>
      </c>
      <c r="AN20" s="35" t="str">
        <f t="shared" si="9"/>
        <v>CAMBRIA</v>
      </c>
      <c r="AO20" s="35" t="str">
        <f t="shared" si="9"/>
        <v/>
      </c>
      <c r="AP20" s="35" t="str">
        <f t="shared" ref="AP20:AZ29" si="10">IFERROR(VLOOKUP($B$3&amp;"_"&amp;AP$8&amp;$A20,LookUpTable_CountyName_AllYears,3,FALSE),"")</f>
        <v>CHEROKEE</v>
      </c>
      <c r="AQ20" s="35" t="str">
        <f t="shared" si="10"/>
        <v>CHARLES MIX</v>
      </c>
      <c r="AR20" s="35" t="str">
        <f t="shared" si="10"/>
        <v>CHEATHAM</v>
      </c>
      <c r="AS20" s="35" t="str">
        <f t="shared" si="10"/>
        <v>BASTROP</v>
      </c>
      <c r="AT20" s="35" t="str">
        <f t="shared" si="10"/>
        <v>IRON</v>
      </c>
      <c r="AU20" s="35" t="str">
        <f t="shared" si="10"/>
        <v>RUTLAND</v>
      </c>
      <c r="AV20" s="35" t="str">
        <f t="shared" si="10"/>
        <v>BLAND</v>
      </c>
      <c r="AW20" s="35" t="str">
        <f t="shared" si="10"/>
        <v>FRANKLIN</v>
      </c>
      <c r="AX20" s="35" t="str">
        <f t="shared" si="10"/>
        <v>GILMER</v>
      </c>
      <c r="AY20" s="35" t="str">
        <f t="shared" si="10"/>
        <v>COLUMBIA</v>
      </c>
      <c r="AZ20" s="35" t="str">
        <f t="shared" si="10"/>
        <v>LARAMIE</v>
      </c>
    </row>
    <row r="21" spans="1:52" x14ac:dyDescent="0.2">
      <c r="A21" s="39">
        <v>12</v>
      </c>
      <c r="B21" s="35" t="str">
        <f t="shared" si="6"/>
        <v>CHOCTAW</v>
      </c>
      <c r="C21" s="35" t="str">
        <f t="shared" si="6"/>
        <v>KENAI PENINSULA BOROUGH</v>
      </c>
      <c r="D21" s="35" t="str">
        <f t="shared" si="6"/>
        <v>PINAL</v>
      </c>
      <c r="E21" s="35" t="str">
        <f t="shared" si="6"/>
        <v>CLEBURNE</v>
      </c>
      <c r="F21" s="35" t="str">
        <f t="shared" si="6"/>
        <v>HUMBOLDT</v>
      </c>
      <c r="G21" s="35" t="str">
        <f t="shared" si="6"/>
        <v>CONEJOS</v>
      </c>
      <c r="H21" s="35" t="str">
        <f t="shared" si="6"/>
        <v/>
      </c>
      <c r="I21" s="35" t="str">
        <f t="shared" si="6"/>
        <v/>
      </c>
      <c r="J21" s="35" t="str">
        <f t="shared" si="6"/>
        <v/>
      </c>
      <c r="K21" s="35" t="str">
        <f t="shared" si="6"/>
        <v>COLUMBIA</v>
      </c>
      <c r="L21" s="35" t="str">
        <f t="shared" si="7"/>
        <v>BLECKLEY</v>
      </c>
      <c r="M21" s="35" t="str">
        <f t="shared" si="7"/>
        <v/>
      </c>
      <c r="N21" s="35" t="str">
        <f t="shared" si="7"/>
        <v>BUTTE</v>
      </c>
      <c r="O21" s="35" t="str">
        <f t="shared" si="7"/>
        <v>CLARK</v>
      </c>
      <c r="P21" s="35" t="str">
        <f t="shared" si="7"/>
        <v>CLINTON</v>
      </c>
      <c r="Q21" s="35" t="str">
        <f t="shared" si="7"/>
        <v>BUTLER</v>
      </c>
      <c r="R21" s="35" t="str">
        <f t="shared" si="7"/>
        <v>CHEYENNE</v>
      </c>
      <c r="S21" s="35" t="str">
        <f t="shared" si="7"/>
        <v>BRACKEN</v>
      </c>
      <c r="T21" s="35" t="str">
        <f t="shared" si="7"/>
        <v>CAMERON PARISH</v>
      </c>
      <c r="U21" s="35" t="str">
        <f t="shared" si="7"/>
        <v>SAGADAHOC</v>
      </c>
      <c r="V21" s="35" t="str">
        <f t="shared" si="8"/>
        <v>HARFORD</v>
      </c>
      <c r="W21" s="35" t="str">
        <f t="shared" si="8"/>
        <v>PLYMOUTH</v>
      </c>
      <c r="X21" s="35" t="str">
        <f t="shared" si="8"/>
        <v>BRANCH</v>
      </c>
      <c r="Y21" s="35" t="str">
        <f t="shared" si="8"/>
        <v>CHIPPEWA</v>
      </c>
      <c r="Z21" s="35" t="str">
        <f t="shared" si="8"/>
        <v>CLARKE</v>
      </c>
      <c r="AA21" s="35" t="str">
        <f t="shared" si="8"/>
        <v>BUTLER</v>
      </c>
      <c r="AB21" s="35" t="str">
        <f t="shared" si="8"/>
        <v>DEER LODGE</v>
      </c>
      <c r="AC21" s="35" t="str">
        <f t="shared" si="8"/>
        <v>BUTLER</v>
      </c>
      <c r="AD21" s="35" t="str">
        <f t="shared" si="8"/>
        <v>NYE</v>
      </c>
      <c r="AE21" s="35" t="str">
        <f t="shared" si="8"/>
        <v/>
      </c>
      <c r="AF21" s="35" t="str">
        <f t="shared" si="9"/>
        <v>MIDDLESEX</v>
      </c>
      <c r="AG21" s="35" t="str">
        <f t="shared" si="9"/>
        <v>HARDING</v>
      </c>
      <c r="AH21" s="35" t="str">
        <f t="shared" si="9"/>
        <v>CORTLAND</v>
      </c>
      <c r="AI21" s="35" t="str">
        <f t="shared" si="9"/>
        <v>BURKE</v>
      </c>
      <c r="AJ21" s="35" t="str">
        <f t="shared" si="9"/>
        <v>DIVIDE</v>
      </c>
      <c r="AK21" s="35" t="str">
        <f t="shared" si="9"/>
        <v>CLARK</v>
      </c>
      <c r="AL21" s="35" t="str">
        <f t="shared" si="9"/>
        <v>CHOCTAW</v>
      </c>
      <c r="AM21" s="35" t="str">
        <f t="shared" si="9"/>
        <v>GRANT</v>
      </c>
      <c r="AN21" s="35" t="str">
        <f t="shared" si="9"/>
        <v>CAMERON</v>
      </c>
      <c r="AO21" s="35" t="str">
        <f t="shared" si="9"/>
        <v/>
      </c>
      <c r="AP21" s="35" t="str">
        <f t="shared" si="10"/>
        <v>CHESTER</v>
      </c>
      <c r="AQ21" s="35" t="str">
        <f t="shared" si="10"/>
        <v>CLARK</v>
      </c>
      <c r="AR21" s="35" t="str">
        <f t="shared" si="10"/>
        <v>CHESTER</v>
      </c>
      <c r="AS21" s="35" t="str">
        <f t="shared" si="10"/>
        <v>BAYLOR</v>
      </c>
      <c r="AT21" s="35" t="str">
        <f t="shared" si="10"/>
        <v>JUAB</v>
      </c>
      <c r="AU21" s="35" t="str">
        <f t="shared" si="10"/>
        <v>WASHINGTON</v>
      </c>
      <c r="AV21" s="35" t="str">
        <f t="shared" si="10"/>
        <v>BOTETOURT</v>
      </c>
      <c r="AW21" s="35" t="str">
        <f t="shared" si="10"/>
        <v>GARFIELD</v>
      </c>
      <c r="AX21" s="35" t="str">
        <f t="shared" si="10"/>
        <v>GRANT</v>
      </c>
      <c r="AY21" s="35" t="str">
        <f t="shared" si="10"/>
        <v>CRAWFORD</v>
      </c>
      <c r="AZ21" s="35" t="str">
        <f t="shared" si="10"/>
        <v>LINCOLN</v>
      </c>
    </row>
    <row r="22" spans="1:52" x14ac:dyDescent="0.2">
      <c r="A22" s="39">
        <v>13</v>
      </c>
      <c r="B22" s="35" t="str">
        <f t="shared" si="6"/>
        <v>CLARKE</v>
      </c>
      <c r="C22" s="35" t="str">
        <f t="shared" si="6"/>
        <v>KETCHIKAN GATEWAY BOROUGH</v>
      </c>
      <c r="D22" s="35" t="str">
        <f t="shared" si="6"/>
        <v>SANTA CRUZ</v>
      </c>
      <c r="E22" s="35" t="str">
        <f t="shared" si="6"/>
        <v>CLEVELAND</v>
      </c>
      <c r="F22" s="35" t="str">
        <f t="shared" si="6"/>
        <v>IMPERIAL</v>
      </c>
      <c r="G22" s="35" t="str">
        <f t="shared" si="6"/>
        <v>COSTILLA</v>
      </c>
      <c r="H22" s="35" t="str">
        <f t="shared" si="6"/>
        <v/>
      </c>
      <c r="I22" s="35" t="str">
        <f t="shared" si="6"/>
        <v/>
      </c>
      <c r="J22" s="35" t="str">
        <f t="shared" si="6"/>
        <v/>
      </c>
      <c r="K22" s="35" t="str">
        <f t="shared" si="6"/>
        <v>DESOTO</v>
      </c>
      <c r="L22" s="35" t="str">
        <f t="shared" si="7"/>
        <v>BRANTLEY</v>
      </c>
      <c r="M22" s="35" t="str">
        <f t="shared" si="7"/>
        <v/>
      </c>
      <c r="N22" s="35" t="str">
        <f t="shared" si="7"/>
        <v>CAMAS</v>
      </c>
      <c r="O22" s="35" t="str">
        <f t="shared" si="7"/>
        <v>CLAY</v>
      </c>
      <c r="P22" s="35" t="str">
        <f t="shared" si="7"/>
        <v>CRAWFORD</v>
      </c>
      <c r="Q22" s="35" t="str">
        <f t="shared" si="7"/>
        <v>CALHOUN</v>
      </c>
      <c r="R22" s="35" t="str">
        <f t="shared" si="7"/>
        <v>CLARK</v>
      </c>
      <c r="S22" s="35" t="str">
        <f t="shared" si="7"/>
        <v>BREATHITT</v>
      </c>
      <c r="T22" s="35" t="str">
        <f t="shared" si="7"/>
        <v>CATAHOULA PARISH</v>
      </c>
      <c r="U22" s="35" t="str">
        <f t="shared" si="7"/>
        <v>SOMERSET</v>
      </c>
      <c r="V22" s="35" t="str">
        <f t="shared" si="8"/>
        <v>HOWARD</v>
      </c>
      <c r="W22" s="35" t="str">
        <f t="shared" si="8"/>
        <v>SUFFOLK</v>
      </c>
      <c r="X22" s="35" t="str">
        <f t="shared" si="8"/>
        <v>CALHOUN</v>
      </c>
      <c r="Y22" s="35" t="str">
        <f t="shared" si="8"/>
        <v>CHISAGO</v>
      </c>
      <c r="Z22" s="35" t="str">
        <f t="shared" si="8"/>
        <v>CLAY</v>
      </c>
      <c r="AA22" s="35" t="str">
        <f t="shared" si="8"/>
        <v>CALDWELL</v>
      </c>
      <c r="AB22" s="35" t="str">
        <f t="shared" si="8"/>
        <v>FALLON</v>
      </c>
      <c r="AC22" s="35" t="str">
        <f t="shared" si="8"/>
        <v>CASS</v>
      </c>
      <c r="AD22" s="35" t="str">
        <f t="shared" si="8"/>
        <v>PERSHING</v>
      </c>
      <c r="AE22" s="35" t="str">
        <f t="shared" si="8"/>
        <v/>
      </c>
      <c r="AF22" s="35" t="str">
        <f t="shared" si="9"/>
        <v>MONMOUTH</v>
      </c>
      <c r="AG22" s="35" t="str">
        <f t="shared" si="9"/>
        <v>HIDALGO</v>
      </c>
      <c r="AH22" s="35" t="str">
        <f t="shared" si="9"/>
        <v>DELAWARE</v>
      </c>
      <c r="AI22" s="35" t="str">
        <f t="shared" si="9"/>
        <v>CABARRUS</v>
      </c>
      <c r="AJ22" s="35" t="str">
        <f t="shared" si="9"/>
        <v>DUNN</v>
      </c>
      <c r="AK22" s="35" t="str">
        <f t="shared" si="9"/>
        <v>CLERMONT</v>
      </c>
      <c r="AL22" s="35" t="str">
        <f t="shared" si="9"/>
        <v>CIMARRON</v>
      </c>
      <c r="AM22" s="35" t="str">
        <f t="shared" si="9"/>
        <v>HARNEY</v>
      </c>
      <c r="AN22" s="35" t="str">
        <f t="shared" si="9"/>
        <v>CARBON</v>
      </c>
      <c r="AO22" s="35" t="str">
        <f t="shared" si="9"/>
        <v/>
      </c>
      <c r="AP22" s="35" t="str">
        <f t="shared" si="10"/>
        <v>CHESTERFIELD</v>
      </c>
      <c r="AQ22" s="35" t="str">
        <f t="shared" si="10"/>
        <v>CLAY</v>
      </c>
      <c r="AR22" s="35" t="str">
        <f t="shared" si="10"/>
        <v>CLAIBORNE</v>
      </c>
      <c r="AS22" s="35" t="str">
        <f t="shared" si="10"/>
        <v>BEE</v>
      </c>
      <c r="AT22" s="35" t="str">
        <f t="shared" si="10"/>
        <v>KANE</v>
      </c>
      <c r="AU22" s="35" t="str">
        <f t="shared" si="10"/>
        <v>WINDHAM</v>
      </c>
      <c r="AV22" s="35" t="str">
        <f t="shared" si="10"/>
        <v>BRUNSWICK</v>
      </c>
      <c r="AW22" s="35" t="str">
        <f t="shared" si="10"/>
        <v>GRANT</v>
      </c>
      <c r="AX22" s="35" t="str">
        <f t="shared" si="10"/>
        <v>GREENBRIER</v>
      </c>
      <c r="AY22" s="35" t="str">
        <f t="shared" si="10"/>
        <v>DANE</v>
      </c>
      <c r="AZ22" s="35" t="str">
        <f t="shared" si="10"/>
        <v>NATRONA</v>
      </c>
    </row>
    <row r="23" spans="1:52" x14ac:dyDescent="0.2">
      <c r="A23" s="39">
        <v>14</v>
      </c>
      <c r="B23" s="35" t="str">
        <f t="shared" si="6"/>
        <v>CLAY</v>
      </c>
      <c r="C23" s="35" t="str">
        <f t="shared" si="6"/>
        <v>KODIAK ISLAND BOROUGH</v>
      </c>
      <c r="D23" s="35" t="str">
        <f t="shared" si="6"/>
        <v>YAVAPAI</v>
      </c>
      <c r="E23" s="35" t="str">
        <f t="shared" si="6"/>
        <v>COLUMBIA</v>
      </c>
      <c r="F23" s="35" t="str">
        <f t="shared" si="6"/>
        <v>INYO</v>
      </c>
      <c r="G23" s="35" t="str">
        <f t="shared" si="6"/>
        <v>CROWLEY</v>
      </c>
      <c r="H23" s="35" t="str">
        <f t="shared" si="6"/>
        <v/>
      </c>
      <c r="I23" s="35" t="str">
        <f t="shared" si="6"/>
        <v/>
      </c>
      <c r="J23" s="35" t="str">
        <f t="shared" si="6"/>
        <v/>
      </c>
      <c r="K23" s="35" t="str">
        <f t="shared" si="6"/>
        <v>DIXIE</v>
      </c>
      <c r="L23" s="35" t="str">
        <f t="shared" si="7"/>
        <v>BROOKS</v>
      </c>
      <c r="M23" s="35" t="str">
        <f t="shared" si="7"/>
        <v/>
      </c>
      <c r="N23" s="35" t="str">
        <f t="shared" si="7"/>
        <v>CANYON</v>
      </c>
      <c r="O23" s="35" t="str">
        <f t="shared" si="7"/>
        <v>CLINTON</v>
      </c>
      <c r="P23" s="35" t="str">
        <f t="shared" si="7"/>
        <v>DAVIESS</v>
      </c>
      <c r="Q23" s="35" t="str">
        <f t="shared" si="7"/>
        <v>CARROLL</v>
      </c>
      <c r="R23" s="35" t="str">
        <f t="shared" si="7"/>
        <v>CLAY</v>
      </c>
      <c r="S23" s="35" t="str">
        <f t="shared" si="7"/>
        <v>BRECKINRIDGE</v>
      </c>
      <c r="T23" s="35" t="str">
        <f t="shared" si="7"/>
        <v>CLAIBORNE PARISH</v>
      </c>
      <c r="U23" s="35" t="str">
        <f t="shared" si="7"/>
        <v>WALDO</v>
      </c>
      <c r="V23" s="35" t="str">
        <f t="shared" si="8"/>
        <v>KENT</v>
      </c>
      <c r="W23" s="35" t="str">
        <f t="shared" si="8"/>
        <v>WORCESTER</v>
      </c>
      <c r="X23" s="35" t="str">
        <f t="shared" si="8"/>
        <v>CASS</v>
      </c>
      <c r="Y23" s="35" t="str">
        <f t="shared" si="8"/>
        <v>CLAY</v>
      </c>
      <c r="Z23" s="35" t="str">
        <f t="shared" si="8"/>
        <v>COAHOMA</v>
      </c>
      <c r="AA23" s="35" t="str">
        <f t="shared" si="8"/>
        <v>CALLAWAY</v>
      </c>
      <c r="AB23" s="35" t="str">
        <f t="shared" si="8"/>
        <v>FERGUS</v>
      </c>
      <c r="AC23" s="35" t="str">
        <f t="shared" si="8"/>
        <v>CEDAR</v>
      </c>
      <c r="AD23" s="35" t="str">
        <f t="shared" si="8"/>
        <v>STOREY</v>
      </c>
      <c r="AE23" s="35" t="str">
        <f t="shared" si="8"/>
        <v/>
      </c>
      <c r="AF23" s="35" t="str">
        <f t="shared" si="9"/>
        <v>MORRIS</v>
      </c>
      <c r="AG23" s="35" t="str">
        <f t="shared" si="9"/>
        <v>LEA</v>
      </c>
      <c r="AH23" s="35" t="str">
        <f t="shared" si="9"/>
        <v>DUTCHESS</v>
      </c>
      <c r="AI23" s="35" t="str">
        <f t="shared" si="9"/>
        <v>CALDWELL</v>
      </c>
      <c r="AJ23" s="35" t="str">
        <f t="shared" si="9"/>
        <v>EDDY</v>
      </c>
      <c r="AK23" s="35" t="str">
        <f t="shared" si="9"/>
        <v>CLINTON</v>
      </c>
      <c r="AL23" s="35" t="str">
        <f t="shared" si="9"/>
        <v>CLEVELAND</v>
      </c>
      <c r="AM23" s="35" t="str">
        <f t="shared" si="9"/>
        <v>HOOD RIVER</v>
      </c>
      <c r="AN23" s="35" t="str">
        <f t="shared" si="9"/>
        <v>CENTRE</v>
      </c>
      <c r="AO23" s="35" t="str">
        <f t="shared" si="9"/>
        <v/>
      </c>
      <c r="AP23" s="35" t="str">
        <f t="shared" si="10"/>
        <v>CLARENDON</v>
      </c>
      <c r="AQ23" s="35" t="str">
        <f t="shared" si="10"/>
        <v>CODINGTON</v>
      </c>
      <c r="AR23" s="35" t="str">
        <f t="shared" si="10"/>
        <v>CLAY</v>
      </c>
      <c r="AS23" s="35" t="str">
        <f t="shared" si="10"/>
        <v>BELL</v>
      </c>
      <c r="AT23" s="35" t="str">
        <f t="shared" si="10"/>
        <v>MILLARD</v>
      </c>
      <c r="AU23" s="35" t="str">
        <f t="shared" si="10"/>
        <v>WINDSOR</v>
      </c>
      <c r="AV23" s="35" t="str">
        <f t="shared" si="10"/>
        <v>BUCHANAN</v>
      </c>
      <c r="AW23" s="35" t="str">
        <f t="shared" si="10"/>
        <v>GRAYS HARBOR</v>
      </c>
      <c r="AX23" s="35" t="str">
        <f t="shared" si="10"/>
        <v>HAMPSHIRE</v>
      </c>
      <c r="AY23" s="35" t="str">
        <f t="shared" si="10"/>
        <v>DODGE</v>
      </c>
      <c r="AZ23" s="35" t="str">
        <f t="shared" si="10"/>
        <v>NIOBRARA</v>
      </c>
    </row>
    <row r="24" spans="1:52" x14ac:dyDescent="0.2">
      <c r="A24" s="39">
        <v>15</v>
      </c>
      <c r="B24" s="35" t="str">
        <f t="shared" si="6"/>
        <v>CLEBURNE</v>
      </c>
      <c r="C24" s="35" t="str">
        <f t="shared" si="6"/>
        <v>KUSILVAK CENSUS AREA</v>
      </c>
      <c r="D24" s="35" t="str">
        <f t="shared" si="6"/>
        <v>YUMA</v>
      </c>
      <c r="E24" s="35" t="str">
        <f t="shared" si="6"/>
        <v>CONWAY</v>
      </c>
      <c r="F24" s="35" t="str">
        <f t="shared" si="6"/>
        <v>KERN</v>
      </c>
      <c r="G24" s="35" t="str">
        <f t="shared" si="6"/>
        <v>CUSTER</v>
      </c>
      <c r="H24" s="35" t="str">
        <f t="shared" si="6"/>
        <v/>
      </c>
      <c r="I24" s="35" t="str">
        <f t="shared" si="6"/>
        <v/>
      </c>
      <c r="J24" s="35" t="str">
        <f t="shared" si="6"/>
        <v/>
      </c>
      <c r="K24" s="35" t="str">
        <f t="shared" si="6"/>
        <v>DUVAL</v>
      </c>
      <c r="L24" s="35" t="str">
        <f t="shared" si="7"/>
        <v>BRYAN</v>
      </c>
      <c r="M24" s="35" t="str">
        <f t="shared" si="7"/>
        <v/>
      </c>
      <c r="N24" s="35" t="str">
        <f t="shared" si="7"/>
        <v>CARIBOU</v>
      </c>
      <c r="O24" s="35" t="str">
        <f t="shared" si="7"/>
        <v>COLES</v>
      </c>
      <c r="P24" s="35" t="str">
        <f t="shared" si="7"/>
        <v>DEARBORN</v>
      </c>
      <c r="Q24" s="35" t="str">
        <f t="shared" si="7"/>
        <v>CASS</v>
      </c>
      <c r="R24" s="35" t="str">
        <f t="shared" si="7"/>
        <v>CLOUD</v>
      </c>
      <c r="S24" s="35" t="str">
        <f t="shared" si="7"/>
        <v>BULLITT</v>
      </c>
      <c r="T24" s="35" t="str">
        <f t="shared" si="7"/>
        <v>CONCORDIA PARISH</v>
      </c>
      <c r="U24" s="35" t="str">
        <f t="shared" si="7"/>
        <v>WASHINGTON</v>
      </c>
      <c r="V24" s="35" t="str">
        <f t="shared" si="8"/>
        <v>MONTGOMERY</v>
      </c>
      <c r="W24" s="35" t="str">
        <f t="shared" si="8"/>
        <v/>
      </c>
      <c r="X24" s="35" t="str">
        <f t="shared" si="8"/>
        <v>CHARLEVOIX</v>
      </c>
      <c r="Y24" s="35" t="str">
        <f t="shared" si="8"/>
        <v>CLEARWATER</v>
      </c>
      <c r="Z24" s="35" t="str">
        <f t="shared" si="8"/>
        <v>COPIAH</v>
      </c>
      <c r="AA24" s="35" t="str">
        <f t="shared" si="8"/>
        <v>CAMDEN</v>
      </c>
      <c r="AB24" s="35" t="str">
        <f t="shared" si="8"/>
        <v>FLATHEAD</v>
      </c>
      <c r="AC24" s="35" t="str">
        <f t="shared" si="8"/>
        <v>CHASE</v>
      </c>
      <c r="AD24" s="35" t="str">
        <f t="shared" si="8"/>
        <v>WASHOE</v>
      </c>
      <c r="AE24" s="35" t="str">
        <f t="shared" si="8"/>
        <v/>
      </c>
      <c r="AF24" s="35" t="str">
        <f t="shared" si="9"/>
        <v>OCEAN</v>
      </c>
      <c r="AG24" s="35" t="str">
        <f t="shared" si="9"/>
        <v>LINCOLN</v>
      </c>
      <c r="AH24" s="35" t="str">
        <f t="shared" si="9"/>
        <v>ERIE</v>
      </c>
      <c r="AI24" s="35" t="str">
        <f t="shared" si="9"/>
        <v>CAMDEN</v>
      </c>
      <c r="AJ24" s="35" t="str">
        <f t="shared" si="9"/>
        <v>EMMONS</v>
      </c>
      <c r="AK24" s="35" t="str">
        <f t="shared" si="9"/>
        <v>COLUMBIANA</v>
      </c>
      <c r="AL24" s="35" t="str">
        <f t="shared" si="9"/>
        <v>COAL</v>
      </c>
      <c r="AM24" s="35" t="str">
        <f t="shared" si="9"/>
        <v>JACKSON</v>
      </c>
      <c r="AN24" s="35" t="str">
        <f t="shared" si="9"/>
        <v>CHESTER</v>
      </c>
      <c r="AO24" s="35" t="str">
        <f t="shared" si="9"/>
        <v/>
      </c>
      <c r="AP24" s="35" t="str">
        <f t="shared" si="10"/>
        <v>COLLETON</v>
      </c>
      <c r="AQ24" s="35" t="str">
        <f t="shared" si="10"/>
        <v>CORSON</v>
      </c>
      <c r="AR24" s="35" t="str">
        <f t="shared" si="10"/>
        <v>COCKE</v>
      </c>
      <c r="AS24" s="35" t="str">
        <f t="shared" si="10"/>
        <v>BEXAR</v>
      </c>
      <c r="AT24" s="35" t="str">
        <f t="shared" si="10"/>
        <v>MORGAN</v>
      </c>
      <c r="AU24" s="35" t="str">
        <f t="shared" si="10"/>
        <v/>
      </c>
      <c r="AV24" s="35" t="str">
        <f t="shared" si="10"/>
        <v>BUCKINGHAM</v>
      </c>
      <c r="AW24" s="35" t="str">
        <f t="shared" si="10"/>
        <v>ISLAND</v>
      </c>
      <c r="AX24" s="35" t="str">
        <f t="shared" si="10"/>
        <v>HANCOCK</v>
      </c>
      <c r="AY24" s="35" t="str">
        <f t="shared" si="10"/>
        <v>DOOR</v>
      </c>
      <c r="AZ24" s="35" t="str">
        <f t="shared" si="10"/>
        <v>PARK</v>
      </c>
    </row>
    <row r="25" spans="1:52" x14ac:dyDescent="0.2">
      <c r="A25" s="39">
        <v>16</v>
      </c>
      <c r="B25" s="35" t="str">
        <f t="shared" si="6"/>
        <v>COFFEE</v>
      </c>
      <c r="C25" s="35" t="str">
        <f t="shared" si="6"/>
        <v>LAKE AND PENINSULA BOROUGH</v>
      </c>
      <c r="D25" s="35" t="str">
        <f t="shared" si="6"/>
        <v/>
      </c>
      <c r="E25" s="35" t="str">
        <f t="shared" si="6"/>
        <v>CRAIGHEAD</v>
      </c>
      <c r="F25" s="35" t="str">
        <f t="shared" si="6"/>
        <v>KINGS</v>
      </c>
      <c r="G25" s="35" t="str">
        <f t="shared" si="6"/>
        <v>DELTA</v>
      </c>
      <c r="H25" s="35" t="str">
        <f t="shared" si="6"/>
        <v/>
      </c>
      <c r="I25" s="35" t="str">
        <f t="shared" si="6"/>
        <v/>
      </c>
      <c r="J25" s="35" t="str">
        <f t="shared" si="6"/>
        <v/>
      </c>
      <c r="K25" s="35" t="str">
        <f t="shared" si="6"/>
        <v>ESCAMBIA</v>
      </c>
      <c r="L25" s="35" t="str">
        <f t="shared" si="7"/>
        <v>BULLOCH</v>
      </c>
      <c r="M25" s="35" t="str">
        <f t="shared" si="7"/>
        <v/>
      </c>
      <c r="N25" s="35" t="str">
        <f t="shared" si="7"/>
        <v>CASSIA</v>
      </c>
      <c r="O25" s="35" t="str">
        <f t="shared" si="7"/>
        <v>COOK</v>
      </c>
      <c r="P25" s="35" t="str">
        <f t="shared" si="7"/>
        <v>DECATUR</v>
      </c>
      <c r="Q25" s="35" t="str">
        <f t="shared" si="7"/>
        <v>CEDAR</v>
      </c>
      <c r="R25" s="35" t="str">
        <f t="shared" si="7"/>
        <v>COFFEY</v>
      </c>
      <c r="S25" s="35" t="str">
        <f t="shared" si="7"/>
        <v>BUTLER</v>
      </c>
      <c r="T25" s="35" t="str">
        <f t="shared" si="7"/>
        <v>DE SOTO PARISH</v>
      </c>
      <c r="U25" s="35" t="str">
        <f t="shared" si="7"/>
        <v>YORK</v>
      </c>
      <c r="V25" s="35" t="str">
        <f t="shared" si="8"/>
        <v>PRINCE GEORGE'S</v>
      </c>
      <c r="W25" s="35" t="str">
        <f t="shared" si="8"/>
        <v/>
      </c>
      <c r="X25" s="35" t="str">
        <f t="shared" si="8"/>
        <v>CHEBOYGAN</v>
      </c>
      <c r="Y25" s="35" t="str">
        <f t="shared" si="8"/>
        <v>COOK</v>
      </c>
      <c r="Z25" s="35" t="str">
        <f t="shared" si="8"/>
        <v>COVINGTON</v>
      </c>
      <c r="AA25" s="35" t="str">
        <f t="shared" si="8"/>
        <v>CAPE GIRARDEAU</v>
      </c>
      <c r="AB25" s="35" t="str">
        <f t="shared" si="8"/>
        <v>GALLATIN</v>
      </c>
      <c r="AC25" s="35" t="str">
        <f t="shared" si="8"/>
        <v>CHERRY</v>
      </c>
      <c r="AD25" s="35" t="str">
        <f t="shared" si="8"/>
        <v>WHITE PINE</v>
      </c>
      <c r="AE25" s="35" t="str">
        <f t="shared" si="8"/>
        <v/>
      </c>
      <c r="AF25" s="35" t="str">
        <f t="shared" si="9"/>
        <v>PASSAIC</v>
      </c>
      <c r="AG25" s="35" t="str">
        <f t="shared" si="9"/>
        <v>LOS ALAMOS</v>
      </c>
      <c r="AH25" s="35" t="str">
        <f t="shared" si="9"/>
        <v>ESSEX</v>
      </c>
      <c r="AI25" s="35" t="str">
        <f t="shared" si="9"/>
        <v>CARTERET</v>
      </c>
      <c r="AJ25" s="35" t="str">
        <f t="shared" si="9"/>
        <v>FOSTER</v>
      </c>
      <c r="AK25" s="35" t="str">
        <f t="shared" si="9"/>
        <v>COSHOCTON</v>
      </c>
      <c r="AL25" s="35" t="str">
        <f t="shared" si="9"/>
        <v>COMANCHE</v>
      </c>
      <c r="AM25" s="35" t="str">
        <f t="shared" si="9"/>
        <v>JEFFERSON</v>
      </c>
      <c r="AN25" s="35" t="str">
        <f t="shared" si="9"/>
        <v>CLARION</v>
      </c>
      <c r="AO25" s="35" t="str">
        <f t="shared" si="9"/>
        <v/>
      </c>
      <c r="AP25" s="35" t="str">
        <f t="shared" si="10"/>
        <v>DARLINGTON</v>
      </c>
      <c r="AQ25" s="35" t="str">
        <f t="shared" si="10"/>
        <v>CUSTER</v>
      </c>
      <c r="AR25" s="35" t="str">
        <f t="shared" si="10"/>
        <v>COFFEE</v>
      </c>
      <c r="AS25" s="35" t="str">
        <f t="shared" si="10"/>
        <v>BLANCO</v>
      </c>
      <c r="AT25" s="35" t="str">
        <f t="shared" si="10"/>
        <v>PIUTE</v>
      </c>
      <c r="AU25" s="35" t="str">
        <f t="shared" si="10"/>
        <v/>
      </c>
      <c r="AV25" s="35" t="str">
        <f t="shared" si="10"/>
        <v>CAMPBELL</v>
      </c>
      <c r="AW25" s="35" t="str">
        <f t="shared" si="10"/>
        <v>JEFFERSON</v>
      </c>
      <c r="AX25" s="35" t="str">
        <f t="shared" si="10"/>
        <v>HARDY</v>
      </c>
      <c r="AY25" s="35" t="str">
        <f t="shared" si="10"/>
        <v>DOUGLAS</v>
      </c>
      <c r="AZ25" s="35" t="str">
        <f t="shared" si="10"/>
        <v>PLATTE</v>
      </c>
    </row>
    <row r="26" spans="1:52" x14ac:dyDescent="0.2">
      <c r="A26" s="39">
        <v>17</v>
      </c>
      <c r="B26" s="35" t="str">
        <f t="shared" si="6"/>
        <v>COLBERT</v>
      </c>
      <c r="C26" s="35" t="str">
        <f t="shared" si="6"/>
        <v>MATANUSKA-SUSITNA BOROUGH</v>
      </c>
      <c r="D26" s="35" t="str">
        <f t="shared" si="6"/>
        <v/>
      </c>
      <c r="E26" s="35" t="str">
        <f t="shared" si="6"/>
        <v>CRAWFORD</v>
      </c>
      <c r="F26" s="35" t="str">
        <f t="shared" si="6"/>
        <v>LAKE</v>
      </c>
      <c r="G26" s="35" t="str">
        <f t="shared" si="6"/>
        <v>DENVER</v>
      </c>
      <c r="H26" s="35" t="str">
        <f t="shared" si="6"/>
        <v/>
      </c>
      <c r="I26" s="35" t="str">
        <f t="shared" si="6"/>
        <v/>
      </c>
      <c r="J26" s="35" t="str">
        <f t="shared" si="6"/>
        <v/>
      </c>
      <c r="K26" s="35" t="str">
        <f t="shared" si="6"/>
        <v>FLAGLER</v>
      </c>
      <c r="L26" s="35" t="str">
        <f t="shared" si="7"/>
        <v>BURKE</v>
      </c>
      <c r="M26" s="35" t="str">
        <f t="shared" si="7"/>
        <v/>
      </c>
      <c r="N26" s="35" t="str">
        <f t="shared" si="7"/>
        <v>CLARK</v>
      </c>
      <c r="O26" s="35" t="str">
        <f t="shared" si="7"/>
        <v>CRAWFORD</v>
      </c>
      <c r="P26" s="35" t="str">
        <f t="shared" si="7"/>
        <v>DEKALB</v>
      </c>
      <c r="Q26" s="35" t="str">
        <f t="shared" si="7"/>
        <v>CERRO GORDO</v>
      </c>
      <c r="R26" s="35" t="str">
        <f t="shared" si="7"/>
        <v>COMANCHE</v>
      </c>
      <c r="S26" s="35" t="str">
        <f t="shared" si="7"/>
        <v>CALDWELL</v>
      </c>
      <c r="T26" s="35" t="str">
        <f t="shared" si="7"/>
        <v>EAST BATON ROUGE PARISH</v>
      </c>
      <c r="U26" s="35" t="str">
        <f t="shared" si="7"/>
        <v/>
      </c>
      <c r="V26" s="35" t="str">
        <f t="shared" si="8"/>
        <v>QUEEN ANNE'S</v>
      </c>
      <c r="W26" s="35" t="str">
        <f t="shared" si="8"/>
        <v/>
      </c>
      <c r="X26" s="35" t="str">
        <f t="shared" si="8"/>
        <v>CHIPPEWA</v>
      </c>
      <c r="Y26" s="35" t="str">
        <f t="shared" si="8"/>
        <v>COTTONWOOD</v>
      </c>
      <c r="Z26" s="35" t="str">
        <f t="shared" si="8"/>
        <v>DESOTO</v>
      </c>
      <c r="AA26" s="35" t="str">
        <f t="shared" si="8"/>
        <v>CARROLL</v>
      </c>
      <c r="AB26" s="35" t="str">
        <f t="shared" si="8"/>
        <v>GARFIELD</v>
      </c>
      <c r="AC26" s="35" t="str">
        <f t="shared" si="8"/>
        <v>CHEYENNE</v>
      </c>
      <c r="AD26" s="35" t="str">
        <f t="shared" si="8"/>
        <v>CARSON CITY</v>
      </c>
      <c r="AE26" s="35" t="str">
        <f t="shared" si="8"/>
        <v/>
      </c>
      <c r="AF26" s="35" t="str">
        <f t="shared" si="9"/>
        <v>SALEM</v>
      </c>
      <c r="AG26" s="35" t="str">
        <f t="shared" si="9"/>
        <v>LUNA</v>
      </c>
      <c r="AH26" s="35" t="str">
        <f t="shared" si="9"/>
        <v>FRANKLIN</v>
      </c>
      <c r="AI26" s="35" t="str">
        <f t="shared" si="9"/>
        <v>CASWELL</v>
      </c>
      <c r="AJ26" s="35" t="str">
        <f t="shared" si="9"/>
        <v>GOLDEN VALLEY</v>
      </c>
      <c r="AK26" s="35" t="str">
        <f t="shared" si="9"/>
        <v>CRAWFORD</v>
      </c>
      <c r="AL26" s="35" t="str">
        <f t="shared" si="9"/>
        <v>COTTON</v>
      </c>
      <c r="AM26" s="35" t="str">
        <f t="shared" si="9"/>
        <v>JOSEPHINE</v>
      </c>
      <c r="AN26" s="35" t="str">
        <f t="shared" si="9"/>
        <v>CLEARFIELD</v>
      </c>
      <c r="AO26" s="35" t="str">
        <f t="shared" si="9"/>
        <v/>
      </c>
      <c r="AP26" s="35" t="str">
        <f t="shared" si="10"/>
        <v>DILLON</v>
      </c>
      <c r="AQ26" s="35" t="str">
        <f t="shared" si="10"/>
        <v>DAVISON</v>
      </c>
      <c r="AR26" s="35" t="str">
        <f t="shared" si="10"/>
        <v>CROCKETT</v>
      </c>
      <c r="AS26" s="35" t="str">
        <f t="shared" si="10"/>
        <v>BORDEN</v>
      </c>
      <c r="AT26" s="35" t="str">
        <f t="shared" si="10"/>
        <v>RICH</v>
      </c>
      <c r="AU26" s="35" t="str">
        <f t="shared" si="10"/>
        <v/>
      </c>
      <c r="AV26" s="35" t="str">
        <f t="shared" si="10"/>
        <v>CAROLINE</v>
      </c>
      <c r="AW26" s="35" t="str">
        <f t="shared" si="10"/>
        <v>KING</v>
      </c>
      <c r="AX26" s="35" t="str">
        <f t="shared" si="10"/>
        <v>HARRISON</v>
      </c>
      <c r="AY26" s="35" t="str">
        <f t="shared" si="10"/>
        <v>DUNN</v>
      </c>
      <c r="AZ26" s="35" t="str">
        <f t="shared" si="10"/>
        <v>SHERIDAN</v>
      </c>
    </row>
    <row r="27" spans="1:52" x14ac:dyDescent="0.2">
      <c r="A27" s="39">
        <v>18</v>
      </c>
      <c r="B27" s="35" t="str">
        <f t="shared" si="6"/>
        <v>CONECUH</v>
      </c>
      <c r="C27" s="35" t="str">
        <f t="shared" si="6"/>
        <v>NOME CENSUS AREA</v>
      </c>
      <c r="D27" s="35" t="str">
        <f t="shared" si="6"/>
        <v/>
      </c>
      <c r="E27" s="35" t="str">
        <f t="shared" si="6"/>
        <v>CRITTENDEN</v>
      </c>
      <c r="F27" s="35" t="str">
        <f t="shared" si="6"/>
        <v>LASSEN</v>
      </c>
      <c r="G27" s="35" t="str">
        <f t="shared" si="6"/>
        <v>DOLORES</v>
      </c>
      <c r="H27" s="35" t="str">
        <f t="shared" si="6"/>
        <v/>
      </c>
      <c r="I27" s="35" t="str">
        <f t="shared" si="6"/>
        <v/>
      </c>
      <c r="J27" s="35" t="str">
        <f t="shared" si="6"/>
        <v/>
      </c>
      <c r="K27" s="35" t="str">
        <f t="shared" si="6"/>
        <v>FRANKLIN</v>
      </c>
      <c r="L27" s="35" t="str">
        <f t="shared" si="7"/>
        <v>BUTTS</v>
      </c>
      <c r="M27" s="35" t="str">
        <f t="shared" si="7"/>
        <v/>
      </c>
      <c r="N27" s="35" t="str">
        <f t="shared" si="7"/>
        <v>CLEARWATER</v>
      </c>
      <c r="O27" s="35" t="str">
        <f t="shared" si="7"/>
        <v>CUMBERLAND</v>
      </c>
      <c r="P27" s="35" t="str">
        <f t="shared" si="7"/>
        <v>DELAWARE</v>
      </c>
      <c r="Q27" s="35" t="str">
        <f t="shared" si="7"/>
        <v>CHEROKEE</v>
      </c>
      <c r="R27" s="35" t="str">
        <f t="shared" si="7"/>
        <v>COWLEY</v>
      </c>
      <c r="S27" s="35" t="str">
        <f t="shared" si="7"/>
        <v>CALLOWAY</v>
      </c>
      <c r="T27" s="35" t="str">
        <f t="shared" si="7"/>
        <v>EAST CARROLL PARISH</v>
      </c>
      <c r="U27" s="35" t="str">
        <f t="shared" si="7"/>
        <v/>
      </c>
      <c r="V27" s="35" t="str">
        <f t="shared" si="8"/>
        <v>ST. MARY'S</v>
      </c>
      <c r="W27" s="35" t="str">
        <f t="shared" si="8"/>
        <v/>
      </c>
      <c r="X27" s="35" t="str">
        <f t="shared" si="8"/>
        <v>CLARE</v>
      </c>
      <c r="Y27" s="35" t="str">
        <f t="shared" si="8"/>
        <v>CROW WING</v>
      </c>
      <c r="Z27" s="35" t="str">
        <f t="shared" si="8"/>
        <v>FORREST</v>
      </c>
      <c r="AA27" s="35" t="str">
        <f t="shared" si="8"/>
        <v>CARTER</v>
      </c>
      <c r="AB27" s="35" t="str">
        <f t="shared" si="8"/>
        <v>GLACIER</v>
      </c>
      <c r="AC27" s="35" t="str">
        <f t="shared" si="8"/>
        <v>CLAY</v>
      </c>
      <c r="AD27" s="35" t="str">
        <f t="shared" si="8"/>
        <v/>
      </c>
      <c r="AE27" s="35" t="str">
        <f t="shared" si="8"/>
        <v/>
      </c>
      <c r="AF27" s="35" t="str">
        <f t="shared" si="9"/>
        <v>SOMERSET</v>
      </c>
      <c r="AG27" s="35" t="str">
        <f t="shared" si="9"/>
        <v>MCKINLEY</v>
      </c>
      <c r="AH27" s="35" t="str">
        <f t="shared" si="9"/>
        <v>FULTON</v>
      </c>
      <c r="AI27" s="35" t="str">
        <f t="shared" si="9"/>
        <v>CATAWBA</v>
      </c>
      <c r="AJ27" s="35" t="str">
        <f t="shared" si="9"/>
        <v>GRAND FORKS</v>
      </c>
      <c r="AK27" s="35" t="str">
        <f t="shared" si="9"/>
        <v>CUYAHOGA</v>
      </c>
      <c r="AL27" s="35" t="str">
        <f t="shared" si="9"/>
        <v>CRAIG</v>
      </c>
      <c r="AM27" s="35" t="str">
        <f t="shared" si="9"/>
        <v>KLAMATH</v>
      </c>
      <c r="AN27" s="35" t="str">
        <f t="shared" si="9"/>
        <v>CLINTON</v>
      </c>
      <c r="AO27" s="35" t="str">
        <f t="shared" si="9"/>
        <v/>
      </c>
      <c r="AP27" s="35" t="str">
        <f t="shared" si="10"/>
        <v>DORCHESTER</v>
      </c>
      <c r="AQ27" s="35" t="str">
        <f t="shared" si="10"/>
        <v>DAY</v>
      </c>
      <c r="AR27" s="35" t="str">
        <f t="shared" si="10"/>
        <v>CUMBERLAND</v>
      </c>
      <c r="AS27" s="35" t="str">
        <f t="shared" si="10"/>
        <v>BOSQUE</v>
      </c>
      <c r="AT27" s="35" t="str">
        <f t="shared" si="10"/>
        <v>SALT LAKE</v>
      </c>
      <c r="AU27" s="35" t="str">
        <f t="shared" si="10"/>
        <v/>
      </c>
      <c r="AV27" s="35" t="str">
        <f t="shared" si="10"/>
        <v>CARROLL</v>
      </c>
      <c r="AW27" s="35" t="str">
        <f t="shared" si="10"/>
        <v>KITSAP</v>
      </c>
      <c r="AX27" s="35" t="str">
        <f t="shared" si="10"/>
        <v>JACKSON</v>
      </c>
      <c r="AY27" s="35" t="str">
        <f t="shared" si="10"/>
        <v>EAU CLAIRE</v>
      </c>
      <c r="AZ27" s="35" t="str">
        <f t="shared" si="10"/>
        <v>SUBLETTE</v>
      </c>
    </row>
    <row r="28" spans="1:52" x14ac:dyDescent="0.2">
      <c r="A28" s="39">
        <v>19</v>
      </c>
      <c r="B28" s="35" t="str">
        <f t="shared" si="6"/>
        <v>COOSA</v>
      </c>
      <c r="C28" s="35" t="str">
        <f t="shared" si="6"/>
        <v>NORTH SLOPE BOROUGH</v>
      </c>
      <c r="D28" s="35" t="str">
        <f t="shared" si="6"/>
        <v/>
      </c>
      <c r="E28" s="35" t="str">
        <f t="shared" si="6"/>
        <v>CROSS</v>
      </c>
      <c r="F28" s="35" t="str">
        <f t="shared" si="6"/>
        <v>LOS ANGELES</v>
      </c>
      <c r="G28" s="35" t="str">
        <f t="shared" si="6"/>
        <v>DOUGLAS</v>
      </c>
      <c r="H28" s="35" t="str">
        <f t="shared" si="6"/>
        <v/>
      </c>
      <c r="I28" s="35" t="str">
        <f t="shared" si="6"/>
        <v/>
      </c>
      <c r="J28" s="35" t="str">
        <f t="shared" si="6"/>
        <v/>
      </c>
      <c r="K28" s="35" t="str">
        <f t="shared" si="6"/>
        <v>GADSDEN</v>
      </c>
      <c r="L28" s="35" t="str">
        <f t="shared" si="7"/>
        <v>CALHOUN</v>
      </c>
      <c r="M28" s="35" t="str">
        <f t="shared" si="7"/>
        <v/>
      </c>
      <c r="N28" s="35" t="str">
        <f t="shared" si="7"/>
        <v>CUSTER</v>
      </c>
      <c r="O28" s="35" t="str">
        <f t="shared" si="7"/>
        <v>DEKALB</v>
      </c>
      <c r="P28" s="35" t="str">
        <f t="shared" si="7"/>
        <v>DUBOIS</v>
      </c>
      <c r="Q28" s="35" t="str">
        <f t="shared" si="7"/>
        <v>CHICKASAW</v>
      </c>
      <c r="R28" s="35" t="str">
        <f t="shared" si="7"/>
        <v>CRAWFORD</v>
      </c>
      <c r="S28" s="35" t="str">
        <f t="shared" si="7"/>
        <v>CAMPBELL</v>
      </c>
      <c r="T28" s="35" t="str">
        <f t="shared" si="7"/>
        <v>EAST FELICIANA PARISH</v>
      </c>
      <c r="U28" s="35" t="str">
        <f t="shared" si="7"/>
        <v/>
      </c>
      <c r="V28" s="35" t="str">
        <f t="shared" si="8"/>
        <v>SOMERSET</v>
      </c>
      <c r="W28" s="35" t="str">
        <f t="shared" si="8"/>
        <v/>
      </c>
      <c r="X28" s="35" t="str">
        <f t="shared" si="8"/>
        <v>CLINTON</v>
      </c>
      <c r="Y28" s="35" t="str">
        <f t="shared" si="8"/>
        <v>DAKOTA</v>
      </c>
      <c r="Z28" s="35" t="str">
        <f t="shared" si="8"/>
        <v>FRANKLIN</v>
      </c>
      <c r="AA28" s="35" t="str">
        <f t="shared" si="8"/>
        <v>CASS</v>
      </c>
      <c r="AB28" s="35" t="str">
        <f t="shared" si="8"/>
        <v>GOLDEN VALLEY</v>
      </c>
      <c r="AC28" s="35" t="str">
        <f t="shared" si="8"/>
        <v>COLFAX</v>
      </c>
      <c r="AD28" s="35" t="str">
        <f t="shared" si="8"/>
        <v/>
      </c>
      <c r="AE28" s="35" t="str">
        <f t="shared" si="8"/>
        <v/>
      </c>
      <c r="AF28" s="35" t="str">
        <f t="shared" si="9"/>
        <v>SUSSEX</v>
      </c>
      <c r="AG28" s="35" t="str">
        <f t="shared" si="9"/>
        <v>MORA</v>
      </c>
      <c r="AH28" s="35" t="str">
        <f t="shared" si="9"/>
        <v>GENESEE</v>
      </c>
      <c r="AI28" s="35" t="str">
        <f t="shared" si="9"/>
        <v>CHATHAM</v>
      </c>
      <c r="AJ28" s="35" t="str">
        <f t="shared" si="9"/>
        <v>GRANT</v>
      </c>
      <c r="AK28" s="35" t="str">
        <f t="shared" si="9"/>
        <v>DARKE</v>
      </c>
      <c r="AL28" s="35" t="str">
        <f t="shared" si="9"/>
        <v>CREEK</v>
      </c>
      <c r="AM28" s="35" t="str">
        <f t="shared" si="9"/>
        <v>LAKE</v>
      </c>
      <c r="AN28" s="35" t="str">
        <f t="shared" si="9"/>
        <v>COLUMBIA</v>
      </c>
      <c r="AO28" s="35" t="str">
        <f t="shared" si="9"/>
        <v/>
      </c>
      <c r="AP28" s="35" t="str">
        <f t="shared" si="10"/>
        <v>EDGEFIELD</v>
      </c>
      <c r="AQ28" s="35" t="str">
        <f t="shared" si="10"/>
        <v>DEUEL</v>
      </c>
      <c r="AR28" s="35" t="str">
        <f t="shared" si="10"/>
        <v>DAVIDSON</v>
      </c>
      <c r="AS28" s="35" t="str">
        <f t="shared" si="10"/>
        <v>BOWIE</v>
      </c>
      <c r="AT28" s="35" t="str">
        <f t="shared" si="10"/>
        <v>SAN JUAN</v>
      </c>
      <c r="AU28" s="35" t="str">
        <f t="shared" si="10"/>
        <v/>
      </c>
      <c r="AV28" s="35" t="str">
        <f t="shared" si="10"/>
        <v>CHARLES CITY</v>
      </c>
      <c r="AW28" s="35" t="str">
        <f t="shared" si="10"/>
        <v>KITTITAS</v>
      </c>
      <c r="AX28" s="35" t="str">
        <f t="shared" si="10"/>
        <v>JEFFERSON</v>
      </c>
      <c r="AY28" s="35" t="str">
        <f t="shared" si="10"/>
        <v>FLORENCE</v>
      </c>
      <c r="AZ28" s="35" t="str">
        <f t="shared" si="10"/>
        <v>SWEETWATER</v>
      </c>
    </row>
    <row r="29" spans="1:52" x14ac:dyDescent="0.2">
      <c r="A29" s="39">
        <v>20</v>
      </c>
      <c r="B29" s="35" t="str">
        <f t="shared" si="6"/>
        <v>COVINGTON</v>
      </c>
      <c r="C29" s="35" t="str">
        <f t="shared" si="6"/>
        <v>NORTHWEST ARCTIC BOROUGH</v>
      </c>
      <c r="D29" s="35" t="str">
        <f t="shared" si="6"/>
        <v/>
      </c>
      <c r="E29" s="35" t="str">
        <f t="shared" si="6"/>
        <v>DALLAS</v>
      </c>
      <c r="F29" s="35" t="str">
        <f t="shared" si="6"/>
        <v>MADERA</v>
      </c>
      <c r="G29" s="35" t="str">
        <f t="shared" si="6"/>
        <v>EAGLE</v>
      </c>
      <c r="H29" s="35" t="str">
        <f t="shared" si="6"/>
        <v/>
      </c>
      <c r="I29" s="35" t="str">
        <f t="shared" si="6"/>
        <v/>
      </c>
      <c r="J29" s="35" t="str">
        <f t="shared" si="6"/>
        <v/>
      </c>
      <c r="K29" s="35" t="str">
        <f t="shared" si="6"/>
        <v>GILCHRIST</v>
      </c>
      <c r="L29" s="35" t="str">
        <f t="shared" si="7"/>
        <v>CAMDEN</v>
      </c>
      <c r="M29" s="35" t="str">
        <f t="shared" si="7"/>
        <v/>
      </c>
      <c r="N29" s="35" t="str">
        <f t="shared" si="7"/>
        <v>ELMORE</v>
      </c>
      <c r="O29" s="35" t="str">
        <f t="shared" si="7"/>
        <v>DE WITT</v>
      </c>
      <c r="P29" s="35" t="str">
        <f t="shared" si="7"/>
        <v>ELKHART</v>
      </c>
      <c r="Q29" s="35" t="str">
        <f t="shared" si="7"/>
        <v>CLARKE</v>
      </c>
      <c r="R29" s="35" t="str">
        <f t="shared" si="7"/>
        <v>DECATUR</v>
      </c>
      <c r="S29" s="35" t="str">
        <f t="shared" si="7"/>
        <v>CARLISLE</v>
      </c>
      <c r="T29" s="35" t="str">
        <f t="shared" si="7"/>
        <v>EVANGELINE PARISH</v>
      </c>
      <c r="U29" s="35" t="str">
        <f t="shared" si="7"/>
        <v/>
      </c>
      <c r="V29" s="35" t="str">
        <f t="shared" si="8"/>
        <v>TALBOT</v>
      </c>
      <c r="W29" s="35" t="str">
        <f t="shared" si="8"/>
        <v/>
      </c>
      <c r="X29" s="35" t="str">
        <f t="shared" si="8"/>
        <v>CRAWFORD</v>
      </c>
      <c r="Y29" s="35" t="str">
        <f t="shared" si="8"/>
        <v>DODGE</v>
      </c>
      <c r="Z29" s="35" t="str">
        <f t="shared" si="8"/>
        <v>GEORGE</v>
      </c>
      <c r="AA29" s="35" t="str">
        <f t="shared" si="8"/>
        <v>CEDAR</v>
      </c>
      <c r="AB29" s="35" t="str">
        <f t="shared" si="8"/>
        <v>GRANITE</v>
      </c>
      <c r="AC29" s="35" t="str">
        <f t="shared" si="8"/>
        <v>CUMING</v>
      </c>
      <c r="AD29" s="35" t="str">
        <f t="shared" si="8"/>
        <v/>
      </c>
      <c r="AE29" s="35" t="str">
        <f t="shared" si="8"/>
        <v/>
      </c>
      <c r="AF29" s="35" t="str">
        <f t="shared" si="9"/>
        <v>UNION</v>
      </c>
      <c r="AG29" s="35" t="str">
        <f t="shared" si="9"/>
        <v>OTERO</v>
      </c>
      <c r="AH29" s="35" t="str">
        <f t="shared" si="9"/>
        <v>GREENE</v>
      </c>
      <c r="AI29" s="35" t="str">
        <f t="shared" si="9"/>
        <v>CHEROKEE</v>
      </c>
      <c r="AJ29" s="35" t="str">
        <f t="shared" si="9"/>
        <v>GRIGGS</v>
      </c>
      <c r="AK29" s="35" t="str">
        <f t="shared" si="9"/>
        <v>DEFIANCE</v>
      </c>
      <c r="AL29" s="35" t="str">
        <f t="shared" si="9"/>
        <v>CUSTER</v>
      </c>
      <c r="AM29" s="35" t="str">
        <f t="shared" si="9"/>
        <v>LANE</v>
      </c>
      <c r="AN29" s="35" t="str">
        <f t="shared" si="9"/>
        <v>CRAWFORD</v>
      </c>
      <c r="AO29" s="35" t="str">
        <f t="shared" si="9"/>
        <v/>
      </c>
      <c r="AP29" s="35" t="str">
        <f t="shared" si="10"/>
        <v>FAIRFIELD</v>
      </c>
      <c r="AQ29" s="35" t="str">
        <f t="shared" si="10"/>
        <v>DEWEY</v>
      </c>
      <c r="AR29" s="35" t="str">
        <f t="shared" si="10"/>
        <v>DECATUR</v>
      </c>
      <c r="AS29" s="35" t="str">
        <f t="shared" si="10"/>
        <v>BRAZORIA</v>
      </c>
      <c r="AT29" s="35" t="str">
        <f t="shared" si="10"/>
        <v>SANPETE</v>
      </c>
      <c r="AU29" s="35" t="str">
        <f t="shared" si="10"/>
        <v/>
      </c>
      <c r="AV29" s="35" t="str">
        <f t="shared" si="10"/>
        <v>CHARLOTTE</v>
      </c>
      <c r="AW29" s="35" t="str">
        <f t="shared" si="10"/>
        <v>KLICKITAT</v>
      </c>
      <c r="AX29" s="35" t="str">
        <f t="shared" si="10"/>
        <v>KANAWHA</v>
      </c>
      <c r="AY29" s="35" t="str">
        <f t="shared" si="10"/>
        <v>FOND DU LAC</v>
      </c>
      <c r="AZ29" s="35" t="str">
        <f t="shared" si="10"/>
        <v>TETON</v>
      </c>
    </row>
    <row r="30" spans="1:52" x14ac:dyDescent="0.2">
      <c r="A30" s="39">
        <v>21</v>
      </c>
      <c r="B30" s="35" t="str">
        <f t="shared" ref="B30:K39" si="11">IFERROR(VLOOKUP($B$3&amp;"_"&amp;B$8&amp;$A30,LookUpTable_CountyName_AllYears,3,FALSE),"")</f>
        <v>CRENSHAW</v>
      </c>
      <c r="C30" s="35" t="str">
        <f t="shared" si="11"/>
        <v>PETERSBURG CENSUS AREA</v>
      </c>
      <c r="D30" s="35" t="str">
        <f t="shared" si="11"/>
        <v/>
      </c>
      <c r="E30" s="35" t="str">
        <f t="shared" si="11"/>
        <v>DESHA</v>
      </c>
      <c r="F30" s="35" t="str">
        <f t="shared" si="11"/>
        <v>MARIN</v>
      </c>
      <c r="G30" s="35" t="str">
        <f t="shared" si="11"/>
        <v>ELBERT</v>
      </c>
      <c r="H30" s="35" t="str">
        <f t="shared" si="11"/>
        <v/>
      </c>
      <c r="I30" s="35" t="str">
        <f t="shared" si="11"/>
        <v/>
      </c>
      <c r="J30" s="35" t="str">
        <f t="shared" si="11"/>
        <v/>
      </c>
      <c r="K30" s="35" t="str">
        <f t="shared" si="11"/>
        <v>GLADES</v>
      </c>
      <c r="L30" s="35" t="str">
        <f t="shared" ref="L30:U39" si="12">IFERROR(VLOOKUP($B$3&amp;"_"&amp;L$8&amp;$A30,LookUpTable_CountyName_AllYears,3,FALSE),"")</f>
        <v>CANDLER</v>
      </c>
      <c r="M30" s="35" t="str">
        <f t="shared" si="12"/>
        <v/>
      </c>
      <c r="N30" s="35" t="str">
        <f t="shared" si="12"/>
        <v>FRANKLIN</v>
      </c>
      <c r="O30" s="35" t="str">
        <f t="shared" si="12"/>
        <v>DOUGLAS</v>
      </c>
      <c r="P30" s="35" t="str">
        <f t="shared" si="12"/>
        <v>FAYETTE</v>
      </c>
      <c r="Q30" s="35" t="str">
        <f t="shared" si="12"/>
        <v>CLAY</v>
      </c>
      <c r="R30" s="35" t="str">
        <f t="shared" si="12"/>
        <v>DICKINSON</v>
      </c>
      <c r="S30" s="35" t="str">
        <f t="shared" si="12"/>
        <v>CARROLL</v>
      </c>
      <c r="T30" s="35" t="str">
        <f t="shared" si="12"/>
        <v>FRANKLIN PARISH</v>
      </c>
      <c r="U30" s="35" t="str">
        <f t="shared" si="12"/>
        <v/>
      </c>
      <c r="V30" s="35" t="str">
        <f t="shared" ref="V30:AE39" si="13">IFERROR(VLOOKUP($B$3&amp;"_"&amp;V$8&amp;$A30,LookUpTable_CountyName_AllYears,3,FALSE),"")</f>
        <v>WASHINGTON</v>
      </c>
      <c r="W30" s="35" t="str">
        <f t="shared" si="13"/>
        <v/>
      </c>
      <c r="X30" s="35" t="str">
        <f t="shared" si="13"/>
        <v>DELTA</v>
      </c>
      <c r="Y30" s="35" t="str">
        <f t="shared" si="13"/>
        <v>DOUGLAS</v>
      </c>
      <c r="Z30" s="35" t="str">
        <f t="shared" si="13"/>
        <v>GREENE</v>
      </c>
      <c r="AA30" s="35" t="str">
        <f t="shared" si="13"/>
        <v>CHARITON</v>
      </c>
      <c r="AB30" s="35" t="str">
        <f t="shared" si="13"/>
        <v>HILL</v>
      </c>
      <c r="AC30" s="35" t="str">
        <f t="shared" si="13"/>
        <v>CUSTER</v>
      </c>
      <c r="AD30" s="35" t="str">
        <f t="shared" si="13"/>
        <v/>
      </c>
      <c r="AE30" s="35" t="str">
        <f t="shared" si="13"/>
        <v/>
      </c>
      <c r="AF30" s="35" t="str">
        <f t="shared" ref="AF30:AO39" si="14">IFERROR(VLOOKUP($B$3&amp;"_"&amp;AF$8&amp;$A30,LookUpTable_CountyName_AllYears,3,FALSE),"")</f>
        <v>WARREN</v>
      </c>
      <c r="AG30" s="35" t="str">
        <f t="shared" si="14"/>
        <v>QUAY</v>
      </c>
      <c r="AH30" s="35" t="str">
        <f t="shared" si="14"/>
        <v>HAMILTON</v>
      </c>
      <c r="AI30" s="35" t="str">
        <f t="shared" si="14"/>
        <v>CHOWAN</v>
      </c>
      <c r="AJ30" s="35" t="str">
        <f t="shared" si="14"/>
        <v>HETTINGER</v>
      </c>
      <c r="AK30" s="35" t="str">
        <f t="shared" si="14"/>
        <v>DELAWARE</v>
      </c>
      <c r="AL30" s="35" t="str">
        <f t="shared" si="14"/>
        <v>DELAWARE</v>
      </c>
      <c r="AM30" s="35" t="str">
        <f t="shared" si="14"/>
        <v>LINCOLN</v>
      </c>
      <c r="AN30" s="35" t="str">
        <f t="shared" si="14"/>
        <v>CUMBERLAND</v>
      </c>
      <c r="AO30" s="35" t="str">
        <f t="shared" si="14"/>
        <v/>
      </c>
      <c r="AP30" s="35" t="str">
        <f t="shared" ref="AP30:AZ39" si="15">IFERROR(VLOOKUP($B$3&amp;"_"&amp;AP$8&amp;$A30,LookUpTable_CountyName_AllYears,3,FALSE),"")</f>
        <v>FLORENCE</v>
      </c>
      <c r="AQ30" s="35" t="str">
        <f t="shared" si="15"/>
        <v>DOUGLAS</v>
      </c>
      <c r="AR30" s="35" t="str">
        <f t="shared" si="15"/>
        <v>DEKALB</v>
      </c>
      <c r="AS30" s="35" t="str">
        <f t="shared" si="15"/>
        <v>BRAZOS</v>
      </c>
      <c r="AT30" s="35" t="str">
        <f t="shared" si="15"/>
        <v>SEVIER</v>
      </c>
      <c r="AU30" s="35" t="str">
        <f t="shared" si="15"/>
        <v/>
      </c>
      <c r="AV30" s="35" t="str">
        <f t="shared" si="15"/>
        <v>CHESTERFIELD</v>
      </c>
      <c r="AW30" s="35" t="str">
        <f t="shared" si="15"/>
        <v>LEWIS</v>
      </c>
      <c r="AX30" s="35" t="str">
        <f t="shared" si="15"/>
        <v>LEWIS</v>
      </c>
      <c r="AY30" s="35" t="str">
        <f t="shared" si="15"/>
        <v>FOREST</v>
      </c>
      <c r="AZ30" s="35" t="str">
        <f t="shared" si="15"/>
        <v>UINTA</v>
      </c>
    </row>
    <row r="31" spans="1:52" x14ac:dyDescent="0.2">
      <c r="A31" s="39">
        <v>22</v>
      </c>
      <c r="B31" s="35" t="str">
        <f t="shared" si="11"/>
        <v>CULLMAN</v>
      </c>
      <c r="C31" s="35" t="str">
        <f t="shared" si="11"/>
        <v>PRINCE OF WALES-HYDER CENSUS AREA</v>
      </c>
      <c r="D31" s="35" t="str">
        <f t="shared" si="11"/>
        <v/>
      </c>
      <c r="E31" s="35" t="str">
        <f t="shared" si="11"/>
        <v>DREW</v>
      </c>
      <c r="F31" s="35" t="str">
        <f t="shared" si="11"/>
        <v>MARIPOSA</v>
      </c>
      <c r="G31" s="35" t="str">
        <f t="shared" si="11"/>
        <v>EL PASO</v>
      </c>
      <c r="H31" s="35" t="str">
        <f t="shared" si="11"/>
        <v/>
      </c>
      <c r="I31" s="35" t="str">
        <f t="shared" si="11"/>
        <v/>
      </c>
      <c r="J31" s="35" t="str">
        <f t="shared" si="11"/>
        <v/>
      </c>
      <c r="K31" s="35" t="str">
        <f t="shared" si="11"/>
        <v>GULF</v>
      </c>
      <c r="L31" s="35" t="str">
        <f t="shared" si="12"/>
        <v>CARROLL</v>
      </c>
      <c r="M31" s="35" t="str">
        <f t="shared" si="12"/>
        <v/>
      </c>
      <c r="N31" s="35" t="str">
        <f t="shared" si="12"/>
        <v>FREMONT</v>
      </c>
      <c r="O31" s="35" t="str">
        <f t="shared" si="12"/>
        <v>DUPAGE</v>
      </c>
      <c r="P31" s="35" t="str">
        <f t="shared" si="12"/>
        <v>FLOYD</v>
      </c>
      <c r="Q31" s="35" t="str">
        <f t="shared" si="12"/>
        <v>CLAYTON</v>
      </c>
      <c r="R31" s="35" t="str">
        <f t="shared" si="12"/>
        <v>DONIPHAN</v>
      </c>
      <c r="S31" s="35" t="str">
        <f t="shared" si="12"/>
        <v>CARTER</v>
      </c>
      <c r="T31" s="35" t="str">
        <f t="shared" si="12"/>
        <v>GRANT PARISH</v>
      </c>
      <c r="U31" s="35" t="str">
        <f t="shared" si="12"/>
        <v/>
      </c>
      <c r="V31" s="35" t="str">
        <f t="shared" si="13"/>
        <v>WICOMICO</v>
      </c>
      <c r="W31" s="35" t="str">
        <f t="shared" si="13"/>
        <v/>
      </c>
      <c r="X31" s="35" t="str">
        <f t="shared" si="13"/>
        <v>DICKINSON</v>
      </c>
      <c r="Y31" s="35" t="str">
        <f t="shared" si="13"/>
        <v>FARIBAULT</v>
      </c>
      <c r="Z31" s="35" t="str">
        <f t="shared" si="13"/>
        <v>GRENADA</v>
      </c>
      <c r="AA31" s="35" t="str">
        <f t="shared" si="13"/>
        <v>CHRISTIAN</v>
      </c>
      <c r="AB31" s="35" t="str">
        <f t="shared" si="13"/>
        <v>JEFFERSON</v>
      </c>
      <c r="AC31" s="35" t="str">
        <f t="shared" si="13"/>
        <v>DAKOTA</v>
      </c>
      <c r="AD31" s="35" t="str">
        <f t="shared" si="13"/>
        <v/>
      </c>
      <c r="AE31" s="35" t="str">
        <f t="shared" si="13"/>
        <v/>
      </c>
      <c r="AF31" s="35" t="str">
        <f t="shared" si="14"/>
        <v/>
      </c>
      <c r="AG31" s="35" t="str">
        <f t="shared" si="14"/>
        <v>RIO ARRIBA</v>
      </c>
      <c r="AH31" s="35" t="str">
        <f t="shared" si="14"/>
        <v>HERKIMER</v>
      </c>
      <c r="AI31" s="35" t="str">
        <f t="shared" si="14"/>
        <v>CLAY</v>
      </c>
      <c r="AJ31" s="35" t="str">
        <f t="shared" si="14"/>
        <v>KIDDER</v>
      </c>
      <c r="AK31" s="35" t="str">
        <f t="shared" si="14"/>
        <v>ERIE</v>
      </c>
      <c r="AL31" s="35" t="str">
        <f t="shared" si="14"/>
        <v>DEWEY</v>
      </c>
      <c r="AM31" s="35" t="str">
        <f t="shared" si="14"/>
        <v>LINN</v>
      </c>
      <c r="AN31" s="35" t="str">
        <f t="shared" si="14"/>
        <v>DAUPHIN</v>
      </c>
      <c r="AO31" s="35" t="str">
        <f t="shared" si="14"/>
        <v/>
      </c>
      <c r="AP31" s="35" t="str">
        <f t="shared" si="15"/>
        <v>GEORGETOWN</v>
      </c>
      <c r="AQ31" s="35" t="str">
        <f t="shared" si="15"/>
        <v>EDMUNDS</v>
      </c>
      <c r="AR31" s="35" t="str">
        <f t="shared" si="15"/>
        <v>DICKSON</v>
      </c>
      <c r="AS31" s="35" t="str">
        <f t="shared" si="15"/>
        <v>BREWSTER</v>
      </c>
      <c r="AT31" s="35" t="str">
        <f t="shared" si="15"/>
        <v>SUMMIT</v>
      </c>
      <c r="AU31" s="35" t="str">
        <f t="shared" si="15"/>
        <v/>
      </c>
      <c r="AV31" s="35" t="str">
        <f t="shared" si="15"/>
        <v>CLARKE</v>
      </c>
      <c r="AW31" s="35" t="str">
        <f t="shared" si="15"/>
        <v>LINCOLN</v>
      </c>
      <c r="AX31" s="35" t="str">
        <f t="shared" si="15"/>
        <v>LINCOLN</v>
      </c>
      <c r="AY31" s="35" t="str">
        <f t="shared" si="15"/>
        <v>GRANT</v>
      </c>
      <c r="AZ31" s="35" t="str">
        <f t="shared" si="15"/>
        <v>WASHAKIE</v>
      </c>
    </row>
    <row r="32" spans="1:52" x14ac:dyDescent="0.2">
      <c r="A32" s="39">
        <v>23</v>
      </c>
      <c r="B32" s="35" t="str">
        <f t="shared" si="11"/>
        <v>DALE</v>
      </c>
      <c r="C32" s="35" t="str">
        <f t="shared" si="11"/>
        <v>SITKA CITY AND BOROUGH</v>
      </c>
      <c r="D32" s="35" t="str">
        <f t="shared" si="11"/>
        <v/>
      </c>
      <c r="E32" s="35" t="str">
        <f t="shared" si="11"/>
        <v>FAULKNER</v>
      </c>
      <c r="F32" s="35" t="str">
        <f t="shared" si="11"/>
        <v>MENDOCINO</v>
      </c>
      <c r="G32" s="35" t="str">
        <f t="shared" si="11"/>
        <v>FREMONT</v>
      </c>
      <c r="H32" s="35" t="str">
        <f t="shared" si="11"/>
        <v/>
      </c>
      <c r="I32" s="35" t="str">
        <f t="shared" si="11"/>
        <v/>
      </c>
      <c r="J32" s="35" t="str">
        <f t="shared" si="11"/>
        <v/>
      </c>
      <c r="K32" s="35" t="str">
        <f t="shared" si="11"/>
        <v>HAMILTON</v>
      </c>
      <c r="L32" s="35" t="str">
        <f t="shared" si="12"/>
        <v>CATOOSA</v>
      </c>
      <c r="M32" s="35" t="str">
        <f t="shared" si="12"/>
        <v/>
      </c>
      <c r="N32" s="35" t="str">
        <f t="shared" si="12"/>
        <v>GEM</v>
      </c>
      <c r="O32" s="35" t="str">
        <f t="shared" si="12"/>
        <v>EDGAR</v>
      </c>
      <c r="P32" s="35" t="str">
        <f t="shared" si="12"/>
        <v>FOUNTAIN</v>
      </c>
      <c r="Q32" s="35" t="str">
        <f t="shared" si="12"/>
        <v>CLINTON</v>
      </c>
      <c r="R32" s="35" t="str">
        <f t="shared" si="12"/>
        <v>DOUGLAS</v>
      </c>
      <c r="S32" s="35" t="str">
        <f t="shared" si="12"/>
        <v>CASEY</v>
      </c>
      <c r="T32" s="35" t="str">
        <f t="shared" si="12"/>
        <v>IBERIA PARISH</v>
      </c>
      <c r="U32" s="35" t="str">
        <f t="shared" si="12"/>
        <v/>
      </c>
      <c r="V32" s="35" t="str">
        <f t="shared" si="13"/>
        <v>WORCESTER</v>
      </c>
      <c r="W32" s="35" t="str">
        <f t="shared" si="13"/>
        <v/>
      </c>
      <c r="X32" s="35" t="str">
        <f t="shared" si="13"/>
        <v>EATON</v>
      </c>
      <c r="Y32" s="35" t="str">
        <f t="shared" si="13"/>
        <v>FILLMORE</v>
      </c>
      <c r="Z32" s="35" t="str">
        <f t="shared" si="13"/>
        <v>HANCOCK</v>
      </c>
      <c r="AA32" s="35" t="str">
        <f t="shared" si="13"/>
        <v>CLARK</v>
      </c>
      <c r="AB32" s="35" t="str">
        <f t="shared" si="13"/>
        <v>JUDITH BASIN</v>
      </c>
      <c r="AC32" s="35" t="str">
        <f t="shared" si="13"/>
        <v>DAWES</v>
      </c>
      <c r="AD32" s="35" t="str">
        <f t="shared" si="13"/>
        <v/>
      </c>
      <c r="AE32" s="35" t="str">
        <f t="shared" si="13"/>
        <v/>
      </c>
      <c r="AF32" s="35" t="str">
        <f t="shared" si="14"/>
        <v/>
      </c>
      <c r="AG32" s="35" t="str">
        <f t="shared" si="14"/>
        <v>ROOSEVELT</v>
      </c>
      <c r="AH32" s="35" t="str">
        <f t="shared" si="14"/>
        <v>JEFFERSON</v>
      </c>
      <c r="AI32" s="35" t="str">
        <f t="shared" si="14"/>
        <v>CLEVELAND</v>
      </c>
      <c r="AJ32" s="35" t="str">
        <f t="shared" si="14"/>
        <v>LAMOURE</v>
      </c>
      <c r="AK32" s="35" t="str">
        <f t="shared" si="14"/>
        <v>FAIRFIELD</v>
      </c>
      <c r="AL32" s="35" t="str">
        <f t="shared" si="14"/>
        <v>ELLIS</v>
      </c>
      <c r="AM32" s="35" t="str">
        <f t="shared" si="14"/>
        <v>MALHEUR</v>
      </c>
      <c r="AN32" s="35" t="str">
        <f t="shared" si="14"/>
        <v>DELAWARE</v>
      </c>
      <c r="AO32" s="35" t="str">
        <f t="shared" si="14"/>
        <v/>
      </c>
      <c r="AP32" s="35" t="str">
        <f t="shared" si="15"/>
        <v>GREENVILLE</v>
      </c>
      <c r="AQ32" s="35" t="str">
        <f t="shared" si="15"/>
        <v>FALL RIVER</v>
      </c>
      <c r="AR32" s="35" t="str">
        <f t="shared" si="15"/>
        <v>DYER</v>
      </c>
      <c r="AS32" s="35" t="str">
        <f t="shared" si="15"/>
        <v>BRISCOE</v>
      </c>
      <c r="AT32" s="35" t="str">
        <f t="shared" si="15"/>
        <v>TOOELE</v>
      </c>
      <c r="AU32" s="35" t="str">
        <f t="shared" si="15"/>
        <v/>
      </c>
      <c r="AV32" s="35" t="str">
        <f t="shared" si="15"/>
        <v>CRAIG</v>
      </c>
      <c r="AW32" s="35" t="str">
        <f t="shared" si="15"/>
        <v>MASON</v>
      </c>
      <c r="AX32" s="35" t="str">
        <f t="shared" si="15"/>
        <v>LOGAN</v>
      </c>
      <c r="AY32" s="35" t="str">
        <f t="shared" si="15"/>
        <v>GREEN</v>
      </c>
      <c r="AZ32" s="35" t="str">
        <f t="shared" si="15"/>
        <v>WESTON</v>
      </c>
    </row>
    <row r="33" spans="1:52" x14ac:dyDescent="0.2">
      <c r="A33" s="39">
        <v>24</v>
      </c>
      <c r="B33" s="35" t="str">
        <f t="shared" si="11"/>
        <v>DALLAS</v>
      </c>
      <c r="C33" s="35" t="str">
        <f t="shared" si="11"/>
        <v>SKAGWAY MUNICIPALITY</v>
      </c>
      <c r="D33" s="35" t="str">
        <f t="shared" si="11"/>
        <v/>
      </c>
      <c r="E33" s="35" t="str">
        <f t="shared" si="11"/>
        <v>FRANKLIN</v>
      </c>
      <c r="F33" s="35" t="str">
        <f t="shared" si="11"/>
        <v>MERCED</v>
      </c>
      <c r="G33" s="35" t="str">
        <f t="shared" si="11"/>
        <v>GARFIELD</v>
      </c>
      <c r="H33" s="35" t="str">
        <f t="shared" si="11"/>
        <v/>
      </c>
      <c r="I33" s="35" t="str">
        <f t="shared" si="11"/>
        <v/>
      </c>
      <c r="J33" s="35" t="str">
        <f t="shared" si="11"/>
        <v/>
      </c>
      <c r="K33" s="35" t="str">
        <f t="shared" si="11"/>
        <v>HARDEE</v>
      </c>
      <c r="L33" s="35" t="str">
        <f t="shared" si="12"/>
        <v>CHARLTON</v>
      </c>
      <c r="M33" s="35" t="str">
        <f t="shared" si="12"/>
        <v/>
      </c>
      <c r="N33" s="35" t="str">
        <f t="shared" si="12"/>
        <v>GOODING</v>
      </c>
      <c r="O33" s="35" t="str">
        <f t="shared" si="12"/>
        <v>EDWARDS</v>
      </c>
      <c r="P33" s="35" t="str">
        <f t="shared" si="12"/>
        <v>FRANKLIN</v>
      </c>
      <c r="Q33" s="35" t="str">
        <f t="shared" si="12"/>
        <v>CRAWFORD</v>
      </c>
      <c r="R33" s="35" t="str">
        <f t="shared" si="12"/>
        <v>EDWARDS</v>
      </c>
      <c r="S33" s="35" t="str">
        <f t="shared" si="12"/>
        <v>CHRISTIAN</v>
      </c>
      <c r="T33" s="35" t="str">
        <f t="shared" si="12"/>
        <v>IBERVILLE PARISH</v>
      </c>
      <c r="U33" s="35" t="str">
        <f t="shared" si="12"/>
        <v/>
      </c>
      <c r="V33" s="35" t="str">
        <f t="shared" si="13"/>
        <v>BALTIMORE CITY</v>
      </c>
      <c r="W33" s="35" t="str">
        <f t="shared" si="13"/>
        <v/>
      </c>
      <c r="X33" s="35" t="str">
        <f t="shared" si="13"/>
        <v>EMMET</v>
      </c>
      <c r="Y33" s="35" t="str">
        <f t="shared" si="13"/>
        <v>FREEBORN</v>
      </c>
      <c r="Z33" s="35" t="str">
        <f t="shared" si="13"/>
        <v>HARRISON</v>
      </c>
      <c r="AA33" s="35" t="str">
        <f t="shared" si="13"/>
        <v>CLAY</v>
      </c>
      <c r="AB33" s="35" t="str">
        <f t="shared" si="13"/>
        <v>LAKE</v>
      </c>
      <c r="AC33" s="35" t="str">
        <f t="shared" si="13"/>
        <v>DAWSON</v>
      </c>
      <c r="AD33" s="35" t="str">
        <f t="shared" si="13"/>
        <v/>
      </c>
      <c r="AE33" s="35" t="str">
        <f t="shared" si="13"/>
        <v/>
      </c>
      <c r="AF33" s="35" t="str">
        <f t="shared" si="14"/>
        <v/>
      </c>
      <c r="AG33" s="35" t="str">
        <f t="shared" si="14"/>
        <v>SANDOVAL</v>
      </c>
      <c r="AH33" s="35" t="str">
        <f t="shared" si="14"/>
        <v>KINGS</v>
      </c>
      <c r="AI33" s="35" t="str">
        <f t="shared" si="14"/>
        <v>COLUMBUS</v>
      </c>
      <c r="AJ33" s="35" t="str">
        <f t="shared" si="14"/>
        <v>LOGAN</v>
      </c>
      <c r="AK33" s="35" t="str">
        <f t="shared" si="14"/>
        <v>FAYETTE</v>
      </c>
      <c r="AL33" s="35" t="str">
        <f t="shared" si="14"/>
        <v>GARFIELD</v>
      </c>
      <c r="AM33" s="35" t="str">
        <f t="shared" si="14"/>
        <v>MARION</v>
      </c>
      <c r="AN33" s="35" t="str">
        <f t="shared" si="14"/>
        <v>ELK</v>
      </c>
      <c r="AO33" s="35" t="str">
        <f t="shared" si="14"/>
        <v/>
      </c>
      <c r="AP33" s="35" t="str">
        <f t="shared" si="15"/>
        <v>GREENWOOD</v>
      </c>
      <c r="AQ33" s="35" t="str">
        <f t="shared" si="15"/>
        <v>FAULK</v>
      </c>
      <c r="AR33" s="35" t="str">
        <f t="shared" si="15"/>
        <v>FAYETTE</v>
      </c>
      <c r="AS33" s="35" t="str">
        <f t="shared" si="15"/>
        <v>BROOKS</v>
      </c>
      <c r="AT33" s="35" t="str">
        <f t="shared" si="15"/>
        <v>UINTAH</v>
      </c>
      <c r="AU33" s="35" t="str">
        <f t="shared" si="15"/>
        <v/>
      </c>
      <c r="AV33" s="35" t="str">
        <f t="shared" si="15"/>
        <v>CULPEPER</v>
      </c>
      <c r="AW33" s="35" t="str">
        <f t="shared" si="15"/>
        <v>OKANOGAN</v>
      </c>
      <c r="AX33" s="35" t="str">
        <f t="shared" si="15"/>
        <v>MCDOWELL</v>
      </c>
      <c r="AY33" s="35" t="str">
        <f t="shared" si="15"/>
        <v>GREEN LAKE</v>
      </c>
      <c r="AZ33" s="35" t="str">
        <f t="shared" si="15"/>
        <v/>
      </c>
    </row>
    <row r="34" spans="1:52" x14ac:dyDescent="0.2">
      <c r="A34" s="39">
        <v>25</v>
      </c>
      <c r="B34" s="35" t="str">
        <f t="shared" si="11"/>
        <v>DEKALB</v>
      </c>
      <c r="C34" s="35" t="str">
        <f t="shared" si="11"/>
        <v>SOUTHEAST FAIRBANKS CENSUS AREA</v>
      </c>
      <c r="D34" s="35" t="str">
        <f t="shared" si="11"/>
        <v/>
      </c>
      <c r="E34" s="35" t="str">
        <f t="shared" si="11"/>
        <v>FULTON</v>
      </c>
      <c r="F34" s="35" t="str">
        <f t="shared" si="11"/>
        <v>MODOC</v>
      </c>
      <c r="G34" s="35" t="str">
        <f t="shared" si="11"/>
        <v>GILPIN</v>
      </c>
      <c r="H34" s="35" t="str">
        <f t="shared" si="11"/>
        <v/>
      </c>
      <c r="I34" s="35" t="str">
        <f t="shared" si="11"/>
        <v/>
      </c>
      <c r="J34" s="35" t="str">
        <f t="shared" si="11"/>
        <v/>
      </c>
      <c r="K34" s="35" t="str">
        <f t="shared" si="11"/>
        <v>HENDRY</v>
      </c>
      <c r="L34" s="35" t="str">
        <f t="shared" si="12"/>
        <v>CHATHAM</v>
      </c>
      <c r="M34" s="35" t="str">
        <f t="shared" si="12"/>
        <v/>
      </c>
      <c r="N34" s="35" t="str">
        <f t="shared" si="12"/>
        <v>IDAHO</v>
      </c>
      <c r="O34" s="35" t="str">
        <f t="shared" si="12"/>
        <v>EFFINGHAM</v>
      </c>
      <c r="P34" s="35" t="str">
        <f t="shared" si="12"/>
        <v>FULTON</v>
      </c>
      <c r="Q34" s="35" t="str">
        <f t="shared" si="12"/>
        <v>DALLAS</v>
      </c>
      <c r="R34" s="35" t="str">
        <f t="shared" si="12"/>
        <v>ELK</v>
      </c>
      <c r="S34" s="35" t="str">
        <f t="shared" si="12"/>
        <v>CLARK</v>
      </c>
      <c r="T34" s="35" t="str">
        <f t="shared" si="12"/>
        <v>JACKSON PARISH</v>
      </c>
      <c r="U34" s="35" t="str">
        <f t="shared" si="12"/>
        <v/>
      </c>
      <c r="V34" s="35" t="str">
        <f t="shared" si="13"/>
        <v/>
      </c>
      <c r="W34" s="35" t="str">
        <f t="shared" si="13"/>
        <v/>
      </c>
      <c r="X34" s="35" t="str">
        <f t="shared" si="13"/>
        <v>GENESEE</v>
      </c>
      <c r="Y34" s="35" t="str">
        <f t="shared" si="13"/>
        <v>GOODHUE</v>
      </c>
      <c r="Z34" s="35" t="str">
        <f t="shared" si="13"/>
        <v>HINDS</v>
      </c>
      <c r="AA34" s="35" t="str">
        <f t="shared" si="13"/>
        <v>CLINTON</v>
      </c>
      <c r="AB34" s="35" t="str">
        <f t="shared" si="13"/>
        <v>LEWIS AND CLARK</v>
      </c>
      <c r="AC34" s="35" t="str">
        <f t="shared" si="13"/>
        <v>DEUEL</v>
      </c>
      <c r="AD34" s="35" t="str">
        <f t="shared" si="13"/>
        <v/>
      </c>
      <c r="AE34" s="35" t="str">
        <f t="shared" si="13"/>
        <v/>
      </c>
      <c r="AF34" s="35" t="str">
        <f t="shared" si="14"/>
        <v/>
      </c>
      <c r="AG34" s="35" t="str">
        <f t="shared" si="14"/>
        <v>SAN JUAN</v>
      </c>
      <c r="AH34" s="35" t="str">
        <f t="shared" si="14"/>
        <v>LEWIS</v>
      </c>
      <c r="AI34" s="35" t="str">
        <f t="shared" si="14"/>
        <v>CRAVEN</v>
      </c>
      <c r="AJ34" s="35" t="str">
        <f t="shared" si="14"/>
        <v>MCHENRY</v>
      </c>
      <c r="AK34" s="35" t="str">
        <f t="shared" si="14"/>
        <v>FRANKLIN</v>
      </c>
      <c r="AL34" s="35" t="str">
        <f t="shared" si="14"/>
        <v>GARVIN</v>
      </c>
      <c r="AM34" s="35" t="str">
        <f t="shared" si="14"/>
        <v>MORROW</v>
      </c>
      <c r="AN34" s="35" t="str">
        <f t="shared" si="14"/>
        <v>ERIE</v>
      </c>
      <c r="AO34" s="35" t="str">
        <f t="shared" si="14"/>
        <v/>
      </c>
      <c r="AP34" s="35" t="str">
        <f t="shared" si="15"/>
        <v>HAMPTON</v>
      </c>
      <c r="AQ34" s="35" t="str">
        <f t="shared" si="15"/>
        <v>GRANT</v>
      </c>
      <c r="AR34" s="35" t="str">
        <f t="shared" si="15"/>
        <v>FENTRESS</v>
      </c>
      <c r="AS34" s="35" t="str">
        <f t="shared" si="15"/>
        <v>BROWN</v>
      </c>
      <c r="AT34" s="35" t="str">
        <f t="shared" si="15"/>
        <v>UTAH</v>
      </c>
      <c r="AU34" s="35" t="str">
        <f t="shared" si="15"/>
        <v/>
      </c>
      <c r="AV34" s="35" t="str">
        <f t="shared" si="15"/>
        <v>CUMBERLAND</v>
      </c>
      <c r="AW34" s="35" t="str">
        <f t="shared" si="15"/>
        <v>PACIFIC</v>
      </c>
      <c r="AX34" s="35" t="str">
        <f t="shared" si="15"/>
        <v>MARION</v>
      </c>
      <c r="AY34" s="35" t="str">
        <f t="shared" si="15"/>
        <v>IOWA</v>
      </c>
      <c r="AZ34" s="35" t="str">
        <f t="shared" si="15"/>
        <v/>
      </c>
    </row>
    <row r="35" spans="1:52" x14ac:dyDescent="0.2">
      <c r="A35" s="39">
        <v>26</v>
      </c>
      <c r="B35" s="35" t="str">
        <f t="shared" si="11"/>
        <v>ELMORE</v>
      </c>
      <c r="C35" s="35" t="str">
        <f t="shared" si="11"/>
        <v>VALDEZ-CORDOVA CENSUS AREA</v>
      </c>
      <c r="D35" s="35" t="str">
        <f t="shared" si="11"/>
        <v/>
      </c>
      <c r="E35" s="35" t="str">
        <f t="shared" si="11"/>
        <v>GARLAND</v>
      </c>
      <c r="F35" s="35" t="str">
        <f t="shared" si="11"/>
        <v>MONO</v>
      </c>
      <c r="G35" s="35" t="str">
        <f t="shared" si="11"/>
        <v>GRAND</v>
      </c>
      <c r="H35" s="35" t="str">
        <f t="shared" si="11"/>
        <v/>
      </c>
      <c r="I35" s="35" t="str">
        <f t="shared" si="11"/>
        <v/>
      </c>
      <c r="J35" s="35" t="str">
        <f t="shared" si="11"/>
        <v/>
      </c>
      <c r="K35" s="35" t="str">
        <f t="shared" si="11"/>
        <v>HERNANDO</v>
      </c>
      <c r="L35" s="35" t="str">
        <f t="shared" si="12"/>
        <v>CHATTAHOOCHEE</v>
      </c>
      <c r="M35" s="35" t="str">
        <f t="shared" si="12"/>
        <v/>
      </c>
      <c r="N35" s="35" t="str">
        <f t="shared" si="12"/>
        <v>JEFFERSON</v>
      </c>
      <c r="O35" s="35" t="str">
        <f t="shared" si="12"/>
        <v>FAYETTE</v>
      </c>
      <c r="P35" s="35" t="str">
        <f t="shared" si="12"/>
        <v>GIBSON</v>
      </c>
      <c r="Q35" s="35" t="str">
        <f t="shared" si="12"/>
        <v>DAVIS</v>
      </c>
      <c r="R35" s="35" t="str">
        <f t="shared" si="12"/>
        <v>ELLIS</v>
      </c>
      <c r="S35" s="35" t="str">
        <f t="shared" si="12"/>
        <v>CLAY</v>
      </c>
      <c r="T35" s="35" t="str">
        <f t="shared" si="12"/>
        <v>JEFFERSON PARISH</v>
      </c>
      <c r="U35" s="35" t="str">
        <f t="shared" si="12"/>
        <v/>
      </c>
      <c r="V35" s="35" t="str">
        <f t="shared" si="13"/>
        <v/>
      </c>
      <c r="W35" s="35" t="str">
        <f t="shared" si="13"/>
        <v/>
      </c>
      <c r="X35" s="35" t="str">
        <f t="shared" si="13"/>
        <v>GLADWIN</v>
      </c>
      <c r="Y35" s="35" t="str">
        <f t="shared" si="13"/>
        <v>GRANT</v>
      </c>
      <c r="Z35" s="35" t="str">
        <f t="shared" si="13"/>
        <v>HOLMES</v>
      </c>
      <c r="AA35" s="35" t="str">
        <f t="shared" si="13"/>
        <v>COLE</v>
      </c>
      <c r="AB35" s="35" t="str">
        <f t="shared" si="13"/>
        <v>LIBERTY</v>
      </c>
      <c r="AC35" s="35" t="str">
        <f t="shared" si="13"/>
        <v>DIXON</v>
      </c>
      <c r="AD35" s="35" t="str">
        <f t="shared" si="13"/>
        <v/>
      </c>
      <c r="AE35" s="35" t="str">
        <f t="shared" si="13"/>
        <v/>
      </c>
      <c r="AF35" s="35" t="str">
        <f t="shared" si="14"/>
        <v/>
      </c>
      <c r="AG35" s="35" t="str">
        <f t="shared" si="14"/>
        <v>SAN MIGUEL</v>
      </c>
      <c r="AH35" s="35" t="str">
        <f t="shared" si="14"/>
        <v>LIVINGSTON</v>
      </c>
      <c r="AI35" s="35" t="str">
        <f t="shared" si="14"/>
        <v>CUMBERLAND</v>
      </c>
      <c r="AJ35" s="35" t="str">
        <f t="shared" si="14"/>
        <v>MCINTOSH</v>
      </c>
      <c r="AK35" s="35" t="str">
        <f t="shared" si="14"/>
        <v>FULTON</v>
      </c>
      <c r="AL35" s="35" t="str">
        <f t="shared" si="14"/>
        <v>GRADY</v>
      </c>
      <c r="AM35" s="35" t="str">
        <f t="shared" si="14"/>
        <v>MULTNOMAH</v>
      </c>
      <c r="AN35" s="35" t="str">
        <f t="shared" si="14"/>
        <v>FAYETTE</v>
      </c>
      <c r="AO35" s="35" t="str">
        <f t="shared" si="14"/>
        <v/>
      </c>
      <c r="AP35" s="35" t="str">
        <f t="shared" si="15"/>
        <v>HORRY</v>
      </c>
      <c r="AQ35" s="35" t="str">
        <f t="shared" si="15"/>
        <v>GREGORY</v>
      </c>
      <c r="AR35" s="35" t="str">
        <f t="shared" si="15"/>
        <v>FRANKLIN</v>
      </c>
      <c r="AS35" s="35" t="str">
        <f t="shared" si="15"/>
        <v>BURLESON</v>
      </c>
      <c r="AT35" s="35" t="str">
        <f t="shared" si="15"/>
        <v>WASATCH</v>
      </c>
      <c r="AU35" s="35" t="str">
        <f t="shared" si="15"/>
        <v/>
      </c>
      <c r="AV35" s="35" t="str">
        <f t="shared" si="15"/>
        <v>DICKENSON</v>
      </c>
      <c r="AW35" s="35" t="str">
        <f t="shared" si="15"/>
        <v>PEND OREILLE</v>
      </c>
      <c r="AX35" s="35" t="str">
        <f t="shared" si="15"/>
        <v>MARSHALL</v>
      </c>
      <c r="AY35" s="35" t="str">
        <f t="shared" si="15"/>
        <v>IRON</v>
      </c>
      <c r="AZ35" s="35" t="str">
        <f t="shared" si="15"/>
        <v/>
      </c>
    </row>
    <row r="36" spans="1:52" x14ac:dyDescent="0.2">
      <c r="A36" s="39">
        <v>27</v>
      </c>
      <c r="B36" s="35" t="str">
        <f t="shared" si="11"/>
        <v>ESCAMBIA</v>
      </c>
      <c r="C36" s="35" t="str">
        <f t="shared" si="11"/>
        <v>WRANGELL CITY AND BOROUGH</v>
      </c>
      <c r="D36" s="35" t="str">
        <f t="shared" si="11"/>
        <v/>
      </c>
      <c r="E36" s="35" t="str">
        <f t="shared" si="11"/>
        <v>GRANT</v>
      </c>
      <c r="F36" s="35" t="str">
        <f t="shared" si="11"/>
        <v>MONTEREY</v>
      </c>
      <c r="G36" s="35" t="str">
        <f t="shared" si="11"/>
        <v>GUNNISON</v>
      </c>
      <c r="H36" s="35" t="str">
        <f t="shared" si="11"/>
        <v/>
      </c>
      <c r="I36" s="35" t="str">
        <f t="shared" si="11"/>
        <v/>
      </c>
      <c r="J36" s="35" t="str">
        <f t="shared" si="11"/>
        <v/>
      </c>
      <c r="K36" s="35" t="str">
        <f t="shared" si="11"/>
        <v>HIGHLANDS</v>
      </c>
      <c r="L36" s="35" t="str">
        <f t="shared" si="12"/>
        <v>CHATTOOGA</v>
      </c>
      <c r="M36" s="35" t="str">
        <f t="shared" si="12"/>
        <v/>
      </c>
      <c r="N36" s="35" t="str">
        <f t="shared" si="12"/>
        <v>JEROME</v>
      </c>
      <c r="O36" s="35" t="str">
        <f t="shared" si="12"/>
        <v>FORD</v>
      </c>
      <c r="P36" s="35" t="str">
        <f t="shared" si="12"/>
        <v>GRANT</v>
      </c>
      <c r="Q36" s="35" t="str">
        <f t="shared" si="12"/>
        <v>DECATUR</v>
      </c>
      <c r="R36" s="35" t="str">
        <f t="shared" si="12"/>
        <v>ELLSWORTH</v>
      </c>
      <c r="S36" s="35" t="str">
        <f t="shared" si="12"/>
        <v>CLINTON</v>
      </c>
      <c r="T36" s="35" t="str">
        <f t="shared" si="12"/>
        <v>JEFFERSON DAVIS PARISH</v>
      </c>
      <c r="U36" s="35" t="str">
        <f t="shared" si="12"/>
        <v/>
      </c>
      <c r="V36" s="35" t="str">
        <f t="shared" si="13"/>
        <v/>
      </c>
      <c r="W36" s="35" t="str">
        <f t="shared" si="13"/>
        <v/>
      </c>
      <c r="X36" s="35" t="str">
        <f t="shared" si="13"/>
        <v>GOGEBIC</v>
      </c>
      <c r="Y36" s="35" t="str">
        <f t="shared" si="13"/>
        <v>HENNEPIN</v>
      </c>
      <c r="Z36" s="35" t="str">
        <f t="shared" si="13"/>
        <v>HUMPHREYS</v>
      </c>
      <c r="AA36" s="35" t="str">
        <f t="shared" si="13"/>
        <v>COOPER</v>
      </c>
      <c r="AB36" s="35" t="str">
        <f t="shared" si="13"/>
        <v>LINCOLN</v>
      </c>
      <c r="AC36" s="35" t="str">
        <f t="shared" si="13"/>
        <v>DODGE</v>
      </c>
      <c r="AD36" s="35" t="str">
        <f t="shared" si="13"/>
        <v/>
      </c>
      <c r="AE36" s="35" t="str">
        <f t="shared" si="13"/>
        <v/>
      </c>
      <c r="AF36" s="35" t="str">
        <f t="shared" si="14"/>
        <v/>
      </c>
      <c r="AG36" s="35" t="str">
        <f t="shared" si="14"/>
        <v>SANTA FE</v>
      </c>
      <c r="AH36" s="35" t="str">
        <f t="shared" si="14"/>
        <v>MADISON</v>
      </c>
      <c r="AI36" s="35" t="str">
        <f t="shared" si="14"/>
        <v>CURRITUCK</v>
      </c>
      <c r="AJ36" s="35" t="str">
        <f t="shared" si="14"/>
        <v>MCKENZIE</v>
      </c>
      <c r="AK36" s="35" t="str">
        <f t="shared" si="14"/>
        <v>GALLIA</v>
      </c>
      <c r="AL36" s="35" t="str">
        <f t="shared" si="14"/>
        <v>GRANT</v>
      </c>
      <c r="AM36" s="35" t="str">
        <f t="shared" si="14"/>
        <v>POLK</v>
      </c>
      <c r="AN36" s="35" t="str">
        <f t="shared" si="14"/>
        <v>FOREST</v>
      </c>
      <c r="AO36" s="35" t="str">
        <f t="shared" si="14"/>
        <v/>
      </c>
      <c r="AP36" s="35" t="str">
        <f t="shared" si="15"/>
        <v>JASPER</v>
      </c>
      <c r="AQ36" s="35" t="str">
        <f t="shared" si="15"/>
        <v>HAAKON</v>
      </c>
      <c r="AR36" s="35" t="str">
        <f t="shared" si="15"/>
        <v>GIBSON</v>
      </c>
      <c r="AS36" s="35" t="str">
        <f t="shared" si="15"/>
        <v>BURNET</v>
      </c>
      <c r="AT36" s="35" t="str">
        <f t="shared" si="15"/>
        <v>WASHINGTON</v>
      </c>
      <c r="AU36" s="35" t="str">
        <f t="shared" si="15"/>
        <v/>
      </c>
      <c r="AV36" s="35" t="str">
        <f t="shared" si="15"/>
        <v>DINWIDDIE</v>
      </c>
      <c r="AW36" s="35" t="str">
        <f t="shared" si="15"/>
        <v>PIERCE</v>
      </c>
      <c r="AX36" s="35" t="str">
        <f t="shared" si="15"/>
        <v>MASON</v>
      </c>
      <c r="AY36" s="35" t="str">
        <f t="shared" si="15"/>
        <v>JACKSON</v>
      </c>
      <c r="AZ36" s="35" t="str">
        <f t="shared" si="15"/>
        <v/>
      </c>
    </row>
    <row r="37" spans="1:52" x14ac:dyDescent="0.2">
      <c r="A37" s="39">
        <v>28</v>
      </c>
      <c r="B37" s="35" t="str">
        <f t="shared" si="11"/>
        <v>ETOWAH</v>
      </c>
      <c r="C37" s="35" t="str">
        <f t="shared" si="11"/>
        <v>YAKUTAT CITY AND BOROUGH</v>
      </c>
      <c r="D37" s="35" t="str">
        <f t="shared" si="11"/>
        <v/>
      </c>
      <c r="E37" s="35" t="str">
        <f t="shared" si="11"/>
        <v>GREENE</v>
      </c>
      <c r="F37" s="35" t="str">
        <f t="shared" si="11"/>
        <v>NAPA</v>
      </c>
      <c r="G37" s="35" t="str">
        <f t="shared" si="11"/>
        <v>HINSDALE</v>
      </c>
      <c r="H37" s="35" t="str">
        <f t="shared" si="11"/>
        <v/>
      </c>
      <c r="I37" s="35" t="str">
        <f t="shared" si="11"/>
        <v/>
      </c>
      <c r="J37" s="35" t="str">
        <f t="shared" si="11"/>
        <v/>
      </c>
      <c r="K37" s="35" t="str">
        <f t="shared" si="11"/>
        <v>HILLSBOROUGH</v>
      </c>
      <c r="L37" s="35" t="str">
        <f t="shared" si="12"/>
        <v>CHEROKEE</v>
      </c>
      <c r="M37" s="35" t="str">
        <f t="shared" si="12"/>
        <v/>
      </c>
      <c r="N37" s="35" t="str">
        <f t="shared" si="12"/>
        <v>KOOTENAI</v>
      </c>
      <c r="O37" s="35" t="str">
        <f t="shared" si="12"/>
        <v>FRANKLIN</v>
      </c>
      <c r="P37" s="35" t="str">
        <f t="shared" si="12"/>
        <v>GREENE</v>
      </c>
      <c r="Q37" s="35" t="str">
        <f t="shared" si="12"/>
        <v>DELAWARE</v>
      </c>
      <c r="R37" s="35" t="str">
        <f t="shared" si="12"/>
        <v>FINNEY</v>
      </c>
      <c r="S37" s="35" t="str">
        <f t="shared" si="12"/>
        <v>CRITTENDEN</v>
      </c>
      <c r="T37" s="35" t="str">
        <f t="shared" si="12"/>
        <v>LAFAYETTE PARISH</v>
      </c>
      <c r="U37" s="35" t="str">
        <f t="shared" si="12"/>
        <v/>
      </c>
      <c r="V37" s="35" t="str">
        <f t="shared" si="13"/>
        <v/>
      </c>
      <c r="W37" s="35" t="str">
        <f t="shared" si="13"/>
        <v/>
      </c>
      <c r="X37" s="35" t="str">
        <f t="shared" si="13"/>
        <v>GRAND TRAVERSE</v>
      </c>
      <c r="Y37" s="35" t="str">
        <f t="shared" si="13"/>
        <v>HOUSTON</v>
      </c>
      <c r="Z37" s="35" t="str">
        <f t="shared" si="13"/>
        <v>ISSAQUENA</v>
      </c>
      <c r="AA37" s="35" t="str">
        <f t="shared" si="13"/>
        <v>CRAWFORD</v>
      </c>
      <c r="AB37" s="35" t="str">
        <f t="shared" si="13"/>
        <v>MCCONE</v>
      </c>
      <c r="AC37" s="35" t="str">
        <f t="shared" si="13"/>
        <v>DOUGLAS</v>
      </c>
      <c r="AD37" s="35" t="str">
        <f t="shared" si="13"/>
        <v/>
      </c>
      <c r="AE37" s="35" t="str">
        <f t="shared" si="13"/>
        <v/>
      </c>
      <c r="AF37" s="35" t="str">
        <f t="shared" si="14"/>
        <v/>
      </c>
      <c r="AG37" s="35" t="str">
        <f t="shared" si="14"/>
        <v>SIERRA</v>
      </c>
      <c r="AH37" s="35" t="str">
        <f t="shared" si="14"/>
        <v>MONROE</v>
      </c>
      <c r="AI37" s="35" t="str">
        <f t="shared" si="14"/>
        <v>DARE</v>
      </c>
      <c r="AJ37" s="35" t="str">
        <f t="shared" si="14"/>
        <v>MCLEAN</v>
      </c>
      <c r="AK37" s="35" t="str">
        <f t="shared" si="14"/>
        <v>GEAUGA</v>
      </c>
      <c r="AL37" s="35" t="str">
        <f t="shared" si="14"/>
        <v>GREER</v>
      </c>
      <c r="AM37" s="35" t="str">
        <f t="shared" si="14"/>
        <v>SHERMAN</v>
      </c>
      <c r="AN37" s="35" t="str">
        <f t="shared" si="14"/>
        <v>FRANKLIN</v>
      </c>
      <c r="AO37" s="35" t="str">
        <f t="shared" si="14"/>
        <v/>
      </c>
      <c r="AP37" s="35" t="str">
        <f t="shared" si="15"/>
        <v>KERSHAW</v>
      </c>
      <c r="AQ37" s="35" t="str">
        <f t="shared" si="15"/>
        <v>HAMLIN</v>
      </c>
      <c r="AR37" s="35" t="str">
        <f t="shared" si="15"/>
        <v>GILES</v>
      </c>
      <c r="AS37" s="35" t="str">
        <f t="shared" si="15"/>
        <v>CALDWELL</v>
      </c>
      <c r="AT37" s="35" t="str">
        <f t="shared" si="15"/>
        <v>WAYNE</v>
      </c>
      <c r="AU37" s="35" t="str">
        <f t="shared" si="15"/>
        <v/>
      </c>
      <c r="AV37" s="35" t="str">
        <f t="shared" si="15"/>
        <v>ESSEX</v>
      </c>
      <c r="AW37" s="35" t="str">
        <f t="shared" si="15"/>
        <v>SAN JUAN</v>
      </c>
      <c r="AX37" s="35" t="str">
        <f t="shared" si="15"/>
        <v>MERCER</v>
      </c>
      <c r="AY37" s="35" t="str">
        <f t="shared" si="15"/>
        <v>JEFFERSON</v>
      </c>
      <c r="AZ37" s="35" t="str">
        <f t="shared" si="15"/>
        <v/>
      </c>
    </row>
    <row r="38" spans="1:52" x14ac:dyDescent="0.2">
      <c r="A38" s="39">
        <v>29</v>
      </c>
      <c r="B38" s="35" t="str">
        <f t="shared" si="11"/>
        <v>FAYETTE</v>
      </c>
      <c r="C38" s="35" t="str">
        <f t="shared" si="11"/>
        <v>YUKON-KOYUKUK CENSUS AREA</v>
      </c>
      <c r="D38" s="35" t="str">
        <f t="shared" si="11"/>
        <v/>
      </c>
      <c r="E38" s="35" t="str">
        <f t="shared" si="11"/>
        <v>HEMPSTEAD</v>
      </c>
      <c r="F38" s="35" t="str">
        <f t="shared" si="11"/>
        <v>NEVADA</v>
      </c>
      <c r="G38" s="35" t="str">
        <f t="shared" si="11"/>
        <v>HUERFANO</v>
      </c>
      <c r="H38" s="35" t="str">
        <f t="shared" si="11"/>
        <v/>
      </c>
      <c r="I38" s="35" t="str">
        <f t="shared" si="11"/>
        <v/>
      </c>
      <c r="J38" s="35" t="str">
        <f t="shared" si="11"/>
        <v/>
      </c>
      <c r="K38" s="35" t="str">
        <f t="shared" si="11"/>
        <v>HOLMES</v>
      </c>
      <c r="L38" s="35" t="str">
        <f t="shared" si="12"/>
        <v>CLARKE</v>
      </c>
      <c r="M38" s="35" t="str">
        <f t="shared" si="12"/>
        <v/>
      </c>
      <c r="N38" s="35" t="str">
        <f t="shared" si="12"/>
        <v>LATAH</v>
      </c>
      <c r="O38" s="35" t="str">
        <f t="shared" si="12"/>
        <v>FULTON</v>
      </c>
      <c r="P38" s="35" t="str">
        <f t="shared" si="12"/>
        <v>HAMILTON</v>
      </c>
      <c r="Q38" s="35" t="str">
        <f t="shared" si="12"/>
        <v>DES MOINES</v>
      </c>
      <c r="R38" s="35" t="str">
        <f t="shared" si="12"/>
        <v>FORD</v>
      </c>
      <c r="S38" s="35" t="str">
        <f t="shared" si="12"/>
        <v>CUMBERLAND</v>
      </c>
      <c r="T38" s="35" t="str">
        <f t="shared" si="12"/>
        <v>LAFOURCHE PARISH</v>
      </c>
      <c r="U38" s="35" t="str">
        <f t="shared" si="12"/>
        <v/>
      </c>
      <c r="V38" s="35" t="str">
        <f t="shared" si="13"/>
        <v/>
      </c>
      <c r="W38" s="35" t="str">
        <f t="shared" si="13"/>
        <v/>
      </c>
      <c r="X38" s="35" t="str">
        <f t="shared" si="13"/>
        <v>GRATIOT</v>
      </c>
      <c r="Y38" s="35" t="str">
        <f t="shared" si="13"/>
        <v>HUBBARD</v>
      </c>
      <c r="Z38" s="35" t="str">
        <f t="shared" si="13"/>
        <v>ITAWAMBA</v>
      </c>
      <c r="AA38" s="35" t="str">
        <f t="shared" si="13"/>
        <v>DADE</v>
      </c>
      <c r="AB38" s="35" t="str">
        <f t="shared" si="13"/>
        <v>MADISON</v>
      </c>
      <c r="AC38" s="35" t="str">
        <f t="shared" si="13"/>
        <v>DUNDY</v>
      </c>
      <c r="AD38" s="35" t="str">
        <f t="shared" si="13"/>
        <v/>
      </c>
      <c r="AE38" s="35" t="str">
        <f t="shared" si="13"/>
        <v/>
      </c>
      <c r="AF38" s="35" t="str">
        <f t="shared" si="14"/>
        <v/>
      </c>
      <c r="AG38" s="35" t="str">
        <f t="shared" si="14"/>
        <v>SOCORRO</v>
      </c>
      <c r="AH38" s="35" t="str">
        <f t="shared" si="14"/>
        <v>MONTGOMERY</v>
      </c>
      <c r="AI38" s="35" t="str">
        <f t="shared" si="14"/>
        <v>DAVIDSON</v>
      </c>
      <c r="AJ38" s="35" t="str">
        <f t="shared" si="14"/>
        <v>MERCER</v>
      </c>
      <c r="AK38" s="35" t="str">
        <f t="shared" si="14"/>
        <v>GREENE</v>
      </c>
      <c r="AL38" s="35" t="str">
        <f t="shared" si="14"/>
        <v>HARMON</v>
      </c>
      <c r="AM38" s="35" t="str">
        <f t="shared" si="14"/>
        <v>TILLAMOOK</v>
      </c>
      <c r="AN38" s="35" t="str">
        <f t="shared" si="14"/>
        <v>FULTON</v>
      </c>
      <c r="AO38" s="35" t="str">
        <f t="shared" si="14"/>
        <v/>
      </c>
      <c r="AP38" s="35" t="str">
        <f t="shared" si="15"/>
        <v>LANCASTER</v>
      </c>
      <c r="AQ38" s="35" t="str">
        <f t="shared" si="15"/>
        <v>HAND</v>
      </c>
      <c r="AR38" s="35" t="str">
        <f t="shared" si="15"/>
        <v>GRAINGER</v>
      </c>
      <c r="AS38" s="35" t="str">
        <f t="shared" si="15"/>
        <v>CALHOUN</v>
      </c>
      <c r="AT38" s="35" t="str">
        <f t="shared" si="15"/>
        <v>WEBER</v>
      </c>
      <c r="AU38" s="35" t="str">
        <f t="shared" si="15"/>
        <v/>
      </c>
      <c r="AV38" s="35" t="str">
        <f t="shared" si="15"/>
        <v>FAIRFAX</v>
      </c>
      <c r="AW38" s="35" t="str">
        <f t="shared" si="15"/>
        <v>SKAGIT</v>
      </c>
      <c r="AX38" s="35" t="str">
        <f t="shared" si="15"/>
        <v>MINERAL</v>
      </c>
      <c r="AY38" s="35" t="str">
        <f t="shared" si="15"/>
        <v>JUNEAU</v>
      </c>
      <c r="AZ38" s="35" t="str">
        <f t="shared" si="15"/>
        <v/>
      </c>
    </row>
    <row r="39" spans="1:52" x14ac:dyDescent="0.2">
      <c r="A39" s="39">
        <v>30</v>
      </c>
      <c r="B39" s="35" t="str">
        <f t="shared" si="11"/>
        <v>FRANKLIN</v>
      </c>
      <c r="C39" s="35" t="str">
        <f t="shared" si="11"/>
        <v/>
      </c>
      <c r="D39" s="35" t="str">
        <f t="shared" si="11"/>
        <v/>
      </c>
      <c r="E39" s="35" t="str">
        <f t="shared" si="11"/>
        <v>HOT SPRING</v>
      </c>
      <c r="F39" s="35" t="str">
        <f t="shared" si="11"/>
        <v>ORANGE</v>
      </c>
      <c r="G39" s="35" t="str">
        <f t="shared" si="11"/>
        <v>JACKSON</v>
      </c>
      <c r="H39" s="35" t="str">
        <f t="shared" si="11"/>
        <v/>
      </c>
      <c r="I39" s="35" t="str">
        <f t="shared" si="11"/>
        <v/>
      </c>
      <c r="J39" s="35" t="str">
        <f t="shared" si="11"/>
        <v/>
      </c>
      <c r="K39" s="35" t="str">
        <f t="shared" si="11"/>
        <v>INDIAN RIVER</v>
      </c>
      <c r="L39" s="35" t="str">
        <f t="shared" si="12"/>
        <v>CLAY</v>
      </c>
      <c r="M39" s="35" t="str">
        <f t="shared" si="12"/>
        <v/>
      </c>
      <c r="N39" s="35" t="str">
        <f t="shared" si="12"/>
        <v>LEMHI</v>
      </c>
      <c r="O39" s="35" t="str">
        <f t="shared" si="12"/>
        <v>GALLATIN</v>
      </c>
      <c r="P39" s="35" t="str">
        <f t="shared" si="12"/>
        <v>HANCOCK</v>
      </c>
      <c r="Q39" s="35" t="str">
        <f t="shared" si="12"/>
        <v>DICKINSON</v>
      </c>
      <c r="R39" s="35" t="str">
        <f t="shared" si="12"/>
        <v>FRANKLIN</v>
      </c>
      <c r="S39" s="35" t="str">
        <f t="shared" si="12"/>
        <v>DAVIESS</v>
      </c>
      <c r="T39" s="35" t="str">
        <f t="shared" si="12"/>
        <v>LA SALLE PARISH</v>
      </c>
      <c r="U39" s="35" t="str">
        <f t="shared" si="12"/>
        <v/>
      </c>
      <c r="V39" s="35" t="str">
        <f t="shared" si="13"/>
        <v/>
      </c>
      <c r="W39" s="35" t="str">
        <f t="shared" si="13"/>
        <v/>
      </c>
      <c r="X39" s="35" t="str">
        <f t="shared" si="13"/>
        <v>HILLSDALE</v>
      </c>
      <c r="Y39" s="35" t="str">
        <f t="shared" si="13"/>
        <v>ISANTI</v>
      </c>
      <c r="Z39" s="35" t="str">
        <f t="shared" si="13"/>
        <v>JACKSON</v>
      </c>
      <c r="AA39" s="35" t="str">
        <f t="shared" si="13"/>
        <v>DALLAS</v>
      </c>
      <c r="AB39" s="35" t="str">
        <f t="shared" si="13"/>
        <v>MEAGHER</v>
      </c>
      <c r="AC39" s="35" t="str">
        <f t="shared" si="13"/>
        <v>FILLMORE</v>
      </c>
      <c r="AD39" s="35" t="str">
        <f t="shared" si="13"/>
        <v/>
      </c>
      <c r="AE39" s="35" t="str">
        <f t="shared" si="13"/>
        <v/>
      </c>
      <c r="AF39" s="35" t="str">
        <f t="shared" si="14"/>
        <v/>
      </c>
      <c r="AG39" s="35" t="str">
        <f t="shared" si="14"/>
        <v>TAOS</v>
      </c>
      <c r="AH39" s="35" t="str">
        <f t="shared" si="14"/>
        <v>NASSAU</v>
      </c>
      <c r="AI39" s="35" t="str">
        <f t="shared" si="14"/>
        <v>DAVIE</v>
      </c>
      <c r="AJ39" s="35" t="str">
        <f t="shared" si="14"/>
        <v>MORTON</v>
      </c>
      <c r="AK39" s="35" t="str">
        <f t="shared" si="14"/>
        <v>GUERNSEY</v>
      </c>
      <c r="AL39" s="35" t="str">
        <f t="shared" si="14"/>
        <v>HARPER</v>
      </c>
      <c r="AM39" s="35" t="str">
        <f t="shared" si="14"/>
        <v>UMATILLA</v>
      </c>
      <c r="AN39" s="35" t="str">
        <f t="shared" si="14"/>
        <v>GREENE</v>
      </c>
      <c r="AO39" s="35" t="str">
        <f t="shared" si="14"/>
        <v/>
      </c>
      <c r="AP39" s="35" t="str">
        <f t="shared" si="15"/>
        <v>LAURENS</v>
      </c>
      <c r="AQ39" s="35" t="str">
        <f t="shared" si="15"/>
        <v>HANSON</v>
      </c>
      <c r="AR39" s="35" t="str">
        <f t="shared" si="15"/>
        <v>GREENE</v>
      </c>
      <c r="AS39" s="35" t="str">
        <f t="shared" si="15"/>
        <v>CALLAHAN</v>
      </c>
      <c r="AT39" s="35" t="str">
        <f t="shared" si="15"/>
        <v/>
      </c>
      <c r="AU39" s="35" t="str">
        <f t="shared" si="15"/>
        <v/>
      </c>
      <c r="AV39" s="35" t="str">
        <f t="shared" si="15"/>
        <v>FAUQUIER</v>
      </c>
      <c r="AW39" s="35" t="str">
        <f t="shared" si="15"/>
        <v>SKAMANIA</v>
      </c>
      <c r="AX39" s="35" t="str">
        <f t="shared" si="15"/>
        <v>MINGO</v>
      </c>
      <c r="AY39" s="35" t="str">
        <f t="shared" si="15"/>
        <v>KENOSHA</v>
      </c>
      <c r="AZ39" s="35" t="str">
        <f t="shared" si="15"/>
        <v/>
      </c>
    </row>
    <row r="40" spans="1:52" x14ac:dyDescent="0.2">
      <c r="A40" s="39">
        <v>31</v>
      </c>
      <c r="B40" s="35" t="str">
        <f t="shared" ref="B40:K49" si="16">IFERROR(VLOOKUP($B$3&amp;"_"&amp;B$8&amp;$A40,LookUpTable_CountyName_AllYears,3,FALSE),"")</f>
        <v>GENEVA</v>
      </c>
      <c r="C40" s="35" t="str">
        <f t="shared" si="16"/>
        <v/>
      </c>
      <c r="D40" s="35" t="str">
        <f t="shared" si="16"/>
        <v/>
      </c>
      <c r="E40" s="35" t="str">
        <f t="shared" si="16"/>
        <v>HOWARD</v>
      </c>
      <c r="F40" s="35" t="str">
        <f t="shared" si="16"/>
        <v>PLACER</v>
      </c>
      <c r="G40" s="35" t="str">
        <f t="shared" si="16"/>
        <v>JEFFERSON</v>
      </c>
      <c r="H40" s="35" t="str">
        <f t="shared" si="16"/>
        <v/>
      </c>
      <c r="I40" s="35" t="str">
        <f t="shared" si="16"/>
        <v/>
      </c>
      <c r="J40" s="35" t="str">
        <f t="shared" si="16"/>
        <v/>
      </c>
      <c r="K40" s="35" t="str">
        <f t="shared" si="16"/>
        <v>JACKSON</v>
      </c>
      <c r="L40" s="35" t="str">
        <f t="shared" ref="L40:U49" si="17">IFERROR(VLOOKUP($B$3&amp;"_"&amp;L$8&amp;$A40,LookUpTable_CountyName_AllYears,3,FALSE),"")</f>
        <v>CLAYTON</v>
      </c>
      <c r="M40" s="35" t="str">
        <f t="shared" si="17"/>
        <v/>
      </c>
      <c r="N40" s="35" t="str">
        <f t="shared" si="17"/>
        <v>LEWIS</v>
      </c>
      <c r="O40" s="35" t="str">
        <f t="shared" si="17"/>
        <v>GREENE</v>
      </c>
      <c r="P40" s="35" t="str">
        <f t="shared" si="17"/>
        <v>HARRISON</v>
      </c>
      <c r="Q40" s="35" t="str">
        <f t="shared" si="17"/>
        <v>DUBUQUE</v>
      </c>
      <c r="R40" s="35" t="str">
        <f t="shared" si="17"/>
        <v>GEARY</v>
      </c>
      <c r="S40" s="35" t="str">
        <f t="shared" si="17"/>
        <v>EDMONSON</v>
      </c>
      <c r="T40" s="35" t="str">
        <f t="shared" si="17"/>
        <v>LINCOLN PARISH</v>
      </c>
      <c r="U40" s="35" t="str">
        <f t="shared" si="17"/>
        <v/>
      </c>
      <c r="V40" s="35" t="str">
        <f t="shared" ref="V40:AE49" si="18">IFERROR(VLOOKUP($B$3&amp;"_"&amp;V$8&amp;$A40,LookUpTable_CountyName_AllYears,3,FALSE),"")</f>
        <v/>
      </c>
      <c r="W40" s="35" t="str">
        <f t="shared" si="18"/>
        <v/>
      </c>
      <c r="X40" s="35" t="str">
        <f t="shared" si="18"/>
        <v>HOUGHTON</v>
      </c>
      <c r="Y40" s="35" t="str">
        <f t="shared" si="18"/>
        <v>ITASCA</v>
      </c>
      <c r="Z40" s="35" t="str">
        <f t="shared" si="18"/>
        <v>JASPER</v>
      </c>
      <c r="AA40" s="35" t="str">
        <f t="shared" si="18"/>
        <v>DAVIESS</v>
      </c>
      <c r="AB40" s="35" t="str">
        <f t="shared" si="18"/>
        <v>MINERAL</v>
      </c>
      <c r="AC40" s="35" t="str">
        <f t="shared" si="18"/>
        <v>FRANKLIN</v>
      </c>
      <c r="AD40" s="35" t="str">
        <f t="shared" si="18"/>
        <v/>
      </c>
      <c r="AE40" s="35" t="str">
        <f t="shared" si="18"/>
        <v/>
      </c>
      <c r="AF40" s="35" t="str">
        <f t="shared" ref="AF40:AO49" si="19">IFERROR(VLOOKUP($B$3&amp;"_"&amp;AF$8&amp;$A40,LookUpTable_CountyName_AllYears,3,FALSE),"")</f>
        <v/>
      </c>
      <c r="AG40" s="35" t="str">
        <f t="shared" si="19"/>
        <v>TORRANCE</v>
      </c>
      <c r="AH40" s="35" t="str">
        <f t="shared" si="19"/>
        <v>NEW YORK</v>
      </c>
      <c r="AI40" s="35" t="str">
        <f t="shared" si="19"/>
        <v>DUPLIN</v>
      </c>
      <c r="AJ40" s="35" t="str">
        <f t="shared" si="19"/>
        <v>MOUNTRAIL</v>
      </c>
      <c r="AK40" s="35" t="str">
        <f t="shared" si="19"/>
        <v>HAMILTON</v>
      </c>
      <c r="AL40" s="35" t="str">
        <f t="shared" si="19"/>
        <v>HASKELL</v>
      </c>
      <c r="AM40" s="35" t="str">
        <f t="shared" si="19"/>
        <v>UNION</v>
      </c>
      <c r="AN40" s="35" t="str">
        <f t="shared" si="19"/>
        <v>HUNTINGDON</v>
      </c>
      <c r="AO40" s="35" t="str">
        <f t="shared" si="19"/>
        <v/>
      </c>
      <c r="AP40" s="35" t="str">
        <f t="shared" ref="AP40:AZ49" si="20">IFERROR(VLOOKUP($B$3&amp;"_"&amp;AP$8&amp;$A40,LookUpTable_CountyName_AllYears,3,FALSE),"")</f>
        <v>LEE</v>
      </c>
      <c r="AQ40" s="35" t="str">
        <f t="shared" si="20"/>
        <v>HARDING</v>
      </c>
      <c r="AR40" s="35" t="str">
        <f t="shared" si="20"/>
        <v>GRUNDY</v>
      </c>
      <c r="AS40" s="35" t="str">
        <f t="shared" si="20"/>
        <v>CAMERON</v>
      </c>
      <c r="AT40" s="35" t="str">
        <f t="shared" si="20"/>
        <v/>
      </c>
      <c r="AU40" s="35" t="str">
        <f t="shared" si="20"/>
        <v/>
      </c>
      <c r="AV40" s="35" t="str">
        <f t="shared" si="20"/>
        <v>FLOYD</v>
      </c>
      <c r="AW40" s="35" t="str">
        <f t="shared" si="20"/>
        <v>SNOHOMISH</v>
      </c>
      <c r="AX40" s="35" t="str">
        <f t="shared" si="20"/>
        <v>MONONGALIA</v>
      </c>
      <c r="AY40" s="35" t="str">
        <f t="shared" si="20"/>
        <v>KEWAUNEE</v>
      </c>
      <c r="AZ40" s="35" t="str">
        <f t="shared" si="20"/>
        <v/>
      </c>
    </row>
    <row r="41" spans="1:52" x14ac:dyDescent="0.2">
      <c r="A41" s="39">
        <v>32</v>
      </c>
      <c r="B41" s="35" t="str">
        <f t="shared" si="16"/>
        <v>GREENE</v>
      </c>
      <c r="C41" s="35" t="str">
        <f t="shared" si="16"/>
        <v/>
      </c>
      <c r="D41" s="35" t="str">
        <f t="shared" si="16"/>
        <v/>
      </c>
      <c r="E41" s="35" t="str">
        <f t="shared" si="16"/>
        <v>INDEPENDENCE</v>
      </c>
      <c r="F41" s="35" t="str">
        <f t="shared" si="16"/>
        <v>PLUMAS</v>
      </c>
      <c r="G41" s="35" t="str">
        <f t="shared" si="16"/>
        <v>KIOWA</v>
      </c>
      <c r="H41" s="35" t="str">
        <f t="shared" si="16"/>
        <v/>
      </c>
      <c r="I41" s="35" t="str">
        <f t="shared" si="16"/>
        <v/>
      </c>
      <c r="J41" s="35" t="str">
        <f t="shared" si="16"/>
        <v/>
      </c>
      <c r="K41" s="35" t="str">
        <f t="shared" si="16"/>
        <v>JEFFERSON</v>
      </c>
      <c r="L41" s="35" t="str">
        <f t="shared" si="17"/>
        <v>CLINCH</v>
      </c>
      <c r="M41" s="35" t="str">
        <f t="shared" si="17"/>
        <v/>
      </c>
      <c r="N41" s="35" t="str">
        <f t="shared" si="17"/>
        <v>LINCOLN</v>
      </c>
      <c r="O41" s="35" t="str">
        <f t="shared" si="17"/>
        <v>GRUNDY</v>
      </c>
      <c r="P41" s="35" t="str">
        <f t="shared" si="17"/>
        <v>HENDRICKS</v>
      </c>
      <c r="Q41" s="35" t="str">
        <f t="shared" si="17"/>
        <v>EMMET</v>
      </c>
      <c r="R41" s="35" t="str">
        <f t="shared" si="17"/>
        <v>GOVE</v>
      </c>
      <c r="S41" s="35" t="str">
        <f t="shared" si="17"/>
        <v>ELLIOTT</v>
      </c>
      <c r="T41" s="35" t="str">
        <f t="shared" si="17"/>
        <v>LIVINGSTON PARISH</v>
      </c>
      <c r="U41" s="35" t="str">
        <f t="shared" si="17"/>
        <v/>
      </c>
      <c r="V41" s="35" t="str">
        <f t="shared" si="18"/>
        <v/>
      </c>
      <c r="W41" s="35" t="str">
        <f t="shared" si="18"/>
        <v/>
      </c>
      <c r="X41" s="35" t="str">
        <f t="shared" si="18"/>
        <v>HURON</v>
      </c>
      <c r="Y41" s="35" t="str">
        <f t="shared" si="18"/>
        <v>JACKSON</v>
      </c>
      <c r="Z41" s="35" t="str">
        <f t="shared" si="18"/>
        <v>JEFFERSON</v>
      </c>
      <c r="AA41" s="35" t="str">
        <f t="shared" si="18"/>
        <v>DEKALB</v>
      </c>
      <c r="AB41" s="35" t="str">
        <f t="shared" si="18"/>
        <v>MISSOULA</v>
      </c>
      <c r="AC41" s="35" t="str">
        <f t="shared" si="18"/>
        <v>FRONTIER</v>
      </c>
      <c r="AD41" s="35" t="str">
        <f t="shared" si="18"/>
        <v/>
      </c>
      <c r="AE41" s="35" t="str">
        <f t="shared" si="18"/>
        <v/>
      </c>
      <c r="AF41" s="35" t="str">
        <f t="shared" si="19"/>
        <v/>
      </c>
      <c r="AG41" s="35" t="str">
        <f t="shared" si="19"/>
        <v>UNION</v>
      </c>
      <c r="AH41" s="35" t="str">
        <f t="shared" si="19"/>
        <v>NIAGARA</v>
      </c>
      <c r="AI41" s="35" t="str">
        <f t="shared" si="19"/>
        <v>DURHAM</v>
      </c>
      <c r="AJ41" s="35" t="str">
        <f t="shared" si="19"/>
        <v>NELSON</v>
      </c>
      <c r="AK41" s="35" t="str">
        <f t="shared" si="19"/>
        <v>HANCOCK</v>
      </c>
      <c r="AL41" s="35" t="str">
        <f t="shared" si="19"/>
        <v>HUGHES</v>
      </c>
      <c r="AM41" s="35" t="str">
        <f t="shared" si="19"/>
        <v>WALLOWA</v>
      </c>
      <c r="AN41" s="35" t="str">
        <f t="shared" si="19"/>
        <v>INDIANA</v>
      </c>
      <c r="AO41" s="35" t="str">
        <f t="shared" si="19"/>
        <v/>
      </c>
      <c r="AP41" s="35" t="str">
        <f t="shared" si="20"/>
        <v>LEXINGTON</v>
      </c>
      <c r="AQ41" s="35" t="str">
        <f t="shared" si="20"/>
        <v>HUGHES</v>
      </c>
      <c r="AR41" s="35" t="str">
        <f t="shared" si="20"/>
        <v>HAMBLEN</v>
      </c>
      <c r="AS41" s="35" t="str">
        <f t="shared" si="20"/>
        <v>CAMP</v>
      </c>
      <c r="AT41" s="35" t="str">
        <f t="shared" si="20"/>
        <v/>
      </c>
      <c r="AU41" s="35" t="str">
        <f t="shared" si="20"/>
        <v/>
      </c>
      <c r="AV41" s="35" t="str">
        <f t="shared" si="20"/>
        <v>FLUVANNA</v>
      </c>
      <c r="AW41" s="35" t="str">
        <f t="shared" si="20"/>
        <v>SPOKANE</v>
      </c>
      <c r="AX41" s="35" t="str">
        <f t="shared" si="20"/>
        <v>MONROE</v>
      </c>
      <c r="AY41" s="35" t="str">
        <f t="shared" si="20"/>
        <v>LA CROSSE</v>
      </c>
      <c r="AZ41" s="35" t="str">
        <f t="shared" si="20"/>
        <v/>
      </c>
    </row>
    <row r="42" spans="1:52" x14ac:dyDescent="0.2">
      <c r="A42" s="39">
        <v>33</v>
      </c>
      <c r="B42" s="35" t="str">
        <f t="shared" si="16"/>
        <v>HALE</v>
      </c>
      <c r="C42" s="35" t="str">
        <f t="shared" si="16"/>
        <v/>
      </c>
      <c r="D42" s="35" t="str">
        <f t="shared" si="16"/>
        <v/>
      </c>
      <c r="E42" s="35" t="str">
        <f t="shared" si="16"/>
        <v>IZARD</v>
      </c>
      <c r="F42" s="35" t="str">
        <f t="shared" si="16"/>
        <v>RIVERSIDE</v>
      </c>
      <c r="G42" s="35" t="str">
        <f t="shared" si="16"/>
        <v>KIT CARSON</v>
      </c>
      <c r="H42" s="35" t="str">
        <f t="shared" si="16"/>
        <v/>
      </c>
      <c r="I42" s="35" t="str">
        <f t="shared" si="16"/>
        <v/>
      </c>
      <c r="J42" s="35" t="str">
        <f t="shared" si="16"/>
        <v/>
      </c>
      <c r="K42" s="35" t="str">
        <f t="shared" si="16"/>
        <v>LAFAYETTE</v>
      </c>
      <c r="L42" s="35" t="str">
        <f t="shared" si="17"/>
        <v>COBB</v>
      </c>
      <c r="M42" s="35" t="str">
        <f t="shared" si="17"/>
        <v/>
      </c>
      <c r="N42" s="35" t="str">
        <f t="shared" si="17"/>
        <v>MADISON</v>
      </c>
      <c r="O42" s="35" t="str">
        <f t="shared" si="17"/>
        <v>HAMILTON</v>
      </c>
      <c r="P42" s="35" t="str">
        <f t="shared" si="17"/>
        <v>HENRY</v>
      </c>
      <c r="Q42" s="35" t="str">
        <f t="shared" si="17"/>
        <v>FAYETTE</v>
      </c>
      <c r="R42" s="35" t="str">
        <f t="shared" si="17"/>
        <v>GRAHAM</v>
      </c>
      <c r="S42" s="35" t="str">
        <f t="shared" si="17"/>
        <v>ESTILL</v>
      </c>
      <c r="T42" s="35" t="str">
        <f t="shared" si="17"/>
        <v>MADISON PARISH</v>
      </c>
      <c r="U42" s="35" t="str">
        <f t="shared" si="17"/>
        <v/>
      </c>
      <c r="V42" s="35" t="str">
        <f t="shared" si="18"/>
        <v/>
      </c>
      <c r="W42" s="35" t="str">
        <f t="shared" si="18"/>
        <v/>
      </c>
      <c r="X42" s="35" t="str">
        <f t="shared" si="18"/>
        <v>INGHAM</v>
      </c>
      <c r="Y42" s="35" t="str">
        <f t="shared" si="18"/>
        <v>KANABEC</v>
      </c>
      <c r="Z42" s="35" t="str">
        <f t="shared" si="18"/>
        <v>JEFFERSON DAVIS</v>
      </c>
      <c r="AA42" s="35" t="str">
        <f t="shared" si="18"/>
        <v>DENT</v>
      </c>
      <c r="AB42" s="35" t="str">
        <f t="shared" si="18"/>
        <v>MUSSELSHELL</v>
      </c>
      <c r="AC42" s="35" t="str">
        <f t="shared" si="18"/>
        <v>FURNAS</v>
      </c>
      <c r="AD42" s="35" t="str">
        <f t="shared" si="18"/>
        <v/>
      </c>
      <c r="AE42" s="35" t="str">
        <f t="shared" si="18"/>
        <v/>
      </c>
      <c r="AF42" s="35" t="str">
        <f t="shared" si="19"/>
        <v/>
      </c>
      <c r="AG42" s="35" t="str">
        <f t="shared" si="19"/>
        <v>VALENCIA</v>
      </c>
      <c r="AH42" s="35" t="str">
        <f t="shared" si="19"/>
        <v>ONEIDA</v>
      </c>
      <c r="AI42" s="35" t="str">
        <f t="shared" si="19"/>
        <v>EDGECOMBE</v>
      </c>
      <c r="AJ42" s="35" t="str">
        <f t="shared" si="19"/>
        <v>OLIVER</v>
      </c>
      <c r="AK42" s="35" t="str">
        <f t="shared" si="19"/>
        <v>HARDIN</v>
      </c>
      <c r="AL42" s="35" t="str">
        <f t="shared" si="19"/>
        <v>JACKSON</v>
      </c>
      <c r="AM42" s="35" t="str">
        <f t="shared" si="19"/>
        <v>WASCO</v>
      </c>
      <c r="AN42" s="35" t="str">
        <f t="shared" si="19"/>
        <v>JEFFERSON</v>
      </c>
      <c r="AO42" s="35" t="str">
        <f t="shared" si="19"/>
        <v/>
      </c>
      <c r="AP42" s="35" t="str">
        <f t="shared" si="20"/>
        <v>MCCORMICK</v>
      </c>
      <c r="AQ42" s="35" t="str">
        <f t="shared" si="20"/>
        <v>HUTCHINSON</v>
      </c>
      <c r="AR42" s="35" t="str">
        <f t="shared" si="20"/>
        <v>HAMILTON</v>
      </c>
      <c r="AS42" s="35" t="str">
        <f t="shared" si="20"/>
        <v>CARSON</v>
      </c>
      <c r="AT42" s="35" t="str">
        <f t="shared" si="20"/>
        <v/>
      </c>
      <c r="AU42" s="35" t="str">
        <f t="shared" si="20"/>
        <v/>
      </c>
      <c r="AV42" s="35" t="str">
        <f t="shared" si="20"/>
        <v>FRANKLIN</v>
      </c>
      <c r="AW42" s="35" t="str">
        <f t="shared" si="20"/>
        <v>STEVENS</v>
      </c>
      <c r="AX42" s="35" t="str">
        <f t="shared" si="20"/>
        <v>MORGAN</v>
      </c>
      <c r="AY42" s="35" t="str">
        <f t="shared" si="20"/>
        <v>LAFAYETTE</v>
      </c>
      <c r="AZ42" s="35" t="str">
        <f t="shared" si="20"/>
        <v/>
      </c>
    </row>
    <row r="43" spans="1:52" x14ac:dyDescent="0.2">
      <c r="A43" s="39">
        <v>34</v>
      </c>
      <c r="B43" s="35" t="str">
        <f t="shared" si="16"/>
        <v>HENRY</v>
      </c>
      <c r="C43" s="35" t="str">
        <f t="shared" si="16"/>
        <v/>
      </c>
      <c r="D43" s="35" t="str">
        <f t="shared" si="16"/>
        <v/>
      </c>
      <c r="E43" s="35" t="str">
        <f t="shared" si="16"/>
        <v>JACKSON</v>
      </c>
      <c r="F43" s="35" t="str">
        <f t="shared" si="16"/>
        <v>SACRAMENTO</v>
      </c>
      <c r="G43" s="35" t="str">
        <f t="shared" si="16"/>
        <v>LAKE</v>
      </c>
      <c r="H43" s="35" t="str">
        <f t="shared" si="16"/>
        <v/>
      </c>
      <c r="I43" s="35" t="str">
        <f t="shared" si="16"/>
        <v/>
      </c>
      <c r="J43" s="35" t="str">
        <f t="shared" si="16"/>
        <v/>
      </c>
      <c r="K43" s="35" t="str">
        <f t="shared" si="16"/>
        <v>LAKE</v>
      </c>
      <c r="L43" s="35" t="str">
        <f t="shared" si="17"/>
        <v>COFFEE</v>
      </c>
      <c r="M43" s="35" t="str">
        <f t="shared" si="17"/>
        <v/>
      </c>
      <c r="N43" s="35" t="str">
        <f t="shared" si="17"/>
        <v>MINIDOKA</v>
      </c>
      <c r="O43" s="35" t="str">
        <f t="shared" si="17"/>
        <v>HANCOCK</v>
      </c>
      <c r="P43" s="35" t="str">
        <f t="shared" si="17"/>
        <v>HOWARD</v>
      </c>
      <c r="Q43" s="35" t="str">
        <f t="shared" si="17"/>
        <v>FLOYD</v>
      </c>
      <c r="R43" s="35" t="str">
        <f t="shared" si="17"/>
        <v>GRANT</v>
      </c>
      <c r="S43" s="35" t="str">
        <f t="shared" si="17"/>
        <v>FAYETTE</v>
      </c>
      <c r="T43" s="35" t="str">
        <f t="shared" si="17"/>
        <v>MOREHOUSE PARISH</v>
      </c>
      <c r="U43" s="35" t="str">
        <f t="shared" si="17"/>
        <v/>
      </c>
      <c r="V43" s="35" t="str">
        <f t="shared" si="18"/>
        <v/>
      </c>
      <c r="W43" s="35" t="str">
        <f t="shared" si="18"/>
        <v/>
      </c>
      <c r="X43" s="35" t="str">
        <f t="shared" si="18"/>
        <v>IONIA</v>
      </c>
      <c r="Y43" s="35" t="str">
        <f t="shared" si="18"/>
        <v>KANDIYOHI</v>
      </c>
      <c r="Z43" s="35" t="str">
        <f t="shared" si="18"/>
        <v>JONES</v>
      </c>
      <c r="AA43" s="35" t="str">
        <f t="shared" si="18"/>
        <v>DOUGLAS</v>
      </c>
      <c r="AB43" s="35" t="str">
        <f t="shared" si="18"/>
        <v>PARK</v>
      </c>
      <c r="AC43" s="35" t="str">
        <f t="shared" si="18"/>
        <v>GAGE</v>
      </c>
      <c r="AD43" s="35" t="str">
        <f t="shared" si="18"/>
        <v/>
      </c>
      <c r="AE43" s="35" t="str">
        <f t="shared" si="18"/>
        <v/>
      </c>
      <c r="AF43" s="35" t="str">
        <f t="shared" si="19"/>
        <v/>
      </c>
      <c r="AG43" s="35" t="str">
        <f t="shared" si="19"/>
        <v/>
      </c>
      <c r="AH43" s="35" t="str">
        <f t="shared" si="19"/>
        <v>ONONDAGA</v>
      </c>
      <c r="AI43" s="35" t="str">
        <f t="shared" si="19"/>
        <v>FORSYTH</v>
      </c>
      <c r="AJ43" s="35" t="str">
        <f t="shared" si="19"/>
        <v>PEMBINA</v>
      </c>
      <c r="AK43" s="35" t="str">
        <f t="shared" si="19"/>
        <v>HARRISON</v>
      </c>
      <c r="AL43" s="35" t="str">
        <f t="shared" si="19"/>
        <v>JEFFERSON</v>
      </c>
      <c r="AM43" s="35" t="str">
        <f t="shared" si="19"/>
        <v>WASHINGTON</v>
      </c>
      <c r="AN43" s="35" t="str">
        <f t="shared" si="19"/>
        <v>JUNIATA</v>
      </c>
      <c r="AO43" s="35" t="str">
        <f t="shared" si="19"/>
        <v/>
      </c>
      <c r="AP43" s="35" t="str">
        <f t="shared" si="20"/>
        <v>MARION</v>
      </c>
      <c r="AQ43" s="35" t="str">
        <f t="shared" si="20"/>
        <v>HYDE</v>
      </c>
      <c r="AR43" s="35" t="str">
        <f t="shared" si="20"/>
        <v>HANCOCK</v>
      </c>
      <c r="AS43" s="35" t="str">
        <f t="shared" si="20"/>
        <v>CASS</v>
      </c>
      <c r="AT43" s="35" t="str">
        <f t="shared" si="20"/>
        <v/>
      </c>
      <c r="AU43" s="35" t="str">
        <f t="shared" si="20"/>
        <v/>
      </c>
      <c r="AV43" s="35" t="str">
        <f t="shared" si="20"/>
        <v>FREDERICK</v>
      </c>
      <c r="AW43" s="35" t="str">
        <f t="shared" si="20"/>
        <v>THURSTON</v>
      </c>
      <c r="AX43" s="35" t="str">
        <f t="shared" si="20"/>
        <v>NICHOLAS</v>
      </c>
      <c r="AY43" s="35" t="str">
        <f t="shared" si="20"/>
        <v>LANGLADE</v>
      </c>
      <c r="AZ43" s="35" t="str">
        <f t="shared" si="20"/>
        <v/>
      </c>
    </row>
    <row r="44" spans="1:52" x14ac:dyDescent="0.2">
      <c r="A44" s="39">
        <v>35</v>
      </c>
      <c r="B44" s="35" t="str">
        <f t="shared" si="16"/>
        <v>HOUSTON</v>
      </c>
      <c r="C44" s="35" t="str">
        <f t="shared" si="16"/>
        <v/>
      </c>
      <c r="D44" s="35" t="str">
        <f t="shared" si="16"/>
        <v/>
      </c>
      <c r="E44" s="35" t="str">
        <f t="shared" si="16"/>
        <v>JEFFERSON</v>
      </c>
      <c r="F44" s="35" t="str">
        <f t="shared" si="16"/>
        <v>SAN BENITO</v>
      </c>
      <c r="G44" s="35" t="str">
        <f t="shared" si="16"/>
        <v>LA PLATA</v>
      </c>
      <c r="H44" s="35" t="str">
        <f t="shared" si="16"/>
        <v/>
      </c>
      <c r="I44" s="35" t="str">
        <f t="shared" si="16"/>
        <v/>
      </c>
      <c r="J44" s="35" t="str">
        <f t="shared" si="16"/>
        <v/>
      </c>
      <c r="K44" s="35" t="str">
        <f t="shared" si="16"/>
        <v>LEE</v>
      </c>
      <c r="L44" s="35" t="str">
        <f t="shared" si="17"/>
        <v>COLQUITT</v>
      </c>
      <c r="M44" s="35" t="str">
        <f t="shared" si="17"/>
        <v/>
      </c>
      <c r="N44" s="35" t="str">
        <f t="shared" si="17"/>
        <v>NEZ PERCE</v>
      </c>
      <c r="O44" s="35" t="str">
        <f t="shared" si="17"/>
        <v>HARDIN</v>
      </c>
      <c r="P44" s="35" t="str">
        <f t="shared" si="17"/>
        <v>HUNTINGTON</v>
      </c>
      <c r="Q44" s="35" t="str">
        <f t="shared" si="17"/>
        <v>FRANKLIN</v>
      </c>
      <c r="R44" s="35" t="str">
        <f t="shared" si="17"/>
        <v>GRAY</v>
      </c>
      <c r="S44" s="35" t="str">
        <f t="shared" si="17"/>
        <v>FLEMING</v>
      </c>
      <c r="T44" s="35" t="str">
        <f t="shared" si="17"/>
        <v>NATCHITOCHES PARISH</v>
      </c>
      <c r="U44" s="35" t="str">
        <f t="shared" si="17"/>
        <v/>
      </c>
      <c r="V44" s="35" t="str">
        <f t="shared" si="18"/>
        <v/>
      </c>
      <c r="W44" s="35" t="str">
        <f t="shared" si="18"/>
        <v/>
      </c>
      <c r="X44" s="35" t="str">
        <f t="shared" si="18"/>
        <v>IOSCO</v>
      </c>
      <c r="Y44" s="35" t="str">
        <f t="shared" si="18"/>
        <v>KITTSON</v>
      </c>
      <c r="Z44" s="35" t="str">
        <f t="shared" si="18"/>
        <v>KEMPER</v>
      </c>
      <c r="AA44" s="35" t="str">
        <f t="shared" si="18"/>
        <v>DUNKLIN</v>
      </c>
      <c r="AB44" s="35" t="str">
        <f t="shared" si="18"/>
        <v>PETROLEUM</v>
      </c>
      <c r="AC44" s="35" t="str">
        <f t="shared" si="18"/>
        <v>GARDEN</v>
      </c>
      <c r="AD44" s="35" t="str">
        <f t="shared" si="18"/>
        <v/>
      </c>
      <c r="AE44" s="35" t="str">
        <f t="shared" si="18"/>
        <v/>
      </c>
      <c r="AF44" s="35" t="str">
        <f t="shared" si="19"/>
        <v/>
      </c>
      <c r="AG44" s="35" t="str">
        <f t="shared" si="19"/>
        <v/>
      </c>
      <c r="AH44" s="35" t="str">
        <f t="shared" si="19"/>
        <v>ONTARIO</v>
      </c>
      <c r="AI44" s="35" t="str">
        <f t="shared" si="19"/>
        <v>FRANKLIN</v>
      </c>
      <c r="AJ44" s="35" t="str">
        <f t="shared" si="19"/>
        <v>PIERCE</v>
      </c>
      <c r="AK44" s="35" t="str">
        <f t="shared" si="19"/>
        <v>HENRY</v>
      </c>
      <c r="AL44" s="35" t="str">
        <f t="shared" si="19"/>
        <v>JOHNSTON</v>
      </c>
      <c r="AM44" s="35" t="str">
        <f t="shared" si="19"/>
        <v>WHEELER</v>
      </c>
      <c r="AN44" s="35" t="str">
        <f t="shared" si="19"/>
        <v>LACKAWANNA</v>
      </c>
      <c r="AO44" s="35" t="str">
        <f t="shared" si="19"/>
        <v/>
      </c>
      <c r="AP44" s="35" t="str">
        <f t="shared" si="20"/>
        <v>MARLBORO</v>
      </c>
      <c r="AQ44" s="35" t="str">
        <f t="shared" si="20"/>
        <v>JACKSON</v>
      </c>
      <c r="AR44" s="35" t="str">
        <f t="shared" si="20"/>
        <v>HARDEMAN</v>
      </c>
      <c r="AS44" s="35" t="str">
        <f t="shared" si="20"/>
        <v>CASTRO</v>
      </c>
      <c r="AT44" s="35" t="str">
        <f t="shared" si="20"/>
        <v/>
      </c>
      <c r="AU44" s="35" t="str">
        <f t="shared" si="20"/>
        <v/>
      </c>
      <c r="AV44" s="35" t="str">
        <f t="shared" si="20"/>
        <v>GILES</v>
      </c>
      <c r="AW44" s="35" t="str">
        <f t="shared" si="20"/>
        <v>WAHKIAKUM</v>
      </c>
      <c r="AX44" s="35" t="str">
        <f t="shared" si="20"/>
        <v>OHIO</v>
      </c>
      <c r="AY44" s="35" t="str">
        <f t="shared" si="20"/>
        <v>LINCOLN</v>
      </c>
      <c r="AZ44" s="35" t="str">
        <f t="shared" si="20"/>
        <v/>
      </c>
    </row>
    <row r="45" spans="1:52" x14ac:dyDescent="0.2">
      <c r="A45" s="39">
        <v>36</v>
      </c>
      <c r="B45" s="35" t="str">
        <f t="shared" si="16"/>
        <v>JACKSON</v>
      </c>
      <c r="C45" s="35" t="str">
        <f t="shared" si="16"/>
        <v/>
      </c>
      <c r="D45" s="35" t="str">
        <f t="shared" si="16"/>
        <v/>
      </c>
      <c r="E45" s="35" t="str">
        <f t="shared" si="16"/>
        <v>JOHNSON</v>
      </c>
      <c r="F45" s="35" t="str">
        <f t="shared" si="16"/>
        <v>SAN BERNARDINO</v>
      </c>
      <c r="G45" s="35" t="str">
        <f t="shared" si="16"/>
        <v>LARIMER</v>
      </c>
      <c r="H45" s="35" t="str">
        <f t="shared" si="16"/>
        <v/>
      </c>
      <c r="I45" s="35" t="str">
        <f t="shared" si="16"/>
        <v/>
      </c>
      <c r="J45" s="35" t="str">
        <f t="shared" si="16"/>
        <v/>
      </c>
      <c r="K45" s="35" t="str">
        <f t="shared" si="16"/>
        <v>LEON</v>
      </c>
      <c r="L45" s="35" t="str">
        <f t="shared" si="17"/>
        <v>COLUMBIA</v>
      </c>
      <c r="M45" s="35" t="str">
        <f t="shared" si="17"/>
        <v/>
      </c>
      <c r="N45" s="35" t="str">
        <f t="shared" si="17"/>
        <v>ONEIDA</v>
      </c>
      <c r="O45" s="35" t="str">
        <f t="shared" si="17"/>
        <v>HENDERSON</v>
      </c>
      <c r="P45" s="35" t="str">
        <f t="shared" si="17"/>
        <v>JACKSON</v>
      </c>
      <c r="Q45" s="35" t="str">
        <f t="shared" si="17"/>
        <v>FREMONT</v>
      </c>
      <c r="R45" s="35" t="str">
        <f t="shared" si="17"/>
        <v>GREELEY</v>
      </c>
      <c r="S45" s="35" t="str">
        <f t="shared" si="17"/>
        <v>FLOYD</v>
      </c>
      <c r="T45" s="35" t="str">
        <f t="shared" si="17"/>
        <v>ORLEANS PARISH</v>
      </c>
      <c r="U45" s="35" t="str">
        <f t="shared" si="17"/>
        <v/>
      </c>
      <c r="V45" s="35" t="str">
        <f t="shared" si="18"/>
        <v/>
      </c>
      <c r="W45" s="35" t="str">
        <f t="shared" si="18"/>
        <v/>
      </c>
      <c r="X45" s="35" t="str">
        <f t="shared" si="18"/>
        <v>IRON</v>
      </c>
      <c r="Y45" s="35" t="str">
        <f t="shared" si="18"/>
        <v>KOOCHICHING</v>
      </c>
      <c r="Z45" s="35" t="str">
        <f t="shared" si="18"/>
        <v>LAFAYETTE</v>
      </c>
      <c r="AA45" s="35" t="str">
        <f t="shared" si="18"/>
        <v>FRANKLIN</v>
      </c>
      <c r="AB45" s="35" t="str">
        <f t="shared" si="18"/>
        <v>PHILLIPS</v>
      </c>
      <c r="AC45" s="35" t="str">
        <f t="shared" si="18"/>
        <v>GARFIELD</v>
      </c>
      <c r="AD45" s="35" t="str">
        <f t="shared" si="18"/>
        <v/>
      </c>
      <c r="AE45" s="35" t="str">
        <f t="shared" si="18"/>
        <v/>
      </c>
      <c r="AF45" s="35" t="str">
        <f t="shared" si="19"/>
        <v/>
      </c>
      <c r="AG45" s="35" t="str">
        <f t="shared" si="19"/>
        <v/>
      </c>
      <c r="AH45" s="35" t="str">
        <f t="shared" si="19"/>
        <v>ORANGE</v>
      </c>
      <c r="AI45" s="35" t="str">
        <f t="shared" si="19"/>
        <v>GASTON</v>
      </c>
      <c r="AJ45" s="35" t="str">
        <f t="shared" si="19"/>
        <v>RAMSEY</v>
      </c>
      <c r="AK45" s="35" t="str">
        <f t="shared" si="19"/>
        <v>HIGHLAND</v>
      </c>
      <c r="AL45" s="35" t="str">
        <f t="shared" si="19"/>
        <v>KAY</v>
      </c>
      <c r="AM45" s="35" t="str">
        <f t="shared" si="19"/>
        <v>YAMHILL</v>
      </c>
      <c r="AN45" s="35" t="str">
        <f t="shared" si="19"/>
        <v>LANCASTER</v>
      </c>
      <c r="AO45" s="35" t="str">
        <f t="shared" si="19"/>
        <v/>
      </c>
      <c r="AP45" s="35" t="str">
        <f t="shared" si="20"/>
        <v>NEWBERRY</v>
      </c>
      <c r="AQ45" s="35" t="str">
        <f t="shared" si="20"/>
        <v>JERAULD</v>
      </c>
      <c r="AR45" s="35" t="str">
        <f t="shared" si="20"/>
        <v>HARDIN</v>
      </c>
      <c r="AS45" s="35" t="str">
        <f t="shared" si="20"/>
        <v>CHAMBERS</v>
      </c>
      <c r="AT45" s="35" t="str">
        <f t="shared" si="20"/>
        <v/>
      </c>
      <c r="AU45" s="35" t="str">
        <f t="shared" si="20"/>
        <v/>
      </c>
      <c r="AV45" s="35" t="str">
        <f t="shared" si="20"/>
        <v>GLOUCESTER</v>
      </c>
      <c r="AW45" s="35" t="str">
        <f t="shared" si="20"/>
        <v>WALLA WALLA</v>
      </c>
      <c r="AX45" s="35" t="str">
        <f t="shared" si="20"/>
        <v>PENDLETON</v>
      </c>
      <c r="AY45" s="35" t="str">
        <f t="shared" si="20"/>
        <v>MANITOWOC</v>
      </c>
      <c r="AZ45" s="35" t="str">
        <f t="shared" si="20"/>
        <v/>
      </c>
    </row>
    <row r="46" spans="1:52" x14ac:dyDescent="0.2">
      <c r="A46" s="39">
        <v>37</v>
      </c>
      <c r="B46" s="35" t="str">
        <f t="shared" si="16"/>
        <v>JEFFERSON</v>
      </c>
      <c r="C46" s="35" t="str">
        <f t="shared" si="16"/>
        <v/>
      </c>
      <c r="D46" s="35" t="str">
        <f t="shared" si="16"/>
        <v/>
      </c>
      <c r="E46" s="35" t="str">
        <f t="shared" si="16"/>
        <v>LAFAYETTE</v>
      </c>
      <c r="F46" s="35" t="str">
        <f t="shared" si="16"/>
        <v>SAN DIEGO</v>
      </c>
      <c r="G46" s="35" t="str">
        <f t="shared" si="16"/>
        <v>LAS ANIMAS</v>
      </c>
      <c r="H46" s="35" t="str">
        <f t="shared" si="16"/>
        <v/>
      </c>
      <c r="I46" s="35" t="str">
        <f t="shared" si="16"/>
        <v/>
      </c>
      <c r="J46" s="35" t="str">
        <f t="shared" si="16"/>
        <v/>
      </c>
      <c r="K46" s="35" t="str">
        <f t="shared" si="16"/>
        <v>LEVY</v>
      </c>
      <c r="L46" s="35" t="str">
        <f t="shared" si="17"/>
        <v>COOK</v>
      </c>
      <c r="M46" s="35" t="str">
        <f t="shared" si="17"/>
        <v/>
      </c>
      <c r="N46" s="35" t="str">
        <f t="shared" si="17"/>
        <v>OWYHEE</v>
      </c>
      <c r="O46" s="35" t="str">
        <f t="shared" si="17"/>
        <v>HENRY</v>
      </c>
      <c r="P46" s="35" t="str">
        <f t="shared" si="17"/>
        <v>JASPER</v>
      </c>
      <c r="Q46" s="35" t="str">
        <f t="shared" si="17"/>
        <v>GREENE</v>
      </c>
      <c r="R46" s="35" t="str">
        <f t="shared" si="17"/>
        <v>GREENWOOD</v>
      </c>
      <c r="S46" s="35" t="str">
        <f t="shared" si="17"/>
        <v>FRANKLIN</v>
      </c>
      <c r="T46" s="35" t="str">
        <f t="shared" si="17"/>
        <v>OUACHITA PARISH</v>
      </c>
      <c r="U46" s="35" t="str">
        <f t="shared" si="17"/>
        <v/>
      </c>
      <c r="V46" s="35" t="str">
        <f t="shared" si="18"/>
        <v/>
      </c>
      <c r="W46" s="35" t="str">
        <f t="shared" si="18"/>
        <v/>
      </c>
      <c r="X46" s="35" t="str">
        <f t="shared" si="18"/>
        <v>ISABELLA</v>
      </c>
      <c r="Y46" s="35" t="str">
        <f t="shared" si="18"/>
        <v>LAC QUI PARLE</v>
      </c>
      <c r="Z46" s="35" t="str">
        <f t="shared" si="18"/>
        <v>LAMAR</v>
      </c>
      <c r="AA46" s="35" t="str">
        <f t="shared" si="18"/>
        <v>GASCONADE</v>
      </c>
      <c r="AB46" s="35" t="str">
        <f t="shared" si="18"/>
        <v>PONDERA</v>
      </c>
      <c r="AC46" s="35" t="str">
        <f t="shared" si="18"/>
        <v>GOSPER</v>
      </c>
      <c r="AD46" s="35" t="str">
        <f t="shared" si="18"/>
        <v/>
      </c>
      <c r="AE46" s="35" t="str">
        <f t="shared" si="18"/>
        <v/>
      </c>
      <c r="AF46" s="35" t="str">
        <f t="shared" si="19"/>
        <v/>
      </c>
      <c r="AG46" s="35" t="str">
        <f t="shared" si="19"/>
        <v/>
      </c>
      <c r="AH46" s="35" t="str">
        <f t="shared" si="19"/>
        <v>ORLEANS</v>
      </c>
      <c r="AI46" s="35" t="str">
        <f t="shared" si="19"/>
        <v>GATES</v>
      </c>
      <c r="AJ46" s="35" t="str">
        <f t="shared" si="19"/>
        <v>RANSOM</v>
      </c>
      <c r="AK46" s="35" t="str">
        <f t="shared" si="19"/>
        <v>HOCKING</v>
      </c>
      <c r="AL46" s="35" t="str">
        <f t="shared" si="19"/>
        <v>KINGFISHER</v>
      </c>
      <c r="AM46" s="35" t="str">
        <f t="shared" si="19"/>
        <v/>
      </c>
      <c r="AN46" s="35" t="str">
        <f t="shared" si="19"/>
        <v>LAWRENCE</v>
      </c>
      <c r="AO46" s="35" t="str">
        <f t="shared" si="19"/>
        <v/>
      </c>
      <c r="AP46" s="35" t="str">
        <f t="shared" si="20"/>
        <v>OCONEE</v>
      </c>
      <c r="AQ46" s="35" t="str">
        <f t="shared" si="20"/>
        <v>JONES</v>
      </c>
      <c r="AR46" s="35" t="str">
        <f t="shared" si="20"/>
        <v>HAWKINS</v>
      </c>
      <c r="AS46" s="35" t="str">
        <f t="shared" si="20"/>
        <v>CHEROKEE</v>
      </c>
      <c r="AT46" s="35" t="str">
        <f t="shared" si="20"/>
        <v/>
      </c>
      <c r="AU46" s="35" t="str">
        <f t="shared" si="20"/>
        <v/>
      </c>
      <c r="AV46" s="35" t="str">
        <f t="shared" si="20"/>
        <v>GOOCHLAND</v>
      </c>
      <c r="AW46" s="35" t="str">
        <f t="shared" si="20"/>
        <v>WHATCOM</v>
      </c>
      <c r="AX46" s="35" t="str">
        <f t="shared" si="20"/>
        <v>PLEASANTS</v>
      </c>
      <c r="AY46" s="35" t="str">
        <f t="shared" si="20"/>
        <v>MARATHON</v>
      </c>
      <c r="AZ46" s="35" t="str">
        <f t="shared" si="20"/>
        <v/>
      </c>
    </row>
    <row r="47" spans="1:52" x14ac:dyDescent="0.2">
      <c r="A47" s="39">
        <v>38</v>
      </c>
      <c r="B47" s="35" t="str">
        <f t="shared" si="16"/>
        <v>LAMAR</v>
      </c>
      <c r="C47" s="35" t="str">
        <f t="shared" si="16"/>
        <v/>
      </c>
      <c r="D47" s="35" t="str">
        <f t="shared" si="16"/>
        <v/>
      </c>
      <c r="E47" s="35" t="str">
        <f t="shared" si="16"/>
        <v>LAWRENCE</v>
      </c>
      <c r="F47" s="35" t="str">
        <f t="shared" si="16"/>
        <v>SAN FRANCISCO</v>
      </c>
      <c r="G47" s="35" t="str">
        <f t="shared" si="16"/>
        <v>LINCOLN</v>
      </c>
      <c r="H47" s="35" t="str">
        <f t="shared" si="16"/>
        <v/>
      </c>
      <c r="I47" s="35" t="str">
        <f t="shared" si="16"/>
        <v/>
      </c>
      <c r="J47" s="35" t="str">
        <f t="shared" si="16"/>
        <v/>
      </c>
      <c r="K47" s="35" t="str">
        <f t="shared" si="16"/>
        <v>LIBERTY</v>
      </c>
      <c r="L47" s="35" t="str">
        <f t="shared" si="17"/>
        <v>COWETA</v>
      </c>
      <c r="M47" s="35" t="str">
        <f t="shared" si="17"/>
        <v/>
      </c>
      <c r="N47" s="35" t="str">
        <f t="shared" si="17"/>
        <v>PAYETTE</v>
      </c>
      <c r="O47" s="35" t="str">
        <f t="shared" si="17"/>
        <v>IROQUOIS</v>
      </c>
      <c r="P47" s="35" t="str">
        <f t="shared" si="17"/>
        <v>JAY</v>
      </c>
      <c r="Q47" s="35" t="str">
        <f t="shared" si="17"/>
        <v>GRUNDY</v>
      </c>
      <c r="R47" s="35" t="str">
        <f t="shared" si="17"/>
        <v>HAMILTON</v>
      </c>
      <c r="S47" s="35" t="str">
        <f t="shared" si="17"/>
        <v>FULTON</v>
      </c>
      <c r="T47" s="35" t="str">
        <f t="shared" si="17"/>
        <v>PLAQUEMINES PARISH</v>
      </c>
      <c r="U47" s="35" t="str">
        <f t="shared" si="17"/>
        <v/>
      </c>
      <c r="V47" s="35" t="str">
        <f t="shared" si="18"/>
        <v/>
      </c>
      <c r="W47" s="35" t="str">
        <f t="shared" si="18"/>
        <v/>
      </c>
      <c r="X47" s="35" t="str">
        <f t="shared" si="18"/>
        <v>JACKSON</v>
      </c>
      <c r="Y47" s="35" t="str">
        <f t="shared" si="18"/>
        <v>LAKE</v>
      </c>
      <c r="Z47" s="35" t="str">
        <f t="shared" si="18"/>
        <v>LAUDERDALE</v>
      </c>
      <c r="AA47" s="35" t="str">
        <f t="shared" si="18"/>
        <v>GENTRY</v>
      </c>
      <c r="AB47" s="35" t="str">
        <f t="shared" si="18"/>
        <v>POWDER RIVER</v>
      </c>
      <c r="AC47" s="35" t="str">
        <f t="shared" si="18"/>
        <v>GRANT</v>
      </c>
      <c r="AD47" s="35" t="str">
        <f t="shared" si="18"/>
        <v/>
      </c>
      <c r="AE47" s="35" t="str">
        <f t="shared" si="18"/>
        <v/>
      </c>
      <c r="AF47" s="35" t="str">
        <f t="shared" si="19"/>
        <v/>
      </c>
      <c r="AG47" s="35" t="str">
        <f t="shared" si="19"/>
        <v/>
      </c>
      <c r="AH47" s="35" t="str">
        <f t="shared" si="19"/>
        <v>OSWEGO</v>
      </c>
      <c r="AI47" s="35" t="str">
        <f t="shared" si="19"/>
        <v>GRAHAM</v>
      </c>
      <c r="AJ47" s="35" t="str">
        <f t="shared" si="19"/>
        <v>RENVILLE</v>
      </c>
      <c r="AK47" s="35" t="str">
        <f t="shared" si="19"/>
        <v>HOLMES</v>
      </c>
      <c r="AL47" s="35" t="str">
        <f t="shared" si="19"/>
        <v>KIOWA</v>
      </c>
      <c r="AM47" s="35" t="str">
        <f t="shared" si="19"/>
        <v/>
      </c>
      <c r="AN47" s="35" t="str">
        <f t="shared" si="19"/>
        <v>LEBANON</v>
      </c>
      <c r="AO47" s="35" t="str">
        <f t="shared" si="19"/>
        <v/>
      </c>
      <c r="AP47" s="35" t="str">
        <f t="shared" si="20"/>
        <v>ORANGEBURG</v>
      </c>
      <c r="AQ47" s="35" t="str">
        <f t="shared" si="20"/>
        <v>KINGSBURY</v>
      </c>
      <c r="AR47" s="35" t="str">
        <f t="shared" si="20"/>
        <v>HAYWOOD</v>
      </c>
      <c r="AS47" s="35" t="str">
        <f t="shared" si="20"/>
        <v>CHILDRESS</v>
      </c>
      <c r="AT47" s="35" t="str">
        <f t="shared" si="20"/>
        <v/>
      </c>
      <c r="AU47" s="35" t="str">
        <f t="shared" si="20"/>
        <v/>
      </c>
      <c r="AV47" s="35" t="str">
        <f t="shared" si="20"/>
        <v>GRAYSON</v>
      </c>
      <c r="AW47" s="35" t="str">
        <f t="shared" si="20"/>
        <v>WHITMAN</v>
      </c>
      <c r="AX47" s="35" t="str">
        <f t="shared" si="20"/>
        <v>POCAHONTAS</v>
      </c>
      <c r="AY47" s="35" t="str">
        <f t="shared" si="20"/>
        <v>MARINETTE</v>
      </c>
      <c r="AZ47" s="35" t="str">
        <f t="shared" si="20"/>
        <v/>
      </c>
    </row>
    <row r="48" spans="1:52" x14ac:dyDescent="0.2">
      <c r="A48" s="39">
        <v>39</v>
      </c>
      <c r="B48" s="35" t="str">
        <f t="shared" si="16"/>
        <v>LAUDERDALE</v>
      </c>
      <c r="C48" s="35" t="str">
        <f t="shared" si="16"/>
        <v/>
      </c>
      <c r="D48" s="35" t="str">
        <f t="shared" si="16"/>
        <v/>
      </c>
      <c r="E48" s="35" t="str">
        <f t="shared" si="16"/>
        <v>LEE</v>
      </c>
      <c r="F48" s="35" t="str">
        <f t="shared" si="16"/>
        <v>SAN JOAQUIN</v>
      </c>
      <c r="G48" s="35" t="str">
        <f t="shared" si="16"/>
        <v>LOGAN</v>
      </c>
      <c r="H48" s="35" t="str">
        <f t="shared" si="16"/>
        <v/>
      </c>
      <c r="I48" s="35" t="str">
        <f t="shared" si="16"/>
        <v/>
      </c>
      <c r="J48" s="35" t="str">
        <f t="shared" si="16"/>
        <v/>
      </c>
      <c r="K48" s="35" t="str">
        <f t="shared" si="16"/>
        <v>MADISON</v>
      </c>
      <c r="L48" s="35" t="str">
        <f t="shared" si="17"/>
        <v>CRAWFORD</v>
      </c>
      <c r="M48" s="35" t="str">
        <f t="shared" si="17"/>
        <v/>
      </c>
      <c r="N48" s="35" t="str">
        <f t="shared" si="17"/>
        <v>POWER</v>
      </c>
      <c r="O48" s="35" t="str">
        <f t="shared" si="17"/>
        <v>JACKSON</v>
      </c>
      <c r="P48" s="35" t="str">
        <f t="shared" si="17"/>
        <v>JEFFERSON</v>
      </c>
      <c r="Q48" s="35" t="str">
        <f t="shared" si="17"/>
        <v>GUTHRIE</v>
      </c>
      <c r="R48" s="35" t="str">
        <f t="shared" si="17"/>
        <v>HARPER</v>
      </c>
      <c r="S48" s="35" t="str">
        <f t="shared" si="17"/>
        <v>GALLATIN</v>
      </c>
      <c r="T48" s="35" t="str">
        <f t="shared" si="17"/>
        <v>POINTE COUPEE PARISH</v>
      </c>
      <c r="U48" s="35" t="str">
        <f t="shared" si="17"/>
        <v/>
      </c>
      <c r="V48" s="35" t="str">
        <f t="shared" si="18"/>
        <v/>
      </c>
      <c r="W48" s="35" t="str">
        <f t="shared" si="18"/>
        <v/>
      </c>
      <c r="X48" s="35" t="str">
        <f t="shared" si="18"/>
        <v>KALAMAZOO</v>
      </c>
      <c r="Y48" s="35" t="str">
        <f t="shared" si="18"/>
        <v>LAKE OF THE WOODS</v>
      </c>
      <c r="Z48" s="35" t="str">
        <f t="shared" si="18"/>
        <v>LAWRENCE</v>
      </c>
      <c r="AA48" s="35" t="str">
        <f t="shared" si="18"/>
        <v>GREENE</v>
      </c>
      <c r="AB48" s="35" t="str">
        <f t="shared" si="18"/>
        <v>POWELL</v>
      </c>
      <c r="AC48" s="35" t="str">
        <f t="shared" si="18"/>
        <v>GREELEY</v>
      </c>
      <c r="AD48" s="35" t="str">
        <f t="shared" si="18"/>
        <v/>
      </c>
      <c r="AE48" s="35" t="str">
        <f t="shared" si="18"/>
        <v/>
      </c>
      <c r="AF48" s="35" t="str">
        <f t="shared" si="19"/>
        <v/>
      </c>
      <c r="AG48" s="35" t="str">
        <f t="shared" si="19"/>
        <v/>
      </c>
      <c r="AH48" s="35" t="str">
        <f t="shared" si="19"/>
        <v>OTSEGO</v>
      </c>
      <c r="AI48" s="35" t="str">
        <f t="shared" si="19"/>
        <v>GRANVILLE</v>
      </c>
      <c r="AJ48" s="35" t="str">
        <f t="shared" si="19"/>
        <v>RICHLAND</v>
      </c>
      <c r="AK48" s="35" t="str">
        <f t="shared" si="19"/>
        <v>HURON</v>
      </c>
      <c r="AL48" s="35" t="str">
        <f t="shared" si="19"/>
        <v>LATIMER</v>
      </c>
      <c r="AM48" s="35" t="str">
        <f t="shared" si="19"/>
        <v/>
      </c>
      <c r="AN48" s="35" t="str">
        <f t="shared" si="19"/>
        <v>LEHIGH</v>
      </c>
      <c r="AO48" s="35" t="str">
        <f t="shared" si="19"/>
        <v/>
      </c>
      <c r="AP48" s="35" t="str">
        <f t="shared" si="20"/>
        <v>PICKENS</v>
      </c>
      <c r="AQ48" s="35" t="str">
        <f t="shared" si="20"/>
        <v>LAKE</v>
      </c>
      <c r="AR48" s="35" t="str">
        <f t="shared" si="20"/>
        <v>HENDERSON</v>
      </c>
      <c r="AS48" s="35" t="str">
        <f t="shared" si="20"/>
        <v>CLAY</v>
      </c>
      <c r="AT48" s="35" t="str">
        <f t="shared" si="20"/>
        <v/>
      </c>
      <c r="AU48" s="35" t="str">
        <f t="shared" si="20"/>
        <v/>
      </c>
      <c r="AV48" s="35" t="str">
        <f t="shared" si="20"/>
        <v>GREENE</v>
      </c>
      <c r="AW48" s="35" t="str">
        <f t="shared" si="20"/>
        <v>YAKIMA</v>
      </c>
      <c r="AX48" s="35" t="str">
        <f t="shared" si="20"/>
        <v>PRESTON</v>
      </c>
      <c r="AY48" s="35" t="str">
        <f t="shared" si="20"/>
        <v>MARQUETTE</v>
      </c>
      <c r="AZ48" s="35" t="str">
        <f t="shared" si="20"/>
        <v/>
      </c>
    </row>
    <row r="49" spans="1:52" x14ac:dyDescent="0.2">
      <c r="A49" s="39">
        <v>40</v>
      </c>
      <c r="B49" s="35" t="str">
        <f t="shared" si="16"/>
        <v>LAWRENCE</v>
      </c>
      <c r="C49" s="35" t="str">
        <f t="shared" si="16"/>
        <v/>
      </c>
      <c r="D49" s="35" t="str">
        <f t="shared" si="16"/>
        <v/>
      </c>
      <c r="E49" s="35" t="str">
        <f t="shared" si="16"/>
        <v>LINCOLN</v>
      </c>
      <c r="F49" s="35" t="str">
        <f t="shared" si="16"/>
        <v>SAN LUIS OBISPO</v>
      </c>
      <c r="G49" s="35" t="str">
        <f t="shared" si="16"/>
        <v>MESA</v>
      </c>
      <c r="H49" s="35" t="str">
        <f t="shared" si="16"/>
        <v/>
      </c>
      <c r="I49" s="35" t="str">
        <f t="shared" si="16"/>
        <v/>
      </c>
      <c r="J49" s="35" t="str">
        <f t="shared" si="16"/>
        <v/>
      </c>
      <c r="K49" s="35" t="str">
        <f t="shared" si="16"/>
        <v>MANATEE</v>
      </c>
      <c r="L49" s="35" t="str">
        <f t="shared" si="17"/>
        <v>CRISP</v>
      </c>
      <c r="M49" s="35" t="str">
        <f t="shared" si="17"/>
        <v/>
      </c>
      <c r="N49" s="35" t="str">
        <f t="shared" si="17"/>
        <v>SHOSHONE</v>
      </c>
      <c r="O49" s="35" t="str">
        <f t="shared" si="17"/>
        <v>JASPER</v>
      </c>
      <c r="P49" s="35" t="str">
        <f t="shared" si="17"/>
        <v>JENNINGS</v>
      </c>
      <c r="Q49" s="35" t="str">
        <f t="shared" si="17"/>
        <v>HAMILTON</v>
      </c>
      <c r="R49" s="35" t="str">
        <f t="shared" si="17"/>
        <v>HARVEY</v>
      </c>
      <c r="S49" s="35" t="str">
        <f t="shared" si="17"/>
        <v>GARRARD</v>
      </c>
      <c r="T49" s="35" t="str">
        <f t="shared" si="17"/>
        <v>RAPIDES PARISH</v>
      </c>
      <c r="U49" s="35" t="str">
        <f t="shared" si="17"/>
        <v/>
      </c>
      <c r="V49" s="35" t="str">
        <f t="shared" si="18"/>
        <v/>
      </c>
      <c r="W49" s="35" t="str">
        <f t="shared" si="18"/>
        <v/>
      </c>
      <c r="X49" s="35" t="str">
        <f t="shared" si="18"/>
        <v>KALKASKA</v>
      </c>
      <c r="Y49" s="35" t="str">
        <f t="shared" si="18"/>
        <v>LE SUEUR</v>
      </c>
      <c r="Z49" s="35" t="str">
        <f t="shared" si="18"/>
        <v>LEAKE</v>
      </c>
      <c r="AA49" s="35" t="str">
        <f t="shared" si="18"/>
        <v>GRUNDY</v>
      </c>
      <c r="AB49" s="35" t="str">
        <f t="shared" si="18"/>
        <v>PRAIRIE</v>
      </c>
      <c r="AC49" s="35" t="str">
        <f t="shared" si="18"/>
        <v>HALL</v>
      </c>
      <c r="AD49" s="35" t="str">
        <f t="shared" si="18"/>
        <v/>
      </c>
      <c r="AE49" s="35" t="str">
        <f t="shared" si="18"/>
        <v/>
      </c>
      <c r="AF49" s="35" t="str">
        <f t="shared" si="19"/>
        <v/>
      </c>
      <c r="AG49" s="35" t="str">
        <f t="shared" si="19"/>
        <v/>
      </c>
      <c r="AH49" s="35" t="str">
        <f t="shared" si="19"/>
        <v>PUTNAM</v>
      </c>
      <c r="AI49" s="35" t="str">
        <f t="shared" si="19"/>
        <v>GREENE</v>
      </c>
      <c r="AJ49" s="35" t="str">
        <f t="shared" si="19"/>
        <v>ROLETTE</v>
      </c>
      <c r="AK49" s="35" t="str">
        <f t="shared" si="19"/>
        <v>JACKSON</v>
      </c>
      <c r="AL49" s="35" t="str">
        <f t="shared" si="19"/>
        <v>LE FLORE</v>
      </c>
      <c r="AM49" s="35" t="str">
        <f t="shared" si="19"/>
        <v/>
      </c>
      <c r="AN49" s="35" t="str">
        <f t="shared" si="19"/>
        <v>LUZERNE</v>
      </c>
      <c r="AO49" s="35" t="str">
        <f t="shared" si="19"/>
        <v/>
      </c>
      <c r="AP49" s="35" t="str">
        <f t="shared" si="20"/>
        <v>RICHLAND</v>
      </c>
      <c r="AQ49" s="35" t="str">
        <f t="shared" si="20"/>
        <v>LAWRENCE</v>
      </c>
      <c r="AR49" s="35" t="str">
        <f t="shared" si="20"/>
        <v>HENRY</v>
      </c>
      <c r="AS49" s="35" t="str">
        <f t="shared" si="20"/>
        <v>COCHRAN</v>
      </c>
      <c r="AT49" s="35" t="str">
        <f t="shared" si="20"/>
        <v/>
      </c>
      <c r="AU49" s="35" t="str">
        <f t="shared" si="20"/>
        <v/>
      </c>
      <c r="AV49" s="35" t="str">
        <f t="shared" si="20"/>
        <v>GREENSVILLE</v>
      </c>
      <c r="AW49" s="35" t="str">
        <f t="shared" si="20"/>
        <v/>
      </c>
      <c r="AX49" s="35" t="str">
        <f t="shared" si="20"/>
        <v>PUTNAM</v>
      </c>
      <c r="AY49" s="35" t="str">
        <f t="shared" si="20"/>
        <v>MENOMINEE</v>
      </c>
      <c r="AZ49" s="35" t="str">
        <f t="shared" si="20"/>
        <v/>
      </c>
    </row>
    <row r="50" spans="1:52" x14ac:dyDescent="0.2">
      <c r="A50" s="39">
        <v>41</v>
      </c>
      <c r="B50" s="35" t="str">
        <f t="shared" ref="B50:K59" si="21">IFERROR(VLOOKUP($B$3&amp;"_"&amp;B$8&amp;$A50,LookUpTable_CountyName_AllYears,3,FALSE),"")</f>
        <v>LEE</v>
      </c>
      <c r="C50" s="35" t="str">
        <f t="shared" si="21"/>
        <v/>
      </c>
      <c r="D50" s="35" t="str">
        <f t="shared" si="21"/>
        <v/>
      </c>
      <c r="E50" s="35" t="str">
        <f t="shared" si="21"/>
        <v>LITTLE RIVER</v>
      </c>
      <c r="F50" s="35" t="str">
        <f t="shared" si="21"/>
        <v>SAN MATEO</v>
      </c>
      <c r="G50" s="35" t="str">
        <f t="shared" si="21"/>
        <v>MINERAL</v>
      </c>
      <c r="H50" s="35" t="str">
        <f t="shared" si="21"/>
        <v/>
      </c>
      <c r="I50" s="35" t="str">
        <f t="shared" si="21"/>
        <v/>
      </c>
      <c r="J50" s="35" t="str">
        <f t="shared" si="21"/>
        <v/>
      </c>
      <c r="K50" s="35" t="str">
        <f t="shared" si="21"/>
        <v>MARION</v>
      </c>
      <c r="L50" s="35" t="str">
        <f t="shared" ref="L50:U59" si="22">IFERROR(VLOOKUP($B$3&amp;"_"&amp;L$8&amp;$A50,LookUpTable_CountyName_AllYears,3,FALSE),"")</f>
        <v>DADE</v>
      </c>
      <c r="M50" s="35" t="str">
        <f t="shared" si="22"/>
        <v/>
      </c>
      <c r="N50" s="35" t="str">
        <f t="shared" si="22"/>
        <v>TETON</v>
      </c>
      <c r="O50" s="35" t="str">
        <f t="shared" si="22"/>
        <v>JEFFERSON</v>
      </c>
      <c r="P50" s="35" t="str">
        <f t="shared" si="22"/>
        <v>JOHNSON</v>
      </c>
      <c r="Q50" s="35" t="str">
        <f t="shared" si="22"/>
        <v>HANCOCK</v>
      </c>
      <c r="R50" s="35" t="str">
        <f t="shared" si="22"/>
        <v>HASKELL</v>
      </c>
      <c r="S50" s="35" t="str">
        <f t="shared" si="22"/>
        <v>GRANT</v>
      </c>
      <c r="T50" s="35" t="str">
        <f t="shared" si="22"/>
        <v>RED RIVER PARISH</v>
      </c>
      <c r="U50" s="35" t="str">
        <f t="shared" si="22"/>
        <v/>
      </c>
      <c r="V50" s="35" t="str">
        <f t="shared" ref="V50:AE59" si="23">IFERROR(VLOOKUP($B$3&amp;"_"&amp;V$8&amp;$A50,LookUpTable_CountyName_AllYears,3,FALSE),"")</f>
        <v/>
      </c>
      <c r="W50" s="35" t="str">
        <f t="shared" si="23"/>
        <v/>
      </c>
      <c r="X50" s="35" t="str">
        <f t="shared" si="23"/>
        <v>KENT</v>
      </c>
      <c r="Y50" s="35" t="str">
        <f t="shared" si="23"/>
        <v>LINCOLN</v>
      </c>
      <c r="Z50" s="35" t="str">
        <f t="shared" si="23"/>
        <v>LEE</v>
      </c>
      <c r="AA50" s="35" t="str">
        <f t="shared" si="23"/>
        <v>HARRISON</v>
      </c>
      <c r="AB50" s="35" t="str">
        <f t="shared" si="23"/>
        <v>RAVALLI</v>
      </c>
      <c r="AC50" s="35" t="str">
        <f t="shared" si="23"/>
        <v>HAMILTON</v>
      </c>
      <c r="AD50" s="35" t="str">
        <f t="shared" si="23"/>
        <v/>
      </c>
      <c r="AE50" s="35" t="str">
        <f t="shared" si="23"/>
        <v/>
      </c>
      <c r="AF50" s="35" t="str">
        <f t="shared" ref="AF50:AO59" si="24">IFERROR(VLOOKUP($B$3&amp;"_"&amp;AF$8&amp;$A50,LookUpTable_CountyName_AllYears,3,FALSE),"")</f>
        <v/>
      </c>
      <c r="AG50" s="35" t="str">
        <f t="shared" si="24"/>
        <v/>
      </c>
      <c r="AH50" s="35" t="str">
        <f t="shared" si="24"/>
        <v>QUEENS</v>
      </c>
      <c r="AI50" s="35" t="str">
        <f t="shared" si="24"/>
        <v>GUILFORD</v>
      </c>
      <c r="AJ50" s="35" t="str">
        <f t="shared" si="24"/>
        <v>SARGENT</v>
      </c>
      <c r="AK50" s="35" t="str">
        <f t="shared" si="24"/>
        <v>JEFFERSON</v>
      </c>
      <c r="AL50" s="35" t="str">
        <f t="shared" si="24"/>
        <v>LINCOLN</v>
      </c>
      <c r="AM50" s="35" t="str">
        <f t="shared" si="24"/>
        <v/>
      </c>
      <c r="AN50" s="35" t="str">
        <f t="shared" si="24"/>
        <v>LYCOMING</v>
      </c>
      <c r="AO50" s="35" t="str">
        <f t="shared" si="24"/>
        <v/>
      </c>
      <c r="AP50" s="35" t="str">
        <f t="shared" ref="AP50:AZ59" si="25">IFERROR(VLOOKUP($B$3&amp;"_"&amp;AP$8&amp;$A50,LookUpTable_CountyName_AllYears,3,FALSE),"")</f>
        <v>SALUDA</v>
      </c>
      <c r="AQ50" s="35" t="str">
        <f t="shared" si="25"/>
        <v>LINCOLN</v>
      </c>
      <c r="AR50" s="35" t="str">
        <f t="shared" si="25"/>
        <v>HICKMAN</v>
      </c>
      <c r="AS50" s="35" t="str">
        <f t="shared" si="25"/>
        <v>COKE</v>
      </c>
      <c r="AT50" s="35" t="str">
        <f t="shared" si="25"/>
        <v/>
      </c>
      <c r="AU50" s="35" t="str">
        <f t="shared" si="25"/>
        <v/>
      </c>
      <c r="AV50" s="35" t="str">
        <f t="shared" si="25"/>
        <v>HALIFAX</v>
      </c>
      <c r="AW50" s="35" t="str">
        <f t="shared" si="25"/>
        <v/>
      </c>
      <c r="AX50" s="35" t="str">
        <f t="shared" si="25"/>
        <v>RALEIGH</v>
      </c>
      <c r="AY50" s="35" t="str">
        <f t="shared" si="25"/>
        <v>MILWAUKEE</v>
      </c>
      <c r="AZ50" s="35" t="str">
        <f t="shared" si="25"/>
        <v/>
      </c>
    </row>
    <row r="51" spans="1:52" x14ac:dyDescent="0.2">
      <c r="A51" s="39">
        <v>42</v>
      </c>
      <c r="B51" s="35" t="str">
        <f t="shared" si="21"/>
        <v>LIMESTONE</v>
      </c>
      <c r="C51" s="35" t="str">
        <f t="shared" si="21"/>
        <v/>
      </c>
      <c r="D51" s="35" t="str">
        <f t="shared" si="21"/>
        <v/>
      </c>
      <c r="E51" s="35" t="str">
        <f t="shared" si="21"/>
        <v>LOGAN</v>
      </c>
      <c r="F51" s="35" t="str">
        <f t="shared" si="21"/>
        <v>SANTA BARBARA</v>
      </c>
      <c r="G51" s="35" t="str">
        <f t="shared" si="21"/>
        <v>MOFFAT</v>
      </c>
      <c r="H51" s="35" t="str">
        <f t="shared" si="21"/>
        <v/>
      </c>
      <c r="I51" s="35" t="str">
        <f t="shared" si="21"/>
        <v/>
      </c>
      <c r="J51" s="35" t="str">
        <f t="shared" si="21"/>
        <v/>
      </c>
      <c r="K51" s="35" t="str">
        <f t="shared" si="21"/>
        <v>MARTIN</v>
      </c>
      <c r="L51" s="35" t="str">
        <f t="shared" si="22"/>
        <v>DAWSON</v>
      </c>
      <c r="M51" s="35" t="str">
        <f t="shared" si="22"/>
        <v/>
      </c>
      <c r="N51" s="35" t="str">
        <f t="shared" si="22"/>
        <v>TWIN FALLS</v>
      </c>
      <c r="O51" s="35" t="str">
        <f t="shared" si="22"/>
        <v>JERSEY</v>
      </c>
      <c r="P51" s="35" t="str">
        <f t="shared" si="22"/>
        <v>KNOX</v>
      </c>
      <c r="Q51" s="35" t="str">
        <f t="shared" si="22"/>
        <v>HARDIN</v>
      </c>
      <c r="R51" s="35" t="str">
        <f t="shared" si="22"/>
        <v>HODGEMAN</v>
      </c>
      <c r="S51" s="35" t="str">
        <f t="shared" si="22"/>
        <v>GRAVES</v>
      </c>
      <c r="T51" s="35" t="str">
        <f t="shared" si="22"/>
        <v>RICHLAND PARISH</v>
      </c>
      <c r="U51" s="35" t="str">
        <f t="shared" si="22"/>
        <v/>
      </c>
      <c r="V51" s="35" t="str">
        <f t="shared" si="23"/>
        <v/>
      </c>
      <c r="W51" s="35" t="str">
        <f t="shared" si="23"/>
        <v/>
      </c>
      <c r="X51" s="35" t="str">
        <f t="shared" si="23"/>
        <v>KEWEENAW</v>
      </c>
      <c r="Y51" s="35" t="str">
        <f t="shared" si="23"/>
        <v>LYON</v>
      </c>
      <c r="Z51" s="35" t="str">
        <f t="shared" si="23"/>
        <v>LEFLORE</v>
      </c>
      <c r="AA51" s="35" t="str">
        <f t="shared" si="23"/>
        <v>HENRY</v>
      </c>
      <c r="AB51" s="35" t="str">
        <f t="shared" si="23"/>
        <v>RICHLAND</v>
      </c>
      <c r="AC51" s="35" t="str">
        <f t="shared" si="23"/>
        <v>HARLAN</v>
      </c>
      <c r="AD51" s="35" t="str">
        <f t="shared" si="23"/>
        <v/>
      </c>
      <c r="AE51" s="35" t="str">
        <f t="shared" si="23"/>
        <v/>
      </c>
      <c r="AF51" s="35" t="str">
        <f t="shared" si="24"/>
        <v/>
      </c>
      <c r="AG51" s="35" t="str">
        <f t="shared" si="24"/>
        <v/>
      </c>
      <c r="AH51" s="35" t="str">
        <f t="shared" si="24"/>
        <v>RENSSELAER</v>
      </c>
      <c r="AI51" s="35" t="str">
        <f t="shared" si="24"/>
        <v>HALIFAX</v>
      </c>
      <c r="AJ51" s="35" t="str">
        <f t="shared" si="24"/>
        <v>SHERIDAN</v>
      </c>
      <c r="AK51" s="35" t="str">
        <f t="shared" si="24"/>
        <v>KNOX</v>
      </c>
      <c r="AL51" s="35" t="str">
        <f t="shared" si="24"/>
        <v>LOGAN</v>
      </c>
      <c r="AM51" s="35" t="str">
        <f t="shared" si="24"/>
        <v/>
      </c>
      <c r="AN51" s="35" t="str">
        <f t="shared" si="24"/>
        <v>MCKEAN</v>
      </c>
      <c r="AO51" s="35" t="str">
        <f t="shared" si="24"/>
        <v/>
      </c>
      <c r="AP51" s="35" t="str">
        <f t="shared" si="25"/>
        <v>SPARTANBURG</v>
      </c>
      <c r="AQ51" s="35" t="str">
        <f t="shared" si="25"/>
        <v>LYMAN</v>
      </c>
      <c r="AR51" s="35" t="str">
        <f t="shared" si="25"/>
        <v>HOUSTON</v>
      </c>
      <c r="AS51" s="35" t="str">
        <f t="shared" si="25"/>
        <v>COLEMAN</v>
      </c>
      <c r="AT51" s="35" t="str">
        <f t="shared" si="25"/>
        <v/>
      </c>
      <c r="AU51" s="35" t="str">
        <f t="shared" si="25"/>
        <v/>
      </c>
      <c r="AV51" s="35" t="str">
        <f t="shared" si="25"/>
        <v>HANOVER</v>
      </c>
      <c r="AW51" s="35" t="str">
        <f t="shared" si="25"/>
        <v/>
      </c>
      <c r="AX51" s="35" t="str">
        <f t="shared" si="25"/>
        <v>RANDOLPH</v>
      </c>
      <c r="AY51" s="35" t="str">
        <f t="shared" si="25"/>
        <v>MONROE</v>
      </c>
      <c r="AZ51" s="35" t="str">
        <f t="shared" si="25"/>
        <v/>
      </c>
    </row>
    <row r="52" spans="1:52" x14ac:dyDescent="0.2">
      <c r="A52" s="39">
        <v>43</v>
      </c>
      <c r="B52" s="35" t="str">
        <f t="shared" si="21"/>
        <v>LOWNDES</v>
      </c>
      <c r="C52" s="35" t="str">
        <f t="shared" si="21"/>
        <v/>
      </c>
      <c r="D52" s="35" t="str">
        <f t="shared" si="21"/>
        <v/>
      </c>
      <c r="E52" s="35" t="str">
        <f t="shared" si="21"/>
        <v>LONOKE</v>
      </c>
      <c r="F52" s="35" t="str">
        <f t="shared" si="21"/>
        <v>SANTA CLARA</v>
      </c>
      <c r="G52" s="35" t="str">
        <f t="shared" si="21"/>
        <v>MONTEZUMA</v>
      </c>
      <c r="H52" s="35" t="str">
        <f t="shared" si="21"/>
        <v/>
      </c>
      <c r="I52" s="35" t="str">
        <f t="shared" si="21"/>
        <v/>
      </c>
      <c r="J52" s="35" t="str">
        <f t="shared" si="21"/>
        <v/>
      </c>
      <c r="K52" s="35" t="str">
        <f t="shared" si="21"/>
        <v>MIAMI-DADE</v>
      </c>
      <c r="L52" s="35" t="str">
        <f t="shared" si="22"/>
        <v>DECATUR</v>
      </c>
      <c r="M52" s="35" t="str">
        <f t="shared" si="22"/>
        <v/>
      </c>
      <c r="N52" s="35" t="str">
        <f t="shared" si="22"/>
        <v>VALLEY</v>
      </c>
      <c r="O52" s="35" t="str">
        <f t="shared" si="22"/>
        <v>JO DAVIESS</v>
      </c>
      <c r="P52" s="35" t="str">
        <f t="shared" si="22"/>
        <v>KOSCIUSKO</v>
      </c>
      <c r="Q52" s="35" t="str">
        <f t="shared" si="22"/>
        <v>HARRISON</v>
      </c>
      <c r="R52" s="35" t="str">
        <f t="shared" si="22"/>
        <v>JACKSON</v>
      </c>
      <c r="S52" s="35" t="str">
        <f t="shared" si="22"/>
        <v>GRAYSON</v>
      </c>
      <c r="T52" s="35" t="str">
        <f t="shared" si="22"/>
        <v>SABINE PARISH</v>
      </c>
      <c r="U52" s="35" t="str">
        <f t="shared" si="22"/>
        <v/>
      </c>
      <c r="V52" s="35" t="str">
        <f t="shared" si="23"/>
        <v/>
      </c>
      <c r="W52" s="35" t="str">
        <f t="shared" si="23"/>
        <v/>
      </c>
      <c r="X52" s="35" t="str">
        <f t="shared" si="23"/>
        <v>LAKE</v>
      </c>
      <c r="Y52" s="35" t="str">
        <f t="shared" si="23"/>
        <v>MCLEOD</v>
      </c>
      <c r="Z52" s="35" t="str">
        <f t="shared" si="23"/>
        <v>LINCOLN</v>
      </c>
      <c r="AA52" s="35" t="str">
        <f t="shared" si="23"/>
        <v>HICKORY</v>
      </c>
      <c r="AB52" s="35" t="str">
        <f t="shared" si="23"/>
        <v>ROOSEVELT</v>
      </c>
      <c r="AC52" s="35" t="str">
        <f t="shared" si="23"/>
        <v>HAYES</v>
      </c>
      <c r="AD52" s="35" t="str">
        <f t="shared" si="23"/>
        <v/>
      </c>
      <c r="AE52" s="35" t="str">
        <f t="shared" si="23"/>
        <v/>
      </c>
      <c r="AF52" s="35" t="str">
        <f t="shared" si="24"/>
        <v/>
      </c>
      <c r="AG52" s="35" t="str">
        <f t="shared" si="24"/>
        <v/>
      </c>
      <c r="AH52" s="35" t="str">
        <f t="shared" si="24"/>
        <v>RICHMOND</v>
      </c>
      <c r="AI52" s="35" t="str">
        <f t="shared" si="24"/>
        <v>HARNETT</v>
      </c>
      <c r="AJ52" s="35" t="str">
        <f t="shared" si="24"/>
        <v>SIOUX</v>
      </c>
      <c r="AK52" s="35" t="str">
        <f t="shared" si="24"/>
        <v>LAKE</v>
      </c>
      <c r="AL52" s="35" t="str">
        <f t="shared" si="24"/>
        <v>LOVE</v>
      </c>
      <c r="AM52" s="35" t="str">
        <f t="shared" si="24"/>
        <v/>
      </c>
      <c r="AN52" s="35" t="str">
        <f t="shared" si="24"/>
        <v>MERCER</v>
      </c>
      <c r="AO52" s="35" t="str">
        <f t="shared" si="24"/>
        <v/>
      </c>
      <c r="AP52" s="35" t="str">
        <f t="shared" si="25"/>
        <v>SUMTER</v>
      </c>
      <c r="AQ52" s="35" t="str">
        <f t="shared" si="25"/>
        <v>MCCOOK</v>
      </c>
      <c r="AR52" s="35" t="str">
        <f t="shared" si="25"/>
        <v>HUMPHREYS</v>
      </c>
      <c r="AS52" s="35" t="str">
        <f t="shared" si="25"/>
        <v>COLLIN</v>
      </c>
      <c r="AT52" s="35" t="str">
        <f t="shared" si="25"/>
        <v/>
      </c>
      <c r="AU52" s="35" t="str">
        <f t="shared" si="25"/>
        <v/>
      </c>
      <c r="AV52" s="35" t="str">
        <f t="shared" si="25"/>
        <v>HENRICO</v>
      </c>
      <c r="AW52" s="35" t="str">
        <f t="shared" si="25"/>
        <v/>
      </c>
      <c r="AX52" s="35" t="str">
        <f t="shared" si="25"/>
        <v>RITCHIE</v>
      </c>
      <c r="AY52" s="35" t="str">
        <f t="shared" si="25"/>
        <v>OCONTO</v>
      </c>
      <c r="AZ52" s="35" t="str">
        <f t="shared" si="25"/>
        <v/>
      </c>
    </row>
    <row r="53" spans="1:52" x14ac:dyDescent="0.2">
      <c r="A53" s="39">
        <v>44</v>
      </c>
      <c r="B53" s="35" t="str">
        <f t="shared" si="21"/>
        <v>MACON</v>
      </c>
      <c r="C53" s="35" t="str">
        <f t="shared" si="21"/>
        <v/>
      </c>
      <c r="D53" s="35" t="str">
        <f t="shared" si="21"/>
        <v/>
      </c>
      <c r="E53" s="35" t="str">
        <f t="shared" si="21"/>
        <v>MADISON</v>
      </c>
      <c r="F53" s="35" t="str">
        <f t="shared" si="21"/>
        <v>SANTA CRUZ</v>
      </c>
      <c r="G53" s="35" t="str">
        <f t="shared" si="21"/>
        <v>MONTROSE</v>
      </c>
      <c r="H53" s="35" t="str">
        <f t="shared" si="21"/>
        <v/>
      </c>
      <c r="I53" s="35" t="str">
        <f t="shared" si="21"/>
        <v/>
      </c>
      <c r="J53" s="35" t="str">
        <f t="shared" si="21"/>
        <v/>
      </c>
      <c r="K53" s="35" t="str">
        <f t="shared" si="21"/>
        <v>MONROE</v>
      </c>
      <c r="L53" s="35" t="str">
        <f t="shared" si="22"/>
        <v>DEKALB</v>
      </c>
      <c r="M53" s="35" t="str">
        <f t="shared" si="22"/>
        <v/>
      </c>
      <c r="N53" s="35" t="str">
        <f t="shared" si="22"/>
        <v>WASHINGTON</v>
      </c>
      <c r="O53" s="35" t="str">
        <f t="shared" si="22"/>
        <v>JOHNSON</v>
      </c>
      <c r="P53" s="35" t="str">
        <f t="shared" si="22"/>
        <v>LAGRANGE</v>
      </c>
      <c r="Q53" s="35" t="str">
        <f t="shared" si="22"/>
        <v>HENRY</v>
      </c>
      <c r="R53" s="35" t="str">
        <f t="shared" si="22"/>
        <v>JEFFERSON</v>
      </c>
      <c r="S53" s="35" t="str">
        <f t="shared" si="22"/>
        <v>GREEN</v>
      </c>
      <c r="T53" s="35" t="str">
        <f t="shared" si="22"/>
        <v>ST. BERNARD PARISH</v>
      </c>
      <c r="U53" s="35" t="str">
        <f t="shared" si="22"/>
        <v/>
      </c>
      <c r="V53" s="35" t="str">
        <f t="shared" si="23"/>
        <v/>
      </c>
      <c r="W53" s="35" t="str">
        <f t="shared" si="23"/>
        <v/>
      </c>
      <c r="X53" s="35" t="str">
        <f t="shared" si="23"/>
        <v>LAPEER</v>
      </c>
      <c r="Y53" s="35" t="str">
        <f t="shared" si="23"/>
        <v>MAHNOMEN</v>
      </c>
      <c r="Z53" s="35" t="str">
        <f t="shared" si="23"/>
        <v>LOWNDES</v>
      </c>
      <c r="AA53" s="35" t="str">
        <f t="shared" si="23"/>
        <v>HOLT</v>
      </c>
      <c r="AB53" s="35" t="str">
        <f t="shared" si="23"/>
        <v>ROSEBUD</v>
      </c>
      <c r="AC53" s="35" t="str">
        <f t="shared" si="23"/>
        <v>HITCHCOCK</v>
      </c>
      <c r="AD53" s="35" t="str">
        <f t="shared" si="23"/>
        <v/>
      </c>
      <c r="AE53" s="35" t="str">
        <f t="shared" si="23"/>
        <v/>
      </c>
      <c r="AF53" s="35" t="str">
        <f t="shared" si="24"/>
        <v/>
      </c>
      <c r="AG53" s="35" t="str">
        <f t="shared" si="24"/>
        <v/>
      </c>
      <c r="AH53" s="35" t="str">
        <f t="shared" si="24"/>
        <v>ROCKLAND</v>
      </c>
      <c r="AI53" s="35" t="str">
        <f t="shared" si="24"/>
        <v>HAYWOOD</v>
      </c>
      <c r="AJ53" s="35" t="str">
        <f t="shared" si="24"/>
        <v>SLOPE</v>
      </c>
      <c r="AK53" s="35" t="str">
        <f t="shared" si="24"/>
        <v>LAWRENCE</v>
      </c>
      <c r="AL53" s="35" t="str">
        <f t="shared" si="24"/>
        <v>MCCLAIN</v>
      </c>
      <c r="AM53" s="35" t="str">
        <f t="shared" si="24"/>
        <v/>
      </c>
      <c r="AN53" s="35" t="str">
        <f t="shared" si="24"/>
        <v>MIFFLIN</v>
      </c>
      <c r="AO53" s="35" t="str">
        <f t="shared" si="24"/>
        <v/>
      </c>
      <c r="AP53" s="35" t="str">
        <f t="shared" si="25"/>
        <v>UNION</v>
      </c>
      <c r="AQ53" s="35" t="str">
        <f t="shared" si="25"/>
        <v>MCPHERSON</v>
      </c>
      <c r="AR53" s="35" t="str">
        <f t="shared" si="25"/>
        <v>JACKSON</v>
      </c>
      <c r="AS53" s="35" t="str">
        <f t="shared" si="25"/>
        <v>COLLINGSWORTH</v>
      </c>
      <c r="AT53" s="35" t="str">
        <f t="shared" si="25"/>
        <v/>
      </c>
      <c r="AU53" s="35" t="str">
        <f t="shared" si="25"/>
        <v/>
      </c>
      <c r="AV53" s="35" t="str">
        <f t="shared" si="25"/>
        <v>HENRY</v>
      </c>
      <c r="AW53" s="35" t="str">
        <f t="shared" si="25"/>
        <v/>
      </c>
      <c r="AX53" s="35" t="str">
        <f t="shared" si="25"/>
        <v>ROANE</v>
      </c>
      <c r="AY53" s="35" t="str">
        <f t="shared" si="25"/>
        <v>ONEIDA</v>
      </c>
      <c r="AZ53" s="35" t="str">
        <f t="shared" si="25"/>
        <v/>
      </c>
    </row>
    <row r="54" spans="1:52" x14ac:dyDescent="0.2">
      <c r="A54" s="39">
        <v>45</v>
      </c>
      <c r="B54" s="35" t="str">
        <f t="shared" si="21"/>
        <v>MADISON</v>
      </c>
      <c r="C54" s="35" t="str">
        <f t="shared" si="21"/>
        <v/>
      </c>
      <c r="D54" s="35" t="str">
        <f t="shared" si="21"/>
        <v/>
      </c>
      <c r="E54" s="35" t="str">
        <f t="shared" si="21"/>
        <v>MARION</v>
      </c>
      <c r="F54" s="35" t="str">
        <f t="shared" si="21"/>
        <v>SHASTA</v>
      </c>
      <c r="G54" s="35" t="str">
        <f t="shared" si="21"/>
        <v>MORGAN</v>
      </c>
      <c r="H54" s="35" t="str">
        <f t="shared" si="21"/>
        <v/>
      </c>
      <c r="I54" s="35" t="str">
        <f t="shared" si="21"/>
        <v/>
      </c>
      <c r="J54" s="35" t="str">
        <f t="shared" si="21"/>
        <v/>
      </c>
      <c r="K54" s="35" t="str">
        <f t="shared" si="21"/>
        <v>NASSAU</v>
      </c>
      <c r="L54" s="35" t="str">
        <f t="shared" si="22"/>
        <v>DODGE</v>
      </c>
      <c r="M54" s="35" t="str">
        <f t="shared" si="22"/>
        <v/>
      </c>
      <c r="N54" s="35" t="str">
        <f t="shared" si="22"/>
        <v/>
      </c>
      <c r="O54" s="35" t="str">
        <f t="shared" si="22"/>
        <v>KANE</v>
      </c>
      <c r="P54" s="35" t="str">
        <f t="shared" si="22"/>
        <v>LAKE</v>
      </c>
      <c r="Q54" s="35" t="str">
        <f t="shared" si="22"/>
        <v>HOWARD</v>
      </c>
      <c r="R54" s="35" t="str">
        <f t="shared" si="22"/>
        <v>JEWELL</v>
      </c>
      <c r="S54" s="35" t="str">
        <f t="shared" si="22"/>
        <v>GREENUP</v>
      </c>
      <c r="T54" s="35" t="str">
        <f t="shared" si="22"/>
        <v>ST. CHARLES PARISH</v>
      </c>
      <c r="U54" s="35" t="str">
        <f t="shared" si="22"/>
        <v/>
      </c>
      <c r="V54" s="35" t="str">
        <f t="shared" si="23"/>
        <v/>
      </c>
      <c r="W54" s="35" t="str">
        <f t="shared" si="23"/>
        <v/>
      </c>
      <c r="X54" s="35" t="str">
        <f t="shared" si="23"/>
        <v>LEELANAU</v>
      </c>
      <c r="Y54" s="35" t="str">
        <f t="shared" si="23"/>
        <v>MARSHALL</v>
      </c>
      <c r="Z54" s="35" t="str">
        <f t="shared" si="23"/>
        <v>MADISON</v>
      </c>
      <c r="AA54" s="35" t="str">
        <f t="shared" si="23"/>
        <v>HOWARD</v>
      </c>
      <c r="AB54" s="35" t="str">
        <f t="shared" si="23"/>
        <v>SANDERS</v>
      </c>
      <c r="AC54" s="35" t="str">
        <f t="shared" si="23"/>
        <v>HOLT</v>
      </c>
      <c r="AD54" s="35" t="str">
        <f t="shared" si="23"/>
        <v/>
      </c>
      <c r="AE54" s="35" t="str">
        <f t="shared" si="23"/>
        <v/>
      </c>
      <c r="AF54" s="35" t="str">
        <f t="shared" si="24"/>
        <v/>
      </c>
      <c r="AG54" s="35" t="str">
        <f t="shared" si="24"/>
        <v/>
      </c>
      <c r="AH54" s="35" t="str">
        <f t="shared" si="24"/>
        <v>ST. LAWRENCE</v>
      </c>
      <c r="AI54" s="35" t="str">
        <f t="shared" si="24"/>
        <v>HENDERSON</v>
      </c>
      <c r="AJ54" s="35" t="str">
        <f t="shared" si="24"/>
        <v>STARK</v>
      </c>
      <c r="AK54" s="35" t="str">
        <f t="shared" si="24"/>
        <v>LICKING</v>
      </c>
      <c r="AL54" s="35" t="str">
        <f t="shared" si="24"/>
        <v>MCCURTAIN</v>
      </c>
      <c r="AM54" s="35" t="str">
        <f t="shared" si="24"/>
        <v/>
      </c>
      <c r="AN54" s="35" t="str">
        <f t="shared" si="24"/>
        <v>MONROE</v>
      </c>
      <c r="AO54" s="35" t="str">
        <f t="shared" si="24"/>
        <v/>
      </c>
      <c r="AP54" s="35" t="str">
        <f t="shared" si="25"/>
        <v>WILLIAMSBURG</v>
      </c>
      <c r="AQ54" s="35" t="str">
        <f t="shared" si="25"/>
        <v>MARSHALL</v>
      </c>
      <c r="AR54" s="35" t="str">
        <f t="shared" si="25"/>
        <v>JEFFERSON</v>
      </c>
      <c r="AS54" s="35" t="str">
        <f t="shared" si="25"/>
        <v>COLORADO</v>
      </c>
      <c r="AT54" s="35" t="str">
        <f t="shared" si="25"/>
        <v/>
      </c>
      <c r="AU54" s="35" t="str">
        <f t="shared" si="25"/>
        <v/>
      </c>
      <c r="AV54" s="35" t="str">
        <f t="shared" si="25"/>
        <v>HIGHLAND</v>
      </c>
      <c r="AW54" s="35" t="str">
        <f t="shared" si="25"/>
        <v/>
      </c>
      <c r="AX54" s="35" t="str">
        <f t="shared" si="25"/>
        <v>SUMMERS</v>
      </c>
      <c r="AY54" s="35" t="str">
        <f t="shared" si="25"/>
        <v>OUTAGAMIE</v>
      </c>
      <c r="AZ54" s="35" t="str">
        <f t="shared" si="25"/>
        <v/>
      </c>
    </row>
    <row r="55" spans="1:52" x14ac:dyDescent="0.2">
      <c r="A55" s="39">
        <v>46</v>
      </c>
      <c r="B55" s="35" t="str">
        <f t="shared" si="21"/>
        <v>MARENGO</v>
      </c>
      <c r="C55" s="35" t="str">
        <f t="shared" si="21"/>
        <v/>
      </c>
      <c r="D55" s="35" t="str">
        <f t="shared" si="21"/>
        <v/>
      </c>
      <c r="E55" s="35" t="str">
        <f t="shared" si="21"/>
        <v>MILLER</v>
      </c>
      <c r="F55" s="35" t="str">
        <f t="shared" si="21"/>
        <v>SIERRA</v>
      </c>
      <c r="G55" s="35" t="str">
        <f t="shared" si="21"/>
        <v>OTERO</v>
      </c>
      <c r="H55" s="35" t="str">
        <f t="shared" si="21"/>
        <v/>
      </c>
      <c r="I55" s="35" t="str">
        <f t="shared" si="21"/>
        <v/>
      </c>
      <c r="J55" s="35" t="str">
        <f t="shared" si="21"/>
        <v/>
      </c>
      <c r="K55" s="35" t="str">
        <f t="shared" si="21"/>
        <v>OKALOOSA</v>
      </c>
      <c r="L55" s="35" t="str">
        <f t="shared" si="22"/>
        <v>DOOLY</v>
      </c>
      <c r="M55" s="35" t="str">
        <f t="shared" si="22"/>
        <v/>
      </c>
      <c r="N55" s="35" t="str">
        <f t="shared" si="22"/>
        <v/>
      </c>
      <c r="O55" s="35" t="str">
        <f t="shared" si="22"/>
        <v>KANKAKEE</v>
      </c>
      <c r="P55" s="35" t="str">
        <f t="shared" si="22"/>
        <v>LAPORTE</v>
      </c>
      <c r="Q55" s="35" t="str">
        <f t="shared" si="22"/>
        <v>HUMBOLDT</v>
      </c>
      <c r="R55" s="35" t="str">
        <f t="shared" si="22"/>
        <v>JOHNSON</v>
      </c>
      <c r="S55" s="35" t="str">
        <f t="shared" si="22"/>
        <v>HANCOCK</v>
      </c>
      <c r="T55" s="35" t="str">
        <f t="shared" si="22"/>
        <v>ST. HELENA PARISH</v>
      </c>
      <c r="U55" s="35" t="str">
        <f t="shared" si="22"/>
        <v/>
      </c>
      <c r="V55" s="35" t="str">
        <f t="shared" si="23"/>
        <v/>
      </c>
      <c r="W55" s="35" t="str">
        <f t="shared" si="23"/>
        <v/>
      </c>
      <c r="X55" s="35" t="str">
        <f t="shared" si="23"/>
        <v>LENAWEE</v>
      </c>
      <c r="Y55" s="35" t="str">
        <f t="shared" si="23"/>
        <v>MARTIN</v>
      </c>
      <c r="Z55" s="35" t="str">
        <f t="shared" si="23"/>
        <v>MARION</v>
      </c>
      <c r="AA55" s="35" t="str">
        <f t="shared" si="23"/>
        <v>HOWELL</v>
      </c>
      <c r="AB55" s="35" t="str">
        <f t="shared" si="23"/>
        <v>SHERIDAN</v>
      </c>
      <c r="AC55" s="35" t="str">
        <f t="shared" si="23"/>
        <v>HOOKER</v>
      </c>
      <c r="AD55" s="35" t="str">
        <f t="shared" si="23"/>
        <v/>
      </c>
      <c r="AE55" s="35" t="str">
        <f t="shared" si="23"/>
        <v/>
      </c>
      <c r="AF55" s="35" t="str">
        <f t="shared" si="24"/>
        <v/>
      </c>
      <c r="AG55" s="35" t="str">
        <f t="shared" si="24"/>
        <v/>
      </c>
      <c r="AH55" s="35" t="str">
        <f t="shared" si="24"/>
        <v>SARATOGA</v>
      </c>
      <c r="AI55" s="35" t="str">
        <f t="shared" si="24"/>
        <v>HERTFORD</v>
      </c>
      <c r="AJ55" s="35" t="str">
        <f t="shared" si="24"/>
        <v>STEELE</v>
      </c>
      <c r="AK55" s="35" t="str">
        <f t="shared" si="24"/>
        <v>LOGAN</v>
      </c>
      <c r="AL55" s="35" t="str">
        <f t="shared" si="24"/>
        <v>MCINTOSH</v>
      </c>
      <c r="AM55" s="35" t="str">
        <f t="shared" si="24"/>
        <v/>
      </c>
      <c r="AN55" s="35" t="str">
        <f t="shared" si="24"/>
        <v>MONTGOMERY</v>
      </c>
      <c r="AO55" s="35" t="str">
        <f t="shared" si="24"/>
        <v/>
      </c>
      <c r="AP55" s="35" t="str">
        <f t="shared" si="25"/>
        <v>YORK</v>
      </c>
      <c r="AQ55" s="35" t="str">
        <f t="shared" si="25"/>
        <v>MEADE</v>
      </c>
      <c r="AR55" s="35" t="str">
        <f t="shared" si="25"/>
        <v>JOHNSON</v>
      </c>
      <c r="AS55" s="35" t="str">
        <f t="shared" si="25"/>
        <v>COMAL</v>
      </c>
      <c r="AT55" s="35" t="str">
        <f t="shared" si="25"/>
        <v/>
      </c>
      <c r="AU55" s="35" t="str">
        <f t="shared" si="25"/>
        <v/>
      </c>
      <c r="AV55" s="35" t="str">
        <f t="shared" si="25"/>
        <v>ISLE OF WIGHT</v>
      </c>
      <c r="AW55" s="35" t="str">
        <f t="shared" si="25"/>
        <v/>
      </c>
      <c r="AX55" s="35" t="str">
        <f t="shared" si="25"/>
        <v>TAYLOR</v>
      </c>
      <c r="AY55" s="35" t="str">
        <f t="shared" si="25"/>
        <v>OZAUKEE</v>
      </c>
      <c r="AZ55" s="35" t="str">
        <f t="shared" si="25"/>
        <v/>
      </c>
    </row>
    <row r="56" spans="1:52" x14ac:dyDescent="0.2">
      <c r="A56" s="39">
        <v>47</v>
      </c>
      <c r="B56" s="35" t="str">
        <f t="shared" si="21"/>
        <v>MARION</v>
      </c>
      <c r="C56" s="35" t="str">
        <f t="shared" si="21"/>
        <v/>
      </c>
      <c r="D56" s="35" t="str">
        <f t="shared" si="21"/>
        <v/>
      </c>
      <c r="E56" s="35" t="str">
        <f t="shared" si="21"/>
        <v>MISSISSIPPI</v>
      </c>
      <c r="F56" s="35" t="str">
        <f t="shared" si="21"/>
        <v>SISKIYOU</v>
      </c>
      <c r="G56" s="35" t="str">
        <f t="shared" si="21"/>
        <v>OURAY</v>
      </c>
      <c r="H56" s="35" t="str">
        <f t="shared" si="21"/>
        <v/>
      </c>
      <c r="I56" s="35" t="str">
        <f t="shared" si="21"/>
        <v/>
      </c>
      <c r="J56" s="35" t="str">
        <f t="shared" si="21"/>
        <v/>
      </c>
      <c r="K56" s="35" t="str">
        <f t="shared" si="21"/>
        <v>OKEECHOBEE</v>
      </c>
      <c r="L56" s="35" t="str">
        <f t="shared" si="22"/>
        <v>DOUGHERTY</v>
      </c>
      <c r="M56" s="35" t="str">
        <f t="shared" si="22"/>
        <v/>
      </c>
      <c r="N56" s="35" t="str">
        <f t="shared" si="22"/>
        <v/>
      </c>
      <c r="O56" s="35" t="str">
        <f t="shared" si="22"/>
        <v>KENDALL</v>
      </c>
      <c r="P56" s="35" t="str">
        <f t="shared" si="22"/>
        <v>LAWRENCE</v>
      </c>
      <c r="Q56" s="35" t="str">
        <f t="shared" si="22"/>
        <v>IDA</v>
      </c>
      <c r="R56" s="35" t="str">
        <f t="shared" si="22"/>
        <v>KEARNY</v>
      </c>
      <c r="S56" s="35" t="str">
        <f t="shared" si="22"/>
        <v>HARDIN</v>
      </c>
      <c r="T56" s="35" t="str">
        <f t="shared" si="22"/>
        <v>ST. JAMES PARISH</v>
      </c>
      <c r="U56" s="35" t="str">
        <f t="shared" si="22"/>
        <v/>
      </c>
      <c r="V56" s="35" t="str">
        <f t="shared" si="23"/>
        <v/>
      </c>
      <c r="W56" s="35" t="str">
        <f t="shared" si="23"/>
        <v/>
      </c>
      <c r="X56" s="35" t="str">
        <f t="shared" si="23"/>
        <v>LIVINGSTON</v>
      </c>
      <c r="Y56" s="35" t="str">
        <f t="shared" si="23"/>
        <v>MEEKER</v>
      </c>
      <c r="Z56" s="35" t="str">
        <f t="shared" si="23"/>
        <v>MARSHALL</v>
      </c>
      <c r="AA56" s="35" t="str">
        <f t="shared" si="23"/>
        <v>IRON</v>
      </c>
      <c r="AB56" s="35" t="str">
        <f t="shared" si="23"/>
        <v>SILVER BOW</v>
      </c>
      <c r="AC56" s="35" t="str">
        <f t="shared" si="23"/>
        <v>HOWARD</v>
      </c>
      <c r="AD56" s="35" t="str">
        <f t="shared" si="23"/>
        <v/>
      </c>
      <c r="AE56" s="35" t="str">
        <f t="shared" si="23"/>
        <v/>
      </c>
      <c r="AF56" s="35" t="str">
        <f t="shared" si="24"/>
        <v/>
      </c>
      <c r="AG56" s="35" t="str">
        <f t="shared" si="24"/>
        <v/>
      </c>
      <c r="AH56" s="35" t="str">
        <f t="shared" si="24"/>
        <v>SCHENECTADY</v>
      </c>
      <c r="AI56" s="35" t="str">
        <f t="shared" si="24"/>
        <v>HOKE</v>
      </c>
      <c r="AJ56" s="35" t="str">
        <f t="shared" si="24"/>
        <v>STUTSMAN</v>
      </c>
      <c r="AK56" s="35" t="str">
        <f t="shared" si="24"/>
        <v>LORAIN</v>
      </c>
      <c r="AL56" s="35" t="str">
        <f t="shared" si="24"/>
        <v>MAJOR</v>
      </c>
      <c r="AM56" s="35" t="str">
        <f t="shared" si="24"/>
        <v/>
      </c>
      <c r="AN56" s="35" t="str">
        <f t="shared" si="24"/>
        <v>MONTOUR</v>
      </c>
      <c r="AO56" s="35" t="str">
        <f t="shared" si="24"/>
        <v/>
      </c>
      <c r="AP56" s="35" t="str">
        <f t="shared" si="25"/>
        <v/>
      </c>
      <c r="AQ56" s="35" t="str">
        <f t="shared" si="25"/>
        <v>MELLETTE</v>
      </c>
      <c r="AR56" s="35" t="str">
        <f t="shared" si="25"/>
        <v>KNOX</v>
      </c>
      <c r="AS56" s="35" t="str">
        <f t="shared" si="25"/>
        <v>COMANCHE</v>
      </c>
      <c r="AT56" s="35" t="str">
        <f t="shared" si="25"/>
        <v/>
      </c>
      <c r="AU56" s="35" t="str">
        <f t="shared" si="25"/>
        <v/>
      </c>
      <c r="AV56" s="35" t="str">
        <f t="shared" si="25"/>
        <v>JAMES CITY</v>
      </c>
      <c r="AW56" s="35" t="str">
        <f t="shared" si="25"/>
        <v/>
      </c>
      <c r="AX56" s="35" t="str">
        <f t="shared" si="25"/>
        <v>TUCKER</v>
      </c>
      <c r="AY56" s="35" t="str">
        <f t="shared" si="25"/>
        <v>PEPIN</v>
      </c>
      <c r="AZ56" s="35" t="str">
        <f t="shared" si="25"/>
        <v/>
      </c>
    </row>
    <row r="57" spans="1:52" x14ac:dyDescent="0.2">
      <c r="A57" s="39">
        <v>48</v>
      </c>
      <c r="B57" s="35" t="str">
        <f t="shared" si="21"/>
        <v>MARSHALL</v>
      </c>
      <c r="C57" s="35" t="str">
        <f t="shared" si="21"/>
        <v/>
      </c>
      <c r="D57" s="35" t="str">
        <f t="shared" si="21"/>
        <v/>
      </c>
      <c r="E57" s="35" t="str">
        <f t="shared" si="21"/>
        <v>MONROE</v>
      </c>
      <c r="F57" s="35" t="str">
        <f t="shared" si="21"/>
        <v>SOLANO</v>
      </c>
      <c r="G57" s="35" t="str">
        <f t="shared" si="21"/>
        <v>PARK</v>
      </c>
      <c r="H57" s="35" t="str">
        <f t="shared" si="21"/>
        <v/>
      </c>
      <c r="I57" s="35" t="str">
        <f t="shared" si="21"/>
        <v/>
      </c>
      <c r="J57" s="35" t="str">
        <f t="shared" si="21"/>
        <v/>
      </c>
      <c r="K57" s="35" t="str">
        <f t="shared" si="21"/>
        <v>ORANGE</v>
      </c>
      <c r="L57" s="35" t="str">
        <f t="shared" si="22"/>
        <v>DOUGLAS</v>
      </c>
      <c r="M57" s="35" t="str">
        <f t="shared" si="22"/>
        <v/>
      </c>
      <c r="N57" s="35" t="str">
        <f t="shared" si="22"/>
        <v/>
      </c>
      <c r="O57" s="35" t="str">
        <f t="shared" si="22"/>
        <v>KNOX</v>
      </c>
      <c r="P57" s="35" t="str">
        <f t="shared" si="22"/>
        <v>MADISON</v>
      </c>
      <c r="Q57" s="35" t="str">
        <f t="shared" si="22"/>
        <v>IOWA</v>
      </c>
      <c r="R57" s="35" t="str">
        <f t="shared" si="22"/>
        <v>KINGMAN</v>
      </c>
      <c r="S57" s="35" t="str">
        <f t="shared" si="22"/>
        <v>HARLAN</v>
      </c>
      <c r="T57" s="35" t="str">
        <f t="shared" si="22"/>
        <v>ST. JOHN THE BAPTIST PARISH</v>
      </c>
      <c r="U57" s="35" t="str">
        <f t="shared" si="22"/>
        <v/>
      </c>
      <c r="V57" s="35" t="str">
        <f t="shared" si="23"/>
        <v/>
      </c>
      <c r="W57" s="35" t="str">
        <f t="shared" si="23"/>
        <v/>
      </c>
      <c r="X57" s="35" t="str">
        <f t="shared" si="23"/>
        <v>LUCE</v>
      </c>
      <c r="Y57" s="35" t="str">
        <f t="shared" si="23"/>
        <v>MILLE LACS</v>
      </c>
      <c r="Z57" s="35" t="str">
        <f t="shared" si="23"/>
        <v>MONROE</v>
      </c>
      <c r="AA57" s="35" t="str">
        <f t="shared" si="23"/>
        <v>JACKSON</v>
      </c>
      <c r="AB57" s="35" t="str">
        <f t="shared" si="23"/>
        <v>STILLWATER</v>
      </c>
      <c r="AC57" s="35" t="str">
        <f t="shared" si="23"/>
        <v>JEFFERSON</v>
      </c>
      <c r="AD57" s="35" t="str">
        <f t="shared" si="23"/>
        <v/>
      </c>
      <c r="AE57" s="35" t="str">
        <f t="shared" si="23"/>
        <v/>
      </c>
      <c r="AF57" s="35" t="str">
        <f t="shared" si="24"/>
        <v/>
      </c>
      <c r="AG57" s="35" t="str">
        <f t="shared" si="24"/>
        <v/>
      </c>
      <c r="AH57" s="35" t="str">
        <f t="shared" si="24"/>
        <v>SCHOHARIE</v>
      </c>
      <c r="AI57" s="35" t="str">
        <f t="shared" si="24"/>
        <v>HYDE</v>
      </c>
      <c r="AJ57" s="35" t="str">
        <f t="shared" si="24"/>
        <v>TOWNER</v>
      </c>
      <c r="AK57" s="35" t="str">
        <f t="shared" si="24"/>
        <v>LUCAS</v>
      </c>
      <c r="AL57" s="35" t="str">
        <f t="shared" si="24"/>
        <v>MARSHALL</v>
      </c>
      <c r="AM57" s="35" t="str">
        <f t="shared" si="24"/>
        <v/>
      </c>
      <c r="AN57" s="35" t="str">
        <f t="shared" si="24"/>
        <v>NORTHAMPTON</v>
      </c>
      <c r="AO57" s="35" t="str">
        <f t="shared" si="24"/>
        <v/>
      </c>
      <c r="AP57" s="35" t="str">
        <f t="shared" si="25"/>
        <v/>
      </c>
      <c r="AQ57" s="35" t="str">
        <f t="shared" si="25"/>
        <v>MINER</v>
      </c>
      <c r="AR57" s="35" t="str">
        <f t="shared" si="25"/>
        <v>LAKE</v>
      </c>
      <c r="AS57" s="35" t="str">
        <f t="shared" si="25"/>
        <v>CONCHO</v>
      </c>
      <c r="AT57" s="35" t="str">
        <f t="shared" si="25"/>
        <v/>
      </c>
      <c r="AU57" s="35" t="str">
        <f t="shared" si="25"/>
        <v/>
      </c>
      <c r="AV57" s="35" t="str">
        <f t="shared" si="25"/>
        <v>KING AND QUEEN</v>
      </c>
      <c r="AW57" s="35" t="str">
        <f t="shared" si="25"/>
        <v/>
      </c>
      <c r="AX57" s="35" t="str">
        <f t="shared" si="25"/>
        <v>TYLER</v>
      </c>
      <c r="AY57" s="35" t="str">
        <f t="shared" si="25"/>
        <v>PIERCE</v>
      </c>
      <c r="AZ57" s="35" t="str">
        <f t="shared" si="25"/>
        <v/>
      </c>
    </row>
    <row r="58" spans="1:52" x14ac:dyDescent="0.2">
      <c r="A58" s="39">
        <v>49</v>
      </c>
      <c r="B58" s="35" t="str">
        <f t="shared" si="21"/>
        <v>MOBILE</v>
      </c>
      <c r="C58" s="35" t="str">
        <f t="shared" si="21"/>
        <v/>
      </c>
      <c r="D58" s="35" t="str">
        <f t="shared" si="21"/>
        <v/>
      </c>
      <c r="E58" s="35" t="str">
        <f t="shared" si="21"/>
        <v>MONTGOMERY</v>
      </c>
      <c r="F58" s="35" t="str">
        <f t="shared" si="21"/>
        <v>SONOMA</v>
      </c>
      <c r="G58" s="35" t="str">
        <f t="shared" si="21"/>
        <v>PHILLIPS</v>
      </c>
      <c r="H58" s="35" t="str">
        <f t="shared" si="21"/>
        <v/>
      </c>
      <c r="I58" s="35" t="str">
        <f t="shared" si="21"/>
        <v/>
      </c>
      <c r="J58" s="35" t="str">
        <f t="shared" si="21"/>
        <v/>
      </c>
      <c r="K58" s="35" t="str">
        <f t="shared" si="21"/>
        <v>OSCEOLA</v>
      </c>
      <c r="L58" s="35" t="str">
        <f t="shared" si="22"/>
        <v>EARLY</v>
      </c>
      <c r="M58" s="35" t="str">
        <f t="shared" si="22"/>
        <v/>
      </c>
      <c r="N58" s="35" t="str">
        <f t="shared" si="22"/>
        <v/>
      </c>
      <c r="O58" s="35" t="str">
        <f t="shared" si="22"/>
        <v>LAKE</v>
      </c>
      <c r="P58" s="35" t="str">
        <f t="shared" si="22"/>
        <v>MARION</v>
      </c>
      <c r="Q58" s="35" t="str">
        <f t="shared" si="22"/>
        <v>JACKSON</v>
      </c>
      <c r="R58" s="35" t="str">
        <f t="shared" si="22"/>
        <v>KIOWA</v>
      </c>
      <c r="S58" s="35" t="str">
        <f t="shared" si="22"/>
        <v>HARRISON</v>
      </c>
      <c r="T58" s="35" t="str">
        <f t="shared" si="22"/>
        <v>ST. LANDRY PARISH</v>
      </c>
      <c r="U58" s="35" t="str">
        <f t="shared" si="22"/>
        <v/>
      </c>
      <c r="V58" s="35" t="str">
        <f t="shared" si="23"/>
        <v/>
      </c>
      <c r="W58" s="35" t="str">
        <f t="shared" si="23"/>
        <v/>
      </c>
      <c r="X58" s="35" t="str">
        <f t="shared" si="23"/>
        <v>MACKINAC</v>
      </c>
      <c r="Y58" s="35" t="str">
        <f t="shared" si="23"/>
        <v>MORRISON</v>
      </c>
      <c r="Z58" s="35" t="str">
        <f t="shared" si="23"/>
        <v>MONTGOMERY</v>
      </c>
      <c r="AA58" s="35" t="str">
        <f t="shared" si="23"/>
        <v>JASPER</v>
      </c>
      <c r="AB58" s="35" t="str">
        <f t="shared" si="23"/>
        <v>SWEET GRASS</v>
      </c>
      <c r="AC58" s="35" t="str">
        <f t="shared" si="23"/>
        <v>JOHNSON</v>
      </c>
      <c r="AD58" s="35" t="str">
        <f t="shared" si="23"/>
        <v/>
      </c>
      <c r="AE58" s="35" t="str">
        <f t="shared" si="23"/>
        <v/>
      </c>
      <c r="AF58" s="35" t="str">
        <f t="shared" si="24"/>
        <v/>
      </c>
      <c r="AG58" s="35" t="str">
        <f t="shared" si="24"/>
        <v/>
      </c>
      <c r="AH58" s="35" t="str">
        <f t="shared" si="24"/>
        <v>SCHUYLER</v>
      </c>
      <c r="AI58" s="35" t="str">
        <f t="shared" si="24"/>
        <v>IREDELL</v>
      </c>
      <c r="AJ58" s="35" t="str">
        <f t="shared" si="24"/>
        <v>TRAILL</v>
      </c>
      <c r="AK58" s="35" t="str">
        <f t="shared" si="24"/>
        <v>MADISON</v>
      </c>
      <c r="AL58" s="35" t="str">
        <f t="shared" si="24"/>
        <v>MAYES</v>
      </c>
      <c r="AM58" s="35" t="str">
        <f t="shared" si="24"/>
        <v/>
      </c>
      <c r="AN58" s="35" t="str">
        <f t="shared" si="24"/>
        <v>NORTHUMBERLAND</v>
      </c>
      <c r="AO58" s="35" t="str">
        <f t="shared" si="24"/>
        <v/>
      </c>
      <c r="AP58" s="35" t="str">
        <f t="shared" si="25"/>
        <v/>
      </c>
      <c r="AQ58" s="35" t="str">
        <f t="shared" si="25"/>
        <v>MINNEHAHA</v>
      </c>
      <c r="AR58" s="35" t="str">
        <f t="shared" si="25"/>
        <v>LAUDERDALE</v>
      </c>
      <c r="AS58" s="35" t="str">
        <f t="shared" si="25"/>
        <v>COOKE</v>
      </c>
      <c r="AT58" s="35" t="str">
        <f t="shared" si="25"/>
        <v/>
      </c>
      <c r="AU58" s="35" t="str">
        <f t="shared" si="25"/>
        <v/>
      </c>
      <c r="AV58" s="35" t="str">
        <f t="shared" si="25"/>
        <v>KING GEORGE</v>
      </c>
      <c r="AW58" s="35" t="str">
        <f t="shared" si="25"/>
        <v/>
      </c>
      <c r="AX58" s="35" t="str">
        <f t="shared" si="25"/>
        <v>UPSHUR</v>
      </c>
      <c r="AY58" s="35" t="str">
        <f t="shared" si="25"/>
        <v>POLK</v>
      </c>
      <c r="AZ58" s="35" t="str">
        <f t="shared" si="25"/>
        <v/>
      </c>
    </row>
    <row r="59" spans="1:52" x14ac:dyDescent="0.2">
      <c r="A59" s="39">
        <v>50</v>
      </c>
      <c r="B59" s="35" t="str">
        <f t="shared" si="21"/>
        <v>MONROE</v>
      </c>
      <c r="C59" s="35" t="str">
        <f t="shared" si="21"/>
        <v/>
      </c>
      <c r="D59" s="35" t="str">
        <f t="shared" si="21"/>
        <v/>
      </c>
      <c r="E59" s="35" t="str">
        <f t="shared" si="21"/>
        <v>NEVADA</v>
      </c>
      <c r="F59" s="35" t="str">
        <f t="shared" si="21"/>
        <v>STANISLAUS</v>
      </c>
      <c r="G59" s="35" t="str">
        <f t="shared" si="21"/>
        <v>PITKIN</v>
      </c>
      <c r="H59" s="35" t="str">
        <f t="shared" si="21"/>
        <v/>
      </c>
      <c r="I59" s="35" t="str">
        <f t="shared" si="21"/>
        <v/>
      </c>
      <c r="J59" s="35" t="str">
        <f t="shared" si="21"/>
        <v/>
      </c>
      <c r="K59" s="35" t="str">
        <f t="shared" si="21"/>
        <v>PALM BEACH</v>
      </c>
      <c r="L59" s="35" t="str">
        <f t="shared" si="22"/>
        <v>ECHOLS</v>
      </c>
      <c r="M59" s="35" t="str">
        <f t="shared" si="22"/>
        <v/>
      </c>
      <c r="N59" s="35" t="str">
        <f t="shared" si="22"/>
        <v/>
      </c>
      <c r="O59" s="35" t="str">
        <f t="shared" si="22"/>
        <v>LASALLE</v>
      </c>
      <c r="P59" s="35" t="str">
        <f t="shared" si="22"/>
        <v>MARSHALL</v>
      </c>
      <c r="Q59" s="35" t="str">
        <f t="shared" si="22"/>
        <v>JASPER</v>
      </c>
      <c r="R59" s="35" t="str">
        <f t="shared" si="22"/>
        <v>LABETTE</v>
      </c>
      <c r="S59" s="35" t="str">
        <f t="shared" si="22"/>
        <v>HART</v>
      </c>
      <c r="T59" s="35" t="str">
        <f t="shared" si="22"/>
        <v>ST. MARTIN PARISH</v>
      </c>
      <c r="U59" s="35" t="str">
        <f t="shared" si="22"/>
        <v/>
      </c>
      <c r="V59" s="35" t="str">
        <f t="shared" si="23"/>
        <v/>
      </c>
      <c r="W59" s="35" t="str">
        <f t="shared" si="23"/>
        <v/>
      </c>
      <c r="X59" s="35" t="str">
        <f t="shared" si="23"/>
        <v>MACOMB</v>
      </c>
      <c r="Y59" s="35" t="str">
        <f t="shared" si="23"/>
        <v>MOWER</v>
      </c>
      <c r="Z59" s="35" t="str">
        <f t="shared" si="23"/>
        <v>NESHOBA</v>
      </c>
      <c r="AA59" s="35" t="str">
        <f t="shared" si="23"/>
        <v>JEFFERSON</v>
      </c>
      <c r="AB59" s="35" t="str">
        <f t="shared" si="23"/>
        <v>TETON</v>
      </c>
      <c r="AC59" s="35" t="str">
        <f t="shared" si="23"/>
        <v>KEARNEY</v>
      </c>
      <c r="AD59" s="35" t="str">
        <f t="shared" si="23"/>
        <v/>
      </c>
      <c r="AE59" s="35" t="str">
        <f t="shared" si="23"/>
        <v/>
      </c>
      <c r="AF59" s="35" t="str">
        <f t="shared" si="24"/>
        <v/>
      </c>
      <c r="AG59" s="35" t="str">
        <f t="shared" si="24"/>
        <v/>
      </c>
      <c r="AH59" s="35" t="str">
        <f t="shared" si="24"/>
        <v>SENECA</v>
      </c>
      <c r="AI59" s="35" t="str">
        <f t="shared" si="24"/>
        <v>JACKSON</v>
      </c>
      <c r="AJ59" s="35" t="str">
        <f t="shared" si="24"/>
        <v>WALSH</v>
      </c>
      <c r="AK59" s="35" t="str">
        <f t="shared" si="24"/>
        <v>MAHONING</v>
      </c>
      <c r="AL59" s="35" t="str">
        <f t="shared" si="24"/>
        <v>MURRAY</v>
      </c>
      <c r="AM59" s="35" t="str">
        <f t="shared" si="24"/>
        <v/>
      </c>
      <c r="AN59" s="35" t="str">
        <f t="shared" si="24"/>
        <v>PERRY</v>
      </c>
      <c r="AO59" s="35" t="str">
        <f t="shared" si="24"/>
        <v/>
      </c>
      <c r="AP59" s="35" t="str">
        <f t="shared" si="25"/>
        <v/>
      </c>
      <c r="AQ59" s="35" t="str">
        <f t="shared" si="25"/>
        <v>MOODY</v>
      </c>
      <c r="AR59" s="35" t="str">
        <f t="shared" si="25"/>
        <v>LAWRENCE</v>
      </c>
      <c r="AS59" s="35" t="str">
        <f t="shared" si="25"/>
        <v>CORYELL</v>
      </c>
      <c r="AT59" s="35" t="str">
        <f t="shared" si="25"/>
        <v/>
      </c>
      <c r="AU59" s="35" t="str">
        <f t="shared" si="25"/>
        <v/>
      </c>
      <c r="AV59" s="35" t="str">
        <f t="shared" si="25"/>
        <v>KING WILLIAM</v>
      </c>
      <c r="AW59" s="35" t="str">
        <f t="shared" si="25"/>
        <v/>
      </c>
      <c r="AX59" s="35" t="str">
        <f t="shared" si="25"/>
        <v>WAYNE</v>
      </c>
      <c r="AY59" s="35" t="str">
        <f t="shared" si="25"/>
        <v>PORTAGE</v>
      </c>
      <c r="AZ59" s="35" t="str">
        <f t="shared" si="25"/>
        <v/>
      </c>
    </row>
    <row r="60" spans="1:52" x14ac:dyDescent="0.2">
      <c r="A60" s="39">
        <v>51</v>
      </c>
      <c r="B60" s="35" t="str">
        <f t="shared" ref="B60:K69" si="26">IFERROR(VLOOKUP($B$3&amp;"_"&amp;B$8&amp;$A60,LookUpTable_CountyName_AllYears,3,FALSE),"")</f>
        <v>MONTGOMERY</v>
      </c>
      <c r="C60" s="35" t="str">
        <f t="shared" si="26"/>
        <v/>
      </c>
      <c r="D60" s="35" t="str">
        <f t="shared" si="26"/>
        <v/>
      </c>
      <c r="E60" s="35" t="str">
        <f t="shared" si="26"/>
        <v>NEWTON</v>
      </c>
      <c r="F60" s="35" t="str">
        <f t="shared" si="26"/>
        <v>SUTTER</v>
      </c>
      <c r="G60" s="35" t="str">
        <f t="shared" si="26"/>
        <v>PROWERS</v>
      </c>
      <c r="H60" s="35" t="str">
        <f t="shared" si="26"/>
        <v/>
      </c>
      <c r="I60" s="35" t="str">
        <f t="shared" si="26"/>
        <v/>
      </c>
      <c r="J60" s="35" t="str">
        <f t="shared" si="26"/>
        <v/>
      </c>
      <c r="K60" s="35" t="str">
        <f t="shared" si="26"/>
        <v>PASCO</v>
      </c>
      <c r="L60" s="35" t="str">
        <f t="shared" ref="L60:U69" si="27">IFERROR(VLOOKUP($B$3&amp;"_"&amp;L$8&amp;$A60,LookUpTable_CountyName_AllYears,3,FALSE),"")</f>
        <v>EFFINGHAM</v>
      </c>
      <c r="M60" s="35" t="str">
        <f t="shared" si="27"/>
        <v/>
      </c>
      <c r="N60" s="35" t="str">
        <f t="shared" si="27"/>
        <v/>
      </c>
      <c r="O60" s="35" t="str">
        <f t="shared" si="27"/>
        <v>LAWRENCE</v>
      </c>
      <c r="P60" s="35" t="str">
        <f t="shared" si="27"/>
        <v>MARTIN</v>
      </c>
      <c r="Q60" s="35" t="str">
        <f t="shared" si="27"/>
        <v>JEFFERSON</v>
      </c>
      <c r="R60" s="35" t="str">
        <f t="shared" si="27"/>
        <v>LANE</v>
      </c>
      <c r="S60" s="35" t="str">
        <f t="shared" si="27"/>
        <v>HENDERSON</v>
      </c>
      <c r="T60" s="35" t="str">
        <f t="shared" si="27"/>
        <v>ST. MARY PARISH</v>
      </c>
      <c r="U60" s="35" t="str">
        <f t="shared" si="27"/>
        <v/>
      </c>
      <c r="V60" s="35" t="str">
        <f t="shared" ref="V60:AE69" si="28">IFERROR(VLOOKUP($B$3&amp;"_"&amp;V$8&amp;$A60,LookUpTable_CountyName_AllYears,3,FALSE),"")</f>
        <v/>
      </c>
      <c r="W60" s="35" t="str">
        <f t="shared" si="28"/>
        <v/>
      </c>
      <c r="X60" s="35" t="str">
        <f t="shared" si="28"/>
        <v>MANISTEE</v>
      </c>
      <c r="Y60" s="35" t="str">
        <f t="shared" si="28"/>
        <v>MURRAY</v>
      </c>
      <c r="Z60" s="35" t="str">
        <f t="shared" si="28"/>
        <v>NEWTON</v>
      </c>
      <c r="AA60" s="35" t="str">
        <f t="shared" si="28"/>
        <v>JOHNSON</v>
      </c>
      <c r="AB60" s="35" t="str">
        <f t="shared" si="28"/>
        <v>TOOLE</v>
      </c>
      <c r="AC60" s="35" t="str">
        <f t="shared" si="28"/>
        <v>KEITH</v>
      </c>
      <c r="AD60" s="35" t="str">
        <f t="shared" si="28"/>
        <v/>
      </c>
      <c r="AE60" s="35" t="str">
        <f t="shared" si="28"/>
        <v/>
      </c>
      <c r="AF60" s="35" t="str">
        <f t="shared" ref="AF60:AO69" si="29">IFERROR(VLOOKUP($B$3&amp;"_"&amp;AF$8&amp;$A60,LookUpTable_CountyName_AllYears,3,FALSE),"")</f>
        <v/>
      </c>
      <c r="AG60" s="35" t="str">
        <f t="shared" si="29"/>
        <v/>
      </c>
      <c r="AH60" s="35" t="str">
        <f t="shared" si="29"/>
        <v>STEUBEN</v>
      </c>
      <c r="AI60" s="35" t="str">
        <f t="shared" si="29"/>
        <v>JOHNSTON</v>
      </c>
      <c r="AJ60" s="35" t="str">
        <f t="shared" si="29"/>
        <v>WARD</v>
      </c>
      <c r="AK60" s="35" t="str">
        <f t="shared" si="29"/>
        <v>MARION</v>
      </c>
      <c r="AL60" s="35" t="str">
        <f t="shared" si="29"/>
        <v>MUSKOGEE</v>
      </c>
      <c r="AM60" s="35" t="str">
        <f t="shared" si="29"/>
        <v/>
      </c>
      <c r="AN60" s="35" t="str">
        <f t="shared" si="29"/>
        <v>PHILADELPHIA</v>
      </c>
      <c r="AO60" s="35" t="str">
        <f t="shared" si="29"/>
        <v/>
      </c>
      <c r="AP60" s="35" t="str">
        <f t="shared" ref="AP60:AZ69" si="30">IFERROR(VLOOKUP($B$3&amp;"_"&amp;AP$8&amp;$A60,LookUpTable_CountyName_AllYears,3,FALSE),"")</f>
        <v/>
      </c>
      <c r="AQ60" s="35" t="str">
        <f t="shared" si="30"/>
        <v>OGLALA LAKOTA</v>
      </c>
      <c r="AR60" s="35" t="str">
        <f t="shared" si="30"/>
        <v>LEWIS</v>
      </c>
      <c r="AS60" s="35" t="str">
        <f t="shared" si="30"/>
        <v>COTTLE</v>
      </c>
      <c r="AT60" s="35" t="str">
        <f t="shared" si="30"/>
        <v/>
      </c>
      <c r="AU60" s="35" t="str">
        <f t="shared" si="30"/>
        <v/>
      </c>
      <c r="AV60" s="35" t="str">
        <f t="shared" si="30"/>
        <v>LANCASTER</v>
      </c>
      <c r="AW60" s="35" t="str">
        <f t="shared" si="30"/>
        <v/>
      </c>
      <c r="AX60" s="35" t="str">
        <f t="shared" si="30"/>
        <v>WEBSTER</v>
      </c>
      <c r="AY60" s="35" t="str">
        <f t="shared" si="30"/>
        <v>PRICE</v>
      </c>
      <c r="AZ60" s="35" t="str">
        <f t="shared" si="30"/>
        <v/>
      </c>
    </row>
    <row r="61" spans="1:52" x14ac:dyDescent="0.2">
      <c r="A61" s="39">
        <v>52</v>
      </c>
      <c r="B61" s="35" t="str">
        <f t="shared" si="26"/>
        <v>MORGAN</v>
      </c>
      <c r="C61" s="35" t="str">
        <f t="shared" si="26"/>
        <v/>
      </c>
      <c r="D61" s="35" t="str">
        <f t="shared" si="26"/>
        <v/>
      </c>
      <c r="E61" s="35" t="str">
        <f t="shared" si="26"/>
        <v>OUACHITA</v>
      </c>
      <c r="F61" s="35" t="str">
        <f t="shared" si="26"/>
        <v>TEHAMA</v>
      </c>
      <c r="G61" s="35" t="str">
        <f t="shared" si="26"/>
        <v>PUEBLO</v>
      </c>
      <c r="H61" s="35" t="str">
        <f t="shared" si="26"/>
        <v/>
      </c>
      <c r="I61" s="35" t="str">
        <f t="shared" si="26"/>
        <v/>
      </c>
      <c r="J61" s="35" t="str">
        <f t="shared" si="26"/>
        <v/>
      </c>
      <c r="K61" s="35" t="str">
        <f t="shared" si="26"/>
        <v>PINELLAS</v>
      </c>
      <c r="L61" s="35" t="str">
        <f t="shared" si="27"/>
        <v>ELBERT</v>
      </c>
      <c r="M61" s="35" t="str">
        <f t="shared" si="27"/>
        <v/>
      </c>
      <c r="N61" s="35" t="str">
        <f t="shared" si="27"/>
        <v/>
      </c>
      <c r="O61" s="35" t="str">
        <f t="shared" si="27"/>
        <v>LEE</v>
      </c>
      <c r="P61" s="35" t="str">
        <f t="shared" si="27"/>
        <v>MIAMI</v>
      </c>
      <c r="Q61" s="35" t="str">
        <f t="shared" si="27"/>
        <v>JOHNSON</v>
      </c>
      <c r="R61" s="35" t="str">
        <f t="shared" si="27"/>
        <v>LEAVENWORTH</v>
      </c>
      <c r="S61" s="35" t="str">
        <f t="shared" si="27"/>
        <v>HENRY</v>
      </c>
      <c r="T61" s="35" t="str">
        <f t="shared" si="27"/>
        <v>ST. TAMMANY PARISH</v>
      </c>
      <c r="U61" s="35" t="str">
        <f t="shared" si="27"/>
        <v/>
      </c>
      <c r="V61" s="35" t="str">
        <f t="shared" si="28"/>
        <v/>
      </c>
      <c r="W61" s="35" t="str">
        <f t="shared" si="28"/>
        <v/>
      </c>
      <c r="X61" s="35" t="str">
        <f t="shared" si="28"/>
        <v>MARQUETTE</v>
      </c>
      <c r="Y61" s="35" t="str">
        <f t="shared" si="28"/>
        <v>NICOLLET</v>
      </c>
      <c r="Z61" s="35" t="str">
        <f t="shared" si="28"/>
        <v>NOXUBEE</v>
      </c>
      <c r="AA61" s="35" t="str">
        <f t="shared" si="28"/>
        <v>KNOX</v>
      </c>
      <c r="AB61" s="35" t="str">
        <f t="shared" si="28"/>
        <v>TREASURE</v>
      </c>
      <c r="AC61" s="35" t="str">
        <f t="shared" si="28"/>
        <v>KEYA PAHA</v>
      </c>
      <c r="AD61" s="35" t="str">
        <f t="shared" si="28"/>
        <v/>
      </c>
      <c r="AE61" s="35" t="str">
        <f t="shared" si="28"/>
        <v/>
      </c>
      <c r="AF61" s="35" t="str">
        <f t="shared" si="29"/>
        <v/>
      </c>
      <c r="AG61" s="35" t="str">
        <f t="shared" si="29"/>
        <v/>
      </c>
      <c r="AH61" s="35" t="str">
        <f t="shared" si="29"/>
        <v>SUFFOLK</v>
      </c>
      <c r="AI61" s="35" t="str">
        <f t="shared" si="29"/>
        <v>JONES</v>
      </c>
      <c r="AJ61" s="35" t="str">
        <f t="shared" si="29"/>
        <v>WELLS</v>
      </c>
      <c r="AK61" s="35" t="str">
        <f t="shared" si="29"/>
        <v>MEDINA</v>
      </c>
      <c r="AL61" s="35" t="str">
        <f t="shared" si="29"/>
        <v>NOBLE</v>
      </c>
      <c r="AM61" s="35" t="str">
        <f t="shared" si="29"/>
        <v/>
      </c>
      <c r="AN61" s="35" t="str">
        <f t="shared" si="29"/>
        <v>PIKE</v>
      </c>
      <c r="AO61" s="35" t="str">
        <f t="shared" si="29"/>
        <v/>
      </c>
      <c r="AP61" s="35" t="str">
        <f t="shared" si="30"/>
        <v/>
      </c>
      <c r="AQ61" s="35" t="str">
        <f t="shared" si="30"/>
        <v>PENNINGTON</v>
      </c>
      <c r="AR61" s="35" t="str">
        <f t="shared" si="30"/>
        <v>LINCOLN</v>
      </c>
      <c r="AS61" s="35" t="str">
        <f t="shared" si="30"/>
        <v>CRANE</v>
      </c>
      <c r="AT61" s="35" t="str">
        <f t="shared" si="30"/>
        <v/>
      </c>
      <c r="AU61" s="35" t="str">
        <f t="shared" si="30"/>
        <v/>
      </c>
      <c r="AV61" s="35" t="str">
        <f t="shared" si="30"/>
        <v>LEE</v>
      </c>
      <c r="AW61" s="35" t="str">
        <f t="shared" si="30"/>
        <v/>
      </c>
      <c r="AX61" s="35" t="str">
        <f t="shared" si="30"/>
        <v>WETZEL</v>
      </c>
      <c r="AY61" s="35" t="str">
        <f t="shared" si="30"/>
        <v>RACINE</v>
      </c>
      <c r="AZ61" s="35" t="str">
        <f t="shared" si="30"/>
        <v/>
      </c>
    </row>
    <row r="62" spans="1:52" x14ac:dyDescent="0.2">
      <c r="A62" s="39">
        <v>53</v>
      </c>
      <c r="B62" s="35" t="str">
        <f t="shared" si="26"/>
        <v>PERRY</v>
      </c>
      <c r="C62" s="35" t="str">
        <f t="shared" si="26"/>
        <v/>
      </c>
      <c r="D62" s="35" t="str">
        <f t="shared" si="26"/>
        <v/>
      </c>
      <c r="E62" s="35" t="str">
        <f t="shared" si="26"/>
        <v>PERRY</v>
      </c>
      <c r="F62" s="35" t="str">
        <f t="shared" si="26"/>
        <v>TRINITY</v>
      </c>
      <c r="G62" s="35" t="str">
        <f t="shared" si="26"/>
        <v>RIO BLANCO</v>
      </c>
      <c r="H62" s="35" t="str">
        <f t="shared" si="26"/>
        <v/>
      </c>
      <c r="I62" s="35" t="str">
        <f t="shared" si="26"/>
        <v/>
      </c>
      <c r="J62" s="35" t="str">
        <f t="shared" si="26"/>
        <v/>
      </c>
      <c r="K62" s="35" t="str">
        <f t="shared" si="26"/>
        <v>POLK</v>
      </c>
      <c r="L62" s="35" t="str">
        <f t="shared" si="27"/>
        <v>EMANUEL</v>
      </c>
      <c r="M62" s="35" t="str">
        <f t="shared" si="27"/>
        <v/>
      </c>
      <c r="N62" s="35" t="str">
        <f t="shared" si="27"/>
        <v/>
      </c>
      <c r="O62" s="35" t="str">
        <f t="shared" si="27"/>
        <v>LIVINGSTON</v>
      </c>
      <c r="P62" s="35" t="str">
        <f t="shared" si="27"/>
        <v>MONROE</v>
      </c>
      <c r="Q62" s="35" t="str">
        <f t="shared" si="27"/>
        <v>JONES</v>
      </c>
      <c r="R62" s="35" t="str">
        <f t="shared" si="27"/>
        <v>LINCOLN</v>
      </c>
      <c r="S62" s="35" t="str">
        <f t="shared" si="27"/>
        <v>HICKMAN</v>
      </c>
      <c r="T62" s="35" t="str">
        <f t="shared" si="27"/>
        <v>TANGIPAHOA PARISH</v>
      </c>
      <c r="U62" s="35" t="str">
        <f t="shared" si="27"/>
        <v/>
      </c>
      <c r="V62" s="35" t="str">
        <f t="shared" si="28"/>
        <v/>
      </c>
      <c r="W62" s="35" t="str">
        <f t="shared" si="28"/>
        <v/>
      </c>
      <c r="X62" s="35" t="str">
        <f t="shared" si="28"/>
        <v>MASON</v>
      </c>
      <c r="Y62" s="35" t="str">
        <f t="shared" si="28"/>
        <v>NOBLES</v>
      </c>
      <c r="Z62" s="35" t="str">
        <f t="shared" si="28"/>
        <v>OKTIBBEHA</v>
      </c>
      <c r="AA62" s="35" t="str">
        <f t="shared" si="28"/>
        <v>LACLEDE</v>
      </c>
      <c r="AB62" s="35" t="str">
        <f t="shared" si="28"/>
        <v>VALLEY</v>
      </c>
      <c r="AC62" s="35" t="str">
        <f t="shared" si="28"/>
        <v>KIMBALL</v>
      </c>
      <c r="AD62" s="35" t="str">
        <f t="shared" si="28"/>
        <v/>
      </c>
      <c r="AE62" s="35" t="str">
        <f t="shared" si="28"/>
        <v/>
      </c>
      <c r="AF62" s="35" t="str">
        <f t="shared" si="29"/>
        <v/>
      </c>
      <c r="AG62" s="35" t="str">
        <f t="shared" si="29"/>
        <v/>
      </c>
      <c r="AH62" s="35" t="str">
        <f t="shared" si="29"/>
        <v>SULLIVAN</v>
      </c>
      <c r="AI62" s="35" t="str">
        <f t="shared" si="29"/>
        <v>LEE</v>
      </c>
      <c r="AJ62" s="35" t="str">
        <f t="shared" si="29"/>
        <v>WILLIAMS</v>
      </c>
      <c r="AK62" s="35" t="str">
        <f t="shared" si="29"/>
        <v>MEIGS</v>
      </c>
      <c r="AL62" s="35" t="str">
        <f t="shared" si="29"/>
        <v>NOWATA</v>
      </c>
      <c r="AM62" s="35" t="str">
        <f t="shared" si="29"/>
        <v/>
      </c>
      <c r="AN62" s="35" t="str">
        <f t="shared" si="29"/>
        <v>POTTER</v>
      </c>
      <c r="AO62" s="35" t="str">
        <f t="shared" si="29"/>
        <v/>
      </c>
      <c r="AP62" s="35" t="str">
        <f t="shared" si="30"/>
        <v/>
      </c>
      <c r="AQ62" s="35" t="str">
        <f t="shared" si="30"/>
        <v>PERKINS</v>
      </c>
      <c r="AR62" s="35" t="str">
        <f t="shared" si="30"/>
        <v>LOUDON</v>
      </c>
      <c r="AS62" s="35" t="str">
        <f t="shared" si="30"/>
        <v>CROCKETT</v>
      </c>
      <c r="AT62" s="35" t="str">
        <f t="shared" si="30"/>
        <v/>
      </c>
      <c r="AU62" s="35" t="str">
        <f t="shared" si="30"/>
        <v/>
      </c>
      <c r="AV62" s="35" t="str">
        <f t="shared" si="30"/>
        <v>LOUDOUN</v>
      </c>
      <c r="AW62" s="35" t="str">
        <f t="shared" si="30"/>
        <v/>
      </c>
      <c r="AX62" s="35" t="str">
        <f t="shared" si="30"/>
        <v>WIRT</v>
      </c>
      <c r="AY62" s="35" t="str">
        <f t="shared" si="30"/>
        <v>RICHLAND</v>
      </c>
      <c r="AZ62" s="35" t="str">
        <f t="shared" si="30"/>
        <v/>
      </c>
    </row>
    <row r="63" spans="1:52" x14ac:dyDescent="0.2">
      <c r="A63" s="39">
        <v>54</v>
      </c>
      <c r="B63" s="35" t="str">
        <f t="shared" si="26"/>
        <v>PICKENS</v>
      </c>
      <c r="C63" s="35" t="str">
        <f t="shared" si="26"/>
        <v/>
      </c>
      <c r="D63" s="35" t="str">
        <f t="shared" si="26"/>
        <v/>
      </c>
      <c r="E63" s="35" t="str">
        <f t="shared" si="26"/>
        <v>PHILLIPS</v>
      </c>
      <c r="F63" s="35" t="str">
        <f t="shared" si="26"/>
        <v>TULARE</v>
      </c>
      <c r="G63" s="35" t="str">
        <f t="shared" si="26"/>
        <v>RIO GRANDE</v>
      </c>
      <c r="H63" s="35" t="str">
        <f t="shared" si="26"/>
        <v/>
      </c>
      <c r="I63" s="35" t="str">
        <f t="shared" si="26"/>
        <v/>
      </c>
      <c r="J63" s="35" t="str">
        <f t="shared" si="26"/>
        <v/>
      </c>
      <c r="K63" s="35" t="str">
        <f t="shared" si="26"/>
        <v>PUTNAM</v>
      </c>
      <c r="L63" s="35" t="str">
        <f t="shared" si="27"/>
        <v>EVANS</v>
      </c>
      <c r="M63" s="35" t="str">
        <f t="shared" si="27"/>
        <v/>
      </c>
      <c r="N63" s="35" t="str">
        <f t="shared" si="27"/>
        <v/>
      </c>
      <c r="O63" s="35" t="str">
        <f t="shared" si="27"/>
        <v>LOGAN</v>
      </c>
      <c r="P63" s="35" t="str">
        <f t="shared" si="27"/>
        <v>MONTGOMERY</v>
      </c>
      <c r="Q63" s="35" t="str">
        <f t="shared" si="27"/>
        <v>KEOKUK</v>
      </c>
      <c r="R63" s="35" t="str">
        <f t="shared" si="27"/>
        <v>LINN</v>
      </c>
      <c r="S63" s="35" t="str">
        <f t="shared" si="27"/>
        <v>HOPKINS</v>
      </c>
      <c r="T63" s="35" t="str">
        <f t="shared" si="27"/>
        <v>TENSAS PARISH</v>
      </c>
      <c r="U63" s="35" t="str">
        <f t="shared" si="27"/>
        <v/>
      </c>
      <c r="V63" s="35" t="str">
        <f t="shared" si="28"/>
        <v/>
      </c>
      <c r="W63" s="35" t="str">
        <f t="shared" si="28"/>
        <v/>
      </c>
      <c r="X63" s="35" t="str">
        <f t="shared" si="28"/>
        <v>MECOSTA</v>
      </c>
      <c r="Y63" s="35" t="str">
        <f t="shared" si="28"/>
        <v>NORMAN</v>
      </c>
      <c r="Z63" s="35" t="str">
        <f t="shared" si="28"/>
        <v>PANOLA</v>
      </c>
      <c r="AA63" s="35" t="str">
        <f t="shared" si="28"/>
        <v>LAFAYETTE</v>
      </c>
      <c r="AB63" s="35" t="str">
        <f t="shared" si="28"/>
        <v>WHEATLAND</v>
      </c>
      <c r="AC63" s="35" t="str">
        <f t="shared" si="28"/>
        <v>KNOX</v>
      </c>
      <c r="AD63" s="35" t="str">
        <f t="shared" si="28"/>
        <v/>
      </c>
      <c r="AE63" s="35" t="str">
        <f t="shared" si="28"/>
        <v/>
      </c>
      <c r="AF63" s="35" t="str">
        <f t="shared" si="29"/>
        <v/>
      </c>
      <c r="AG63" s="35" t="str">
        <f t="shared" si="29"/>
        <v/>
      </c>
      <c r="AH63" s="35" t="str">
        <f t="shared" si="29"/>
        <v>TIOGA</v>
      </c>
      <c r="AI63" s="35" t="str">
        <f t="shared" si="29"/>
        <v>LENOIR</v>
      </c>
      <c r="AJ63" s="35" t="str">
        <f t="shared" si="29"/>
        <v/>
      </c>
      <c r="AK63" s="35" t="str">
        <f t="shared" si="29"/>
        <v>MERCER</v>
      </c>
      <c r="AL63" s="35" t="str">
        <f t="shared" si="29"/>
        <v>OKFUSKEE</v>
      </c>
      <c r="AM63" s="35" t="str">
        <f t="shared" si="29"/>
        <v/>
      </c>
      <c r="AN63" s="35" t="str">
        <f t="shared" si="29"/>
        <v>SCHUYLKILL</v>
      </c>
      <c r="AO63" s="35" t="str">
        <f t="shared" si="29"/>
        <v/>
      </c>
      <c r="AP63" s="35" t="str">
        <f t="shared" si="30"/>
        <v/>
      </c>
      <c r="AQ63" s="35" t="str">
        <f t="shared" si="30"/>
        <v>POTTER</v>
      </c>
      <c r="AR63" s="35" t="str">
        <f t="shared" si="30"/>
        <v>MCMINN</v>
      </c>
      <c r="AS63" s="35" t="str">
        <f t="shared" si="30"/>
        <v>CROSBY</v>
      </c>
      <c r="AT63" s="35" t="str">
        <f t="shared" si="30"/>
        <v/>
      </c>
      <c r="AU63" s="35" t="str">
        <f t="shared" si="30"/>
        <v/>
      </c>
      <c r="AV63" s="35" t="str">
        <f t="shared" si="30"/>
        <v>LOUISA</v>
      </c>
      <c r="AW63" s="35" t="str">
        <f t="shared" si="30"/>
        <v/>
      </c>
      <c r="AX63" s="35" t="str">
        <f t="shared" si="30"/>
        <v>WOOD</v>
      </c>
      <c r="AY63" s="35" t="str">
        <f t="shared" si="30"/>
        <v>ROCK</v>
      </c>
      <c r="AZ63" s="35" t="str">
        <f t="shared" si="30"/>
        <v/>
      </c>
    </row>
    <row r="64" spans="1:52" x14ac:dyDescent="0.2">
      <c r="A64" s="39">
        <v>55</v>
      </c>
      <c r="B64" s="35" t="str">
        <f t="shared" si="26"/>
        <v>PIKE</v>
      </c>
      <c r="C64" s="35" t="str">
        <f t="shared" si="26"/>
        <v/>
      </c>
      <c r="D64" s="35" t="str">
        <f t="shared" si="26"/>
        <v/>
      </c>
      <c r="E64" s="35" t="str">
        <f t="shared" si="26"/>
        <v>PIKE</v>
      </c>
      <c r="F64" s="35" t="str">
        <f t="shared" si="26"/>
        <v>TUOLUMNE</v>
      </c>
      <c r="G64" s="35" t="str">
        <f t="shared" si="26"/>
        <v>ROUTT</v>
      </c>
      <c r="H64" s="35" t="str">
        <f t="shared" si="26"/>
        <v/>
      </c>
      <c r="I64" s="35" t="str">
        <f t="shared" si="26"/>
        <v/>
      </c>
      <c r="J64" s="35" t="str">
        <f t="shared" si="26"/>
        <v/>
      </c>
      <c r="K64" s="35" t="str">
        <f t="shared" si="26"/>
        <v>ST. JOHNS</v>
      </c>
      <c r="L64" s="35" t="str">
        <f t="shared" si="27"/>
        <v>FANNIN</v>
      </c>
      <c r="M64" s="35" t="str">
        <f t="shared" si="27"/>
        <v/>
      </c>
      <c r="N64" s="35" t="str">
        <f t="shared" si="27"/>
        <v/>
      </c>
      <c r="O64" s="35" t="str">
        <f t="shared" si="27"/>
        <v>MCDONOUGH</v>
      </c>
      <c r="P64" s="35" t="str">
        <f t="shared" si="27"/>
        <v>MORGAN</v>
      </c>
      <c r="Q64" s="35" t="str">
        <f t="shared" si="27"/>
        <v>KOSSUTH</v>
      </c>
      <c r="R64" s="35" t="str">
        <f t="shared" si="27"/>
        <v>LOGAN</v>
      </c>
      <c r="S64" s="35" t="str">
        <f t="shared" si="27"/>
        <v>JACKSON</v>
      </c>
      <c r="T64" s="35" t="str">
        <f t="shared" si="27"/>
        <v>TERREBONNE PARISH</v>
      </c>
      <c r="U64" s="35" t="str">
        <f t="shared" si="27"/>
        <v/>
      </c>
      <c r="V64" s="35" t="str">
        <f t="shared" si="28"/>
        <v/>
      </c>
      <c r="W64" s="35" t="str">
        <f t="shared" si="28"/>
        <v/>
      </c>
      <c r="X64" s="35" t="str">
        <f t="shared" si="28"/>
        <v>MENOMINEE</v>
      </c>
      <c r="Y64" s="35" t="str">
        <f t="shared" si="28"/>
        <v>OLMSTED</v>
      </c>
      <c r="Z64" s="35" t="str">
        <f t="shared" si="28"/>
        <v>PEARL RIVER</v>
      </c>
      <c r="AA64" s="35" t="str">
        <f t="shared" si="28"/>
        <v>LAWRENCE</v>
      </c>
      <c r="AB64" s="35" t="str">
        <f t="shared" si="28"/>
        <v>WIBAUX</v>
      </c>
      <c r="AC64" s="35" t="str">
        <f t="shared" si="28"/>
        <v>LANCASTER</v>
      </c>
      <c r="AD64" s="35" t="str">
        <f t="shared" si="28"/>
        <v/>
      </c>
      <c r="AE64" s="35" t="str">
        <f t="shared" si="28"/>
        <v/>
      </c>
      <c r="AF64" s="35" t="str">
        <f t="shared" si="29"/>
        <v/>
      </c>
      <c r="AG64" s="35" t="str">
        <f t="shared" si="29"/>
        <v/>
      </c>
      <c r="AH64" s="35" t="str">
        <f t="shared" si="29"/>
        <v>TOMPKINS</v>
      </c>
      <c r="AI64" s="35" t="str">
        <f t="shared" si="29"/>
        <v>LINCOLN</v>
      </c>
      <c r="AJ64" s="35" t="str">
        <f t="shared" si="29"/>
        <v/>
      </c>
      <c r="AK64" s="35" t="str">
        <f t="shared" si="29"/>
        <v>MIAMI</v>
      </c>
      <c r="AL64" s="35" t="str">
        <f t="shared" si="29"/>
        <v>OKLAHOMA</v>
      </c>
      <c r="AM64" s="35" t="str">
        <f t="shared" si="29"/>
        <v/>
      </c>
      <c r="AN64" s="35" t="str">
        <f t="shared" si="29"/>
        <v>SNYDER</v>
      </c>
      <c r="AO64" s="35" t="str">
        <f t="shared" si="29"/>
        <v/>
      </c>
      <c r="AP64" s="35" t="str">
        <f t="shared" si="30"/>
        <v/>
      </c>
      <c r="AQ64" s="35" t="str">
        <f t="shared" si="30"/>
        <v>ROBERTS</v>
      </c>
      <c r="AR64" s="35" t="str">
        <f t="shared" si="30"/>
        <v>MCNAIRY</v>
      </c>
      <c r="AS64" s="35" t="str">
        <f t="shared" si="30"/>
        <v>CULBERSON</v>
      </c>
      <c r="AT64" s="35" t="str">
        <f t="shared" si="30"/>
        <v/>
      </c>
      <c r="AU64" s="35" t="str">
        <f t="shared" si="30"/>
        <v/>
      </c>
      <c r="AV64" s="35" t="str">
        <f t="shared" si="30"/>
        <v>LUNENBURG</v>
      </c>
      <c r="AW64" s="35" t="str">
        <f t="shared" si="30"/>
        <v/>
      </c>
      <c r="AX64" s="35" t="str">
        <f t="shared" si="30"/>
        <v>WYOMING</v>
      </c>
      <c r="AY64" s="35" t="str">
        <f t="shared" si="30"/>
        <v>RUSK</v>
      </c>
      <c r="AZ64" s="35" t="str">
        <f t="shared" si="30"/>
        <v/>
      </c>
    </row>
    <row r="65" spans="1:52" x14ac:dyDescent="0.2">
      <c r="A65" s="39">
        <v>56</v>
      </c>
      <c r="B65" s="35" t="str">
        <f t="shared" si="26"/>
        <v>RANDOLPH</v>
      </c>
      <c r="C65" s="35" t="str">
        <f t="shared" si="26"/>
        <v/>
      </c>
      <c r="D65" s="35" t="str">
        <f t="shared" si="26"/>
        <v/>
      </c>
      <c r="E65" s="35" t="str">
        <f t="shared" si="26"/>
        <v>POINSETT</v>
      </c>
      <c r="F65" s="35" t="str">
        <f t="shared" si="26"/>
        <v>VENTURA</v>
      </c>
      <c r="G65" s="35" t="str">
        <f t="shared" si="26"/>
        <v>SAGUACHE</v>
      </c>
      <c r="H65" s="35" t="str">
        <f t="shared" si="26"/>
        <v/>
      </c>
      <c r="I65" s="35" t="str">
        <f t="shared" si="26"/>
        <v/>
      </c>
      <c r="J65" s="35" t="str">
        <f t="shared" si="26"/>
        <v/>
      </c>
      <c r="K65" s="35" t="str">
        <f t="shared" si="26"/>
        <v>ST. LUCIE</v>
      </c>
      <c r="L65" s="35" t="str">
        <f t="shared" si="27"/>
        <v>FAYETTE</v>
      </c>
      <c r="M65" s="35" t="str">
        <f t="shared" si="27"/>
        <v/>
      </c>
      <c r="N65" s="35" t="str">
        <f t="shared" si="27"/>
        <v/>
      </c>
      <c r="O65" s="35" t="str">
        <f t="shared" si="27"/>
        <v>MCHENRY</v>
      </c>
      <c r="P65" s="35" t="str">
        <f t="shared" si="27"/>
        <v>NEWTON</v>
      </c>
      <c r="Q65" s="35" t="str">
        <f t="shared" si="27"/>
        <v>LEE</v>
      </c>
      <c r="R65" s="35" t="str">
        <f t="shared" si="27"/>
        <v>LYON</v>
      </c>
      <c r="S65" s="35" t="str">
        <f t="shared" si="27"/>
        <v>JEFFERSON</v>
      </c>
      <c r="T65" s="35" t="str">
        <f t="shared" si="27"/>
        <v>UNION PARISH</v>
      </c>
      <c r="U65" s="35" t="str">
        <f t="shared" si="27"/>
        <v/>
      </c>
      <c r="V65" s="35" t="str">
        <f t="shared" si="28"/>
        <v/>
      </c>
      <c r="W65" s="35" t="str">
        <f t="shared" si="28"/>
        <v/>
      </c>
      <c r="X65" s="35" t="str">
        <f t="shared" si="28"/>
        <v>MIDLAND</v>
      </c>
      <c r="Y65" s="35" t="str">
        <f t="shared" si="28"/>
        <v>OTTER TAIL</v>
      </c>
      <c r="Z65" s="35" t="str">
        <f t="shared" si="28"/>
        <v>PERRY</v>
      </c>
      <c r="AA65" s="35" t="str">
        <f t="shared" si="28"/>
        <v>LEWIS</v>
      </c>
      <c r="AB65" s="35" t="str">
        <f t="shared" si="28"/>
        <v>YELLOWSTONE</v>
      </c>
      <c r="AC65" s="35" t="str">
        <f t="shared" si="28"/>
        <v>LINCOLN</v>
      </c>
      <c r="AD65" s="35" t="str">
        <f t="shared" si="28"/>
        <v/>
      </c>
      <c r="AE65" s="35" t="str">
        <f t="shared" si="28"/>
        <v/>
      </c>
      <c r="AF65" s="35" t="str">
        <f t="shared" si="29"/>
        <v/>
      </c>
      <c r="AG65" s="35" t="str">
        <f t="shared" si="29"/>
        <v/>
      </c>
      <c r="AH65" s="35" t="str">
        <f t="shared" si="29"/>
        <v>ULSTER</v>
      </c>
      <c r="AI65" s="35" t="str">
        <f t="shared" si="29"/>
        <v>MCDOWELL</v>
      </c>
      <c r="AJ65" s="35" t="str">
        <f t="shared" si="29"/>
        <v/>
      </c>
      <c r="AK65" s="35" t="str">
        <f t="shared" si="29"/>
        <v>MONROE</v>
      </c>
      <c r="AL65" s="35" t="str">
        <f t="shared" si="29"/>
        <v>OKMULGEE</v>
      </c>
      <c r="AM65" s="35" t="str">
        <f t="shared" si="29"/>
        <v/>
      </c>
      <c r="AN65" s="35" t="str">
        <f t="shared" si="29"/>
        <v>SOMERSET</v>
      </c>
      <c r="AO65" s="35" t="str">
        <f t="shared" si="29"/>
        <v/>
      </c>
      <c r="AP65" s="35" t="str">
        <f t="shared" si="30"/>
        <v/>
      </c>
      <c r="AQ65" s="35" t="str">
        <f t="shared" si="30"/>
        <v>SANBORN</v>
      </c>
      <c r="AR65" s="35" t="str">
        <f t="shared" si="30"/>
        <v>MACON</v>
      </c>
      <c r="AS65" s="35" t="str">
        <f t="shared" si="30"/>
        <v>DALLAM</v>
      </c>
      <c r="AT65" s="35" t="str">
        <f t="shared" si="30"/>
        <v/>
      </c>
      <c r="AU65" s="35" t="str">
        <f t="shared" si="30"/>
        <v/>
      </c>
      <c r="AV65" s="35" t="str">
        <f t="shared" si="30"/>
        <v>MADISON</v>
      </c>
      <c r="AW65" s="35" t="str">
        <f t="shared" si="30"/>
        <v/>
      </c>
      <c r="AX65" s="35" t="str">
        <f t="shared" si="30"/>
        <v/>
      </c>
      <c r="AY65" s="35" t="str">
        <f t="shared" si="30"/>
        <v>ST. CROIX</v>
      </c>
      <c r="AZ65" s="35" t="str">
        <f t="shared" si="30"/>
        <v/>
      </c>
    </row>
    <row r="66" spans="1:52" x14ac:dyDescent="0.2">
      <c r="A66" s="39">
        <v>57</v>
      </c>
      <c r="B66" s="35" t="str">
        <f t="shared" si="26"/>
        <v>RUSSELL</v>
      </c>
      <c r="C66" s="35" t="str">
        <f t="shared" si="26"/>
        <v/>
      </c>
      <c r="D66" s="35" t="str">
        <f t="shared" si="26"/>
        <v/>
      </c>
      <c r="E66" s="35" t="str">
        <f t="shared" si="26"/>
        <v>POLK</v>
      </c>
      <c r="F66" s="35" t="str">
        <f t="shared" si="26"/>
        <v>YOLO</v>
      </c>
      <c r="G66" s="35" t="str">
        <f t="shared" si="26"/>
        <v>SAN JUAN</v>
      </c>
      <c r="H66" s="35" t="str">
        <f t="shared" si="26"/>
        <v/>
      </c>
      <c r="I66" s="35" t="str">
        <f t="shared" si="26"/>
        <v/>
      </c>
      <c r="J66" s="35" t="str">
        <f t="shared" si="26"/>
        <v/>
      </c>
      <c r="K66" s="35" t="str">
        <f t="shared" si="26"/>
        <v>SANTA ROSA</v>
      </c>
      <c r="L66" s="35" t="str">
        <f t="shared" si="27"/>
        <v>FLOYD</v>
      </c>
      <c r="M66" s="35" t="str">
        <f t="shared" si="27"/>
        <v/>
      </c>
      <c r="N66" s="35" t="str">
        <f t="shared" si="27"/>
        <v/>
      </c>
      <c r="O66" s="35" t="str">
        <f t="shared" si="27"/>
        <v>MCLEAN</v>
      </c>
      <c r="P66" s="35" t="str">
        <f t="shared" si="27"/>
        <v>NOBLE</v>
      </c>
      <c r="Q66" s="35" t="str">
        <f t="shared" si="27"/>
        <v>LINN</v>
      </c>
      <c r="R66" s="35" t="str">
        <f t="shared" si="27"/>
        <v>MCPHERSON</v>
      </c>
      <c r="S66" s="35" t="str">
        <f t="shared" si="27"/>
        <v>JESSAMINE</v>
      </c>
      <c r="T66" s="35" t="str">
        <f t="shared" si="27"/>
        <v>VERMILION PARISH</v>
      </c>
      <c r="U66" s="35" t="str">
        <f t="shared" si="27"/>
        <v/>
      </c>
      <c r="V66" s="35" t="str">
        <f t="shared" si="28"/>
        <v/>
      </c>
      <c r="W66" s="35" t="str">
        <f t="shared" si="28"/>
        <v/>
      </c>
      <c r="X66" s="35" t="str">
        <f t="shared" si="28"/>
        <v>MISSAUKEE</v>
      </c>
      <c r="Y66" s="35" t="str">
        <f t="shared" si="28"/>
        <v>PENNINGTON</v>
      </c>
      <c r="Z66" s="35" t="str">
        <f t="shared" si="28"/>
        <v>PIKE</v>
      </c>
      <c r="AA66" s="35" t="str">
        <f t="shared" si="28"/>
        <v>LINCOLN</v>
      </c>
      <c r="AB66" s="35" t="str">
        <f t="shared" si="28"/>
        <v/>
      </c>
      <c r="AC66" s="35" t="str">
        <f t="shared" si="28"/>
        <v>LOGAN</v>
      </c>
      <c r="AD66" s="35" t="str">
        <f t="shared" si="28"/>
        <v/>
      </c>
      <c r="AE66" s="35" t="str">
        <f t="shared" si="28"/>
        <v/>
      </c>
      <c r="AF66" s="35" t="str">
        <f t="shared" si="29"/>
        <v/>
      </c>
      <c r="AG66" s="35" t="str">
        <f t="shared" si="29"/>
        <v/>
      </c>
      <c r="AH66" s="35" t="str">
        <f t="shared" si="29"/>
        <v>WARREN</v>
      </c>
      <c r="AI66" s="35" t="str">
        <f t="shared" si="29"/>
        <v>MACON</v>
      </c>
      <c r="AJ66" s="35" t="str">
        <f t="shared" si="29"/>
        <v/>
      </c>
      <c r="AK66" s="35" t="str">
        <f t="shared" si="29"/>
        <v>MONTGOMERY</v>
      </c>
      <c r="AL66" s="35" t="str">
        <f t="shared" si="29"/>
        <v>OSAGE</v>
      </c>
      <c r="AM66" s="35" t="str">
        <f t="shared" si="29"/>
        <v/>
      </c>
      <c r="AN66" s="35" t="str">
        <f t="shared" si="29"/>
        <v>SULLIVAN</v>
      </c>
      <c r="AO66" s="35" t="str">
        <f t="shared" si="29"/>
        <v/>
      </c>
      <c r="AP66" s="35" t="str">
        <f t="shared" si="30"/>
        <v/>
      </c>
      <c r="AQ66" s="35" t="str">
        <f t="shared" si="30"/>
        <v>SPINK</v>
      </c>
      <c r="AR66" s="35" t="str">
        <f t="shared" si="30"/>
        <v>MADISON</v>
      </c>
      <c r="AS66" s="35" t="str">
        <f t="shared" si="30"/>
        <v>DALLAS</v>
      </c>
      <c r="AT66" s="35" t="str">
        <f t="shared" si="30"/>
        <v/>
      </c>
      <c r="AU66" s="35" t="str">
        <f t="shared" si="30"/>
        <v/>
      </c>
      <c r="AV66" s="35" t="str">
        <f t="shared" si="30"/>
        <v>MATHEWS</v>
      </c>
      <c r="AW66" s="35" t="str">
        <f t="shared" si="30"/>
        <v/>
      </c>
      <c r="AX66" s="35" t="str">
        <f t="shared" si="30"/>
        <v/>
      </c>
      <c r="AY66" s="35" t="str">
        <f t="shared" si="30"/>
        <v>SAUK</v>
      </c>
      <c r="AZ66" s="35" t="str">
        <f t="shared" si="30"/>
        <v/>
      </c>
    </row>
    <row r="67" spans="1:52" x14ac:dyDescent="0.2">
      <c r="A67" s="39">
        <v>58</v>
      </c>
      <c r="B67" s="35" t="str">
        <f t="shared" si="26"/>
        <v>ST. CLAIR</v>
      </c>
      <c r="C67" s="35" t="str">
        <f t="shared" si="26"/>
        <v/>
      </c>
      <c r="D67" s="35" t="str">
        <f t="shared" si="26"/>
        <v/>
      </c>
      <c r="E67" s="35" t="str">
        <f t="shared" si="26"/>
        <v>POPE</v>
      </c>
      <c r="F67" s="35" t="str">
        <f t="shared" si="26"/>
        <v>YUBA</v>
      </c>
      <c r="G67" s="35" t="str">
        <f t="shared" si="26"/>
        <v>SAN MIGUEL</v>
      </c>
      <c r="H67" s="35" t="str">
        <f t="shared" si="26"/>
        <v/>
      </c>
      <c r="I67" s="35" t="str">
        <f t="shared" si="26"/>
        <v/>
      </c>
      <c r="J67" s="35" t="str">
        <f t="shared" si="26"/>
        <v/>
      </c>
      <c r="K67" s="35" t="str">
        <f t="shared" si="26"/>
        <v>SARASOTA</v>
      </c>
      <c r="L67" s="35" t="str">
        <f t="shared" si="27"/>
        <v>FORSYTH</v>
      </c>
      <c r="M67" s="35" t="str">
        <f t="shared" si="27"/>
        <v/>
      </c>
      <c r="N67" s="35" t="str">
        <f t="shared" si="27"/>
        <v/>
      </c>
      <c r="O67" s="35" t="str">
        <f t="shared" si="27"/>
        <v>MACON</v>
      </c>
      <c r="P67" s="35" t="str">
        <f t="shared" si="27"/>
        <v>OHIO</v>
      </c>
      <c r="Q67" s="35" t="str">
        <f t="shared" si="27"/>
        <v>LOUISA</v>
      </c>
      <c r="R67" s="35" t="str">
        <f t="shared" si="27"/>
        <v>MARION</v>
      </c>
      <c r="S67" s="35" t="str">
        <f t="shared" si="27"/>
        <v>JOHNSON</v>
      </c>
      <c r="T67" s="35" t="str">
        <f t="shared" si="27"/>
        <v>VERNON PARISH</v>
      </c>
      <c r="U67" s="35" t="str">
        <f t="shared" si="27"/>
        <v/>
      </c>
      <c r="V67" s="35" t="str">
        <f t="shared" si="28"/>
        <v/>
      </c>
      <c r="W67" s="35" t="str">
        <f t="shared" si="28"/>
        <v/>
      </c>
      <c r="X67" s="35" t="str">
        <f t="shared" si="28"/>
        <v>MONROE</v>
      </c>
      <c r="Y67" s="35" t="str">
        <f t="shared" si="28"/>
        <v>PINE</v>
      </c>
      <c r="Z67" s="35" t="str">
        <f t="shared" si="28"/>
        <v>PONTOTOC</v>
      </c>
      <c r="AA67" s="35" t="str">
        <f t="shared" si="28"/>
        <v>LINN</v>
      </c>
      <c r="AB67" s="35" t="str">
        <f t="shared" si="28"/>
        <v/>
      </c>
      <c r="AC67" s="35" t="str">
        <f t="shared" si="28"/>
        <v>LOUP</v>
      </c>
      <c r="AD67" s="35" t="str">
        <f t="shared" si="28"/>
        <v/>
      </c>
      <c r="AE67" s="35" t="str">
        <f t="shared" si="28"/>
        <v/>
      </c>
      <c r="AF67" s="35" t="str">
        <f t="shared" si="29"/>
        <v/>
      </c>
      <c r="AG67" s="35" t="str">
        <f t="shared" si="29"/>
        <v/>
      </c>
      <c r="AH67" s="35" t="str">
        <f t="shared" si="29"/>
        <v>WASHINGTON</v>
      </c>
      <c r="AI67" s="35" t="str">
        <f t="shared" si="29"/>
        <v>MADISON</v>
      </c>
      <c r="AJ67" s="35" t="str">
        <f t="shared" si="29"/>
        <v/>
      </c>
      <c r="AK67" s="35" t="str">
        <f t="shared" si="29"/>
        <v>MORGAN</v>
      </c>
      <c r="AL67" s="35" t="str">
        <f t="shared" si="29"/>
        <v>OTTAWA</v>
      </c>
      <c r="AM67" s="35" t="str">
        <f t="shared" si="29"/>
        <v/>
      </c>
      <c r="AN67" s="35" t="str">
        <f t="shared" si="29"/>
        <v>SUSQUEHANNA</v>
      </c>
      <c r="AO67" s="35" t="str">
        <f t="shared" si="29"/>
        <v/>
      </c>
      <c r="AP67" s="35" t="str">
        <f t="shared" si="30"/>
        <v/>
      </c>
      <c r="AQ67" s="35" t="str">
        <f t="shared" si="30"/>
        <v>STANLEY</v>
      </c>
      <c r="AR67" s="35" t="str">
        <f t="shared" si="30"/>
        <v>MARION</v>
      </c>
      <c r="AS67" s="35" t="str">
        <f t="shared" si="30"/>
        <v>DAWSON</v>
      </c>
      <c r="AT67" s="35" t="str">
        <f t="shared" si="30"/>
        <v/>
      </c>
      <c r="AU67" s="35" t="str">
        <f t="shared" si="30"/>
        <v/>
      </c>
      <c r="AV67" s="35" t="str">
        <f t="shared" si="30"/>
        <v>MECKLENBURG</v>
      </c>
      <c r="AW67" s="35" t="str">
        <f t="shared" si="30"/>
        <v/>
      </c>
      <c r="AX67" s="35" t="str">
        <f t="shared" si="30"/>
        <v/>
      </c>
      <c r="AY67" s="35" t="str">
        <f t="shared" si="30"/>
        <v>SAWYER</v>
      </c>
      <c r="AZ67" s="35" t="str">
        <f t="shared" si="30"/>
        <v/>
      </c>
    </row>
    <row r="68" spans="1:52" x14ac:dyDescent="0.2">
      <c r="A68" s="39">
        <v>59</v>
      </c>
      <c r="B68" s="35" t="str">
        <f t="shared" si="26"/>
        <v>SHELBY</v>
      </c>
      <c r="C68" s="35" t="str">
        <f t="shared" si="26"/>
        <v/>
      </c>
      <c r="D68" s="35" t="str">
        <f t="shared" si="26"/>
        <v/>
      </c>
      <c r="E68" s="35" t="str">
        <f t="shared" si="26"/>
        <v>PRAIRIE</v>
      </c>
      <c r="F68" s="35" t="str">
        <f t="shared" si="26"/>
        <v/>
      </c>
      <c r="G68" s="35" t="str">
        <f t="shared" si="26"/>
        <v>SEDGWICK</v>
      </c>
      <c r="H68" s="35" t="str">
        <f t="shared" si="26"/>
        <v/>
      </c>
      <c r="I68" s="35" t="str">
        <f t="shared" si="26"/>
        <v/>
      </c>
      <c r="J68" s="35" t="str">
        <f t="shared" si="26"/>
        <v/>
      </c>
      <c r="K68" s="35" t="str">
        <f t="shared" si="26"/>
        <v>SEMINOLE</v>
      </c>
      <c r="L68" s="35" t="str">
        <f t="shared" si="27"/>
        <v>FRANKLIN</v>
      </c>
      <c r="M68" s="35" t="str">
        <f t="shared" si="27"/>
        <v/>
      </c>
      <c r="N68" s="35" t="str">
        <f t="shared" si="27"/>
        <v/>
      </c>
      <c r="O68" s="35" t="str">
        <f t="shared" si="27"/>
        <v>MACOUPIN</v>
      </c>
      <c r="P68" s="35" t="str">
        <f t="shared" si="27"/>
        <v>ORANGE</v>
      </c>
      <c r="Q68" s="35" t="str">
        <f t="shared" si="27"/>
        <v>LUCAS</v>
      </c>
      <c r="R68" s="35" t="str">
        <f t="shared" si="27"/>
        <v>MARSHALL</v>
      </c>
      <c r="S68" s="35" t="str">
        <f t="shared" si="27"/>
        <v>KENTON</v>
      </c>
      <c r="T68" s="35" t="str">
        <f t="shared" si="27"/>
        <v>WASHINGTON PARISH</v>
      </c>
      <c r="U68" s="35" t="str">
        <f t="shared" si="27"/>
        <v/>
      </c>
      <c r="V68" s="35" t="str">
        <f t="shared" si="28"/>
        <v/>
      </c>
      <c r="W68" s="35" t="str">
        <f t="shared" si="28"/>
        <v/>
      </c>
      <c r="X68" s="35" t="str">
        <f t="shared" si="28"/>
        <v>MONTCALM</v>
      </c>
      <c r="Y68" s="35" t="str">
        <f t="shared" si="28"/>
        <v>PIPESTONE</v>
      </c>
      <c r="Z68" s="35" t="str">
        <f t="shared" si="28"/>
        <v>PRENTISS</v>
      </c>
      <c r="AA68" s="35" t="str">
        <f t="shared" si="28"/>
        <v>LIVINGSTON</v>
      </c>
      <c r="AB68" s="35" t="str">
        <f t="shared" si="28"/>
        <v/>
      </c>
      <c r="AC68" s="35" t="str">
        <f t="shared" si="28"/>
        <v>MCPHERSON</v>
      </c>
      <c r="AD68" s="35" t="str">
        <f t="shared" si="28"/>
        <v/>
      </c>
      <c r="AE68" s="35" t="str">
        <f t="shared" si="28"/>
        <v/>
      </c>
      <c r="AF68" s="35" t="str">
        <f t="shared" si="29"/>
        <v/>
      </c>
      <c r="AG68" s="35" t="str">
        <f t="shared" si="29"/>
        <v/>
      </c>
      <c r="AH68" s="35" t="str">
        <f t="shared" si="29"/>
        <v>WAYNE</v>
      </c>
      <c r="AI68" s="35" t="str">
        <f t="shared" si="29"/>
        <v>MARTIN</v>
      </c>
      <c r="AJ68" s="35" t="str">
        <f t="shared" si="29"/>
        <v/>
      </c>
      <c r="AK68" s="35" t="str">
        <f t="shared" si="29"/>
        <v>MORROW</v>
      </c>
      <c r="AL68" s="35" t="str">
        <f t="shared" si="29"/>
        <v>PAWNEE</v>
      </c>
      <c r="AM68" s="35" t="str">
        <f t="shared" si="29"/>
        <v/>
      </c>
      <c r="AN68" s="35" t="str">
        <f t="shared" si="29"/>
        <v>TIOGA</v>
      </c>
      <c r="AO68" s="35" t="str">
        <f t="shared" si="29"/>
        <v/>
      </c>
      <c r="AP68" s="35" t="str">
        <f t="shared" si="30"/>
        <v/>
      </c>
      <c r="AQ68" s="35" t="str">
        <f t="shared" si="30"/>
        <v>SULLY</v>
      </c>
      <c r="AR68" s="35" t="str">
        <f t="shared" si="30"/>
        <v>MARSHALL</v>
      </c>
      <c r="AS68" s="35" t="str">
        <f t="shared" si="30"/>
        <v>DEAF SMITH</v>
      </c>
      <c r="AT68" s="35" t="str">
        <f t="shared" si="30"/>
        <v/>
      </c>
      <c r="AU68" s="35" t="str">
        <f t="shared" si="30"/>
        <v/>
      </c>
      <c r="AV68" s="35" t="str">
        <f t="shared" si="30"/>
        <v>MIDDLESEX</v>
      </c>
      <c r="AW68" s="35" t="str">
        <f t="shared" si="30"/>
        <v/>
      </c>
      <c r="AX68" s="35" t="str">
        <f t="shared" si="30"/>
        <v/>
      </c>
      <c r="AY68" s="35" t="str">
        <f t="shared" si="30"/>
        <v>SHAWANO</v>
      </c>
      <c r="AZ68" s="35" t="str">
        <f t="shared" si="30"/>
        <v/>
      </c>
    </row>
    <row r="69" spans="1:52" x14ac:dyDescent="0.2">
      <c r="A69" s="39">
        <v>60</v>
      </c>
      <c r="B69" s="35" t="str">
        <f t="shared" si="26"/>
        <v>SUMTER</v>
      </c>
      <c r="C69" s="35" t="str">
        <f t="shared" si="26"/>
        <v/>
      </c>
      <c r="D69" s="35" t="str">
        <f t="shared" si="26"/>
        <v/>
      </c>
      <c r="E69" s="35" t="str">
        <f t="shared" si="26"/>
        <v>PULASKI</v>
      </c>
      <c r="F69" s="35" t="str">
        <f t="shared" si="26"/>
        <v/>
      </c>
      <c r="G69" s="35" t="str">
        <f t="shared" si="26"/>
        <v>SUMMIT</v>
      </c>
      <c r="H69" s="35" t="str">
        <f t="shared" si="26"/>
        <v/>
      </c>
      <c r="I69" s="35" t="str">
        <f t="shared" si="26"/>
        <v/>
      </c>
      <c r="J69" s="35" t="str">
        <f t="shared" si="26"/>
        <v/>
      </c>
      <c r="K69" s="35" t="str">
        <f t="shared" si="26"/>
        <v>SUMTER</v>
      </c>
      <c r="L69" s="35" t="str">
        <f t="shared" si="27"/>
        <v>FULTON</v>
      </c>
      <c r="M69" s="35" t="str">
        <f t="shared" si="27"/>
        <v/>
      </c>
      <c r="N69" s="35" t="str">
        <f t="shared" si="27"/>
        <v/>
      </c>
      <c r="O69" s="35" t="str">
        <f t="shared" si="27"/>
        <v>MADISON</v>
      </c>
      <c r="P69" s="35" t="str">
        <f t="shared" si="27"/>
        <v>OWEN</v>
      </c>
      <c r="Q69" s="35" t="str">
        <f t="shared" si="27"/>
        <v>LYON</v>
      </c>
      <c r="R69" s="35" t="str">
        <f t="shared" si="27"/>
        <v>MEADE</v>
      </c>
      <c r="S69" s="35" t="str">
        <f t="shared" si="27"/>
        <v>KNOTT</v>
      </c>
      <c r="T69" s="35" t="str">
        <f t="shared" si="27"/>
        <v>WEBSTER PARISH</v>
      </c>
      <c r="U69" s="35" t="str">
        <f t="shared" si="27"/>
        <v/>
      </c>
      <c r="V69" s="35" t="str">
        <f t="shared" si="28"/>
        <v/>
      </c>
      <c r="W69" s="35" t="str">
        <f t="shared" si="28"/>
        <v/>
      </c>
      <c r="X69" s="35" t="str">
        <f t="shared" si="28"/>
        <v>MONTMORENCY</v>
      </c>
      <c r="Y69" s="35" t="str">
        <f t="shared" si="28"/>
        <v>POLK</v>
      </c>
      <c r="Z69" s="35" t="str">
        <f t="shared" si="28"/>
        <v>QUITMAN</v>
      </c>
      <c r="AA69" s="35" t="str">
        <f t="shared" si="28"/>
        <v>MCDONALD</v>
      </c>
      <c r="AB69" s="35" t="str">
        <f t="shared" si="28"/>
        <v/>
      </c>
      <c r="AC69" s="35" t="str">
        <f t="shared" si="28"/>
        <v>MADISON</v>
      </c>
      <c r="AD69" s="35" t="str">
        <f t="shared" si="28"/>
        <v/>
      </c>
      <c r="AE69" s="35" t="str">
        <f t="shared" si="28"/>
        <v/>
      </c>
      <c r="AF69" s="35" t="str">
        <f t="shared" si="29"/>
        <v/>
      </c>
      <c r="AG69" s="35" t="str">
        <f t="shared" si="29"/>
        <v/>
      </c>
      <c r="AH69" s="35" t="str">
        <f t="shared" si="29"/>
        <v>WESTCHESTER</v>
      </c>
      <c r="AI69" s="35" t="str">
        <f t="shared" si="29"/>
        <v>MECKLENBURG</v>
      </c>
      <c r="AJ69" s="35" t="str">
        <f t="shared" si="29"/>
        <v/>
      </c>
      <c r="AK69" s="35" t="str">
        <f t="shared" si="29"/>
        <v>MUSKINGUM</v>
      </c>
      <c r="AL69" s="35" t="str">
        <f t="shared" si="29"/>
        <v>PAYNE</v>
      </c>
      <c r="AM69" s="35" t="str">
        <f t="shared" si="29"/>
        <v/>
      </c>
      <c r="AN69" s="35" t="str">
        <f t="shared" si="29"/>
        <v>UNION</v>
      </c>
      <c r="AO69" s="35" t="str">
        <f t="shared" si="29"/>
        <v/>
      </c>
      <c r="AP69" s="35" t="str">
        <f t="shared" si="30"/>
        <v/>
      </c>
      <c r="AQ69" s="35" t="str">
        <f t="shared" si="30"/>
        <v>TODD</v>
      </c>
      <c r="AR69" s="35" t="str">
        <f t="shared" si="30"/>
        <v>MAURY</v>
      </c>
      <c r="AS69" s="35" t="str">
        <f t="shared" si="30"/>
        <v>DELTA</v>
      </c>
      <c r="AT69" s="35" t="str">
        <f t="shared" si="30"/>
        <v/>
      </c>
      <c r="AU69" s="35" t="str">
        <f t="shared" si="30"/>
        <v/>
      </c>
      <c r="AV69" s="35" t="str">
        <f t="shared" si="30"/>
        <v>MONTGOMERY</v>
      </c>
      <c r="AW69" s="35" t="str">
        <f t="shared" si="30"/>
        <v/>
      </c>
      <c r="AX69" s="35" t="str">
        <f t="shared" si="30"/>
        <v/>
      </c>
      <c r="AY69" s="35" t="str">
        <f t="shared" si="30"/>
        <v>SHEBOYGAN</v>
      </c>
      <c r="AZ69" s="35" t="str">
        <f t="shared" si="30"/>
        <v/>
      </c>
    </row>
    <row r="70" spans="1:52" x14ac:dyDescent="0.2">
      <c r="A70" s="39">
        <v>61</v>
      </c>
      <c r="B70" s="35" t="str">
        <f t="shared" ref="B70:K79" si="31">IFERROR(VLOOKUP($B$3&amp;"_"&amp;B$8&amp;$A70,LookUpTable_CountyName_AllYears,3,FALSE),"")</f>
        <v>TALLADEGA</v>
      </c>
      <c r="C70" s="35" t="str">
        <f t="shared" si="31"/>
        <v/>
      </c>
      <c r="D70" s="35" t="str">
        <f t="shared" si="31"/>
        <v/>
      </c>
      <c r="E70" s="35" t="str">
        <f t="shared" si="31"/>
        <v>RANDOLPH</v>
      </c>
      <c r="F70" s="35" t="str">
        <f t="shared" si="31"/>
        <v/>
      </c>
      <c r="G70" s="35" t="str">
        <f t="shared" si="31"/>
        <v>TELLER</v>
      </c>
      <c r="H70" s="35" t="str">
        <f t="shared" si="31"/>
        <v/>
      </c>
      <c r="I70" s="35" t="str">
        <f t="shared" si="31"/>
        <v/>
      </c>
      <c r="J70" s="35" t="str">
        <f t="shared" si="31"/>
        <v/>
      </c>
      <c r="K70" s="35" t="str">
        <f t="shared" si="31"/>
        <v>SUWANNEE</v>
      </c>
      <c r="L70" s="35" t="str">
        <f t="shared" ref="L70:U79" si="32">IFERROR(VLOOKUP($B$3&amp;"_"&amp;L$8&amp;$A70,LookUpTable_CountyName_AllYears,3,FALSE),"")</f>
        <v>GILMER</v>
      </c>
      <c r="M70" s="35" t="str">
        <f t="shared" si="32"/>
        <v/>
      </c>
      <c r="N70" s="35" t="str">
        <f t="shared" si="32"/>
        <v/>
      </c>
      <c r="O70" s="35" t="str">
        <f t="shared" si="32"/>
        <v>MARION</v>
      </c>
      <c r="P70" s="35" t="str">
        <f t="shared" si="32"/>
        <v>PARKE</v>
      </c>
      <c r="Q70" s="35" t="str">
        <f t="shared" si="32"/>
        <v>MADISON</v>
      </c>
      <c r="R70" s="35" t="str">
        <f t="shared" si="32"/>
        <v>MIAMI</v>
      </c>
      <c r="S70" s="35" t="str">
        <f t="shared" si="32"/>
        <v>KNOX</v>
      </c>
      <c r="T70" s="35" t="str">
        <f t="shared" si="32"/>
        <v>WEST BATON ROUGE PARISH</v>
      </c>
      <c r="U70" s="35" t="str">
        <f t="shared" si="32"/>
        <v/>
      </c>
      <c r="V70" s="35" t="str">
        <f t="shared" ref="V70:AE79" si="33">IFERROR(VLOOKUP($B$3&amp;"_"&amp;V$8&amp;$A70,LookUpTable_CountyName_AllYears,3,FALSE),"")</f>
        <v/>
      </c>
      <c r="W70" s="35" t="str">
        <f t="shared" si="33"/>
        <v/>
      </c>
      <c r="X70" s="35" t="str">
        <f t="shared" si="33"/>
        <v>MUSKEGON</v>
      </c>
      <c r="Y70" s="35" t="str">
        <f t="shared" si="33"/>
        <v>POPE</v>
      </c>
      <c r="Z70" s="35" t="str">
        <f t="shared" si="33"/>
        <v>RANKIN</v>
      </c>
      <c r="AA70" s="35" t="str">
        <f t="shared" si="33"/>
        <v>MACON</v>
      </c>
      <c r="AB70" s="35" t="str">
        <f t="shared" si="33"/>
        <v/>
      </c>
      <c r="AC70" s="35" t="str">
        <f t="shared" si="33"/>
        <v>MERRICK</v>
      </c>
      <c r="AD70" s="35" t="str">
        <f t="shared" si="33"/>
        <v/>
      </c>
      <c r="AE70" s="35" t="str">
        <f t="shared" si="33"/>
        <v/>
      </c>
      <c r="AF70" s="35" t="str">
        <f t="shared" ref="AF70:AO79" si="34">IFERROR(VLOOKUP($B$3&amp;"_"&amp;AF$8&amp;$A70,LookUpTable_CountyName_AllYears,3,FALSE),"")</f>
        <v/>
      </c>
      <c r="AG70" s="35" t="str">
        <f t="shared" si="34"/>
        <v/>
      </c>
      <c r="AH70" s="35" t="str">
        <f t="shared" si="34"/>
        <v>WYOMING</v>
      </c>
      <c r="AI70" s="35" t="str">
        <f t="shared" si="34"/>
        <v>MITCHELL</v>
      </c>
      <c r="AJ70" s="35" t="str">
        <f t="shared" si="34"/>
        <v/>
      </c>
      <c r="AK70" s="35" t="str">
        <f t="shared" si="34"/>
        <v>NOBLE</v>
      </c>
      <c r="AL70" s="35" t="str">
        <f t="shared" si="34"/>
        <v>PITTSBURG</v>
      </c>
      <c r="AM70" s="35" t="str">
        <f t="shared" si="34"/>
        <v/>
      </c>
      <c r="AN70" s="35" t="str">
        <f t="shared" si="34"/>
        <v>VENANGO</v>
      </c>
      <c r="AO70" s="35" t="str">
        <f t="shared" si="34"/>
        <v/>
      </c>
      <c r="AP70" s="35" t="str">
        <f t="shared" ref="AP70:AZ79" si="35">IFERROR(VLOOKUP($B$3&amp;"_"&amp;AP$8&amp;$A70,LookUpTable_CountyName_AllYears,3,FALSE),"")</f>
        <v/>
      </c>
      <c r="AQ70" s="35" t="str">
        <f t="shared" si="35"/>
        <v>TRIPP</v>
      </c>
      <c r="AR70" s="35" t="str">
        <f t="shared" si="35"/>
        <v>MEIGS</v>
      </c>
      <c r="AS70" s="35" t="str">
        <f t="shared" si="35"/>
        <v>DENTON</v>
      </c>
      <c r="AT70" s="35" t="str">
        <f t="shared" si="35"/>
        <v/>
      </c>
      <c r="AU70" s="35" t="str">
        <f t="shared" si="35"/>
        <v/>
      </c>
      <c r="AV70" s="35" t="str">
        <f t="shared" si="35"/>
        <v>NELSON</v>
      </c>
      <c r="AW70" s="35" t="str">
        <f t="shared" si="35"/>
        <v/>
      </c>
      <c r="AX70" s="35" t="str">
        <f t="shared" si="35"/>
        <v/>
      </c>
      <c r="AY70" s="35" t="str">
        <f t="shared" si="35"/>
        <v>TAYLOR</v>
      </c>
      <c r="AZ70" s="35" t="str">
        <f t="shared" si="35"/>
        <v/>
      </c>
    </row>
    <row r="71" spans="1:52" x14ac:dyDescent="0.2">
      <c r="A71" s="39">
        <v>62</v>
      </c>
      <c r="B71" s="35" t="str">
        <f t="shared" si="31"/>
        <v>TALLAPOOSA</v>
      </c>
      <c r="C71" s="35" t="str">
        <f t="shared" si="31"/>
        <v/>
      </c>
      <c r="D71" s="35" t="str">
        <f t="shared" si="31"/>
        <v/>
      </c>
      <c r="E71" s="35" t="str">
        <f t="shared" si="31"/>
        <v>ST. FRANCIS</v>
      </c>
      <c r="F71" s="35" t="str">
        <f t="shared" si="31"/>
        <v/>
      </c>
      <c r="G71" s="35" t="str">
        <f t="shared" si="31"/>
        <v>WASHINGTON</v>
      </c>
      <c r="H71" s="35" t="str">
        <f t="shared" si="31"/>
        <v/>
      </c>
      <c r="I71" s="35" t="str">
        <f t="shared" si="31"/>
        <v/>
      </c>
      <c r="J71" s="35" t="str">
        <f t="shared" si="31"/>
        <v/>
      </c>
      <c r="K71" s="35" t="str">
        <f t="shared" si="31"/>
        <v>TAYLOR</v>
      </c>
      <c r="L71" s="35" t="str">
        <f t="shared" si="32"/>
        <v>GLASCOCK</v>
      </c>
      <c r="M71" s="35" t="str">
        <f t="shared" si="32"/>
        <v/>
      </c>
      <c r="N71" s="35" t="str">
        <f t="shared" si="32"/>
        <v/>
      </c>
      <c r="O71" s="35" t="str">
        <f t="shared" si="32"/>
        <v>MARSHALL</v>
      </c>
      <c r="P71" s="35" t="str">
        <f t="shared" si="32"/>
        <v>PERRY</v>
      </c>
      <c r="Q71" s="35" t="str">
        <f t="shared" si="32"/>
        <v>MAHASKA</v>
      </c>
      <c r="R71" s="35" t="str">
        <f t="shared" si="32"/>
        <v>MITCHELL</v>
      </c>
      <c r="S71" s="35" t="str">
        <f t="shared" si="32"/>
        <v>LARUE</v>
      </c>
      <c r="T71" s="35" t="str">
        <f t="shared" si="32"/>
        <v>WEST CARROLL PARISH</v>
      </c>
      <c r="U71" s="35" t="str">
        <f t="shared" si="32"/>
        <v/>
      </c>
      <c r="V71" s="35" t="str">
        <f t="shared" si="33"/>
        <v/>
      </c>
      <c r="W71" s="35" t="str">
        <f t="shared" si="33"/>
        <v/>
      </c>
      <c r="X71" s="35" t="str">
        <f t="shared" si="33"/>
        <v>NEWAYGO</v>
      </c>
      <c r="Y71" s="35" t="str">
        <f t="shared" si="33"/>
        <v>RAMSEY</v>
      </c>
      <c r="Z71" s="35" t="str">
        <f t="shared" si="33"/>
        <v>SCOTT</v>
      </c>
      <c r="AA71" s="35" t="str">
        <f t="shared" si="33"/>
        <v>MADISON</v>
      </c>
      <c r="AB71" s="35" t="str">
        <f t="shared" si="33"/>
        <v/>
      </c>
      <c r="AC71" s="35" t="str">
        <f t="shared" si="33"/>
        <v>MORRILL</v>
      </c>
      <c r="AD71" s="35" t="str">
        <f t="shared" si="33"/>
        <v/>
      </c>
      <c r="AE71" s="35" t="str">
        <f t="shared" si="33"/>
        <v/>
      </c>
      <c r="AF71" s="35" t="str">
        <f t="shared" si="34"/>
        <v/>
      </c>
      <c r="AG71" s="35" t="str">
        <f t="shared" si="34"/>
        <v/>
      </c>
      <c r="AH71" s="35" t="str">
        <f t="shared" si="34"/>
        <v>YATES</v>
      </c>
      <c r="AI71" s="35" t="str">
        <f t="shared" si="34"/>
        <v>MONTGOMERY</v>
      </c>
      <c r="AJ71" s="35" t="str">
        <f t="shared" si="34"/>
        <v/>
      </c>
      <c r="AK71" s="35" t="str">
        <f t="shared" si="34"/>
        <v>OTTAWA</v>
      </c>
      <c r="AL71" s="35" t="str">
        <f t="shared" si="34"/>
        <v>PONTOTOC</v>
      </c>
      <c r="AM71" s="35" t="str">
        <f t="shared" si="34"/>
        <v/>
      </c>
      <c r="AN71" s="35" t="str">
        <f t="shared" si="34"/>
        <v>WARREN</v>
      </c>
      <c r="AO71" s="35" t="str">
        <f t="shared" si="34"/>
        <v/>
      </c>
      <c r="AP71" s="35" t="str">
        <f t="shared" si="35"/>
        <v/>
      </c>
      <c r="AQ71" s="35" t="str">
        <f t="shared" si="35"/>
        <v>TURNER</v>
      </c>
      <c r="AR71" s="35" t="str">
        <f t="shared" si="35"/>
        <v>MONROE</v>
      </c>
      <c r="AS71" s="35" t="str">
        <f t="shared" si="35"/>
        <v>DEWITT</v>
      </c>
      <c r="AT71" s="35" t="str">
        <f t="shared" si="35"/>
        <v/>
      </c>
      <c r="AU71" s="35" t="str">
        <f t="shared" si="35"/>
        <v/>
      </c>
      <c r="AV71" s="35" t="str">
        <f t="shared" si="35"/>
        <v>NEW KENT</v>
      </c>
      <c r="AW71" s="35" t="str">
        <f t="shared" si="35"/>
        <v/>
      </c>
      <c r="AX71" s="35" t="str">
        <f t="shared" si="35"/>
        <v/>
      </c>
      <c r="AY71" s="35" t="str">
        <f t="shared" si="35"/>
        <v>TREMPEALEAU</v>
      </c>
      <c r="AZ71" s="35" t="str">
        <f t="shared" si="35"/>
        <v/>
      </c>
    </row>
    <row r="72" spans="1:52" x14ac:dyDescent="0.2">
      <c r="A72" s="39">
        <v>63</v>
      </c>
      <c r="B72" s="35" t="str">
        <f t="shared" si="31"/>
        <v>TUSCALOOSA</v>
      </c>
      <c r="C72" s="35" t="str">
        <f t="shared" si="31"/>
        <v/>
      </c>
      <c r="D72" s="35" t="str">
        <f t="shared" si="31"/>
        <v/>
      </c>
      <c r="E72" s="35" t="str">
        <f t="shared" si="31"/>
        <v>SALINE</v>
      </c>
      <c r="F72" s="35" t="str">
        <f t="shared" si="31"/>
        <v/>
      </c>
      <c r="G72" s="35" t="str">
        <f t="shared" si="31"/>
        <v>WELD</v>
      </c>
      <c r="H72" s="35" t="str">
        <f t="shared" si="31"/>
        <v/>
      </c>
      <c r="I72" s="35" t="str">
        <f t="shared" si="31"/>
        <v/>
      </c>
      <c r="J72" s="35" t="str">
        <f t="shared" si="31"/>
        <v/>
      </c>
      <c r="K72" s="35" t="str">
        <f t="shared" si="31"/>
        <v>UNION</v>
      </c>
      <c r="L72" s="35" t="str">
        <f t="shared" si="32"/>
        <v>GLYNN</v>
      </c>
      <c r="M72" s="35" t="str">
        <f t="shared" si="32"/>
        <v/>
      </c>
      <c r="N72" s="35" t="str">
        <f t="shared" si="32"/>
        <v/>
      </c>
      <c r="O72" s="35" t="str">
        <f t="shared" si="32"/>
        <v>MASON</v>
      </c>
      <c r="P72" s="35" t="str">
        <f t="shared" si="32"/>
        <v>PIKE</v>
      </c>
      <c r="Q72" s="35" t="str">
        <f t="shared" si="32"/>
        <v>MARION</v>
      </c>
      <c r="R72" s="35" t="str">
        <f t="shared" si="32"/>
        <v>MONTGOMERY</v>
      </c>
      <c r="S72" s="35" t="str">
        <f t="shared" si="32"/>
        <v>LAUREL</v>
      </c>
      <c r="T72" s="35" t="str">
        <f t="shared" si="32"/>
        <v>WEST FELICIANA PARISH</v>
      </c>
      <c r="U72" s="35" t="str">
        <f t="shared" si="32"/>
        <v/>
      </c>
      <c r="V72" s="35" t="str">
        <f t="shared" si="33"/>
        <v/>
      </c>
      <c r="W72" s="35" t="str">
        <f t="shared" si="33"/>
        <v/>
      </c>
      <c r="X72" s="35" t="str">
        <f t="shared" si="33"/>
        <v>OAKLAND</v>
      </c>
      <c r="Y72" s="35" t="str">
        <f t="shared" si="33"/>
        <v>RED LAKE</v>
      </c>
      <c r="Z72" s="35" t="str">
        <f t="shared" si="33"/>
        <v>SHARKEY</v>
      </c>
      <c r="AA72" s="35" t="str">
        <f t="shared" si="33"/>
        <v>MARIES</v>
      </c>
      <c r="AB72" s="35" t="str">
        <f t="shared" si="33"/>
        <v/>
      </c>
      <c r="AC72" s="35" t="str">
        <f t="shared" si="33"/>
        <v>NANCE</v>
      </c>
      <c r="AD72" s="35" t="str">
        <f t="shared" si="33"/>
        <v/>
      </c>
      <c r="AE72" s="35" t="str">
        <f t="shared" si="33"/>
        <v/>
      </c>
      <c r="AF72" s="35" t="str">
        <f t="shared" si="34"/>
        <v/>
      </c>
      <c r="AG72" s="35" t="str">
        <f t="shared" si="34"/>
        <v/>
      </c>
      <c r="AH72" s="35" t="str">
        <f t="shared" si="34"/>
        <v/>
      </c>
      <c r="AI72" s="35" t="str">
        <f t="shared" si="34"/>
        <v>MOORE</v>
      </c>
      <c r="AJ72" s="35" t="str">
        <f t="shared" si="34"/>
        <v/>
      </c>
      <c r="AK72" s="35" t="str">
        <f t="shared" si="34"/>
        <v>PAULDING</v>
      </c>
      <c r="AL72" s="35" t="str">
        <f t="shared" si="34"/>
        <v>POTTAWATOMIE</v>
      </c>
      <c r="AM72" s="35" t="str">
        <f t="shared" si="34"/>
        <v/>
      </c>
      <c r="AN72" s="35" t="str">
        <f t="shared" si="34"/>
        <v>WASHINGTON</v>
      </c>
      <c r="AO72" s="35" t="str">
        <f t="shared" si="34"/>
        <v/>
      </c>
      <c r="AP72" s="35" t="str">
        <f t="shared" si="35"/>
        <v/>
      </c>
      <c r="AQ72" s="35" t="str">
        <f t="shared" si="35"/>
        <v>UNION</v>
      </c>
      <c r="AR72" s="35" t="str">
        <f t="shared" si="35"/>
        <v>MONTGOMERY</v>
      </c>
      <c r="AS72" s="35" t="str">
        <f t="shared" si="35"/>
        <v>DICKENS</v>
      </c>
      <c r="AT72" s="35" t="str">
        <f t="shared" si="35"/>
        <v/>
      </c>
      <c r="AU72" s="35" t="str">
        <f t="shared" si="35"/>
        <v/>
      </c>
      <c r="AV72" s="35" t="str">
        <f t="shared" si="35"/>
        <v>NORTHAMPTON</v>
      </c>
      <c r="AW72" s="35" t="str">
        <f t="shared" si="35"/>
        <v/>
      </c>
      <c r="AX72" s="35" t="str">
        <f t="shared" si="35"/>
        <v/>
      </c>
      <c r="AY72" s="35" t="str">
        <f t="shared" si="35"/>
        <v>VERNON</v>
      </c>
      <c r="AZ72" s="35" t="str">
        <f t="shared" si="35"/>
        <v/>
      </c>
    </row>
    <row r="73" spans="1:52" x14ac:dyDescent="0.2">
      <c r="A73" s="39">
        <v>64</v>
      </c>
      <c r="B73" s="35" t="str">
        <f t="shared" si="31"/>
        <v>WALKER</v>
      </c>
      <c r="C73" s="35" t="str">
        <f t="shared" si="31"/>
        <v/>
      </c>
      <c r="D73" s="35" t="str">
        <f t="shared" si="31"/>
        <v/>
      </c>
      <c r="E73" s="35" t="str">
        <f t="shared" si="31"/>
        <v>SCOTT</v>
      </c>
      <c r="F73" s="35" t="str">
        <f t="shared" si="31"/>
        <v/>
      </c>
      <c r="G73" s="35" t="str">
        <f t="shared" si="31"/>
        <v>YUMA</v>
      </c>
      <c r="H73" s="35" t="str">
        <f t="shared" si="31"/>
        <v/>
      </c>
      <c r="I73" s="35" t="str">
        <f t="shared" si="31"/>
        <v/>
      </c>
      <c r="J73" s="35" t="str">
        <f t="shared" si="31"/>
        <v/>
      </c>
      <c r="K73" s="35" t="str">
        <f t="shared" si="31"/>
        <v>VOLUSIA</v>
      </c>
      <c r="L73" s="35" t="str">
        <f t="shared" si="32"/>
        <v>GORDON</v>
      </c>
      <c r="M73" s="35" t="str">
        <f t="shared" si="32"/>
        <v/>
      </c>
      <c r="N73" s="35" t="str">
        <f t="shared" si="32"/>
        <v/>
      </c>
      <c r="O73" s="35" t="str">
        <f t="shared" si="32"/>
        <v>MASSAC</v>
      </c>
      <c r="P73" s="35" t="str">
        <f t="shared" si="32"/>
        <v>PORTER</v>
      </c>
      <c r="Q73" s="35" t="str">
        <f t="shared" si="32"/>
        <v>MARSHALL</v>
      </c>
      <c r="R73" s="35" t="str">
        <f t="shared" si="32"/>
        <v>MORRIS</v>
      </c>
      <c r="S73" s="35" t="str">
        <f t="shared" si="32"/>
        <v>LAWRENCE</v>
      </c>
      <c r="T73" s="35" t="str">
        <f t="shared" si="32"/>
        <v>WINN PARISH</v>
      </c>
      <c r="U73" s="35" t="str">
        <f t="shared" si="32"/>
        <v/>
      </c>
      <c r="V73" s="35" t="str">
        <f t="shared" si="33"/>
        <v/>
      </c>
      <c r="W73" s="35" t="str">
        <f t="shared" si="33"/>
        <v/>
      </c>
      <c r="X73" s="35" t="str">
        <f t="shared" si="33"/>
        <v>OCEANA</v>
      </c>
      <c r="Y73" s="35" t="str">
        <f t="shared" si="33"/>
        <v>REDWOOD</v>
      </c>
      <c r="Z73" s="35" t="str">
        <f t="shared" si="33"/>
        <v>SIMPSON</v>
      </c>
      <c r="AA73" s="35" t="str">
        <f t="shared" si="33"/>
        <v>MARION</v>
      </c>
      <c r="AB73" s="35" t="str">
        <f t="shared" si="33"/>
        <v/>
      </c>
      <c r="AC73" s="35" t="str">
        <f t="shared" si="33"/>
        <v>NEMAHA</v>
      </c>
      <c r="AD73" s="35" t="str">
        <f t="shared" si="33"/>
        <v/>
      </c>
      <c r="AE73" s="35" t="str">
        <f t="shared" si="33"/>
        <v/>
      </c>
      <c r="AF73" s="35" t="str">
        <f t="shared" si="34"/>
        <v/>
      </c>
      <c r="AG73" s="35" t="str">
        <f t="shared" si="34"/>
        <v/>
      </c>
      <c r="AH73" s="35" t="str">
        <f t="shared" si="34"/>
        <v/>
      </c>
      <c r="AI73" s="35" t="str">
        <f t="shared" si="34"/>
        <v>NASH</v>
      </c>
      <c r="AJ73" s="35" t="str">
        <f t="shared" si="34"/>
        <v/>
      </c>
      <c r="AK73" s="35" t="str">
        <f t="shared" si="34"/>
        <v>PERRY</v>
      </c>
      <c r="AL73" s="35" t="str">
        <f t="shared" si="34"/>
        <v>PUSHMATAHA</v>
      </c>
      <c r="AM73" s="35" t="str">
        <f t="shared" si="34"/>
        <v/>
      </c>
      <c r="AN73" s="35" t="str">
        <f t="shared" si="34"/>
        <v>WAYNE</v>
      </c>
      <c r="AO73" s="35" t="str">
        <f t="shared" si="34"/>
        <v/>
      </c>
      <c r="AP73" s="35" t="str">
        <f t="shared" si="35"/>
        <v/>
      </c>
      <c r="AQ73" s="35" t="str">
        <f t="shared" si="35"/>
        <v>WALWORTH</v>
      </c>
      <c r="AR73" s="35" t="str">
        <f t="shared" si="35"/>
        <v>MOORE</v>
      </c>
      <c r="AS73" s="35" t="str">
        <f t="shared" si="35"/>
        <v>DIMMIT</v>
      </c>
      <c r="AT73" s="35" t="str">
        <f t="shared" si="35"/>
        <v/>
      </c>
      <c r="AU73" s="35" t="str">
        <f t="shared" si="35"/>
        <v/>
      </c>
      <c r="AV73" s="35" t="str">
        <f t="shared" si="35"/>
        <v>NORTHUMBERLAND</v>
      </c>
      <c r="AW73" s="35" t="str">
        <f t="shared" si="35"/>
        <v/>
      </c>
      <c r="AX73" s="35" t="str">
        <f t="shared" si="35"/>
        <v/>
      </c>
      <c r="AY73" s="35" t="str">
        <f t="shared" si="35"/>
        <v>VILAS</v>
      </c>
      <c r="AZ73" s="35" t="str">
        <f t="shared" si="35"/>
        <v/>
      </c>
    </row>
    <row r="74" spans="1:52" x14ac:dyDescent="0.2">
      <c r="A74" s="39">
        <v>65</v>
      </c>
      <c r="B74" s="35" t="str">
        <f t="shared" si="31"/>
        <v>WASHINGTON</v>
      </c>
      <c r="C74" s="35" t="str">
        <f t="shared" si="31"/>
        <v/>
      </c>
      <c r="D74" s="35" t="str">
        <f t="shared" si="31"/>
        <v/>
      </c>
      <c r="E74" s="35" t="str">
        <f t="shared" si="31"/>
        <v>SEARCY</v>
      </c>
      <c r="F74" s="35" t="str">
        <f t="shared" si="31"/>
        <v/>
      </c>
      <c r="G74" s="35" t="str">
        <f t="shared" si="31"/>
        <v/>
      </c>
      <c r="H74" s="35" t="str">
        <f t="shared" si="31"/>
        <v/>
      </c>
      <c r="I74" s="35" t="str">
        <f t="shared" si="31"/>
        <v/>
      </c>
      <c r="J74" s="35" t="str">
        <f t="shared" si="31"/>
        <v/>
      </c>
      <c r="K74" s="35" t="str">
        <f t="shared" si="31"/>
        <v>WAKULLA</v>
      </c>
      <c r="L74" s="35" t="str">
        <f t="shared" si="32"/>
        <v>GRADY</v>
      </c>
      <c r="M74" s="35" t="str">
        <f t="shared" si="32"/>
        <v/>
      </c>
      <c r="N74" s="35" t="str">
        <f t="shared" si="32"/>
        <v/>
      </c>
      <c r="O74" s="35" t="str">
        <f t="shared" si="32"/>
        <v>MENARD</v>
      </c>
      <c r="P74" s="35" t="str">
        <f t="shared" si="32"/>
        <v>POSEY</v>
      </c>
      <c r="Q74" s="35" t="str">
        <f t="shared" si="32"/>
        <v>MILLS</v>
      </c>
      <c r="R74" s="35" t="str">
        <f t="shared" si="32"/>
        <v>MORTON</v>
      </c>
      <c r="S74" s="35" t="str">
        <f t="shared" si="32"/>
        <v>LEE</v>
      </c>
      <c r="T74" s="35" t="str">
        <f t="shared" si="32"/>
        <v/>
      </c>
      <c r="U74" s="35" t="str">
        <f t="shared" si="32"/>
        <v/>
      </c>
      <c r="V74" s="35" t="str">
        <f t="shared" si="33"/>
        <v/>
      </c>
      <c r="W74" s="35" t="str">
        <f t="shared" si="33"/>
        <v/>
      </c>
      <c r="X74" s="35" t="str">
        <f t="shared" si="33"/>
        <v>OGEMAW</v>
      </c>
      <c r="Y74" s="35" t="str">
        <f t="shared" si="33"/>
        <v>RENVILLE</v>
      </c>
      <c r="Z74" s="35" t="str">
        <f t="shared" si="33"/>
        <v>SMITH</v>
      </c>
      <c r="AA74" s="35" t="str">
        <f t="shared" si="33"/>
        <v>MERCER</v>
      </c>
      <c r="AB74" s="35" t="str">
        <f t="shared" si="33"/>
        <v/>
      </c>
      <c r="AC74" s="35" t="str">
        <f t="shared" si="33"/>
        <v>NUCKOLLS</v>
      </c>
      <c r="AD74" s="35" t="str">
        <f t="shared" si="33"/>
        <v/>
      </c>
      <c r="AE74" s="35" t="str">
        <f t="shared" si="33"/>
        <v/>
      </c>
      <c r="AF74" s="35" t="str">
        <f t="shared" si="34"/>
        <v/>
      </c>
      <c r="AG74" s="35" t="str">
        <f t="shared" si="34"/>
        <v/>
      </c>
      <c r="AH74" s="35" t="str">
        <f t="shared" si="34"/>
        <v/>
      </c>
      <c r="AI74" s="35" t="str">
        <f t="shared" si="34"/>
        <v>NEW HANOVER</v>
      </c>
      <c r="AJ74" s="35" t="str">
        <f t="shared" si="34"/>
        <v/>
      </c>
      <c r="AK74" s="35" t="str">
        <f t="shared" si="34"/>
        <v>PICKAWAY</v>
      </c>
      <c r="AL74" s="35" t="str">
        <f t="shared" si="34"/>
        <v>ROGER MILLS</v>
      </c>
      <c r="AM74" s="35" t="str">
        <f t="shared" si="34"/>
        <v/>
      </c>
      <c r="AN74" s="35" t="str">
        <f t="shared" si="34"/>
        <v>WESTMORELAND</v>
      </c>
      <c r="AO74" s="35" t="str">
        <f t="shared" si="34"/>
        <v/>
      </c>
      <c r="AP74" s="35" t="str">
        <f t="shared" si="35"/>
        <v/>
      </c>
      <c r="AQ74" s="35" t="str">
        <f t="shared" si="35"/>
        <v>YANKTON</v>
      </c>
      <c r="AR74" s="35" t="str">
        <f t="shared" si="35"/>
        <v>MORGAN</v>
      </c>
      <c r="AS74" s="35" t="str">
        <f t="shared" si="35"/>
        <v>DONLEY</v>
      </c>
      <c r="AT74" s="35" t="str">
        <f t="shared" si="35"/>
        <v/>
      </c>
      <c r="AU74" s="35" t="str">
        <f t="shared" si="35"/>
        <v/>
      </c>
      <c r="AV74" s="35" t="str">
        <f t="shared" si="35"/>
        <v>NOTTOWAY</v>
      </c>
      <c r="AW74" s="35" t="str">
        <f t="shared" si="35"/>
        <v/>
      </c>
      <c r="AX74" s="35" t="str">
        <f t="shared" si="35"/>
        <v/>
      </c>
      <c r="AY74" s="35" t="str">
        <f t="shared" si="35"/>
        <v>WALWORTH</v>
      </c>
      <c r="AZ74" s="35" t="str">
        <f t="shared" si="35"/>
        <v/>
      </c>
    </row>
    <row r="75" spans="1:52" x14ac:dyDescent="0.2">
      <c r="A75" s="39">
        <v>66</v>
      </c>
      <c r="B75" s="35" t="str">
        <f t="shared" si="31"/>
        <v>WILCOX</v>
      </c>
      <c r="C75" s="35" t="str">
        <f t="shared" si="31"/>
        <v/>
      </c>
      <c r="D75" s="35" t="str">
        <f t="shared" si="31"/>
        <v/>
      </c>
      <c r="E75" s="35" t="str">
        <f t="shared" si="31"/>
        <v>SEBASTIAN</v>
      </c>
      <c r="F75" s="35" t="str">
        <f t="shared" si="31"/>
        <v/>
      </c>
      <c r="G75" s="35" t="str">
        <f t="shared" si="31"/>
        <v/>
      </c>
      <c r="H75" s="35" t="str">
        <f t="shared" si="31"/>
        <v/>
      </c>
      <c r="I75" s="35" t="str">
        <f t="shared" si="31"/>
        <v/>
      </c>
      <c r="J75" s="35" t="str">
        <f t="shared" si="31"/>
        <v/>
      </c>
      <c r="K75" s="35" t="str">
        <f t="shared" si="31"/>
        <v>WALTON</v>
      </c>
      <c r="L75" s="35" t="str">
        <f t="shared" si="32"/>
        <v>GREENE</v>
      </c>
      <c r="M75" s="35" t="str">
        <f t="shared" si="32"/>
        <v/>
      </c>
      <c r="N75" s="35" t="str">
        <f t="shared" si="32"/>
        <v/>
      </c>
      <c r="O75" s="35" t="str">
        <f t="shared" si="32"/>
        <v>MERCER</v>
      </c>
      <c r="P75" s="35" t="str">
        <f t="shared" si="32"/>
        <v>PULASKI</v>
      </c>
      <c r="Q75" s="35" t="str">
        <f t="shared" si="32"/>
        <v>MITCHELL</v>
      </c>
      <c r="R75" s="35" t="str">
        <f t="shared" si="32"/>
        <v>NEMAHA</v>
      </c>
      <c r="S75" s="35" t="str">
        <f t="shared" si="32"/>
        <v>LESLIE</v>
      </c>
      <c r="T75" s="35" t="str">
        <f t="shared" si="32"/>
        <v/>
      </c>
      <c r="U75" s="35" t="str">
        <f t="shared" si="32"/>
        <v/>
      </c>
      <c r="V75" s="35" t="str">
        <f t="shared" si="33"/>
        <v/>
      </c>
      <c r="W75" s="35" t="str">
        <f t="shared" si="33"/>
        <v/>
      </c>
      <c r="X75" s="35" t="str">
        <f t="shared" si="33"/>
        <v>ONTONAGON</v>
      </c>
      <c r="Y75" s="35" t="str">
        <f t="shared" si="33"/>
        <v>RICE</v>
      </c>
      <c r="Z75" s="35" t="str">
        <f t="shared" si="33"/>
        <v>STONE</v>
      </c>
      <c r="AA75" s="35" t="str">
        <f t="shared" si="33"/>
        <v>MILLER</v>
      </c>
      <c r="AB75" s="35" t="str">
        <f t="shared" si="33"/>
        <v/>
      </c>
      <c r="AC75" s="35" t="str">
        <f t="shared" si="33"/>
        <v>OTOE</v>
      </c>
      <c r="AD75" s="35" t="str">
        <f t="shared" si="33"/>
        <v/>
      </c>
      <c r="AE75" s="35" t="str">
        <f t="shared" si="33"/>
        <v/>
      </c>
      <c r="AF75" s="35" t="str">
        <f t="shared" si="34"/>
        <v/>
      </c>
      <c r="AG75" s="35" t="str">
        <f t="shared" si="34"/>
        <v/>
      </c>
      <c r="AH75" s="35" t="str">
        <f t="shared" si="34"/>
        <v/>
      </c>
      <c r="AI75" s="35" t="str">
        <f t="shared" si="34"/>
        <v>NORTHAMPTON</v>
      </c>
      <c r="AJ75" s="35" t="str">
        <f t="shared" si="34"/>
        <v/>
      </c>
      <c r="AK75" s="35" t="str">
        <f t="shared" si="34"/>
        <v>PIKE</v>
      </c>
      <c r="AL75" s="35" t="str">
        <f t="shared" si="34"/>
        <v>ROGERS</v>
      </c>
      <c r="AM75" s="35" t="str">
        <f t="shared" si="34"/>
        <v/>
      </c>
      <c r="AN75" s="35" t="str">
        <f t="shared" si="34"/>
        <v>WYOMING</v>
      </c>
      <c r="AO75" s="35" t="str">
        <f t="shared" si="34"/>
        <v/>
      </c>
      <c r="AP75" s="35" t="str">
        <f t="shared" si="35"/>
        <v/>
      </c>
      <c r="AQ75" s="35" t="str">
        <f t="shared" si="35"/>
        <v>ZIEBACH</v>
      </c>
      <c r="AR75" s="35" t="str">
        <f t="shared" si="35"/>
        <v>OBION</v>
      </c>
      <c r="AS75" s="35" t="str">
        <f t="shared" si="35"/>
        <v>DUVAL</v>
      </c>
      <c r="AT75" s="35" t="str">
        <f t="shared" si="35"/>
        <v/>
      </c>
      <c r="AU75" s="35" t="str">
        <f t="shared" si="35"/>
        <v/>
      </c>
      <c r="AV75" s="35" t="str">
        <f t="shared" si="35"/>
        <v>ORANGE</v>
      </c>
      <c r="AW75" s="35" t="str">
        <f t="shared" si="35"/>
        <v/>
      </c>
      <c r="AX75" s="35" t="str">
        <f t="shared" si="35"/>
        <v/>
      </c>
      <c r="AY75" s="35" t="str">
        <f t="shared" si="35"/>
        <v>WASHBURN</v>
      </c>
      <c r="AZ75" s="35" t="str">
        <f t="shared" si="35"/>
        <v/>
      </c>
    </row>
    <row r="76" spans="1:52" x14ac:dyDescent="0.2">
      <c r="A76" s="39">
        <v>67</v>
      </c>
      <c r="B76" s="35" t="str">
        <f t="shared" si="31"/>
        <v>WINSTON</v>
      </c>
      <c r="C76" s="35" t="str">
        <f t="shared" si="31"/>
        <v/>
      </c>
      <c r="D76" s="35" t="str">
        <f t="shared" si="31"/>
        <v/>
      </c>
      <c r="E76" s="35" t="str">
        <f t="shared" si="31"/>
        <v>SEVIER</v>
      </c>
      <c r="F76" s="35" t="str">
        <f t="shared" si="31"/>
        <v/>
      </c>
      <c r="G76" s="35" t="str">
        <f t="shared" si="31"/>
        <v/>
      </c>
      <c r="H76" s="35" t="str">
        <f t="shared" si="31"/>
        <v/>
      </c>
      <c r="I76" s="35" t="str">
        <f t="shared" si="31"/>
        <v/>
      </c>
      <c r="J76" s="35" t="str">
        <f t="shared" si="31"/>
        <v/>
      </c>
      <c r="K76" s="35" t="str">
        <f t="shared" si="31"/>
        <v>WASHINGTON</v>
      </c>
      <c r="L76" s="35" t="str">
        <f t="shared" si="32"/>
        <v>GWINNETT</v>
      </c>
      <c r="M76" s="35" t="str">
        <f t="shared" si="32"/>
        <v/>
      </c>
      <c r="N76" s="35" t="str">
        <f t="shared" si="32"/>
        <v/>
      </c>
      <c r="O76" s="35" t="str">
        <f t="shared" si="32"/>
        <v>MONROE</v>
      </c>
      <c r="P76" s="35" t="str">
        <f t="shared" si="32"/>
        <v>PUTNAM</v>
      </c>
      <c r="Q76" s="35" t="str">
        <f t="shared" si="32"/>
        <v>MONONA</v>
      </c>
      <c r="R76" s="35" t="str">
        <f t="shared" si="32"/>
        <v>NEOSHO</v>
      </c>
      <c r="S76" s="35" t="str">
        <f t="shared" si="32"/>
        <v>LETCHER</v>
      </c>
      <c r="T76" s="35" t="str">
        <f t="shared" si="32"/>
        <v/>
      </c>
      <c r="U76" s="35" t="str">
        <f t="shared" si="32"/>
        <v/>
      </c>
      <c r="V76" s="35" t="str">
        <f t="shared" si="33"/>
        <v/>
      </c>
      <c r="W76" s="35" t="str">
        <f t="shared" si="33"/>
        <v/>
      </c>
      <c r="X76" s="35" t="str">
        <f t="shared" si="33"/>
        <v>OSCEOLA</v>
      </c>
      <c r="Y76" s="35" t="str">
        <f t="shared" si="33"/>
        <v>ROCK</v>
      </c>
      <c r="Z76" s="35" t="str">
        <f t="shared" si="33"/>
        <v>SUNFLOWER</v>
      </c>
      <c r="AA76" s="35" t="str">
        <f t="shared" si="33"/>
        <v>MISSISSIPPI</v>
      </c>
      <c r="AB76" s="35" t="str">
        <f t="shared" si="33"/>
        <v/>
      </c>
      <c r="AC76" s="35" t="str">
        <f t="shared" si="33"/>
        <v>PAWNEE</v>
      </c>
      <c r="AD76" s="35" t="str">
        <f t="shared" si="33"/>
        <v/>
      </c>
      <c r="AE76" s="35" t="str">
        <f t="shared" si="33"/>
        <v/>
      </c>
      <c r="AF76" s="35" t="str">
        <f t="shared" si="34"/>
        <v/>
      </c>
      <c r="AG76" s="35" t="str">
        <f t="shared" si="34"/>
        <v/>
      </c>
      <c r="AH76" s="35" t="str">
        <f t="shared" si="34"/>
        <v/>
      </c>
      <c r="AI76" s="35" t="str">
        <f t="shared" si="34"/>
        <v>ONSLOW</v>
      </c>
      <c r="AJ76" s="35" t="str">
        <f t="shared" si="34"/>
        <v/>
      </c>
      <c r="AK76" s="35" t="str">
        <f t="shared" si="34"/>
        <v>PORTAGE</v>
      </c>
      <c r="AL76" s="35" t="str">
        <f t="shared" si="34"/>
        <v>SEMINOLE</v>
      </c>
      <c r="AM76" s="35" t="str">
        <f t="shared" si="34"/>
        <v/>
      </c>
      <c r="AN76" s="35" t="str">
        <f t="shared" si="34"/>
        <v>YORK</v>
      </c>
      <c r="AO76" s="35" t="str">
        <f t="shared" si="34"/>
        <v/>
      </c>
      <c r="AP76" s="35" t="str">
        <f t="shared" si="35"/>
        <v/>
      </c>
      <c r="AQ76" s="35" t="str">
        <f t="shared" si="35"/>
        <v/>
      </c>
      <c r="AR76" s="35" t="str">
        <f t="shared" si="35"/>
        <v>OVERTON</v>
      </c>
      <c r="AS76" s="35" t="str">
        <f t="shared" si="35"/>
        <v>EASTLAND</v>
      </c>
      <c r="AT76" s="35" t="str">
        <f t="shared" si="35"/>
        <v/>
      </c>
      <c r="AU76" s="35" t="str">
        <f t="shared" si="35"/>
        <v/>
      </c>
      <c r="AV76" s="35" t="str">
        <f t="shared" si="35"/>
        <v>PAGE</v>
      </c>
      <c r="AW76" s="35" t="str">
        <f t="shared" si="35"/>
        <v/>
      </c>
      <c r="AX76" s="35" t="str">
        <f t="shared" si="35"/>
        <v/>
      </c>
      <c r="AY76" s="35" t="str">
        <f t="shared" si="35"/>
        <v>WASHINGTON</v>
      </c>
      <c r="AZ76" s="35" t="str">
        <f t="shared" si="35"/>
        <v/>
      </c>
    </row>
    <row r="77" spans="1:52" x14ac:dyDescent="0.2">
      <c r="A77" s="39">
        <v>68</v>
      </c>
      <c r="B77" s="35" t="str">
        <f t="shared" si="31"/>
        <v/>
      </c>
      <c r="C77" s="35" t="str">
        <f t="shared" si="31"/>
        <v/>
      </c>
      <c r="D77" s="35" t="str">
        <f t="shared" si="31"/>
        <v/>
      </c>
      <c r="E77" s="35" t="str">
        <f t="shared" si="31"/>
        <v>SHARP</v>
      </c>
      <c r="F77" s="35" t="str">
        <f t="shared" si="31"/>
        <v/>
      </c>
      <c r="G77" s="35" t="str">
        <f t="shared" si="31"/>
        <v/>
      </c>
      <c r="H77" s="35" t="str">
        <f t="shared" si="31"/>
        <v/>
      </c>
      <c r="I77" s="35" t="str">
        <f t="shared" si="31"/>
        <v/>
      </c>
      <c r="J77" s="35" t="str">
        <f t="shared" si="31"/>
        <v/>
      </c>
      <c r="K77" s="35" t="str">
        <f t="shared" si="31"/>
        <v/>
      </c>
      <c r="L77" s="35" t="str">
        <f t="shared" si="32"/>
        <v>HABERSHAM</v>
      </c>
      <c r="M77" s="35" t="str">
        <f t="shared" si="32"/>
        <v/>
      </c>
      <c r="N77" s="35" t="str">
        <f t="shared" si="32"/>
        <v/>
      </c>
      <c r="O77" s="35" t="str">
        <f t="shared" si="32"/>
        <v>MONTGOMERY</v>
      </c>
      <c r="P77" s="35" t="str">
        <f t="shared" si="32"/>
        <v>RANDOLPH</v>
      </c>
      <c r="Q77" s="35" t="str">
        <f t="shared" si="32"/>
        <v>MONROE</v>
      </c>
      <c r="R77" s="35" t="str">
        <f t="shared" si="32"/>
        <v>NESS</v>
      </c>
      <c r="S77" s="35" t="str">
        <f t="shared" si="32"/>
        <v>LEWIS</v>
      </c>
      <c r="T77" s="35" t="str">
        <f t="shared" si="32"/>
        <v/>
      </c>
      <c r="U77" s="35" t="str">
        <f t="shared" si="32"/>
        <v/>
      </c>
      <c r="V77" s="35" t="str">
        <f t="shared" si="33"/>
        <v/>
      </c>
      <c r="W77" s="35" t="str">
        <f t="shared" si="33"/>
        <v/>
      </c>
      <c r="X77" s="35" t="str">
        <f t="shared" si="33"/>
        <v>OSCODA</v>
      </c>
      <c r="Y77" s="35" t="str">
        <f t="shared" si="33"/>
        <v>ROSEAU</v>
      </c>
      <c r="Z77" s="35" t="str">
        <f t="shared" si="33"/>
        <v>TALLAHATCHIE</v>
      </c>
      <c r="AA77" s="35" t="str">
        <f t="shared" si="33"/>
        <v>MONITEAU</v>
      </c>
      <c r="AB77" s="35" t="str">
        <f t="shared" si="33"/>
        <v/>
      </c>
      <c r="AC77" s="35" t="str">
        <f t="shared" si="33"/>
        <v>PERKINS</v>
      </c>
      <c r="AD77" s="35" t="str">
        <f t="shared" si="33"/>
        <v/>
      </c>
      <c r="AE77" s="35" t="str">
        <f t="shared" si="33"/>
        <v/>
      </c>
      <c r="AF77" s="35" t="str">
        <f t="shared" si="34"/>
        <v/>
      </c>
      <c r="AG77" s="35" t="str">
        <f t="shared" si="34"/>
        <v/>
      </c>
      <c r="AH77" s="35" t="str">
        <f t="shared" si="34"/>
        <v/>
      </c>
      <c r="AI77" s="35" t="str">
        <f t="shared" si="34"/>
        <v>ORANGE</v>
      </c>
      <c r="AJ77" s="35" t="str">
        <f t="shared" si="34"/>
        <v/>
      </c>
      <c r="AK77" s="35" t="str">
        <f t="shared" si="34"/>
        <v>PREBLE</v>
      </c>
      <c r="AL77" s="35" t="str">
        <f t="shared" si="34"/>
        <v>SEQUOYAH</v>
      </c>
      <c r="AM77" s="35" t="str">
        <f t="shared" si="34"/>
        <v/>
      </c>
      <c r="AN77" s="35" t="str">
        <f t="shared" si="34"/>
        <v/>
      </c>
      <c r="AO77" s="35" t="str">
        <f t="shared" si="34"/>
        <v/>
      </c>
      <c r="AP77" s="35" t="str">
        <f t="shared" si="35"/>
        <v/>
      </c>
      <c r="AQ77" s="35" t="str">
        <f t="shared" si="35"/>
        <v/>
      </c>
      <c r="AR77" s="35" t="str">
        <f t="shared" si="35"/>
        <v>PERRY</v>
      </c>
      <c r="AS77" s="35" t="str">
        <f t="shared" si="35"/>
        <v>ECTOR</v>
      </c>
      <c r="AT77" s="35" t="str">
        <f t="shared" si="35"/>
        <v/>
      </c>
      <c r="AU77" s="35" t="str">
        <f t="shared" si="35"/>
        <v/>
      </c>
      <c r="AV77" s="35" t="str">
        <f t="shared" si="35"/>
        <v>PATRICK</v>
      </c>
      <c r="AW77" s="35" t="str">
        <f t="shared" si="35"/>
        <v/>
      </c>
      <c r="AX77" s="35" t="str">
        <f t="shared" si="35"/>
        <v/>
      </c>
      <c r="AY77" s="35" t="str">
        <f t="shared" si="35"/>
        <v>WAUKESHA</v>
      </c>
      <c r="AZ77" s="35" t="str">
        <f t="shared" si="35"/>
        <v/>
      </c>
    </row>
    <row r="78" spans="1:52" x14ac:dyDescent="0.2">
      <c r="A78" s="39">
        <v>69</v>
      </c>
      <c r="B78" s="35" t="str">
        <f t="shared" si="31"/>
        <v/>
      </c>
      <c r="C78" s="35" t="str">
        <f t="shared" si="31"/>
        <v/>
      </c>
      <c r="D78" s="35" t="str">
        <f t="shared" si="31"/>
        <v/>
      </c>
      <c r="E78" s="35" t="str">
        <f t="shared" si="31"/>
        <v>STONE</v>
      </c>
      <c r="F78" s="35" t="str">
        <f t="shared" si="31"/>
        <v/>
      </c>
      <c r="G78" s="35" t="str">
        <f t="shared" si="31"/>
        <v/>
      </c>
      <c r="H78" s="35" t="str">
        <f t="shared" si="31"/>
        <v/>
      </c>
      <c r="I78" s="35" t="str">
        <f t="shared" si="31"/>
        <v/>
      </c>
      <c r="J78" s="35" t="str">
        <f t="shared" si="31"/>
        <v/>
      </c>
      <c r="K78" s="35" t="str">
        <f t="shared" si="31"/>
        <v/>
      </c>
      <c r="L78" s="35" t="str">
        <f t="shared" si="32"/>
        <v>HALL</v>
      </c>
      <c r="M78" s="35" t="str">
        <f t="shared" si="32"/>
        <v/>
      </c>
      <c r="N78" s="35" t="str">
        <f t="shared" si="32"/>
        <v/>
      </c>
      <c r="O78" s="35" t="str">
        <f t="shared" si="32"/>
        <v>MORGAN</v>
      </c>
      <c r="P78" s="35" t="str">
        <f t="shared" si="32"/>
        <v>RIPLEY</v>
      </c>
      <c r="Q78" s="35" t="str">
        <f t="shared" si="32"/>
        <v>MONTGOMERY</v>
      </c>
      <c r="R78" s="35" t="str">
        <f t="shared" si="32"/>
        <v>NORTON</v>
      </c>
      <c r="S78" s="35" t="str">
        <f t="shared" si="32"/>
        <v>LINCOLN</v>
      </c>
      <c r="T78" s="35" t="str">
        <f t="shared" si="32"/>
        <v/>
      </c>
      <c r="U78" s="35" t="str">
        <f t="shared" si="32"/>
        <v/>
      </c>
      <c r="V78" s="35" t="str">
        <f t="shared" si="33"/>
        <v/>
      </c>
      <c r="W78" s="35" t="str">
        <f t="shared" si="33"/>
        <v/>
      </c>
      <c r="X78" s="35" t="str">
        <f t="shared" si="33"/>
        <v>OTSEGO</v>
      </c>
      <c r="Y78" s="35" t="str">
        <f t="shared" si="33"/>
        <v>ST. LOUIS</v>
      </c>
      <c r="Z78" s="35" t="str">
        <f t="shared" si="33"/>
        <v>TATE</v>
      </c>
      <c r="AA78" s="35" t="str">
        <f t="shared" si="33"/>
        <v>MONROE</v>
      </c>
      <c r="AB78" s="35" t="str">
        <f t="shared" si="33"/>
        <v/>
      </c>
      <c r="AC78" s="35" t="str">
        <f t="shared" si="33"/>
        <v>PHELPS</v>
      </c>
      <c r="AD78" s="35" t="str">
        <f t="shared" si="33"/>
        <v/>
      </c>
      <c r="AE78" s="35" t="str">
        <f t="shared" si="33"/>
        <v/>
      </c>
      <c r="AF78" s="35" t="str">
        <f t="shared" si="34"/>
        <v/>
      </c>
      <c r="AG78" s="35" t="str">
        <f t="shared" si="34"/>
        <v/>
      </c>
      <c r="AH78" s="35" t="str">
        <f t="shared" si="34"/>
        <v/>
      </c>
      <c r="AI78" s="35" t="str">
        <f t="shared" si="34"/>
        <v>PAMLICO</v>
      </c>
      <c r="AJ78" s="35" t="str">
        <f t="shared" si="34"/>
        <v/>
      </c>
      <c r="AK78" s="35" t="str">
        <f t="shared" si="34"/>
        <v>PUTNAM</v>
      </c>
      <c r="AL78" s="35" t="str">
        <f t="shared" si="34"/>
        <v>STEPHENS</v>
      </c>
      <c r="AM78" s="35" t="str">
        <f t="shared" si="34"/>
        <v/>
      </c>
      <c r="AN78" s="35" t="str">
        <f t="shared" si="34"/>
        <v/>
      </c>
      <c r="AO78" s="35" t="str">
        <f t="shared" si="34"/>
        <v/>
      </c>
      <c r="AP78" s="35" t="str">
        <f t="shared" si="35"/>
        <v/>
      </c>
      <c r="AQ78" s="35" t="str">
        <f t="shared" si="35"/>
        <v/>
      </c>
      <c r="AR78" s="35" t="str">
        <f t="shared" si="35"/>
        <v>PICKETT</v>
      </c>
      <c r="AS78" s="35" t="str">
        <f t="shared" si="35"/>
        <v>EDWARDS</v>
      </c>
      <c r="AT78" s="35" t="str">
        <f t="shared" si="35"/>
        <v/>
      </c>
      <c r="AU78" s="35" t="str">
        <f t="shared" si="35"/>
        <v/>
      </c>
      <c r="AV78" s="35" t="str">
        <f t="shared" si="35"/>
        <v>PITTSYLVANIA</v>
      </c>
      <c r="AW78" s="35" t="str">
        <f t="shared" si="35"/>
        <v/>
      </c>
      <c r="AX78" s="35" t="str">
        <f t="shared" si="35"/>
        <v/>
      </c>
      <c r="AY78" s="35" t="str">
        <f t="shared" si="35"/>
        <v>WAUPACA</v>
      </c>
      <c r="AZ78" s="35" t="str">
        <f t="shared" si="35"/>
        <v/>
      </c>
    </row>
    <row r="79" spans="1:52" x14ac:dyDescent="0.2">
      <c r="A79" s="39">
        <v>70</v>
      </c>
      <c r="B79" s="35" t="str">
        <f t="shared" si="31"/>
        <v/>
      </c>
      <c r="C79" s="35" t="str">
        <f t="shared" si="31"/>
        <v/>
      </c>
      <c r="D79" s="35" t="str">
        <f t="shared" si="31"/>
        <v/>
      </c>
      <c r="E79" s="35" t="str">
        <f t="shared" si="31"/>
        <v>UNION</v>
      </c>
      <c r="F79" s="35" t="str">
        <f t="shared" si="31"/>
        <v/>
      </c>
      <c r="G79" s="35" t="str">
        <f t="shared" si="31"/>
        <v/>
      </c>
      <c r="H79" s="35" t="str">
        <f t="shared" si="31"/>
        <v/>
      </c>
      <c r="I79" s="35" t="str">
        <f t="shared" si="31"/>
        <v/>
      </c>
      <c r="J79" s="35" t="str">
        <f t="shared" si="31"/>
        <v/>
      </c>
      <c r="K79" s="35" t="str">
        <f t="shared" si="31"/>
        <v/>
      </c>
      <c r="L79" s="35" t="str">
        <f t="shared" si="32"/>
        <v>HANCOCK</v>
      </c>
      <c r="M79" s="35" t="str">
        <f t="shared" si="32"/>
        <v/>
      </c>
      <c r="N79" s="35" t="str">
        <f t="shared" si="32"/>
        <v/>
      </c>
      <c r="O79" s="35" t="str">
        <f t="shared" si="32"/>
        <v>MOULTRIE</v>
      </c>
      <c r="P79" s="35" t="str">
        <f t="shared" si="32"/>
        <v>RUSH</v>
      </c>
      <c r="Q79" s="35" t="str">
        <f t="shared" si="32"/>
        <v>MUSCATINE</v>
      </c>
      <c r="R79" s="35" t="str">
        <f t="shared" si="32"/>
        <v>OSAGE</v>
      </c>
      <c r="S79" s="35" t="str">
        <f t="shared" si="32"/>
        <v>LIVINGSTON</v>
      </c>
      <c r="T79" s="35" t="str">
        <f t="shared" si="32"/>
        <v/>
      </c>
      <c r="U79" s="35" t="str">
        <f t="shared" si="32"/>
        <v/>
      </c>
      <c r="V79" s="35" t="str">
        <f t="shared" si="33"/>
        <v/>
      </c>
      <c r="W79" s="35" t="str">
        <f t="shared" si="33"/>
        <v/>
      </c>
      <c r="X79" s="35" t="str">
        <f t="shared" si="33"/>
        <v>OTTAWA</v>
      </c>
      <c r="Y79" s="35" t="str">
        <f t="shared" si="33"/>
        <v>SCOTT</v>
      </c>
      <c r="Z79" s="35" t="str">
        <f t="shared" si="33"/>
        <v>TIPPAH</v>
      </c>
      <c r="AA79" s="35" t="str">
        <f t="shared" si="33"/>
        <v>MONTGOMERY</v>
      </c>
      <c r="AB79" s="35" t="str">
        <f t="shared" si="33"/>
        <v/>
      </c>
      <c r="AC79" s="35" t="str">
        <f t="shared" si="33"/>
        <v>PIERCE</v>
      </c>
      <c r="AD79" s="35" t="str">
        <f t="shared" si="33"/>
        <v/>
      </c>
      <c r="AE79" s="35" t="str">
        <f t="shared" si="33"/>
        <v/>
      </c>
      <c r="AF79" s="35" t="str">
        <f t="shared" si="34"/>
        <v/>
      </c>
      <c r="AG79" s="35" t="str">
        <f t="shared" si="34"/>
        <v/>
      </c>
      <c r="AH79" s="35" t="str">
        <f t="shared" si="34"/>
        <v/>
      </c>
      <c r="AI79" s="35" t="str">
        <f t="shared" si="34"/>
        <v>PASQUOTANK</v>
      </c>
      <c r="AJ79" s="35" t="str">
        <f t="shared" si="34"/>
        <v/>
      </c>
      <c r="AK79" s="35" t="str">
        <f t="shared" si="34"/>
        <v>RICHLAND</v>
      </c>
      <c r="AL79" s="35" t="str">
        <f t="shared" si="34"/>
        <v>TEXAS</v>
      </c>
      <c r="AM79" s="35" t="str">
        <f t="shared" si="34"/>
        <v/>
      </c>
      <c r="AN79" s="35" t="str">
        <f t="shared" si="34"/>
        <v/>
      </c>
      <c r="AO79" s="35" t="str">
        <f t="shared" si="34"/>
        <v/>
      </c>
      <c r="AP79" s="35" t="str">
        <f t="shared" si="35"/>
        <v/>
      </c>
      <c r="AQ79" s="35" t="str">
        <f t="shared" si="35"/>
        <v/>
      </c>
      <c r="AR79" s="35" t="str">
        <f t="shared" si="35"/>
        <v>POLK</v>
      </c>
      <c r="AS79" s="35" t="str">
        <f t="shared" si="35"/>
        <v>ELLIS</v>
      </c>
      <c r="AT79" s="35" t="str">
        <f t="shared" si="35"/>
        <v/>
      </c>
      <c r="AU79" s="35" t="str">
        <f t="shared" si="35"/>
        <v/>
      </c>
      <c r="AV79" s="35" t="str">
        <f t="shared" si="35"/>
        <v>POWHATAN</v>
      </c>
      <c r="AW79" s="35" t="str">
        <f t="shared" si="35"/>
        <v/>
      </c>
      <c r="AX79" s="35" t="str">
        <f t="shared" si="35"/>
        <v/>
      </c>
      <c r="AY79" s="35" t="str">
        <f t="shared" si="35"/>
        <v>WAUSHARA</v>
      </c>
      <c r="AZ79" s="35" t="str">
        <f t="shared" si="35"/>
        <v/>
      </c>
    </row>
    <row r="80" spans="1:52" x14ac:dyDescent="0.2">
      <c r="A80" s="39">
        <v>71</v>
      </c>
      <c r="B80" s="35" t="str">
        <f t="shared" ref="B80:K89" si="36">IFERROR(VLOOKUP($B$3&amp;"_"&amp;B$8&amp;$A80,LookUpTable_CountyName_AllYears,3,FALSE),"")</f>
        <v/>
      </c>
      <c r="C80" s="35" t="str">
        <f t="shared" si="36"/>
        <v/>
      </c>
      <c r="D80" s="35" t="str">
        <f t="shared" si="36"/>
        <v/>
      </c>
      <c r="E80" s="35" t="str">
        <f t="shared" si="36"/>
        <v>VAN BUREN</v>
      </c>
      <c r="F80" s="35" t="str">
        <f t="shared" si="36"/>
        <v/>
      </c>
      <c r="G80" s="35" t="str">
        <f t="shared" si="36"/>
        <v/>
      </c>
      <c r="H80" s="35" t="str">
        <f t="shared" si="36"/>
        <v/>
      </c>
      <c r="I80" s="35" t="str">
        <f t="shared" si="36"/>
        <v/>
      </c>
      <c r="J80" s="35" t="str">
        <f t="shared" si="36"/>
        <v/>
      </c>
      <c r="K80" s="35" t="str">
        <f t="shared" si="36"/>
        <v/>
      </c>
      <c r="L80" s="35" t="str">
        <f t="shared" ref="L80:U89" si="37">IFERROR(VLOOKUP($B$3&amp;"_"&amp;L$8&amp;$A80,LookUpTable_CountyName_AllYears,3,FALSE),"")</f>
        <v>HARALSON</v>
      </c>
      <c r="M80" s="35" t="str">
        <f t="shared" si="37"/>
        <v/>
      </c>
      <c r="N80" s="35" t="str">
        <f t="shared" si="37"/>
        <v/>
      </c>
      <c r="O80" s="35" t="str">
        <f t="shared" si="37"/>
        <v>OGLE</v>
      </c>
      <c r="P80" s="35" t="str">
        <f t="shared" si="37"/>
        <v>ST. JOSEPH</v>
      </c>
      <c r="Q80" s="35" t="str">
        <f t="shared" si="37"/>
        <v>O'BRIEN</v>
      </c>
      <c r="R80" s="35" t="str">
        <f t="shared" si="37"/>
        <v>OSBORNE</v>
      </c>
      <c r="S80" s="35" t="str">
        <f t="shared" si="37"/>
        <v>LOGAN</v>
      </c>
      <c r="T80" s="35" t="str">
        <f t="shared" si="37"/>
        <v/>
      </c>
      <c r="U80" s="35" t="str">
        <f t="shared" si="37"/>
        <v/>
      </c>
      <c r="V80" s="35" t="str">
        <f t="shared" ref="V80:AE89" si="38">IFERROR(VLOOKUP($B$3&amp;"_"&amp;V$8&amp;$A80,LookUpTable_CountyName_AllYears,3,FALSE),"")</f>
        <v/>
      </c>
      <c r="W80" s="35" t="str">
        <f t="shared" si="38"/>
        <v/>
      </c>
      <c r="X80" s="35" t="str">
        <f t="shared" si="38"/>
        <v>PRESQUE ISLE</v>
      </c>
      <c r="Y80" s="35" t="str">
        <f t="shared" si="38"/>
        <v>SHERBURNE</v>
      </c>
      <c r="Z80" s="35" t="str">
        <f t="shared" si="38"/>
        <v>TISHOMINGO</v>
      </c>
      <c r="AA80" s="35" t="str">
        <f t="shared" si="38"/>
        <v>MORGAN</v>
      </c>
      <c r="AB80" s="35" t="str">
        <f t="shared" si="38"/>
        <v/>
      </c>
      <c r="AC80" s="35" t="str">
        <f t="shared" si="38"/>
        <v>PLATTE</v>
      </c>
      <c r="AD80" s="35" t="str">
        <f t="shared" si="38"/>
        <v/>
      </c>
      <c r="AE80" s="35" t="str">
        <f t="shared" si="38"/>
        <v/>
      </c>
      <c r="AF80" s="35" t="str">
        <f t="shared" ref="AF80:AO89" si="39">IFERROR(VLOOKUP($B$3&amp;"_"&amp;AF$8&amp;$A80,LookUpTable_CountyName_AllYears,3,FALSE),"")</f>
        <v/>
      </c>
      <c r="AG80" s="35" t="str">
        <f t="shared" si="39"/>
        <v/>
      </c>
      <c r="AH80" s="35" t="str">
        <f t="shared" si="39"/>
        <v/>
      </c>
      <c r="AI80" s="35" t="str">
        <f t="shared" si="39"/>
        <v>PENDER</v>
      </c>
      <c r="AJ80" s="35" t="str">
        <f t="shared" si="39"/>
        <v/>
      </c>
      <c r="AK80" s="35" t="str">
        <f t="shared" si="39"/>
        <v>ROSS</v>
      </c>
      <c r="AL80" s="35" t="str">
        <f t="shared" si="39"/>
        <v>TILLMAN</v>
      </c>
      <c r="AM80" s="35" t="str">
        <f t="shared" si="39"/>
        <v/>
      </c>
      <c r="AN80" s="35" t="str">
        <f t="shared" si="39"/>
        <v/>
      </c>
      <c r="AO80" s="35" t="str">
        <f t="shared" si="39"/>
        <v/>
      </c>
      <c r="AP80" s="35" t="str">
        <f t="shared" ref="AP80:AZ89" si="40">IFERROR(VLOOKUP($B$3&amp;"_"&amp;AP$8&amp;$A80,LookUpTable_CountyName_AllYears,3,FALSE),"")</f>
        <v/>
      </c>
      <c r="AQ80" s="35" t="str">
        <f t="shared" si="40"/>
        <v/>
      </c>
      <c r="AR80" s="35" t="str">
        <f t="shared" si="40"/>
        <v>PUTNAM</v>
      </c>
      <c r="AS80" s="35" t="str">
        <f t="shared" si="40"/>
        <v>EL PASO</v>
      </c>
      <c r="AT80" s="35" t="str">
        <f t="shared" si="40"/>
        <v/>
      </c>
      <c r="AU80" s="35" t="str">
        <f t="shared" si="40"/>
        <v/>
      </c>
      <c r="AV80" s="35" t="str">
        <f t="shared" si="40"/>
        <v>PRINCE EDWARD</v>
      </c>
      <c r="AW80" s="35" t="str">
        <f t="shared" si="40"/>
        <v/>
      </c>
      <c r="AX80" s="35" t="str">
        <f t="shared" si="40"/>
        <v/>
      </c>
      <c r="AY80" s="35" t="str">
        <f t="shared" si="40"/>
        <v>WINNEBAGO</v>
      </c>
      <c r="AZ80" s="35" t="str">
        <f t="shared" si="40"/>
        <v/>
      </c>
    </row>
    <row r="81" spans="1:52" x14ac:dyDescent="0.2">
      <c r="A81" s="39">
        <v>72</v>
      </c>
      <c r="B81" s="35" t="str">
        <f t="shared" si="36"/>
        <v/>
      </c>
      <c r="C81" s="35" t="str">
        <f t="shared" si="36"/>
        <v/>
      </c>
      <c r="D81" s="35" t="str">
        <f t="shared" si="36"/>
        <v/>
      </c>
      <c r="E81" s="35" t="str">
        <f t="shared" si="36"/>
        <v>WASHINGTON</v>
      </c>
      <c r="F81" s="35" t="str">
        <f t="shared" si="36"/>
        <v/>
      </c>
      <c r="G81" s="35" t="str">
        <f t="shared" si="36"/>
        <v/>
      </c>
      <c r="H81" s="35" t="str">
        <f t="shared" si="36"/>
        <v/>
      </c>
      <c r="I81" s="35" t="str">
        <f t="shared" si="36"/>
        <v/>
      </c>
      <c r="J81" s="35" t="str">
        <f t="shared" si="36"/>
        <v/>
      </c>
      <c r="K81" s="35" t="str">
        <f t="shared" si="36"/>
        <v/>
      </c>
      <c r="L81" s="35" t="str">
        <f t="shared" si="37"/>
        <v>HARRIS</v>
      </c>
      <c r="M81" s="35" t="str">
        <f t="shared" si="37"/>
        <v/>
      </c>
      <c r="N81" s="35" t="str">
        <f t="shared" si="37"/>
        <v/>
      </c>
      <c r="O81" s="35" t="str">
        <f t="shared" si="37"/>
        <v>PEORIA</v>
      </c>
      <c r="P81" s="35" t="str">
        <f t="shared" si="37"/>
        <v>SCOTT</v>
      </c>
      <c r="Q81" s="35" t="str">
        <f t="shared" si="37"/>
        <v>OSCEOLA</v>
      </c>
      <c r="R81" s="35" t="str">
        <f t="shared" si="37"/>
        <v>OTTAWA</v>
      </c>
      <c r="S81" s="35" t="str">
        <f t="shared" si="37"/>
        <v>LYON</v>
      </c>
      <c r="T81" s="35" t="str">
        <f t="shared" si="37"/>
        <v/>
      </c>
      <c r="U81" s="35" t="str">
        <f t="shared" si="37"/>
        <v/>
      </c>
      <c r="V81" s="35" t="str">
        <f t="shared" si="38"/>
        <v/>
      </c>
      <c r="W81" s="35" t="str">
        <f t="shared" si="38"/>
        <v/>
      </c>
      <c r="X81" s="35" t="str">
        <f t="shared" si="38"/>
        <v>ROSCOMMON</v>
      </c>
      <c r="Y81" s="35" t="str">
        <f t="shared" si="38"/>
        <v>SIBLEY</v>
      </c>
      <c r="Z81" s="35" t="str">
        <f t="shared" si="38"/>
        <v>TUNICA</v>
      </c>
      <c r="AA81" s="35" t="str">
        <f t="shared" si="38"/>
        <v>NEW MADRID</v>
      </c>
      <c r="AB81" s="35" t="str">
        <f t="shared" si="38"/>
        <v/>
      </c>
      <c r="AC81" s="35" t="str">
        <f t="shared" si="38"/>
        <v>POLK</v>
      </c>
      <c r="AD81" s="35" t="str">
        <f t="shared" si="38"/>
        <v/>
      </c>
      <c r="AE81" s="35" t="str">
        <f t="shared" si="38"/>
        <v/>
      </c>
      <c r="AF81" s="35" t="str">
        <f t="shared" si="39"/>
        <v/>
      </c>
      <c r="AG81" s="35" t="str">
        <f t="shared" si="39"/>
        <v/>
      </c>
      <c r="AH81" s="35" t="str">
        <f t="shared" si="39"/>
        <v/>
      </c>
      <c r="AI81" s="35" t="str">
        <f t="shared" si="39"/>
        <v>PERQUIMANS</v>
      </c>
      <c r="AJ81" s="35" t="str">
        <f t="shared" si="39"/>
        <v/>
      </c>
      <c r="AK81" s="35" t="str">
        <f t="shared" si="39"/>
        <v>SANDUSKY</v>
      </c>
      <c r="AL81" s="35" t="str">
        <f t="shared" si="39"/>
        <v>TULSA</v>
      </c>
      <c r="AM81" s="35" t="str">
        <f t="shared" si="39"/>
        <v/>
      </c>
      <c r="AN81" s="35" t="str">
        <f t="shared" si="39"/>
        <v/>
      </c>
      <c r="AO81" s="35" t="str">
        <f t="shared" si="39"/>
        <v/>
      </c>
      <c r="AP81" s="35" t="str">
        <f t="shared" si="40"/>
        <v/>
      </c>
      <c r="AQ81" s="35" t="str">
        <f t="shared" si="40"/>
        <v/>
      </c>
      <c r="AR81" s="35" t="str">
        <f t="shared" si="40"/>
        <v>RHEA</v>
      </c>
      <c r="AS81" s="35" t="str">
        <f t="shared" si="40"/>
        <v>ERATH</v>
      </c>
      <c r="AT81" s="35" t="str">
        <f t="shared" si="40"/>
        <v/>
      </c>
      <c r="AU81" s="35" t="str">
        <f t="shared" si="40"/>
        <v/>
      </c>
      <c r="AV81" s="35" t="str">
        <f t="shared" si="40"/>
        <v>PRINCE GEORGE</v>
      </c>
      <c r="AW81" s="35" t="str">
        <f t="shared" si="40"/>
        <v/>
      </c>
      <c r="AX81" s="35" t="str">
        <f t="shared" si="40"/>
        <v/>
      </c>
      <c r="AY81" s="35" t="str">
        <f t="shared" si="40"/>
        <v>WOOD</v>
      </c>
      <c r="AZ81" s="35" t="str">
        <f t="shared" si="40"/>
        <v/>
      </c>
    </row>
    <row r="82" spans="1:52" x14ac:dyDescent="0.2">
      <c r="A82" s="39">
        <v>73</v>
      </c>
      <c r="B82" s="35" t="str">
        <f t="shared" si="36"/>
        <v/>
      </c>
      <c r="C82" s="35" t="str">
        <f t="shared" si="36"/>
        <v/>
      </c>
      <c r="D82" s="35" t="str">
        <f t="shared" si="36"/>
        <v/>
      </c>
      <c r="E82" s="35" t="str">
        <f t="shared" si="36"/>
        <v>WHITE</v>
      </c>
      <c r="F82" s="35" t="str">
        <f t="shared" si="36"/>
        <v/>
      </c>
      <c r="G82" s="35" t="str">
        <f t="shared" si="36"/>
        <v/>
      </c>
      <c r="H82" s="35" t="str">
        <f t="shared" si="36"/>
        <v/>
      </c>
      <c r="I82" s="35" t="str">
        <f t="shared" si="36"/>
        <v/>
      </c>
      <c r="J82" s="35" t="str">
        <f t="shared" si="36"/>
        <v/>
      </c>
      <c r="K82" s="35" t="str">
        <f t="shared" si="36"/>
        <v/>
      </c>
      <c r="L82" s="35" t="str">
        <f t="shared" si="37"/>
        <v>HART</v>
      </c>
      <c r="M82" s="35" t="str">
        <f t="shared" si="37"/>
        <v/>
      </c>
      <c r="N82" s="35" t="str">
        <f t="shared" si="37"/>
        <v/>
      </c>
      <c r="O82" s="35" t="str">
        <f t="shared" si="37"/>
        <v>PERRY</v>
      </c>
      <c r="P82" s="35" t="str">
        <f t="shared" si="37"/>
        <v>SHELBY</v>
      </c>
      <c r="Q82" s="35" t="str">
        <f t="shared" si="37"/>
        <v>PAGE</v>
      </c>
      <c r="R82" s="35" t="str">
        <f t="shared" si="37"/>
        <v>PAWNEE</v>
      </c>
      <c r="S82" s="35" t="str">
        <f t="shared" si="37"/>
        <v>MCCRACKEN</v>
      </c>
      <c r="T82" s="35" t="str">
        <f t="shared" si="37"/>
        <v/>
      </c>
      <c r="U82" s="35" t="str">
        <f t="shared" si="37"/>
        <v/>
      </c>
      <c r="V82" s="35" t="str">
        <f t="shared" si="38"/>
        <v/>
      </c>
      <c r="W82" s="35" t="str">
        <f t="shared" si="38"/>
        <v/>
      </c>
      <c r="X82" s="35" t="str">
        <f t="shared" si="38"/>
        <v>SAGINAW</v>
      </c>
      <c r="Y82" s="35" t="str">
        <f t="shared" si="38"/>
        <v>STEARNS</v>
      </c>
      <c r="Z82" s="35" t="str">
        <f t="shared" si="38"/>
        <v>UNION</v>
      </c>
      <c r="AA82" s="35" t="str">
        <f t="shared" si="38"/>
        <v>NEWTON</v>
      </c>
      <c r="AB82" s="35" t="str">
        <f t="shared" si="38"/>
        <v/>
      </c>
      <c r="AC82" s="35" t="str">
        <f t="shared" si="38"/>
        <v>RED WILLOW</v>
      </c>
      <c r="AD82" s="35" t="str">
        <f t="shared" si="38"/>
        <v/>
      </c>
      <c r="AE82" s="35" t="str">
        <f t="shared" si="38"/>
        <v/>
      </c>
      <c r="AF82" s="35" t="str">
        <f t="shared" si="39"/>
        <v/>
      </c>
      <c r="AG82" s="35" t="str">
        <f t="shared" si="39"/>
        <v/>
      </c>
      <c r="AH82" s="35" t="str">
        <f t="shared" si="39"/>
        <v/>
      </c>
      <c r="AI82" s="35" t="str">
        <f t="shared" si="39"/>
        <v>PERSON</v>
      </c>
      <c r="AJ82" s="35" t="str">
        <f t="shared" si="39"/>
        <v/>
      </c>
      <c r="AK82" s="35" t="str">
        <f t="shared" si="39"/>
        <v>SCIOTO</v>
      </c>
      <c r="AL82" s="35" t="str">
        <f t="shared" si="39"/>
        <v>WAGONER</v>
      </c>
      <c r="AM82" s="35" t="str">
        <f t="shared" si="39"/>
        <v/>
      </c>
      <c r="AN82" s="35" t="str">
        <f t="shared" si="39"/>
        <v/>
      </c>
      <c r="AO82" s="35" t="str">
        <f t="shared" si="39"/>
        <v/>
      </c>
      <c r="AP82" s="35" t="str">
        <f t="shared" si="40"/>
        <v/>
      </c>
      <c r="AQ82" s="35" t="str">
        <f t="shared" si="40"/>
        <v/>
      </c>
      <c r="AR82" s="35" t="str">
        <f t="shared" si="40"/>
        <v>ROANE</v>
      </c>
      <c r="AS82" s="35" t="str">
        <f t="shared" si="40"/>
        <v>FALLS</v>
      </c>
      <c r="AT82" s="35" t="str">
        <f t="shared" si="40"/>
        <v/>
      </c>
      <c r="AU82" s="35" t="str">
        <f t="shared" si="40"/>
        <v/>
      </c>
      <c r="AV82" s="35" t="str">
        <f t="shared" si="40"/>
        <v>PRINCE WILLIAM</v>
      </c>
      <c r="AW82" s="35" t="str">
        <f t="shared" si="40"/>
        <v/>
      </c>
      <c r="AX82" s="35" t="str">
        <f t="shared" si="40"/>
        <v/>
      </c>
      <c r="AY82" s="35" t="str">
        <f t="shared" si="40"/>
        <v/>
      </c>
      <c r="AZ82" s="35" t="str">
        <f t="shared" si="40"/>
        <v/>
      </c>
    </row>
    <row r="83" spans="1:52" x14ac:dyDescent="0.2">
      <c r="A83" s="39">
        <v>74</v>
      </c>
      <c r="B83" s="35" t="str">
        <f t="shared" si="36"/>
        <v/>
      </c>
      <c r="C83" s="35" t="str">
        <f t="shared" si="36"/>
        <v/>
      </c>
      <c r="D83" s="35" t="str">
        <f t="shared" si="36"/>
        <v/>
      </c>
      <c r="E83" s="35" t="str">
        <f t="shared" si="36"/>
        <v>WOODRUFF</v>
      </c>
      <c r="F83" s="35" t="str">
        <f t="shared" si="36"/>
        <v/>
      </c>
      <c r="G83" s="35" t="str">
        <f t="shared" si="36"/>
        <v/>
      </c>
      <c r="H83" s="35" t="str">
        <f t="shared" si="36"/>
        <v/>
      </c>
      <c r="I83" s="35" t="str">
        <f t="shared" si="36"/>
        <v/>
      </c>
      <c r="J83" s="35" t="str">
        <f t="shared" si="36"/>
        <v/>
      </c>
      <c r="K83" s="35" t="str">
        <f t="shared" si="36"/>
        <v/>
      </c>
      <c r="L83" s="35" t="str">
        <f t="shared" si="37"/>
        <v>HEARD</v>
      </c>
      <c r="M83" s="35" t="str">
        <f t="shared" si="37"/>
        <v/>
      </c>
      <c r="N83" s="35" t="str">
        <f t="shared" si="37"/>
        <v/>
      </c>
      <c r="O83" s="35" t="str">
        <f t="shared" si="37"/>
        <v>PIATT</v>
      </c>
      <c r="P83" s="35" t="str">
        <f t="shared" si="37"/>
        <v>SPENCER</v>
      </c>
      <c r="Q83" s="35" t="str">
        <f t="shared" si="37"/>
        <v>PALO ALTO</v>
      </c>
      <c r="R83" s="35" t="str">
        <f t="shared" si="37"/>
        <v>PHILLIPS</v>
      </c>
      <c r="S83" s="35" t="str">
        <f t="shared" si="37"/>
        <v>MCCREARY</v>
      </c>
      <c r="T83" s="35" t="str">
        <f t="shared" si="37"/>
        <v/>
      </c>
      <c r="U83" s="35" t="str">
        <f t="shared" si="37"/>
        <v/>
      </c>
      <c r="V83" s="35" t="str">
        <f t="shared" si="38"/>
        <v/>
      </c>
      <c r="W83" s="35" t="str">
        <f t="shared" si="38"/>
        <v/>
      </c>
      <c r="X83" s="35" t="str">
        <f t="shared" si="38"/>
        <v>ST. CLAIR</v>
      </c>
      <c r="Y83" s="35" t="str">
        <f t="shared" si="38"/>
        <v>STEELE</v>
      </c>
      <c r="Z83" s="35" t="str">
        <f t="shared" si="38"/>
        <v>WALTHALL</v>
      </c>
      <c r="AA83" s="35" t="str">
        <f t="shared" si="38"/>
        <v>NODAWAY</v>
      </c>
      <c r="AB83" s="35" t="str">
        <f t="shared" si="38"/>
        <v/>
      </c>
      <c r="AC83" s="35" t="str">
        <f t="shared" si="38"/>
        <v>RICHARDSON</v>
      </c>
      <c r="AD83" s="35" t="str">
        <f t="shared" si="38"/>
        <v/>
      </c>
      <c r="AE83" s="35" t="str">
        <f t="shared" si="38"/>
        <v/>
      </c>
      <c r="AF83" s="35" t="str">
        <f t="shared" si="39"/>
        <v/>
      </c>
      <c r="AG83" s="35" t="str">
        <f t="shared" si="39"/>
        <v/>
      </c>
      <c r="AH83" s="35" t="str">
        <f t="shared" si="39"/>
        <v/>
      </c>
      <c r="AI83" s="35" t="str">
        <f t="shared" si="39"/>
        <v>PITT</v>
      </c>
      <c r="AJ83" s="35" t="str">
        <f t="shared" si="39"/>
        <v/>
      </c>
      <c r="AK83" s="35" t="str">
        <f t="shared" si="39"/>
        <v>SENECA</v>
      </c>
      <c r="AL83" s="35" t="str">
        <f t="shared" si="39"/>
        <v>WASHINGTON</v>
      </c>
      <c r="AM83" s="35" t="str">
        <f t="shared" si="39"/>
        <v/>
      </c>
      <c r="AN83" s="35" t="str">
        <f t="shared" si="39"/>
        <v/>
      </c>
      <c r="AO83" s="35" t="str">
        <f t="shared" si="39"/>
        <v/>
      </c>
      <c r="AP83" s="35" t="str">
        <f t="shared" si="40"/>
        <v/>
      </c>
      <c r="AQ83" s="35" t="str">
        <f t="shared" si="40"/>
        <v/>
      </c>
      <c r="AR83" s="35" t="str">
        <f t="shared" si="40"/>
        <v>ROBERTSON</v>
      </c>
      <c r="AS83" s="35" t="str">
        <f t="shared" si="40"/>
        <v>FANNIN</v>
      </c>
      <c r="AT83" s="35" t="str">
        <f t="shared" si="40"/>
        <v/>
      </c>
      <c r="AU83" s="35" t="str">
        <f t="shared" si="40"/>
        <v/>
      </c>
      <c r="AV83" s="35" t="str">
        <f t="shared" si="40"/>
        <v>PULASKI</v>
      </c>
      <c r="AW83" s="35" t="str">
        <f t="shared" si="40"/>
        <v/>
      </c>
      <c r="AX83" s="35" t="str">
        <f t="shared" si="40"/>
        <v/>
      </c>
      <c r="AY83" s="35" t="str">
        <f t="shared" si="40"/>
        <v/>
      </c>
      <c r="AZ83" s="35" t="str">
        <f t="shared" si="40"/>
        <v/>
      </c>
    </row>
    <row r="84" spans="1:52" x14ac:dyDescent="0.2">
      <c r="A84" s="39">
        <v>75</v>
      </c>
      <c r="B84" s="35" t="str">
        <f t="shared" si="36"/>
        <v/>
      </c>
      <c r="C84" s="35" t="str">
        <f t="shared" si="36"/>
        <v/>
      </c>
      <c r="D84" s="35" t="str">
        <f t="shared" si="36"/>
        <v/>
      </c>
      <c r="E84" s="35" t="str">
        <f t="shared" si="36"/>
        <v>YELL</v>
      </c>
      <c r="F84" s="35" t="str">
        <f t="shared" si="36"/>
        <v/>
      </c>
      <c r="G84" s="35" t="str">
        <f t="shared" si="36"/>
        <v/>
      </c>
      <c r="H84" s="35" t="str">
        <f t="shared" si="36"/>
        <v/>
      </c>
      <c r="I84" s="35" t="str">
        <f t="shared" si="36"/>
        <v/>
      </c>
      <c r="J84" s="35" t="str">
        <f t="shared" si="36"/>
        <v/>
      </c>
      <c r="K84" s="35" t="str">
        <f t="shared" si="36"/>
        <v/>
      </c>
      <c r="L84" s="35" t="str">
        <f t="shared" si="37"/>
        <v>HENRY</v>
      </c>
      <c r="M84" s="35" t="str">
        <f t="shared" si="37"/>
        <v/>
      </c>
      <c r="N84" s="35" t="str">
        <f t="shared" si="37"/>
        <v/>
      </c>
      <c r="O84" s="35" t="str">
        <f t="shared" si="37"/>
        <v>PIKE</v>
      </c>
      <c r="P84" s="35" t="str">
        <f t="shared" si="37"/>
        <v>STARKE</v>
      </c>
      <c r="Q84" s="35" t="str">
        <f t="shared" si="37"/>
        <v>PLYMOUTH</v>
      </c>
      <c r="R84" s="35" t="str">
        <f t="shared" si="37"/>
        <v>POTTAWATOMIE</v>
      </c>
      <c r="S84" s="35" t="str">
        <f t="shared" si="37"/>
        <v>MCLEAN</v>
      </c>
      <c r="T84" s="35" t="str">
        <f t="shared" si="37"/>
        <v/>
      </c>
      <c r="U84" s="35" t="str">
        <f t="shared" si="37"/>
        <v/>
      </c>
      <c r="V84" s="35" t="str">
        <f t="shared" si="38"/>
        <v/>
      </c>
      <c r="W84" s="35" t="str">
        <f t="shared" si="38"/>
        <v/>
      </c>
      <c r="X84" s="35" t="str">
        <f t="shared" si="38"/>
        <v>ST. JOSEPH</v>
      </c>
      <c r="Y84" s="35" t="str">
        <f t="shared" si="38"/>
        <v>STEVENS</v>
      </c>
      <c r="Z84" s="35" t="str">
        <f t="shared" si="38"/>
        <v>WARREN</v>
      </c>
      <c r="AA84" s="35" t="str">
        <f t="shared" si="38"/>
        <v>OREGON</v>
      </c>
      <c r="AB84" s="35" t="str">
        <f t="shared" si="38"/>
        <v/>
      </c>
      <c r="AC84" s="35" t="str">
        <f t="shared" si="38"/>
        <v>ROCK</v>
      </c>
      <c r="AD84" s="35" t="str">
        <f t="shared" si="38"/>
        <v/>
      </c>
      <c r="AE84" s="35" t="str">
        <f t="shared" si="38"/>
        <v/>
      </c>
      <c r="AF84" s="35" t="str">
        <f t="shared" si="39"/>
        <v/>
      </c>
      <c r="AG84" s="35" t="str">
        <f t="shared" si="39"/>
        <v/>
      </c>
      <c r="AH84" s="35" t="str">
        <f t="shared" si="39"/>
        <v/>
      </c>
      <c r="AI84" s="35" t="str">
        <f t="shared" si="39"/>
        <v>POLK</v>
      </c>
      <c r="AJ84" s="35" t="str">
        <f t="shared" si="39"/>
        <v/>
      </c>
      <c r="AK84" s="35" t="str">
        <f t="shared" si="39"/>
        <v>SHELBY</v>
      </c>
      <c r="AL84" s="35" t="str">
        <f t="shared" si="39"/>
        <v>WASHITA</v>
      </c>
      <c r="AM84" s="35" t="str">
        <f t="shared" si="39"/>
        <v/>
      </c>
      <c r="AN84" s="35" t="str">
        <f t="shared" si="39"/>
        <v/>
      </c>
      <c r="AO84" s="35" t="str">
        <f t="shared" si="39"/>
        <v/>
      </c>
      <c r="AP84" s="35" t="str">
        <f t="shared" si="40"/>
        <v/>
      </c>
      <c r="AQ84" s="35" t="str">
        <f t="shared" si="40"/>
        <v/>
      </c>
      <c r="AR84" s="35" t="str">
        <f t="shared" si="40"/>
        <v>RUTHERFORD</v>
      </c>
      <c r="AS84" s="35" t="str">
        <f t="shared" si="40"/>
        <v>FAYETTE</v>
      </c>
      <c r="AT84" s="35" t="str">
        <f t="shared" si="40"/>
        <v/>
      </c>
      <c r="AU84" s="35" t="str">
        <f t="shared" si="40"/>
        <v/>
      </c>
      <c r="AV84" s="35" t="str">
        <f t="shared" si="40"/>
        <v>RAPPAHANNOCK</v>
      </c>
      <c r="AW84" s="35" t="str">
        <f t="shared" si="40"/>
        <v/>
      </c>
      <c r="AX84" s="35" t="str">
        <f t="shared" si="40"/>
        <v/>
      </c>
      <c r="AY84" s="35" t="str">
        <f t="shared" si="40"/>
        <v/>
      </c>
      <c r="AZ84" s="35" t="str">
        <f t="shared" si="40"/>
        <v/>
      </c>
    </row>
    <row r="85" spans="1:52" x14ac:dyDescent="0.2">
      <c r="A85" s="39">
        <v>76</v>
      </c>
      <c r="B85" s="35" t="str">
        <f t="shared" si="36"/>
        <v/>
      </c>
      <c r="C85" s="35" t="str">
        <f t="shared" si="36"/>
        <v/>
      </c>
      <c r="D85" s="35" t="str">
        <f t="shared" si="36"/>
        <v/>
      </c>
      <c r="E85" s="35" t="str">
        <f t="shared" si="36"/>
        <v/>
      </c>
      <c r="F85" s="35" t="str">
        <f t="shared" si="36"/>
        <v/>
      </c>
      <c r="G85" s="35" t="str">
        <f t="shared" si="36"/>
        <v/>
      </c>
      <c r="H85" s="35" t="str">
        <f t="shared" si="36"/>
        <v/>
      </c>
      <c r="I85" s="35" t="str">
        <f t="shared" si="36"/>
        <v/>
      </c>
      <c r="J85" s="35" t="str">
        <f t="shared" si="36"/>
        <v/>
      </c>
      <c r="K85" s="35" t="str">
        <f t="shared" si="36"/>
        <v/>
      </c>
      <c r="L85" s="35" t="str">
        <f t="shared" si="37"/>
        <v>HOUSTON</v>
      </c>
      <c r="M85" s="35" t="str">
        <f t="shared" si="37"/>
        <v/>
      </c>
      <c r="N85" s="35" t="str">
        <f t="shared" si="37"/>
        <v/>
      </c>
      <c r="O85" s="35" t="str">
        <f t="shared" si="37"/>
        <v>POPE</v>
      </c>
      <c r="P85" s="35" t="str">
        <f t="shared" si="37"/>
        <v>STEUBEN</v>
      </c>
      <c r="Q85" s="35" t="str">
        <f t="shared" si="37"/>
        <v>POCAHONTAS</v>
      </c>
      <c r="R85" s="35" t="str">
        <f t="shared" si="37"/>
        <v>PRATT</v>
      </c>
      <c r="S85" s="35" t="str">
        <f t="shared" si="37"/>
        <v>MADISON</v>
      </c>
      <c r="T85" s="35" t="str">
        <f t="shared" si="37"/>
        <v/>
      </c>
      <c r="U85" s="35" t="str">
        <f t="shared" si="37"/>
        <v/>
      </c>
      <c r="V85" s="35" t="str">
        <f t="shared" si="38"/>
        <v/>
      </c>
      <c r="W85" s="35" t="str">
        <f t="shared" si="38"/>
        <v/>
      </c>
      <c r="X85" s="35" t="str">
        <f t="shared" si="38"/>
        <v>SANILAC</v>
      </c>
      <c r="Y85" s="35" t="str">
        <f t="shared" si="38"/>
        <v>SWIFT</v>
      </c>
      <c r="Z85" s="35" t="str">
        <f t="shared" si="38"/>
        <v>WASHINGTON</v>
      </c>
      <c r="AA85" s="35" t="str">
        <f t="shared" si="38"/>
        <v>OSAGE</v>
      </c>
      <c r="AB85" s="35" t="str">
        <f t="shared" si="38"/>
        <v/>
      </c>
      <c r="AC85" s="35" t="str">
        <f t="shared" si="38"/>
        <v>SALINE</v>
      </c>
      <c r="AD85" s="35" t="str">
        <f t="shared" si="38"/>
        <v/>
      </c>
      <c r="AE85" s="35" t="str">
        <f t="shared" si="38"/>
        <v/>
      </c>
      <c r="AF85" s="35" t="str">
        <f t="shared" si="39"/>
        <v/>
      </c>
      <c r="AG85" s="35" t="str">
        <f t="shared" si="39"/>
        <v/>
      </c>
      <c r="AH85" s="35" t="str">
        <f t="shared" si="39"/>
        <v/>
      </c>
      <c r="AI85" s="35" t="str">
        <f t="shared" si="39"/>
        <v>RANDOLPH</v>
      </c>
      <c r="AJ85" s="35" t="str">
        <f t="shared" si="39"/>
        <v/>
      </c>
      <c r="AK85" s="35" t="str">
        <f t="shared" si="39"/>
        <v>STARK</v>
      </c>
      <c r="AL85" s="35" t="str">
        <f t="shared" si="39"/>
        <v>WOODS</v>
      </c>
      <c r="AM85" s="35" t="str">
        <f t="shared" si="39"/>
        <v/>
      </c>
      <c r="AN85" s="35" t="str">
        <f t="shared" si="39"/>
        <v/>
      </c>
      <c r="AO85" s="35" t="str">
        <f t="shared" si="39"/>
        <v/>
      </c>
      <c r="AP85" s="35" t="str">
        <f t="shared" si="40"/>
        <v/>
      </c>
      <c r="AQ85" s="35" t="str">
        <f t="shared" si="40"/>
        <v/>
      </c>
      <c r="AR85" s="35" t="str">
        <f t="shared" si="40"/>
        <v>SCOTT</v>
      </c>
      <c r="AS85" s="35" t="str">
        <f t="shared" si="40"/>
        <v>FISHER</v>
      </c>
      <c r="AT85" s="35" t="str">
        <f t="shared" si="40"/>
        <v/>
      </c>
      <c r="AU85" s="35" t="str">
        <f t="shared" si="40"/>
        <v/>
      </c>
      <c r="AV85" s="35" t="str">
        <f t="shared" si="40"/>
        <v>RICHMOND</v>
      </c>
      <c r="AW85" s="35" t="str">
        <f t="shared" si="40"/>
        <v/>
      </c>
      <c r="AX85" s="35" t="str">
        <f t="shared" si="40"/>
        <v/>
      </c>
      <c r="AY85" s="35" t="str">
        <f t="shared" si="40"/>
        <v/>
      </c>
      <c r="AZ85" s="35" t="str">
        <f t="shared" si="40"/>
        <v/>
      </c>
    </row>
    <row r="86" spans="1:52" x14ac:dyDescent="0.2">
      <c r="A86" s="39">
        <v>77</v>
      </c>
      <c r="B86" s="35" t="str">
        <f t="shared" si="36"/>
        <v/>
      </c>
      <c r="C86" s="35" t="str">
        <f t="shared" si="36"/>
        <v/>
      </c>
      <c r="D86" s="35" t="str">
        <f t="shared" si="36"/>
        <v/>
      </c>
      <c r="E86" s="35" t="str">
        <f t="shared" si="36"/>
        <v/>
      </c>
      <c r="F86" s="35" t="str">
        <f t="shared" si="36"/>
        <v/>
      </c>
      <c r="G86" s="35" t="str">
        <f t="shared" si="36"/>
        <v/>
      </c>
      <c r="H86" s="35" t="str">
        <f t="shared" si="36"/>
        <v/>
      </c>
      <c r="I86" s="35" t="str">
        <f t="shared" si="36"/>
        <v/>
      </c>
      <c r="J86" s="35" t="str">
        <f t="shared" si="36"/>
        <v/>
      </c>
      <c r="K86" s="35" t="str">
        <f t="shared" si="36"/>
        <v/>
      </c>
      <c r="L86" s="35" t="str">
        <f t="shared" si="37"/>
        <v>IRWIN</v>
      </c>
      <c r="M86" s="35" t="str">
        <f t="shared" si="37"/>
        <v/>
      </c>
      <c r="N86" s="35" t="str">
        <f t="shared" si="37"/>
        <v/>
      </c>
      <c r="O86" s="35" t="str">
        <f t="shared" si="37"/>
        <v>PULASKI</v>
      </c>
      <c r="P86" s="35" t="str">
        <f t="shared" si="37"/>
        <v>SULLIVAN</v>
      </c>
      <c r="Q86" s="35" t="str">
        <f t="shared" si="37"/>
        <v>POLK</v>
      </c>
      <c r="R86" s="35" t="str">
        <f t="shared" si="37"/>
        <v>RAWLINS</v>
      </c>
      <c r="S86" s="35" t="str">
        <f t="shared" si="37"/>
        <v>MAGOFFIN</v>
      </c>
      <c r="T86" s="35" t="str">
        <f t="shared" si="37"/>
        <v/>
      </c>
      <c r="U86" s="35" t="str">
        <f t="shared" si="37"/>
        <v/>
      </c>
      <c r="V86" s="35" t="str">
        <f t="shared" si="38"/>
        <v/>
      </c>
      <c r="W86" s="35" t="str">
        <f t="shared" si="38"/>
        <v/>
      </c>
      <c r="X86" s="35" t="str">
        <f t="shared" si="38"/>
        <v>SCHOOLCRAFT</v>
      </c>
      <c r="Y86" s="35" t="str">
        <f t="shared" si="38"/>
        <v>TODD</v>
      </c>
      <c r="Z86" s="35" t="str">
        <f t="shared" si="38"/>
        <v>WAYNE</v>
      </c>
      <c r="AA86" s="35" t="str">
        <f t="shared" si="38"/>
        <v>OZARK</v>
      </c>
      <c r="AB86" s="35" t="str">
        <f t="shared" si="38"/>
        <v/>
      </c>
      <c r="AC86" s="35" t="str">
        <f t="shared" si="38"/>
        <v>SARPY</v>
      </c>
      <c r="AD86" s="35" t="str">
        <f t="shared" si="38"/>
        <v/>
      </c>
      <c r="AE86" s="35" t="str">
        <f t="shared" si="38"/>
        <v/>
      </c>
      <c r="AF86" s="35" t="str">
        <f t="shared" si="39"/>
        <v/>
      </c>
      <c r="AG86" s="35" t="str">
        <f t="shared" si="39"/>
        <v/>
      </c>
      <c r="AH86" s="35" t="str">
        <f t="shared" si="39"/>
        <v/>
      </c>
      <c r="AI86" s="35" t="str">
        <f t="shared" si="39"/>
        <v>RICHMOND</v>
      </c>
      <c r="AJ86" s="35" t="str">
        <f t="shared" si="39"/>
        <v/>
      </c>
      <c r="AK86" s="35" t="str">
        <f t="shared" si="39"/>
        <v>SUMMIT</v>
      </c>
      <c r="AL86" s="35" t="str">
        <f t="shared" si="39"/>
        <v>WOODWARD</v>
      </c>
      <c r="AM86" s="35" t="str">
        <f t="shared" si="39"/>
        <v/>
      </c>
      <c r="AN86" s="35" t="str">
        <f t="shared" si="39"/>
        <v/>
      </c>
      <c r="AO86" s="35" t="str">
        <f t="shared" si="39"/>
        <v/>
      </c>
      <c r="AP86" s="35" t="str">
        <f t="shared" si="40"/>
        <v/>
      </c>
      <c r="AQ86" s="35" t="str">
        <f t="shared" si="40"/>
        <v/>
      </c>
      <c r="AR86" s="35" t="str">
        <f t="shared" si="40"/>
        <v>SEQUATCHIE</v>
      </c>
      <c r="AS86" s="35" t="str">
        <f t="shared" si="40"/>
        <v>FLOYD</v>
      </c>
      <c r="AT86" s="35" t="str">
        <f t="shared" si="40"/>
        <v/>
      </c>
      <c r="AU86" s="35" t="str">
        <f t="shared" si="40"/>
        <v/>
      </c>
      <c r="AV86" s="35" t="str">
        <f t="shared" si="40"/>
        <v>ROANOKE</v>
      </c>
      <c r="AW86" s="35" t="str">
        <f t="shared" si="40"/>
        <v/>
      </c>
      <c r="AX86" s="35" t="str">
        <f t="shared" si="40"/>
        <v/>
      </c>
      <c r="AY86" s="35" t="str">
        <f t="shared" si="40"/>
        <v/>
      </c>
      <c r="AZ86" s="35" t="str">
        <f t="shared" si="40"/>
        <v/>
      </c>
    </row>
    <row r="87" spans="1:52" x14ac:dyDescent="0.2">
      <c r="A87" s="39">
        <v>78</v>
      </c>
      <c r="B87" s="35" t="str">
        <f t="shared" si="36"/>
        <v/>
      </c>
      <c r="C87" s="35" t="str">
        <f t="shared" si="36"/>
        <v/>
      </c>
      <c r="D87" s="35" t="str">
        <f t="shared" si="36"/>
        <v/>
      </c>
      <c r="E87" s="35" t="str">
        <f t="shared" si="36"/>
        <v/>
      </c>
      <c r="F87" s="35" t="str">
        <f t="shared" si="36"/>
        <v/>
      </c>
      <c r="G87" s="35" t="str">
        <f t="shared" si="36"/>
        <v/>
      </c>
      <c r="H87" s="35" t="str">
        <f t="shared" si="36"/>
        <v/>
      </c>
      <c r="I87" s="35" t="str">
        <f t="shared" si="36"/>
        <v/>
      </c>
      <c r="J87" s="35" t="str">
        <f t="shared" si="36"/>
        <v/>
      </c>
      <c r="K87" s="35" t="str">
        <f t="shared" si="36"/>
        <v/>
      </c>
      <c r="L87" s="35" t="str">
        <f t="shared" si="37"/>
        <v>JACKSON</v>
      </c>
      <c r="M87" s="35" t="str">
        <f t="shared" si="37"/>
        <v/>
      </c>
      <c r="N87" s="35" t="str">
        <f t="shared" si="37"/>
        <v/>
      </c>
      <c r="O87" s="35" t="str">
        <f t="shared" si="37"/>
        <v>PUTNAM</v>
      </c>
      <c r="P87" s="35" t="str">
        <f t="shared" si="37"/>
        <v>SWITZERLAND</v>
      </c>
      <c r="Q87" s="35" t="str">
        <f t="shared" si="37"/>
        <v>POTTAWATTAMIE</v>
      </c>
      <c r="R87" s="35" t="str">
        <f t="shared" si="37"/>
        <v>RENO</v>
      </c>
      <c r="S87" s="35" t="str">
        <f t="shared" si="37"/>
        <v>MARION</v>
      </c>
      <c r="T87" s="35" t="str">
        <f t="shared" si="37"/>
        <v/>
      </c>
      <c r="U87" s="35" t="str">
        <f t="shared" si="37"/>
        <v/>
      </c>
      <c r="V87" s="35" t="str">
        <f t="shared" si="38"/>
        <v/>
      </c>
      <c r="W87" s="35" t="str">
        <f t="shared" si="38"/>
        <v/>
      </c>
      <c r="X87" s="35" t="str">
        <f t="shared" si="38"/>
        <v>SHIAWASSEE</v>
      </c>
      <c r="Y87" s="35" t="str">
        <f t="shared" si="38"/>
        <v>TRAVERSE</v>
      </c>
      <c r="Z87" s="35" t="str">
        <f t="shared" si="38"/>
        <v>WEBSTER</v>
      </c>
      <c r="AA87" s="35" t="str">
        <f t="shared" si="38"/>
        <v>PEMISCOT</v>
      </c>
      <c r="AB87" s="35" t="str">
        <f t="shared" si="38"/>
        <v/>
      </c>
      <c r="AC87" s="35" t="str">
        <f t="shared" si="38"/>
        <v>SAUNDERS</v>
      </c>
      <c r="AD87" s="35" t="str">
        <f t="shared" si="38"/>
        <v/>
      </c>
      <c r="AE87" s="35" t="str">
        <f t="shared" si="38"/>
        <v/>
      </c>
      <c r="AF87" s="35" t="str">
        <f t="shared" si="39"/>
        <v/>
      </c>
      <c r="AG87" s="35" t="str">
        <f t="shared" si="39"/>
        <v/>
      </c>
      <c r="AH87" s="35" t="str">
        <f t="shared" si="39"/>
        <v/>
      </c>
      <c r="AI87" s="35" t="str">
        <f t="shared" si="39"/>
        <v>ROBESON</v>
      </c>
      <c r="AJ87" s="35" t="str">
        <f t="shared" si="39"/>
        <v/>
      </c>
      <c r="AK87" s="35" t="str">
        <f t="shared" si="39"/>
        <v>TRUMBULL</v>
      </c>
      <c r="AL87" s="35" t="str">
        <f t="shared" si="39"/>
        <v/>
      </c>
      <c r="AM87" s="35" t="str">
        <f t="shared" si="39"/>
        <v/>
      </c>
      <c r="AN87" s="35" t="str">
        <f t="shared" si="39"/>
        <v/>
      </c>
      <c r="AO87" s="35" t="str">
        <f t="shared" si="39"/>
        <v/>
      </c>
      <c r="AP87" s="35" t="str">
        <f t="shared" si="40"/>
        <v/>
      </c>
      <c r="AQ87" s="35" t="str">
        <f t="shared" si="40"/>
        <v/>
      </c>
      <c r="AR87" s="35" t="str">
        <f t="shared" si="40"/>
        <v>SEVIER</v>
      </c>
      <c r="AS87" s="35" t="str">
        <f t="shared" si="40"/>
        <v>FOARD</v>
      </c>
      <c r="AT87" s="35" t="str">
        <f t="shared" si="40"/>
        <v/>
      </c>
      <c r="AU87" s="35" t="str">
        <f t="shared" si="40"/>
        <v/>
      </c>
      <c r="AV87" s="35" t="str">
        <f t="shared" si="40"/>
        <v>ROCKBRIDGE</v>
      </c>
      <c r="AW87" s="35" t="str">
        <f t="shared" si="40"/>
        <v/>
      </c>
      <c r="AX87" s="35" t="str">
        <f t="shared" si="40"/>
        <v/>
      </c>
      <c r="AY87" s="35" t="str">
        <f t="shared" si="40"/>
        <v/>
      </c>
      <c r="AZ87" s="35" t="str">
        <f t="shared" si="40"/>
        <v/>
      </c>
    </row>
    <row r="88" spans="1:52" x14ac:dyDescent="0.2">
      <c r="A88" s="39">
        <v>79</v>
      </c>
      <c r="B88" s="35" t="str">
        <f t="shared" si="36"/>
        <v/>
      </c>
      <c r="C88" s="35" t="str">
        <f t="shared" si="36"/>
        <v/>
      </c>
      <c r="D88" s="35" t="str">
        <f t="shared" si="36"/>
        <v/>
      </c>
      <c r="E88" s="35" t="str">
        <f t="shared" si="36"/>
        <v/>
      </c>
      <c r="F88" s="35" t="str">
        <f t="shared" si="36"/>
        <v/>
      </c>
      <c r="G88" s="35" t="str">
        <f t="shared" si="36"/>
        <v/>
      </c>
      <c r="H88" s="35" t="str">
        <f t="shared" si="36"/>
        <v/>
      </c>
      <c r="I88" s="35" t="str">
        <f t="shared" si="36"/>
        <v/>
      </c>
      <c r="J88" s="35" t="str">
        <f t="shared" si="36"/>
        <v/>
      </c>
      <c r="K88" s="35" t="str">
        <f t="shared" si="36"/>
        <v/>
      </c>
      <c r="L88" s="35" t="str">
        <f t="shared" si="37"/>
        <v>JASPER</v>
      </c>
      <c r="M88" s="35" t="str">
        <f t="shared" si="37"/>
        <v/>
      </c>
      <c r="N88" s="35" t="str">
        <f t="shared" si="37"/>
        <v/>
      </c>
      <c r="O88" s="35" t="str">
        <f t="shared" si="37"/>
        <v>RANDOLPH</v>
      </c>
      <c r="P88" s="35" t="str">
        <f t="shared" si="37"/>
        <v>TIPPECANOE</v>
      </c>
      <c r="Q88" s="35" t="str">
        <f t="shared" si="37"/>
        <v>POWESHIEK</v>
      </c>
      <c r="R88" s="35" t="str">
        <f t="shared" si="37"/>
        <v>REPUBLIC</v>
      </c>
      <c r="S88" s="35" t="str">
        <f t="shared" si="37"/>
        <v>MARSHALL</v>
      </c>
      <c r="T88" s="35" t="str">
        <f t="shared" si="37"/>
        <v/>
      </c>
      <c r="U88" s="35" t="str">
        <f t="shared" si="37"/>
        <v/>
      </c>
      <c r="V88" s="35" t="str">
        <f t="shared" si="38"/>
        <v/>
      </c>
      <c r="W88" s="35" t="str">
        <f t="shared" si="38"/>
        <v/>
      </c>
      <c r="X88" s="35" t="str">
        <f t="shared" si="38"/>
        <v>TUSCOLA</v>
      </c>
      <c r="Y88" s="35" t="str">
        <f t="shared" si="38"/>
        <v>WABASHA</v>
      </c>
      <c r="Z88" s="35" t="str">
        <f t="shared" si="38"/>
        <v>WILKINSON</v>
      </c>
      <c r="AA88" s="35" t="str">
        <f t="shared" si="38"/>
        <v>PERRY</v>
      </c>
      <c r="AB88" s="35" t="str">
        <f t="shared" si="38"/>
        <v/>
      </c>
      <c r="AC88" s="35" t="str">
        <f t="shared" si="38"/>
        <v>SCOTTS BLUFF</v>
      </c>
      <c r="AD88" s="35" t="str">
        <f t="shared" si="38"/>
        <v/>
      </c>
      <c r="AE88" s="35" t="str">
        <f t="shared" si="38"/>
        <v/>
      </c>
      <c r="AF88" s="35" t="str">
        <f t="shared" si="39"/>
        <v/>
      </c>
      <c r="AG88" s="35" t="str">
        <f t="shared" si="39"/>
        <v/>
      </c>
      <c r="AH88" s="35" t="str">
        <f t="shared" si="39"/>
        <v/>
      </c>
      <c r="AI88" s="35" t="str">
        <f t="shared" si="39"/>
        <v>ROCKINGHAM</v>
      </c>
      <c r="AJ88" s="35" t="str">
        <f t="shared" si="39"/>
        <v/>
      </c>
      <c r="AK88" s="35" t="str">
        <f t="shared" si="39"/>
        <v>TUSCARAWAS</v>
      </c>
      <c r="AL88" s="35" t="str">
        <f t="shared" si="39"/>
        <v/>
      </c>
      <c r="AM88" s="35" t="str">
        <f t="shared" si="39"/>
        <v/>
      </c>
      <c r="AN88" s="35" t="str">
        <f t="shared" si="39"/>
        <v/>
      </c>
      <c r="AO88" s="35" t="str">
        <f t="shared" si="39"/>
        <v/>
      </c>
      <c r="AP88" s="35" t="str">
        <f t="shared" si="40"/>
        <v/>
      </c>
      <c r="AQ88" s="35" t="str">
        <f t="shared" si="40"/>
        <v/>
      </c>
      <c r="AR88" s="35" t="str">
        <f t="shared" si="40"/>
        <v>SHELBY</v>
      </c>
      <c r="AS88" s="35" t="str">
        <f t="shared" si="40"/>
        <v>FORT BEND</v>
      </c>
      <c r="AT88" s="35" t="str">
        <f t="shared" si="40"/>
        <v/>
      </c>
      <c r="AU88" s="35" t="str">
        <f t="shared" si="40"/>
        <v/>
      </c>
      <c r="AV88" s="35" t="str">
        <f t="shared" si="40"/>
        <v>ROCKINGHAM</v>
      </c>
      <c r="AW88" s="35" t="str">
        <f t="shared" si="40"/>
        <v/>
      </c>
      <c r="AX88" s="35" t="str">
        <f t="shared" si="40"/>
        <v/>
      </c>
      <c r="AY88" s="35" t="str">
        <f t="shared" si="40"/>
        <v/>
      </c>
      <c r="AZ88" s="35" t="str">
        <f t="shared" si="40"/>
        <v/>
      </c>
    </row>
    <row r="89" spans="1:52" x14ac:dyDescent="0.2">
      <c r="A89" s="39">
        <v>80</v>
      </c>
      <c r="B89" s="35" t="str">
        <f t="shared" si="36"/>
        <v/>
      </c>
      <c r="C89" s="35" t="str">
        <f t="shared" si="36"/>
        <v/>
      </c>
      <c r="D89" s="35" t="str">
        <f t="shared" si="36"/>
        <v/>
      </c>
      <c r="E89" s="35" t="str">
        <f t="shared" si="36"/>
        <v/>
      </c>
      <c r="F89" s="35" t="str">
        <f t="shared" si="36"/>
        <v/>
      </c>
      <c r="G89" s="35" t="str">
        <f t="shared" si="36"/>
        <v/>
      </c>
      <c r="H89" s="35" t="str">
        <f t="shared" si="36"/>
        <v/>
      </c>
      <c r="I89" s="35" t="str">
        <f t="shared" si="36"/>
        <v/>
      </c>
      <c r="J89" s="35" t="str">
        <f t="shared" si="36"/>
        <v/>
      </c>
      <c r="K89" s="35" t="str">
        <f t="shared" si="36"/>
        <v/>
      </c>
      <c r="L89" s="35" t="str">
        <f t="shared" si="37"/>
        <v>JEFF DAVIS</v>
      </c>
      <c r="M89" s="35" t="str">
        <f t="shared" si="37"/>
        <v/>
      </c>
      <c r="N89" s="35" t="str">
        <f t="shared" si="37"/>
        <v/>
      </c>
      <c r="O89" s="35" t="str">
        <f t="shared" si="37"/>
        <v>RICHLAND</v>
      </c>
      <c r="P89" s="35" t="str">
        <f t="shared" si="37"/>
        <v>TIPTON</v>
      </c>
      <c r="Q89" s="35" t="str">
        <f t="shared" si="37"/>
        <v>RINGGOLD</v>
      </c>
      <c r="R89" s="35" t="str">
        <f t="shared" si="37"/>
        <v>RICE</v>
      </c>
      <c r="S89" s="35" t="str">
        <f t="shared" si="37"/>
        <v>MARTIN</v>
      </c>
      <c r="T89" s="35" t="str">
        <f t="shared" si="37"/>
        <v/>
      </c>
      <c r="U89" s="35" t="str">
        <f t="shared" si="37"/>
        <v/>
      </c>
      <c r="V89" s="35" t="str">
        <f t="shared" si="38"/>
        <v/>
      </c>
      <c r="W89" s="35" t="str">
        <f t="shared" si="38"/>
        <v/>
      </c>
      <c r="X89" s="35" t="str">
        <f t="shared" si="38"/>
        <v>VAN BUREN</v>
      </c>
      <c r="Y89" s="35" t="str">
        <f t="shared" si="38"/>
        <v>WADENA</v>
      </c>
      <c r="Z89" s="35" t="str">
        <f t="shared" si="38"/>
        <v>WINSTON</v>
      </c>
      <c r="AA89" s="35" t="str">
        <f t="shared" si="38"/>
        <v>PETTIS</v>
      </c>
      <c r="AB89" s="35" t="str">
        <f t="shared" si="38"/>
        <v/>
      </c>
      <c r="AC89" s="35" t="str">
        <f t="shared" si="38"/>
        <v>SEWARD</v>
      </c>
      <c r="AD89" s="35" t="str">
        <f t="shared" si="38"/>
        <v/>
      </c>
      <c r="AE89" s="35" t="str">
        <f t="shared" si="38"/>
        <v/>
      </c>
      <c r="AF89" s="35" t="str">
        <f t="shared" si="39"/>
        <v/>
      </c>
      <c r="AG89" s="35" t="str">
        <f t="shared" si="39"/>
        <v/>
      </c>
      <c r="AH89" s="35" t="str">
        <f t="shared" si="39"/>
        <v/>
      </c>
      <c r="AI89" s="35" t="str">
        <f t="shared" si="39"/>
        <v>ROWAN</v>
      </c>
      <c r="AJ89" s="35" t="str">
        <f t="shared" si="39"/>
        <v/>
      </c>
      <c r="AK89" s="35" t="str">
        <f t="shared" si="39"/>
        <v>UNION</v>
      </c>
      <c r="AL89" s="35" t="str">
        <f t="shared" si="39"/>
        <v/>
      </c>
      <c r="AM89" s="35" t="str">
        <f t="shared" si="39"/>
        <v/>
      </c>
      <c r="AN89" s="35" t="str">
        <f t="shared" si="39"/>
        <v/>
      </c>
      <c r="AO89" s="35" t="str">
        <f t="shared" si="39"/>
        <v/>
      </c>
      <c r="AP89" s="35" t="str">
        <f t="shared" si="40"/>
        <v/>
      </c>
      <c r="AQ89" s="35" t="str">
        <f t="shared" si="40"/>
        <v/>
      </c>
      <c r="AR89" s="35" t="str">
        <f t="shared" si="40"/>
        <v>SMITH</v>
      </c>
      <c r="AS89" s="35" t="str">
        <f t="shared" si="40"/>
        <v>FRANKLIN</v>
      </c>
      <c r="AT89" s="35" t="str">
        <f t="shared" si="40"/>
        <v/>
      </c>
      <c r="AU89" s="35" t="str">
        <f t="shared" si="40"/>
        <v/>
      </c>
      <c r="AV89" s="35" t="str">
        <f t="shared" si="40"/>
        <v>RUSSELL</v>
      </c>
      <c r="AW89" s="35" t="str">
        <f t="shared" si="40"/>
        <v/>
      </c>
      <c r="AX89" s="35" t="str">
        <f t="shared" si="40"/>
        <v/>
      </c>
      <c r="AY89" s="35" t="str">
        <f t="shared" si="40"/>
        <v/>
      </c>
      <c r="AZ89" s="35" t="str">
        <f t="shared" si="40"/>
        <v/>
      </c>
    </row>
    <row r="90" spans="1:52" x14ac:dyDescent="0.2">
      <c r="A90" s="39">
        <v>81</v>
      </c>
      <c r="B90" s="35" t="str">
        <f t="shared" ref="B90:K99" si="41">IFERROR(VLOOKUP($B$3&amp;"_"&amp;B$8&amp;$A90,LookUpTable_CountyName_AllYears,3,FALSE),"")</f>
        <v/>
      </c>
      <c r="C90" s="35" t="str">
        <f t="shared" si="41"/>
        <v/>
      </c>
      <c r="D90" s="35" t="str">
        <f t="shared" si="41"/>
        <v/>
      </c>
      <c r="E90" s="35" t="str">
        <f t="shared" si="41"/>
        <v/>
      </c>
      <c r="F90" s="35" t="str">
        <f t="shared" si="41"/>
        <v/>
      </c>
      <c r="G90" s="35" t="str">
        <f t="shared" si="41"/>
        <v/>
      </c>
      <c r="H90" s="35" t="str">
        <f t="shared" si="41"/>
        <v/>
      </c>
      <c r="I90" s="35" t="str">
        <f t="shared" si="41"/>
        <v/>
      </c>
      <c r="J90" s="35" t="str">
        <f t="shared" si="41"/>
        <v/>
      </c>
      <c r="K90" s="35" t="str">
        <f t="shared" si="41"/>
        <v/>
      </c>
      <c r="L90" s="35" t="str">
        <f t="shared" ref="L90:U99" si="42">IFERROR(VLOOKUP($B$3&amp;"_"&amp;L$8&amp;$A90,LookUpTable_CountyName_AllYears,3,FALSE),"")</f>
        <v>JEFFERSON</v>
      </c>
      <c r="M90" s="35" t="str">
        <f t="shared" si="42"/>
        <v/>
      </c>
      <c r="N90" s="35" t="str">
        <f t="shared" si="42"/>
        <v/>
      </c>
      <c r="O90" s="35" t="str">
        <f t="shared" si="42"/>
        <v>ROCK ISLAND</v>
      </c>
      <c r="P90" s="35" t="str">
        <f t="shared" si="42"/>
        <v>UNION</v>
      </c>
      <c r="Q90" s="35" t="str">
        <f t="shared" si="42"/>
        <v>SAC</v>
      </c>
      <c r="R90" s="35" t="str">
        <f t="shared" si="42"/>
        <v>RILEY</v>
      </c>
      <c r="S90" s="35" t="str">
        <f t="shared" si="42"/>
        <v>MASON</v>
      </c>
      <c r="T90" s="35" t="str">
        <f t="shared" si="42"/>
        <v/>
      </c>
      <c r="U90" s="35" t="str">
        <f t="shared" si="42"/>
        <v/>
      </c>
      <c r="V90" s="35" t="str">
        <f t="shared" ref="V90:AE99" si="43">IFERROR(VLOOKUP($B$3&amp;"_"&amp;V$8&amp;$A90,LookUpTable_CountyName_AllYears,3,FALSE),"")</f>
        <v/>
      </c>
      <c r="W90" s="35" t="str">
        <f t="shared" si="43"/>
        <v/>
      </c>
      <c r="X90" s="35" t="str">
        <f t="shared" si="43"/>
        <v>WASHTENAW</v>
      </c>
      <c r="Y90" s="35" t="str">
        <f t="shared" si="43"/>
        <v>WASECA</v>
      </c>
      <c r="Z90" s="35" t="str">
        <f t="shared" si="43"/>
        <v>YALOBUSHA</v>
      </c>
      <c r="AA90" s="35" t="str">
        <f t="shared" si="43"/>
        <v>PHELPS</v>
      </c>
      <c r="AB90" s="35" t="str">
        <f t="shared" si="43"/>
        <v/>
      </c>
      <c r="AC90" s="35" t="str">
        <f t="shared" si="43"/>
        <v>SHERIDAN</v>
      </c>
      <c r="AD90" s="35" t="str">
        <f t="shared" si="43"/>
        <v/>
      </c>
      <c r="AE90" s="35" t="str">
        <f t="shared" si="43"/>
        <v/>
      </c>
      <c r="AF90" s="35" t="str">
        <f t="shared" ref="AF90:AO99" si="44">IFERROR(VLOOKUP($B$3&amp;"_"&amp;AF$8&amp;$A90,LookUpTable_CountyName_AllYears,3,FALSE),"")</f>
        <v/>
      </c>
      <c r="AG90" s="35" t="str">
        <f t="shared" si="44"/>
        <v/>
      </c>
      <c r="AH90" s="35" t="str">
        <f t="shared" si="44"/>
        <v/>
      </c>
      <c r="AI90" s="35" t="str">
        <f t="shared" si="44"/>
        <v>RUTHERFORD</v>
      </c>
      <c r="AJ90" s="35" t="str">
        <f t="shared" si="44"/>
        <v/>
      </c>
      <c r="AK90" s="35" t="str">
        <f t="shared" si="44"/>
        <v>VAN WERT</v>
      </c>
      <c r="AL90" s="35" t="str">
        <f t="shared" si="44"/>
        <v/>
      </c>
      <c r="AM90" s="35" t="str">
        <f t="shared" si="44"/>
        <v/>
      </c>
      <c r="AN90" s="35" t="str">
        <f t="shared" si="44"/>
        <v/>
      </c>
      <c r="AO90" s="35" t="str">
        <f t="shared" si="44"/>
        <v/>
      </c>
      <c r="AP90" s="35" t="str">
        <f t="shared" ref="AP90:AZ99" si="45">IFERROR(VLOOKUP($B$3&amp;"_"&amp;AP$8&amp;$A90,LookUpTable_CountyName_AllYears,3,FALSE),"")</f>
        <v/>
      </c>
      <c r="AQ90" s="35" t="str">
        <f t="shared" si="45"/>
        <v/>
      </c>
      <c r="AR90" s="35" t="str">
        <f t="shared" si="45"/>
        <v>STEWART</v>
      </c>
      <c r="AS90" s="35" t="str">
        <f t="shared" si="45"/>
        <v>FREESTONE</v>
      </c>
      <c r="AT90" s="35" t="str">
        <f t="shared" si="45"/>
        <v/>
      </c>
      <c r="AU90" s="35" t="str">
        <f t="shared" si="45"/>
        <v/>
      </c>
      <c r="AV90" s="35" t="str">
        <f t="shared" si="45"/>
        <v>SCOTT</v>
      </c>
      <c r="AW90" s="35" t="str">
        <f t="shared" si="45"/>
        <v/>
      </c>
      <c r="AX90" s="35" t="str">
        <f t="shared" si="45"/>
        <v/>
      </c>
      <c r="AY90" s="35" t="str">
        <f t="shared" si="45"/>
        <v/>
      </c>
      <c r="AZ90" s="35" t="str">
        <f t="shared" si="45"/>
        <v/>
      </c>
    </row>
    <row r="91" spans="1:52" x14ac:dyDescent="0.2">
      <c r="A91" s="39">
        <v>82</v>
      </c>
      <c r="B91" s="35" t="str">
        <f t="shared" si="41"/>
        <v/>
      </c>
      <c r="C91" s="35" t="str">
        <f t="shared" si="41"/>
        <v/>
      </c>
      <c r="D91" s="35" t="str">
        <f t="shared" si="41"/>
        <v/>
      </c>
      <c r="E91" s="35" t="str">
        <f t="shared" si="41"/>
        <v/>
      </c>
      <c r="F91" s="35" t="str">
        <f t="shared" si="41"/>
        <v/>
      </c>
      <c r="G91" s="35" t="str">
        <f t="shared" si="41"/>
        <v/>
      </c>
      <c r="H91" s="35" t="str">
        <f t="shared" si="41"/>
        <v/>
      </c>
      <c r="I91" s="35" t="str">
        <f t="shared" si="41"/>
        <v/>
      </c>
      <c r="J91" s="35" t="str">
        <f t="shared" si="41"/>
        <v/>
      </c>
      <c r="K91" s="35" t="str">
        <f t="shared" si="41"/>
        <v/>
      </c>
      <c r="L91" s="35" t="str">
        <f t="shared" si="42"/>
        <v>JENKINS</v>
      </c>
      <c r="M91" s="35" t="str">
        <f t="shared" si="42"/>
        <v/>
      </c>
      <c r="N91" s="35" t="str">
        <f t="shared" si="42"/>
        <v/>
      </c>
      <c r="O91" s="35" t="str">
        <f t="shared" si="42"/>
        <v>ST. CLAIR</v>
      </c>
      <c r="P91" s="35" t="str">
        <f t="shared" si="42"/>
        <v>VANDERBURGH</v>
      </c>
      <c r="Q91" s="35" t="str">
        <f t="shared" si="42"/>
        <v>SCOTT</v>
      </c>
      <c r="R91" s="35" t="str">
        <f t="shared" si="42"/>
        <v>ROOKS</v>
      </c>
      <c r="S91" s="35" t="str">
        <f t="shared" si="42"/>
        <v>MEADE</v>
      </c>
      <c r="T91" s="35" t="str">
        <f t="shared" si="42"/>
        <v/>
      </c>
      <c r="U91" s="35" t="str">
        <f t="shared" si="42"/>
        <v/>
      </c>
      <c r="V91" s="35" t="str">
        <f t="shared" si="43"/>
        <v/>
      </c>
      <c r="W91" s="35" t="str">
        <f t="shared" si="43"/>
        <v/>
      </c>
      <c r="X91" s="35" t="str">
        <f t="shared" si="43"/>
        <v>WAYNE</v>
      </c>
      <c r="Y91" s="35" t="str">
        <f t="shared" si="43"/>
        <v>WASHINGTON</v>
      </c>
      <c r="Z91" s="35" t="str">
        <f t="shared" si="43"/>
        <v>YAZOO</v>
      </c>
      <c r="AA91" s="35" t="str">
        <f t="shared" si="43"/>
        <v>PIKE</v>
      </c>
      <c r="AB91" s="35" t="str">
        <f t="shared" si="43"/>
        <v/>
      </c>
      <c r="AC91" s="35" t="str">
        <f t="shared" si="43"/>
        <v>SHERMAN</v>
      </c>
      <c r="AD91" s="35" t="str">
        <f t="shared" si="43"/>
        <v/>
      </c>
      <c r="AE91" s="35" t="str">
        <f t="shared" si="43"/>
        <v/>
      </c>
      <c r="AF91" s="35" t="str">
        <f t="shared" si="44"/>
        <v/>
      </c>
      <c r="AG91" s="35" t="str">
        <f t="shared" si="44"/>
        <v/>
      </c>
      <c r="AH91" s="35" t="str">
        <f t="shared" si="44"/>
        <v/>
      </c>
      <c r="AI91" s="35" t="str">
        <f t="shared" si="44"/>
        <v>SAMPSON</v>
      </c>
      <c r="AJ91" s="35" t="str">
        <f t="shared" si="44"/>
        <v/>
      </c>
      <c r="AK91" s="35" t="str">
        <f t="shared" si="44"/>
        <v>VINTON</v>
      </c>
      <c r="AL91" s="35" t="str">
        <f t="shared" si="44"/>
        <v/>
      </c>
      <c r="AM91" s="35" t="str">
        <f t="shared" si="44"/>
        <v/>
      </c>
      <c r="AN91" s="35" t="str">
        <f t="shared" si="44"/>
        <v/>
      </c>
      <c r="AO91" s="35" t="str">
        <f t="shared" si="44"/>
        <v/>
      </c>
      <c r="AP91" s="35" t="str">
        <f t="shared" si="45"/>
        <v/>
      </c>
      <c r="AQ91" s="35" t="str">
        <f t="shared" si="45"/>
        <v/>
      </c>
      <c r="AR91" s="35" t="str">
        <f t="shared" si="45"/>
        <v>SULLIVAN</v>
      </c>
      <c r="AS91" s="35" t="str">
        <f t="shared" si="45"/>
        <v>FRIO</v>
      </c>
      <c r="AT91" s="35" t="str">
        <f t="shared" si="45"/>
        <v/>
      </c>
      <c r="AU91" s="35" t="str">
        <f t="shared" si="45"/>
        <v/>
      </c>
      <c r="AV91" s="35" t="str">
        <f t="shared" si="45"/>
        <v>SHENANDOAH</v>
      </c>
      <c r="AW91" s="35" t="str">
        <f t="shared" si="45"/>
        <v/>
      </c>
      <c r="AX91" s="35" t="str">
        <f t="shared" si="45"/>
        <v/>
      </c>
      <c r="AY91" s="35" t="str">
        <f t="shared" si="45"/>
        <v/>
      </c>
      <c r="AZ91" s="35" t="str">
        <f t="shared" si="45"/>
        <v/>
      </c>
    </row>
    <row r="92" spans="1:52" x14ac:dyDescent="0.2">
      <c r="A92" s="39">
        <v>83</v>
      </c>
      <c r="B92" s="35" t="str">
        <f t="shared" si="41"/>
        <v/>
      </c>
      <c r="C92" s="35" t="str">
        <f t="shared" si="41"/>
        <v/>
      </c>
      <c r="D92" s="35" t="str">
        <f t="shared" si="41"/>
        <v/>
      </c>
      <c r="E92" s="35" t="str">
        <f t="shared" si="41"/>
        <v/>
      </c>
      <c r="F92" s="35" t="str">
        <f t="shared" si="41"/>
        <v/>
      </c>
      <c r="G92" s="35" t="str">
        <f t="shared" si="41"/>
        <v/>
      </c>
      <c r="H92" s="35" t="str">
        <f t="shared" si="41"/>
        <v/>
      </c>
      <c r="I92" s="35" t="str">
        <f t="shared" si="41"/>
        <v/>
      </c>
      <c r="J92" s="35" t="str">
        <f t="shared" si="41"/>
        <v/>
      </c>
      <c r="K92" s="35" t="str">
        <f t="shared" si="41"/>
        <v/>
      </c>
      <c r="L92" s="35" t="str">
        <f t="shared" si="42"/>
        <v>JOHNSON</v>
      </c>
      <c r="M92" s="35" t="str">
        <f t="shared" si="42"/>
        <v/>
      </c>
      <c r="N92" s="35" t="str">
        <f t="shared" si="42"/>
        <v/>
      </c>
      <c r="O92" s="35" t="str">
        <f t="shared" si="42"/>
        <v>SALINE</v>
      </c>
      <c r="P92" s="35" t="str">
        <f t="shared" si="42"/>
        <v>VERMILLION</v>
      </c>
      <c r="Q92" s="35" t="str">
        <f t="shared" si="42"/>
        <v>SHELBY</v>
      </c>
      <c r="R92" s="35" t="str">
        <f t="shared" si="42"/>
        <v>RUSH</v>
      </c>
      <c r="S92" s="35" t="str">
        <f t="shared" si="42"/>
        <v>MENIFEE</v>
      </c>
      <c r="T92" s="35" t="str">
        <f t="shared" si="42"/>
        <v/>
      </c>
      <c r="U92" s="35" t="str">
        <f t="shared" si="42"/>
        <v/>
      </c>
      <c r="V92" s="35" t="str">
        <f t="shared" si="43"/>
        <v/>
      </c>
      <c r="W92" s="35" t="str">
        <f t="shared" si="43"/>
        <v/>
      </c>
      <c r="X92" s="35" t="str">
        <f t="shared" si="43"/>
        <v>WEXFORD</v>
      </c>
      <c r="Y92" s="35" t="str">
        <f t="shared" si="43"/>
        <v>WATONWAN</v>
      </c>
      <c r="Z92" s="35" t="str">
        <f t="shared" si="43"/>
        <v/>
      </c>
      <c r="AA92" s="35" t="str">
        <f t="shared" si="43"/>
        <v>PLATTE</v>
      </c>
      <c r="AB92" s="35" t="str">
        <f t="shared" si="43"/>
        <v/>
      </c>
      <c r="AC92" s="35" t="str">
        <f t="shared" si="43"/>
        <v>SIOUX</v>
      </c>
      <c r="AD92" s="35" t="str">
        <f t="shared" si="43"/>
        <v/>
      </c>
      <c r="AE92" s="35" t="str">
        <f t="shared" si="43"/>
        <v/>
      </c>
      <c r="AF92" s="35" t="str">
        <f t="shared" si="44"/>
        <v/>
      </c>
      <c r="AG92" s="35" t="str">
        <f t="shared" si="44"/>
        <v/>
      </c>
      <c r="AH92" s="35" t="str">
        <f t="shared" si="44"/>
        <v/>
      </c>
      <c r="AI92" s="35" t="str">
        <f t="shared" si="44"/>
        <v>SCOTLAND</v>
      </c>
      <c r="AJ92" s="35" t="str">
        <f t="shared" si="44"/>
        <v/>
      </c>
      <c r="AK92" s="35" t="str">
        <f t="shared" si="44"/>
        <v>WARREN</v>
      </c>
      <c r="AL92" s="35" t="str">
        <f t="shared" si="44"/>
        <v/>
      </c>
      <c r="AM92" s="35" t="str">
        <f t="shared" si="44"/>
        <v/>
      </c>
      <c r="AN92" s="35" t="str">
        <f t="shared" si="44"/>
        <v/>
      </c>
      <c r="AO92" s="35" t="str">
        <f t="shared" si="44"/>
        <v/>
      </c>
      <c r="AP92" s="35" t="str">
        <f t="shared" si="45"/>
        <v/>
      </c>
      <c r="AQ92" s="35" t="str">
        <f t="shared" si="45"/>
        <v/>
      </c>
      <c r="AR92" s="35" t="str">
        <f t="shared" si="45"/>
        <v>SUMNER</v>
      </c>
      <c r="AS92" s="35" t="str">
        <f t="shared" si="45"/>
        <v>GAINES</v>
      </c>
      <c r="AT92" s="35" t="str">
        <f t="shared" si="45"/>
        <v/>
      </c>
      <c r="AU92" s="35" t="str">
        <f t="shared" si="45"/>
        <v/>
      </c>
      <c r="AV92" s="35" t="str">
        <f t="shared" si="45"/>
        <v>SMYTH</v>
      </c>
      <c r="AW92" s="35" t="str">
        <f t="shared" si="45"/>
        <v/>
      </c>
      <c r="AX92" s="35" t="str">
        <f t="shared" si="45"/>
        <v/>
      </c>
      <c r="AY92" s="35" t="str">
        <f t="shared" si="45"/>
        <v/>
      </c>
      <c r="AZ92" s="35" t="str">
        <f t="shared" si="45"/>
        <v/>
      </c>
    </row>
    <row r="93" spans="1:52" x14ac:dyDescent="0.2">
      <c r="A93" s="39">
        <v>84</v>
      </c>
      <c r="B93" s="35" t="str">
        <f t="shared" si="41"/>
        <v/>
      </c>
      <c r="C93" s="35" t="str">
        <f t="shared" si="41"/>
        <v/>
      </c>
      <c r="D93" s="35" t="str">
        <f t="shared" si="41"/>
        <v/>
      </c>
      <c r="E93" s="35" t="str">
        <f t="shared" si="41"/>
        <v/>
      </c>
      <c r="F93" s="35" t="str">
        <f t="shared" si="41"/>
        <v/>
      </c>
      <c r="G93" s="35" t="str">
        <f t="shared" si="41"/>
        <v/>
      </c>
      <c r="H93" s="35" t="str">
        <f t="shared" si="41"/>
        <v/>
      </c>
      <c r="I93" s="35" t="str">
        <f t="shared" si="41"/>
        <v/>
      </c>
      <c r="J93" s="35" t="str">
        <f t="shared" si="41"/>
        <v/>
      </c>
      <c r="K93" s="35" t="str">
        <f t="shared" si="41"/>
        <v/>
      </c>
      <c r="L93" s="35" t="str">
        <f t="shared" si="42"/>
        <v>JONES</v>
      </c>
      <c r="M93" s="35" t="str">
        <f t="shared" si="42"/>
        <v/>
      </c>
      <c r="N93" s="35" t="str">
        <f t="shared" si="42"/>
        <v/>
      </c>
      <c r="O93" s="35" t="str">
        <f t="shared" si="42"/>
        <v>SANGAMON</v>
      </c>
      <c r="P93" s="35" t="str">
        <f t="shared" si="42"/>
        <v>VIGO</v>
      </c>
      <c r="Q93" s="35" t="str">
        <f t="shared" si="42"/>
        <v>SIOUX</v>
      </c>
      <c r="R93" s="35" t="str">
        <f t="shared" si="42"/>
        <v>RUSSELL</v>
      </c>
      <c r="S93" s="35" t="str">
        <f t="shared" si="42"/>
        <v>MERCER</v>
      </c>
      <c r="T93" s="35" t="str">
        <f t="shared" si="42"/>
        <v/>
      </c>
      <c r="U93" s="35" t="str">
        <f t="shared" si="42"/>
        <v/>
      </c>
      <c r="V93" s="35" t="str">
        <f t="shared" si="43"/>
        <v/>
      </c>
      <c r="W93" s="35" t="str">
        <f t="shared" si="43"/>
        <v/>
      </c>
      <c r="X93" s="35" t="str">
        <f t="shared" si="43"/>
        <v/>
      </c>
      <c r="Y93" s="35" t="str">
        <f t="shared" si="43"/>
        <v>WILKIN</v>
      </c>
      <c r="Z93" s="35" t="str">
        <f t="shared" si="43"/>
        <v/>
      </c>
      <c r="AA93" s="35" t="str">
        <f t="shared" si="43"/>
        <v>POLK</v>
      </c>
      <c r="AB93" s="35" t="str">
        <f t="shared" si="43"/>
        <v/>
      </c>
      <c r="AC93" s="35" t="str">
        <f t="shared" si="43"/>
        <v>STANTON</v>
      </c>
      <c r="AD93" s="35" t="str">
        <f t="shared" si="43"/>
        <v/>
      </c>
      <c r="AE93" s="35" t="str">
        <f t="shared" si="43"/>
        <v/>
      </c>
      <c r="AF93" s="35" t="str">
        <f t="shared" si="44"/>
        <v/>
      </c>
      <c r="AG93" s="35" t="str">
        <f t="shared" si="44"/>
        <v/>
      </c>
      <c r="AH93" s="35" t="str">
        <f t="shared" si="44"/>
        <v/>
      </c>
      <c r="AI93" s="35" t="str">
        <f t="shared" si="44"/>
        <v>STANLY</v>
      </c>
      <c r="AJ93" s="35" t="str">
        <f t="shared" si="44"/>
        <v/>
      </c>
      <c r="AK93" s="35" t="str">
        <f t="shared" si="44"/>
        <v>WASHINGTON</v>
      </c>
      <c r="AL93" s="35" t="str">
        <f t="shared" si="44"/>
        <v/>
      </c>
      <c r="AM93" s="35" t="str">
        <f t="shared" si="44"/>
        <v/>
      </c>
      <c r="AN93" s="35" t="str">
        <f t="shared" si="44"/>
        <v/>
      </c>
      <c r="AO93" s="35" t="str">
        <f t="shared" si="44"/>
        <v/>
      </c>
      <c r="AP93" s="35" t="str">
        <f t="shared" si="45"/>
        <v/>
      </c>
      <c r="AQ93" s="35" t="str">
        <f t="shared" si="45"/>
        <v/>
      </c>
      <c r="AR93" s="35" t="str">
        <f t="shared" si="45"/>
        <v>TIPTON</v>
      </c>
      <c r="AS93" s="35" t="str">
        <f t="shared" si="45"/>
        <v>GALVESTON</v>
      </c>
      <c r="AT93" s="35" t="str">
        <f t="shared" si="45"/>
        <v/>
      </c>
      <c r="AU93" s="35" t="str">
        <f t="shared" si="45"/>
        <v/>
      </c>
      <c r="AV93" s="35" t="str">
        <f t="shared" si="45"/>
        <v>SOUTHAMPTON</v>
      </c>
      <c r="AW93" s="35" t="str">
        <f t="shared" si="45"/>
        <v/>
      </c>
      <c r="AX93" s="35" t="str">
        <f t="shared" si="45"/>
        <v/>
      </c>
      <c r="AY93" s="35" t="str">
        <f t="shared" si="45"/>
        <v/>
      </c>
      <c r="AZ93" s="35" t="str">
        <f t="shared" si="45"/>
        <v/>
      </c>
    </row>
    <row r="94" spans="1:52" x14ac:dyDescent="0.2">
      <c r="A94" s="39">
        <v>85</v>
      </c>
      <c r="B94" s="35" t="str">
        <f t="shared" si="41"/>
        <v/>
      </c>
      <c r="C94" s="35" t="str">
        <f t="shared" si="41"/>
        <v/>
      </c>
      <c r="D94" s="35" t="str">
        <f t="shared" si="41"/>
        <v/>
      </c>
      <c r="E94" s="35" t="str">
        <f t="shared" si="41"/>
        <v/>
      </c>
      <c r="F94" s="35" t="str">
        <f t="shared" si="41"/>
        <v/>
      </c>
      <c r="G94" s="35" t="str">
        <f t="shared" si="41"/>
        <v/>
      </c>
      <c r="H94" s="35" t="str">
        <f t="shared" si="41"/>
        <v/>
      </c>
      <c r="I94" s="35" t="str">
        <f t="shared" si="41"/>
        <v/>
      </c>
      <c r="J94" s="35" t="str">
        <f t="shared" si="41"/>
        <v/>
      </c>
      <c r="K94" s="35" t="str">
        <f t="shared" si="41"/>
        <v/>
      </c>
      <c r="L94" s="35" t="str">
        <f t="shared" si="42"/>
        <v>LAMAR</v>
      </c>
      <c r="M94" s="35" t="str">
        <f t="shared" si="42"/>
        <v/>
      </c>
      <c r="N94" s="35" t="str">
        <f t="shared" si="42"/>
        <v/>
      </c>
      <c r="O94" s="35" t="str">
        <f t="shared" si="42"/>
        <v>SCHUYLER</v>
      </c>
      <c r="P94" s="35" t="str">
        <f t="shared" si="42"/>
        <v>WABASH</v>
      </c>
      <c r="Q94" s="35" t="str">
        <f t="shared" si="42"/>
        <v>STORY</v>
      </c>
      <c r="R94" s="35" t="str">
        <f t="shared" si="42"/>
        <v>SALINE</v>
      </c>
      <c r="S94" s="35" t="str">
        <f t="shared" si="42"/>
        <v>METCALFE</v>
      </c>
      <c r="T94" s="35" t="str">
        <f t="shared" si="42"/>
        <v/>
      </c>
      <c r="U94" s="35" t="str">
        <f t="shared" si="42"/>
        <v/>
      </c>
      <c r="V94" s="35" t="str">
        <f t="shared" si="43"/>
        <v/>
      </c>
      <c r="W94" s="35" t="str">
        <f t="shared" si="43"/>
        <v/>
      </c>
      <c r="X94" s="35" t="str">
        <f t="shared" si="43"/>
        <v/>
      </c>
      <c r="Y94" s="35" t="str">
        <f t="shared" si="43"/>
        <v>WINONA</v>
      </c>
      <c r="Z94" s="35" t="str">
        <f t="shared" si="43"/>
        <v/>
      </c>
      <c r="AA94" s="35" t="str">
        <f t="shared" si="43"/>
        <v>PULASKI</v>
      </c>
      <c r="AB94" s="35" t="str">
        <f t="shared" si="43"/>
        <v/>
      </c>
      <c r="AC94" s="35" t="str">
        <f t="shared" si="43"/>
        <v>THAYER</v>
      </c>
      <c r="AD94" s="35" t="str">
        <f t="shared" si="43"/>
        <v/>
      </c>
      <c r="AE94" s="35" t="str">
        <f t="shared" si="43"/>
        <v/>
      </c>
      <c r="AF94" s="35" t="str">
        <f t="shared" si="44"/>
        <v/>
      </c>
      <c r="AG94" s="35" t="str">
        <f t="shared" si="44"/>
        <v/>
      </c>
      <c r="AH94" s="35" t="str">
        <f t="shared" si="44"/>
        <v/>
      </c>
      <c r="AI94" s="35" t="str">
        <f t="shared" si="44"/>
        <v>STOKES</v>
      </c>
      <c r="AJ94" s="35" t="str">
        <f t="shared" si="44"/>
        <v/>
      </c>
      <c r="AK94" s="35" t="str">
        <f t="shared" si="44"/>
        <v>WAYNE</v>
      </c>
      <c r="AL94" s="35" t="str">
        <f t="shared" si="44"/>
        <v/>
      </c>
      <c r="AM94" s="35" t="str">
        <f t="shared" si="44"/>
        <v/>
      </c>
      <c r="AN94" s="35" t="str">
        <f t="shared" si="44"/>
        <v/>
      </c>
      <c r="AO94" s="35" t="str">
        <f t="shared" si="44"/>
        <v/>
      </c>
      <c r="AP94" s="35" t="str">
        <f t="shared" si="45"/>
        <v/>
      </c>
      <c r="AQ94" s="35" t="str">
        <f t="shared" si="45"/>
        <v/>
      </c>
      <c r="AR94" s="35" t="str">
        <f t="shared" si="45"/>
        <v>TROUSDALE</v>
      </c>
      <c r="AS94" s="35" t="str">
        <f t="shared" si="45"/>
        <v>GARZA</v>
      </c>
      <c r="AT94" s="35" t="str">
        <f t="shared" si="45"/>
        <v/>
      </c>
      <c r="AU94" s="35" t="str">
        <f t="shared" si="45"/>
        <v/>
      </c>
      <c r="AV94" s="35" t="str">
        <f t="shared" si="45"/>
        <v>SPOTSYLVANIA</v>
      </c>
      <c r="AW94" s="35" t="str">
        <f t="shared" si="45"/>
        <v/>
      </c>
      <c r="AX94" s="35" t="str">
        <f t="shared" si="45"/>
        <v/>
      </c>
      <c r="AY94" s="35" t="str">
        <f t="shared" si="45"/>
        <v/>
      </c>
      <c r="AZ94" s="35" t="str">
        <f t="shared" si="45"/>
        <v/>
      </c>
    </row>
    <row r="95" spans="1:52" x14ac:dyDescent="0.2">
      <c r="A95" s="39">
        <v>86</v>
      </c>
      <c r="B95" s="35" t="str">
        <f t="shared" si="41"/>
        <v/>
      </c>
      <c r="C95" s="35" t="str">
        <f t="shared" si="41"/>
        <v/>
      </c>
      <c r="D95" s="35" t="str">
        <f t="shared" si="41"/>
        <v/>
      </c>
      <c r="E95" s="35" t="str">
        <f t="shared" si="41"/>
        <v/>
      </c>
      <c r="F95" s="35" t="str">
        <f t="shared" si="41"/>
        <v/>
      </c>
      <c r="G95" s="35" t="str">
        <f t="shared" si="41"/>
        <v/>
      </c>
      <c r="H95" s="35" t="str">
        <f t="shared" si="41"/>
        <v/>
      </c>
      <c r="I95" s="35" t="str">
        <f t="shared" si="41"/>
        <v/>
      </c>
      <c r="J95" s="35" t="str">
        <f t="shared" si="41"/>
        <v/>
      </c>
      <c r="K95" s="35" t="str">
        <f t="shared" si="41"/>
        <v/>
      </c>
      <c r="L95" s="35" t="str">
        <f t="shared" si="42"/>
        <v>LANIER</v>
      </c>
      <c r="M95" s="35" t="str">
        <f t="shared" si="42"/>
        <v/>
      </c>
      <c r="N95" s="35" t="str">
        <f t="shared" si="42"/>
        <v/>
      </c>
      <c r="O95" s="35" t="str">
        <f t="shared" si="42"/>
        <v>SCOTT</v>
      </c>
      <c r="P95" s="35" t="str">
        <f t="shared" si="42"/>
        <v>WARREN</v>
      </c>
      <c r="Q95" s="35" t="str">
        <f t="shared" si="42"/>
        <v>TAMA</v>
      </c>
      <c r="R95" s="35" t="str">
        <f t="shared" si="42"/>
        <v>SCOTT</v>
      </c>
      <c r="S95" s="35" t="str">
        <f t="shared" si="42"/>
        <v>MONROE</v>
      </c>
      <c r="T95" s="35" t="str">
        <f t="shared" si="42"/>
        <v/>
      </c>
      <c r="U95" s="35" t="str">
        <f t="shared" si="42"/>
        <v/>
      </c>
      <c r="V95" s="35" t="str">
        <f t="shared" si="43"/>
        <v/>
      </c>
      <c r="W95" s="35" t="str">
        <f t="shared" si="43"/>
        <v/>
      </c>
      <c r="X95" s="35" t="str">
        <f t="shared" si="43"/>
        <v/>
      </c>
      <c r="Y95" s="35" t="str">
        <f t="shared" si="43"/>
        <v>WRIGHT</v>
      </c>
      <c r="Z95" s="35" t="str">
        <f t="shared" si="43"/>
        <v/>
      </c>
      <c r="AA95" s="35" t="str">
        <f t="shared" si="43"/>
        <v>PUTNAM</v>
      </c>
      <c r="AB95" s="35" t="str">
        <f t="shared" si="43"/>
        <v/>
      </c>
      <c r="AC95" s="35" t="str">
        <f t="shared" si="43"/>
        <v>THOMAS</v>
      </c>
      <c r="AD95" s="35" t="str">
        <f t="shared" si="43"/>
        <v/>
      </c>
      <c r="AE95" s="35" t="str">
        <f t="shared" si="43"/>
        <v/>
      </c>
      <c r="AF95" s="35" t="str">
        <f t="shared" si="44"/>
        <v/>
      </c>
      <c r="AG95" s="35" t="str">
        <f t="shared" si="44"/>
        <v/>
      </c>
      <c r="AH95" s="35" t="str">
        <f t="shared" si="44"/>
        <v/>
      </c>
      <c r="AI95" s="35" t="str">
        <f t="shared" si="44"/>
        <v>SURRY</v>
      </c>
      <c r="AJ95" s="35" t="str">
        <f t="shared" si="44"/>
        <v/>
      </c>
      <c r="AK95" s="35" t="str">
        <f t="shared" si="44"/>
        <v>WILLIAMS</v>
      </c>
      <c r="AL95" s="35" t="str">
        <f t="shared" si="44"/>
        <v/>
      </c>
      <c r="AM95" s="35" t="str">
        <f t="shared" si="44"/>
        <v/>
      </c>
      <c r="AN95" s="35" t="str">
        <f t="shared" si="44"/>
        <v/>
      </c>
      <c r="AO95" s="35" t="str">
        <f t="shared" si="44"/>
        <v/>
      </c>
      <c r="AP95" s="35" t="str">
        <f t="shared" si="45"/>
        <v/>
      </c>
      <c r="AQ95" s="35" t="str">
        <f t="shared" si="45"/>
        <v/>
      </c>
      <c r="AR95" s="35" t="str">
        <f t="shared" si="45"/>
        <v>UNICOI</v>
      </c>
      <c r="AS95" s="35" t="str">
        <f t="shared" si="45"/>
        <v>GILLESPIE</v>
      </c>
      <c r="AT95" s="35" t="str">
        <f t="shared" si="45"/>
        <v/>
      </c>
      <c r="AU95" s="35" t="str">
        <f t="shared" si="45"/>
        <v/>
      </c>
      <c r="AV95" s="35" t="str">
        <f t="shared" si="45"/>
        <v>STAFFORD</v>
      </c>
      <c r="AW95" s="35" t="str">
        <f t="shared" si="45"/>
        <v/>
      </c>
      <c r="AX95" s="35" t="str">
        <f t="shared" si="45"/>
        <v/>
      </c>
      <c r="AY95" s="35" t="str">
        <f t="shared" si="45"/>
        <v/>
      </c>
      <c r="AZ95" s="35" t="str">
        <f t="shared" si="45"/>
        <v/>
      </c>
    </row>
    <row r="96" spans="1:52" x14ac:dyDescent="0.2">
      <c r="A96" s="39">
        <v>87</v>
      </c>
      <c r="B96" s="35" t="str">
        <f t="shared" si="41"/>
        <v/>
      </c>
      <c r="C96" s="35" t="str">
        <f t="shared" si="41"/>
        <v/>
      </c>
      <c r="D96" s="35" t="str">
        <f t="shared" si="41"/>
        <v/>
      </c>
      <c r="E96" s="35" t="str">
        <f t="shared" si="41"/>
        <v/>
      </c>
      <c r="F96" s="35" t="str">
        <f t="shared" si="41"/>
        <v/>
      </c>
      <c r="G96" s="35" t="str">
        <f t="shared" si="41"/>
        <v/>
      </c>
      <c r="H96" s="35" t="str">
        <f t="shared" si="41"/>
        <v/>
      </c>
      <c r="I96" s="35" t="str">
        <f t="shared" si="41"/>
        <v/>
      </c>
      <c r="J96" s="35" t="str">
        <f t="shared" si="41"/>
        <v/>
      </c>
      <c r="K96" s="35" t="str">
        <f t="shared" si="41"/>
        <v/>
      </c>
      <c r="L96" s="35" t="str">
        <f t="shared" si="42"/>
        <v>LAURENS</v>
      </c>
      <c r="M96" s="35" t="str">
        <f t="shared" si="42"/>
        <v/>
      </c>
      <c r="N96" s="35" t="str">
        <f t="shared" si="42"/>
        <v/>
      </c>
      <c r="O96" s="35" t="str">
        <f t="shared" si="42"/>
        <v>SHELBY</v>
      </c>
      <c r="P96" s="35" t="str">
        <f t="shared" si="42"/>
        <v>WARRICK</v>
      </c>
      <c r="Q96" s="35" t="str">
        <f t="shared" si="42"/>
        <v>TAYLOR</v>
      </c>
      <c r="R96" s="35" t="str">
        <f t="shared" si="42"/>
        <v>SEDGWICK</v>
      </c>
      <c r="S96" s="35" t="str">
        <f t="shared" si="42"/>
        <v>MONTGOMERY</v>
      </c>
      <c r="T96" s="35" t="str">
        <f t="shared" si="42"/>
        <v/>
      </c>
      <c r="U96" s="35" t="str">
        <f t="shared" si="42"/>
        <v/>
      </c>
      <c r="V96" s="35" t="str">
        <f t="shared" si="43"/>
        <v/>
      </c>
      <c r="W96" s="35" t="str">
        <f t="shared" si="43"/>
        <v/>
      </c>
      <c r="X96" s="35" t="str">
        <f t="shared" si="43"/>
        <v/>
      </c>
      <c r="Y96" s="35" t="str">
        <f t="shared" si="43"/>
        <v>YELLOW MEDICINE</v>
      </c>
      <c r="Z96" s="35" t="str">
        <f t="shared" si="43"/>
        <v/>
      </c>
      <c r="AA96" s="35" t="str">
        <f t="shared" si="43"/>
        <v>RALLS</v>
      </c>
      <c r="AB96" s="35" t="str">
        <f t="shared" si="43"/>
        <v/>
      </c>
      <c r="AC96" s="35" t="str">
        <f t="shared" si="43"/>
        <v>THURSTON</v>
      </c>
      <c r="AD96" s="35" t="str">
        <f t="shared" si="43"/>
        <v/>
      </c>
      <c r="AE96" s="35" t="str">
        <f t="shared" si="43"/>
        <v/>
      </c>
      <c r="AF96" s="35" t="str">
        <f t="shared" si="44"/>
        <v/>
      </c>
      <c r="AG96" s="35" t="str">
        <f t="shared" si="44"/>
        <v/>
      </c>
      <c r="AH96" s="35" t="str">
        <f t="shared" si="44"/>
        <v/>
      </c>
      <c r="AI96" s="35" t="str">
        <f t="shared" si="44"/>
        <v>SWAIN</v>
      </c>
      <c r="AJ96" s="35" t="str">
        <f t="shared" si="44"/>
        <v/>
      </c>
      <c r="AK96" s="35" t="str">
        <f t="shared" si="44"/>
        <v>WOOD</v>
      </c>
      <c r="AL96" s="35" t="str">
        <f t="shared" si="44"/>
        <v/>
      </c>
      <c r="AM96" s="35" t="str">
        <f t="shared" si="44"/>
        <v/>
      </c>
      <c r="AN96" s="35" t="str">
        <f t="shared" si="44"/>
        <v/>
      </c>
      <c r="AO96" s="35" t="str">
        <f t="shared" si="44"/>
        <v/>
      </c>
      <c r="AP96" s="35" t="str">
        <f t="shared" si="45"/>
        <v/>
      </c>
      <c r="AQ96" s="35" t="str">
        <f t="shared" si="45"/>
        <v/>
      </c>
      <c r="AR96" s="35" t="str">
        <f t="shared" si="45"/>
        <v>UNION</v>
      </c>
      <c r="AS96" s="35" t="str">
        <f t="shared" si="45"/>
        <v>GLASSCOCK</v>
      </c>
      <c r="AT96" s="35" t="str">
        <f t="shared" si="45"/>
        <v/>
      </c>
      <c r="AU96" s="35" t="str">
        <f t="shared" si="45"/>
        <v/>
      </c>
      <c r="AV96" s="35" t="str">
        <f t="shared" si="45"/>
        <v>SURRY</v>
      </c>
      <c r="AW96" s="35" t="str">
        <f t="shared" si="45"/>
        <v/>
      </c>
      <c r="AX96" s="35" t="str">
        <f t="shared" si="45"/>
        <v/>
      </c>
      <c r="AY96" s="35" t="str">
        <f t="shared" si="45"/>
        <v/>
      </c>
      <c r="AZ96" s="35" t="str">
        <f t="shared" si="45"/>
        <v/>
      </c>
    </row>
    <row r="97" spans="1:52" x14ac:dyDescent="0.2">
      <c r="A97" s="39">
        <v>88</v>
      </c>
      <c r="B97" s="35" t="str">
        <f t="shared" si="41"/>
        <v/>
      </c>
      <c r="C97" s="35" t="str">
        <f t="shared" si="41"/>
        <v/>
      </c>
      <c r="D97" s="35" t="str">
        <f t="shared" si="41"/>
        <v/>
      </c>
      <c r="E97" s="35" t="str">
        <f t="shared" si="41"/>
        <v/>
      </c>
      <c r="F97" s="35" t="str">
        <f t="shared" si="41"/>
        <v/>
      </c>
      <c r="G97" s="35" t="str">
        <f t="shared" si="41"/>
        <v/>
      </c>
      <c r="H97" s="35" t="str">
        <f t="shared" si="41"/>
        <v/>
      </c>
      <c r="I97" s="35" t="str">
        <f t="shared" si="41"/>
        <v/>
      </c>
      <c r="J97" s="35" t="str">
        <f t="shared" si="41"/>
        <v/>
      </c>
      <c r="K97" s="35" t="str">
        <f t="shared" si="41"/>
        <v/>
      </c>
      <c r="L97" s="35" t="str">
        <f t="shared" si="42"/>
        <v>LEE</v>
      </c>
      <c r="M97" s="35" t="str">
        <f t="shared" si="42"/>
        <v/>
      </c>
      <c r="N97" s="35" t="str">
        <f t="shared" si="42"/>
        <v/>
      </c>
      <c r="O97" s="35" t="str">
        <f t="shared" si="42"/>
        <v>STARK</v>
      </c>
      <c r="P97" s="35" t="str">
        <f t="shared" si="42"/>
        <v>WASHINGTON</v>
      </c>
      <c r="Q97" s="35" t="str">
        <f t="shared" si="42"/>
        <v>UNION</v>
      </c>
      <c r="R97" s="35" t="str">
        <f t="shared" si="42"/>
        <v>SEWARD</v>
      </c>
      <c r="S97" s="35" t="str">
        <f t="shared" si="42"/>
        <v>MORGAN</v>
      </c>
      <c r="T97" s="35" t="str">
        <f t="shared" si="42"/>
        <v/>
      </c>
      <c r="U97" s="35" t="str">
        <f t="shared" si="42"/>
        <v/>
      </c>
      <c r="V97" s="35" t="str">
        <f t="shared" si="43"/>
        <v/>
      </c>
      <c r="W97" s="35" t="str">
        <f t="shared" si="43"/>
        <v/>
      </c>
      <c r="X97" s="35" t="str">
        <f t="shared" si="43"/>
        <v/>
      </c>
      <c r="Y97" s="35" t="str">
        <f t="shared" si="43"/>
        <v/>
      </c>
      <c r="Z97" s="35" t="str">
        <f t="shared" si="43"/>
        <v/>
      </c>
      <c r="AA97" s="35" t="str">
        <f t="shared" si="43"/>
        <v>RANDOLPH</v>
      </c>
      <c r="AB97" s="35" t="str">
        <f t="shared" si="43"/>
        <v/>
      </c>
      <c r="AC97" s="35" t="str">
        <f t="shared" si="43"/>
        <v>VALLEY</v>
      </c>
      <c r="AD97" s="35" t="str">
        <f t="shared" si="43"/>
        <v/>
      </c>
      <c r="AE97" s="35" t="str">
        <f t="shared" si="43"/>
        <v/>
      </c>
      <c r="AF97" s="35" t="str">
        <f t="shared" si="44"/>
        <v/>
      </c>
      <c r="AG97" s="35" t="str">
        <f t="shared" si="44"/>
        <v/>
      </c>
      <c r="AH97" s="35" t="str">
        <f t="shared" si="44"/>
        <v/>
      </c>
      <c r="AI97" s="35" t="str">
        <f t="shared" si="44"/>
        <v>TRANSYLVANIA</v>
      </c>
      <c r="AJ97" s="35" t="str">
        <f t="shared" si="44"/>
        <v/>
      </c>
      <c r="AK97" s="35" t="str">
        <f t="shared" si="44"/>
        <v>WYANDOT</v>
      </c>
      <c r="AL97" s="35" t="str">
        <f t="shared" si="44"/>
        <v/>
      </c>
      <c r="AM97" s="35" t="str">
        <f t="shared" si="44"/>
        <v/>
      </c>
      <c r="AN97" s="35" t="str">
        <f t="shared" si="44"/>
        <v/>
      </c>
      <c r="AO97" s="35" t="str">
        <f t="shared" si="44"/>
        <v/>
      </c>
      <c r="AP97" s="35" t="str">
        <f t="shared" si="45"/>
        <v/>
      </c>
      <c r="AQ97" s="35" t="str">
        <f t="shared" si="45"/>
        <v/>
      </c>
      <c r="AR97" s="35" t="str">
        <f t="shared" si="45"/>
        <v>VAN BUREN</v>
      </c>
      <c r="AS97" s="35" t="str">
        <f t="shared" si="45"/>
        <v>GOLIAD</v>
      </c>
      <c r="AT97" s="35" t="str">
        <f t="shared" si="45"/>
        <v/>
      </c>
      <c r="AU97" s="35" t="str">
        <f t="shared" si="45"/>
        <v/>
      </c>
      <c r="AV97" s="35" t="str">
        <f t="shared" si="45"/>
        <v>SUSSEX</v>
      </c>
      <c r="AW97" s="35" t="str">
        <f t="shared" si="45"/>
        <v/>
      </c>
      <c r="AX97" s="35" t="str">
        <f t="shared" si="45"/>
        <v/>
      </c>
      <c r="AY97" s="35" t="str">
        <f t="shared" si="45"/>
        <v/>
      </c>
      <c r="AZ97" s="35" t="str">
        <f t="shared" si="45"/>
        <v/>
      </c>
    </row>
    <row r="98" spans="1:52" x14ac:dyDescent="0.2">
      <c r="A98" s="39">
        <v>89</v>
      </c>
      <c r="B98" s="35" t="str">
        <f t="shared" si="41"/>
        <v/>
      </c>
      <c r="C98" s="35" t="str">
        <f t="shared" si="41"/>
        <v/>
      </c>
      <c r="D98" s="35" t="str">
        <f t="shared" si="41"/>
        <v/>
      </c>
      <c r="E98" s="35" t="str">
        <f t="shared" si="41"/>
        <v/>
      </c>
      <c r="F98" s="35" t="str">
        <f t="shared" si="41"/>
        <v/>
      </c>
      <c r="G98" s="35" t="str">
        <f t="shared" si="41"/>
        <v/>
      </c>
      <c r="H98" s="35" t="str">
        <f t="shared" si="41"/>
        <v/>
      </c>
      <c r="I98" s="35" t="str">
        <f t="shared" si="41"/>
        <v/>
      </c>
      <c r="J98" s="35" t="str">
        <f t="shared" si="41"/>
        <v/>
      </c>
      <c r="K98" s="35" t="str">
        <f t="shared" si="41"/>
        <v/>
      </c>
      <c r="L98" s="35" t="str">
        <f t="shared" si="42"/>
        <v>LIBERTY</v>
      </c>
      <c r="M98" s="35" t="str">
        <f t="shared" si="42"/>
        <v/>
      </c>
      <c r="N98" s="35" t="str">
        <f t="shared" si="42"/>
        <v/>
      </c>
      <c r="O98" s="35" t="str">
        <f t="shared" si="42"/>
        <v>STEPHENSON</v>
      </c>
      <c r="P98" s="35" t="str">
        <f t="shared" si="42"/>
        <v>WAYNE</v>
      </c>
      <c r="Q98" s="35" t="str">
        <f t="shared" si="42"/>
        <v>VAN BUREN</v>
      </c>
      <c r="R98" s="35" t="str">
        <f t="shared" si="42"/>
        <v>SHAWNEE</v>
      </c>
      <c r="S98" s="35" t="str">
        <f t="shared" si="42"/>
        <v>MUHLENBERG</v>
      </c>
      <c r="T98" s="35" t="str">
        <f t="shared" si="42"/>
        <v/>
      </c>
      <c r="U98" s="35" t="str">
        <f t="shared" si="42"/>
        <v/>
      </c>
      <c r="V98" s="35" t="str">
        <f t="shared" si="43"/>
        <v/>
      </c>
      <c r="W98" s="35" t="str">
        <f t="shared" si="43"/>
        <v/>
      </c>
      <c r="X98" s="35" t="str">
        <f t="shared" si="43"/>
        <v/>
      </c>
      <c r="Y98" s="35" t="str">
        <f t="shared" si="43"/>
        <v/>
      </c>
      <c r="Z98" s="35" t="str">
        <f t="shared" si="43"/>
        <v/>
      </c>
      <c r="AA98" s="35" t="str">
        <f t="shared" si="43"/>
        <v>RAY</v>
      </c>
      <c r="AB98" s="35" t="str">
        <f t="shared" si="43"/>
        <v/>
      </c>
      <c r="AC98" s="35" t="str">
        <f t="shared" si="43"/>
        <v>WASHINGTON</v>
      </c>
      <c r="AD98" s="35" t="str">
        <f t="shared" si="43"/>
        <v/>
      </c>
      <c r="AE98" s="35" t="str">
        <f t="shared" si="43"/>
        <v/>
      </c>
      <c r="AF98" s="35" t="str">
        <f t="shared" si="44"/>
        <v/>
      </c>
      <c r="AG98" s="35" t="str">
        <f t="shared" si="44"/>
        <v/>
      </c>
      <c r="AH98" s="35" t="str">
        <f t="shared" si="44"/>
        <v/>
      </c>
      <c r="AI98" s="35" t="str">
        <f t="shared" si="44"/>
        <v>TYRRELL</v>
      </c>
      <c r="AJ98" s="35" t="str">
        <f t="shared" si="44"/>
        <v/>
      </c>
      <c r="AK98" s="35" t="str">
        <f t="shared" si="44"/>
        <v/>
      </c>
      <c r="AL98" s="35" t="str">
        <f t="shared" si="44"/>
        <v/>
      </c>
      <c r="AM98" s="35" t="str">
        <f t="shared" si="44"/>
        <v/>
      </c>
      <c r="AN98" s="35" t="str">
        <f t="shared" si="44"/>
        <v/>
      </c>
      <c r="AO98" s="35" t="str">
        <f t="shared" si="44"/>
        <v/>
      </c>
      <c r="AP98" s="35" t="str">
        <f t="shared" si="45"/>
        <v/>
      </c>
      <c r="AQ98" s="35" t="str">
        <f t="shared" si="45"/>
        <v/>
      </c>
      <c r="AR98" s="35" t="str">
        <f t="shared" si="45"/>
        <v>WARREN</v>
      </c>
      <c r="AS98" s="35" t="str">
        <f t="shared" si="45"/>
        <v>GONZALES</v>
      </c>
      <c r="AT98" s="35" t="str">
        <f t="shared" si="45"/>
        <v/>
      </c>
      <c r="AU98" s="35" t="str">
        <f t="shared" si="45"/>
        <v/>
      </c>
      <c r="AV98" s="35" t="str">
        <f t="shared" si="45"/>
        <v>TAZEWELL</v>
      </c>
      <c r="AW98" s="35" t="str">
        <f t="shared" si="45"/>
        <v/>
      </c>
      <c r="AX98" s="35" t="str">
        <f t="shared" si="45"/>
        <v/>
      </c>
      <c r="AY98" s="35" t="str">
        <f t="shared" si="45"/>
        <v/>
      </c>
      <c r="AZ98" s="35" t="str">
        <f t="shared" si="45"/>
        <v/>
      </c>
    </row>
    <row r="99" spans="1:52" x14ac:dyDescent="0.2">
      <c r="A99" s="39">
        <v>90</v>
      </c>
      <c r="B99" s="35" t="str">
        <f t="shared" si="41"/>
        <v/>
      </c>
      <c r="C99" s="35" t="str">
        <f t="shared" si="41"/>
        <v/>
      </c>
      <c r="D99" s="35" t="str">
        <f t="shared" si="41"/>
        <v/>
      </c>
      <c r="E99" s="35" t="str">
        <f t="shared" si="41"/>
        <v/>
      </c>
      <c r="F99" s="35" t="str">
        <f t="shared" si="41"/>
        <v/>
      </c>
      <c r="G99" s="35" t="str">
        <f t="shared" si="41"/>
        <v/>
      </c>
      <c r="H99" s="35" t="str">
        <f t="shared" si="41"/>
        <v/>
      </c>
      <c r="I99" s="35" t="str">
        <f t="shared" si="41"/>
        <v/>
      </c>
      <c r="J99" s="35" t="str">
        <f t="shared" si="41"/>
        <v/>
      </c>
      <c r="K99" s="35" t="str">
        <f t="shared" si="41"/>
        <v/>
      </c>
      <c r="L99" s="35" t="str">
        <f t="shared" si="42"/>
        <v>LINCOLN</v>
      </c>
      <c r="M99" s="35" t="str">
        <f t="shared" si="42"/>
        <v/>
      </c>
      <c r="N99" s="35" t="str">
        <f t="shared" si="42"/>
        <v/>
      </c>
      <c r="O99" s="35" t="str">
        <f t="shared" si="42"/>
        <v>TAZEWELL</v>
      </c>
      <c r="P99" s="35" t="str">
        <f t="shared" si="42"/>
        <v>WELLS</v>
      </c>
      <c r="Q99" s="35" t="str">
        <f t="shared" si="42"/>
        <v>WAPELLO</v>
      </c>
      <c r="R99" s="35" t="str">
        <f t="shared" si="42"/>
        <v>SHERIDAN</v>
      </c>
      <c r="S99" s="35" t="str">
        <f t="shared" si="42"/>
        <v>NELSON</v>
      </c>
      <c r="T99" s="35" t="str">
        <f t="shared" si="42"/>
        <v/>
      </c>
      <c r="U99" s="35" t="str">
        <f t="shared" si="42"/>
        <v/>
      </c>
      <c r="V99" s="35" t="str">
        <f t="shared" si="43"/>
        <v/>
      </c>
      <c r="W99" s="35" t="str">
        <f t="shared" si="43"/>
        <v/>
      </c>
      <c r="X99" s="35" t="str">
        <f t="shared" si="43"/>
        <v/>
      </c>
      <c r="Y99" s="35" t="str">
        <f t="shared" si="43"/>
        <v/>
      </c>
      <c r="Z99" s="35" t="str">
        <f t="shared" si="43"/>
        <v/>
      </c>
      <c r="AA99" s="35" t="str">
        <f t="shared" si="43"/>
        <v>REYNOLDS</v>
      </c>
      <c r="AB99" s="35" t="str">
        <f t="shared" si="43"/>
        <v/>
      </c>
      <c r="AC99" s="35" t="str">
        <f t="shared" si="43"/>
        <v>WAYNE</v>
      </c>
      <c r="AD99" s="35" t="str">
        <f t="shared" si="43"/>
        <v/>
      </c>
      <c r="AE99" s="35" t="str">
        <f t="shared" si="43"/>
        <v/>
      </c>
      <c r="AF99" s="35" t="str">
        <f t="shared" si="44"/>
        <v/>
      </c>
      <c r="AG99" s="35" t="str">
        <f t="shared" si="44"/>
        <v/>
      </c>
      <c r="AH99" s="35" t="str">
        <f t="shared" si="44"/>
        <v/>
      </c>
      <c r="AI99" s="35" t="str">
        <f t="shared" si="44"/>
        <v>UNION</v>
      </c>
      <c r="AJ99" s="35" t="str">
        <f t="shared" si="44"/>
        <v/>
      </c>
      <c r="AK99" s="35" t="str">
        <f t="shared" si="44"/>
        <v/>
      </c>
      <c r="AL99" s="35" t="str">
        <f t="shared" si="44"/>
        <v/>
      </c>
      <c r="AM99" s="35" t="str">
        <f t="shared" si="44"/>
        <v/>
      </c>
      <c r="AN99" s="35" t="str">
        <f t="shared" si="44"/>
        <v/>
      </c>
      <c r="AO99" s="35" t="str">
        <f t="shared" si="44"/>
        <v/>
      </c>
      <c r="AP99" s="35" t="str">
        <f t="shared" si="45"/>
        <v/>
      </c>
      <c r="AQ99" s="35" t="str">
        <f t="shared" si="45"/>
        <v/>
      </c>
      <c r="AR99" s="35" t="str">
        <f t="shared" si="45"/>
        <v>WASHINGTON</v>
      </c>
      <c r="AS99" s="35" t="str">
        <f t="shared" si="45"/>
        <v>GRAY</v>
      </c>
      <c r="AT99" s="35" t="str">
        <f t="shared" si="45"/>
        <v/>
      </c>
      <c r="AU99" s="35" t="str">
        <f t="shared" si="45"/>
        <v/>
      </c>
      <c r="AV99" s="35" t="str">
        <f t="shared" si="45"/>
        <v>WARREN</v>
      </c>
      <c r="AW99" s="35" t="str">
        <f t="shared" si="45"/>
        <v/>
      </c>
      <c r="AX99" s="35" t="str">
        <f t="shared" si="45"/>
        <v/>
      </c>
      <c r="AY99" s="35" t="str">
        <f t="shared" si="45"/>
        <v/>
      </c>
      <c r="AZ99" s="35" t="str">
        <f t="shared" si="45"/>
        <v/>
      </c>
    </row>
    <row r="100" spans="1:52" x14ac:dyDescent="0.2">
      <c r="A100" s="39">
        <v>91</v>
      </c>
      <c r="B100" s="35" t="str">
        <f t="shared" ref="B100:K109" si="46">IFERROR(VLOOKUP($B$3&amp;"_"&amp;B$8&amp;$A100,LookUpTable_CountyName_AllYears,3,FALSE),"")</f>
        <v/>
      </c>
      <c r="C100" s="35" t="str">
        <f t="shared" si="46"/>
        <v/>
      </c>
      <c r="D100" s="35" t="str">
        <f t="shared" si="46"/>
        <v/>
      </c>
      <c r="E100" s="35" t="str">
        <f t="shared" si="46"/>
        <v/>
      </c>
      <c r="F100" s="35" t="str">
        <f t="shared" si="46"/>
        <v/>
      </c>
      <c r="G100" s="35" t="str">
        <f t="shared" si="46"/>
        <v/>
      </c>
      <c r="H100" s="35" t="str">
        <f t="shared" si="46"/>
        <v/>
      </c>
      <c r="I100" s="35" t="str">
        <f t="shared" si="46"/>
        <v/>
      </c>
      <c r="J100" s="35" t="str">
        <f t="shared" si="46"/>
        <v/>
      </c>
      <c r="K100" s="35" t="str">
        <f t="shared" si="46"/>
        <v/>
      </c>
      <c r="L100" s="35" t="str">
        <f t="shared" ref="L100:U109" si="47">IFERROR(VLOOKUP($B$3&amp;"_"&amp;L$8&amp;$A100,LookUpTable_CountyName_AllYears,3,FALSE),"")</f>
        <v>LONG</v>
      </c>
      <c r="M100" s="35" t="str">
        <f t="shared" si="47"/>
        <v/>
      </c>
      <c r="N100" s="35" t="str">
        <f t="shared" si="47"/>
        <v/>
      </c>
      <c r="O100" s="35" t="str">
        <f t="shared" si="47"/>
        <v>UNION</v>
      </c>
      <c r="P100" s="35" t="str">
        <f t="shared" si="47"/>
        <v>WHITE</v>
      </c>
      <c r="Q100" s="35" t="str">
        <f t="shared" si="47"/>
        <v>WARREN</v>
      </c>
      <c r="R100" s="35" t="str">
        <f t="shared" si="47"/>
        <v>SHERMAN</v>
      </c>
      <c r="S100" s="35" t="str">
        <f t="shared" si="47"/>
        <v>NICHOLAS</v>
      </c>
      <c r="T100" s="35" t="str">
        <f t="shared" si="47"/>
        <v/>
      </c>
      <c r="U100" s="35" t="str">
        <f t="shared" si="47"/>
        <v/>
      </c>
      <c r="V100" s="35" t="str">
        <f t="shared" ref="V100:AE109" si="48">IFERROR(VLOOKUP($B$3&amp;"_"&amp;V$8&amp;$A100,LookUpTable_CountyName_AllYears,3,FALSE),"")</f>
        <v/>
      </c>
      <c r="W100" s="35" t="str">
        <f t="shared" si="48"/>
        <v/>
      </c>
      <c r="X100" s="35" t="str">
        <f t="shared" si="48"/>
        <v/>
      </c>
      <c r="Y100" s="35" t="str">
        <f t="shared" si="48"/>
        <v/>
      </c>
      <c r="Z100" s="35" t="str">
        <f t="shared" si="48"/>
        <v/>
      </c>
      <c r="AA100" s="35" t="str">
        <f t="shared" si="48"/>
        <v>RIPLEY</v>
      </c>
      <c r="AB100" s="35" t="str">
        <f t="shared" si="48"/>
        <v/>
      </c>
      <c r="AC100" s="35" t="str">
        <f t="shared" si="48"/>
        <v>WEBSTER</v>
      </c>
      <c r="AD100" s="35" t="str">
        <f t="shared" si="48"/>
        <v/>
      </c>
      <c r="AE100" s="35" t="str">
        <f t="shared" si="48"/>
        <v/>
      </c>
      <c r="AF100" s="35" t="str">
        <f t="shared" ref="AF100:AO109" si="49">IFERROR(VLOOKUP($B$3&amp;"_"&amp;AF$8&amp;$A100,LookUpTable_CountyName_AllYears,3,FALSE),"")</f>
        <v/>
      </c>
      <c r="AG100" s="35" t="str">
        <f t="shared" si="49"/>
        <v/>
      </c>
      <c r="AH100" s="35" t="str">
        <f t="shared" si="49"/>
        <v/>
      </c>
      <c r="AI100" s="35" t="str">
        <f t="shared" si="49"/>
        <v>VANCE</v>
      </c>
      <c r="AJ100" s="35" t="str">
        <f t="shared" si="49"/>
        <v/>
      </c>
      <c r="AK100" s="35" t="str">
        <f t="shared" si="49"/>
        <v/>
      </c>
      <c r="AL100" s="35" t="str">
        <f t="shared" si="49"/>
        <v/>
      </c>
      <c r="AM100" s="35" t="str">
        <f t="shared" si="49"/>
        <v/>
      </c>
      <c r="AN100" s="35" t="str">
        <f t="shared" si="49"/>
        <v/>
      </c>
      <c r="AO100" s="35" t="str">
        <f t="shared" si="49"/>
        <v/>
      </c>
      <c r="AP100" s="35" t="str">
        <f t="shared" ref="AP100:AZ109" si="50">IFERROR(VLOOKUP($B$3&amp;"_"&amp;AP$8&amp;$A100,LookUpTable_CountyName_AllYears,3,FALSE),"")</f>
        <v/>
      </c>
      <c r="AQ100" s="35" t="str">
        <f t="shared" si="50"/>
        <v/>
      </c>
      <c r="AR100" s="35" t="str">
        <f t="shared" si="50"/>
        <v>WAYNE</v>
      </c>
      <c r="AS100" s="35" t="str">
        <f t="shared" si="50"/>
        <v>GRAYSON</v>
      </c>
      <c r="AT100" s="35" t="str">
        <f t="shared" si="50"/>
        <v/>
      </c>
      <c r="AU100" s="35" t="str">
        <f t="shared" si="50"/>
        <v/>
      </c>
      <c r="AV100" s="35" t="str">
        <f t="shared" si="50"/>
        <v>WASHINGTON</v>
      </c>
      <c r="AW100" s="35" t="str">
        <f t="shared" si="50"/>
        <v/>
      </c>
      <c r="AX100" s="35" t="str">
        <f t="shared" si="50"/>
        <v/>
      </c>
      <c r="AY100" s="35" t="str">
        <f t="shared" si="50"/>
        <v/>
      </c>
      <c r="AZ100" s="35" t="str">
        <f t="shared" si="50"/>
        <v/>
      </c>
    </row>
    <row r="101" spans="1:52" x14ac:dyDescent="0.2">
      <c r="A101" s="39">
        <v>92</v>
      </c>
      <c r="B101" s="35" t="str">
        <f t="shared" si="46"/>
        <v/>
      </c>
      <c r="C101" s="35" t="str">
        <f t="shared" si="46"/>
        <v/>
      </c>
      <c r="D101" s="35" t="str">
        <f t="shared" si="46"/>
        <v/>
      </c>
      <c r="E101" s="35" t="str">
        <f t="shared" si="46"/>
        <v/>
      </c>
      <c r="F101" s="35" t="str">
        <f t="shared" si="46"/>
        <v/>
      </c>
      <c r="G101" s="35" t="str">
        <f t="shared" si="46"/>
        <v/>
      </c>
      <c r="H101" s="35" t="str">
        <f t="shared" si="46"/>
        <v/>
      </c>
      <c r="I101" s="35" t="str">
        <f t="shared" si="46"/>
        <v/>
      </c>
      <c r="J101" s="35" t="str">
        <f t="shared" si="46"/>
        <v/>
      </c>
      <c r="K101" s="35" t="str">
        <f t="shared" si="46"/>
        <v/>
      </c>
      <c r="L101" s="35" t="str">
        <f t="shared" si="47"/>
        <v>LOWNDES</v>
      </c>
      <c r="M101" s="35" t="str">
        <f t="shared" si="47"/>
        <v/>
      </c>
      <c r="N101" s="35" t="str">
        <f t="shared" si="47"/>
        <v/>
      </c>
      <c r="O101" s="35" t="str">
        <f t="shared" si="47"/>
        <v>VERMILION</v>
      </c>
      <c r="P101" s="35" t="str">
        <f t="shared" si="47"/>
        <v>WHITLEY</v>
      </c>
      <c r="Q101" s="35" t="str">
        <f t="shared" si="47"/>
        <v>WASHINGTON</v>
      </c>
      <c r="R101" s="35" t="str">
        <f t="shared" si="47"/>
        <v>SMITH</v>
      </c>
      <c r="S101" s="35" t="str">
        <f t="shared" si="47"/>
        <v>OHIO</v>
      </c>
      <c r="T101" s="35" t="str">
        <f t="shared" si="47"/>
        <v/>
      </c>
      <c r="U101" s="35" t="str">
        <f t="shared" si="47"/>
        <v/>
      </c>
      <c r="V101" s="35" t="str">
        <f t="shared" si="48"/>
        <v/>
      </c>
      <c r="W101" s="35" t="str">
        <f t="shared" si="48"/>
        <v/>
      </c>
      <c r="X101" s="35" t="str">
        <f t="shared" si="48"/>
        <v/>
      </c>
      <c r="Y101" s="35" t="str">
        <f t="shared" si="48"/>
        <v/>
      </c>
      <c r="Z101" s="35" t="str">
        <f t="shared" si="48"/>
        <v/>
      </c>
      <c r="AA101" s="35" t="str">
        <f t="shared" si="48"/>
        <v>ST. CHARLES</v>
      </c>
      <c r="AB101" s="35" t="str">
        <f t="shared" si="48"/>
        <v/>
      </c>
      <c r="AC101" s="35" t="str">
        <f t="shared" si="48"/>
        <v>WHEELER</v>
      </c>
      <c r="AD101" s="35" t="str">
        <f t="shared" si="48"/>
        <v/>
      </c>
      <c r="AE101" s="35" t="str">
        <f t="shared" si="48"/>
        <v/>
      </c>
      <c r="AF101" s="35" t="str">
        <f t="shared" si="49"/>
        <v/>
      </c>
      <c r="AG101" s="35" t="str">
        <f t="shared" si="49"/>
        <v/>
      </c>
      <c r="AH101" s="35" t="str">
        <f t="shared" si="49"/>
        <v/>
      </c>
      <c r="AI101" s="35" t="str">
        <f t="shared" si="49"/>
        <v>WAKE</v>
      </c>
      <c r="AJ101" s="35" t="str">
        <f t="shared" si="49"/>
        <v/>
      </c>
      <c r="AK101" s="35" t="str">
        <f t="shared" si="49"/>
        <v/>
      </c>
      <c r="AL101" s="35" t="str">
        <f t="shared" si="49"/>
        <v/>
      </c>
      <c r="AM101" s="35" t="str">
        <f t="shared" si="49"/>
        <v/>
      </c>
      <c r="AN101" s="35" t="str">
        <f t="shared" si="49"/>
        <v/>
      </c>
      <c r="AO101" s="35" t="str">
        <f t="shared" si="49"/>
        <v/>
      </c>
      <c r="AP101" s="35" t="str">
        <f t="shared" si="50"/>
        <v/>
      </c>
      <c r="AQ101" s="35" t="str">
        <f t="shared" si="50"/>
        <v/>
      </c>
      <c r="AR101" s="35" t="str">
        <f t="shared" si="50"/>
        <v>WEAKLEY</v>
      </c>
      <c r="AS101" s="35" t="str">
        <f t="shared" si="50"/>
        <v>GREGG</v>
      </c>
      <c r="AT101" s="35" t="str">
        <f t="shared" si="50"/>
        <v/>
      </c>
      <c r="AU101" s="35" t="str">
        <f t="shared" si="50"/>
        <v/>
      </c>
      <c r="AV101" s="35" t="str">
        <f t="shared" si="50"/>
        <v>WESTMORELAND</v>
      </c>
      <c r="AW101" s="35" t="str">
        <f t="shared" si="50"/>
        <v/>
      </c>
      <c r="AX101" s="35" t="str">
        <f t="shared" si="50"/>
        <v/>
      </c>
      <c r="AY101" s="35" t="str">
        <f t="shared" si="50"/>
        <v/>
      </c>
      <c r="AZ101" s="35" t="str">
        <f t="shared" si="50"/>
        <v/>
      </c>
    </row>
    <row r="102" spans="1:52" x14ac:dyDescent="0.2">
      <c r="A102" s="39">
        <v>93</v>
      </c>
      <c r="B102" s="35" t="str">
        <f t="shared" si="46"/>
        <v/>
      </c>
      <c r="C102" s="35" t="str">
        <f t="shared" si="46"/>
        <v/>
      </c>
      <c r="D102" s="35" t="str">
        <f t="shared" si="46"/>
        <v/>
      </c>
      <c r="E102" s="35" t="str">
        <f t="shared" si="46"/>
        <v/>
      </c>
      <c r="F102" s="35" t="str">
        <f t="shared" si="46"/>
        <v/>
      </c>
      <c r="G102" s="35" t="str">
        <f t="shared" si="46"/>
        <v/>
      </c>
      <c r="H102" s="35" t="str">
        <f t="shared" si="46"/>
        <v/>
      </c>
      <c r="I102" s="35" t="str">
        <f t="shared" si="46"/>
        <v/>
      </c>
      <c r="J102" s="35" t="str">
        <f t="shared" si="46"/>
        <v/>
      </c>
      <c r="K102" s="35" t="str">
        <f t="shared" si="46"/>
        <v/>
      </c>
      <c r="L102" s="35" t="str">
        <f t="shared" si="47"/>
        <v>LUMPKIN</v>
      </c>
      <c r="M102" s="35" t="str">
        <f t="shared" si="47"/>
        <v/>
      </c>
      <c r="N102" s="35" t="str">
        <f t="shared" si="47"/>
        <v/>
      </c>
      <c r="O102" s="35" t="str">
        <f t="shared" si="47"/>
        <v>WABASH</v>
      </c>
      <c r="P102" s="35" t="str">
        <f t="shared" si="47"/>
        <v/>
      </c>
      <c r="Q102" s="35" t="str">
        <f t="shared" si="47"/>
        <v>WAYNE</v>
      </c>
      <c r="R102" s="35" t="str">
        <f t="shared" si="47"/>
        <v>STAFFORD</v>
      </c>
      <c r="S102" s="35" t="str">
        <f t="shared" si="47"/>
        <v>OLDHAM</v>
      </c>
      <c r="T102" s="35" t="str">
        <f t="shared" si="47"/>
        <v/>
      </c>
      <c r="U102" s="35" t="str">
        <f t="shared" si="47"/>
        <v/>
      </c>
      <c r="V102" s="35" t="str">
        <f t="shared" si="48"/>
        <v/>
      </c>
      <c r="W102" s="35" t="str">
        <f t="shared" si="48"/>
        <v/>
      </c>
      <c r="X102" s="35" t="str">
        <f t="shared" si="48"/>
        <v/>
      </c>
      <c r="Y102" s="35" t="str">
        <f t="shared" si="48"/>
        <v/>
      </c>
      <c r="Z102" s="35" t="str">
        <f t="shared" si="48"/>
        <v/>
      </c>
      <c r="AA102" s="35" t="str">
        <f t="shared" si="48"/>
        <v>ST. CLAIR</v>
      </c>
      <c r="AB102" s="35" t="str">
        <f t="shared" si="48"/>
        <v/>
      </c>
      <c r="AC102" s="35" t="str">
        <f t="shared" si="48"/>
        <v>YORK</v>
      </c>
      <c r="AD102" s="35" t="str">
        <f t="shared" si="48"/>
        <v/>
      </c>
      <c r="AE102" s="35" t="str">
        <f t="shared" si="48"/>
        <v/>
      </c>
      <c r="AF102" s="35" t="str">
        <f t="shared" si="49"/>
        <v/>
      </c>
      <c r="AG102" s="35" t="str">
        <f t="shared" si="49"/>
        <v/>
      </c>
      <c r="AH102" s="35" t="str">
        <f t="shared" si="49"/>
        <v/>
      </c>
      <c r="AI102" s="35" t="str">
        <f t="shared" si="49"/>
        <v>WARREN</v>
      </c>
      <c r="AJ102" s="35" t="str">
        <f t="shared" si="49"/>
        <v/>
      </c>
      <c r="AK102" s="35" t="str">
        <f t="shared" si="49"/>
        <v/>
      </c>
      <c r="AL102" s="35" t="str">
        <f t="shared" si="49"/>
        <v/>
      </c>
      <c r="AM102" s="35" t="str">
        <f t="shared" si="49"/>
        <v/>
      </c>
      <c r="AN102" s="35" t="str">
        <f t="shared" si="49"/>
        <v/>
      </c>
      <c r="AO102" s="35" t="str">
        <f t="shared" si="49"/>
        <v/>
      </c>
      <c r="AP102" s="35" t="str">
        <f t="shared" si="50"/>
        <v/>
      </c>
      <c r="AQ102" s="35" t="str">
        <f t="shared" si="50"/>
        <v/>
      </c>
      <c r="AR102" s="35" t="str">
        <f t="shared" si="50"/>
        <v>WHITE</v>
      </c>
      <c r="AS102" s="35" t="str">
        <f t="shared" si="50"/>
        <v>GRIMES</v>
      </c>
      <c r="AT102" s="35" t="str">
        <f t="shared" si="50"/>
        <v/>
      </c>
      <c r="AU102" s="35" t="str">
        <f t="shared" si="50"/>
        <v/>
      </c>
      <c r="AV102" s="35" t="str">
        <f t="shared" si="50"/>
        <v>WISE</v>
      </c>
      <c r="AW102" s="35" t="str">
        <f t="shared" si="50"/>
        <v/>
      </c>
      <c r="AX102" s="35" t="str">
        <f t="shared" si="50"/>
        <v/>
      </c>
      <c r="AY102" s="35" t="str">
        <f t="shared" si="50"/>
        <v/>
      </c>
      <c r="AZ102" s="35" t="str">
        <f t="shared" si="50"/>
        <v/>
      </c>
    </row>
    <row r="103" spans="1:52" x14ac:dyDescent="0.2">
      <c r="A103" s="39">
        <v>94</v>
      </c>
      <c r="B103" s="35" t="str">
        <f t="shared" si="46"/>
        <v/>
      </c>
      <c r="C103" s="35" t="str">
        <f t="shared" si="46"/>
        <v/>
      </c>
      <c r="D103" s="35" t="str">
        <f t="shared" si="46"/>
        <v/>
      </c>
      <c r="E103" s="35" t="str">
        <f t="shared" si="46"/>
        <v/>
      </c>
      <c r="F103" s="35" t="str">
        <f t="shared" si="46"/>
        <v/>
      </c>
      <c r="G103" s="35" t="str">
        <f t="shared" si="46"/>
        <v/>
      </c>
      <c r="H103" s="35" t="str">
        <f t="shared" si="46"/>
        <v/>
      </c>
      <c r="I103" s="35" t="str">
        <f t="shared" si="46"/>
        <v/>
      </c>
      <c r="J103" s="35" t="str">
        <f t="shared" si="46"/>
        <v/>
      </c>
      <c r="K103" s="35" t="str">
        <f t="shared" si="46"/>
        <v/>
      </c>
      <c r="L103" s="35" t="str">
        <f t="shared" si="47"/>
        <v>MCDUFFIE</v>
      </c>
      <c r="M103" s="35" t="str">
        <f t="shared" si="47"/>
        <v/>
      </c>
      <c r="N103" s="35" t="str">
        <f t="shared" si="47"/>
        <v/>
      </c>
      <c r="O103" s="35" t="str">
        <f t="shared" si="47"/>
        <v>WARREN</v>
      </c>
      <c r="P103" s="35" t="str">
        <f t="shared" si="47"/>
        <v/>
      </c>
      <c r="Q103" s="35" t="str">
        <f t="shared" si="47"/>
        <v>WEBSTER</v>
      </c>
      <c r="R103" s="35" t="str">
        <f t="shared" si="47"/>
        <v>STANTON</v>
      </c>
      <c r="S103" s="35" t="str">
        <f t="shared" si="47"/>
        <v>OWEN</v>
      </c>
      <c r="T103" s="35" t="str">
        <f t="shared" si="47"/>
        <v/>
      </c>
      <c r="U103" s="35" t="str">
        <f t="shared" si="47"/>
        <v/>
      </c>
      <c r="V103" s="35" t="str">
        <f t="shared" si="48"/>
        <v/>
      </c>
      <c r="W103" s="35" t="str">
        <f t="shared" si="48"/>
        <v/>
      </c>
      <c r="X103" s="35" t="str">
        <f t="shared" si="48"/>
        <v/>
      </c>
      <c r="Y103" s="35" t="str">
        <f t="shared" si="48"/>
        <v/>
      </c>
      <c r="Z103" s="35" t="str">
        <f t="shared" si="48"/>
        <v/>
      </c>
      <c r="AA103" s="35" t="str">
        <f t="shared" si="48"/>
        <v>STE. GENEVIEVE</v>
      </c>
      <c r="AB103" s="35" t="str">
        <f t="shared" si="48"/>
        <v/>
      </c>
      <c r="AC103" s="35" t="str">
        <f t="shared" si="48"/>
        <v/>
      </c>
      <c r="AD103" s="35" t="str">
        <f t="shared" si="48"/>
        <v/>
      </c>
      <c r="AE103" s="35" t="str">
        <f t="shared" si="48"/>
        <v/>
      </c>
      <c r="AF103" s="35" t="str">
        <f t="shared" si="49"/>
        <v/>
      </c>
      <c r="AG103" s="35" t="str">
        <f t="shared" si="49"/>
        <v/>
      </c>
      <c r="AH103" s="35" t="str">
        <f t="shared" si="49"/>
        <v/>
      </c>
      <c r="AI103" s="35" t="str">
        <f t="shared" si="49"/>
        <v>WASHINGTON</v>
      </c>
      <c r="AJ103" s="35" t="str">
        <f t="shared" si="49"/>
        <v/>
      </c>
      <c r="AK103" s="35" t="str">
        <f t="shared" si="49"/>
        <v/>
      </c>
      <c r="AL103" s="35" t="str">
        <f t="shared" si="49"/>
        <v/>
      </c>
      <c r="AM103" s="35" t="str">
        <f t="shared" si="49"/>
        <v/>
      </c>
      <c r="AN103" s="35" t="str">
        <f t="shared" si="49"/>
        <v/>
      </c>
      <c r="AO103" s="35" t="str">
        <f t="shared" si="49"/>
        <v/>
      </c>
      <c r="AP103" s="35" t="str">
        <f t="shared" si="50"/>
        <v/>
      </c>
      <c r="AQ103" s="35" t="str">
        <f t="shared" si="50"/>
        <v/>
      </c>
      <c r="AR103" s="35" t="str">
        <f t="shared" si="50"/>
        <v>WILLIAMSON</v>
      </c>
      <c r="AS103" s="35" t="str">
        <f t="shared" si="50"/>
        <v>GUADALUPE</v>
      </c>
      <c r="AT103" s="35" t="str">
        <f t="shared" si="50"/>
        <v/>
      </c>
      <c r="AU103" s="35" t="str">
        <f t="shared" si="50"/>
        <v/>
      </c>
      <c r="AV103" s="35" t="str">
        <f t="shared" si="50"/>
        <v>WYTHE</v>
      </c>
      <c r="AW103" s="35" t="str">
        <f t="shared" si="50"/>
        <v/>
      </c>
      <c r="AX103" s="35" t="str">
        <f t="shared" si="50"/>
        <v/>
      </c>
      <c r="AY103" s="35" t="str">
        <f t="shared" si="50"/>
        <v/>
      </c>
      <c r="AZ103" s="35" t="str">
        <f t="shared" si="50"/>
        <v/>
      </c>
    </row>
    <row r="104" spans="1:52" x14ac:dyDescent="0.2">
      <c r="A104" s="39">
        <v>95</v>
      </c>
      <c r="B104" s="35" t="str">
        <f t="shared" si="46"/>
        <v/>
      </c>
      <c r="C104" s="35" t="str">
        <f t="shared" si="46"/>
        <v/>
      </c>
      <c r="D104" s="35" t="str">
        <f t="shared" si="46"/>
        <v/>
      </c>
      <c r="E104" s="35" t="str">
        <f t="shared" si="46"/>
        <v/>
      </c>
      <c r="F104" s="35" t="str">
        <f t="shared" si="46"/>
        <v/>
      </c>
      <c r="G104" s="35" t="str">
        <f t="shared" si="46"/>
        <v/>
      </c>
      <c r="H104" s="35" t="str">
        <f t="shared" si="46"/>
        <v/>
      </c>
      <c r="I104" s="35" t="str">
        <f t="shared" si="46"/>
        <v/>
      </c>
      <c r="J104" s="35" t="str">
        <f t="shared" si="46"/>
        <v/>
      </c>
      <c r="K104" s="35" t="str">
        <f t="shared" si="46"/>
        <v/>
      </c>
      <c r="L104" s="35" t="str">
        <f t="shared" si="47"/>
        <v>MCINTOSH</v>
      </c>
      <c r="M104" s="35" t="str">
        <f t="shared" si="47"/>
        <v/>
      </c>
      <c r="N104" s="35" t="str">
        <f t="shared" si="47"/>
        <v/>
      </c>
      <c r="O104" s="35" t="str">
        <f t="shared" si="47"/>
        <v>WASHINGTON</v>
      </c>
      <c r="P104" s="35" t="str">
        <f t="shared" si="47"/>
        <v/>
      </c>
      <c r="Q104" s="35" t="str">
        <f t="shared" si="47"/>
        <v>WINNEBAGO</v>
      </c>
      <c r="R104" s="35" t="str">
        <f t="shared" si="47"/>
        <v>STEVENS</v>
      </c>
      <c r="S104" s="35" t="str">
        <f t="shared" si="47"/>
        <v>OWSLEY</v>
      </c>
      <c r="T104" s="35" t="str">
        <f t="shared" si="47"/>
        <v/>
      </c>
      <c r="U104" s="35" t="str">
        <f t="shared" si="47"/>
        <v/>
      </c>
      <c r="V104" s="35" t="str">
        <f t="shared" si="48"/>
        <v/>
      </c>
      <c r="W104" s="35" t="str">
        <f t="shared" si="48"/>
        <v/>
      </c>
      <c r="X104" s="35" t="str">
        <f t="shared" si="48"/>
        <v/>
      </c>
      <c r="Y104" s="35" t="str">
        <f t="shared" si="48"/>
        <v/>
      </c>
      <c r="Z104" s="35" t="str">
        <f t="shared" si="48"/>
        <v/>
      </c>
      <c r="AA104" s="35" t="str">
        <f t="shared" si="48"/>
        <v>ST. FRANCOIS</v>
      </c>
      <c r="AB104" s="35" t="str">
        <f t="shared" si="48"/>
        <v/>
      </c>
      <c r="AC104" s="35" t="str">
        <f t="shared" si="48"/>
        <v/>
      </c>
      <c r="AD104" s="35" t="str">
        <f t="shared" si="48"/>
        <v/>
      </c>
      <c r="AE104" s="35" t="str">
        <f t="shared" si="48"/>
        <v/>
      </c>
      <c r="AF104" s="35" t="str">
        <f t="shared" si="49"/>
        <v/>
      </c>
      <c r="AG104" s="35" t="str">
        <f t="shared" si="49"/>
        <v/>
      </c>
      <c r="AH104" s="35" t="str">
        <f t="shared" si="49"/>
        <v/>
      </c>
      <c r="AI104" s="35" t="str">
        <f t="shared" si="49"/>
        <v>WATAUGA</v>
      </c>
      <c r="AJ104" s="35" t="str">
        <f t="shared" si="49"/>
        <v/>
      </c>
      <c r="AK104" s="35" t="str">
        <f t="shared" si="49"/>
        <v/>
      </c>
      <c r="AL104" s="35" t="str">
        <f t="shared" si="49"/>
        <v/>
      </c>
      <c r="AM104" s="35" t="str">
        <f t="shared" si="49"/>
        <v/>
      </c>
      <c r="AN104" s="35" t="str">
        <f t="shared" si="49"/>
        <v/>
      </c>
      <c r="AO104" s="35" t="str">
        <f t="shared" si="49"/>
        <v/>
      </c>
      <c r="AP104" s="35" t="str">
        <f t="shared" si="50"/>
        <v/>
      </c>
      <c r="AQ104" s="35" t="str">
        <f t="shared" si="50"/>
        <v/>
      </c>
      <c r="AR104" s="35" t="str">
        <f t="shared" si="50"/>
        <v>WILSON</v>
      </c>
      <c r="AS104" s="35" t="str">
        <f t="shared" si="50"/>
        <v>HALE</v>
      </c>
      <c r="AT104" s="35" t="str">
        <f t="shared" si="50"/>
        <v/>
      </c>
      <c r="AU104" s="35" t="str">
        <f t="shared" si="50"/>
        <v/>
      </c>
      <c r="AV104" s="35" t="str">
        <f t="shared" si="50"/>
        <v>YORK</v>
      </c>
      <c r="AW104" s="35" t="str">
        <f t="shared" si="50"/>
        <v/>
      </c>
      <c r="AX104" s="35" t="str">
        <f t="shared" si="50"/>
        <v/>
      </c>
      <c r="AY104" s="35" t="str">
        <f t="shared" si="50"/>
        <v/>
      </c>
      <c r="AZ104" s="35" t="str">
        <f t="shared" si="50"/>
        <v/>
      </c>
    </row>
    <row r="105" spans="1:52" x14ac:dyDescent="0.2">
      <c r="A105" s="39">
        <v>96</v>
      </c>
      <c r="B105" s="35" t="str">
        <f t="shared" si="46"/>
        <v/>
      </c>
      <c r="C105" s="35" t="str">
        <f t="shared" si="46"/>
        <v/>
      </c>
      <c r="D105" s="35" t="str">
        <f t="shared" si="46"/>
        <v/>
      </c>
      <c r="E105" s="35" t="str">
        <f t="shared" si="46"/>
        <v/>
      </c>
      <c r="F105" s="35" t="str">
        <f t="shared" si="46"/>
        <v/>
      </c>
      <c r="G105" s="35" t="str">
        <f t="shared" si="46"/>
        <v/>
      </c>
      <c r="H105" s="35" t="str">
        <f t="shared" si="46"/>
        <v/>
      </c>
      <c r="I105" s="35" t="str">
        <f t="shared" si="46"/>
        <v/>
      </c>
      <c r="J105" s="35" t="str">
        <f t="shared" si="46"/>
        <v/>
      </c>
      <c r="K105" s="35" t="str">
        <f t="shared" si="46"/>
        <v/>
      </c>
      <c r="L105" s="35" t="str">
        <f t="shared" si="47"/>
        <v>MACON</v>
      </c>
      <c r="M105" s="35" t="str">
        <f t="shared" si="47"/>
        <v/>
      </c>
      <c r="N105" s="35" t="str">
        <f t="shared" si="47"/>
        <v/>
      </c>
      <c r="O105" s="35" t="str">
        <f t="shared" si="47"/>
        <v>WAYNE</v>
      </c>
      <c r="P105" s="35" t="str">
        <f t="shared" si="47"/>
        <v/>
      </c>
      <c r="Q105" s="35" t="str">
        <f t="shared" si="47"/>
        <v>WINNESHIEK</v>
      </c>
      <c r="R105" s="35" t="str">
        <f t="shared" si="47"/>
        <v>SUMNER</v>
      </c>
      <c r="S105" s="35" t="str">
        <f t="shared" si="47"/>
        <v>PENDLETON</v>
      </c>
      <c r="T105" s="35" t="str">
        <f t="shared" si="47"/>
        <v/>
      </c>
      <c r="U105" s="35" t="str">
        <f t="shared" si="47"/>
        <v/>
      </c>
      <c r="V105" s="35" t="str">
        <f t="shared" si="48"/>
        <v/>
      </c>
      <c r="W105" s="35" t="str">
        <f t="shared" si="48"/>
        <v/>
      </c>
      <c r="X105" s="35" t="str">
        <f t="shared" si="48"/>
        <v/>
      </c>
      <c r="Y105" s="35" t="str">
        <f t="shared" si="48"/>
        <v/>
      </c>
      <c r="Z105" s="35" t="str">
        <f t="shared" si="48"/>
        <v/>
      </c>
      <c r="AA105" s="35" t="str">
        <f t="shared" si="48"/>
        <v>ST. LOUIS</v>
      </c>
      <c r="AB105" s="35" t="str">
        <f t="shared" si="48"/>
        <v/>
      </c>
      <c r="AC105" s="35" t="str">
        <f t="shared" si="48"/>
        <v/>
      </c>
      <c r="AD105" s="35" t="str">
        <f t="shared" si="48"/>
        <v/>
      </c>
      <c r="AE105" s="35" t="str">
        <f t="shared" si="48"/>
        <v/>
      </c>
      <c r="AF105" s="35" t="str">
        <f t="shared" si="49"/>
        <v/>
      </c>
      <c r="AG105" s="35" t="str">
        <f t="shared" si="49"/>
        <v/>
      </c>
      <c r="AH105" s="35" t="str">
        <f t="shared" si="49"/>
        <v/>
      </c>
      <c r="AI105" s="35" t="str">
        <f t="shared" si="49"/>
        <v>WAYNE</v>
      </c>
      <c r="AJ105" s="35" t="str">
        <f t="shared" si="49"/>
        <v/>
      </c>
      <c r="AK105" s="35" t="str">
        <f t="shared" si="49"/>
        <v/>
      </c>
      <c r="AL105" s="35" t="str">
        <f t="shared" si="49"/>
        <v/>
      </c>
      <c r="AM105" s="35" t="str">
        <f t="shared" si="49"/>
        <v/>
      </c>
      <c r="AN105" s="35" t="str">
        <f t="shared" si="49"/>
        <v/>
      </c>
      <c r="AO105" s="35" t="str">
        <f t="shared" si="49"/>
        <v/>
      </c>
      <c r="AP105" s="35" t="str">
        <f t="shared" si="50"/>
        <v/>
      </c>
      <c r="AQ105" s="35" t="str">
        <f t="shared" si="50"/>
        <v/>
      </c>
      <c r="AR105" s="35" t="str">
        <f t="shared" si="50"/>
        <v/>
      </c>
      <c r="AS105" s="35" t="str">
        <f t="shared" si="50"/>
        <v>HALL</v>
      </c>
      <c r="AT105" s="35" t="str">
        <f t="shared" si="50"/>
        <v/>
      </c>
      <c r="AU105" s="35" t="str">
        <f t="shared" si="50"/>
        <v/>
      </c>
      <c r="AV105" s="35" t="str">
        <f t="shared" si="50"/>
        <v>ALEXANDRIA CITY</v>
      </c>
      <c r="AW105" s="35" t="str">
        <f t="shared" si="50"/>
        <v/>
      </c>
      <c r="AX105" s="35" t="str">
        <f t="shared" si="50"/>
        <v/>
      </c>
      <c r="AY105" s="35" t="str">
        <f t="shared" si="50"/>
        <v/>
      </c>
      <c r="AZ105" s="35" t="str">
        <f t="shared" si="50"/>
        <v/>
      </c>
    </row>
    <row r="106" spans="1:52" x14ac:dyDescent="0.2">
      <c r="A106" s="39">
        <v>97</v>
      </c>
      <c r="B106" s="35" t="str">
        <f t="shared" si="46"/>
        <v/>
      </c>
      <c r="C106" s="35" t="str">
        <f t="shared" si="46"/>
        <v/>
      </c>
      <c r="D106" s="35" t="str">
        <f t="shared" si="46"/>
        <v/>
      </c>
      <c r="E106" s="35" t="str">
        <f t="shared" si="46"/>
        <v/>
      </c>
      <c r="F106" s="35" t="str">
        <f t="shared" si="46"/>
        <v/>
      </c>
      <c r="G106" s="35" t="str">
        <f t="shared" si="46"/>
        <v/>
      </c>
      <c r="H106" s="35" t="str">
        <f t="shared" si="46"/>
        <v/>
      </c>
      <c r="I106" s="35" t="str">
        <f t="shared" si="46"/>
        <v/>
      </c>
      <c r="J106" s="35" t="str">
        <f t="shared" si="46"/>
        <v/>
      </c>
      <c r="K106" s="35" t="str">
        <f t="shared" si="46"/>
        <v/>
      </c>
      <c r="L106" s="35" t="str">
        <f t="shared" si="47"/>
        <v>MADISON</v>
      </c>
      <c r="M106" s="35" t="str">
        <f t="shared" si="47"/>
        <v/>
      </c>
      <c r="N106" s="35" t="str">
        <f t="shared" si="47"/>
        <v/>
      </c>
      <c r="O106" s="35" t="str">
        <f t="shared" si="47"/>
        <v>WHITE</v>
      </c>
      <c r="P106" s="35" t="str">
        <f t="shared" si="47"/>
        <v/>
      </c>
      <c r="Q106" s="35" t="str">
        <f t="shared" si="47"/>
        <v>WOODBURY</v>
      </c>
      <c r="R106" s="35" t="str">
        <f t="shared" si="47"/>
        <v>THOMAS</v>
      </c>
      <c r="S106" s="35" t="str">
        <f t="shared" si="47"/>
        <v>PERRY</v>
      </c>
      <c r="T106" s="35" t="str">
        <f t="shared" si="47"/>
        <v/>
      </c>
      <c r="U106" s="35" t="str">
        <f t="shared" si="47"/>
        <v/>
      </c>
      <c r="V106" s="35" t="str">
        <f t="shared" si="48"/>
        <v/>
      </c>
      <c r="W106" s="35" t="str">
        <f t="shared" si="48"/>
        <v/>
      </c>
      <c r="X106" s="35" t="str">
        <f t="shared" si="48"/>
        <v/>
      </c>
      <c r="Y106" s="35" t="str">
        <f t="shared" si="48"/>
        <v/>
      </c>
      <c r="Z106" s="35" t="str">
        <f t="shared" si="48"/>
        <v/>
      </c>
      <c r="AA106" s="35" t="str">
        <f t="shared" si="48"/>
        <v>SALINE</v>
      </c>
      <c r="AB106" s="35" t="str">
        <f t="shared" si="48"/>
        <v/>
      </c>
      <c r="AC106" s="35" t="str">
        <f t="shared" si="48"/>
        <v/>
      </c>
      <c r="AD106" s="35" t="str">
        <f t="shared" si="48"/>
        <v/>
      </c>
      <c r="AE106" s="35" t="str">
        <f t="shared" si="48"/>
        <v/>
      </c>
      <c r="AF106" s="35" t="str">
        <f t="shared" si="49"/>
        <v/>
      </c>
      <c r="AG106" s="35" t="str">
        <f t="shared" si="49"/>
        <v/>
      </c>
      <c r="AH106" s="35" t="str">
        <f t="shared" si="49"/>
        <v/>
      </c>
      <c r="AI106" s="35" t="str">
        <f t="shared" si="49"/>
        <v>WILKES</v>
      </c>
      <c r="AJ106" s="35" t="str">
        <f t="shared" si="49"/>
        <v/>
      </c>
      <c r="AK106" s="35" t="str">
        <f t="shared" si="49"/>
        <v/>
      </c>
      <c r="AL106" s="35" t="str">
        <f t="shared" si="49"/>
        <v/>
      </c>
      <c r="AM106" s="35" t="str">
        <f t="shared" si="49"/>
        <v/>
      </c>
      <c r="AN106" s="35" t="str">
        <f t="shared" si="49"/>
        <v/>
      </c>
      <c r="AO106" s="35" t="str">
        <f t="shared" si="49"/>
        <v/>
      </c>
      <c r="AP106" s="35" t="str">
        <f t="shared" si="50"/>
        <v/>
      </c>
      <c r="AQ106" s="35" t="str">
        <f t="shared" si="50"/>
        <v/>
      </c>
      <c r="AR106" s="35" t="str">
        <f t="shared" si="50"/>
        <v/>
      </c>
      <c r="AS106" s="35" t="str">
        <f t="shared" si="50"/>
        <v>HAMILTON</v>
      </c>
      <c r="AT106" s="35" t="str">
        <f t="shared" si="50"/>
        <v/>
      </c>
      <c r="AU106" s="35" t="str">
        <f t="shared" si="50"/>
        <v/>
      </c>
      <c r="AV106" s="35" t="str">
        <f t="shared" si="50"/>
        <v>BRISTOL CITY</v>
      </c>
      <c r="AW106" s="35" t="str">
        <f t="shared" si="50"/>
        <v/>
      </c>
      <c r="AX106" s="35" t="str">
        <f t="shared" si="50"/>
        <v/>
      </c>
      <c r="AY106" s="35" t="str">
        <f t="shared" si="50"/>
        <v/>
      </c>
      <c r="AZ106" s="35" t="str">
        <f t="shared" si="50"/>
        <v/>
      </c>
    </row>
    <row r="107" spans="1:52" x14ac:dyDescent="0.2">
      <c r="A107" s="39">
        <v>98</v>
      </c>
      <c r="B107" s="35" t="str">
        <f t="shared" si="46"/>
        <v/>
      </c>
      <c r="C107" s="35" t="str">
        <f t="shared" si="46"/>
        <v/>
      </c>
      <c r="D107" s="35" t="str">
        <f t="shared" si="46"/>
        <v/>
      </c>
      <c r="E107" s="35" t="str">
        <f t="shared" si="46"/>
        <v/>
      </c>
      <c r="F107" s="35" t="str">
        <f t="shared" si="46"/>
        <v/>
      </c>
      <c r="G107" s="35" t="str">
        <f t="shared" si="46"/>
        <v/>
      </c>
      <c r="H107" s="35" t="str">
        <f t="shared" si="46"/>
        <v/>
      </c>
      <c r="I107" s="35" t="str">
        <f t="shared" si="46"/>
        <v/>
      </c>
      <c r="J107" s="35" t="str">
        <f t="shared" si="46"/>
        <v/>
      </c>
      <c r="K107" s="35" t="str">
        <f t="shared" si="46"/>
        <v/>
      </c>
      <c r="L107" s="35" t="str">
        <f t="shared" si="47"/>
        <v>MARION</v>
      </c>
      <c r="M107" s="35" t="str">
        <f t="shared" si="47"/>
        <v/>
      </c>
      <c r="N107" s="35" t="str">
        <f t="shared" si="47"/>
        <v/>
      </c>
      <c r="O107" s="35" t="str">
        <f t="shared" si="47"/>
        <v>WHITESIDE</v>
      </c>
      <c r="P107" s="35" t="str">
        <f t="shared" si="47"/>
        <v/>
      </c>
      <c r="Q107" s="35" t="str">
        <f t="shared" si="47"/>
        <v>WORTH</v>
      </c>
      <c r="R107" s="35" t="str">
        <f t="shared" si="47"/>
        <v>TREGO</v>
      </c>
      <c r="S107" s="35" t="str">
        <f t="shared" si="47"/>
        <v>PIKE</v>
      </c>
      <c r="T107" s="35" t="str">
        <f t="shared" si="47"/>
        <v/>
      </c>
      <c r="U107" s="35" t="str">
        <f t="shared" si="47"/>
        <v/>
      </c>
      <c r="V107" s="35" t="str">
        <f t="shared" si="48"/>
        <v/>
      </c>
      <c r="W107" s="35" t="str">
        <f t="shared" si="48"/>
        <v/>
      </c>
      <c r="X107" s="35" t="str">
        <f t="shared" si="48"/>
        <v/>
      </c>
      <c r="Y107" s="35" t="str">
        <f t="shared" si="48"/>
        <v/>
      </c>
      <c r="Z107" s="35" t="str">
        <f t="shared" si="48"/>
        <v/>
      </c>
      <c r="AA107" s="35" t="str">
        <f t="shared" si="48"/>
        <v>SCHUYLER</v>
      </c>
      <c r="AB107" s="35" t="str">
        <f t="shared" si="48"/>
        <v/>
      </c>
      <c r="AC107" s="35" t="str">
        <f t="shared" si="48"/>
        <v/>
      </c>
      <c r="AD107" s="35" t="str">
        <f t="shared" si="48"/>
        <v/>
      </c>
      <c r="AE107" s="35" t="str">
        <f t="shared" si="48"/>
        <v/>
      </c>
      <c r="AF107" s="35" t="str">
        <f t="shared" si="49"/>
        <v/>
      </c>
      <c r="AG107" s="35" t="str">
        <f t="shared" si="49"/>
        <v/>
      </c>
      <c r="AH107" s="35" t="str">
        <f t="shared" si="49"/>
        <v/>
      </c>
      <c r="AI107" s="35" t="str">
        <f t="shared" si="49"/>
        <v>WILSON</v>
      </c>
      <c r="AJ107" s="35" t="str">
        <f t="shared" si="49"/>
        <v/>
      </c>
      <c r="AK107" s="35" t="str">
        <f t="shared" si="49"/>
        <v/>
      </c>
      <c r="AL107" s="35" t="str">
        <f t="shared" si="49"/>
        <v/>
      </c>
      <c r="AM107" s="35" t="str">
        <f t="shared" si="49"/>
        <v/>
      </c>
      <c r="AN107" s="35" t="str">
        <f t="shared" si="49"/>
        <v/>
      </c>
      <c r="AO107" s="35" t="str">
        <f t="shared" si="49"/>
        <v/>
      </c>
      <c r="AP107" s="35" t="str">
        <f t="shared" si="50"/>
        <v/>
      </c>
      <c r="AQ107" s="35" t="str">
        <f t="shared" si="50"/>
        <v/>
      </c>
      <c r="AR107" s="35" t="str">
        <f t="shared" si="50"/>
        <v/>
      </c>
      <c r="AS107" s="35" t="str">
        <f t="shared" si="50"/>
        <v>HANSFORD</v>
      </c>
      <c r="AT107" s="35" t="str">
        <f t="shared" si="50"/>
        <v/>
      </c>
      <c r="AU107" s="35" t="str">
        <f t="shared" si="50"/>
        <v/>
      </c>
      <c r="AV107" s="35" t="str">
        <f t="shared" si="50"/>
        <v>BUENA VISTA CITY</v>
      </c>
      <c r="AW107" s="35" t="str">
        <f t="shared" si="50"/>
        <v/>
      </c>
      <c r="AX107" s="35" t="str">
        <f t="shared" si="50"/>
        <v/>
      </c>
      <c r="AY107" s="35" t="str">
        <f t="shared" si="50"/>
        <v/>
      </c>
      <c r="AZ107" s="35" t="str">
        <f t="shared" si="50"/>
        <v/>
      </c>
    </row>
    <row r="108" spans="1:52" x14ac:dyDescent="0.2">
      <c r="A108" s="39">
        <v>99</v>
      </c>
      <c r="B108" s="35" t="str">
        <f t="shared" si="46"/>
        <v/>
      </c>
      <c r="C108" s="35" t="str">
        <f t="shared" si="46"/>
        <v/>
      </c>
      <c r="D108" s="35" t="str">
        <f t="shared" si="46"/>
        <v/>
      </c>
      <c r="E108" s="35" t="str">
        <f t="shared" si="46"/>
        <v/>
      </c>
      <c r="F108" s="35" t="str">
        <f t="shared" si="46"/>
        <v/>
      </c>
      <c r="G108" s="35" t="str">
        <f t="shared" si="46"/>
        <v/>
      </c>
      <c r="H108" s="35" t="str">
        <f t="shared" si="46"/>
        <v/>
      </c>
      <c r="I108" s="35" t="str">
        <f t="shared" si="46"/>
        <v/>
      </c>
      <c r="J108" s="35" t="str">
        <f t="shared" si="46"/>
        <v/>
      </c>
      <c r="K108" s="35" t="str">
        <f t="shared" si="46"/>
        <v/>
      </c>
      <c r="L108" s="35" t="str">
        <f t="shared" si="47"/>
        <v>MERIWETHER</v>
      </c>
      <c r="M108" s="35" t="str">
        <f t="shared" si="47"/>
        <v/>
      </c>
      <c r="N108" s="35" t="str">
        <f t="shared" si="47"/>
        <v/>
      </c>
      <c r="O108" s="35" t="str">
        <f t="shared" si="47"/>
        <v>WILL</v>
      </c>
      <c r="P108" s="35" t="str">
        <f t="shared" si="47"/>
        <v/>
      </c>
      <c r="Q108" s="35" t="str">
        <f t="shared" si="47"/>
        <v>WRIGHT</v>
      </c>
      <c r="R108" s="35" t="str">
        <f t="shared" si="47"/>
        <v>WABAUNSEE</v>
      </c>
      <c r="S108" s="35" t="str">
        <f t="shared" si="47"/>
        <v>POWELL</v>
      </c>
      <c r="T108" s="35" t="str">
        <f t="shared" si="47"/>
        <v/>
      </c>
      <c r="U108" s="35" t="str">
        <f t="shared" si="47"/>
        <v/>
      </c>
      <c r="V108" s="35" t="str">
        <f t="shared" si="48"/>
        <v/>
      </c>
      <c r="W108" s="35" t="str">
        <f t="shared" si="48"/>
        <v/>
      </c>
      <c r="X108" s="35" t="str">
        <f t="shared" si="48"/>
        <v/>
      </c>
      <c r="Y108" s="35" t="str">
        <f t="shared" si="48"/>
        <v/>
      </c>
      <c r="Z108" s="35" t="str">
        <f t="shared" si="48"/>
        <v/>
      </c>
      <c r="AA108" s="35" t="str">
        <f t="shared" si="48"/>
        <v>SCOTLAND</v>
      </c>
      <c r="AB108" s="35" t="str">
        <f t="shared" si="48"/>
        <v/>
      </c>
      <c r="AC108" s="35" t="str">
        <f t="shared" si="48"/>
        <v/>
      </c>
      <c r="AD108" s="35" t="str">
        <f t="shared" si="48"/>
        <v/>
      </c>
      <c r="AE108" s="35" t="str">
        <f t="shared" si="48"/>
        <v/>
      </c>
      <c r="AF108" s="35" t="str">
        <f t="shared" si="49"/>
        <v/>
      </c>
      <c r="AG108" s="35" t="str">
        <f t="shared" si="49"/>
        <v/>
      </c>
      <c r="AH108" s="35" t="str">
        <f t="shared" si="49"/>
        <v/>
      </c>
      <c r="AI108" s="35" t="str">
        <f t="shared" si="49"/>
        <v>YADKIN</v>
      </c>
      <c r="AJ108" s="35" t="str">
        <f t="shared" si="49"/>
        <v/>
      </c>
      <c r="AK108" s="35" t="str">
        <f t="shared" si="49"/>
        <v/>
      </c>
      <c r="AL108" s="35" t="str">
        <f t="shared" si="49"/>
        <v/>
      </c>
      <c r="AM108" s="35" t="str">
        <f t="shared" si="49"/>
        <v/>
      </c>
      <c r="AN108" s="35" t="str">
        <f t="shared" si="49"/>
        <v/>
      </c>
      <c r="AO108" s="35" t="str">
        <f t="shared" si="49"/>
        <v/>
      </c>
      <c r="AP108" s="35" t="str">
        <f t="shared" si="50"/>
        <v/>
      </c>
      <c r="AQ108" s="35" t="str">
        <f t="shared" si="50"/>
        <v/>
      </c>
      <c r="AR108" s="35" t="str">
        <f t="shared" si="50"/>
        <v/>
      </c>
      <c r="AS108" s="35" t="str">
        <f t="shared" si="50"/>
        <v>HARDEMAN</v>
      </c>
      <c r="AT108" s="35" t="str">
        <f t="shared" si="50"/>
        <v/>
      </c>
      <c r="AU108" s="35" t="str">
        <f t="shared" si="50"/>
        <v/>
      </c>
      <c r="AV108" s="35" t="str">
        <f t="shared" si="50"/>
        <v>CHARLOTTESVILLE CITY</v>
      </c>
      <c r="AW108" s="35" t="str">
        <f t="shared" si="50"/>
        <v/>
      </c>
      <c r="AX108" s="35" t="str">
        <f t="shared" si="50"/>
        <v/>
      </c>
      <c r="AY108" s="35" t="str">
        <f t="shared" si="50"/>
        <v/>
      </c>
      <c r="AZ108" s="35" t="str">
        <f t="shared" si="50"/>
        <v/>
      </c>
    </row>
    <row r="109" spans="1:52" x14ac:dyDescent="0.2">
      <c r="A109" s="39">
        <v>100</v>
      </c>
      <c r="B109" s="35" t="str">
        <f t="shared" si="46"/>
        <v/>
      </c>
      <c r="C109" s="35" t="str">
        <f t="shared" si="46"/>
        <v/>
      </c>
      <c r="D109" s="35" t="str">
        <f t="shared" si="46"/>
        <v/>
      </c>
      <c r="E109" s="35" t="str">
        <f t="shared" si="46"/>
        <v/>
      </c>
      <c r="F109" s="35" t="str">
        <f t="shared" si="46"/>
        <v/>
      </c>
      <c r="G109" s="35" t="str">
        <f t="shared" si="46"/>
        <v/>
      </c>
      <c r="H109" s="35" t="str">
        <f t="shared" si="46"/>
        <v/>
      </c>
      <c r="I109" s="35" t="str">
        <f t="shared" si="46"/>
        <v/>
      </c>
      <c r="J109" s="35" t="str">
        <f t="shared" si="46"/>
        <v/>
      </c>
      <c r="K109" s="35" t="str">
        <f t="shared" si="46"/>
        <v/>
      </c>
      <c r="L109" s="35" t="str">
        <f t="shared" si="47"/>
        <v>MILLER</v>
      </c>
      <c r="M109" s="35" t="str">
        <f t="shared" si="47"/>
        <v/>
      </c>
      <c r="N109" s="35" t="str">
        <f t="shared" si="47"/>
        <v/>
      </c>
      <c r="O109" s="35" t="str">
        <f t="shared" si="47"/>
        <v>WILLIAMSON</v>
      </c>
      <c r="P109" s="35" t="str">
        <f t="shared" si="47"/>
        <v/>
      </c>
      <c r="Q109" s="35" t="str">
        <f t="shared" si="47"/>
        <v/>
      </c>
      <c r="R109" s="35" t="str">
        <f t="shared" si="47"/>
        <v>WALLACE</v>
      </c>
      <c r="S109" s="35" t="str">
        <f t="shared" si="47"/>
        <v>PULASKI</v>
      </c>
      <c r="T109" s="35" t="str">
        <f t="shared" si="47"/>
        <v/>
      </c>
      <c r="U109" s="35" t="str">
        <f t="shared" si="47"/>
        <v/>
      </c>
      <c r="V109" s="35" t="str">
        <f t="shared" si="48"/>
        <v/>
      </c>
      <c r="W109" s="35" t="str">
        <f t="shared" si="48"/>
        <v/>
      </c>
      <c r="X109" s="35" t="str">
        <f t="shared" si="48"/>
        <v/>
      </c>
      <c r="Y109" s="35" t="str">
        <f t="shared" si="48"/>
        <v/>
      </c>
      <c r="Z109" s="35" t="str">
        <f t="shared" si="48"/>
        <v/>
      </c>
      <c r="AA109" s="35" t="str">
        <f t="shared" si="48"/>
        <v>SCOTT</v>
      </c>
      <c r="AB109" s="35" t="str">
        <f t="shared" si="48"/>
        <v/>
      </c>
      <c r="AC109" s="35" t="str">
        <f t="shared" si="48"/>
        <v/>
      </c>
      <c r="AD109" s="35" t="str">
        <f t="shared" si="48"/>
        <v/>
      </c>
      <c r="AE109" s="35" t="str">
        <f t="shared" si="48"/>
        <v/>
      </c>
      <c r="AF109" s="35" t="str">
        <f t="shared" si="49"/>
        <v/>
      </c>
      <c r="AG109" s="35" t="str">
        <f t="shared" si="49"/>
        <v/>
      </c>
      <c r="AH109" s="35" t="str">
        <f t="shared" si="49"/>
        <v/>
      </c>
      <c r="AI109" s="35" t="str">
        <f t="shared" si="49"/>
        <v>YANCEY</v>
      </c>
      <c r="AJ109" s="35" t="str">
        <f t="shared" si="49"/>
        <v/>
      </c>
      <c r="AK109" s="35" t="str">
        <f t="shared" si="49"/>
        <v/>
      </c>
      <c r="AL109" s="35" t="str">
        <f t="shared" si="49"/>
        <v/>
      </c>
      <c r="AM109" s="35" t="str">
        <f t="shared" si="49"/>
        <v/>
      </c>
      <c r="AN109" s="35" t="str">
        <f t="shared" si="49"/>
        <v/>
      </c>
      <c r="AO109" s="35" t="str">
        <f t="shared" si="49"/>
        <v/>
      </c>
      <c r="AP109" s="35" t="str">
        <f t="shared" si="50"/>
        <v/>
      </c>
      <c r="AQ109" s="35" t="str">
        <f t="shared" si="50"/>
        <v/>
      </c>
      <c r="AR109" s="35" t="str">
        <f t="shared" si="50"/>
        <v/>
      </c>
      <c r="AS109" s="35" t="str">
        <f t="shared" si="50"/>
        <v>HARDIN</v>
      </c>
      <c r="AT109" s="35" t="str">
        <f t="shared" si="50"/>
        <v/>
      </c>
      <c r="AU109" s="35" t="str">
        <f t="shared" si="50"/>
        <v/>
      </c>
      <c r="AV109" s="35" t="str">
        <f t="shared" si="50"/>
        <v>CHESAPEAKE CITY</v>
      </c>
      <c r="AW109" s="35" t="str">
        <f t="shared" si="50"/>
        <v/>
      </c>
      <c r="AX109" s="35" t="str">
        <f t="shared" si="50"/>
        <v/>
      </c>
      <c r="AY109" s="35" t="str">
        <f t="shared" si="50"/>
        <v/>
      </c>
      <c r="AZ109" s="35" t="str">
        <f t="shared" si="50"/>
        <v/>
      </c>
    </row>
    <row r="110" spans="1:52" x14ac:dyDescent="0.2">
      <c r="A110" s="39">
        <v>101</v>
      </c>
      <c r="B110" s="35" t="str">
        <f t="shared" ref="B110:K119" si="51">IFERROR(VLOOKUP($B$3&amp;"_"&amp;B$8&amp;$A110,LookUpTable_CountyName_AllYears,3,FALSE),"")</f>
        <v/>
      </c>
      <c r="C110" s="35" t="str">
        <f t="shared" si="51"/>
        <v/>
      </c>
      <c r="D110" s="35" t="str">
        <f t="shared" si="51"/>
        <v/>
      </c>
      <c r="E110" s="35" t="str">
        <f t="shared" si="51"/>
        <v/>
      </c>
      <c r="F110" s="35" t="str">
        <f t="shared" si="51"/>
        <v/>
      </c>
      <c r="G110" s="35" t="str">
        <f t="shared" si="51"/>
        <v/>
      </c>
      <c r="H110" s="35" t="str">
        <f t="shared" si="51"/>
        <v/>
      </c>
      <c r="I110" s="35" t="str">
        <f t="shared" si="51"/>
        <v/>
      </c>
      <c r="J110" s="35" t="str">
        <f t="shared" si="51"/>
        <v/>
      </c>
      <c r="K110" s="35" t="str">
        <f t="shared" si="51"/>
        <v/>
      </c>
      <c r="L110" s="35" t="str">
        <f t="shared" ref="L110:U119" si="52">IFERROR(VLOOKUP($B$3&amp;"_"&amp;L$8&amp;$A110,LookUpTable_CountyName_AllYears,3,FALSE),"")</f>
        <v>MITCHELL</v>
      </c>
      <c r="M110" s="35" t="str">
        <f t="shared" si="52"/>
        <v/>
      </c>
      <c r="N110" s="35" t="str">
        <f t="shared" si="52"/>
        <v/>
      </c>
      <c r="O110" s="35" t="str">
        <f t="shared" si="52"/>
        <v>WINNEBAGO</v>
      </c>
      <c r="P110" s="35" t="str">
        <f t="shared" si="52"/>
        <v/>
      </c>
      <c r="Q110" s="35" t="str">
        <f t="shared" si="52"/>
        <v/>
      </c>
      <c r="R110" s="35" t="str">
        <f t="shared" si="52"/>
        <v>WASHINGTON</v>
      </c>
      <c r="S110" s="35" t="str">
        <f t="shared" si="52"/>
        <v>ROBERTSON</v>
      </c>
      <c r="T110" s="35" t="str">
        <f t="shared" si="52"/>
        <v/>
      </c>
      <c r="U110" s="35" t="str">
        <f t="shared" si="52"/>
        <v/>
      </c>
      <c r="V110" s="35" t="str">
        <f t="shared" ref="V110:AE119" si="53">IFERROR(VLOOKUP($B$3&amp;"_"&amp;V$8&amp;$A110,LookUpTable_CountyName_AllYears,3,FALSE),"")</f>
        <v/>
      </c>
      <c r="W110" s="35" t="str">
        <f t="shared" si="53"/>
        <v/>
      </c>
      <c r="X110" s="35" t="str">
        <f t="shared" si="53"/>
        <v/>
      </c>
      <c r="Y110" s="35" t="str">
        <f t="shared" si="53"/>
        <v/>
      </c>
      <c r="Z110" s="35" t="str">
        <f t="shared" si="53"/>
        <v/>
      </c>
      <c r="AA110" s="35" t="str">
        <f t="shared" si="53"/>
        <v>SHANNON</v>
      </c>
      <c r="AB110" s="35" t="str">
        <f t="shared" si="53"/>
        <v/>
      </c>
      <c r="AC110" s="35" t="str">
        <f t="shared" si="53"/>
        <v/>
      </c>
      <c r="AD110" s="35" t="str">
        <f t="shared" si="53"/>
        <v/>
      </c>
      <c r="AE110" s="35" t="str">
        <f t="shared" si="53"/>
        <v/>
      </c>
      <c r="AF110" s="35" t="str">
        <f t="shared" ref="AF110:AO119" si="54">IFERROR(VLOOKUP($B$3&amp;"_"&amp;AF$8&amp;$A110,LookUpTable_CountyName_AllYears,3,FALSE),"")</f>
        <v/>
      </c>
      <c r="AG110" s="35" t="str">
        <f t="shared" si="54"/>
        <v/>
      </c>
      <c r="AH110" s="35" t="str">
        <f t="shared" si="54"/>
        <v/>
      </c>
      <c r="AI110" s="35" t="str">
        <f t="shared" si="54"/>
        <v/>
      </c>
      <c r="AJ110" s="35" t="str">
        <f t="shared" si="54"/>
        <v/>
      </c>
      <c r="AK110" s="35" t="str">
        <f t="shared" si="54"/>
        <v/>
      </c>
      <c r="AL110" s="35" t="str">
        <f t="shared" si="54"/>
        <v/>
      </c>
      <c r="AM110" s="35" t="str">
        <f t="shared" si="54"/>
        <v/>
      </c>
      <c r="AN110" s="35" t="str">
        <f t="shared" si="54"/>
        <v/>
      </c>
      <c r="AO110" s="35" t="str">
        <f t="shared" si="54"/>
        <v/>
      </c>
      <c r="AP110" s="35" t="str">
        <f t="shared" ref="AP110:AZ119" si="55">IFERROR(VLOOKUP($B$3&amp;"_"&amp;AP$8&amp;$A110,LookUpTable_CountyName_AllYears,3,FALSE),"")</f>
        <v/>
      </c>
      <c r="AQ110" s="35" t="str">
        <f t="shared" si="55"/>
        <v/>
      </c>
      <c r="AR110" s="35" t="str">
        <f t="shared" si="55"/>
        <v/>
      </c>
      <c r="AS110" s="35" t="str">
        <f t="shared" si="55"/>
        <v>HARRIS</v>
      </c>
      <c r="AT110" s="35" t="str">
        <f t="shared" si="55"/>
        <v/>
      </c>
      <c r="AU110" s="35" t="str">
        <f t="shared" si="55"/>
        <v/>
      </c>
      <c r="AV110" s="35" t="str">
        <f t="shared" si="55"/>
        <v>COLONIAL HEIGHTS CITY</v>
      </c>
      <c r="AW110" s="35" t="str">
        <f t="shared" si="55"/>
        <v/>
      </c>
      <c r="AX110" s="35" t="str">
        <f t="shared" si="55"/>
        <v/>
      </c>
      <c r="AY110" s="35" t="str">
        <f t="shared" si="55"/>
        <v/>
      </c>
      <c r="AZ110" s="35" t="str">
        <f t="shared" si="55"/>
        <v/>
      </c>
    </row>
    <row r="111" spans="1:52" x14ac:dyDescent="0.2">
      <c r="A111" s="39">
        <v>102</v>
      </c>
      <c r="B111" s="35" t="str">
        <f t="shared" si="51"/>
        <v/>
      </c>
      <c r="C111" s="35" t="str">
        <f t="shared" si="51"/>
        <v/>
      </c>
      <c r="D111" s="35" t="str">
        <f t="shared" si="51"/>
        <v/>
      </c>
      <c r="E111" s="35" t="str">
        <f t="shared" si="51"/>
        <v/>
      </c>
      <c r="F111" s="35" t="str">
        <f t="shared" si="51"/>
        <v/>
      </c>
      <c r="G111" s="35" t="str">
        <f t="shared" si="51"/>
        <v/>
      </c>
      <c r="H111" s="35" t="str">
        <f t="shared" si="51"/>
        <v/>
      </c>
      <c r="I111" s="35" t="str">
        <f t="shared" si="51"/>
        <v/>
      </c>
      <c r="J111" s="35" t="str">
        <f t="shared" si="51"/>
        <v/>
      </c>
      <c r="K111" s="35" t="str">
        <f t="shared" si="51"/>
        <v/>
      </c>
      <c r="L111" s="35" t="str">
        <f t="shared" si="52"/>
        <v>MONROE</v>
      </c>
      <c r="M111" s="35" t="str">
        <f t="shared" si="52"/>
        <v/>
      </c>
      <c r="N111" s="35" t="str">
        <f t="shared" si="52"/>
        <v/>
      </c>
      <c r="O111" s="35" t="str">
        <f t="shared" si="52"/>
        <v>WOODFORD</v>
      </c>
      <c r="P111" s="35" t="str">
        <f t="shared" si="52"/>
        <v/>
      </c>
      <c r="Q111" s="35" t="str">
        <f t="shared" si="52"/>
        <v/>
      </c>
      <c r="R111" s="35" t="str">
        <f t="shared" si="52"/>
        <v>WICHITA</v>
      </c>
      <c r="S111" s="35" t="str">
        <f t="shared" si="52"/>
        <v>ROCKCASTLE</v>
      </c>
      <c r="T111" s="35" t="str">
        <f t="shared" si="52"/>
        <v/>
      </c>
      <c r="U111" s="35" t="str">
        <f t="shared" si="52"/>
        <v/>
      </c>
      <c r="V111" s="35" t="str">
        <f t="shared" si="53"/>
        <v/>
      </c>
      <c r="W111" s="35" t="str">
        <f t="shared" si="53"/>
        <v/>
      </c>
      <c r="X111" s="35" t="str">
        <f t="shared" si="53"/>
        <v/>
      </c>
      <c r="Y111" s="35" t="str">
        <f t="shared" si="53"/>
        <v/>
      </c>
      <c r="Z111" s="35" t="str">
        <f t="shared" si="53"/>
        <v/>
      </c>
      <c r="AA111" s="35" t="str">
        <f t="shared" si="53"/>
        <v>SHELBY</v>
      </c>
      <c r="AB111" s="35" t="str">
        <f t="shared" si="53"/>
        <v/>
      </c>
      <c r="AC111" s="35" t="str">
        <f t="shared" si="53"/>
        <v/>
      </c>
      <c r="AD111" s="35" t="str">
        <f t="shared" si="53"/>
        <v/>
      </c>
      <c r="AE111" s="35" t="str">
        <f t="shared" si="53"/>
        <v/>
      </c>
      <c r="AF111" s="35" t="str">
        <f t="shared" si="54"/>
        <v/>
      </c>
      <c r="AG111" s="35" t="str">
        <f t="shared" si="54"/>
        <v/>
      </c>
      <c r="AH111" s="35" t="str">
        <f t="shared" si="54"/>
        <v/>
      </c>
      <c r="AI111" s="35" t="str">
        <f t="shared" si="54"/>
        <v/>
      </c>
      <c r="AJ111" s="35" t="str">
        <f t="shared" si="54"/>
        <v/>
      </c>
      <c r="AK111" s="35" t="str">
        <f t="shared" si="54"/>
        <v/>
      </c>
      <c r="AL111" s="35" t="str">
        <f t="shared" si="54"/>
        <v/>
      </c>
      <c r="AM111" s="35" t="str">
        <f t="shared" si="54"/>
        <v/>
      </c>
      <c r="AN111" s="35" t="str">
        <f t="shared" si="54"/>
        <v/>
      </c>
      <c r="AO111" s="35" t="str">
        <f t="shared" si="54"/>
        <v/>
      </c>
      <c r="AP111" s="35" t="str">
        <f t="shared" si="55"/>
        <v/>
      </c>
      <c r="AQ111" s="35" t="str">
        <f t="shared" si="55"/>
        <v/>
      </c>
      <c r="AR111" s="35" t="str">
        <f t="shared" si="55"/>
        <v/>
      </c>
      <c r="AS111" s="35" t="str">
        <f t="shared" si="55"/>
        <v>HARRISON</v>
      </c>
      <c r="AT111" s="35" t="str">
        <f t="shared" si="55"/>
        <v/>
      </c>
      <c r="AU111" s="35" t="str">
        <f t="shared" si="55"/>
        <v/>
      </c>
      <c r="AV111" s="35" t="str">
        <f t="shared" si="55"/>
        <v>COVINGTON CITY</v>
      </c>
      <c r="AW111" s="35" t="str">
        <f t="shared" si="55"/>
        <v/>
      </c>
      <c r="AX111" s="35" t="str">
        <f t="shared" si="55"/>
        <v/>
      </c>
      <c r="AY111" s="35" t="str">
        <f t="shared" si="55"/>
        <v/>
      </c>
      <c r="AZ111" s="35" t="str">
        <f t="shared" si="55"/>
        <v/>
      </c>
    </row>
    <row r="112" spans="1:52" x14ac:dyDescent="0.2">
      <c r="A112" s="39">
        <v>103</v>
      </c>
      <c r="B112" s="35" t="str">
        <f t="shared" si="51"/>
        <v/>
      </c>
      <c r="C112" s="35" t="str">
        <f t="shared" si="51"/>
        <v/>
      </c>
      <c r="D112" s="35" t="str">
        <f t="shared" si="51"/>
        <v/>
      </c>
      <c r="E112" s="35" t="str">
        <f t="shared" si="51"/>
        <v/>
      </c>
      <c r="F112" s="35" t="str">
        <f t="shared" si="51"/>
        <v/>
      </c>
      <c r="G112" s="35" t="str">
        <f t="shared" si="51"/>
        <v/>
      </c>
      <c r="H112" s="35" t="str">
        <f t="shared" si="51"/>
        <v/>
      </c>
      <c r="I112" s="35" t="str">
        <f t="shared" si="51"/>
        <v/>
      </c>
      <c r="J112" s="35" t="str">
        <f t="shared" si="51"/>
        <v/>
      </c>
      <c r="K112" s="35" t="str">
        <f t="shared" si="51"/>
        <v/>
      </c>
      <c r="L112" s="35" t="str">
        <f t="shared" si="52"/>
        <v>MONTGOMERY</v>
      </c>
      <c r="M112" s="35" t="str">
        <f t="shared" si="52"/>
        <v/>
      </c>
      <c r="N112" s="35" t="str">
        <f t="shared" si="52"/>
        <v/>
      </c>
      <c r="O112" s="35" t="str">
        <f t="shared" si="52"/>
        <v/>
      </c>
      <c r="P112" s="35" t="str">
        <f t="shared" si="52"/>
        <v/>
      </c>
      <c r="Q112" s="35" t="str">
        <f t="shared" si="52"/>
        <v/>
      </c>
      <c r="R112" s="35" t="str">
        <f t="shared" si="52"/>
        <v>WILSON</v>
      </c>
      <c r="S112" s="35" t="str">
        <f t="shared" si="52"/>
        <v>ROWAN</v>
      </c>
      <c r="T112" s="35" t="str">
        <f t="shared" si="52"/>
        <v/>
      </c>
      <c r="U112" s="35" t="str">
        <f t="shared" si="52"/>
        <v/>
      </c>
      <c r="V112" s="35" t="str">
        <f t="shared" si="53"/>
        <v/>
      </c>
      <c r="W112" s="35" t="str">
        <f t="shared" si="53"/>
        <v/>
      </c>
      <c r="X112" s="35" t="str">
        <f t="shared" si="53"/>
        <v/>
      </c>
      <c r="Y112" s="35" t="str">
        <f t="shared" si="53"/>
        <v/>
      </c>
      <c r="Z112" s="35" t="str">
        <f t="shared" si="53"/>
        <v/>
      </c>
      <c r="AA112" s="35" t="str">
        <f t="shared" si="53"/>
        <v>STODDARD</v>
      </c>
      <c r="AB112" s="35" t="str">
        <f t="shared" si="53"/>
        <v/>
      </c>
      <c r="AC112" s="35" t="str">
        <f t="shared" si="53"/>
        <v/>
      </c>
      <c r="AD112" s="35" t="str">
        <f t="shared" si="53"/>
        <v/>
      </c>
      <c r="AE112" s="35" t="str">
        <f t="shared" si="53"/>
        <v/>
      </c>
      <c r="AF112" s="35" t="str">
        <f t="shared" si="54"/>
        <v/>
      </c>
      <c r="AG112" s="35" t="str">
        <f t="shared" si="54"/>
        <v/>
      </c>
      <c r="AH112" s="35" t="str">
        <f t="shared" si="54"/>
        <v/>
      </c>
      <c r="AI112" s="35" t="str">
        <f t="shared" si="54"/>
        <v/>
      </c>
      <c r="AJ112" s="35" t="str">
        <f t="shared" si="54"/>
        <v/>
      </c>
      <c r="AK112" s="35" t="str">
        <f t="shared" si="54"/>
        <v/>
      </c>
      <c r="AL112" s="35" t="str">
        <f t="shared" si="54"/>
        <v/>
      </c>
      <c r="AM112" s="35" t="str">
        <f t="shared" si="54"/>
        <v/>
      </c>
      <c r="AN112" s="35" t="str">
        <f t="shared" si="54"/>
        <v/>
      </c>
      <c r="AO112" s="35" t="str">
        <f t="shared" si="54"/>
        <v/>
      </c>
      <c r="AP112" s="35" t="str">
        <f t="shared" si="55"/>
        <v/>
      </c>
      <c r="AQ112" s="35" t="str">
        <f t="shared" si="55"/>
        <v/>
      </c>
      <c r="AR112" s="35" t="str">
        <f t="shared" si="55"/>
        <v/>
      </c>
      <c r="AS112" s="35" t="str">
        <f t="shared" si="55"/>
        <v>HARTLEY</v>
      </c>
      <c r="AT112" s="35" t="str">
        <f t="shared" si="55"/>
        <v/>
      </c>
      <c r="AU112" s="35" t="str">
        <f t="shared" si="55"/>
        <v/>
      </c>
      <c r="AV112" s="35" t="str">
        <f t="shared" si="55"/>
        <v>DANVILLE CITY</v>
      </c>
      <c r="AW112" s="35" t="str">
        <f t="shared" si="55"/>
        <v/>
      </c>
      <c r="AX112" s="35" t="str">
        <f t="shared" si="55"/>
        <v/>
      </c>
      <c r="AY112" s="35" t="str">
        <f t="shared" si="55"/>
        <v/>
      </c>
      <c r="AZ112" s="35" t="str">
        <f t="shared" si="55"/>
        <v/>
      </c>
    </row>
    <row r="113" spans="1:52" x14ac:dyDescent="0.2">
      <c r="A113" s="39">
        <v>104</v>
      </c>
      <c r="B113" s="35" t="str">
        <f t="shared" si="51"/>
        <v/>
      </c>
      <c r="C113" s="35" t="str">
        <f t="shared" si="51"/>
        <v/>
      </c>
      <c r="D113" s="35" t="str">
        <f t="shared" si="51"/>
        <v/>
      </c>
      <c r="E113" s="35" t="str">
        <f t="shared" si="51"/>
        <v/>
      </c>
      <c r="F113" s="35" t="str">
        <f t="shared" si="51"/>
        <v/>
      </c>
      <c r="G113" s="35" t="str">
        <f t="shared" si="51"/>
        <v/>
      </c>
      <c r="H113" s="35" t="str">
        <f t="shared" si="51"/>
        <v/>
      </c>
      <c r="I113" s="35" t="str">
        <f t="shared" si="51"/>
        <v/>
      </c>
      <c r="J113" s="35" t="str">
        <f t="shared" si="51"/>
        <v/>
      </c>
      <c r="K113" s="35" t="str">
        <f t="shared" si="51"/>
        <v/>
      </c>
      <c r="L113" s="35" t="str">
        <f t="shared" si="52"/>
        <v>MORGAN</v>
      </c>
      <c r="M113" s="35" t="str">
        <f t="shared" si="52"/>
        <v/>
      </c>
      <c r="N113" s="35" t="str">
        <f t="shared" si="52"/>
        <v/>
      </c>
      <c r="O113" s="35" t="str">
        <f t="shared" si="52"/>
        <v/>
      </c>
      <c r="P113" s="35" t="str">
        <f t="shared" si="52"/>
        <v/>
      </c>
      <c r="Q113" s="35" t="str">
        <f t="shared" si="52"/>
        <v/>
      </c>
      <c r="R113" s="35" t="str">
        <f t="shared" si="52"/>
        <v>WOODSON</v>
      </c>
      <c r="S113" s="35" t="str">
        <f t="shared" si="52"/>
        <v>RUSSELL</v>
      </c>
      <c r="T113" s="35" t="str">
        <f t="shared" si="52"/>
        <v/>
      </c>
      <c r="U113" s="35" t="str">
        <f t="shared" si="52"/>
        <v/>
      </c>
      <c r="V113" s="35" t="str">
        <f t="shared" si="53"/>
        <v/>
      </c>
      <c r="W113" s="35" t="str">
        <f t="shared" si="53"/>
        <v/>
      </c>
      <c r="X113" s="35" t="str">
        <f t="shared" si="53"/>
        <v/>
      </c>
      <c r="Y113" s="35" t="str">
        <f t="shared" si="53"/>
        <v/>
      </c>
      <c r="Z113" s="35" t="str">
        <f t="shared" si="53"/>
        <v/>
      </c>
      <c r="AA113" s="35" t="str">
        <f t="shared" si="53"/>
        <v>STONE</v>
      </c>
      <c r="AB113" s="35" t="str">
        <f t="shared" si="53"/>
        <v/>
      </c>
      <c r="AC113" s="35" t="str">
        <f t="shared" si="53"/>
        <v/>
      </c>
      <c r="AD113" s="35" t="str">
        <f t="shared" si="53"/>
        <v/>
      </c>
      <c r="AE113" s="35" t="str">
        <f t="shared" si="53"/>
        <v/>
      </c>
      <c r="AF113" s="35" t="str">
        <f t="shared" si="54"/>
        <v/>
      </c>
      <c r="AG113" s="35" t="str">
        <f t="shared" si="54"/>
        <v/>
      </c>
      <c r="AH113" s="35" t="str">
        <f t="shared" si="54"/>
        <v/>
      </c>
      <c r="AI113" s="35" t="str">
        <f t="shared" si="54"/>
        <v/>
      </c>
      <c r="AJ113" s="35" t="str">
        <f t="shared" si="54"/>
        <v/>
      </c>
      <c r="AK113" s="35" t="str">
        <f t="shared" si="54"/>
        <v/>
      </c>
      <c r="AL113" s="35" t="str">
        <f t="shared" si="54"/>
        <v/>
      </c>
      <c r="AM113" s="35" t="str">
        <f t="shared" si="54"/>
        <v/>
      </c>
      <c r="AN113" s="35" t="str">
        <f t="shared" si="54"/>
        <v/>
      </c>
      <c r="AO113" s="35" t="str">
        <f t="shared" si="54"/>
        <v/>
      </c>
      <c r="AP113" s="35" t="str">
        <f t="shared" si="55"/>
        <v/>
      </c>
      <c r="AQ113" s="35" t="str">
        <f t="shared" si="55"/>
        <v/>
      </c>
      <c r="AR113" s="35" t="str">
        <f t="shared" si="55"/>
        <v/>
      </c>
      <c r="AS113" s="35" t="str">
        <f t="shared" si="55"/>
        <v>HASKELL</v>
      </c>
      <c r="AT113" s="35" t="str">
        <f t="shared" si="55"/>
        <v/>
      </c>
      <c r="AU113" s="35" t="str">
        <f t="shared" si="55"/>
        <v/>
      </c>
      <c r="AV113" s="35" t="str">
        <f t="shared" si="55"/>
        <v>EMPORIA CITY</v>
      </c>
      <c r="AW113" s="35" t="str">
        <f t="shared" si="55"/>
        <v/>
      </c>
      <c r="AX113" s="35" t="str">
        <f t="shared" si="55"/>
        <v/>
      </c>
      <c r="AY113" s="35" t="str">
        <f t="shared" si="55"/>
        <v/>
      </c>
      <c r="AZ113" s="35" t="str">
        <f t="shared" si="55"/>
        <v/>
      </c>
    </row>
    <row r="114" spans="1:52" x14ac:dyDescent="0.2">
      <c r="A114" s="39">
        <v>105</v>
      </c>
      <c r="B114" s="35" t="str">
        <f t="shared" si="51"/>
        <v/>
      </c>
      <c r="C114" s="35" t="str">
        <f t="shared" si="51"/>
        <v/>
      </c>
      <c r="D114" s="35" t="str">
        <f t="shared" si="51"/>
        <v/>
      </c>
      <c r="E114" s="35" t="str">
        <f t="shared" si="51"/>
        <v/>
      </c>
      <c r="F114" s="35" t="str">
        <f t="shared" si="51"/>
        <v/>
      </c>
      <c r="G114" s="35" t="str">
        <f t="shared" si="51"/>
        <v/>
      </c>
      <c r="H114" s="35" t="str">
        <f t="shared" si="51"/>
        <v/>
      </c>
      <c r="I114" s="35" t="str">
        <f t="shared" si="51"/>
        <v/>
      </c>
      <c r="J114" s="35" t="str">
        <f t="shared" si="51"/>
        <v/>
      </c>
      <c r="K114" s="35" t="str">
        <f t="shared" si="51"/>
        <v/>
      </c>
      <c r="L114" s="35" t="str">
        <f t="shared" si="52"/>
        <v>MURRAY</v>
      </c>
      <c r="M114" s="35" t="str">
        <f t="shared" si="52"/>
        <v/>
      </c>
      <c r="N114" s="35" t="str">
        <f t="shared" si="52"/>
        <v/>
      </c>
      <c r="O114" s="35" t="str">
        <f t="shared" si="52"/>
        <v/>
      </c>
      <c r="P114" s="35" t="str">
        <f t="shared" si="52"/>
        <v/>
      </c>
      <c r="Q114" s="35" t="str">
        <f t="shared" si="52"/>
        <v/>
      </c>
      <c r="R114" s="35" t="str">
        <f t="shared" si="52"/>
        <v>WYANDOTTE</v>
      </c>
      <c r="S114" s="35" t="str">
        <f t="shared" si="52"/>
        <v>SCOTT</v>
      </c>
      <c r="T114" s="35" t="str">
        <f t="shared" si="52"/>
        <v/>
      </c>
      <c r="U114" s="35" t="str">
        <f t="shared" si="52"/>
        <v/>
      </c>
      <c r="V114" s="35" t="str">
        <f t="shared" si="53"/>
        <v/>
      </c>
      <c r="W114" s="35" t="str">
        <f t="shared" si="53"/>
        <v/>
      </c>
      <c r="X114" s="35" t="str">
        <f t="shared" si="53"/>
        <v/>
      </c>
      <c r="Y114" s="35" t="str">
        <f t="shared" si="53"/>
        <v/>
      </c>
      <c r="Z114" s="35" t="str">
        <f t="shared" si="53"/>
        <v/>
      </c>
      <c r="AA114" s="35" t="str">
        <f t="shared" si="53"/>
        <v>SULLIVAN</v>
      </c>
      <c r="AB114" s="35" t="str">
        <f t="shared" si="53"/>
        <v/>
      </c>
      <c r="AC114" s="35" t="str">
        <f t="shared" si="53"/>
        <v/>
      </c>
      <c r="AD114" s="35" t="str">
        <f t="shared" si="53"/>
        <v/>
      </c>
      <c r="AE114" s="35" t="str">
        <f t="shared" si="53"/>
        <v/>
      </c>
      <c r="AF114" s="35" t="str">
        <f t="shared" si="54"/>
        <v/>
      </c>
      <c r="AG114" s="35" t="str">
        <f t="shared" si="54"/>
        <v/>
      </c>
      <c r="AH114" s="35" t="str">
        <f t="shared" si="54"/>
        <v/>
      </c>
      <c r="AI114" s="35" t="str">
        <f t="shared" si="54"/>
        <v/>
      </c>
      <c r="AJ114" s="35" t="str">
        <f t="shared" si="54"/>
        <v/>
      </c>
      <c r="AK114" s="35" t="str">
        <f t="shared" si="54"/>
        <v/>
      </c>
      <c r="AL114" s="35" t="str">
        <f t="shared" si="54"/>
        <v/>
      </c>
      <c r="AM114" s="35" t="str">
        <f t="shared" si="54"/>
        <v/>
      </c>
      <c r="AN114" s="35" t="str">
        <f t="shared" si="54"/>
        <v/>
      </c>
      <c r="AO114" s="35" t="str">
        <f t="shared" si="54"/>
        <v/>
      </c>
      <c r="AP114" s="35" t="str">
        <f t="shared" si="55"/>
        <v/>
      </c>
      <c r="AQ114" s="35" t="str">
        <f t="shared" si="55"/>
        <v/>
      </c>
      <c r="AR114" s="35" t="str">
        <f t="shared" si="55"/>
        <v/>
      </c>
      <c r="AS114" s="35" t="str">
        <f t="shared" si="55"/>
        <v>HAYS</v>
      </c>
      <c r="AT114" s="35" t="str">
        <f t="shared" si="55"/>
        <v/>
      </c>
      <c r="AU114" s="35" t="str">
        <f t="shared" si="55"/>
        <v/>
      </c>
      <c r="AV114" s="35" t="str">
        <f t="shared" si="55"/>
        <v>FAIRFAX CITY</v>
      </c>
      <c r="AW114" s="35" t="str">
        <f t="shared" si="55"/>
        <v/>
      </c>
      <c r="AX114" s="35" t="str">
        <f t="shared" si="55"/>
        <v/>
      </c>
      <c r="AY114" s="35" t="str">
        <f t="shared" si="55"/>
        <v/>
      </c>
      <c r="AZ114" s="35" t="str">
        <f t="shared" si="55"/>
        <v/>
      </c>
    </row>
    <row r="115" spans="1:52" x14ac:dyDescent="0.2">
      <c r="A115" s="39">
        <v>106</v>
      </c>
      <c r="B115" s="35" t="str">
        <f t="shared" si="51"/>
        <v/>
      </c>
      <c r="C115" s="35" t="str">
        <f t="shared" si="51"/>
        <v/>
      </c>
      <c r="D115" s="35" t="str">
        <f t="shared" si="51"/>
        <v/>
      </c>
      <c r="E115" s="35" t="str">
        <f t="shared" si="51"/>
        <v/>
      </c>
      <c r="F115" s="35" t="str">
        <f t="shared" si="51"/>
        <v/>
      </c>
      <c r="G115" s="35" t="str">
        <f t="shared" si="51"/>
        <v/>
      </c>
      <c r="H115" s="35" t="str">
        <f t="shared" si="51"/>
        <v/>
      </c>
      <c r="I115" s="35" t="str">
        <f t="shared" si="51"/>
        <v/>
      </c>
      <c r="J115" s="35" t="str">
        <f t="shared" si="51"/>
        <v/>
      </c>
      <c r="K115" s="35" t="str">
        <f t="shared" si="51"/>
        <v/>
      </c>
      <c r="L115" s="35" t="str">
        <f t="shared" si="52"/>
        <v>MUSCOGEE</v>
      </c>
      <c r="M115" s="35" t="str">
        <f t="shared" si="52"/>
        <v/>
      </c>
      <c r="N115" s="35" t="str">
        <f t="shared" si="52"/>
        <v/>
      </c>
      <c r="O115" s="35" t="str">
        <f t="shared" si="52"/>
        <v/>
      </c>
      <c r="P115" s="35" t="str">
        <f t="shared" si="52"/>
        <v/>
      </c>
      <c r="Q115" s="35" t="str">
        <f t="shared" si="52"/>
        <v/>
      </c>
      <c r="R115" s="35" t="str">
        <f t="shared" si="52"/>
        <v/>
      </c>
      <c r="S115" s="35" t="str">
        <f t="shared" si="52"/>
        <v>SHELBY</v>
      </c>
      <c r="T115" s="35" t="str">
        <f t="shared" si="52"/>
        <v/>
      </c>
      <c r="U115" s="35" t="str">
        <f t="shared" si="52"/>
        <v/>
      </c>
      <c r="V115" s="35" t="str">
        <f t="shared" si="53"/>
        <v/>
      </c>
      <c r="W115" s="35" t="str">
        <f t="shared" si="53"/>
        <v/>
      </c>
      <c r="X115" s="35" t="str">
        <f t="shared" si="53"/>
        <v/>
      </c>
      <c r="Y115" s="35" t="str">
        <f t="shared" si="53"/>
        <v/>
      </c>
      <c r="Z115" s="35" t="str">
        <f t="shared" si="53"/>
        <v/>
      </c>
      <c r="AA115" s="35" t="str">
        <f t="shared" si="53"/>
        <v>TANEY</v>
      </c>
      <c r="AB115" s="35" t="str">
        <f t="shared" si="53"/>
        <v/>
      </c>
      <c r="AC115" s="35" t="str">
        <f t="shared" si="53"/>
        <v/>
      </c>
      <c r="AD115" s="35" t="str">
        <f t="shared" si="53"/>
        <v/>
      </c>
      <c r="AE115" s="35" t="str">
        <f t="shared" si="53"/>
        <v/>
      </c>
      <c r="AF115" s="35" t="str">
        <f t="shared" si="54"/>
        <v/>
      </c>
      <c r="AG115" s="35" t="str">
        <f t="shared" si="54"/>
        <v/>
      </c>
      <c r="AH115" s="35" t="str">
        <f t="shared" si="54"/>
        <v/>
      </c>
      <c r="AI115" s="35" t="str">
        <f t="shared" si="54"/>
        <v/>
      </c>
      <c r="AJ115" s="35" t="str">
        <f t="shared" si="54"/>
        <v/>
      </c>
      <c r="AK115" s="35" t="str">
        <f t="shared" si="54"/>
        <v/>
      </c>
      <c r="AL115" s="35" t="str">
        <f t="shared" si="54"/>
        <v/>
      </c>
      <c r="AM115" s="35" t="str">
        <f t="shared" si="54"/>
        <v/>
      </c>
      <c r="AN115" s="35" t="str">
        <f t="shared" si="54"/>
        <v/>
      </c>
      <c r="AO115" s="35" t="str">
        <f t="shared" si="54"/>
        <v/>
      </c>
      <c r="AP115" s="35" t="str">
        <f t="shared" si="55"/>
        <v/>
      </c>
      <c r="AQ115" s="35" t="str">
        <f t="shared" si="55"/>
        <v/>
      </c>
      <c r="AR115" s="35" t="str">
        <f t="shared" si="55"/>
        <v/>
      </c>
      <c r="AS115" s="35" t="str">
        <f t="shared" si="55"/>
        <v>HEMPHILL</v>
      </c>
      <c r="AT115" s="35" t="str">
        <f t="shared" si="55"/>
        <v/>
      </c>
      <c r="AU115" s="35" t="str">
        <f t="shared" si="55"/>
        <v/>
      </c>
      <c r="AV115" s="35" t="str">
        <f t="shared" si="55"/>
        <v>FALLS CHURCH CITY</v>
      </c>
      <c r="AW115" s="35" t="str">
        <f t="shared" si="55"/>
        <v/>
      </c>
      <c r="AX115" s="35" t="str">
        <f t="shared" si="55"/>
        <v/>
      </c>
      <c r="AY115" s="35" t="str">
        <f t="shared" si="55"/>
        <v/>
      </c>
      <c r="AZ115" s="35" t="str">
        <f t="shared" si="55"/>
        <v/>
      </c>
    </row>
    <row r="116" spans="1:52" x14ac:dyDescent="0.2">
      <c r="A116" s="39">
        <v>107</v>
      </c>
      <c r="B116" s="35" t="str">
        <f t="shared" si="51"/>
        <v/>
      </c>
      <c r="C116" s="35" t="str">
        <f t="shared" si="51"/>
        <v/>
      </c>
      <c r="D116" s="35" t="str">
        <f t="shared" si="51"/>
        <v/>
      </c>
      <c r="E116" s="35" t="str">
        <f t="shared" si="51"/>
        <v/>
      </c>
      <c r="F116" s="35" t="str">
        <f t="shared" si="51"/>
        <v/>
      </c>
      <c r="G116" s="35" t="str">
        <f t="shared" si="51"/>
        <v/>
      </c>
      <c r="H116" s="35" t="str">
        <f t="shared" si="51"/>
        <v/>
      </c>
      <c r="I116" s="35" t="str">
        <f t="shared" si="51"/>
        <v/>
      </c>
      <c r="J116" s="35" t="str">
        <f t="shared" si="51"/>
        <v/>
      </c>
      <c r="K116" s="35" t="str">
        <f t="shared" si="51"/>
        <v/>
      </c>
      <c r="L116" s="35" t="str">
        <f t="shared" si="52"/>
        <v>NEWTON</v>
      </c>
      <c r="M116" s="35" t="str">
        <f t="shared" si="52"/>
        <v/>
      </c>
      <c r="N116" s="35" t="str">
        <f t="shared" si="52"/>
        <v/>
      </c>
      <c r="O116" s="35" t="str">
        <f t="shared" si="52"/>
        <v/>
      </c>
      <c r="P116" s="35" t="str">
        <f t="shared" si="52"/>
        <v/>
      </c>
      <c r="Q116" s="35" t="str">
        <f t="shared" si="52"/>
        <v/>
      </c>
      <c r="R116" s="35" t="str">
        <f t="shared" si="52"/>
        <v/>
      </c>
      <c r="S116" s="35" t="str">
        <f t="shared" si="52"/>
        <v>SIMPSON</v>
      </c>
      <c r="T116" s="35" t="str">
        <f t="shared" si="52"/>
        <v/>
      </c>
      <c r="U116" s="35" t="str">
        <f t="shared" si="52"/>
        <v/>
      </c>
      <c r="V116" s="35" t="str">
        <f t="shared" si="53"/>
        <v/>
      </c>
      <c r="W116" s="35" t="str">
        <f t="shared" si="53"/>
        <v/>
      </c>
      <c r="X116" s="35" t="str">
        <f t="shared" si="53"/>
        <v/>
      </c>
      <c r="Y116" s="35" t="str">
        <f t="shared" si="53"/>
        <v/>
      </c>
      <c r="Z116" s="35" t="str">
        <f t="shared" si="53"/>
        <v/>
      </c>
      <c r="AA116" s="35" t="str">
        <f t="shared" si="53"/>
        <v>TEXAS</v>
      </c>
      <c r="AB116" s="35" t="str">
        <f t="shared" si="53"/>
        <v/>
      </c>
      <c r="AC116" s="35" t="str">
        <f t="shared" si="53"/>
        <v/>
      </c>
      <c r="AD116" s="35" t="str">
        <f t="shared" si="53"/>
        <v/>
      </c>
      <c r="AE116" s="35" t="str">
        <f t="shared" si="53"/>
        <v/>
      </c>
      <c r="AF116" s="35" t="str">
        <f t="shared" si="54"/>
        <v/>
      </c>
      <c r="AG116" s="35" t="str">
        <f t="shared" si="54"/>
        <v/>
      </c>
      <c r="AH116" s="35" t="str">
        <f t="shared" si="54"/>
        <v/>
      </c>
      <c r="AI116" s="35" t="str">
        <f t="shared" si="54"/>
        <v/>
      </c>
      <c r="AJ116" s="35" t="str">
        <f t="shared" si="54"/>
        <v/>
      </c>
      <c r="AK116" s="35" t="str">
        <f t="shared" si="54"/>
        <v/>
      </c>
      <c r="AL116" s="35" t="str">
        <f t="shared" si="54"/>
        <v/>
      </c>
      <c r="AM116" s="35" t="str">
        <f t="shared" si="54"/>
        <v/>
      </c>
      <c r="AN116" s="35" t="str">
        <f t="shared" si="54"/>
        <v/>
      </c>
      <c r="AO116" s="35" t="str">
        <f t="shared" si="54"/>
        <v/>
      </c>
      <c r="AP116" s="35" t="str">
        <f t="shared" si="55"/>
        <v/>
      </c>
      <c r="AQ116" s="35" t="str">
        <f t="shared" si="55"/>
        <v/>
      </c>
      <c r="AR116" s="35" t="str">
        <f t="shared" si="55"/>
        <v/>
      </c>
      <c r="AS116" s="35" t="str">
        <f t="shared" si="55"/>
        <v>HENDERSON</v>
      </c>
      <c r="AT116" s="35" t="str">
        <f t="shared" si="55"/>
        <v/>
      </c>
      <c r="AU116" s="35" t="str">
        <f t="shared" si="55"/>
        <v/>
      </c>
      <c r="AV116" s="35" t="str">
        <f t="shared" si="55"/>
        <v>FRANKLIN CITY</v>
      </c>
      <c r="AW116" s="35" t="str">
        <f t="shared" si="55"/>
        <v/>
      </c>
      <c r="AX116" s="35" t="str">
        <f t="shared" si="55"/>
        <v/>
      </c>
      <c r="AY116" s="35" t="str">
        <f t="shared" si="55"/>
        <v/>
      </c>
      <c r="AZ116" s="35" t="str">
        <f t="shared" si="55"/>
        <v/>
      </c>
    </row>
    <row r="117" spans="1:52" x14ac:dyDescent="0.2">
      <c r="A117" s="39">
        <v>108</v>
      </c>
      <c r="B117" s="35" t="str">
        <f t="shared" si="51"/>
        <v/>
      </c>
      <c r="C117" s="35" t="str">
        <f t="shared" si="51"/>
        <v/>
      </c>
      <c r="D117" s="35" t="str">
        <f t="shared" si="51"/>
        <v/>
      </c>
      <c r="E117" s="35" t="str">
        <f t="shared" si="51"/>
        <v/>
      </c>
      <c r="F117" s="35" t="str">
        <f t="shared" si="51"/>
        <v/>
      </c>
      <c r="G117" s="35" t="str">
        <f t="shared" si="51"/>
        <v/>
      </c>
      <c r="H117" s="35" t="str">
        <f t="shared" si="51"/>
        <v/>
      </c>
      <c r="I117" s="35" t="str">
        <f t="shared" si="51"/>
        <v/>
      </c>
      <c r="J117" s="35" t="str">
        <f t="shared" si="51"/>
        <v/>
      </c>
      <c r="K117" s="35" t="str">
        <f t="shared" si="51"/>
        <v/>
      </c>
      <c r="L117" s="35" t="str">
        <f t="shared" si="52"/>
        <v>OCONEE</v>
      </c>
      <c r="M117" s="35" t="str">
        <f t="shared" si="52"/>
        <v/>
      </c>
      <c r="N117" s="35" t="str">
        <f t="shared" si="52"/>
        <v/>
      </c>
      <c r="O117" s="35" t="str">
        <f t="shared" si="52"/>
        <v/>
      </c>
      <c r="P117" s="35" t="str">
        <f t="shared" si="52"/>
        <v/>
      </c>
      <c r="Q117" s="35" t="str">
        <f t="shared" si="52"/>
        <v/>
      </c>
      <c r="R117" s="35" t="str">
        <f t="shared" si="52"/>
        <v/>
      </c>
      <c r="S117" s="35" t="str">
        <f t="shared" si="52"/>
        <v>SPENCER</v>
      </c>
      <c r="T117" s="35" t="str">
        <f t="shared" si="52"/>
        <v/>
      </c>
      <c r="U117" s="35" t="str">
        <f t="shared" si="52"/>
        <v/>
      </c>
      <c r="V117" s="35" t="str">
        <f t="shared" si="53"/>
        <v/>
      </c>
      <c r="W117" s="35" t="str">
        <f t="shared" si="53"/>
        <v/>
      </c>
      <c r="X117" s="35" t="str">
        <f t="shared" si="53"/>
        <v/>
      </c>
      <c r="Y117" s="35" t="str">
        <f t="shared" si="53"/>
        <v/>
      </c>
      <c r="Z117" s="35" t="str">
        <f t="shared" si="53"/>
        <v/>
      </c>
      <c r="AA117" s="35" t="str">
        <f t="shared" si="53"/>
        <v>VERNON</v>
      </c>
      <c r="AB117" s="35" t="str">
        <f t="shared" si="53"/>
        <v/>
      </c>
      <c r="AC117" s="35" t="str">
        <f t="shared" si="53"/>
        <v/>
      </c>
      <c r="AD117" s="35" t="str">
        <f t="shared" si="53"/>
        <v/>
      </c>
      <c r="AE117" s="35" t="str">
        <f t="shared" si="53"/>
        <v/>
      </c>
      <c r="AF117" s="35" t="str">
        <f t="shared" si="54"/>
        <v/>
      </c>
      <c r="AG117" s="35" t="str">
        <f t="shared" si="54"/>
        <v/>
      </c>
      <c r="AH117" s="35" t="str">
        <f t="shared" si="54"/>
        <v/>
      </c>
      <c r="AI117" s="35" t="str">
        <f t="shared" si="54"/>
        <v/>
      </c>
      <c r="AJ117" s="35" t="str">
        <f t="shared" si="54"/>
        <v/>
      </c>
      <c r="AK117" s="35" t="str">
        <f t="shared" si="54"/>
        <v/>
      </c>
      <c r="AL117" s="35" t="str">
        <f t="shared" si="54"/>
        <v/>
      </c>
      <c r="AM117" s="35" t="str">
        <f t="shared" si="54"/>
        <v/>
      </c>
      <c r="AN117" s="35" t="str">
        <f t="shared" si="54"/>
        <v/>
      </c>
      <c r="AO117" s="35" t="str">
        <f t="shared" si="54"/>
        <v/>
      </c>
      <c r="AP117" s="35" t="str">
        <f t="shared" si="55"/>
        <v/>
      </c>
      <c r="AQ117" s="35" t="str">
        <f t="shared" si="55"/>
        <v/>
      </c>
      <c r="AR117" s="35" t="str">
        <f t="shared" si="55"/>
        <v/>
      </c>
      <c r="AS117" s="35" t="str">
        <f t="shared" si="55"/>
        <v>HIDALGO</v>
      </c>
      <c r="AT117" s="35" t="str">
        <f t="shared" si="55"/>
        <v/>
      </c>
      <c r="AU117" s="35" t="str">
        <f t="shared" si="55"/>
        <v/>
      </c>
      <c r="AV117" s="35" t="str">
        <f t="shared" si="55"/>
        <v>FREDERICKSBURG CITY</v>
      </c>
      <c r="AW117" s="35" t="str">
        <f t="shared" si="55"/>
        <v/>
      </c>
      <c r="AX117" s="35" t="str">
        <f t="shared" si="55"/>
        <v/>
      </c>
      <c r="AY117" s="35" t="str">
        <f t="shared" si="55"/>
        <v/>
      </c>
      <c r="AZ117" s="35" t="str">
        <f t="shared" si="55"/>
        <v/>
      </c>
    </row>
    <row r="118" spans="1:52" x14ac:dyDescent="0.2">
      <c r="A118" s="39">
        <v>109</v>
      </c>
      <c r="B118" s="35" t="str">
        <f t="shared" si="51"/>
        <v/>
      </c>
      <c r="C118" s="35" t="str">
        <f t="shared" si="51"/>
        <v/>
      </c>
      <c r="D118" s="35" t="str">
        <f t="shared" si="51"/>
        <v/>
      </c>
      <c r="E118" s="35" t="str">
        <f t="shared" si="51"/>
        <v/>
      </c>
      <c r="F118" s="35" t="str">
        <f t="shared" si="51"/>
        <v/>
      </c>
      <c r="G118" s="35" t="str">
        <f t="shared" si="51"/>
        <v/>
      </c>
      <c r="H118" s="35" t="str">
        <f t="shared" si="51"/>
        <v/>
      </c>
      <c r="I118" s="35" t="str">
        <f t="shared" si="51"/>
        <v/>
      </c>
      <c r="J118" s="35" t="str">
        <f t="shared" si="51"/>
        <v/>
      </c>
      <c r="K118" s="35" t="str">
        <f t="shared" si="51"/>
        <v/>
      </c>
      <c r="L118" s="35" t="str">
        <f t="shared" si="52"/>
        <v>OGLETHORPE</v>
      </c>
      <c r="M118" s="35" t="str">
        <f t="shared" si="52"/>
        <v/>
      </c>
      <c r="N118" s="35" t="str">
        <f t="shared" si="52"/>
        <v/>
      </c>
      <c r="O118" s="35" t="str">
        <f t="shared" si="52"/>
        <v/>
      </c>
      <c r="P118" s="35" t="str">
        <f t="shared" si="52"/>
        <v/>
      </c>
      <c r="Q118" s="35" t="str">
        <f t="shared" si="52"/>
        <v/>
      </c>
      <c r="R118" s="35" t="str">
        <f t="shared" si="52"/>
        <v/>
      </c>
      <c r="S118" s="35" t="str">
        <f t="shared" si="52"/>
        <v>TAYLOR</v>
      </c>
      <c r="T118" s="35" t="str">
        <f t="shared" si="52"/>
        <v/>
      </c>
      <c r="U118" s="35" t="str">
        <f t="shared" si="52"/>
        <v/>
      </c>
      <c r="V118" s="35" t="str">
        <f t="shared" si="53"/>
        <v/>
      </c>
      <c r="W118" s="35" t="str">
        <f t="shared" si="53"/>
        <v/>
      </c>
      <c r="X118" s="35" t="str">
        <f t="shared" si="53"/>
        <v/>
      </c>
      <c r="Y118" s="35" t="str">
        <f t="shared" si="53"/>
        <v/>
      </c>
      <c r="Z118" s="35" t="str">
        <f t="shared" si="53"/>
        <v/>
      </c>
      <c r="AA118" s="35" t="str">
        <f t="shared" si="53"/>
        <v>WARREN</v>
      </c>
      <c r="AB118" s="35" t="str">
        <f t="shared" si="53"/>
        <v/>
      </c>
      <c r="AC118" s="35" t="str">
        <f t="shared" si="53"/>
        <v/>
      </c>
      <c r="AD118" s="35" t="str">
        <f t="shared" si="53"/>
        <v/>
      </c>
      <c r="AE118" s="35" t="str">
        <f t="shared" si="53"/>
        <v/>
      </c>
      <c r="AF118" s="35" t="str">
        <f t="shared" si="54"/>
        <v/>
      </c>
      <c r="AG118" s="35" t="str">
        <f t="shared" si="54"/>
        <v/>
      </c>
      <c r="AH118" s="35" t="str">
        <f t="shared" si="54"/>
        <v/>
      </c>
      <c r="AI118" s="35" t="str">
        <f t="shared" si="54"/>
        <v/>
      </c>
      <c r="AJ118" s="35" t="str">
        <f t="shared" si="54"/>
        <v/>
      </c>
      <c r="AK118" s="35" t="str">
        <f t="shared" si="54"/>
        <v/>
      </c>
      <c r="AL118" s="35" t="str">
        <f t="shared" si="54"/>
        <v/>
      </c>
      <c r="AM118" s="35" t="str">
        <f t="shared" si="54"/>
        <v/>
      </c>
      <c r="AN118" s="35" t="str">
        <f t="shared" si="54"/>
        <v/>
      </c>
      <c r="AO118" s="35" t="str">
        <f t="shared" si="54"/>
        <v/>
      </c>
      <c r="AP118" s="35" t="str">
        <f t="shared" si="55"/>
        <v/>
      </c>
      <c r="AQ118" s="35" t="str">
        <f t="shared" si="55"/>
        <v/>
      </c>
      <c r="AR118" s="35" t="str">
        <f t="shared" si="55"/>
        <v/>
      </c>
      <c r="AS118" s="35" t="str">
        <f t="shared" si="55"/>
        <v>HILL</v>
      </c>
      <c r="AT118" s="35" t="str">
        <f t="shared" si="55"/>
        <v/>
      </c>
      <c r="AU118" s="35" t="str">
        <f t="shared" si="55"/>
        <v/>
      </c>
      <c r="AV118" s="35" t="str">
        <f t="shared" si="55"/>
        <v>GALAX CITY</v>
      </c>
      <c r="AW118" s="35" t="str">
        <f t="shared" si="55"/>
        <v/>
      </c>
      <c r="AX118" s="35" t="str">
        <f t="shared" si="55"/>
        <v/>
      </c>
      <c r="AY118" s="35" t="str">
        <f t="shared" si="55"/>
        <v/>
      </c>
      <c r="AZ118" s="35" t="str">
        <f t="shared" si="55"/>
        <v/>
      </c>
    </row>
    <row r="119" spans="1:52" x14ac:dyDescent="0.2">
      <c r="A119" s="39">
        <v>110</v>
      </c>
      <c r="B119" s="35" t="str">
        <f t="shared" si="51"/>
        <v/>
      </c>
      <c r="C119" s="35" t="str">
        <f t="shared" si="51"/>
        <v/>
      </c>
      <c r="D119" s="35" t="str">
        <f t="shared" si="51"/>
        <v/>
      </c>
      <c r="E119" s="35" t="str">
        <f t="shared" si="51"/>
        <v/>
      </c>
      <c r="F119" s="35" t="str">
        <f t="shared" si="51"/>
        <v/>
      </c>
      <c r="G119" s="35" t="str">
        <f t="shared" si="51"/>
        <v/>
      </c>
      <c r="H119" s="35" t="str">
        <f t="shared" si="51"/>
        <v/>
      </c>
      <c r="I119" s="35" t="str">
        <f t="shared" si="51"/>
        <v/>
      </c>
      <c r="J119" s="35" t="str">
        <f t="shared" si="51"/>
        <v/>
      </c>
      <c r="K119" s="35" t="str">
        <f t="shared" si="51"/>
        <v/>
      </c>
      <c r="L119" s="35" t="str">
        <f t="shared" si="52"/>
        <v>PAULDING</v>
      </c>
      <c r="M119" s="35" t="str">
        <f t="shared" si="52"/>
        <v/>
      </c>
      <c r="N119" s="35" t="str">
        <f t="shared" si="52"/>
        <v/>
      </c>
      <c r="O119" s="35" t="str">
        <f t="shared" si="52"/>
        <v/>
      </c>
      <c r="P119" s="35" t="str">
        <f t="shared" si="52"/>
        <v/>
      </c>
      <c r="Q119" s="35" t="str">
        <f t="shared" si="52"/>
        <v/>
      </c>
      <c r="R119" s="35" t="str">
        <f t="shared" si="52"/>
        <v/>
      </c>
      <c r="S119" s="35" t="str">
        <f t="shared" si="52"/>
        <v>TODD</v>
      </c>
      <c r="T119" s="35" t="str">
        <f t="shared" si="52"/>
        <v/>
      </c>
      <c r="U119" s="35" t="str">
        <f t="shared" si="52"/>
        <v/>
      </c>
      <c r="V119" s="35" t="str">
        <f t="shared" si="53"/>
        <v/>
      </c>
      <c r="W119" s="35" t="str">
        <f t="shared" si="53"/>
        <v/>
      </c>
      <c r="X119" s="35" t="str">
        <f t="shared" si="53"/>
        <v/>
      </c>
      <c r="Y119" s="35" t="str">
        <f t="shared" si="53"/>
        <v/>
      </c>
      <c r="Z119" s="35" t="str">
        <f t="shared" si="53"/>
        <v/>
      </c>
      <c r="AA119" s="35" t="str">
        <f t="shared" si="53"/>
        <v>WASHINGTON</v>
      </c>
      <c r="AB119" s="35" t="str">
        <f t="shared" si="53"/>
        <v/>
      </c>
      <c r="AC119" s="35" t="str">
        <f t="shared" si="53"/>
        <v/>
      </c>
      <c r="AD119" s="35" t="str">
        <f t="shared" si="53"/>
        <v/>
      </c>
      <c r="AE119" s="35" t="str">
        <f t="shared" si="53"/>
        <v/>
      </c>
      <c r="AF119" s="35" t="str">
        <f t="shared" si="54"/>
        <v/>
      </c>
      <c r="AG119" s="35" t="str">
        <f t="shared" si="54"/>
        <v/>
      </c>
      <c r="AH119" s="35" t="str">
        <f t="shared" si="54"/>
        <v/>
      </c>
      <c r="AI119" s="35" t="str">
        <f t="shared" si="54"/>
        <v/>
      </c>
      <c r="AJ119" s="35" t="str">
        <f t="shared" si="54"/>
        <v/>
      </c>
      <c r="AK119" s="35" t="str">
        <f t="shared" si="54"/>
        <v/>
      </c>
      <c r="AL119" s="35" t="str">
        <f t="shared" si="54"/>
        <v/>
      </c>
      <c r="AM119" s="35" t="str">
        <f t="shared" si="54"/>
        <v/>
      </c>
      <c r="AN119" s="35" t="str">
        <f t="shared" si="54"/>
        <v/>
      </c>
      <c r="AO119" s="35" t="str">
        <f t="shared" si="54"/>
        <v/>
      </c>
      <c r="AP119" s="35" t="str">
        <f t="shared" si="55"/>
        <v/>
      </c>
      <c r="AQ119" s="35" t="str">
        <f t="shared" si="55"/>
        <v/>
      </c>
      <c r="AR119" s="35" t="str">
        <f t="shared" si="55"/>
        <v/>
      </c>
      <c r="AS119" s="35" t="str">
        <f t="shared" si="55"/>
        <v>HOCKLEY</v>
      </c>
      <c r="AT119" s="35" t="str">
        <f t="shared" si="55"/>
        <v/>
      </c>
      <c r="AU119" s="35" t="str">
        <f t="shared" si="55"/>
        <v/>
      </c>
      <c r="AV119" s="35" t="str">
        <f t="shared" si="55"/>
        <v>HAMPTON CITY</v>
      </c>
      <c r="AW119" s="35" t="str">
        <f t="shared" si="55"/>
        <v/>
      </c>
      <c r="AX119" s="35" t="str">
        <f t="shared" si="55"/>
        <v/>
      </c>
      <c r="AY119" s="35" t="str">
        <f t="shared" si="55"/>
        <v/>
      </c>
      <c r="AZ119" s="35" t="str">
        <f t="shared" si="55"/>
        <v/>
      </c>
    </row>
    <row r="120" spans="1:52" x14ac:dyDescent="0.2">
      <c r="A120" s="39">
        <v>111</v>
      </c>
      <c r="B120" s="35" t="str">
        <f t="shared" ref="B120:K129" si="56">IFERROR(VLOOKUP($B$3&amp;"_"&amp;B$8&amp;$A120,LookUpTable_CountyName_AllYears,3,FALSE),"")</f>
        <v/>
      </c>
      <c r="C120" s="35" t="str">
        <f t="shared" si="56"/>
        <v/>
      </c>
      <c r="D120" s="35" t="str">
        <f t="shared" si="56"/>
        <v/>
      </c>
      <c r="E120" s="35" t="str">
        <f t="shared" si="56"/>
        <v/>
      </c>
      <c r="F120" s="35" t="str">
        <f t="shared" si="56"/>
        <v/>
      </c>
      <c r="G120" s="35" t="str">
        <f t="shared" si="56"/>
        <v/>
      </c>
      <c r="H120" s="35" t="str">
        <f t="shared" si="56"/>
        <v/>
      </c>
      <c r="I120" s="35" t="str">
        <f t="shared" si="56"/>
        <v/>
      </c>
      <c r="J120" s="35" t="str">
        <f t="shared" si="56"/>
        <v/>
      </c>
      <c r="K120" s="35" t="str">
        <f t="shared" si="56"/>
        <v/>
      </c>
      <c r="L120" s="35" t="str">
        <f t="shared" ref="L120:U129" si="57">IFERROR(VLOOKUP($B$3&amp;"_"&amp;L$8&amp;$A120,LookUpTable_CountyName_AllYears,3,FALSE),"")</f>
        <v>PEACH</v>
      </c>
      <c r="M120" s="35" t="str">
        <f t="shared" si="57"/>
        <v/>
      </c>
      <c r="N120" s="35" t="str">
        <f t="shared" si="57"/>
        <v/>
      </c>
      <c r="O120" s="35" t="str">
        <f t="shared" si="57"/>
        <v/>
      </c>
      <c r="P120" s="35" t="str">
        <f t="shared" si="57"/>
        <v/>
      </c>
      <c r="Q120" s="35" t="str">
        <f t="shared" si="57"/>
        <v/>
      </c>
      <c r="R120" s="35" t="str">
        <f t="shared" si="57"/>
        <v/>
      </c>
      <c r="S120" s="35" t="str">
        <f t="shared" si="57"/>
        <v>TRIGG</v>
      </c>
      <c r="T120" s="35" t="str">
        <f t="shared" si="57"/>
        <v/>
      </c>
      <c r="U120" s="35" t="str">
        <f t="shared" si="57"/>
        <v/>
      </c>
      <c r="V120" s="35" t="str">
        <f t="shared" ref="V120:AE129" si="58">IFERROR(VLOOKUP($B$3&amp;"_"&amp;V$8&amp;$A120,LookUpTable_CountyName_AllYears,3,FALSE),"")</f>
        <v/>
      </c>
      <c r="W120" s="35" t="str">
        <f t="shared" si="58"/>
        <v/>
      </c>
      <c r="X120" s="35" t="str">
        <f t="shared" si="58"/>
        <v/>
      </c>
      <c r="Y120" s="35" t="str">
        <f t="shared" si="58"/>
        <v/>
      </c>
      <c r="Z120" s="35" t="str">
        <f t="shared" si="58"/>
        <v/>
      </c>
      <c r="AA120" s="35" t="str">
        <f t="shared" si="58"/>
        <v>WAYNE</v>
      </c>
      <c r="AB120" s="35" t="str">
        <f t="shared" si="58"/>
        <v/>
      </c>
      <c r="AC120" s="35" t="str">
        <f t="shared" si="58"/>
        <v/>
      </c>
      <c r="AD120" s="35" t="str">
        <f t="shared" si="58"/>
        <v/>
      </c>
      <c r="AE120" s="35" t="str">
        <f t="shared" si="58"/>
        <v/>
      </c>
      <c r="AF120" s="35" t="str">
        <f t="shared" ref="AF120:AO129" si="59">IFERROR(VLOOKUP($B$3&amp;"_"&amp;AF$8&amp;$A120,LookUpTable_CountyName_AllYears,3,FALSE),"")</f>
        <v/>
      </c>
      <c r="AG120" s="35" t="str">
        <f t="shared" si="59"/>
        <v/>
      </c>
      <c r="AH120" s="35" t="str">
        <f t="shared" si="59"/>
        <v/>
      </c>
      <c r="AI120" s="35" t="str">
        <f t="shared" si="59"/>
        <v/>
      </c>
      <c r="AJ120" s="35" t="str">
        <f t="shared" si="59"/>
        <v/>
      </c>
      <c r="AK120" s="35" t="str">
        <f t="shared" si="59"/>
        <v/>
      </c>
      <c r="AL120" s="35" t="str">
        <f t="shared" si="59"/>
        <v/>
      </c>
      <c r="AM120" s="35" t="str">
        <f t="shared" si="59"/>
        <v/>
      </c>
      <c r="AN120" s="35" t="str">
        <f t="shared" si="59"/>
        <v/>
      </c>
      <c r="AO120" s="35" t="str">
        <f t="shared" si="59"/>
        <v/>
      </c>
      <c r="AP120" s="35" t="str">
        <f t="shared" ref="AP120:AZ129" si="60">IFERROR(VLOOKUP($B$3&amp;"_"&amp;AP$8&amp;$A120,LookUpTable_CountyName_AllYears,3,FALSE),"")</f>
        <v/>
      </c>
      <c r="AQ120" s="35" t="str">
        <f t="shared" si="60"/>
        <v/>
      </c>
      <c r="AR120" s="35" t="str">
        <f t="shared" si="60"/>
        <v/>
      </c>
      <c r="AS120" s="35" t="str">
        <f t="shared" si="60"/>
        <v>HOOD</v>
      </c>
      <c r="AT120" s="35" t="str">
        <f t="shared" si="60"/>
        <v/>
      </c>
      <c r="AU120" s="35" t="str">
        <f t="shared" si="60"/>
        <v/>
      </c>
      <c r="AV120" s="35" t="str">
        <f t="shared" si="60"/>
        <v>HARRISONBURG CITY</v>
      </c>
      <c r="AW120" s="35" t="str">
        <f t="shared" si="60"/>
        <v/>
      </c>
      <c r="AX120" s="35" t="str">
        <f t="shared" si="60"/>
        <v/>
      </c>
      <c r="AY120" s="35" t="str">
        <f t="shared" si="60"/>
        <v/>
      </c>
      <c r="AZ120" s="35" t="str">
        <f t="shared" si="60"/>
        <v/>
      </c>
    </row>
    <row r="121" spans="1:52" x14ac:dyDescent="0.2">
      <c r="A121" s="39">
        <v>112</v>
      </c>
      <c r="B121" s="35" t="str">
        <f t="shared" si="56"/>
        <v/>
      </c>
      <c r="C121" s="35" t="str">
        <f t="shared" si="56"/>
        <v/>
      </c>
      <c r="D121" s="35" t="str">
        <f t="shared" si="56"/>
        <v/>
      </c>
      <c r="E121" s="35" t="str">
        <f t="shared" si="56"/>
        <v/>
      </c>
      <c r="F121" s="35" t="str">
        <f t="shared" si="56"/>
        <v/>
      </c>
      <c r="G121" s="35" t="str">
        <f t="shared" si="56"/>
        <v/>
      </c>
      <c r="H121" s="35" t="str">
        <f t="shared" si="56"/>
        <v/>
      </c>
      <c r="I121" s="35" t="str">
        <f t="shared" si="56"/>
        <v/>
      </c>
      <c r="J121" s="35" t="str">
        <f t="shared" si="56"/>
        <v/>
      </c>
      <c r="K121" s="35" t="str">
        <f t="shared" si="56"/>
        <v/>
      </c>
      <c r="L121" s="35" t="str">
        <f t="shared" si="57"/>
        <v>PICKENS</v>
      </c>
      <c r="M121" s="35" t="str">
        <f t="shared" si="57"/>
        <v/>
      </c>
      <c r="N121" s="35" t="str">
        <f t="shared" si="57"/>
        <v/>
      </c>
      <c r="O121" s="35" t="str">
        <f t="shared" si="57"/>
        <v/>
      </c>
      <c r="P121" s="35" t="str">
        <f t="shared" si="57"/>
        <v/>
      </c>
      <c r="Q121" s="35" t="str">
        <f t="shared" si="57"/>
        <v/>
      </c>
      <c r="R121" s="35" t="str">
        <f t="shared" si="57"/>
        <v/>
      </c>
      <c r="S121" s="35" t="str">
        <f t="shared" si="57"/>
        <v>TRIMBLE</v>
      </c>
      <c r="T121" s="35" t="str">
        <f t="shared" si="57"/>
        <v/>
      </c>
      <c r="U121" s="35" t="str">
        <f t="shared" si="57"/>
        <v/>
      </c>
      <c r="V121" s="35" t="str">
        <f t="shared" si="58"/>
        <v/>
      </c>
      <c r="W121" s="35" t="str">
        <f t="shared" si="58"/>
        <v/>
      </c>
      <c r="X121" s="35" t="str">
        <f t="shared" si="58"/>
        <v/>
      </c>
      <c r="Y121" s="35" t="str">
        <f t="shared" si="58"/>
        <v/>
      </c>
      <c r="Z121" s="35" t="str">
        <f t="shared" si="58"/>
        <v/>
      </c>
      <c r="AA121" s="35" t="str">
        <f t="shared" si="58"/>
        <v>WEBSTER</v>
      </c>
      <c r="AB121" s="35" t="str">
        <f t="shared" si="58"/>
        <v/>
      </c>
      <c r="AC121" s="35" t="str">
        <f t="shared" si="58"/>
        <v/>
      </c>
      <c r="AD121" s="35" t="str">
        <f t="shared" si="58"/>
        <v/>
      </c>
      <c r="AE121" s="35" t="str">
        <f t="shared" si="58"/>
        <v/>
      </c>
      <c r="AF121" s="35" t="str">
        <f t="shared" si="59"/>
        <v/>
      </c>
      <c r="AG121" s="35" t="str">
        <f t="shared" si="59"/>
        <v/>
      </c>
      <c r="AH121" s="35" t="str">
        <f t="shared" si="59"/>
        <v/>
      </c>
      <c r="AI121" s="35" t="str">
        <f t="shared" si="59"/>
        <v/>
      </c>
      <c r="AJ121" s="35" t="str">
        <f t="shared" si="59"/>
        <v/>
      </c>
      <c r="AK121" s="35" t="str">
        <f t="shared" si="59"/>
        <v/>
      </c>
      <c r="AL121" s="35" t="str">
        <f t="shared" si="59"/>
        <v/>
      </c>
      <c r="AM121" s="35" t="str">
        <f t="shared" si="59"/>
        <v/>
      </c>
      <c r="AN121" s="35" t="str">
        <f t="shared" si="59"/>
        <v/>
      </c>
      <c r="AO121" s="35" t="str">
        <f t="shared" si="59"/>
        <v/>
      </c>
      <c r="AP121" s="35" t="str">
        <f t="shared" si="60"/>
        <v/>
      </c>
      <c r="AQ121" s="35" t="str">
        <f t="shared" si="60"/>
        <v/>
      </c>
      <c r="AR121" s="35" t="str">
        <f t="shared" si="60"/>
        <v/>
      </c>
      <c r="AS121" s="35" t="str">
        <f t="shared" si="60"/>
        <v>HOPKINS</v>
      </c>
      <c r="AT121" s="35" t="str">
        <f t="shared" si="60"/>
        <v/>
      </c>
      <c r="AU121" s="35" t="str">
        <f t="shared" si="60"/>
        <v/>
      </c>
      <c r="AV121" s="35" t="str">
        <f t="shared" si="60"/>
        <v>HOPEWELL CITY</v>
      </c>
      <c r="AW121" s="35" t="str">
        <f t="shared" si="60"/>
        <v/>
      </c>
      <c r="AX121" s="35" t="str">
        <f t="shared" si="60"/>
        <v/>
      </c>
      <c r="AY121" s="35" t="str">
        <f t="shared" si="60"/>
        <v/>
      </c>
      <c r="AZ121" s="35" t="str">
        <f t="shared" si="60"/>
        <v/>
      </c>
    </row>
    <row r="122" spans="1:52" x14ac:dyDescent="0.2">
      <c r="A122" s="39">
        <v>113</v>
      </c>
      <c r="B122" s="35" t="str">
        <f t="shared" si="56"/>
        <v/>
      </c>
      <c r="C122" s="35" t="str">
        <f t="shared" si="56"/>
        <v/>
      </c>
      <c r="D122" s="35" t="str">
        <f t="shared" si="56"/>
        <v/>
      </c>
      <c r="E122" s="35" t="str">
        <f t="shared" si="56"/>
        <v/>
      </c>
      <c r="F122" s="35" t="str">
        <f t="shared" si="56"/>
        <v/>
      </c>
      <c r="G122" s="35" t="str">
        <f t="shared" si="56"/>
        <v/>
      </c>
      <c r="H122" s="35" t="str">
        <f t="shared" si="56"/>
        <v/>
      </c>
      <c r="I122" s="35" t="str">
        <f t="shared" si="56"/>
        <v/>
      </c>
      <c r="J122" s="35" t="str">
        <f t="shared" si="56"/>
        <v/>
      </c>
      <c r="K122" s="35" t="str">
        <f t="shared" si="56"/>
        <v/>
      </c>
      <c r="L122" s="35" t="str">
        <f t="shared" si="57"/>
        <v>PIERCE</v>
      </c>
      <c r="M122" s="35" t="str">
        <f t="shared" si="57"/>
        <v/>
      </c>
      <c r="N122" s="35" t="str">
        <f t="shared" si="57"/>
        <v/>
      </c>
      <c r="O122" s="35" t="str">
        <f t="shared" si="57"/>
        <v/>
      </c>
      <c r="P122" s="35" t="str">
        <f t="shared" si="57"/>
        <v/>
      </c>
      <c r="Q122" s="35" t="str">
        <f t="shared" si="57"/>
        <v/>
      </c>
      <c r="R122" s="35" t="str">
        <f t="shared" si="57"/>
        <v/>
      </c>
      <c r="S122" s="35" t="str">
        <f t="shared" si="57"/>
        <v>UNION</v>
      </c>
      <c r="T122" s="35" t="str">
        <f t="shared" si="57"/>
        <v/>
      </c>
      <c r="U122" s="35" t="str">
        <f t="shared" si="57"/>
        <v/>
      </c>
      <c r="V122" s="35" t="str">
        <f t="shared" si="58"/>
        <v/>
      </c>
      <c r="W122" s="35" t="str">
        <f t="shared" si="58"/>
        <v/>
      </c>
      <c r="X122" s="35" t="str">
        <f t="shared" si="58"/>
        <v/>
      </c>
      <c r="Y122" s="35" t="str">
        <f t="shared" si="58"/>
        <v/>
      </c>
      <c r="Z122" s="35" t="str">
        <f t="shared" si="58"/>
        <v/>
      </c>
      <c r="AA122" s="35" t="str">
        <f t="shared" si="58"/>
        <v>WORTH</v>
      </c>
      <c r="AB122" s="35" t="str">
        <f t="shared" si="58"/>
        <v/>
      </c>
      <c r="AC122" s="35" t="str">
        <f t="shared" si="58"/>
        <v/>
      </c>
      <c r="AD122" s="35" t="str">
        <f t="shared" si="58"/>
        <v/>
      </c>
      <c r="AE122" s="35" t="str">
        <f t="shared" si="58"/>
        <v/>
      </c>
      <c r="AF122" s="35" t="str">
        <f t="shared" si="59"/>
        <v/>
      </c>
      <c r="AG122" s="35" t="str">
        <f t="shared" si="59"/>
        <v/>
      </c>
      <c r="AH122" s="35" t="str">
        <f t="shared" si="59"/>
        <v/>
      </c>
      <c r="AI122" s="35" t="str">
        <f t="shared" si="59"/>
        <v/>
      </c>
      <c r="AJ122" s="35" t="str">
        <f t="shared" si="59"/>
        <v/>
      </c>
      <c r="AK122" s="35" t="str">
        <f t="shared" si="59"/>
        <v/>
      </c>
      <c r="AL122" s="35" t="str">
        <f t="shared" si="59"/>
        <v/>
      </c>
      <c r="AM122" s="35" t="str">
        <f t="shared" si="59"/>
        <v/>
      </c>
      <c r="AN122" s="35" t="str">
        <f t="shared" si="59"/>
        <v/>
      </c>
      <c r="AO122" s="35" t="str">
        <f t="shared" si="59"/>
        <v/>
      </c>
      <c r="AP122" s="35" t="str">
        <f t="shared" si="60"/>
        <v/>
      </c>
      <c r="AQ122" s="35" t="str">
        <f t="shared" si="60"/>
        <v/>
      </c>
      <c r="AR122" s="35" t="str">
        <f t="shared" si="60"/>
        <v/>
      </c>
      <c r="AS122" s="35" t="str">
        <f t="shared" si="60"/>
        <v>HOUSTON</v>
      </c>
      <c r="AT122" s="35" t="str">
        <f t="shared" si="60"/>
        <v/>
      </c>
      <c r="AU122" s="35" t="str">
        <f t="shared" si="60"/>
        <v/>
      </c>
      <c r="AV122" s="35" t="str">
        <f t="shared" si="60"/>
        <v>LEXINGTON CITY</v>
      </c>
      <c r="AW122" s="35" t="str">
        <f t="shared" si="60"/>
        <v/>
      </c>
      <c r="AX122" s="35" t="str">
        <f t="shared" si="60"/>
        <v/>
      </c>
      <c r="AY122" s="35" t="str">
        <f t="shared" si="60"/>
        <v/>
      </c>
      <c r="AZ122" s="35" t="str">
        <f t="shared" si="60"/>
        <v/>
      </c>
    </row>
    <row r="123" spans="1:52" x14ac:dyDescent="0.2">
      <c r="A123" s="39">
        <v>114</v>
      </c>
      <c r="B123" s="35" t="str">
        <f t="shared" si="56"/>
        <v/>
      </c>
      <c r="C123" s="35" t="str">
        <f t="shared" si="56"/>
        <v/>
      </c>
      <c r="D123" s="35" t="str">
        <f t="shared" si="56"/>
        <v/>
      </c>
      <c r="E123" s="35" t="str">
        <f t="shared" si="56"/>
        <v/>
      </c>
      <c r="F123" s="35" t="str">
        <f t="shared" si="56"/>
        <v/>
      </c>
      <c r="G123" s="35" t="str">
        <f t="shared" si="56"/>
        <v/>
      </c>
      <c r="H123" s="35" t="str">
        <f t="shared" si="56"/>
        <v/>
      </c>
      <c r="I123" s="35" t="str">
        <f t="shared" si="56"/>
        <v/>
      </c>
      <c r="J123" s="35" t="str">
        <f t="shared" si="56"/>
        <v/>
      </c>
      <c r="K123" s="35" t="str">
        <f t="shared" si="56"/>
        <v/>
      </c>
      <c r="L123" s="35" t="str">
        <f t="shared" si="57"/>
        <v>PIKE</v>
      </c>
      <c r="M123" s="35" t="str">
        <f t="shared" si="57"/>
        <v/>
      </c>
      <c r="N123" s="35" t="str">
        <f t="shared" si="57"/>
        <v/>
      </c>
      <c r="O123" s="35" t="str">
        <f t="shared" si="57"/>
        <v/>
      </c>
      <c r="P123" s="35" t="str">
        <f t="shared" si="57"/>
        <v/>
      </c>
      <c r="Q123" s="35" t="str">
        <f t="shared" si="57"/>
        <v/>
      </c>
      <c r="R123" s="35" t="str">
        <f t="shared" si="57"/>
        <v/>
      </c>
      <c r="S123" s="35" t="str">
        <f t="shared" si="57"/>
        <v>WARREN</v>
      </c>
      <c r="T123" s="35" t="str">
        <f t="shared" si="57"/>
        <v/>
      </c>
      <c r="U123" s="35" t="str">
        <f t="shared" si="57"/>
        <v/>
      </c>
      <c r="V123" s="35" t="str">
        <f t="shared" si="58"/>
        <v/>
      </c>
      <c r="W123" s="35" t="str">
        <f t="shared" si="58"/>
        <v/>
      </c>
      <c r="X123" s="35" t="str">
        <f t="shared" si="58"/>
        <v/>
      </c>
      <c r="Y123" s="35" t="str">
        <f t="shared" si="58"/>
        <v/>
      </c>
      <c r="Z123" s="35" t="str">
        <f t="shared" si="58"/>
        <v/>
      </c>
      <c r="AA123" s="35" t="str">
        <f t="shared" si="58"/>
        <v>WRIGHT</v>
      </c>
      <c r="AB123" s="35" t="str">
        <f t="shared" si="58"/>
        <v/>
      </c>
      <c r="AC123" s="35" t="str">
        <f t="shared" si="58"/>
        <v/>
      </c>
      <c r="AD123" s="35" t="str">
        <f t="shared" si="58"/>
        <v/>
      </c>
      <c r="AE123" s="35" t="str">
        <f t="shared" si="58"/>
        <v/>
      </c>
      <c r="AF123" s="35" t="str">
        <f t="shared" si="59"/>
        <v/>
      </c>
      <c r="AG123" s="35" t="str">
        <f t="shared" si="59"/>
        <v/>
      </c>
      <c r="AH123" s="35" t="str">
        <f t="shared" si="59"/>
        <v/>
      </c>
      <c r="AI123" s="35" t="str">
        <f t="shared" si="59"/>
        <v/>
      </c>
      <c r="AJ123" s="35" t="str">
        <f t="shared" si="59"/>
        <v/>
      </c>
      <c r="AK123" s="35" t="str">
        <f t="shared" si="59"/>
        <v/>
      </c>
      <c r="AL123" s="35" t="str">
        <f t="shared" si="59"/>
        <v/>
      </c>
      <c r="AM123" s="35" t="str">
        <f t="shared" si="59"/>
        <v/>
      </c>
      <c r="AN123" s="35" t="str">
        <f t="shared" si="59"/>
        <v/>
      </c>
      <c r="AO123" s="35" t="str">
        <f t="shared" si="59"/>
        <v/>
      </c>
      <c r="AP123" s="35" t="str">
        <f t="shared" si="60"/>
        <v/>
      </c>
      <c r="AQ123" s="35" t="str">
        <f t="shared" si="60"/>
        <v/>
      </c>
      <c r="AR123" s="35" t="str">
        <f t="shared" si="60"/>
        <v/>
      </c>
      <c r="AS123" s="35" t="str">
        <f t="shared" si="60"/>
        <v>HOWARD</v>
      </c>
      <c r="AT123" s="35" t="str">
        <f t="shared" si="60"/>
        <v/>
      </c>
      <c r="AU123" s="35" t="str">
        <f t="shared" si="60"/>
        <v/>
      </c>
      <c r="AV123" s="35" t="str">
        <f t="shared" si="60"/>
        <v>LYNCHBURG CITY</v>
      </c>
      <c r="AW123" s="35" t="str">
        <f t="shared" si="60"/>
        <v/>
      </c>
      <c r="AX123" s="35" t="str">
        <f t="shared" si="60"/>
        <v/>
      </c>
      <c r="AY123" s="35" t="str">
        <f t="shared" si="60"/>
        <v/>
      </c>
      <c r="AZ123" s="35" t="str">
        <f t="shared" si="60"/>
        <v/>
      </c>
    </row>
    <row r="124" spans="1:52" x14ac:dyDescent="0.2">
      <c r="A124" s="39">
        <v>115</v>
      </c>
      <c r="B124" s="35" t="str">
        <f t="shared" si="56"/>
        <v/>
      </c>
      <c r="C124" s="35" t="str">
        <f t="shared" si="56"/>
        <v/>
      </c>
      <c r="D124" s="35" t="str">
        <f t="shared" si="56"/>
        <v/>
      </c>
      <c r="E124" s="35" t="str">
        <f t="shared" si="56"/>
        <v/>
      </c>
      <c r="F124" s="35" t="str">
        <f t="shared" si="56"/>
        <v/>
      </c>
      <c r="G124" s="35" t="str">
        <f t="shared" si="56"/>
        <v/>
      </c>
      <c r="H124" s="35" t="str">
        <f t="shared" si="56"/>
        <v/>
      </c>
      <c r="I124" s="35" t="str">
        <f t="shared" si="56"/>
        <v/>
      </c>
      <c r="J124" s="35" t="str">
        <f t="shared" si="56"/>
        <v/>
      </c>
      <c r="K124" s="35" t="str">
        <f t="shared" si="56"/>
        <v/>
      </c>
      <c r="L124" s="35" t="str">
        <f t="shared" si="57"/>
        <v>POLK</v>
      </c>
      <c r="M124" s="35" t="str">
        <f t="shared" si="57"/>
        <v/>
      </c>
      <c r="N124" s="35" t="str">
        <f t="shared" si="57"/>
        <v/>
      </c>
      <c r="O124" s="35" t="str">
        <f t="shared" si="57"/>
        <v/>
      </c>
      <c r="P124" s="35" t="str">
        <f t="shared" si="57"/>
        <v/>
      </c>
      <c r="Q124" s="35" t="str">
        <f t="shared" si="57"/>
        <v/>
      </c>
      <c r="R124" s="35" t="str">
        <f t="shared" si="57"/>
        <v/>
      </c>
      <c r="S124" s="35" t="str">
        <f t="shared" si="57"/>
        <v>WASHINGTON</v>
      </c>
      <c r="T124" s="35" t="str">
        <f t="shared" si="57"/>
        <v/>
      </c>
      <c r="U124" s="35" t="str">
        <f t="shared" si="57"/>
        <v/>
      </c>
      <c r="V124" s="35" t="str">
        <f t="shared" si="58"/>
        <v/>
      </c>
      <c r="W124" s="35" t="str">
        <f t="shared" si="58"/>
        <v/>
      </c>
      <c r="X124" s="35" t="str">
        <f t="shared" si="58"/>
        <v/>
      </c>
      <c r="Y124" s="35" t="str">
        <f t="shared" si="58"/>
        <v/>
      </c>
      <c r="Z124" s="35" t="str">
        <f t="shared" si="58"/>
        <v/>
      </c>
      <c r="AA124" s="35" t="str">
        <f t="shared" si="58"/>
        <v>ST. LOUIS CITY</v>
      </c>
      <c r="AB124" s="35" t="str">
        <f t="shared" si="58"/>
        <v/>
      </c>
      <c r="AC124" s="35" t="str">
        <f t="shared" si="58"/>
        <v/>
      </c>
      <c r="AD124" s="35" t="str">
        <f t="shared" si="58"/>
        <v/>
      </c>
      <c r="AE124" s="35" t="str">
        <f t="shared" si="58"/>
        <v/>
      </c>
      <c r="AF124" s="35" t="str">
        <f t="shared" si="59"/>
        <v/>
      </c>
      <c r="AG124" s="35" t="str">
        <f t="shared" si="59"/>
        <v/>
      </c>
      <c r="AH124" s="35" t="str">
        <f t="shared" si="59"/>
        <v/>
      </c>
      <c r="AI124" s="35" t="str">
        <f t="shared" si="59"/>
        <v/>
      </c>
      <c r="AJ124" s="35" t="str">
        <f t="shared" si="59"/>
        <v/>
      </c>
      <c r="AK124" s="35" t="str">
        <f t="shared" si="59"/>
        <v/>
      </c>
      <c r="AL124" s="35" t="str">
        <f t="shared" si="59"/>
        <v/>
      </c>
      <c r="AM124" s="35" t="str">
        <f t="shared" si="59"/>
        <v/>
      </c>
      <c r="AN124" s="35" t="str">
        <f t="shared" si="59"/>
        <v/>
      </c>
      <c r="AO124" s="35" t="str">
        <f t="shared" si="59"/>
        <v/>
      </c>
      <c r="AP124" s="35" t="str">
        <f t="shared" si="60"/>
        <v/>
      </c>
      <c r="AQ124" s="35" t="str">
        <f t="shared" si="60"/>
        <v/>
      </c>
      <c r="AR124" s="35" t="str">
        <f t="shared" si="60"/>
        <v/>
      </c>
      <c r="AS124" s="35" t="str">
        <f t="shared" si="60"/>
        <v>HUDSPETH</v>
      </c>
      <c r="AT124" s="35" t="str">
        <f t="shared" si="60"/>
        <v/>
      </c>
      <c r="AU124" s="35" t="str">
        <f t="shared" si="60"/>
        <v/>
      </c>
      <c r="AV124" s="35" t="str">
        <f t="shared" si="60"/>
        <v>MANASSAS CITY</v>
      </c>
      <c r="AW124" s="35" t="str">
        <f t="shared" si="60"/>
        <v/>
      </c>
      <c r="AX124" s="35" t="str">
        <f t="shared" si="60"/>
        <v/>
      </c>
      <c r="AY124" s="35" t="str">
        <f t="shared" si="60"/>
        <v/>
      </c>
      <c r="AZ124" s="35" t="str">
        <f t="shared" si="60"/>
        <v/>
      </c>
    </row>
    <row r="125" spans="1:52" x14ac:dyDescent="0.2">
      <c r="A125" s="39">
        <v>116</v>
      </c>
      <c r="B125" s="35" t="str">
        <f t="shared" si="56"/>
        <v/>
      </c>
      <c r="C125" s="35" t="str">
        <f t="shared" si="56"/>
        <v/>
      </c>
      <c r="D125" s="35" t="str">
        <f t="shared" si="56"/>
        <v/>
      </c>
      <c r="E125" s="35" t="str">
        <f t="shared" si="56"/>
        <v/>
      </c>
      <c r="F125" s="35" t="str">
        <f t="shared" si="56"/>
        <v/>
      </c>
      <c r="G125" s="35" t="str">
        <f t="shared" si="56"/>
        <v/>
      </c>
      <c r="H125" s="35" t="str">
        <f t="shared" si="56"/>
        <v/>
      </c>
      <c r="I125" s="35" t="str">
        <f t="shared" si="56"/>
        <v/>
      </c>
      <c r="J125" s="35" t="str">
        <f t="shared" si="56"/>
        <v/>
      </c>
      <c r="K125" s="35" t="str">
        <f t="shared" si="56"/>
        <v/>
      </c>
      <c r="L125" s="35" t="str">
        <f t="shared" si="57"/>
        <v>PULASKI</v>
      </c>
      <c r="M125" s="35" t="str">
        <f t="shared" si="57"/>
        <v/>
      </c>
      <c r="N125" s="35" t="str">
        <f t="shared" si="57"/>
        <v/>
      </c>
      <c r="O125" s="35" t="str">
        <f t="shared" si="57"/>
        <v/>
      </c>
      <c r="P125" s="35" t="str">
        <f t="shared" si="57"/>
        <v/>
      </c>
      <c r="Q125" s="35" t="str">
        <f t="shared" si="57"/>
        <v/>
      </c>
      <c r="R125" s="35" t="str">
        <f t="shared" si="57"/>
        <v/>
      </c>
      <c r="S125" s="35" t="str">
        <f t="shared" si="57"/>
        <v>WAYNE</v>
      </c>
      <c r="T125" s="35" t="str">
        <f t="shared" si="57"/>
        <v/>
      </c>
      <c r="U125" s="35" t="str">
        <f t="shared" si="57"/>
        <v/>
      </c>
      <c r="V125" s="35" t="str">
        <f t="shared" si="58"/>
        <v/>
      </c>
      <c r="W125" s="35" t="str">
        <f t="shared" si="58"/>
        <v/>
      </c>
      <c r="X125" s="35" t="str">
        <f t="shared" si="58"/>
        <v/>
      </c>
      <c r="Y125" s="35" t="str">
        <f t="shared" si="58"/>
        <v/>
      </c>
      <c r="Z125" s="35" t="str">
        <f t="shared" si="58"/>
        <v/>
      </c>
      <c r="AA125" s="35" t="str">
        <f t="shared" si="58"/>
        <v/>
      </c>
      <c r="AB125" s="35" t="str">
        <f t="shared" si="58"/>
        <v/>
      </c>
      <c r="AC125" s="35" t="str">
        <f t="shared" si="58"/>
        <v/>
      </c>
      <c r="AD125" s="35" t="str">
        <f t="shared" si="58"/>
        <v/>
      </c>
      <c r="AE125" s="35" t="str">
        <f t="shared" si="58"/>
        <v/>
      </c>
      <c r="AF125" s="35" t="str">
        <f t="shared" si="59"/>
        <v/>
      </c>
      <c r="AG125" s="35" t="str">
        <f t="shared" si="59"/>
        <v/>
      </c>
      <c r="AH125" s="35" t="str">
        <f t="shared" si="59"/>
        <v/>
      </c>
      <c r="AI125" s="35" t="str">
        <f t="shared" si="59"/>
        <v/>
      </c>
      <c r="AJ125" s="35" t="str">
        <f t="shared" si="59"/>
        <v/>
      </c>
      <c r="AK125" s="35" t="str">
        <f t="shared" si="59"/>
        <v/>
      </c>
      <c r="AL125" s="35" t="str">
        <f t="shared" si="59"/>
        <v/>
      </c>
      <c r="AM125" s="35" t="str">
        <f t="shared" si="59"/>
        <v/>
      </c>
      <c r="AN125" s="35" t="str">
        <f t="shared" si="59"/>
        <v/>
      </c>
      <c r="AO125" s="35" t="str">
        <f t="shared" si="59"/>
        <v/>
      </c>
      <c r="AP125" s="35" t="str">
        <f t="shared" si="60"/>
        <v/>
      </c>
      <c r="AQ125" s="35" t="str">
        <f t="shared" si="60"/>
        <v/>
      </c>
      <c r="AR125" s="35" t="str">
        <f t="shared" si="60"/>
        <v/>
      </c>
      <c r="AS125" s="35" t="str">
        <f t="shared" si="60"/>
        <v>HUNT</v>
      </c>
      <c r="AT125" s="35" t="str">
        <f t="shared" si="60"/>
        <v/>
      </c>
      <c r="AU125" s="35" t="str">
        <f t="shared" si="60"/>
        <v/>
      </c>
      <c r="AV125" s="35" t="str">
        <f t="shared" si="60"/>
        <v>MANASSAS PARK CITY</v>
      </c>
      <c r="AW125" s="35" t="str">
        <f t="shared" si="60"/>
        <v/>
      </c>
      <c r="AX125" s="35" t="str">
        <f t="shared" si="60"/>
        <v/>
      </c>
      <c r="AY125" s="35" t="str">
        <f t="shared" si="60"/>
        <v/>
      </c>
      <c r="AZ125" s="35" t="str">
        <f t="shared" si="60"/>
        <v/>
      </c>
    </row>
    <row r="126" spans="1:52" x14ac:dyDescent="0.2">
      <c r="A126" s="39">
        <v>117</v>
      </c>
      <c r="B126" s="35" t="str">
        <f t="shared" si="56"/>
        <v/>
      </c>
      <c r="C126" s="35" t="str">
        <f t="shared" si="56"/>
        <v/>
      </c>
      <c r="D126" s="35" t="str">
        <f t="shared" si="56"/>
        <v/>
      </c>
      <c r="E126" s="35" t="str">
        <f t="shared" si="56"/>
        <v/>
      </c>
      <c r="F126" s="35" t="str">
        <f t="shared" si="56"/>
        <v/>
      </c>
      <c r="G126" s="35" t="str">
        <f t="shared" si="56"/>
        <v/>
      </c>
      <c r="H126" s="35" t="str">
        <f t="shared" si="56"/>
        <v/>
      </c>
      <c r="I126" s="35" t="str">
        <f t="shared" si="56"/>
        <v/>
      </c>
      <c r="J126" s="35" t="str">
        <f t="shared" si="56"/>
        <v/>
      </c>
      <c r="K126" s="35" t="str">
        <f t="shared" si="56"/>
        <v/>
      </c>
      <c r="L126" s="35" t="str">
        <f t="shared" si="57"/>
        <v>PUTNAM</v>
      </c>
      <c r="M126" s="35" t="str">
        <f t="shared" si="57"/>
        <v/>
      </c>
      <c r="N126" s="35" t="str">
        <f t="shared" si="57"/>
        <v/>
      </c>
      <c r="O126" s="35" t="str">
        <f t="shared" si="57"/>
        <v/>
      </c>
      <c r="P126" s="35" t="str">
        <f t="shared" si="57"/>
        <v/>
      </c>
      <c r="Q126" s="35" t="str">
        <f t="shared" si="57"/>
        <v/>
      </c>
      <c r="R126" s="35" t="str">
        <f t="shared" si="57"/>
        <v/>
      </c>
      <c r="S126" s="35" t="str">
        <f t="shared" si="57"/>
        <v>WEBSTER</v>
      </c>
      <c r="T126" s="35" t="str">
        <f t="shared" si="57"/>
        <v/>
      </c>
      <c r="U126" s="35" t="str">
        <f t="shared" si="57"/>
        <v/>
      </c>
      <c r="V126" s="35" t="str">
        <f t="shared" si="58"/>
        <v/>
      </c>
      <c r="W126" s="35" t="str">
        <f t="shared" si="58"/>
        <v/>
      </c>
      <c r="X126" s="35" t="str">
        <f t="shared" si="58"/>
        <v/>
      </c>
      <c r="Y126" s="35" t="str">
        <f t="shared" si="58"/>
        <v/>
      </c>
      <c r="Z126" s="35" t="str">
        <f t="shared" si="58"/>
        <v/>
      </c>
      <c r="AA126" s="35" t="str">
        <f t="shared" si="58"/>
        <v/>
      </c>
      <c r="AB126" s="35" t="str">
        <f t="shared" si="58"/>
        <v/>
      </c>
      <c r="AC126" s="35" t="str">
        <f t="shared" si="58"/>
        <v/>
      </c>
      <c r="AD126" s="35" t="str">
        <f t="shared" si="58"/>
        <v/>
      </c>
      <c r="AE126" s="35" t="str">
        <f t="shared" si="58"/>
        <v/>
      </c>
      <c r="AF126" s="35" t="str">
        <f t="shared" si="59"/>
        <v/>
      </c>
      <c r="AG126" s="35" t="str">
        <f t="shared" si="59"/>
        <v/>
      </c>
      <c r="AH126" s="35" t="str">
        <f t="shared" si="59"/>
        <v/>
      </c>
      <c r="AI126" s="35" t="str">
        <f t="shared" si="59"/>
        <v/>
      </c>
      <c r="AJ126" s="35" t="str">
        <f t="shared" si="59"/>
        <v/>
      </c>
      <c r="AK126" s="35" t="str">
        <f t="shared" si="59"/>
        <v/>
      </c>
      <c r="AL126" s="35" t="str">
        <f t="shared" si="59"/>
        <v/>
      </c>
      <c r="AM126" s="35" t="str">
        <f t="shared" si="59"/>
        <v/>
      </c>
      <c r="AN126" s="35" t="str">
        <f t="shared" si="59"/>
        <v/>
      </c>
      <c r="AO126" s="35" t="str">
        <f t="shared" si="59"/>
        <v/>
      </c>
      <c r="AP126" s="35" t="str">
        <f t="shared" si="60"/>
        <v/>
      </c>
      <c r="AQ126" s="35" t="str">
        <f t="shared" si="60"/>
        <v/>
      </c>
      <c r="AR126" s="35" t="str">
        <f t="shared" si="60"/>
        <v/>
      </c>
      <c r="AS126" s="35" t="str">
        <f t="shared" si="60"/>
        <v>HUTCHINSON</v>
      </c>
      <c r="AT126" s="35" t="str">
        <f t="shared" si="60"/>
        <v/>
      </c>
      <c r="AU126" s="35" t="str">
        <f t="shared" si="60"/>
        <v/>
      </c>
      <c r="AV126" s="35" t="str">
        <f t="shared" si="60"/>
        <v>MARTINSVILLE CITY</v>
      </c>
      <c r="AW126" s="35" t="str">
        <f t="shared" si="60"/>
        <v/>
      </c>
      <c r="AX126" s="35" t="str">
        <f t="shared" si="60"/>
        <v/>
      </c>
      <c r="AY126" s="35" t="str">
        <f t="shared" si="60"/>
        <v/>
      </c>
      <c r="AZ126" s="35" t="str">
        <f t="shared" si="60"/>
        <v/>
      </c>
    </row>
    <row r="127" spans="1:52" x14ac:dyDescent="0.2">
      <c r="A127" s="39">
        <v>118</v>
      </c>
      <c r="B127" s="35" t="str">
        <f t="shared" si="56"/>
        <v/>
      </c>
      <c r="C127" s="35" t="str">
        <f t="shared" si="56"/>
        <v/>
      </c>
      <c r="D127" s="35" t="str">
        <f t="shared" si="56"/>
        <v/>
      </c>
      <c r="E127" s="35" t="str">
        <f t="shared" si="56"/>
        <v/>
      </c>
      <c r="F127" s="35" t="str">
        <f t="shared" si="56"/>
        <v/>
      </c>
      <c r="G127" s="35" t="str">
        <f t="shared" si="56"/>
        <v/>
      </c>
      <c r="H127" s="35" t="str">
        <f t="shared" si="56"/>
        <v/>
      </c>
      <c r="I127" s="35" t="str">
        <f t="shared" si="56"/>
        <v/>
      </c>
      <c r="J127" s="35" t="str">
        <f t="shared" si="56"/>
        <v/>
      </c>
      <c r="K127" s="35" t="str">
        <f t="shared" si="56"/>
        <v/>
      </c>
      <c r="L127" s="35" t="str">
        <f t="shared" si="57"/>
        <v>QUITMAN</v>
      </c>
      <c r="M127" s="35" t="str">
        <f t="shared" si="57"/>
        <v/>
      </c>
      <c r="N127" s="35" t="str">
        <f t="shared" si="57"/>
        <v/>
      </c>
      <c r="O127" s="35" t="str">
        <f t="shared" si="57"/>
        <v/>
      </c>
      <c r="P127" s="35" t="str">
        <f t="shared" si="57"/>
        <v/>
      </c>
      <c r="Q127" s="35" t="str">
        <f t="shared" si="57"/>
        <v/>
      </c>
      <c r="R127" s="35" t="str">
        <f t="shared" si="57"/>
        <v/>
      </c>
      <c r="S127" s="35" t="str">
        <f t="shared" si="57"/>
        <v>WHITLEY</v>
      </c>
      <c r="T127" s="35" t="str">
        <f t="shared" si="57"/>
        <v/>
      </c>
      <c r="U127" s="35" t="str">
        <f t="shared" si="57"/>
        <v/>
      </c>
      <c r="V127" s="35" t="str">
        <f t="shared" si="58"/>
        <v/>
      </c>
      <c r="W127" s="35" t="str">
        <f t="shared" si="58"/>
        <v/>
      </c>
      <c r="X127" s="35" t="str">
        <f t="shared" si="58"/>
        <v/>
      </c>
      <c r="Y127" s="35" t="str">
        <f t="shared" si="58"/>
        <v/>
      </c>
      <c r="Z127" s="35" t="str">
        <f t="shared" si="58"/>
        <v/>
      </c>
      <c r="AA127" s="35" t="str">
        <f t="shared" si="58"/>
        <v/>
      </c>
      <c r="AB127" s="35" t="str">
        <f t="shared" si="58"/>
        <v/>
      </c>
      <c r="AC127" s="35" t="str">
        <f t="shared" si="58"/>
        <v/>
      </c>
      <c r="AD127" s="35" t="str">
        <f t="shared" si="58"/>
        <v/>
      </c>
      <c r="AE127" s="35" t="str">
        <f t="shared" si="58"/>
        <v/>
      </c>
      <c r="AF127" s="35" t="str">
        <f t="shared" si="59"/>
        <v/>
      </c>
      <c r="AG127" s="35" t="str">
        <f t="shared" si="59"/>
        <v/>
      </c>
      <c r="AH127" s="35" t="str">
        <f t="shared" si="59"/>
        <v/>
      </c>
      <c r="AI127" s="35" t="str">
        <f t="shared" si="59"/>
        <v/>
      </c>
      <c r="AJ127" s="35" t="str">
        <f t="shared" si="59"/>
        <v/>
      </c>
      <c r="AK127" s="35" t="str">
        <f t="shared" si="59"/>
        <v/>
      </c>
      <c r="AL127" s="35" t="str">
        <f t="shared" si="59"/>
        <v/>
      </c>
      <c r="AM127" s="35" t="str">
        <f t="shared" si="59"/>
        <v/>
      </c>
      <c r="AN127" s="35" t="str">
        <f t="shared" si="59"/>
        <v/>
      </c>
      <c r="AO127" s="35" t="str">
        <f t="shared" si="59"/>
        <v/>
      </c>
      <c r="AP127" s="35" t="str">
        <f t="shared" si="60"/>
        <v/>
      </c>
      <c r="AQ127" s="35" t="str">
        <f t="shared" si="60"/>
        <v/>
      </c>
      <c r="AR127" s="35" t="str">
        <f t="shared" si="60"/>
        <v/>
      </c>
      <c r="AS127" s="35" t="str">
        <f t="shared" si="60"/>
        <v>IRION</v>
      </c>
      <c r="AT127" s="35" t="str">
        <f t="shared" si="60"/>
        <v/>
      </c>
      <c r="AU127" s="35" t="str">
        <f t="shared" si="60"/>
        <v/>
      </c>
      <c r="AV127" s="35" t="str">
        <f t="shared" si="60"/>
        <v>NEWPORT NEWS CITY</v>
      </c>
      <c r="AW127" s="35" t="str">
        <f t="shared" si="60"/>
        <v/>
      </c>
      <c r="AX127" s="35" t="str">
        <f t="shared" si="60"/>
        <v/>
      </c>
      <c r="AY127" s="35" t="str">
        <f t="shared" si="60"/>
        <v/>
      </c>
      <c r="AZ127" s="35" t="str">
        <f t="shared" si="60"/>
        <v/>
      </c>
    </row>
    <row r="128" spans="1:52" x14ac:dyDescent="0.2">
      <c r="A128" s="39">
        <v>119</v>
      </c>
      <c r="B128" s="35" t="str">
        <f t="shared" si="56"/>
        <v/>
      </c>
      <c r="C128" s="35" t="str">
        <f t="shared" si="56"/>
        <v/>
      </c>
      <c r="D128" s="35" t="str">
        <f t="shared" si="56"/>
        <v/>
      </c>
      <c r="E128" s="35" t="str">
        <f t="shared" si="56"/>
        <v/>
      </c>
      <c r="F128" s="35" t="str">
        <f t="shared" si="56"/>
        <v/>
      </c>
      <c r="G128" s="35" t="str">
        <f t="shared" si="56"/>
        <v/>
      </c>
      <c r="H128" s="35" t="str">
        <f t="shared" si="56"/>
        <v/>
      </c>
      <c r="I128" s="35" t="str">
        <f t="shared" si="56"/>
        <v/>
      </c>
      <c r="J128" s="35" t="str">
        <f t="shared" si="56"/>
        <v/>
      </c>
      <c r="K128" s="35" t="str">
        <f t="shared" si="56"/>
        <v/>
      </c>
      <c r="L128" s="35" t="str">
        <f t="shared" si="57"/>
        <v>RABUN</v>
      </c>
      <c r="M128" s="35" t="str">
        <f t="shared" si="57"/>
        <v/>
      </c>
      <c r="N128" s="35" t="str">
        <f t="shared" si="57"/>
        <v/>
      </c>
      <c r="O128" s="35" t="str">
        <f t="shared" si="57"/>
        <v/>
      </c>
      <c r="P128" s="35" t="str">
        <f t="shared" si="57"/>
        <v/>
      </c>
      <c r="Q128" s="35" t="str">
        <f t="shared" si="57"/>
        <v/>
      </c>
      <c r="R128" s="35" t="str">
        <f t="shared" si="57"/>
        <v/>
      </c>
      <c r="S128" s="35" t="str">
        <f t="shared" si="57"/>
        <v>WOLFE</v>
      </c>
      <c r="T128" s="35" t="str">
        <f t="shared" si="57"/>
        <v/>
      </c>
      <c r="U128" s="35" t="str">
        <f t="shared" si="57"/>
        <v/>
      </c>
      <c r="V128" s="35" t="str">
        <f t="shared" si="58"/>
        <v/>
      </c>
      <c r="W128" s="35" t="str">
        <f t="shared" si="58"/>
        <v/>
      </c>
      <c r="X128" s="35" t="str">
        <f t="shared" si="58"/>
        <v/>
      </c>
      <c r="Y128" s="35" t="str">
        <f t="shared" si="58"/>
        <v/>
      </c>
      <c r="Z128" s="35" t="str">
        <f t="shared" si="58"/>
        <v/>
      </c>
      <c r="AA128" s="35" t="str">
        <f t="shared" si="58"/>
        <v/>
      </c>
      <c r="AB128" s="35" t="str">
        <f t="shared" si="58"/>
        <v/>
      </c>
      <c r="AC128" s="35" t="str">
        <f t="shared" si="58"/>
        <v/>
      </c>
      <c r="AD128" s="35" t="str">
        <f t="shared" si="58"/>
        <v/>
      </c>
      <c r="AE128" s="35" t="str">
        <f t="shared" si="58"/>
        <v/>
      </c>
      <c r="AF128" s="35" t="str">
        <f t="shared" si="59"/>
        <v/>
      </c>
      <c r="AG128" s="35" t="str">
        <f t="shared" si="59"/>
        <v/>
      </c>
      <c r="AH128" s="35" t="str">
        <f t="shared" si="59"/>
        <v/>
      </c>
      <c r="AI128" s="35" t="str">
        <f t="shared" si="59"/>
        <v/>
      </c>
      <c r="AJ128" s="35" t="str">
        <f t="shared" si="59"/>
        <v/>
      </c>
      <c r="AK128" s="35" t="str">
        <f t="shared" si="59"/>
        <v/>
      </c>
      <c r="AL128" s="35" t="str">
        <f t="shared" si="59"/>
        <v/>
      </c>
      <c r="AM128" s="35" t="str">
        <f t="shared" si="59"/>
        <v/>
      </c>
      <c r="AN128" s="35" t="str">
        <f t="shared" si="59"/>
        <v/>
      </c>
      <c r="AO128" s="35" t="str">
        <f t="shared" si="59"/>
        <v/>
      </c>
      <c r="AP128" s="35" t="str">
        <f t="shared" si="60"/>
        <v/>
      </c>
      <c r="AQ128" s="35" t="str">
        <f t="shared" si="60"/>
        <v/>
      </c>
      <c r="AR128" s="35" t="str">
        <f t="shared" si="60"/>
        <v/>
      </c>
      <c r="AS128" s="35" t="str">
        <f t="shared" si="60"/>
        <v>JACK</v>
      </c>
      <c r="AT128" s="35" t="str">
        <f t="shared" si="60"/>
        <v/>
      </c>
      <c r="AU128" s="35" t="str">
        <f t="shared" si="60"/>
        <v/>
      </c>
      <c r="AV128" s="35" t="str">
        <f t="shared" si="60"/>
        <v>NORFOLK CITY</v>
      </c>
      <c r="AW128" s="35" t="str">
        <f t="shared" si="60"/>
        <v/>
      </c>
      <c r="AX128" s="35" t="str">
        <f t="shared" si="60"/>
        <v/>
      </c>
      <c r="AY128" s="35" t="str">
        <f t="shared" si="60"/>
        <v/>
      </c>
      <c r="AZ128" s="35" t="str">
        <f t="shared" si="60"/>
        <v/>
      </c>
    </row>
    <row r="129" spans="1:52" x14ac:dyDescent="0.2">
      <c r="A129" s="39">
        <v>120</v>
      </c>
      <c r="B129" s="35" t="str">
        <f t="shared" si="56"/>
        <v/>
      </c>
      <c r="C129" s="35" t="str">
        <f t="shared" si="56"/>
        <v/>
      </c>
      <c r="D129" s="35" t="str">
        <f t="shared" si="56"/>
        <v/>
      </c>
      <c r="E129" s="35" t="str">
        <f t="shared" si="56"/>
        <v/>
      </c>
      <c r="F129" s="35" t="str">
        <f t="shared" si="56"/>
        <v/>
      </c>
      <c r="G129" s="35" t="str">
        <f t="shared" si="56"/>
        <v/>
      </c>
      <c r="H129" s="35" t="str">
        <f t="shared" si="56"/>
        <v/>
      </c>
      <c r="I129" s="35" t="str">
        <f t="shared" si="56"/>
        <v/>
      </c>
      <c r="J129" s="35" t="str">
        <f t="shared" si="56"/>
        <v/>
      </c>
      <c r="K129" s="35" t="str">
        <f t="shared" si="56"/>
        <v/>
      </c>
      <c r="L129" s="35" t="str">
        <f t="shared" si="57"/>
        <v>RANDOLPH</v>
      </c>
      <c r="M129" s="35" t="str">
        <f t="shared" si="57"/>
        <v/>
      </c>
      <c r="N129" s="35" t="str">
        <f t="shared" si="57"/>
        <v/>
      </c>
      <c r="O129" s="35" t="str">
        <f t="shared" si="57"/>
        <v/>
      </c>
      <c r="P129" s="35" t="str">
        <f t="shared" si="57"/>
        <v/>
      </c>
      <c r="Q129" s="35" t="str">
        <f t="shared" si="57"/>
        <v/>
      </c>
      <c r="R129" s="35" t="str">
        <f t="shared" si="57"/>
        <v/>
      </c>
      <c r="S129" s="35" t="str">
        <f t="shared" si="57"/>
        <v>WOODFORD</v>
      </c>
      <c r="T129" s="35" t="str">
        <f t="shared" si="57"/>
        <v/>
      </c>
      <c r="U129" s="35" t="str">
        <f t="shared" si="57"/>
        <v/>
      </c>
      <c r="V129" s="35" t="str">
        <f t="shared" si="58"/>
        <v/>
      </c>
      <c r="W129" s="35" t="str">
        <f t="shared" si="58"/>
        <v/>
      </c>
      <c r="X129" s="35" t="str">
        <f t="shared" si="58"/>
        <v/>
      </c>
      <c r="Y129" s="35" t="str">
        <f t="shared" si="58"/>
        <v/>
      </c>
      <c r="Z129" s="35" t="str">
        <f t="shared" si="58"/>
        <v/>
      </c>
      <c r="AA129" s="35" t="str">
        <f t="shared" si="58"/>
        <v/>
      </c>
      <c r="AB129" s="35" t="str">
        <f t="shared" si="58"/>
        <v/>
      </c>
      <c r="AC129" s="35" t="str">
        <f t="shared" si="58"/>
        <v/>
      </c>
      <c r="AD129" s="35" t="str">
        <f t="shared" si="58"/>
        <v/>
      </c>
      <c r="AE129" s="35" t="str">
        <f t="shared" si="58"/>
        <v/>
      </c>
      <c r="AF129" s="35" t="str">
        <f t="shared" si="59"/>
        <v/>
      </c>
      <c r="AG129" s="35" t="str">
        <f t="shared" si="59"/>
        <v/>
      </c>
      <c r="AH129" s="35" t="str">
        <f t="shared" si="59"/>
        <v/>
      </c>
      <c r="AI129" s="35" t="str">
        <f t="shared" si="59"/>
        <v/>
      </c>
      <c r="AJ129" s="35" t="str">
        <f t="shared" si="59"/>
        <v/>
      </c>
      <c r="AK129" s="35" t="str">
        <f t="shared" si="59"/>
        <v/>
      </c>
      <c r="AL129" s="35" t="str">
        <f t="shared" si="59"/>
        <v/>
      </c>
      <c r="AM129" s="35" t="str">
        <f t="shared" si="59"/>
        <v/>
      </c>
      <c r="AN129" s="35" t="str">
        <f t="shared" si="59"/>
        <v/>
      </c>
      <c r="AO129" s="35" t="str">
        <f t="shared" si="59"/>
        <v/>
      </c>
      <c r="AP129" s="35" t="str">
        <f t="shared" si="60"/>
        <v/>
      </c>
      <c r="AQ129" s="35" t="str">
        <f t="shared" si="60"/>
        <v/>
      </c>
      <c r="AR129" s="35" t="str">
        <f t="shared" si="60"/>
        <v/>
      </c>
      <c r="AS129" s="35" t="str">
        <f t="shared" si="60"/>
        <v>JACKSON</v>
      </c>
      <c r="AT129" s="35" t="str">
        <f t="shared" si="60"/>
        <v/>
      </c>
      <c r="AU129" s="35" t="str">
        <f t="shared" si="60"/>
        <v/>
      </c>
      <c r="AV129" s="35" t="str">
        <f t="shared" si="60"/>
        <v>NORTON CITY</v>
      </c>
      <c r="AW129" s="35" t="str">
        <f t="shared" si="60"/>
        <v/>
      </c>
      <c r="AX129" s="35" t="str">
        <f t="shared" si="60"/>
        <v/>
      </c>
      <c r="AY129" s="35" t="str">
        <f t="shared" si="60"/>
        <v/>
      </c>
      <c r="AZ129" s="35" t="str">
        <f t="shared" si="60"/>
        <v/>
      </c>
    </row>
    <row r="130" spans="1:52" x14ac:dyDescent="0.2">
      <c r="A130" s="39">
        <v>121</v>
      </c>
      <c r="B130" s="35" t="str">
        <f t="shared" ref="B130:K139" si="61">IFERROR(VLOOKUP($B$3&amp;"_"&amp;B$8&amp;$A130,LookUpTable_CountyName_AllYears,3,FALSE),"")</f>
        <v/>
      </c>
      <c r="C130" s="35" t="str">
        <f t="shared" si="61"/>
        <v/>
      </c>
      <c r="D130" s="35" t="str">
        <f t="shared" si="61"/>
        <v/>
      </c>
      <c r="E130" s="35" t="str">
        <f t="shared" si="61"/>
        <v/>
      </c>
      <c r="F130" s="35" t="str">
        <f t="shared" si="61"/>
        <v/>
      </c>
      <c r="G130" s="35" t="str">
        <f t="shared" si="61"/>
        <v/>
      </c>
      <c r="H130" s="35" t="str">
        <f t="shared" si="61"/>
        <v/>
      </c>
      <c r="I130" s="35" t="str">
        <f t="shared" si="61"/>
        <v/>
      </c>
      <c r="J130" s="35" t="str">
        <f t="shared" si="61"/>
        <v/>
      </c>
      <c r="K130" s="35" t="str">
        <f t="shared" si="61"/>
        <v/>
      </c>
      <c r="L130" s="35" t="str">
        <f t="shared" ref="L130:U139" si="62">IFERROR(VLOOKUP($B$3&amp;"_"&amp;L$8&amp;$A130,LookUpTable_CountyName_AllYears,3,FALSE),"")</f>
        <v>RICHMOND</v>
      </c>
      <c r="M130" s="35" t="str">
        <f t="shared" si="62"/>
        <v/>
      </c>
      <c r="N130" s="35" t="str">
        <f t="shared" si="62"/>
        <v/>
      </c>
      <c r="O130" s="35" t="str">
        <f t="shared" si="62"/>
        <v/>
      </c>
      <c r="P130" s="35" t="str">
        <f t="shared" si="62"/>
        <v/>
      </c>
      <c r="Q130" s="35" t="str">
        <f t="shared" si="62"/>
        <v/>
      </c>
      <c r="R130" s="35" t="str">
        <f t="shared" si="62"/>
        <v/>
      </c>
      <c r="S130" s="35" t="str">
        <f t="shared" si="62"/>
        <v/>
      </c>
      <c r="T130" s="35" t="str">
        <f t="shared" si="62"/>
        <v/>
      </c>
      <c r="U130" s="35" t="str">
        <f t="shared" si="62"/>
        <v/>
      </c>
      <c r="V130" s="35" t="str">
        <f t="shared" ref="V130:AE139" si="63">IFERROR(VLOOKUP($B$3&amp;"_"&amp;V$8&amp;$A130,LookUpTable_CountyName_AllYears,3,FALSE),"")</f>
        <v/>
      </c>
      <c r="W130" s="35" t="str">
        <f t="shared" si="63"/>
        <v/>
      </c>
      <c r="X130" s="35" t="str">
        <f t="shared" si="63"/>
        <v/>
      </c>
      <c r="Y130" s="35" t="str">
        <f t="shared" si="63"/>
        <v/>
      </c>
      <c r="Z130" s="35" t="str">
        <f t="shared" si="63"/>
        <v/>
      </c>
      <c r="AA130" s="35" t="str">
        <f t="shared" si="63"/>
        <v/>
      </c>
      <c r="AB130" s="35" t="str">
        <f t="shared" si="63"/>
        <v/>
      </c>
      <c r="AC130" s="35" t="str">
        <f t="shared" si="63"/>
        <v/>
      </c>
      <c r="AD130" s="35" t="str">
        <f t="shared" si="63"/>
        <v/>
      </c>
      <c r="AE130" s="35" t="str">
        <f t="shared" si="63"/>
        <v/>
      </c>
      <c r="AF130" s="35" t="str">
        <f t="shared" ref="AF130:AO139" si="64">IFERROR(VLOOKUP($B$3&amp;"_"&amp;AF$8&amp;$A130,LookUpTable_CountyName_AllYears,3,FALSE),"")</f>
        <v/>
      </c>
      <c r="AG130" s="35" t="str">
        <f t="shared" si="64"/>
        <v/>
      </c>
      <c r="AH130" s="35" t="str">
        <f t="shared" si="64"/>
        <v/>
      </c>
      <c r="AI130" s="35" t="str">
        <f t="shared" si="64"/>
        <v/>
      </c>
      <c r="AJ130" s="35" t="str">
        <f t="shared" si="64"/>
        <v/>
      </c>
      <c r="AK130" s="35" t="str">
        <f t="shared" si="64"/>
        <v/>
      </c>
      <c r="AL130" s="35" t="str">
        <f t="shared" si="64"/>
        <v/>
      </c>
      <c r="AM130" s="35" t="str">
        <f t="shared" si="64"/>
        <v/>
      </c>
      <c r="AN130" s="35" t="str">
        <f t="shared" si="64"/>
        <v/>
      </c>
      <c r="AO130" s="35" t="str">
        <f t="shared" si="64"/>
        <v/>
      </c>
      <c r="AP130" s="35" t="str">
        <f t="shared" ref="AP130:AZ139" si="65">IFERROR(VLOOKUP($B$3&amp;"_"&amp;AP$8&amp;$A130,LookUpTable_CountyName_AllYears,3,FALSE),"")</f>
        <v/>
      </c>
      <c r="AQ130" s="35" t="str">
        <f t="shared" si="65"/>
        <v/>
      </c>
      <c r="AR130" s="35" t="str">
        <f t="shared" si="65"/>
        <v/>
      </c>
      <c r="AS130" s="35" t="str">
        <f t="shared" si="65"/>
        <v>JASPER</v>
      </c>
      <c r="AT130" s="35" t="str">
        <f t="shared" si="65"/>
        <v/>
      </c>
      <c r="AU130" s="35" t="str">
        <f t="shared" si="65"/>
        <v/>
      </c>
      <c r="AV130" s="35" t="str">
        <f t="shared" si="65"/>
        <v>PETERSBURG CITY</v>
      </c>
      <c r="AW130" s="35" t="str">
        <f t="shared" si="65"/>
        <v/>
      </c>
      <c r="AX130" s="35" t="str">
        <f t="shared" si="65"/>
        <v/>
      </c>
      <c r="AY130" s="35" t="str">
        <f t="shared" si="65"/>
        <v/>
      </c>
      <c r="AZ130" s="35" t="str">
        <f t="shared" si="65"/>
        <v/>
      </c>
    </row>
    <row r="131" spans="1:52" x14ac:dyDescent="0.2">
      <c r="A131" s="39">
        <v>122</v>
      </c>
      <c r="B131" s="35" t="str">
        <f t="shared" si="61"/>
        <v/>
      </c>
      <c r="C131" s="35" t="str">
        <f t="shared" si="61"/>
        <v/>
      </c>
      <c r="D131" s="35" t="str">
        <f t="shared" si="61"/>
        <v/>
      </c>
      <c r="E131" s="35" t="str">
        <f t="shared" si="61"/>
        <v/>
      </c>
      <c r="F131" s="35" t="str">
        <f t="shared" si="61"/>
        <v/>
      </c>
      <c r="G131" s="35" t="str">
        <f t="shared" si="61"/>
        <v/>
      </c>
      <c r="H131" s="35" t="str">
        <f t="shared" si="61"/>
        <v/>
      </c>
      <c r="I131" s="35" t="str">
        <f t="shared" si="61"/>
        <v/>
      </c>
      <c r="J131" s="35" t="str">
        <f t="shared" si="61"/>
        <v/>
      </c>
      <c r="K131" s="35" t="str">
        <f t="shared" si="61"/>
        <v/>
      </c>
      <c r="L131" s="35" t="str">
        <f t="shared" si="62"/>
        <v>ROCKDALE</v>
      </c>
      <c r="M131" s="35" t="str">
        <f t="shared" si="62"/>
        <v/>
      </c>
      <c r="N131" s="35" t="str">
        <f t="shared" si="62"/>
        <v/>
      </c>
      <c r="O131" s="35" t="str">
        <f t="shared" si="62"/>
        <v/>
      </c>
      <c r="P131" s="35" t="str">
        <f t="shared" si="62"/>
        <v/>
      </c>
      <c r="Q131" s="35" t="str">
        <f t="shared" si="62"/>
        <v/>
      </c>
      <c r="R131" s="35" t="str">
        <f t="shared" si="62"/>
        <v/>
      </c>
      <c r="S131" s="35" t="str">
        <f t="shared" si="62"/>
        <v/>
      </c>
      <c r="T131" s="35" t="str">
        <f t="shared" si="62"/>
        <v/>
      </c>
      <c r="U131" s="35" t="str">
        <f t="shared" si="62"/>
        <v/>
      </c>
      <c r="V131" s="35" t="str">
        <f t="shared" si="63"/>
        <v/>
      </c>
      <c r="W131" s="35" t="str">
        <f t="shared" si="63"/>
        <v/>
      </c>
      <c r="X131" s="35" t="str">
        <f t="shared" si="63"/>
        <v/>
      </c>
      <c r="Y131" s="35" t="str">
        <f t="shared" si="63"/>
        <v/>
      </c>
      <c r="Z131" s="35" t="str">
        <f t="shared" si="63"/>
        <v/>
      </c>
      <c r="AA131" s="35" t="str">
        <f t="shared" si="63"/>
        <v/>
      </c>
      <c r="AB131" s="35" t="str">
        <f t="shared" si="63"/>
        <v/>
      </c>
      <c r="AC131" s="35" t="str">
        <f t="shared" si="63"/>
        <v/>
      </c>
      <c r="AD131" s="35" t="str">
        <f t="shared" si="63"/>
        <v/>
      </c>
      <c r="AE131" s="35" t="str">
        <f t="shared" si="63"/>
        <v/>
      </c>
      <c r="AF131" s="35" t="str">
        <f t="shared" si="64"/>
        <v/>
      </c>
      <c r="AG131" s="35" t="str">
        <f t="shared" si="64"/>
        <v/>
      </c>
      <c r="AH131" s="35" t="str">
        <f t="shared" si="64"/>
        <v/>
      </c>
      <c r="AI131" s="35" t="str">
        <f t="shared" si="64"/>
        <v/>
      </c>
      <c r="AJ131" s="35" t="str">
        <f t="shared" si="64"/>
        <v/>
      </c>
      <c r="AK131" s="35" t="str">
        <f t="shared" si="64"/>
        <v/>
      </c>
      <c r="AL131" s="35" t="str">
        <f t="shared" si="64"/>
        <v/>
      </c>
      <c r="AM131" s="35" t="str">
        <f t="shared" si="64"/>
        <v/>
      </c>
      <c r="AN131" s="35" t="str">
        <f t="shared" si="64"/>
        <v/>
      </c>
      <c r="AO131" s="35" t="str">
        <f t="shared" si="64"/>
        <v/>
      </c>
      <c r="AP131" s="35" t="str">
        <f t="shared" si="65"/>
        <v/>
      </c>
      <c r="AQ131" s="35" t="str">
        <f t="shared" si="65"/>
        <v/>
      </c>
      <c r="AR131" s="35" t="str">
        <f t="shared" si="65"/>
        <v/>
      </c>
      <c r="AS131" s="35" t="str">
        <f t="shared" si="65"/>
        <v>JEFF DAVIS</v>
      </c>
      <c r="AT131" s="35" t="str">
        <f t="shared" si="65"/>
        <v/>
      </c>
      <c r="AU131" s="35" t="str">
        <f t="shared" si="65"/>
        <v/>
      </c>
      <c r="AV131" s="35" t="str">
        <f t="shared" si="65"/>
        <v>POQUOSON CITY</v>
      </c>
      <c r="AW131" s="35" t="str">
        <f t="shared" si="65"/>
        <v/>
      </c>
      <c r="AX131" s="35" t="str">
        <f t="shared" si="65"/>
        <v/>
      </c>
      <c r="AY131" s="35" t="str">
        <f t="shared" si="65"/>
        <v/>
      </c>
      <c r="AZ131" s="35" t="str">
        <f t="shared" si="65"/>
        <v/>
      </c>
    </row>
    <row r="132" spans="1:52" x14ac:dyDescent="0.2">
      <c r="A132" s="39">
        <v>123</v>
      </c>
      <c r="B132" s="35" t="str">
        <f t="shared" si="61"/>
        <v/>
      </c>
      <c r="C132" s="35" t="str">
        <f t="shared" si="61"/>
        <v/>
      </c>
      <c r="D132" s="35" t="str">
        <f t="shared" si="61"/>
        <v/>
      </c>
      <c r="E132" s="35" t="str">
        <f t="shared" si="61"/>
        <v/>
      </c>
      <c r="F132" s="35" t="str">
        <f t="shared" si="61"/>
        <v/>
      </c>
      <c r="G132" s="35" t="str">
        <f t="shared" si="61"/>
        <v/>
      </c>
      <c r="H132" s="35" t="str">
        <f t="shared" si="61"/>
        <v/>
      </c>
      <c r="I132" s="35" t="str">
        <f t="shared" si="61"/>
        <v/>
      </c>
      <c r="J132" s="35" t="str">
        <f t="shared" si="61"/>
        <v/>
      </c>
      <c r="K132" s="35" t="str">
        <f t="shared" si="61"/>
        <v/>
      </c>
      <c r="L132" s="35" t="str">
        <f t="shared" si="62"/>
        <v>SCHLEY</v>
      </c>
      <c r="M132" s="35" t="str">
        <f t="shared" si="62"/>
        <v/>
      </c>
      <c r="N132" s="35" t="str">
        <f t="shared" si="62"/>
        <v/>
      </c>
      <c r="O132" s="35" t="str">
        <f t="shared" si="62"/>
        <v/>
      </c>
      <c r="P132" s="35" t="str">
        <f t="shared" si="62"/>
        <v/>
      </c>
      <c r="Q132" s="35" t="str">
        <f t="shared" si="62"/>
        <v/>
      </c>
      <c r="R132" s="35" t="str">
        <f t="shared" si="62"/>
        <v/>
      </c>
      <c r="S132" s="35" t="str">
        <f t="shared" si="62"/>
        <v/>
      </c>
      <c r="T132" s="35" t="str">
        <f t="shared" si="62"/>
        <v/>
      </c>
      <c r="U132" s="35" t="str">
        <f t="shared" si="62"/>
        <v/>
      </c>
      <c r="V132" s="35" t="str">
        <f t="shared" si="63"/>
        <v/>
      </c>
      <c r="W132" s="35" t="str">
        <f t="shared" si="63"/>
        <v/>
      </c>
      <c r="X132" s="35" t="str">
        <f t="shared" si="63"/>
        <v/>
      </c>
      <c r="Y132" s="35" t="str">
        <f t="shared" si="63"/>
        <v/>
      </c>
      <c r="Z132" s="35" t="str">
        <f t="shared" si="63"/>
        <v/>
      </c>
      <c r="AA132" s="35" t="str">
        <f t="shared" si="63"/>
        <v/>
      </c>
      <c r="AB132" s="35" t="str">
        <f t="shared" si="63"/>
        <v/>
      </c>
      <c r="AC132" s="35" t="str">
        <f t="shared" si="63"/>
        <v/>
      </c>
      <c r="AD132" s="35" t="str">
        <f t="shared" si="63"/>
        <v/>
      </c>
      <c r="AE132" s="35" t="str">
        <f t="shared" si="63"/>
        <v/>
      </c>
      <c r="AF132" s="35" t="str">
        <f t="shared" si="64"/>
        <v/>
      </c>
      <c r="AG132" s="35" t="str">
        <f t="shared" si="64"/>
        <v/>
      </c>
      <c r="AH132" s="35" t="str">
        <f t="shared" si="64"/>
        <v/>
      </c>
      <c r="AI132" s="35" t="str">
        <f t="shared" si="64"/>
        <v/>
      </c>
      <c r="AJ132" s="35" t="str">
        <f t="shared" si="64"/>
        <v/>
      </c>
      <c r="AK132" s="35" t="str">
        <f t="shared" si="64"/>
        <v/>
      </c>
      <c r="AL132" s="35" t="str">
        <f t="shared" si="64"/>
        <v/>
      </c>
      <c r="AM132" s="35" t="str">
        <f t="shared" si="64"/>
        <v/>
      </c>
      <c r="AN132" s="35" t="str">
        <f t="shared" si="64"/>
        <v/>
      </c>
      <c r="AO132" s="35" t="str">
        <f t="shared" si="64"/>
        <v/>
      </c>
      <c r="AP132" s="35" t="str">
        <f t="shared" si="65"/>
        <v/>
      </c>
      <c r="AQ132" s="35" t="str">
        <f t="shared" si="65"/>
        <v/>
      </c>
      <c r="AR132" s="35" t="str">
        <f t="shared" si="65"/>
        <v/>
      </c>
      <c r="AS132" s="35" t="str">
        <f t="shared" si="65"/>
        <v>JEFFERSON</v>
      </c>
      <c r="AT132" s="35" t="str">
        <f t="shared" si="65"/>
        <v/>
      </c>
      <c r="AU132" s="35" t="str">
        <f t="shared" si="65"/>
        <v/>
      </c>
      <c r="AV132" s="35" t="str">
        <f t="shared" si="65"/>
        <v>PORTSMOUTH CITY</v>
      </c>
      <c r="AW132" s="35" t="str">
        <f t="shared" si="65"/>
        <v/>
      </c>
      <c r="AX132" s="35" t="str">
        <f t="shared" si="65"/>
        <v/>
      </c>
      <c r="AY132" s="35" t="str">
        <f t="shared" si="65"/>
        <v/>
      </c>
      <c r="AZ132" s="35" t="str">
        <f t="shared" si="65"/>
        <v/>
      </c>
    </row>
    <row r="133" spans="1:52" x14ac:dyDescent="0.2">
      <c r="A133" s="39">
        <v>124</v>
      </c>
      <c r="B133" s="35" t="str">
        <f t="shared" si="61"/>
        <v/>
      </c>
      <c r="C133" s="35" t="str">
        <f t="shared" si="61"/>
        <v/>
      </c>
      <c r="D133" s="35" t="str">
        <f t="shared" si="61"/>
        <v/>
      </c>
      <c r="E133" s="35" t="str">
        <f t="shared" si="61"/>
        <v/>
      </c>
      <c r="F133" s="35" t="str">
        <f t="shared" si="61"/>
        <v/>
      </c>
      <c r="G133" s="35" t="str">
        <f t="shared" si="61"/>
        <v/>
      </c>
      <c r="H133" s="35" t="str">
        <f t="shared" si="61"/>
        <v/>
      </c>
      <c r="I133" s="35" t="str">
        <f t="shared" si="61"/>
        <v/>
      </c>
      <c r="J133" s="35" t="str">
        <f t="shared" si="61"/>
        <v/>
      </c>
      <c r="K133" s="35" t="str">
        <f t="shared" si="61"/>
        <v/>
      </c>
      <c r="L133" s="35" t="str">
        <f t="shared" si="62"/>
        <v>SCREVEN</v>
      </c>
      <c r="M133" s="35" t="str">
        <f t="shared" si="62"/>
        <v/>
      </c>
      <c r="N133" s="35" t="str">
        <f t="shared" si="62"/>
        <v/>
      </c>
      <c r="O133" s="35" t="str">
        <f t="shared" si="62"/>
        <v/>
      </c>
      <c r="P133" s="35" t="str">
        <f t="shared" si="62"/>
        <v/>
      </c>
      <c r="Q133" s="35" t="str">
        <f t="shared" si="62"/>
        <v/>
      </c>
      <c r="R133" s="35" t="str">
        <f t="shared" si="62"/>
        <v/>
      </c>
      <c r="S133" s="35" t="str">
        <f t="shared" si="62"/>
        <v/>
      </c>
      <c r="T133" s="35" t="str">
        <f t="shared" si="62"/>
        <v/>
      </c>
      <c r="U133" s="35" t="str">
        <f t="shared" si="62"/>
        <v/>
      </c>
      <c r="V133" s="35" t="str">
        <f t="shared" si="63"/>
        <v/>
      </c>
      <c r="W133" s="35" t="str">
        <f t="shared" si="63"/>
        <v/>
      </c>
      <c r="X133" s="35" t="str">
        <f t="shared" si="63"/>
        <v/>
      </c>
      <c r="Y133" s="35" t="str">
        <f t="shared" si="63"/>
        <v/>
      </c>
      <c r="Z133" s="35" t="str">
        <f t="shared" si="63"/>
        <v/>
      </c>
      <c r="AA133" s="35" t="str">
        <f t="shared" si="63"/>
        <v/>
      </c>
      <c r="AB133" s="35" t="str">
        <f t="shared" si="63"/>
        <v/>
      </c>
      <c r="AC133" s="35" t="str">
        <f t="shared" si="63"/>
        <v/>
      </c>
      <c r="AD133" s="35" t="str">
        <f t="shared" si="63"/>
        <v/>
      </c>
      <c r="AE133" s="35" t="str">
        <f t="shared" si="63"/>
        <v/>
      </c>
      <c r="AF133" s="35" t="str">
        <f t="shared" si="64"/>
        <v/>
      </c>
      <c r="AG133" s="35" t="str">
        <f t="shared" si="64"/>
        <v/>
      </c>
      <c r="AH133" s="35" t="str">
        <f t="shared" si="64"/>
        <v/>
      </c>
      <c r="AI133" s="35" t="str">
        <f t="shared" si="64"/>
        <v/>
      </c>
      <c r="AJ133" s="35" t="str">
        <f t="shared" si="64"/>
        <v/>
      </c>
      <c r="AK133" s="35" t="str">
        <f t="shared" si="64"/>
        <v/>
      </c>
      <c r="AL133" s="35" t="str">
        <f t="shared" si="64"/>
        <v/>
      </c>
      <c r="AM133" s="35" t="str">
        <f t="shared" si="64"/>
        <v/>
      </c>
      <c r="AN133" s="35" t="str">
        <f t="shared" si="64"/>
        <v/>
      </c>
      <c r="AO133" s="35" t="str">
        <f t="shared" si="64"/>
        <v/>
      </c>
      <c r="AP133" s="35" t="str">
        <f t="shared" si="65"/>
        <v/>
      </c>
      <c r="AQ133" s="35" t="str">
        <f t="shared" si="65"/>
        <v/>
      </c>
      <c r="AR133" s="35" t="str">
        <f t="shared" si="65"/>
        <v/>
      </c>
      <c r="AS133" s="35" t="str">
        <f t="shared" si="65"/>
        <v>JIM HOGG</v>
      </c>
      <c r="AT133" s="35" t="str">
        <f t="shared" si="65"/>
        <v/>
      </c>
      <c r="AU133" s="35" t="str">
        <f t="shared" si="65"/>
        <v/>
      </c>
      <c r="AV133" s="35" t="str">
        <f t="shared" si="65"/>
        <v>RADFORD CITY</v>
      </c>
      <c r="AW133" s="35" t="str">
        <f t="shared" si="65"/>
        <v/>
      </c>
      <c r="AX133" s="35" t="str">
        <f t="shared" si="65"/>
        <v/>
      </c>
      <c r="AY133" s="35" t="str">
        <f t="shared" si="65"/>
        <v/>
      </c>
      <c r="AZ133" s="35" t="str">
        <f t="shared" si="65"/>
        <v/>
      </c>
    </row>
    <row r="134" spans="1:52" x14ac:dyDescent="0.2">
      <c r="A134" s="39">
        <v>125</v>
      </c>
      <c r="B134" s="35" t="str">
        <f t="shared" si="61"/>
        <v/>
      </c>
      <c r="C134" s="35" t="str">
        <f t="shared" si="61"/>
        <v/>
      </c>
      <c r="D134" s="35" t="str">
        <f t="shared" si="61"/>
        <v/>
      </c>
      <c r="E134" s="35" t="str">
        <f t="shared" si="61"/>
        <v/>
      </c>
      <c r="F134" s="35" t="str">
        <f t="shared" si="61"/>
        <v/>
      </c>
      <c r="G134" s="35" t="str">
        <f t="shared" si="61"/>
        <v/>
      </c>
      <c r="H134" s="35" t="str">
        <f t="shared" si="61"/>
        <v/>
      </c>
      <c r="I134" s="35" t="str">
        <f t="shared" si="61"/>
        <v/>
      </c>
      <c r="J134" s="35" t="str">
        <f t="shared" si="61"/>
        <v/>
      </c>
      <c r="K134" s="35" t="str">
        <f t="shared" si="61"/>
        <v/>
      </c>
      <c r="L134" s="35" t="str">
        <f t="shared" si="62"/>
        <v>SEMINOLE</v>
      </c>
      <c r="M134" s="35" t="str">
        <f t="shared" si="62"/>
        <v/>
      </c>
      <c r="N134" s="35" t="str">
        <f t="shared" si="62"/>
        <v/>
      </c>
      <c r="O134" s="35" t="str">
        <f t="shared" si="62"/>
        <v/>
      </c>
      <c r="P134" s="35" t="str">
        <f t="shared" si="62"/>
        <v/>
      </c>
      <c r="Q134" s="35" t="str">
        <f t="shared" si="62"/>
        <v/>
      </c>
      <c r="R134" s="35" t="str">
        <f t="shared" si="62"/>
        <v/>
      </c>
      <c r="S134" s="35" t="str">
        <f t="shared" si="62"/>
        <v/>
      </c>
      <c r="T134" s="35" t="str">
        <f t="shared" si="62"/>
        <v/>
      </c>
      <c r="U134" s="35" t="str">
        <f t="shared" si="62"/>
        <v/>
      </c>
      <c r="V134" s="35" t="str">
        <f t="shared" si="63"/>
        <v/>
      </c>
      <c r="W134" s="35" t="str">
        <f t="shared" si="63"/>
        <v/>
      </c>
      <c r="X134" s="35" t="str">
        <f t="shared" si="63"/>
        <v/>
      </c>
      <c r="Y134" s="35" t="str">
        <f t="shared" si="63"/>
        <v/>
      </c>
      <c r="Z134" s="35" t="str">
        <f t="shared" si="63"/>
        <v/>
      </c>
      <c r="AA134" s="35" t="str">
        <f t="shared" si="63"/>
        <v/>
      </c>
      <c r="AB134" s="35" t="str">
        <f t="shared" si="63"/>
        <v/>
      </c>
      <c r="AC134" s="35" t="str">
        <f t="shared" si="63"/>
        <v/>
      </c>
      <c r="AD134" s="35" t="str">
        <f t="shared" si="63"/>
        <v/>
      </c>
      <c r="AE134" s="35" t="str">
        <f t="shared" si="63"/>
        <v/>
      </c>
      <c r="AF134" s="35" t="str">
        <f t="shared" si="64"/>
        <v/>
      </c>
      <c r="AG134" s="35" t="str">
        <f t="shared" si="64"/>
        <v/>
      </c>
      <c r="AH134" s="35" t="str">
        <f t="shared" si="64"/>
        <v/>
      </c>
      <c r="AI134" s="35" t="str">
        <f t="shared" si="64"/>
        <v/>
      </c>
      <c r="AJ134" s="35" t="str">
        <f t="shared" si="64"/>
        <v/>
      </c>
      <c r="AK134" s="35" t="str">
        <f t="shared" si="64"/>
        <v/>
      </c>
      <c r="AL134" s="35" t="str">
        <f t="shared" si="64"/>
        <v/>
      </c>
      <c r="AM134" s="35" t="str">
        <f t="shared" si="64"/>
        <v/>
      </c>
      <c r="AN134" s="35" t="str">
        <f t="shared" si="64"/>
        <v/>
      </c>
      <c r="AO134" s="35" t="str">
        <f t="shared" si="64"/>
        <v/>
      </c>
      <c r="AP134" s="35" t="str">
        <f t="shared" si="65"/>
        <v/>
      </c>
      <c r="AQ134" s="35" t="str">
        <f t="shared" si="65"/>
        <v/>
      </c>
      <c r="AR134" s="35" t="str">
        <f t="shared" si="65"/>
        <v/>
      </c>
      <c r="AS134" s="35" t="str">
        <f t="shared" si="65"/>
        <v>JIM WELLS</v>
      </c>
      <c r="AT134" s="35" t="str">
        <f t="shared" si="65"/>
        <v/>
      </c>
      <c r="AU134" s="35" t="str">
        <f t="shared" si="65"/>
        <v/>
      </c>
      <c r="AV134" s="35" t="str">
        <f t="shared" si="65"/>
        <v>RICHMOND CITY</v>
      </c>
      <c r="AW134" s="35" t="str">
        <f t="shared" si="65"/>
        <v/>
      </c>
      <c r="AX134" s="35" t="str">
        <f t="shared" si="65"/>
        <v/>
      </c>
      <c r="AY134" s="35" t="str">
        <f t="shared" si="65"/>
        <v/>
      </c>
      <c r="AZ134" s="35" t="str">
        <f t="shared" si="65"/>
        <v/>
      </c>
    </row>
    <row r="135" spans="1:52" x14ac:dyDescent="0.2">
      <c r="A135" s="39">
        <v>126</v>
      </c>
      <c r="B135" s="35" t="str">
        <f t="shared" si="61"/>
        <v/>
      </c>
      <c r="C135" s="35" t="str">
        <f t="shared" si="61"/>
        <v/>
      </c>
      <c r="D135" s="35" t="str">
        <f t="shared" si="61"/>
        <v/>
      </c>
      <c r="E135" s="35" t="str">
        <f t="shared" si="61"/>
        <v/>
      </c>
      <c r="F135" s="35" t="str">
        <f t="shared" si="61"/>
        <v/>
      </c>
      <c r="G135" s="35" t="str">
        <f t="shared" si="61"/>
        <v/>
      </c>
      <c r="H135" s="35" t="str">
        <f t="shared" si="61"/>
        <v/>
      </c>
      <c r="I135" s="35" t="str">
        <f t="shared" si="61"/>
        <v/>
      </c>
      <c r="J135" s="35" t="str">
        <f t="shared" si="61"/>
        <v/>
      </c>
      <c r="K135" s="35" t="str">
        <f t="shared" si="61"/>
        <v/>
      </c>
      <c r="L135" s="35" t="str">
        <f t="shared" si="62"/>
        <v>SPALDING</v>
      </c>
      <c r="M135" s="35" t="str">
        <f t="shared" si="62"/>
        <v/>
      </c>
      <c r="N135" s="35" t="str">
        <f t="shared" si="62"/>
        <v/>
      </c>
      <c r="O135" s="35" t="str">
        <f t="shared" si="62"/>
        <v/>
      </c>
      <c r="P135" s="35" t="str">
        <f t="shared" si="62"/>
        <v/>
      </c>
      <c r="Q135" s="35" t="str">
        <f t="shared" si="62"/>
        <v/>
      </c>
      <c r="R135" s="35" t="str">
        <f t="shared" si="62"/>
        <v/>
      </c>
      <c r="S135" s="35" t="str">
        <f t="shared" si="62"/>
        <v/>
      </c>
      <c r="T135" s="35" t="str">
        <f t="shared" si="62"/>
        <v/>
      </c>
      <c r="U135" s="35" t="str">
        <f t="shared" si="62"/>
        <v/>
      </c>
      <c r="V135" s="35" t="str">
        <f t="shared" si="63"/>
        <v/>
      </c>
      <c r="W135" s="35" t="str">
        <f t="shared" si="63"/>
        <v/>
      </c>
      <c r="X135" s="35" t="str">
        <f t="shared" si="63"/>
        <v/>
      </c>
      <c r="Y135" s="35" t="str">
        <f t="shared" si="63"/>
        <v/>
      </c>
      <c r="Z135" s="35" t="str">
        <f t="shared" si="63"/>
        <v/>
      </c>
      <c r="AA135" s="35" t="str">
        <f t="shared" si="63"/>
        <v/>
      </c>
      <c r="AB135" s="35" t="str">
        <f t="shared" si="63"/>
        <v/>
      </c>
      <c r="AC135" s="35" t="str">
        <f t="shared" si="63"/>
        <v/>
      </c>
      <c r="AD135" s="35" t="str">
        <f t="shared" si="63"/>
        <v/>
      </c>
      <c r="AE135" s="35" t="str">
        <f t="shared" si="63"/>
        <v/>
      </c>
      <c r="AF135" s="35" t="str">
        <f t="shared" si="64"/>
        <v/>
      </c>
      <c r="AG135" s="35" t="str">
        <f t="shared" si="64"/>
        <v/>
      </c>
      <c r="AH135" s="35" t="str">
        <f t="shared" si="64"/>
        <v/>
      </c>
      <c r="AI135" s="35" t="str">
        <f t="shared" si="64"/>
        <v/>
      </c>
      <c r="AJ135" s="35" t="str">
        <f t="shared" si="64"/>
        <v/>
      </c>
      <c r="AK135" s="35" t="str">
        <f t="shared" si="64"/>
        <v/>
      </c>
      <c r="AL135" s="35" t="str">
        <f t="shared" si="64"/>
        <v/>
      </c>
      <c r="AM135" s="35" t="str">
        <f t="shared" si="64"/>
        <v/>
      </c>
      <c r="AN135" s="35" t="str">
        <f t="shared" si="64"/>
        <v/>
      </c>
      <c r="AO135" s="35" t="str">
        <f t="shared" si="64"/>
        <v/>
      </c>
      <c r="AP135" s="35" t="str">
        <f t="shared" si="65"/>
        <v/>
      </c>
      <c r="AQ135" s="35" t="str">
        <f t="shared" si="65"/>
        <v/>
      </c>
      <c r="AR135" s="35" t="str">
        <f t="shared" si="65"/>
        <v/>
      </c>
      <c r="AS135" s="35" t="str">
        <f t="shared" si="65"/>
        <v>JOHNSON</v>
      </c>
      <c r="AT135" s="35" t="str">
        <f t="shared" si="65"/>
        <v/>
      </c>
      <c r="AU135" s="35" t="str">
        <f t="shared" si="65"/>
        <v/>
      </c>
      <c r="AV135" s="35" t="str">
        <f t="shared" si="65"/>
        <v>ROANOKE CITY</v>
      </c>
      <c r="AW135" s="35" t="str">
        <f t="shared" si="65"/>
        <v/>
      </c>
      <c r="AX135" s="35" t="str">
        <f t="shared" si="65"/>
        <v/>
      </c>
      <c r="AY135" s="35" t="str">
        <f t="shared" si="65"/>
        <v/>
      </c>
      <c r="AZ135" s="35" t="str">
        <f t="shared" si="65"/>
        <v/>
      </c>
    </row>
    <row r="136" spans="1:52" x14ac:dyDescent="0.2">
      <c r="A136" s="39">
        <v>127</v>
      </c>
      <c r="B136" s="35" t="str">
        <f t="shared" si="61"/>
        <v/>
      </c>
      <c r="C136" s="35" t="str">
        <f t="shared" si="61"/>
        <v/>
      </c>
      <c r="D136" s="35" t="str">
        <f t="shared" si="61"/>
        <v/>
      </c>
      <c r="E136" s="35" t="str">
        <f t="shared" si="61"/>
        <v/>
      </c>
      <c r="F136" s="35" t="str">
        <f t="shared" si="61"/>
        <v/>
      </c>
      <c r="G136" s="35" t="str">
        <f t="shared" si="61"/>
        <v/>
      </c>
      <c r="H136" s="35" t="str">
        <f t="shared" si="61"/>
        <v/>
      </c>
      <c r="I136" s="35" t="str">
        <f t="shared" si="61"/>
        <v/>
      </c>
      <c r="J136" s="35" t="str">
        <f t="shared" si="61"/>
        <v/>
      </c>
      <c r="K136" s="35" t="str">
        <f t="shared" si="61"/>
        <v/>
      </c>
      <c r="L136" s="35" t="str">
        <f t="shared" si="62"/>
        <v>STEPHENS</v>
      </c>
      <c r="M136" s="35" t="str">
        <f t="shared" si="62"/>
        <v/>
      </c>
      <c r="N136" s="35" t="str">
        <f t="shared" si="62"/>
        <v/>
      </c>
      <c r="O136" s="35" t="str">
        <f t="shared" si="62"/>
        <v/>
      </c>
      <c r="P136" s="35" t="str">
        <f t="shared" si="62"/>
        <v/>
      </c>
      <c r="Q136" s="35" t="str">
        <f t="shared" si="62"/>
        <v/>
      </c>
      <c r="R136" s="35" t="str">
        <f t="shared" si="62"/>
        <v/>
      </c>
      <c r="S136" s="35" t="str">
        <f t="shared" si="62"/>
        <v/>
      </c>
      <c r="T136" s="35" t="str">
        <f t="shared" si="62"/>
        <v/>
      </c>
      <c r="U136" s="35" t="str">
        <f t="shared" si="62"/>
        <v/>
      </c>
      <c r="V136" s="35" t="str">
        <f t="shared" si="63"/>
        <v/>
      </c>
      <c r="W136" s="35" t="str">
        <f t="shared" si="63"/>
        <v/>
      </c>
      <c r="X136" s="35" t="str">
        <f t="shared" si="63"/>
        <v/>
      </c>
      <c r="Y136" s="35" t="str">
        <f t="shared" si="63"/>
        <v/>
      </c>
      <c r="Z136" s="35" t="str">
        <f t="shared" si="63"/>
        <v/>
      </c>
      <c r="AA136" s="35" t="str">
        <f t="shared" si="63"/>
        <v/>
      </c>
      <c r="AB136" s="35" t="str">
        <f t="shared" si="63"/>
        <v/>
      </c>
      <c r="AC136" s="35" t="str">
        <f t="shared" si="63"/>
        <v/>
      </c>
      <c r="AD136" s="35" t="str">
        <f t="shared" si="63"/>
        <v/>
      </c>
      <c r="AE136" s="35" t="str">
        <f t="shared" si="63"/>
        <v/>
      </c>
      <c r="AF136" s="35" t="str">
        <f t="shared" si="64"/>
        <v/>
      </c>
      <c r="AG136" s="35" t="str">
        <f t="shared" si="64"/>
        <v/>
      </c>
      <c r="AH136" s="35" t="str">
        <f t="shared" si="64"/>
        <v/>
      </c>
      <c r="AI136" s="35" t="str">
        <f t="shared" si="64"/>
        <v/>
      </c>
      <c r="AJ136" s="35" t="str">
        <f t="shared" si="64"/>
        <v/>
      </c>
      <c r="AK136" s="35" t="str">
        <f t="shared" si="64"/>
        <v/>
      </c>
      <c r="AL136" s="35" t="str">
        <f t="shared" si="64"/>
        <v/>
      </c>
      <c r="AM136" s="35" t="str">
        <f t="shared" si="64"/>
        <v/>
      </c>
      <c r="AN136" s="35" t="str">
        <f t="shared" si="64"/>
        <v/>
      </c>
      <c r="AO136" s="35" t="str">
        <f t="shared" si="64"/>
        <v/>
      </c>
      <c r="AP136" s="35" t="str">
        <f t="shared" si="65"/>
        <v/>
      </c>
      <c r="AQ136" s="35" t="str">
        <f t="shared" si="65"/>
        <v/>
      </c>
      <c r="AR136" s="35" t="str">
        <f t="shared" si="65"/>
        <v/>
      </c>
      <c r="AS136" s="35" t="str">
        <f t="shared" si="65"/>
        <v>JONES</v>
      </c>
      <c r="AT136" s="35" t="str">
        <f t="shared" si="65"/>
        <v/>
      </c>
      <c r="AU136" s="35" t="str">
        <f t="shared" si="65"/>
        <v/>
      </c>
      <c r="AV136" s="35" t="str">
        <f t="shared" si="65"/>
        <v>SALEM CITY</v>
      </c>
      <c r="AW136" s="35" t="str">
        <f t="shared" si="65"/>
        <v/>
      </c>
      <c r="AX136" s="35" t="str">
        <f t="shared" si="65"/>
        <v/>
      </c>
      <c r="AY136" s="35" t="str">
        <f t="shared" si="65"/>
        <v/>
      </c>
      <c r="AZ136" s="35" t="str">
        <f t="shared" si="65"/>
        <v/>
      </c>
    </row>
    <row r="137" spans="1:52" x14ac:dyDescent="0.2">
      <c r="A137" s="39">
        <v>128</v>
      </c>
      <c r="B137" s="35" t="str">
        <f t="shared" si="61"/>
        <v/>
      </c>
      <c r="C137" s="35" t="str">
        <f t="shared" si="61"/>
        <v/>
      </c>
      <c r="D137" s="35" t="str">
        <f t="shared" si="61"/>
        <v/>
      </c>
      <c r="E137" s="35" t="str">
        <f t="shared" si="61"/>
        <v/>
      </c>
      <c r="F137" s="35" t="str">
        <f t="shared" si="61"/>
        <v/>
      </c>
      <c r="G137" s="35" t="str">
        <f t="shared" si="61"/>
        <v/>
      </c>
      <c r="H137" s="35" t="str">
        <f t="shared" si="61"/>
        <v/>
      </c>
      <c r="I137" s="35" t="str">
        <f t="shared" si="61"/>
        <v/>
      </c>
      <c r="J137" s="35" t="str">
        <f t="shared" si="61"/>
        <v/>
      </c>
      <c r="K137" s="35" t="str">
        <f t="shared" si="61"/>
        <v/>
      </c>
      <c r="L137" s="35" t="str">
        <f t="shared" si="62"/>
        <v>STEWART</v>
      </c>
      <c r="M137" s="35" t="str">
        <f t="shared" si="62"/>
        <v/>
      </c>
      <c r="N137" s="35" t="str">
        <f t="shared" si="62"/>
        <v/>
      </c>
      <c r="O137" s="35" t="str">
        <f t="shared" si="62"/>
        <v/>
      </c>
      <c r="P137" s="35" t="str">
        <f t="shared" si="62"/>
        <v/>
      </c>
      <c r="Q137" s="35" t="str">
        <f t="shared" si="62"/>
        <v/>
      </c>
      <c r="R137" s="35" t="str">
        <f t="shared" si="62"/>
        <v/>
      </c>
      <c r="S137" s="35" t="str">
        <f t="shared" si="62"/>
        <v/>
      </c>
      <c r="T137" s="35" t="str">
        <f t="shared" si="62"/>
        <v/>
      </c>
      <c r="U137" s="35" t="str">
        <f t="shared" si="62"/>
        <v/>
      </c>
      <c r="V137" s="35" t="str">
        <f t="shared" si="63"/>
        <v/>
      </c>
      <c r="W137" s="35" t="str">
        <f t="shared" si="63"/>
        <v/>
      </c>
      <c r="X137" s="35" t="str">
        <f t="shared" si="63"/>
        <v/>
      </c>
      <c r="Y137" s="35" t="str">
        <f t="shared" si="63"/>
        <v/>
      </c>
      <c r="Z137" s="35" t="str">
        <f t="shared" si="63"/>
        <v/>
      </c>
      <c r="AA137" s="35" t="str">
        <f t="shared" si="63"/>
        <v/>
      </c>
      <c r="AB137" s="35" t="str">
        <f t="shared" si="63"/>
        <v/>
      </c>
      <c r="AC137" s="35" t="str">
        <f t="shared" si="63"/>
        <v/>
      </c>
      <c r="AD137" s="35" t="str">
        <f t="shared" si="63"/>
        <v/>
      </c>
      <c r="AE137" s="35" t="str">
        <f t="shared" si="63"/>
        <v/>
      </c>
      <c r="AF137" s="35" t="str">
        <f t="shared" si="64"/>
        <v/>
      </c>
      <c r="AG137" s="35" t="str">
        <f t="shared" si="64"/>
        <v/>
      </c>
      <c r="AH137" s="35" t="str">
        <f t="shared" si="64"/>
        <v/>
      </c>
      <c r="AI137" s="35" t="str">
        <f t="shared" si="64"/>
        <v/>
      </c>
      <c r="AJ137" s="35" t="str">
        <f t="shared" si="64"/>
        <v/>
      </c>
      <c r="AK137" s="35" t="str">
        <f t="shared" si="64"/>
        <v/>
      </c>
      <c r="AL137" s="35" t="str">
        <f t="shared" si="64"/>
        <v/>
      </c>
      <c r="AM137" s="35" t="str">
        <f t="shared" si="64"/>
        <v/>
      </c>
      <c r="AN137" s="35" t="str">
        <f t="shared" si="64"/>
        <v/>
      </c>
      <c r="AO137" s="35" t="str">
        <f t="shared" si="64"/>
        <v/>
      </c>
      <c r="AP137" s="35" t="str">
        <f t="shared" si="65"/>
        <v/>
      </c>
      <c r="AQ137" s="35" t="str">
        <f t="shared" si="65"/>
        <v/>
      </c>
      <c r="AR137" s="35" t="str">
        <f t="shared" si="65"/>
        <v/>
      </c>
      <c r="AS137" s="35" t="str">
        <f t="shared" si="65"/>
        <v>KARNES</v>
      </c>
      <c r="AT137" s="35" t="str">
        <f t="shared" si="65"/>
        <v/>
      </c>
      <c r="AU137" s="35" t="str">
        <f t="shared" si="65"/>
        <v/>
      </c>
      <c r="AV137" s="35" t="str">
        <f t="shared" si="65"/>
        <v>STAUNTON CITY</v>
      </c>
      <c r="AW137" s="35" t="str">
        <f t="shared" si="65"/>
        <v/>
      </c>
      <c r="AX137" s="35" t="str">
        <f t="shared" si="65"/>
        <v/>
      </c>
      <c r="AY137" s="35" t="str">
        <f t="shared" si="65"/>
        <v/>
      </c>
      <c r="AZ137" s="35" t="str">
        <f t="shared" si="65"/>
        <v/>
      </c>
    </row>
    <row r="138" spans="1:52" x14ac:dyDescent="0.2">
      <c r="A138" s="39">
        <v>129</v>
      </c>
      <c r="B138" s="35" t="str">
        <f t="shared" si="61"/>
        <v/>
      </c>
      <c r="C138" s="35" t="str">
        <f t="shared" si="61"/>
        <v/>
      </c>
      <c r="D138" s="35" t="str">
        <f t="shared" si="61"/>
        <v/>
      </c>
      <c r="E138" s="35" t="str">
        <f t="shared" si="61"/>
        <v/>
      </c>
      <c r="F138" s="35" t="str">
        <f t="shared" si="61"/>
        <v/>
      </c>
      <c r="G138" s="35" t="str">
        <f t="shared" si="61"/>
        <v/>
      </c>
      <c r="H138" s="35" t="str">
        <f t="shared" si="61"/>
        <v/>
      </c>
      <c r="I138" s="35" t="str">
        <f t="shared" si="61"/>
        <v/>
      </c>
      <c r="J138" s="35" t="str">
        <f t="shared" si="61"/>
        <v/>
      </c>
      <c r="K138" s="35" t="str">
        <f t="shared" si="61"/>
        <v/>
      </c>
      <c r="L138" s="35" t="str">
        <f t="shared" si="62"/>
        <v>SUMTER</v>
      </c>
      <c r="M138" s="35" t="str">
        <f t="shared" si="62"/>
        <v/>
      </c>
      <c r="N138" s="35" t="str">
        <f t="shared" si="62"/>
        <v/>
      </c>
      <c r="O138" s="35" t="str">
        <f t="shared" si="62"/>
        <v/>
      </c>
      <c r="P138" s="35" t="str">
        <f t="shared" si="62"/>
        <v/>
      </c>
      <c r="Q138" s="35" t="str">
        <f t="shared" si="62"/>
        <v/>
      </c>
      <c r="R138" s="35" t="str">
        <f t="shared" si="62"/>
        <v/>
      </c>
      <c r="S138" s="35" t="str">
        <f t="shared" si="62"/>
        <v/>
      </c>
      <c r="T138" s="35" t="str">
        <f t="shared" si="62"/>
        <v/>
      </c>
      <c r="U138" s="35" t="str">
        <f t="shared" si="62"/>
        <v/>
      </c>
      <c r="V138" s="35" t="str">
        <f t="shared" si="63"/>
        <v/>
      </c>
      <c r="W138" s="35" t="str">
        <f t="shared" si="63"/>
        <v/>
      </c>
      <c r="X138" s="35" t="str">
        <f t="shared" si="63"/>
        <v/>
      </c>
      <c r="Y138" s="35" t="str">
        <f t="shared" si="63"/>
        <v/>
      </c>
      <c r="Z138" s="35" t="str">
        <f t="shared" si="63"/>
        <v/>
      </c>
      <c r="AA138" s="35" t="str">
        <f t="shared" si="63"/>
        <v/>
      </c>
      <c r="AB138" s="35" t="str">
        <f t="shared" si="63"/>
        <v/>
      </c>
      <c r="AC138" s="35" t="str">
        <f t="shared" si="63"/>
        <v/>
      </c>
      <c r="AD138" s="35" t="str">
        <f t="shared" si="63"/>
        <v/>
      </c>
      <c r="AE138" s="35" t="str">
        <f t="shared" si="63"/>
        <v/>
      </c>
      <c r="AF138" s="35" t="str">
        <f t="shared" si="64"/>
        <v/>
      </c>
      <c r="AG138" s="35" t="str">
        <f t="shared" si="64"/>
        <v/>
      </c>
      <c r="AH138" s="35" t="str">
        <f t="shared" si="64"/>
        <v/>
      </c>
      <c r="AI138" s="35" t="str">
        <f t="shared" si="64"/>
        <v/>
      </c>
      <c r="AJ138" s="35" t="str">
        <f t="shared" si="64"/>
        <v/>
      </c>
      <c r="AK138" s="35" t="str">
        <f t="shared" si="64"/>
        <v/>
      </c>
      <c r="AL138" s="35" t="str">
        <f t="shared" si="64"/>
        <v/>
      </c>
      <c r="AM138" s="35" t="str">
        <f t="shared" si="64"/>
        <v/>
      </c>
      <c r="AN138" s="35" t="str">
        <f t="shared" si="64"/>
        <v/>
      </c>
      <c r="AO138" s="35" t="str">
        <f t="shared" si="64"/>
        <v/>
      </c>
      <c r="AP138" s="35" t="str">
        <f t="shared" si="65"/>
        <v/>
      </c>
      <c r="AQ138" s="35" t="str">
        <f t="shared" si="65"/>
        <v/>
      </c>
      <c r="AR138" s="35" t="str">
        <f t="shared" si="65"/>
        <v/>
      </c>
      <c r="AS138" s="35" t="str">
        <f t="shared" si="65"/>
        <v>KAUFMAN</v>
      </c>
      <c r="AT138" s="35" t="str">
        <f t="shared" si="65"/>
        <v/>
      </c>
      <c r="AU138" s="35" t="str">
        <f t="shared" si="65"/>
        <v/>
      </c>
      <c r="AV138" s="35" t="str">
        <f t="shared" si="65"/>
        <v>SUFFOLK CITY</v>
      </c>
      <c r="AW138" s="35" t="str">
        <f t="shared" si="65"/>
        <v/>
      </c>
      <c r="AX138" s="35" t="str">
        <f t="shared" si="65"/>
        <v/>
      </c>
      <c r="AY138" s="35" t="str">
        <f t="shared" si="65"/>
        <v/>
      </c>
      <c r="AZ138" s="35" t="str">
        <f t="shared" si="65"/>
        <v/>
      </c>
    </row>
    <row r="139" spans="1:52" x14ac:dyDescent="0.2">
      <c r="A139" s="39">
        <v>130</v>
      </c>
      <c r="B139" s="35" t="str">
        <f t="shared" si="61"/>
        <v/>
      </c>
      <c r="C139" s="35" t="str">
        <f t="shared" si="61"/>
        <v/>
      </c>
      <c r="D139" s="35" t="str">
        <f t="shared" si="61"/>
        <v/>
      </c>
      <c r="E139" s="35" t="str">
        <f t="shared" si="61"/>
        <v/>
      </c>
      <c r="F139" s="35" t="str">
        <f t="shared" si="61"/>
        <v/>
      </c>
      <c r="G139" s="35" t="str">
        <f t="shared" si="61"/>
        <v/>
      </c>
      <c r="H139" s="35" t="str">
        <f t="shared" si="61"/>
        <v/>
      </c>
      <c r="I139" s="35" t="str">
        <f t="shared" si="61"/>
        <v/>
      </c>
      <c r="J139" s="35" t="str">
        <f t="shared" si="61"/>
        <v/>
      </c>
      <c r="K139" s="35" t="str">
        <f t="shared" si="61"/>
        <v/>
      </c>
      <c r="L139" s="35" t="str">
        <f t="shared" si="62"/>
        <v>TALBOT</v>
      </c>
      <c r="M139" s="35" t="str">
        <f t="shared" si="62"/>
        <v/>
      </c>
      <c r="N139" s="35" t="str">
        <f t="shared" si="62"/>
        <v/>
      </c>
      <c r="O139" s="35" t="str">
        <f t="shared" si="62"/>
        <v/>
      </c>
      <c r="P139" s="35" t="str">
        <f t="shared" si="62"/>
        <v/>
      </c>
      <c r="Q139" s="35" t="str">
        <f t="shared" si="62"/>
        <v/>
      </c>
      <c r="R139" s="35" t="str">
        <f t="shared" si="62"/>
        <v/>
      </c>
      <c r="S139" s="35" t="str">
        <f t="shared" si="62"/>
        <v/>
      </c>
      <c r="T139" s="35" t="str">
        <f t="shared" si="62"/>
        <v/>
      </c>
      <c r="U139" s="35" t="str">
        <f t="shared" si="62"/>
        <v/>
      </c>
      <c r="V139" s="35" t="str">
        <f t="shared" si="63"/>
        <v/>
      </c>
      <c r="W139" s="35" t="str">
        <f t="shared" si="63"/>
        <v/>
      </c>
      <c r="X139" s="35" t="str">
        <f t="shared" si="63"/>
        <v/>
      </c>
      <c r="Y139" s="35" t="str">
        <f t="shared" si="63"/>
        <v/>
      </c>
      <c r="Z139" s="35" t="str">
        <f t="shared" si="63"/>
        <v/>
      </c>
      <c r="AA139" s="35" t="str">
        <f t="shared" si="63"/>
        <v/>
      </c>
      <c r="AB139" s="35" t="str">
        <f t="shared" si="63"/>
        <v/>
      </c>
      <c r="AC139" s="35" t="str">
        <f t="shared" si="63"/>
        <v/>
      </c>
      <c r="AD139" s="35" t="str">
        <f t="shared" si="63"/>
        <v/>
      </c>
      <c r="AE139" s="35" t="str">
        <f t="shared" si="63"/>
        <v/>
      </c>
      <c r="AF139" s="35" t="str">
        <f t="shared" si="64"/>
        <v/>
      </c>
      <c r="AG139" s="35" t="str">
        <f t="shared" si="64"/>
        <v/>
      </c>
      <c r="AH139" s="35" t="str">
        <f t="shared" si="64"/>
        <v/>
      </c>
      <c r="AI139" s="35" t="str">
        <f t="shared" si="64"/>
        <v/>
      </c>
      <c r="AJ139" s="35" t="str">
        <f t="shared" si="64"/>
        <v/>
      </c>
      <c r="AK139" s="35" t="str">
        <f t="shared" si="64"/>
        <v/>
      </c>
      <c r="AL139" s="35" t="str">
        <f t="shared" si="64"/>
        <v/>
      </c>
      <c r="AM139" s="35" t="str">
        <f t="shared" si="64"/>
        <v/>
      </c>
      <c r="AN139" s="35" t="str">
        <f t="shared" si="64"/>
        <v/>
      </c>
      <c r="AO139" s="35" t="str">
        <f t="shared" si="64"/>
        <v/>
      </c>
      <c r="AP139" s="35" t="str">
        <f t="shared" si="65"/>
        <v/>
      </c>
      <c r="AQ139" s="35" t="str">
        <f t="shared" si="65"/>
        <v/>
      </c>
      <c r="AR139" s="35" t="str">
        <f t="shared" si="65"/>
        <v/>
      </c>
      <c r="AS139" s="35" t="str">
        <f t="shared" si="65"/>
        <v>KENDALL</v>
      </c>
      <c r="AT139" s="35" t="str">
        <f t="shared" si="65"/>
        <v/>
      </c>
      <c r="AU139" s="35" t="str">
        <f t="shared" si="65"/>
        <v/>
      </c>
      <c r="AV139" s="35" t="str">
        <f t="shared" si="65"/>
        <v>VIRGINIA BEACH CITY</v>
      </c>
      <c r="AW139" s="35" t="str">
        <f t="shared" si="65"/>
        <v/>
      </c>
      <c r="AX139" s="35" t="str">
        <f t="shared" si="65"/>
        <v/>
      </c>
      <c r="AY139" s="35" t="str">
        <f t="shared" si="65"/>
        <v/>
      </c>
      <c r="AZ139" s="35" t="str">
        <f t="shared" si="65"/>
        <v/>
      </c>
    </row>
    <row r="140" spans="1:52" x14ac:dyDescent="0.2">
      <c r="A140" s="39">
        <v>131</v>
      </c>
      <c r="B140" s="35" t="str">
        <f t="shared" ref="B140:K149" si="66">IFERROR(VLOOKUP($B$3&amp;"_"&amp;B$8&amp;$A140,LookUpTable_CountyName_AllYears,3,FALSE),"")</f>
        <v/>
      </c>
      <c r="C140" s="35" t="str">
        <f t="shared" si="66"/>
        <v/>
      </c>
      <c r="D140" s="35" t="str">
        <f t="shared" si="66"/>
        <v/>
      </c>
      <c r="E140" s="35" t="str">
        <f t="shared" si="66"/>
        <v/>
      </c>
      <c r="F140" s="35" t="str">
        <f t="shared" si="66"/>
        <v/>
      </c>
      <c r="G140" s="35" t="str">
        <f t="shared" si="66"/>
        <v/>
      </c>
      <c r="H140" s="35" t="str">
        <f t="shared" si="66"/>
        <v/>
      </c>
      <c r="I140" s="35" t="str">
        <f t="shared" si="66"/>
        <v/>
      </c>
      <c r="J140" s="35" t="str">
        <f t="shared" si="66"/>
        <v/>
      </c>
      <c r="K140" s="35" t="str">
        <f t="shared" si="66"/>
        <v/>
      </c>
      <c r="L140" s="35" t="str">
        <f t="shared" ref="L140:U149" si="67">IFERROR(VLOOKUP($B$3&amp;"_"&amp;L$8&amp;$A140,LookUpTable_CountyName_AllYears,3,FALSE),"")</f>
        <v>TALIAFERRO</v>
      </c>
      <c r="M140" s="35" t="str">
        <f t="shared" si="67"/>
        <v/>
      </c>
      <c r="N140" s="35" t="str">
        <f t="shared" si="67"/>
        <v/>
      </c>
      <c r="O140" s="35" t="str">
        <f t="shared" si="67"/>
        <v/>
      </c>
      <c r="P140" s="35" t="str">
        <f t="shared" si="67"/>
        <v/>
      </c>
      <c r="Q140" s="35" t="str">
        <f t="shared" si="67"/>
        <v/>
      </c>
      <c r="R140" s="35" t="str">
        <f t="shared" si="67"/>
        <v/>
      </c>
      <c r="S140" s="35" t="str">
        <f t="shared" si="67"/>
        <v/>
      </c>
      <c r="T140" s="35" t="str">
        <f t="shared" si="67"/>
        <v/>
      </c>
      <c r="U140" s="35" t="str">
        <f t="shared" si="67"/>
        <v/>
      </c>
      <c r="V140" s="35" t="str">
        <f t="shared" ref="V140:AE149" si="68">IFERROR(VLOOKUP($B$3&amp;"_"&amp;V$8&amp;$A140,LookUpTable_CountyName_AllYears,3,FALSE),"")</f>
        <v/>
      </c>
      <c r="W140" s="35" t="str">
        <f t="shared" si="68"/>
        <v/>
      </c>
      <c r="X140" s="35" t="str">
        <f t="shared" si="68"/>
        <v/>
      </c>
      <c r="Y140" s="35" t="str">
        <f t="shared" si="68"/>
        <v/>
      </c>
      <c r="Z140" s="35" t="str">
        <f t="shared" si="68"/>
        <v/>
      </c>
      <c r="AA140" s="35" t="str">
        <f t="shared" si="68"/>
        <v/>
      </c>
      <c r="AB140" s="35" t="str">
        <f t="shared" si="68"/>
        <v/>
      </c>
      <c r="AC140" s="35" t="str">
        <f t="shared" si="68"/>
        <v/>
      </c>
      <c r="AD140" s="35" t="str">
        <f t="shared" si="68"/>
        <v/>
      </c>
      <c r="AE140" s="35" t="str">
        <f t="shared" si="68"/>
        <v/>
      </c>
      <c r="AF140" s="35" t="str">
        <f t="shared" ref="AF140:AO149" si="69">IFERROR(VLOOKUP($B$3&amp;"_"&amp;AF$8&amp;$A140,LookUpTable_CountyName_AllYears,3,FALSE),"")</f>
        <v/>
      </c>
      <c r="AG140" s="35" t="str">
        <f t="shared" si="69"/>
        <v/>
      </c>
      <c r="AH140" s="35" t="str">
        <f t="shared" si="69"/>
        <v/>
      </c>
      <c r="AI140" s="35" t="str">
        <f t="shared" si="69"/>
        <v/>
      </c>
      <c r="AJ140" s="35" t="str">
        <f t="shared" si="69"/>
        <v/>
      </c>
      <c r="AK140" s="35" t="str">
        <f t="shared" si="69"/>
        <v/>
      </c>
      <c r="AL140" s="35" t="str">
        <f t="shared" si="69"/>
        <v/>
      </c>
      <c r="AM140" s="35" t="str">
        <f t="shared" si="69"/>
        <v/>
      </c>
      <c r="AN140" s="35" t="str">
        <f t="shared" si="69"/>
        <v/>
      </c>
      <c r="AO140" s="35" t="str">
        <f t="shared" si="69"/>
        <v/>
      </c>
      <c r="AP140" s="35" t="str">
        <f t="shared" ref="AP140:AZ149" si="70">IFERROR(VLOOKUP($B$3&amp;"_"&amp;AP$8&amp;$A140,LookUpTable_CountyName_AllYears,3,FALSE),"")</f>
        <v/>
      </c>
      <c r="AQ140" s="35" t="str">
        <f t="shared" si="70"/>
        <v/>
      </c>
      <c r="AR140" s="35" t="str">
        <f t="shared" si="70"/>
        <v/>
      </c>
      <c r="AS140" s="35" t="str">
        <f t="shared" si="70"/>
        <v>KENEDY</v>
      </c>
      <c r="AT140" s="35" t="str">
        <f t="shared" si="70"/>
        <v/>
      </c>
      <c r="AU140" s="35" t="str">
        <f t="shared" si="70"/>
        <v/>
      </c>
      <c r="AV140" s="35" t="str">
        <f t="shared" si="70"/>
        <v>WAYNESBORO CITY</v>
      </c>
      <c r="AW140" s="35" t="str">
        <f t="shared" si="70"/>
        <v/>
      </c>
      <c r="AX140" s="35" t="str">
        <f t="shared" si="70"/>
        <v/>
      </c>
      <c r="AY140" s="35" t="str">
        <f t="shared" si="70"/>
        <v/>
      </c>
      <c r="AZ140" s="35" t="str">
        <f t="shared" si="70"/>
        <v/>
      </c>
    </row>
    <row r="141" spans="1:52" x14ac:dyDescent="0.2">
      <c r="A141" s="39">
        <v>132</v>
      </c>
      <c r="B141" s="35" t="str">
        <f t="shared" si="66"/>
        <v/>
      </c>
      <c r="C141" s="35" t="str">
        <f t="shared" si="66"/>
        <v/>
      </c>
      <c r="D141" s="35" t="str">
        <f t="shared" si="66"/>
        <v/>
      </c>
      <c r="E141" s="35" t="str">
        <f t="shared" si="66"/>
        <v/>
      </c>
      <c r="F141" s="35" t="str">
        <f t="shared" si="66"/>
        <v/>
      </c>
      <c r="G141" s="35" t="str">
        <f t="shared" si="66"/>
        <v/>
      </c>
      <c r="H141" s="35" t="str">
        <f t="shared" si="66"/>
        <v/>
      </c>
      <c r="I141" s="35" t="str">
        <f t="shared" si="66"/>
        <v/>
      </c>
      <c r="J141" s="35" t="str">
        <f t="shared" si="66"/>
        <v/>
      </c>
      <c r="K141" s="35" t="str">
        <f t="shared" si="66"/>
        <v/>
      </c>
      <c r="L141" s="35" t="str">
        <f t="shared" si="67"/>
        <v>TATTNALL</v>
      </c>
      <c r="M141" s="35" t="str">
        <f t="shared" si="67"/>
        <v/>
      </c>
      <c r="N141" s="35" t="str">
        <f t="shared" si="67"/>
        <v/>
      </c>
      <c r="O141" s="35" t="str">
        <f t="shared" si="67"/>
        <v/>
      </c>
      <c r="P141" s="35" t="str">
        <f t="shared" si="67"/>
        <v/>
      </c>
      <c r="Q141" s="35" t="str">
        <f t="shared" si="67"/>
        <v/>
      </c>
      <c r="R141" s="35" t="str">
        <f t="shared" si="67"/>
        <v/>
      </c>
      <c r="S141" s="35" t="str">
        <f t="shared" si="67"/>
        <v/>
      </c>
      <c r="T141" s="35" t="str">
        <f t="shared" si="67"/>
        <v/>
      </c>
      <c r="U141" s="35" t="str">
        <f t="shared" si="67"/>
        <v/>
      </c>
      <c r="V141" s="35" t="str">
        <f t="shared" si="68"/>
        <v/>
      </c>
      <c r="W141" s="35" t="str">
        <f t="shared" si="68"/>
        <v/>
      </c>
      <c r="X141" s="35" t="str">
        <f t="shared" si="68"/>
        <v/>
      </c>
      <c r="Y141" s="35" t="str">
        <f t="shared" si="68"/>
        <v/>
      </c>
      <c r="Z141" s="35" t="str">
        <f t="shared" si="68"/>
        <v/>
      </c>
      <c r="AA141" s="35" t="str">
        <f t="shared" si="68"/>
        <v/>
      </c>
      <c r="AB141" s="35" t="str">
        <f t="shared" si="68"/>
        <v/>
      </c>
      <c r="AC141" s="35" t="str">
        <f t="shared" si="68"/>
        <v/>
      </c>
      <c r="AD141" s="35" t="str">
        <f t="shared" si="68"/>
        <v/>
      </c>
      <c r="AE141" s="35" t="str">
        <f t="shared" si="68"/>
        <v/>
      </c>
      <c r="AF141" s="35" t="str">
        <f t="shared" si="69"/>
        <v/>
      </c>
      <c r="AG141" s="35" t="str">
        <f t="shared" si="69"/>
        <v/>
      </c>
      <c r="AH141" s="35" t="str">
        <f t="shared" si="69"/>
        <v/>
      </c>
      <c r="AI141" s="35" t="str">
        <f t="shared" si="69"/>
        <v/>
      </c>
      <c r="AJ141" s="35" t="str">
        <f t="shared" si="69"/>
        <v/>
      </c>
      <c r="AK141" s="35" t="str">
        <f t="shared" si="69"/>
        <v/>
      </c>
      <c r="AL141" s="35" t="str">
        <f t="shared" si="69"/>
        <v/>
      </c>
      <c r="AM141" s="35" t="str">
        <f t="shared" si="69"/>
        <v/>
      </c>
      <c r="AN141" s="35" t="str">
        <f t="shared" si="69"/>
        <v/>
      </c>
      <c r="AO141" s="35" t="str">
        <f t="shared" si="69"/>
        <v/>
      </c>
      <c r="AP141" s="35" t="str">
        <f t="shared" si="70"/>
        <v/>
      </c>
      <c r="AQ141" s="35" t="str">
        <f t="shared" si="70"/>
        <v/>
      </c>
      <c r="AR141" s="35" t="str">
        <f t="shared" si="70"/>
        <v/>
      </c>
      <c r="AS141" s="35" t="str">
        <f t="shared" si="70"/>
        <v>KENT</v>
      </c>
      <c r="AT141" s="35" t="str">
        <f t="shared" si="70"/>
        <v/>
      </c>
      <c r="AU141" s="35" t="str">
        <f t="shared" si="70"/>
        <v/>
      </c>
      <c r="AV141" s="35" t="str">
        <f t="shared" si="70"/>
        <v>WILLIAMSBURG CITY</v>
      </c>
      <c r="AW141" s="35" t="str">
        <f t="shared" si="70"/>
        <v/>
      </c>
      <c r="AX141" s="35" t="str">
        <f t="shared" si="70"/>
        <v/>
      </c>
      <c r="AY141" s="35" t="str">
        <f t="shared" si="70"/>
        <v/>
      </c>
      <c r="AZ141" s="35" t="str">
        <f t="shared" si="70"/>
        <v/>
      </c>
    </row>
    <row r="142" spans="1:52" x14ac:dyDescent="0.2">
      <c r="A142" s="39">
        <v>133</v>
      </c>
      <c r="B142" s="35" t="str">
        <f t="shared" si="66"/>
        <v/>
      </c>
      <c r="C142" s="35" t="str">
        <f t="shared" si="66"/>
        <v/>
      </c>
      <c r="D142" s="35" t="str">
        <f t="shared" si="66"/>
        <v/>
      </c>
      <c r="E142" s="35" t="str">
        <f t="shared" si="66"/>
        <v/>
      </c>
      <c r="F142" s="35" t="str">
        <f t="shared" si="66"/>
        <v/>
      </c>
      <c r="G142" s="35" t="str">
        <f t="shared" si="66"/>
        <v/>
      </c>
      <c r="H142" s="35" t="str">
        <f t="shared" si="66"/>
        <v/>
      </c>
      <c r="I142" s="35" t="str">
        <f t="shared" si="66"/>
        <v/>
      </c>
      <c r="J142" s="35" t="str">
        <f t="shared" si="66"/>
        <v/>
      </c>
      <c r="K142" s="35" t="str">
        <f t="shared" si="66"/>
        <v/>
      </c>
      <c r="L142" s="35" t="str">
        <f t="shared" si="67"/>
        <v>TAYLOR</v>
      </c>
      <c r="M142" s="35" t="str">
        <f t="shared" si="67"/>
        <v/>
      </c>
      <c r="N142" s="35" t="str">
        <f t="shared" si="67"/>
        <v/>
      </c>
      <c r="O142" s="35" t="str">
        <f t="shared" si="67"/>
        <v/>
      </c>
      <c r="P142" s="35" t="str">
        <f t="shared" si="67"/>
        <v/>
      </c>
      <c r="Q142" s="35" t="str">
        <f t="shared" si="67"/>
        <v/>
      </c>
      <c r="R142" s="35" t="str">
        <f t="shared" si="67"/>
        <v/>
      </c>
      <c r="S142" s="35" t="str">
        <f t="shared" si="67"/>
        <v/>
      </c>
      <c r="T142" s="35" t="str">
        <f t="shared" si="67"/>
        <v/>
      </c>
      <c r="U142" s="35" t="str">
        <f t="shared" si="67"/>
        <v/>
      </c>
      <c r="V142" s="35" t="str">
        <f t="shared" si="68"/>
        <v/>
      </c>
      <c r="W142" s="35" t="str">
        <f t="shared" si="68"/>
        <v/>
      </c>
      <c r="X142" s="35" t="str">
        <f t="shared" si="68"/>
        <v/>
      </c>
      <c r="Y142" s="35" t="str">
        <f t="shared" si="68"/>
        <v/>
      </c>
      <c r="Z142" s="35" t="str">
        <f t="shared" si="68"/>
        <v/>
      </c>
      <c r="AA142" s="35" t="str">
        <f t="shared" si="68"/>
        <v/>
      </c>
      <c r="AB142" s="35" t="str">
        <f t="shared" si="68"/>
        <v/>
      </c>
      <c r="AC142" s="35" t="str">
        <f t="shared" si="68"/>
        <v/>
      </c>
      <c r="AD142" s="35" t="str">
        <f t="shared" si="68"/>
        <v/>
      </c>
      <c r="AE142" s="35" t="str">
        <f t="shared" si="68"/>
        <v/>
      </c>
      <c r="AF142" s="35" t="str">
        <f t="shared" si="69"/>
        <v/>
      </c>
      <c r="AG142" s="35" t="str">
        <f t="shared" si="69"/>
        <v/>
      </c>
      <c r="AH142" s="35" t="str">
        <f t="shared" si="69"/>
        <v/>
      </c>
      <c r="AI142" s="35" t="str">
        <f t="shared" si="69"/>
        <v/>
      </c>
      <c r="AJ142" s="35" t="str">
        <f t="shared" si="69"/>
        <v/>
      </c>
      <c r="AK142" s="35" t="str">
        <f t="shared" si="69"/>
        <v/>
      </c>
      <c r="AL142" s="35" t="str">
        <f t="shared" si="69"/>
        <v/>
      </c>
      <c r="AM142" s="35" t="str">
        <f t="shared" si="69"/>
        <v/>
      </c>
      <c r="AN142" s="35" t="str">
        <f t="shared" si="69"/>
        <v/>
      </c>
      <c r="AO142" s="35" t="str">
        <f t="shared" si="69"/>
        <v/>
      </c>
      <c r="AP142" s="35" t="str">
        <f t="shared" si="70"/>
        <v/>
      </c>
      <c r="AQ142" s="35" t="str">
        <f t="shared" si="70"/>
        <v/>
      </c>
      <c r="AR142" s="35" t="str">
        <f t="shared" si="70"/>
        <v/>
      </c>
      <c r="AS142" s="35" t="str">
        <f t="shared" si="70"/>
        <v>KERR</v>
      </c>
      <c r="AT142" s="35" t="str">
        <f t="shared" si="70"/>
        <v/>
      </c>
      <c r="AU142" s="35" t="str">
        <f t="shared" si="70"/>
        <v/>
      </c>
      <c r="AV142" s="35" t="str">
        <f t="shared" si="70"/>
        <v>WINCHESTER CITY</v>
      </c>
      <c r="AW142" s="35" t="str">
        <f t="shared" si="70"/>
        <v/>
      </c>
      <c r="AX142" s="35" t="str">
        <f t="shared" si="70"/>
        <v/>
      </c>
      <c r="AY142" s="35" t="str">
        <f t="shared" si="70"/>
        <v/>
      </c>
      <c r="AZ142" s="35" t="str">
        <f t="shared" si="70"/>
        <v/>
      </c>
    </row>
    <row r="143" spans="1:52" x14ac:dyDescent="0.2">
      <c r="A143" s="39">
        <v>134</v>
      </c>
      <c r="B143" s="35" t="str">
        <f t="shared" si="66"/>
        <v/>
      </c>
      <c r="C143" s="35" t="str">
        <f t="shared" si="66"/>
        <v/>
      </c>
      <c r="D143" s="35" t="str">
        <f t="shared" si="66"/>
        <v/>
      </c>
      <c r="E143" s="35" t="str">
        <f t="shared" si="66"/>
        <v/>
      </c>
      <c r="F143" s="35" t="str">
        <f t="shared" si="66"/>
        <v/>
      </c>
      <c r="G143" s="35" t="str">
        <f t="shared" si="66"/>
        <v/>
      </c>
      <c r="H143" s="35" t="str">
        <f t="shared" si="66"/>
        <v/>
      </c>
      <c r="I143" s="35" t="str">
        <f t="shared" si="66"/>
        <v/>
      </c>
      <c r="J143" s="35" t="str">
        <f t="shared" si="66"/>
        <v/>
      </c>
      <c r="K143" s="35" t="str">
        <f t="shared" si="66"/>
        <v/>
      </c>
      <c r="L143" s="35" t="str">
        <f t="shared" si="67"/>
        <v>TELFAIR</v>
      </c>
      <c r="M143" s="35" t="str">
        <f t="shared" si="67"/>
        <v/>
      </c>
      <c r="N143" s="35" t="str">
        <f t="shared" si="67"/>
        <v/>
      </c>
      <c r="O143" s="35" t="str">
        <f t="shared" si="67"/>
        <v/>
      </c>
      <c r="P143" s="35" t="str">
        <f t="shared" si="67"/>
        <v/>
      </c>
      <c r="Q143" s="35" t="str">
        <f t="shared" si="67"/>
        <v/>
      </c>
      <c r="R143" s="35" t="str">
        <f t="shared" si="67"/>
        <v/>
      </c>
      <c r="S143" s="35" t="str">
        <f t="shared" si="67"/>
        <v/>
      </c>
      <c r="T143" s="35" t="str">
        <f t="shared" si="67"/>
        <v/>
      </c>
      <c r="U143" s="35" t="str">
        <f t="shared" si="67"/>
        <v/>
      </c>
      <c r="V143" s="35" t="str">
        <f t="shared" si="68"/>
        <v/>
      </c>
      <c r="W143" s="35" t="str">
        <f t="shared" si="68"/>
        <v/>
      </c>
      <c r="X143" s="35" t="str">
        <f t="shared" si="68"/>
        <v/>
      </c>
      <c r="Y143" s="35" t="str">
        <f t="shared" si="68"/>
        <v/>
      </c>
      <c r="Z143" s="35" t="str">
        <f t="shared" si="68"/>
        <v/>
      </c>
      <c r="AA143" s="35" t="str">
        <f t="shared" si="68"/>
        <v/>
      </c>
      <c r="AB143" s="35" t="str">
        <f t="shared" si="68"/>
        <v/>
      </c>
      <c r="AC143" s="35" t="str">
        <f t="shared" si="68"/>
        <v/>
      </c>
      <c r="AD143" s="35" t="str">
        <f t="shared" si="68"/>
        <v/>
      </c>
      <c r="AE143" s="35" t="str">
        <f t="shared" si="68"/>
        <v/>
      </c>
      <c r="AF143" s="35" t="str">
        <f t="shared" si="69"/>
        <v/>
      </c>
      <c r="AG143" s="35" t="str">
        <f t="shared" si="69"/>
        <v/>
      </c>
      <c r="AH143" s="35" t="str">
        <f t="shared" si="69"/>
        <v/>
      </c>
      <c r="AI143" s="35" t="str">
        <f t="shared" si="69"/>
        <v/>
      </c>
      <c r="AJ143" s="35" t="str">
        <f t="shared" si="69"/>
        <v/>
      </c>
      <c r="AK143" s="35" t="str">
        <f t="shared" si="69"/>
        <v/>
      </c>
      <c r="AL143" s="35" t="str">
        <f t="shared" si="69"/>
        <v/>
      </c>
      <c r="AM143" s="35" t="str">
        <f t="shared" si="69"/>
        <v/>
      </c>
      <c r="AN143" s="35" t="str">
        <f t="shared" si="69"/>
        <v/>
      </c>
      <c r="AO143" s="35" t="str">
        <f t="shared" si="69"/>
        <v/>
      </c>
      <c r="AP143" s="35" t="str">
        <f t="shared" si="70"/>
        <v/>
      </c>
      <c r="AQ143" s="35" t="str">
        <f t="shared" si="70"/>
        <v/>
      </c>
      <c r="AR143" s="35" t="str">
        <f t="shared" si="70"/>
        <v/>
      </c>
      <c r="AS143" s="35" t="str">
        <f t="shared" si="70"/>
        <v>KIMBLE</v>
      </c>
      <c r="AT143" s="35" t="str">
        <f t="shared" si="70"/>
        <v/>
      </c>
      <c r="AU143" s="35" t="str">
        <f t="shared" si="70"/>
        <v/>
      </c>
      <c r="AV143" s="35" t="str">
        <f t="shared" si="70"/>
        <v/>
      </c>
      <c r="AW143" s="35" t="str">
        <f t="shared" si="70"/>
        <v/>
      </c>
      <c r="AX143" s="35" t="str">
        <f t="shared" si="70"/>
        <v/>
      </c>
      <c r="AY143" s="35" t="str">
        <f t="shared" si="70"/>
        <v/>
      </c>
      <c r="AZ143" s="35" t="str">
        <f t="shared" si="70"/>
        <v/>
      </c>
    </row>
    <row r="144" spans="1:52" x14ac:dyDescent="0.2">
      <c r="A144" s="39">
        <v>135</v>
      </c>
      <c r="B144" s="35" t="str">
        <f t="shared" si="66"/>
        <v/>
      </c>
      <c r="C144" s="35" t="str">
        <f t="shared" si="66"/>
        <v/>
      </c>
      <c r="D144" s="35" t="str">
        <f t="shared" si="66"/>
        <v/>
      </c>
      <c r="E144" s="35" t="str">
        <f t="shared" si="66"/>
        <v/>
      </c>
      <c r="F144" s="35" t="str">
        <f t="shared" si="66"/>
        <v/>
      </c>
      <c r="G144" s="35" t="str">
        <f t="shared" si="66"/>
        <v/>
      </c>
      <c r="H144" s="35" t="str">
        <f t="shared" si="66"/>
        <v/>
      </c>
      <c r="I144" s="35" t="str">
        <f t="shared" si="66"/>
        <v/>
      </c>
      <c r="J144" s="35" t="str">
        <f t="shared" si="66"/>
        <v/>
      </c>
      <c r="K144" s="35" t="str">
        <f t="shared" si="66"/>
        <v/>
      </c>
      <c r="L144" s="35" t="str">
        <f t="shared" si="67"/>
        <v>TERRELL</v>
      </c>
      <c r="M144" s="35" t="str">
        <f t="shared" si="67"/>
        <v/>
      </c>
      <c r="N144" s="35" t="str">
        <f t="shared" si="67"/>
        <v/>
      </c>
      <c r="O144" s="35" t="str">
        <f t="shared" si="67"/>
        <v/>
      </c>
      <c r="P144" s="35" t="str">
        <f t="shared" si="67"/>
        <v/>
      </c>
      <c r="Q144" s="35" t="str">
        <f t="shared" si="67"/>
        <v/>
      </c>
      <c r="R144" s="35" t="str">
        <f t="shared" si="67"/>
        <v/>
      </c>
      <c r="S144" s="35" t="str">
        <f t="shared" si="67"/>
        <v/>
      </c>
      <c r="T144" s="35" t="str">
        <f t="shared" si="67"/>
        <v/>
      </c>
      <c r="U144" s="35" t="str">
        <f t="shared" si="67"/>
        <v/>
      </c>
      <c r="V144" s="35" t="str">
        <f t="shared" si="68"/>
        <v/>
      </c>
      <c r="W144" s="35" t="str">
        <f t="shared" si="68"/>
        <v/>
      </c>
      <c r="X144" s="35" t="str">
        <f t="shared" si="68"/>
        <v/>
      </c>
      <c r="Y144" s="35" t="str">
        <f t="shared" si="68"/>
        <v/>
      </c>
      <c r="Z144" s="35" t="str">
        <f t="shared" si="68"/>
        <v/>
      </c>
      <c r="AA144" s="35" t="str">
        <f t="shared" si="68"/>
        <v/>
      </c>
      <c r="AB144" s="35" t="str">
        <f t="shared" si="68"/>
        <v/>
      </c>
      <c r="AC144" s="35" t="str">
        <f t="shared" si="68"/>
        <v/>
      </c>
      <c r="AD144" s="35" t="str">
        <f t="shared" si="68"/>
        <v/>
      </c>
      <c r="AE144" s="35" t="str">
        <f t="shared" si="68"/>
        <v/>
      </c>
      <c r="AF144" s="35" t="str">
        <f t="shared" si="69"/>
        <v/>
      </c>
      <c r="AG144" s="35" t="str">
        <f t="shared" si="69"/>
        <v/>
      </c>
      <c r="AH144" s="35" t="str">
        <f t="shared" si="69"/>
        <v/>
      </c>
      <c r="AI144" s="35" t="str">
        <f t="shared" si="69"/>
        <v/>
      </c>
      <c r="AJ144" s="35" t="str">
        <f t="shared" si="69"/>
        <v/>
      </c>
      <c r="AK144" s="35" t="str">
        <f t="shared" si="69"/>
        <v/>
      </c>
      <c r="AL144" s="35" t="str">
        <f t="shared" si="69"/>
        <v/>
      </c>
      <c r="AM144" s="35" t="str">
        <f t="shared" si="69"/>
        <v/>
      </c>
      <c r="AN144" s="35" t="str">
        <f t="shared" si="69"/>
        <v/>
      </c>
      <c r="AO144" s="35" t="str">
        <f t="shared" si="69"/>
        <v/>
      </c>
      <c r="AP144" s="35" t="str">
        <f t="shared" si="70"/>
        <v/>
      </c>
      <c r="AQ144" s="35" t="str">
        <f t="shared" si="70"/>
        <v/>
      </c>
      <c r="AR144" s="35" t="str">
        <f t="shared" si="70"/>
        <v/>
      </c>
      <c r="AS144" s="35" t="str">
        <f t="shared" si="70"/>
        <v>KING</v>
      </c>
      <c r="AT144" s="35" t="str">
        <f t="shared" si="70"/>
        <v/>
      </c>
      <c r="AU144" s="35" t="str">
        <f t="shared" si="70"/>
        <v/>
      </c>
      <c r="AV144" s="35" t="str">
        <f t="shared" si="70"/>
        <v/>
      </c>
      <c r="AW144" s="35" t="str">
        <f t="shared" si="70"/>
        <v/>
      </c>
      <c r="AX144" s="35" t="str">
        <f t="shared" si="70"/>
        <v/>
      </c>
      <c r="AY144" s="35" t="str">
        <f t="shared" si="70"/>
        <v/>
      </c>
      <c r="AZ144" s="35" t="str">
        <f t="shared" si="70"/>
        <v/>
      </c>
    </row>
    <row r="145" spans="1:52" x14ac:dyDescent="0.2">
      <c r="A145" s="39">
        <v>136</v>
      </c>
      <c r="B145" s="35" t="str">
        <f t="shared" si="66"/>
        <v/>
      </c>
      <c r="C145" s="35" t="str">
        <f t="shared" si="66"/>
        <v/>
      </c>
      <c r="D145" s="35" t="str">
        <f t="shared" si="66"/>
        <v/>
      </c>
      <c r="E145" s="35" t="str">
        <f t="shared" si="66"/>
        <v/>
      </c>
      <c r="F145" s="35" t="str">
        <f t="shared" si="66"/>
        <v/>
      </c>
      <c r="G145" s="35" t="str">
        <f t="shared" si="66"/>
        <v/>
      </c>
      <c r="H145" s="35" t="str">
        <f t="shared" si="66"/>
        <v/>
      </c>
      <c r="I145" s="35" t="str">
        <f t="shared" si="66"/>
        <v/>
      </c>
      <c r="J145" s="35" t="str">
        <f t="shared" si="66"/>
        <v/>
      </c>
      <c r="K145" s="35" t="str">
        <f t="shared" si="66"/>
        <v/>
      </c>
      <c r="L145" s="35" t="str">
        <f t="shared" si="67"/>
        <v>THOMAS</v>
      </c>
      <c r="M145" s="35" t="str">
        <f t="shared" si="67"/>
        <v/>
      </c>
      <c r="N145" s="35" t="str">
        <f t="shared" si="67"/>
        <v/>
      </c>
      <c r="O145" s="35" t="str">
        <f t="shared" si="67"/>
        <v/>
      </c>
      <c r="P145" s="35" t="str">
        <f t="shared" si="67"/>
        <v/>
      </c>
      <c r="Q145" s="35" t="str">
        <f t="shared" si="67"/>
        <v/>
      </c>
      <c r="R145" s="35" t="str">
        <f t="shared" si="67"/>
        <v/>
      </c>
      <c r="S145" s="35" t="str">
        <f t="shared" si="67"/>
        <v/>
      </c>
      <c r="T145" s="35" t="str">
        <f t="shared" si="67"/>
        <v/>
      </c>
      <c r="U145" s="35" t="str">
        <f t="shared" si="67"/>
        <v/>
      </c>
      <c r="V145" s="35" t="str">
        <f t="shared" si="68"/>
        <v/>
      </c>
      <c r="W145" s="35" t="str">
        <f t="shared" si="68"/>
        <v/>
      </c>
      <c r="X145" s="35" t="str">
        <f t="shared" si="68"/>
        <v/>
      </c>
      <c r="Y145" s="35" t="str">
        <f t="shared" si="68"/>
        <v/>
      </c>
      <c r="Z145" s="35" t="str">
        <f t="shared" si="68"/>
        <v/>
      </c>
      <c r="AA145" s="35" t="str">
        <f t="shared" si="68"/>
        <v/>
      </c>
      <c r="AB145" s="35" t="str">
        <f t="shared" si="68"/>
        <v/>
      </c>
      <c r="AC145" s="35" t="str">
        <f t="shared" si="68"/>
        <v/>
      </c>
      <c r="AD145" s="35" t="str">
        <f t="shared" si="68"/>
        <v/>
      </c>
      <c r="AE145" s="35" t="str">
        <f t="shared" si="68"/>
        <v/>
      </c>
      <c r="AF145" s="35" t="str">
        <f t="shared" si="69"/>
        <v/>
      </c>
      <c r="AG145" s="35" t="str">
        <f t="shared" si="69"/>
        <v/>
      </c>
      <c r="AH145" s="35" t="str">
        <f t="shared" si="69"/>
        <v/>
      </c>
      <c r="AI145" s="35" t="str">
        <f t="shared" si="69"/>
        <v/>
      </c>
      <c r="AJ145" s="35" t="str">
        <f t="shared" si="69"/>
        <v/>
      </c>
      <c r="AK145" s="35" t="str">
        <f t="shared" si="69"/>
        <v/>
      </c>
      <c r="AL145" s="35" t="str">
        <f t="shared" si="69"/>
        <v/>
      </c>
      <c r="AM145" s="35" t="str">
        <f t="shared" si="69"/>
        <v/>
      </c>
      <c r="AN145" s="35" t="str">
        <f t="shared" si="69"/>
        <v/>
      </c>
      <c r="AO145" s="35" t="str">
        <f t="shared" si="69"/>
        <v/>
      </c>
      <c r="AP145" s="35" t="str">
        <f t="shared" si="70"/>
        <v/>
      </c>
      <c r="AQ145" s="35" t="str">
        <f t="shared" si="70"/>
        <v/>
      </c>
      <c r="AR145" s="35" t="str">
        <f t="shared" si="70"/>
        <v/>
      </c>
      <c r="AS145" s="35" t="str">
        <f t="shared" si="70"/>
        <v>KINNEY</v>
      </c>
      <c r="AT145" s="35" t="str">
        <f t="shared" si="70"/>
        <v/>
      </c>
      <c r="AU145" s="35" t="str">
        <f t="shared" si="70"/>
        <v/>
      </c>
      <c r="AV145" s="35" t="str">
        <f t="shared" si="70"/>
        <v/>
      </c>
      <c r="AW145" s="35" t="str">
        <f t="shared" si="70"/>
        <v/>
      </c>
      <c r="AX145" s="35" t="str">
        <f t="shared" si="70"/>
        <v/>
      </c>
      <c r="AY145" s="35" t="str">
        <f t="shared" si="70"/>
        <v/>
      </c>
      <c r="AZ145" s="35" t="str">
        <f t="shared" si="70"/>
        <v/>
      </c>
    </row>
    <row r="146" spans="1:52" x14ac:dyDescent="0.2">
      <c r="A146" s="39">
        <v>137</v>
      </c>
      <c r="B146" s="35" t="str">
        <f t="shared" si="66"/>
        <v/>
      </c>
      <c r="C146" s="35" t="str">
        <f t="shared" si="66"/>
        <v/>
      </c>
      <c r="D146" s="35" t="str">
        <f t="shared" si="66"/>
        <v/>
      </c>
      <c r="E146" s="35" t="str">
        <f t="shared" si="66"/>
        <v/>
      </c>
      <c r="F146" s="35" t="str">
        <f t="shared" si="66"/>
        <v/>
      </c>
      <c r="G146" s="35" t="str">
        <f t="shared" si="66"/>
        <v/>
      </c>
      <c r="H146" s="35" t="str">
        <f t="shared" si="66"/>
        <v/>
      </c>
      <c r="I146" s="35" t="str">
        <f t="shared" si="66"/>
        <v/>
      </c>
      <c r="J146" s="35" t="str">
        <f t="shared" si="66"/>
        <v/>
      </c>
      <c r="K146" s="35" t="str">
        <f t="shared" si="66"/>
        <v/>
      </c>
      <c r="L146" s="35" t="str">
        <f t="shared" si="67"/>
        <v>TIFT</v>
      </c>
      <c r="M146" s="35" t="str">
        <f t="shared" si="67"/>
        <v/>
      </c>
      <c r="N146" s="35" t="str">
        <f t="shared" si="67"/>
        <v/>
      </c>
      <c r="O146" s="35" t="str">
        <f t="shared" si="67"/>
        <v/>
      </c>
      <c r="P146" s="35" t="str">
        <f t="shared" si="67"/>
        <v/>
      </c>
      <c r="Q146" s="35" t="str">
        <f t="shared" si="67"/>
        <v/>
      </c>
      <c r="R146" s="35" t="str">
        <f t="shared" si="67"/>
        <v/>
      </c>
      <c r="S146" s="35" t="str">
        <f t="shared" si="67"/>
        <v/>
      </c>
      <c r="T146" s="35" t="str">
        <f t="shared" si="67"/>
        <v/>
      </c>
      <c r="U146" s="35" t="str">
        <f t="shared" si="67"/>
        <v/>
      </c>
      <c r="V146" s="35" t="str">
        <f t="shared" si="68"/>
        <v/>
      </c>
      <c r="W146" s="35" t="str">
        <f t="shared" si="68"/>
        <v/>
      </c>
      <c r="X146" s="35" t="str">
        <f t="shared" si="68"/>
        <v/>
      </c>
      <c r="Y146" s="35" t="str">
        <f t="shared" si="68"/>
        <v/>
      </c>
      <c r="Z146" s="35" t="str">
        <f t="shared" si="68"/>
        <v/>
      </c>
      <c r="AA146" s="35" t="str">
        <f t="shared" si="68"/>
        <v/>
      </c>
      <c r="AB146" s="35" t="str">
        <f t="shared" si="68"/>
        <v/>
      </c>
      <c r="AC146" s="35" t="str">
        <f t="shared" si="68"/>
        <v/>
      </c>
      <c r="AD146" s="35" t="str">
        <f t="shared" si="68"/>
        <v/>
      </c>
      <c r="AE146" s="35" t="str">
        <f t="shared" si="68"/>
        <v/>
      </c>
      <c r="AF146" s="35" t="str">
        <f t="shared" si="69"/>
        <v/>
      </c>
      <c r="AG146" s="35" t="str">
        <f t="shared" si="69"/>
        <v/>
      </c>
      <c r="AH146" s="35" t="str">
        <f t="shared" si="69"/>
        <v/>
      </c>
      <c r="AI146" s="35" t="str">
        <f t="shared" si="69"/>
        <v/>
      </c>
      <c r="AJ146" s="35" t="str">
        <f t="shared" si="69"/>
        <v/>
      </c>
      <c r="AK146" s="35" t="str">
        <f t="shared" si="69"/>
        <v/>
      </c>
      <c r="AL146" s="35" t="str">
        <f t="shared" si="69"/>
        <v/>
      </c>
      <c r="AM146" s="35" t="str">
        <f t="shared" si="69"/>
        <v/>
      </c>
      <c r="AN146" s="35" t="str">
        <f t="shared" si="69"/>
        <v/>
      </c>
      <c r="AO146" s="35" t="str">
        <f t="shared" si="69"/>
        <v/>
      </c>
      <c r="AP146" s="35" t="str">
        <f t="shared" si="70"/>
        <v/>
      </c>
      <c r="AQ146" s="35" t="str">
        <f t="shared" si="70"/>
        <v/>
      </c>
      <c r="AR146" s="35" t="str">
        <f t="shared" si="70"/>
        <v/>
      </c>
      <c r="AS146" s="35" t="str">
        <f t="shared" si="70"/>
        <v>KLEBERG</v>
      </c>
      <c r="AT146" s="35" t="str">
        <f t="shared" si="70"/>
        <v/>
      </c>
      <c r="AU146" s="35" t="str">
        <f t="shared" si="70"/>
        <v/>
      </c>
      <c r="AV146" s="35" t="str">
        <f t="shared" si="70"/>
        <v/>
      </c>
      <c r="AW146" s="35" t="str">
        <f t="shared" si="70"/>
        <v/>
      </c>
      <c r="AX146" s="35" t="str">
        <f t="shared" si="70"/>
        <v/>
      </c>
      <c r="AY146" s="35" t="str">
        <f t="shared" si="70"/>
        <v/>
      </c>
      <c r="AZ146" s="35" t="str">
        <f t="shared" si="70"/>
        <v/>
      </c>
    </row>
    <row r="147" spans="1:52" x14ac:dyDescent="0.2">
      <c r="A147" s="39">
        <v>138</v>
      </c>
      <c r="B147" s="35" t="str">
        <f t="shared" si="66"/>
        <v/>
      </c>
      <c r="C147" s="35" t="str">
        <f t="shared" si="66"/>
        <v/>
      </c>
      <c r="D147" s="35" t="str">
        <f t="shared" si="66"/>
        <v/>
      </c>
      <c r="E147" s="35" t="str">
        <f t="shared" si="66"/>
        <v/>
      </c>
      <c r="F147" s="35" t="str">
        <f t="shared" si="66"/>
        <v/>
      </c>
      <c r="G147" s="35" t="str">
        <f t="shared" si="66"/>
        <v/>
      </c>
      <c r="H147" s="35" t="str">
        <f t="shared" si="66"/>
        <v/>
      </c>
      <c r="I147" s="35" t="str">
        <f t="shared" si="66"/>
        <v/>
      </c>
      <c r="J147" s="35" t="str">
        <f t="shared" si="66"/>
        <v/>
      </c>
      <c r="K147" s="35" t="str">
        <f t="shared" si="66"/>
        <v/>
      </c>
      <c r="L147" s="35" t="str">
        <f t="shared" si="67"/>
        <v>TOOMBS</v>
      </c>
      <c r="M147" s="35" t="str">
        <f t="shared" si="67"/>
        <v/>
      </c>
      <c r="N147" s="35" t="str">
        <f t="shared" si="67"/>
        <v/>
      </c>
      <c r="O147" s="35" t="str">
        <f t="shared" si="67"/>
        <v/>
      </c>
      <c r="P147" s="35" t="str">
        <f t="shared" si="67"/>
        <v/>
      </c>
      <c r="Q147" s="35" t="str">
        <f t="shared" si="67"/>
        <v/>
      </c>
      <c r="R147" s="35" t="str">
        <f t="shared" si="67"/>
        <v/>
      </c>
      <c r="S147" s="35" t="str">
        <f t="shared" si="67"/>
        <v/>
      </c>
      <c r="T147" s="35" t="str">
        <f t="shared" si="67"/>
        <v/>
      </c>
      <c r="U147" s="35" t="str">
        <f t="shared" si="67"/>
        <v/>
      </c>
      <c r="V147" s="35" t="str">
        <f t="shared" si="68"/>
        <v/>
      </c>
      <c r="W147" s="35" t="str">
        <f t="shared" si="68"/>
        <v/>
      </c>
      <c r="X147" s="35" t="str">
        <f t="shared" si="68"/>
        <v/>
      </c>
      <c r="Y147" s="35" t="str">
        <f t="shared" si="68"/>
        <v/>
      </c>
      <c r="Z147" s="35" t="str">
        <f t="shared" si="68"/>
        <v/>
      </c>
      <c r="AA147" s="35" t="str">
        <f t="shared" si="68"/>
        <v/>
      </c>
      <c r="AB147" s="35" t="str">
        <f t="shared" si="68"/>
        <v/>
      </c>
      <c r="AC147" s="35" t="str">
        <f t="shared" si="68"/>
        <v/>
      </c>
      <c r="AD147" s="35" t="str">
        <f t="shared" si="68"/>
        <v/>
      </c>
      <c r="AE147" s="35" t="str">
        <f t="shared" si="68"/>
        <v/>
      </c>
      <c r="AF147" s="35" t="str">
        <f t="shared" si="69"/>
        <v/>
      </c>
      <c r="AG147" s="35" t="str">
        <f t="shared" si="69"/>
        <v/>
      </c>
      <c r="AH147" s="35" t="str">
        <f t="shared" si="69"/>
        <v/>
      </c>
      <c r="AI147" s="35" t="str">
        <f t="shared" si="69"/>
        <v/>
      </c>
      <c r="AJ147" s="35" t="str">
        <f t="shared" si="69"/>
        <v/>
      </c>
      <c r="AK147" s="35" t="str">
        <f t="shared" si="69"/>
        <v/>
      </c>
      <c r="AL147" s="35" t="str">
        <f t="shared" si="69"/>
        <v/>
      </c>
      <c r="AM147" s="35" t="str">
        <f t="shared" si="69"/>
        <v/>
      </c>
      <c r="AN147" s="35" t="str">
        <f t="shared" si="69"/>
        <v/>
      </c>
      <c r="AO147" s="35" t="str">
        <f t="shared" si="69"/>
        <v/>
      </c>
      <c r="AP147" s="35" t="str">
        <f t="shared" si="70"/>
        <v/>
      </c>
      <c r="AQ147" s="35" t="str">
        <f t="shared" si="70"/>
        <v/>
      </c>
      <c r="AR147" s="35" t="str">
        <f t="shared" si="70"/>
        <v/>
      </c>
      <c r="AS147" s="35" t="str">
        <f t="shared" si="70"/>
        <v>KNOX</v>
      </c>
      <c r="AT147" s="35" t="str">
        <f t="shared" si="70"/>
        <v/>
      </c>
      <c r="AU147" s="35" t="str">
        <f t="shared" si="70"/>
        <v/>
      </c>
      <c r="AV147" s="35" t="str">
        <f t="shared" si="70"/>
        <v/>
      </c>
      <c r="AW147" s="35" t="str">
        <f t="shared" si="70"/>
        <v/>
      </c>
      <c r="AX147" s="35" t="str">
        <f t="shared" si="70"/>
        <v/>
      </c>
      <c r="AY147" s="35" t="str">
        <f t="shared" si="70"/>
        <v/>
      </c>
      <c r="AZ147" s="35" t="str">
        <f t="shared" si="70"/>
        <v/>
      </c>
    </row>
    <row r="148" spans="1:52" x14ac:dyDescent="0.2">
      <c r="A148" s="39">
        <v>139</v>
      </c>
      <c r="B148" s="35" t="str">
        <f t="shared" si="66"/>
        <v/>
      </c>
      <c r="C148" s="35" t="str">
        <f t="shared" si="66"/>
        <v/>
      </c>
      <c r="D148" s="35" t="str">
        <f t="shared" si="66"/>
        <v/>
      </c>
      <c r="E148" s="35" t="str">
        <f t="shared" si="66"/>
        <v/>
      </c>
      <c r="F148" s="35" t="str">
        <f t="shared" si="66"/>
        <v/>
      </c>
      <c r="G148" s="35" t="str">
        <f t="shared" si="66"/>
        <v/>
      </c>
      <c r="H148" s="35" t="str">
        <f t="shared" si="66"/>
        <v/>
      </c>
      <c r="I148" s="35" t="str">
        <f t="shared" si="66"/>
        <v/>
      </c>
      <c r="J148" s="35" t="str">
        <f t="shared" si="66"/>
        <v/>
      </c>
      <c r="K148" s="35" t="str">
        <f t="shared" si="66"/>
        <v/>
      </c>
      <c r="L148" s="35" t="str">
        <f t="shared" si="67"/>
        <v>TOWNS</v>
      </c>
      <c r="M148" s="35" t="str">
        <f t="shared" si="67"/>
        <v/>
      </c>
      <c r="N148" s="35" t="str">
        <f t="shared" si="67"/>
        <v/>
      </c>
      <c r="O148" s="35" t="str">
        <f t="shared" si="67"/>
        <v/>
      </c>
      <c r="P148" s="35" t="str">
        <f t="shared" si="67"/>
        <v/>
      </c>
      <c r="Q148" s="35" t="str">
        <f t="shared" si="67"/>
        <v/>
      </c>
      <c r="R148" s="35" t="str">
        <f t="shared" si="67"/>
        <v/>
      </c>
      <c r="S148" s="35" t="str">
        <f t="shared" si="67"/>
        <v/>
      </c>
      <c r="T148" s="35" t="str">
        <f t="shared" si="67"/>
        <v/>
      </c>
      <c r="U148" s="35" t="str">
        <f t="shared" si="67"/>
        <v/>
      </c>
      <c r="V148" s="35" t="str">
        <f t="shared" si="68"/>
        <v/>
      </c>
      <c r="W148" s="35" t="str">
        <f t="shared" si="68"/>
        <v/>
      </c>
      <c r="X148" s="35" t="str">
        <f t="shared" si="68"/>
        <v/>
      </c>
      <c r="Y148" s="35" t="str">
        <f t="shared" si="68"/>
        <v/>
      </c>
      <c r="Z148" s="35" t="str">
        <f t="shared" si="68"/>
        <v/>
      </c>
      <c r="AA148" s="35" t="str">
        <f t="shared" si="68"/>
        <v/>
      </c>
      <c r="AB148" s="35" t="str">
        <f t="shared" si="68"/>
        <v/>
      </c>
      <c r="AC148" s="35" t="str">
        <f t="shared" si="68"/>
        <v/>
      </c>
      <c r="AD148" s="35" t="str">
        <f t="shared" si="68"/>
        <v/>
      </c>
      <c r="AE148" s="35" t="str">
        <f t="shared" si="68"/>
        <v/>
      </c>
      <c r="AF148" s="35" t="str">
        <f t="shared" si="69"/>
        <v/>
      </c>
      <c r="AG148" s="35" t="str">
        <f t="shared" si="69"/>
        <v/>
      </c>
      <c r="AH148" s="35" t="str">
        <f t="shared" si="69"/>
        <v/>
      </c>
      <c r="AI148" s="35" t="str">
        <f t="shared" si="69"/>
        <v/>
      </c>
      <c r="AJ148" s="35" t="str">
        <f t="shared" si="69"/>
        <v/>
      </c>
      <c r="AK148" s="35" t="str">
        <f t="shared" si="69"/>
        <v/>
      </c>
      <c r="AL148" s="35" t="str">
        <f t="shared" si="69"/>
        <v/>
      </c>
      <c r="AM148" s="35" t="str">
        <f t="shared" si="69"/>
        <v/>
      </c>
      <c r="AN148" s="35" t="str">
        <f t="shared" si="69"/>
        <v/>
      </c>
      <c r="AO148" s="35" t="str">
        <f t="shared" si="69"/>
        <v/>
      </c>
      <c r="AP148" s="35" t="str">
        <f t="shared" si="70"/>
        <v/>
      </c>
      <c r="AQ148" s="35" t="str">
        <f t="shared" si="70"/>
        <v/>
      </c>
      <c r="AR148" s="35" t="str">
        <f t="shared" si="70"/>
        <v/>
      </c>
      <c r="AS148" s="35" t="str">
        <f t="shared" si="70"/>
        <v>LAMAR</v>
      </c>
      <c r="AT148" s="35" t="str">
        <f t="shared" si="70"/>
        <v/>
      </c>
      <c r="AU148" s="35" t="str">
        <f t="shared" si="70"/>
        <v/>
      </c>
      <c r="AV148" s="35" t="str">
        <f t="shared" si="70"/>
        <v/>
      </c>
      <c r="AW148" s="35" t="str">
        <f t="shared" si="70"/>
        <v/>
      </c>
      <c r="AX148" s="35" t="str">
        <f t="shared" si="70"/>
        <v/>
      </c>
      <c r="AY148" s="35" t="str">
        <f t="shared" si="70"/>
        <v/>
      </c>
      <c r="AZ148" s="35" t="str">
        <f t="shared" si="70"/>
        <v/>
      </c>
    </row>
    <row r="149" spans="1:52" x14ac:dyDescent="0.2">
      <c r="A149" s="39">
        <v>140</v>
      </c>
      <c r="B149" s="35" t="str">
        <f t="shared" si="66"/>
        <v/>
      </c>
      <c r="C149" s="35" t="str">
        <f t="shared" si="66"/>
        <v/>
      </c>
      <c r="D149" s="35" t="str">
        <f t="shared" si="66"/>
        <v/>
      </c>
      <c r="E149" s="35" t="str">
        <f t="shared" si="66"/>
        <v/>
      </c>
      <c r="F149" s="35" t="str">
        <f t="shared" si="66"/>
        <v/>
      </c>
      <c r="G149" s="35" t="str">
        <f t="shared" si="66"/>
        <v/>
      </c>
      <c r="H149" s="35" t="str">
        <f t="shared" si="66"/>
        <v/>
      </c>
      <c r="I149" s="35" t="str">
        <f t="shared" si="66"/>
        <v/>
      </c>
      <c r="J149" s="35" t="str">
        <f t="shared" si="66"/>
        <v/>
      </c>
      <c r="K149" s="35" t="str">
        <f t="shared" si="66"/>
        <v/>
      </c>
      <c r="L149" s="35" t="str">
        <f t="shared" si="67"/>
        <v>TREUTLEN</v>
      </c>
      <c r="M149" s="35" t="str">
        <f t="shared" si="67"/>
        <v/>
      </c>
      <c r="N149" s="35" t="str">
        <f t="shared" si="67"/>
        <v/>
      </c>
      <c r="O149" s="35" t="str">
        <f t="shared" si="67"/>
        <v/>
      </c>
      <c r="P149" s="35" t="str">
        <f t="shared" si="67"/>
        <v/>
      </c>
      <c r="Q149" s="35" t="str">
        <f t="shared" si="67"/>
        <v/>
      </c>
      <c r="R149" s="35" t="str">
        <f t="shared" si="67"/>
        <v/>
      </c>
      <c r="S149" s="35" t="str">
        <f t="shared" si="67"/>
        <v/>
      </c>
      <c r="T149" s="35" t="str">
        <f t="shared" si="67"/>
        <v/>
      </c>
      <c r="U149" s="35" t="str">
        <f t="shared" si="67"/>
        <v/>
      </c>
      <c r="V149" s="35" t="str">
        <f t="shared" si="68"/>
        <v/>
      </c>
      <c r="W149" s="35" t="str">
        <f t="shared" si="68"/>
        <v/>
      </c>
      <c r="X149" s="35" t="str">
        <f t="shared" si="68"/>
        <v/>
      </c>
      <c r="Y149" s="35" t="str">
        <f t="shared" si="68"/>
        <v/>
      </c>
      <c r="Z149" s="35" t="str">
        <f t="shared" si="68"/>
        <v/>
      </c>
      <c r="AA149" s="35" t="str">
        <f t="shared" si="68"/>
        <v/>
      </c>
      <c r="AB149" s="35" t="str">
        <f t="shared" si="68"/>
        <v/>
      </c>
      <c r="AC149" s="35" t="str">
        <f t="shared" si="68"/>
        <v/>
      </c>
      <c r="AD149" s="35" t="str">
        <f t="shared" si="68"/>
        <v/>
      </c>
      <c r="AE149" s="35" t="str">
        <f t="shared" si="68"/>
        <v/>
      </c>
      <c r="AF149" s="35" t="str">
        <f t="shared" si="69"/>
        <v/>
      </c>
      <c r="AG149" s="35" t="str">
        <f t="shared" si="69"/>
        <v/>
      </c>
      <c r="AH149" s="35" t="str">
        <f t="shared" si="69"/>
        <v/>
      </c>
      <c r="AI149" s="35" t="str">
        <f t="shared" si="69"/>
        <v/>
      </c>
      <c r="AJ149" s="35" t="str">
        <f t="shared" si="69"/>
        <v/>
      </c>
      <c r="AK149" s="35" t="str">
        <f t="shared" si="69"/>
        <v/>
      </c>
      <c r="AL149" s="35" t="str">
        <f t="shared" si="69"/>
        <v/>
      </c>
      <c r="AM149" s="35" t="str">
        <f t="shared" si="69"/>
        <v/>
      </c>
      <c r="AN149" s="35" t="str">
        <f t="shared" si="69"/>
        <v/>
      </c>
      <c r="AO149" s="35" t="str">
        <f t="shared" si="69"/>
        <v/>
      </c>
      <c r="AP149" s="35" t="str">
        <f t="shared" si="70"/>
        <v/>
      </c>
      <c r="AQ149" s="35" t="str">
        <f t="shared" si="70"/>
        <v/>
      </c>
      <c r="AR149" s="35" t="str">
        <f t="shared" si="70"/>
        <v/>
      </c>
      <c r="AS149" s="35" t="str">
        <f t="shared" si="70"/>
        <v>LAMB</v>
      </c>
      <c r="AT149" s="35" t="str">
        <f t="shared" si="70"/>
        <v/>
      </c>
      <c r="AU149" s="35" t="str">
        <f t="shared" si="70"/>
        <v/>
      </c>
      <c r="AV149" s="35" t="str">
        <f t="shared" si="70"/>
        <v/>
      </c>
      <c r="AW149" s="35" t="str">
        <f t="shared" si="70"/>
        <v/>
      </c>
      <c r="AX149" s="35" t="str">
        <f t="shared" si="70"/>
        <v/>
      </c>
      <c r="AY149" s="35" t="str">
        <f t="shared" si="70"/>
        <v/>
      </c>
      <c r="AZ149" s="35" t="str">
        <f t="shared" si="70"/>
        <v/>
      </c>
    </row>
    <row r="150" spans="1:52" x14ac:dyDescent="0.2">
      <c r="A150" s="39">
        <v>141</v>
      </c>
      <c r="B150" s="35" t="str">
        <f t="shared" ref="B150:K159" si="71">IFERROR(VLOOKUP($B$3&amp;"_"&amp;B$8&amp;$A150,LookUpTable_CountyName_AllYears,3,FALSE),"")</f>
        <v/>
      </c>
      <c r="C150" s="35" t="str">
        <f t="shared" si="71"/>
        <v/>
      </c>
      <c r="D150" s="35" t="str">
        <f t="shared" si="71"/>
        <v/>
      </c>
      <c r="E150" s="35" t="str">
        <f t="shared" si="71"/>
        <v/>
      </c>
      <c r="F150" s="35" t="str">
        <f t="shared" si="71"/>
        <v/>
      </c>
      <c r="G150" s="35" t="str">
        <f t="shared" si="71"/>
        <v/>
      </c>
      <c r="H150" s="35" t="str">
        <f t="shared" si="71"/>
        <v/>
      </c>
      <c r="I150" s="35" t="str">
        <f t="shared" si="71"/>
        <v/>
      </c>
      <c r="J150" s="35" t="str">
        <f t="shared" si="71"/>
        <v/>
      </c>
      <c r="K150" s="35" t="str">
        <f t="shared" si="71"/>
        <v/>
      </c>
      <c r="L150" s="35" t="str">
        <f t="shared" ref="L150:U159" si="72">IFERROR(VLOOKUP($B$3&amp;"_"&amp;L$8&amp;$A150,LookUpTable_CountyName_AllYears,3,FALSE),"")</f>
        <v>TROUP</v>
      </c>
      <c r="M150" s="35" t="str">
        <f t="shared" si="72"/>
        <v/>
      </c>
      <c r="N150" s="35" t="str">
        <f t="shared" si="72"/>
        <v/>
      </c>
      <c r="O150" s="35" t="str">
        <f t="shared" si="72"/>
        <v/>
      </c>
      <c r="P150" s="35" t="str">
        <f t="shared" si="72"/>
        <v/>
      </c>
      <c r="Q150" s="35" t="str">
        <f t="shared" si="72"/>
        <v/>
      </c>
      <c r="R150" s="35" t="str">
        <f t="shared" si="72"/>
        <v/>
      </c>
      <c r="S150" s="35" t="str">
        <f t="shared" si="72"/>
        <v/>
      </c>
      <c r="T150" s="35" t="str">
        <f t="shared" si="72"/>
        <v/>
      </c>
      <c r="U150" s="35" t="str">
        <f t="shared" si="72"/>
        <v/>
      </c>
      <c r="V150" s="35" t="str">
        <f t="shared" ref="V150:AE159" si="73">IFERROR(VLOOKUP($B$3&amp;"_"&amp;V$8&amp;$A150,LookUpTable_CountyName_AllYears,3,FALSE),"")</f>
        <v/>
      </c>
      <c r="W150" s="35" t="str">
        <f t="shared" si="73"/>
        <v/>
      </c>
      <c r="X150" s="35" t="str">
        <f t="shared" si="73"/>
        <v/>
      </c>
      <c r="Y150" s="35" t="str">
        <f t="shared" si="73"/>
        <v/>
      </c>
      <c r="Z150" s="35" t="str">
        <f t="shared" si="73"/>
        <v/>
      </c>
      <c r="AA150" s="35" t="str">
        <f t="shared" si="73"/>
        <v/>
      </c>
      <c r="AB150" s="35" t="str">
        <f t="shared" si="73"/>
        <v/>
      </c>
      <c r="AC150" s="35" t="str">
        <f t="shared" si="73"/>
        <v/>
      </c>
      <c r="AD150" s="35" t="str">
        <f t="shared" si="73"/>
        <v/>
      </c>
      <c r="AE150" s="35" t="str">
        <f t="shared" si="73"/>
        <v/>
      </c>
      <c r="AF150" s="35" t="str">
        <f t="shared" ref="AF150:AO159" si="74">IFERROR(VLOOKUP($B$3&amp;"_"&amp;AF$8&amp;$A150,LookUpTable_CountyName_AllYears,3,FALSE),"")</f>
        <v/>
      </c>
      <c r="AG150" s="35" t="str">
        <f t="shared" si="74"/>
        <v/>
      </c>
      <c r="AH150" s="35" t="str">
        <f t="shared" si="74"/>
        <v/>
      </c>
      <c r="AI150" s="35" t="str">
        <f t="shared" si="74"/>
        <v/>
      </c>
      <c r="AJ150" s="35" t="str">
        <f t="shared" si="74"/>
        <v/>
      </c>
      <c r="AK150" s="35" t="str">
        <f t="shared" si="74"/>
        <v/>
      </c>
      <c r="AL150" s="35" t="str">
        <f t="shared" si="74"/>
        <v/>
      </c>
      <c r="AM150" s="35" t="str">
        <f t="shared" si="74"/>
        <v/>
      </c>
      <c r="AN150" s="35" t="str">
        <f t="shared" si="74"/>
        <v/>
      </c>
      <c r="AO150" s="35" t="str">
        <f t="shared" si="74"/>
        <v/>
      </c>
      <c r="AP150" s="35" t="str">
        <f t="shared" ref="AP150:AZ159" si="75">IFERROR(VLOOKUP($B$3&amp;"_"&amp;AP$8&amp;$A150,LookUpTable_CountyName_AllYears,3,FALSE),"")</f>
        <v/>
      </c>
      <c r="AQ150" s="35" t="str">
        <f t="shared" si="75"/>
        <v/>
      </c>
      <c r="AR150" s="35" t="str">
        <f t="shared" si="75"/>
        <v/>
      </c>
      <c r="AS150" s="35" t="str">
        <f t="shared" si="75"/>
        <v>LAMPASAS</v>
      </c>
      <c r="AT150" s="35" t="str">
        <f t="shared" si="75"/>
        <v/>
      </c>
      <c r="AU150" s="35" t="str">
        <f t="shared" si="75"/>
        <v/>
      </c>
      <c r="AV150" s="35" t="str">
        <f t="shared" si="75"/>
        <v/>
      </c>
      <c r="AW150" s="35" t="str">
        <f t="shared" si="75"/>
        <v/>
      </c>
      <c r="AX150" s="35" t="str">
        <f t="shared" si="75"/>
        <v/>
      </c>
      <c r="AY150" s="35" t="str">
        <f t="shared" si="75"/>
        <v/>
      </c>
      <c r="AZ150" s="35" t="str">
        <f t="shared" si="75"/>
        <v/>
      </c>
    </row>
    <row r="151" spans="1:52" x14ac:dyDescent="0.2">
      <c r="A151" s="39">
        <v>142</v>
      </c>
      <c r="B151" s="35" t="str">
        <f t="shared" si="71"/>
        <v/>
      </c>
      <c r="C151" s="35" t="str">
        <f t="shared" si="71"/>
        <v/>
      </c>
      <c r="D151" s="35" t="str">
        <f t="shared" si="71"/>
        <v/>
      </c>
      <c r="E151" s="35" t="str">
        <f t="shared" si="71"/>
        <v/>
      </c>
      <c r="F151" s="35" t="str">
        <f t="shared" si="71"/>
        <v/>
      </c>
      <c r="G151" s="35" t="str">
        <f t="shared" si="71"/>
        <v/>
      </c>
      <c r="H151" s="35" t="str">
        <f t="shared" si="71"/>
        <v/>
      </c>
      <c r="I151" s="35" t="str">
        <f t="shared" si="71"/>
        <v/>
      </c>
      <c r="J151" s="35" t="str">
        <f t="shared" si="71"/>
        <v/>
      </c>
      <c r="K151" s="35" t="str">
        <f t="shared" si="71"/>
        <v/>
      </c>
      <c r="L151" s="35" t="str">
        <f t="shared" si="72"/>
        <v>TURNER</v>
      </c>
      <c r="M151" s="35" t="str">
        <f t="shared" si="72"/>
        <v/>
      </c>
      <c r="N151" s="35" t="str">
        <f t="shared" si="72"/>
        <v/>
      </c>
      <c r="O151" s="35" t="str">
        <f t="shared" si="72"/>
        <v/>
      </c>
      <c r="P151" s="35" t="str">
        <f t="shared" si="72"/>
        <v/>
      </c>
      <c r="Q151" s="35" t="str">
        <f t="shared" si="72"/>
        <v/>
      </c>
      <c r="R151" s="35" t="str">
        <f t="shared" si="72"/>
        <v/>
      </c>
      <c r="S151" s="35" t="str">
        <f t="shared" si="72"/>
        <v/>
      </c>
      <c r="T151" s="35" t="str">
        <f t="shared" si="72"/>
        <v/>
      </c>
      <c r="U151" s="35" t="str">
        <f t="shared" si="72"/>
        <v/>
      </c>
      <c r="V151" s="35" t="str">
        <f t="shared" si="73"/>
        <v/>
      </c>
      <c r="W151" s="35" t="str">
        <f t="shared" si="73"/>
        <v/>
      </c>
      <c r="X151" s="35" t="str">
        <f t="shared" si="73"/>
        <v/>
      </c>
      <c r="Y151" s="35" t="str">
        <f t="shared" si="73"/>
        <v/>
      </c>
      <c r="Z151" s="35" t="str">
        <f t="shared" si="73"/>
        <v/>
      </c>
      <c r="AA151" s="35" t="str">
        <f t="shared" si="73"/>
        <v/>
      </c>
      <c r="AB151" s="35" t="str">
        <f t="shared" si="73"/>
        <v/>
      </c>
      <c r="AC151" s="35" t="str">
        <f t="shared" si="73"/>
        <v/>
      </c>
      <c r="AD151" s="35" t="str">
        <f t="shared" si="73"/>
        <v/>
      </c>
      <c r="AE151" s="35" t="str">
        <f t="shared" si="73"/>
        <v/>
      </c>
      <c r="AF151" s="35" t="str">
        <f t="shared" si="74"/>
        <v/>
      </c>
      <c r="AG151" s="35" t="str">
        <f t="shared" si="74"/>
        <v/>
      </c>
      <c r="AH151" s="35" t="str">
        <f t="shared" si="74"/>
        <v/>
      </c>
      <c r="AI151" s="35" t="str">
        <f t="shared" si="74"/>
        <v/>
      </c>
      <c r="AJ151" s="35" t="str">
        <f t="shared" si="74"/>
        <v/>
      </c>
      <c r="AK151" s="35" t="str">
        <f t="shared" si="74"/>
        <v/>
      </c>
      <c r="AL151" s="35" t="str">
        <f t="shared" si="74"/>
        <v/>
      </c>
      <c r="AM151" s="35" t="str">
        <f t="shared" si="74"/>
        <v/>
      </c>
      <c r="AN151" s="35" t="str">
        <f t="shared" si="74"/>
        <v/>
      </c>
      <c r="AO151" s="35" t="str">
        <f t="shared" si="74"/>
        <v/>
      </c>
      <c r="AP151" s="35" t="str">
        <f t="shared" si="75"/>
        <v/>
      </c>
      <c r="AQ151" s="35" t="str">
        <f t="shared" si="75"/>
        <v/>
      </c>
      <c r="AR151" s="35" t="str">
        <f t="shared" si="75"/>
        <v/>
      </c>
      <c r="AS151" s="35" t="str">
        <f t="shared" si="75"/>
        <v>LA SALLE</v>
      </c>
      <c r="AT151" s="35" t="str">
        <f t="shared" si="75"/>
        <v/>
      </c>
      <c r="AU151" s="35" t="str">
        <f t="shared" si="75"/>
        <v/>
      </c>
      <c r="AV151" s="35" t="str">
        <f t="shared" si="75"/>
        <v/>
      </c>
      <c r="AW151" s="35" t="str">
        <f t="shared" si="75"/>
        <v/>
      </c>
      <c r="AX151" s="35" t="str">
        <f t="shared" si="75"/>
        <v/>
      </c>
      <c r="AY151" s="35" t="str">
        <f t="shared" si="75"/>
        <v/>
      </c>
      <c r="AZ151" s="35" t="str">
        <f t="shared" si="75"/>
        <v/>
      </c>
    </row>
    <row r="152" spans="1:52" x14ac:dyDescent="0.2">
      <c r="A152" s="39">
        <v>143</v>
      </c>
      <c r="B152" s="35" t="str">
        <f t="shared" si="71"/>
        <v/>
      </c>
      <c r="C152" s="35" t="str">
        <f t="shared" si="71"/>
        <v/>
      </c>
      <c r="D152" s="35" t="str">
        <f t="shared" si="71"/>
        <v/>
      </c>
      <c r="E152" s="35" t="str">
        <f t="shared" si="71"/>
        <v/>
      </c>
      <c r="F152" s="35" t="str">
        <f t="shared" si="71"/>
        <v/>
      </c>
      <c r="G152" s="35" t="str">
        <f t="shared" si="71"/>
        <v/>
      </c>
      <c r="H152" s="35" t="str">
        <f t="shared" si="71"/>
        <v/>
      </c>
      <c r="I152" s="35" t="str">
        <f t="shared" si="71"/>
        <v/>
      </c>
      <c r="J152" s="35" t="str">
        <f t="shared" si="71"/>
        <v/>
      </c>
      <c r="K152" s="35" t="str">
        <f t="shared" si="71"/>
        <v/>
      </c>
      <c r="L152" s="35" t="str">
        <f t="shared" si="72"/>
        <v>TWIGGS</v>
      </c>
      <c r="M152" s="35" t="str">
        <f t="shared" si="72"/>
        <v/>
      </c>
      <c r="N152" s="35" t="str">
        <f t="shared" si="72"/>
        <v/>
      </c>
      <c r="O152" s="35" t="str">
        <f t="shared" si="72"/>
        <v/>
      </c>
      <c r="P152" s="35" t="str">
        <f t="shared" si="72"/>
        <v/>
      </c>
      <c r="Q152" s="35" t="str">
        <f t="shared" si="72"/>
        <v/>
      </c>
      <c r="R152" s="35" t="str">
        <f t="shared" si="72"/>
        <v/>
      </c>
      <c r="S152" s="35" t="str">
        <f t="shared" si="72"/>
        <v/>
      </c>
      <c r="T152" s="35" t="str">
        <f t="shared" si="72"/>
        <v/>
      </c>
      <c r="U152" s="35" t="str">
        <f t="shared" si="72"/>
        <v/>
      </c>
      <c r="V152" s="35" t="str">
        <f t="shared" si="73"/>
        <v/>
      </c>
      <c r="W152" s="35" t="str">
        <f t="shared" si="73"/>
        <v/>
      </c>
      <c r="X152" s="35" t="str">
        <f t="shared" si="73"/>
        <v/>
      </c>
      <c r="Y152" s="35" t="str">
        <f t="shared" si="73"/>
        <v/>
      </c>
      <c r="Z152" s="35" t="str">
        <f t="shared" si="73"/>
        <v/>
      </c>
      <c r="AA152" s="35" t="str">
        <f t="shared" si="73"/>
        <v/>
      </c>
      <c r="AB152" s="35" t="str">
        <f t="shared" si="73"/>
        <v/>
      </c>
      <c r="AC152" s="35" t="str">
        <f t="shared" si="73"/>
        <v/>
      </c>
      <c r="AD152" s="35" t="str">
        <f t="shared" si="73"/>
        <v/>
      </c>
      <c r="AE152" s="35" t="str">
        <f t="shared" si="73"/>
        <v/>
      </c>
      <c r="AF152" s="35" t="str">
        <f t="shared" si="74"/>
        <v/>
      </c>
      <c r="AG152" s="35" t="str">
        <f t="shared" si="74"/>
        <v/>
      </c>
      <c r="AH152" s="35" t="str">
        <f t="shared" si="74"/>
        <v/>
      </c>
      <c r="AI152" s="35" t="str">
        <f t="shared" si="74"/>
        <v/>
      </c>
      <c r="AJ152" s="35" t="str">
        <f t="shared" si="74"/>
        <v/>
      </c>
      <c r="AK152" s="35" t="str">
        <f t="shared" si="74"/>
        <v/>
      </c>
      <c r="AL152" s="35" t="str">
        <f t="shared" si="74"/>
        <v/>
      </c>
      <c r="AM152" s="35" t="str">
        <f t="shared" si="74"/>
        <v/>
      </c>
      <c r="AN152" s="35" t="str">
        <f t="shared" si="74"/>
        <v/>
      </c>
      <c r="AO152" s="35" t="str">
        <f t="shared" si="74"/>
        <v/>
      </c>
      <c r="AP152" s="35" t="str">
        <f t="shared" si="75"/>
        <v/>
      </c>
      <c r="AQ152" s="35" t="str">
        <f t="shared" si="75"/>
        <v/>
      </c>
      <c r="AR152" s="35" t="str">
        <f t="shared" si="75"/>
        <v/>
      </c>
      <c r="AS152" s="35" t="str">
        <f t="shared" si="75"/>
        <v>LAVACA</v>
      </c>
      <c r="AT152" s="35" t="str">
        <f t="shared" si="75"/>
        <v/>
      </c>
      <c r="AU152" s="35" t="str">
        <f t="shared" si="75"/>
        <v/>
      </c>
      <c r="AV152" s="35" t="str">
        <f t="shared" si="75"/>
        <v/>
      </c>
      <c r="AW152" s="35" t="str">
        <f t="shared" si="75"/>
        <v/>
      </c>
      <c r="AX152" s="35" t="str">
        <f t="shared" si="75"/>
        <v/>
      </c>
      <c r="AY152" s="35" t="str">
        <f t="shared" si="75"/>
        <v/>
      </c>
      <c r="AZ152" s="35" t="str">
        <f t="shared" si="75"/>
        <v/>
      </c>
    </row>
    <row r="153" spans="1:52" x14ac:dyDescent="0.2">
      <c r="A153" s="39">
        <v>144</v>
      </c>
      <c r="B153" s="35" t="str">
        <f t="shared" si="71"/>
        <v/>
      </c>
      <c r="C153" s="35" t="str">
        <f t="shared" si="71"/>
        <v/>
      </c>
      <c r="D153" s="35" t="str">
        <f t="shared" si="71"/>
        <v/>
      </c>
      <c r="E153" s="35" t="str">
        <f t="shared" si="71"/>
        <v/>
      </c>
      <c r="F153" s="35" t="str">
        <f t="shared" si="71"/>
        <v/>
      </c>
      <c r="G153" s="35" t="str">
        <f t="shared" si="71"/>
        <v/>
      </c>
      <c r="H153" s="35" t="str">
        <f t="shared" si="71"/>
        <v/>
      </c>
      <c r="I153" s="35" t="str">
        <f t="shared" si="71"/>
        <v/>
      </c>
      <c r="J153" s="35" t="str">
        <f t="shared" si="71"/>
        <v/>
      </c>
      <c r="K153" s="35" t="str">
        <f t="shared" si="71"/>
        <v/>
      </c>
      <c r="L153" s="35" t="str">
        <f t="shared" si="72"/>
        <v>UNION</v>
      </c>
      <c r="M153" s="35" t="str">
        <f t="shared" si="72"/>
        <v/>
      </c>
      <c r="N153" s="35" t="str">
        <f t="shared" si="72"/>
        <v/>
      </c>
      <c r="O153" s="35" t="str">
        <f t="shared" si="72"/>
        <v/>
      </c>
      <c r="P153" s="35" t="str">
        <f t="shared" si="72"/>
        <v/>
      </c>
      <c r="Q153" s="35" t="str">
        <f t="shared" si="72"/>
        <v/>
      </c>
      <c r="R153" s="35" t="str">
        <f t="shared" si="72"/>
        <v/>
      </c>
      <c r="S153" s="35" t="str">
        <f t="shared" si="72"/>
        <v/>
      </c>
      <c r="T153" s="35" t="str">
        <f t="shared" si="72"/>
        <v/>
      </c>
      <c r="U153" s="35" t="str">
        <f t="shared" si="72"/>
        <v/>
      </c>
      <c r="V153" s="35" t="str">
        <f t="shared" si="73"/>
        <v/>
      </c>
      <c r="W153" s="35" t="str">
        <f t="shared" si="73"/>
        <v/>
      </c>
      <c r="X153" s="35" t="str">
        <f t="shared" si="73"/>
        <v/>
      </c>
      <c r="Y153" s="35" t="str">
        <f t="shared" si="73"/>
        <v/>
      </c>
      <c r="Z153" s="35" t="str">
        <f t="shared" si="73"/>
        <v/>
      </c>
      <c r="AA153" s="35" t="str">
        <f t="shared" si="73"/>
        <v/>
      </c>
      <c r="AB153" s="35" t="str">
        <f t="shared" si="73"/>
        <v/>
      </c>
      <c r="AC153" s="35" t="str">
        <f t="shared" si="73"/>
        <v/>
      </c>
      <c r="AD153" s="35" t="str">
        <f t="shared" si="73"/>
        <v/>
      </c>
      <c r="AE153" s="35" t="str">
        <f t="shared" si="73"/>
        <v/>
      </c>
      <c r="AF153" s="35" t="str">
        <f t="shared" si="74"/>
        <v/>
      </c>
      <c r="AG153" s="35" t="str">
        <f t="shared" si="74"/>
        <v/>
      </c>
      <c r="AH153" s="35" t="str">
        <f t="shared" si="74"/>
        <v/>
      </c>
      <c r="AI153" s="35" t="str">
        <f t="shared" si="74"/>
        <v/>
      </c>
      <c r="AJ153" s="35" t="str">
        <f t="shared" si="74"/>
        <v/>
      </c>
      <c r="AK153" s="35" t="str">
        <f t="shared" si="74"/>
        <v/>
      </c>
      <c r="AL153" s="35" t="str">
        <f t="shared" si="74"/>
        <v/>
      </c>
      <c r="AM153" s="35" t="str">
        <f t="shared" si="74"/>
        <v/>
      </c>
      <c r="AN153" s="35" t="str">
        <f t="shared" si="74"/>
        <v/>
      </c>
      <c r="AO153" s="35" t="str">
        <f t="shared" si="74"/>
        <v/>
      </c>
      <c r="AP153" s="35" t="str">
        <f t="shared" si="75"/>
        <v/>
      </c>
      <c r="AQ153" s="35" t="str">
        <f t="shared" si="75"/>
        <v/>
      </c>
      <c r="AR153" s="35" t="str">
        <f t="shared" si="75"/>
        <v/>
      </c>
      <c r="AS153" s="35" t="str">
        <f t="shared" si="75"/>
        <v>LEE</v>
      </c>
      <c r="AT153" s="35" t="str">
        <f t="shared" si="75"/>
        <v/>
      </c>
      <c r="AU153" s="35" t="str">
        <f t="shared" si="75"/>
        <v/>
      </c>
      <c r="AV153" s="35" t="str">
        <f t="shared" si="75"/>
        <v/>
      </c>
      <c r="AW153" s="35" t="str">
        <f t="shared" si="75"/>
        <v/>
      </c>
      <c r="AX153" s="35" t="str">
        <f t="shared" si="75"/>
        <v/>
      </c>
      <c r="AY153" s="35" t="str">
        <f t="shared" si="75"/>
        <v/>
      </c>
      <c r="AZ153" s="35" t="str">
        <f t="shared" si="75"/>
        <v/>
      </c>
    </row>
    <row r="154" spans="1:52" x14ac:dyDescent="0.2">
      <c r="A154" s="39">
        <v>145</v>
      </c>
      <c r="B154" s="35" t="str">
        <f t="shared" si="71"/>
        <v/>
      </c>
      <c r="C154" s="35" t="str">
        <f t="shared" si="71"/>
        <v/>
      </c>
      <c r="D154" s="35" t="str">
        <f t="shared" si="71"/>
        <v/>
      </c>
      <c r="E154" s="35" t="str">
        <f t="shared" si="71"/>
        <v/>
      </c>
      <c r="F154" s="35" t="str">
        <f t="shared" si="71"/>
        <v/>
      </c>
      <c r="G154" s="35" t="str">
        <f t="shared" si="71"/>
        <v/>
      </c>
      <c r="H154" s="35" t="str">
        <f t="shared" si="71"/>
        <v/>
      </c>
      <c r="I154" s="35" t="str">
        <f t="shared" si="71"/>
        <v/>
      </c>
      <c r="J154" s="35" t="str">
        <f t="shared" si="71"/>
        <v/>
      </c>
      <c r="K154" s="35" t="str">
        <f t="shared" si="71"/>
        <v/>
      </c>
      <c r="L154" s="35" t="str">
        <f t="shared" si="72"/>
        <v>UPSON</v>
      </c>
      <c r="M154" s="35" t="str">
        <f t="shared" si="72"/>
        <v/>
      </c>
      <c r="N154" s="35" t="str">
        <f t="shared" si="72"/>
        <v/>
      </c>
      <c r="O154" s="35" t="str">
        <f t="shared" si="72"/>
        <v/>
      </c>
      <c r="P154" s="35" t="str">
        <f t="shared" si="72"/>
        <v/>
      </c>
      <c r="Q154" s="35" t="str">
        <f t="shared" si="72"/>
        <v/>
      </c>
      <c r="R154" s="35" t="str">
        <f t="shared" si="72"/>
        <v/>
      </c>
      <c r="S154" s="35" t="str">
        <f t="shared" si="72"/>
        <v/>
      </c>
      <c r="T154" s="35" t="str">
        <f t="shared" si="72"/>
        <v/>
      </c>
      <c r="U154" s="35" t="str">
        <f t="shared" si="72"/>
        <v/>
      </c>
      <c r="V154" s="35" t="str">
        <f t="shared" si="73"/>
        <v/>
      </c>
      <c r="W154" s="35" t="str">
        <f t="shared" si="73"/>
        <v/>
      </c>
      <c r="X154" s="35" t="str">
        <f t="shared" si="73"/>
        <v/>
      </c>
      <c r="Y154" s="35" t="str">
        <f t="shared" si="73"/>
        <v/>
      </c>
      <c r="Z154" s="35" t="str">
        <f t="shared" si="73"/>
        <v/>
      </c>
      <c r="AA154" s="35" t="str">
        <f t="shared" si="73"/>
        <v/>
      </c>
      <c r="AB154" s="35" t="str">
        <f t="shared" si="73"/>
        <v/>
      </c>
      <c r="AC154" s="35" t="str">
        <f t="shared" si="73"/>
        <v/>
      </c>
      <c r="AD154" s="35" t="str">
        <f t="shared" si="73"/>
        <v/>
      </c>
      <c r="AE154" s="35" t="str">
        <f t="shared" si="73"/>
        <v/>
      </c>
      <c r="AF154" s="35" t="str">
        <f t="shared" si="74"/>
        <v/>
      </c>
      <c r="AG154" s="35" t="str">
        <f t="shared" si="74"/>
        <v/>
      </c>
      <c r="AH154" s="35" t="str">
        <f t="shared" si="74"/>
        <v/>
      </c>
      <c r="AI154" s="35" t="str">
        <f t="shared" si="74"/>
        <v/>
      </c>
      <c r="AJ154" s="35" t="str">
        <f t="shared" si="74"/>
        <v/>
      </c>
      <c r="AK154" s="35" t="str">
        <f t="shared" si="74"/>
        <v/>
      </c>
      <c r="AL154" s="35" t="str">
        <f t="shared" si="74"/>
        <v/>
      </c>
      <c r="AM154" s="35" t="str">
        <f t="shared" si="74"/>
        <v/>
      </c>
      <c r="AN154" s="35" t="str">
        <f t="shared" si="74"/>
        <v/>
      </c>
      <c r="AO154" s="35" t="str">
        <f t="shared" si="74"/>
        <v/>
      </c>
      <c r="AP154" s="35" t="str">
        <f t="shared" si="75"/>
        <v/>
      </c>
      <c r="AQ154" s="35" t="str">
        <f t="shared" si="75"/>
        <v/>
      </c>
      <c r="AR154" s="35" t="str">
        <f t="shared" si="75"/>
        <v/>
      </c>
      <c r="AS154" s="35" t="str">
        <f t="shared" si="75"/>
        <v>LEON</v>
      </c>
      <c r="AT154" s="35" t="str">
        <f t="shared" si="75"/>
        <v/>
      </c>
      <c r="AU154" s="35" t="str">
        <f t="shared" si="75"/>
        <v/>
      </c>
      <c r="AV154" s="35" t="str">
        <f t="shared" si="75"/>
        <v/>
      </c>
      <c r="AW154" s="35" t="str">
        <f t="shared" si="75"/>
        <v/>
      </c>
      <c r="AX154" s="35" t="str">
        <f t="shared" si="75"/>
        <v/>
      </c>
      <c r="AY154" s="35" t="str">
        <f t="shared" si="75"/>
        <v/>
      </c>
      <c r="AZ154" s="35" t="str">
        <f t="shared" si="75"/>
        <v/>
      </c>
    </row>
    <row r="155" spans="1:52" x14ac:dyDescent="0.2">
      <c r="A155" s="39">
        <v>146</v>
      </c>
      <c r="B155" s="35" t="str">
        <f t="shared" si="71"/>
        <v/>
      </c>
      <c r="C155" s="35" t="str">
        <f t="shared" si="71"/>
        <v/>
      </c>
      <c r="D155" s="35" t="str">
        <f t="shared" si="71"/>
        <v/>
      </c>
      <c r="E155" s="35" t="str">
        <f t="shared" si="71"/>
        <v/>
      </c>
      <c r="F155" s="35" t="str">
        <f t="shared" si="71"/>
        <v/>
      </c>
      <c r="G155" s="35" t="str">
        <f t="shared" si="71"/>
        <v/>
      </c>
      <c r="H155" s="35" t="str">
        <f t="shared" si="71"/>
        <v/>
      </c>
      <c r="I155" s="35" t="str">
        <f t="shared" si="71"/>
        <v/>
      </c>
      <c r="J155" s="35" t="str">
        <f t="shared" si="71"/>
        <v/>
      </c>
      <c r="K155" s="35" t="str">
        <f t="shared" si="71"/>
        <v/>
      </c>
      <c r="L155" s="35" t="str">
        <f t="shared" si="72"/>
        <v>WALKER</v>
      </c>
      <c r="M155" s="35" t="str">
        <f t="shared" si="72"/>
        <v/>
      </c>
      <c r="N155" s="35" t="str">
        <f t="shared" si="72"/>
        <v/>
      </c>
      <c r="O155" s="35" t="str">
        <f t="shared" si="72"/>
        <v/>
      </c>
      <c r="P155" s="35" t="str">
        <f t="shared" si="72"/>
        <v/>
      </c>
      <c r="Q155" s="35" t="str">
        <f t="shared" si="72"/>
        <v/>
      </c>
      <c r="R155" s="35" t="str">
        <f t="shared" si="72"/>
        <v/>
      </c>
      <c r="S155" s="35" t="str">
        <f t="shared" si="72"/>
        <v/>
      </c>
      <c r="T155" s="35" t="str">
        <f t="shared" si="72"/>
        <v/>
      </c>
      <c r="U155" s="35" t="str">
        <f t="shared" si="72"/>
        <v/>
      </c>
      <c r="V155" s="35" t="str">
        <f t="shared" si="73"/>
        <v/>
      </c>
      <c r="W155" s="35" t="str">
        <f t="shared" si="73"/>
        <v/>
      </c>
      <c r="X155" s="35" t="str">
        <f t="shared" si="73"/>
        <v/>
      </c>
      <c r="Y155" s="35" t="str">
        <f t="shared" si="73"/>
        <v/>
      </c>
      <c r="Z155" s="35" t="str">
        <f t="shared" si="73"/>
        <v/>
      </c>
      <c r="AA155" s="35" t="str">
        <f t="shared" si="73"/>
        <v/>
      </c>
      <c r="AB155" s="35" t="str">
        <f t="shared" si="73"/>
        <v/>
      </c>
      <c r="AC155" s="35" t="str">
        <f t="shared" si="73"/>
        <v/>
      </c>
      <c r="AD155" s="35" t="str">
        <f t="shared" si="73"/>
        <v/>
      </c>
      <c r="AE155" s="35" t="str">
        <f t="shared" si="73"/>
        <v/>
      </c>
      <c r="AF155" s="35" t="str">
        <f t="shared" si="74"/>
        <v/>
      </c>
      <c r="AG155" s="35" t="str">
        <f t="shared" si="74"/>
        <v/>
      </c>
      <c r="AH155" s="35" t="str">
        <f t="shared" si="74"/>
        <v/>
      </c>
      <c r="AI155" s="35" t="str">
        <f t="shared" si="74"/>
        <v/>
      </c>
      <c r="AJ155" s="35" t="str">
        <f t="shared" si="74"/>
        <v/>
      </c>
      <c r="AK155" s="35" t="str">
        <f t="shared" si="74"/>
        <v/>
      </c>
      <c r="AL155" s="35" t="str">
        <f t="shared" si="74"/>
        <v/>
      </c>
      <c r="AM155" s="35" t="str">
        <f t="shared" si="74"/>
        <v/>
      </c>
      <c r="AN155" s="35" t="str">
        <f t="shared" si="74"/>
        <v/>
      </c>
      <c r="AO155" s="35" t="str">
        <f t="shared" si="74"/>
        <v/>
      </c>
      <c r="AP155" s="35" t="str">
        <f t="shared" si="75"/>
        <v/>
      </c>
      <c r="AQ155" s="35" t="str">
        <f t="shared" si="75"/>
        <v/>
      </c>
      <c r="AR155" s="35" t="str">
        <f t="shared" si="75"/>
        <v/>
      </c>
      <c r="AS155" s="35" t="str">
        <f t="shared" si="75"/>
        <v>LIBERTY</v>
      </c>
      <c r="AT155" s="35" t="str">
        <f t="shared" si="75"/>
        <v/>
      </c>
      <c r="AU155" s="35" t="str">
        <f t="shared" si="75"/>
        <v/>
      </c>
      <c r="AV155" s="35" t="str">
        <f t="shared" si="75"/>
        <v/>
      </c>
      <c r="AW155" s="35" t="str">
        <f t="shared" si="75"/>
        <v/>
      </c>
      <c r="AX155" s="35" t="str">
        <f t="shared" si="75"/>
        <v/>
      </c>
      <c r="AY155" s="35" t="str">
        <f t="shared" si="75"/>
        <v/>
      </c>
      <c r="AZ155" s="35" t="str">
        <f t="shared" si="75"/>
        <v/>
      </c>
    </row>
    <row r="156" spans="1:52" x14ac:dyDescent="0.2">
      <c r="A156" s="39">
        <v>147</v>
      </c>
      <c r="B156" s="35" t="str">
        <f t="shared" si="71"/>
        <v/>
      </c>
      <c r="C156" s="35" t="str">
        <f t="shared" si="71"/>
        <v/>
      </c>
      <c r="D156" s="35" t="str">
        <f t="shared" si="71"/>
        <v/>
      </c>
      <c r="E156" s="35" t="str">
        <f t="shared" si="71"/>
        <v/>
      </c>
      <c r="F156" s="35" t="str">
        <f t="shared" si="71"/>
        <v/>
      </c>
      <c r="G156" s="35" t="str">
        <f t="shared" si="71"/>
        <v/>
      </c>
      <c r="H156" s="35" t="str">
        <f t="shared" si="71"/>
        <v/>
      </c>
      <c r="I156" s="35" t="str">
        <f t="shared" si="71"/>
        <v/>
      </c>
      <c r="J156" s="35" t="str">
        <f t="shared" si="71"/>
        <v/>
      </c>
      <c r="K156" s="35" t="str">
        <f t="shared" si="71"/>
        <v/>
      </c>
      <c r="L156" s="35" t="str">
        <f t="shared" si="72"/>
        <v>WALTON</v>
      </c>
      <c r="M156" s="35" t="str">
        <f t="shared" si="72"/>
        <v/>
      </c>
      <c r="N156" s="35" t="str">
        <f t="shared" si="72"/>
        <v/>
      </c>
      <c r="O156" s="35" t="str">
        <f t="shared" si="72"/>
        <v/>
      </c>
      <c r="P156" s="35" t="str">
        <f t="shared" si="72"/>
        <v/>
      </c>
      <c r="Q156" s="35" t="str">
        <f t="shared" si="72"/>
        <v/>
      </c>
      <c r="R156" s="35" t="str">
        <f t="shared" si="72"/>
        <v/>
      </c>
      <c r="S156" s="35" t="str">
        <f t="shared" si="72"/>
        <v/>
      </c>
      <c r="T156" s="35" t="str">
        <f t="shared" si="72"/>
        <v/>
      </c>
      <c r="U156" s="35" t="str">
        <f t="shared" si="72"/>
        <v/>
      </c>
      <c r="V156" s="35" t="str">
        <f t="shared" si="73"/>
        <v/>
      </c>
      <c r="W156" s="35" t="str">
        <f t="shared" si="73"/>
        <v/>
      </c>
      <c r="X156" s="35" t="str">
        <f t="shared" si="73"/>
        <v/>
      </c>
      <c r="Y156" s="35" t="str">
        <f t="shared" si="73"/>
        <v/>
      </c>
      <c r="Z156" s="35" t="str">
        <f t="shared" si="73"/>
        <v/>
      </c>
      <c r="AA156" s="35" t="str">
        <f t="shared" si="73"/>
        <v/>
      </c>
      <c r="AB156" s="35" t="str">
        <f t="shared" si="73"/>
        <v/>
      </c>
      <c r="AC156" s="35" t="str">
        <f t="shared" si="73"/>
        <v/>
      </c>
      <c r="AD156" s="35" t="str">
        <f t="shared" si="73"/>
        <v/>
      </c>
      <c r="AE156" s="35" t="str">
        <f t="shared" si="73"/>
        <v/>
      </c>
      <c r="AF156" s="35" t="str">
        <f t="shared" si="74"/>
        <v/>
      </c>
      <c r="AG156" s="35" t="str">
        <f t="shared" si="74"/>
        <v/>
      </c>
      <c r="AH156" s="35" t="str">
        <f t="shared" si="74"/>
        <v/>
      </c>
      <c r="AI156" s="35" t="str">
        <f t="shared" si="74"/>
        <v/>
      </c>
      <c r="AJ156" s="35" t="str">
        <f t="shared" si="74"/>
        <v/>
      </c>
      <c r="AK156" s="35" t="str">
        <f t="shared" si="74"/>
        <v/>
      </c>
      <c r="AL156" s="35" t="str">
        <f t="shared" si="74"/>
        <v/>
      </c>
      <c r="AM156" s="35" t="str">
        <f t="shared" si="74"/>
        <v/>
      </c>
      <c r="AN156" s="35" t="str">
        <f t="shared" si="74"/>
        <v/>
      </c>
      <c r="AO156" s="35" t="str">
        <f t="shared" si="74"/>
        <v/>
      </c>
      <c r="AP156" s="35" t="str">
        <f t="shared" si="75"/>
        <v/>
      </c>
      <c r="AQ156" s="35" t="str">
        <f t="shared" si="75"/>
        <v/>
      </c>
      <c r="AR156" s="35" t="str">
        <f t="shared" si="75"/>
        <v/>
      </c>
      <c r="AS156" s="35" t="str">
        <f t="shared" si="75"/>
        <v>LIMESTONE</v>
      </c>
      <c r="AT156" s="35" t="str">
        <f t="shared" si="75"/>
        <v/>
      </c>
      <c r="AU156" s="35" t="str">
        <f t="shared" si="75"/>
        <v/>
      </c>
      <c r="AV156" s="35" t="str">
        <f t="shared" si="75"/>
        <v/>
      </c>
      <c r="AW156" s="35" t="str">
        <f t="shared" si="75"/>
        <v/>
      </c>
      <c r="AX156" s="35" t="str">
        <f t="shared" si="75"/>
        <v/>
      </c>
      <c r="AY156" s="35" t="str">
        <f t="shared" si="75"/>
        <v/>
      </c>
      <c r="AZ156" s="35" t="str">
        <f t="shared" si="75"/>
        <v/>
      </c>
    </row>
    <row r="157" spans="1:52" x14ac:dyDescent="0.2">
      <c r="A157" s="39">
        <v>148</v>
      </c>
      <c r="B157" s="35" t="str">
        <f t="shared" si="71"/>
        <v/>
      </c>
      <c r="C157" s="35" t="str">
        <f t="shared" si="71"/>
        <v/>
      </c>
      <c r="D157" s="35" t="str">
        <f t="shared" si="71"/>
        <v/>
      </c>
      <c r="E157" s="35" t="str">
        <f t="shared" si="71"/>
        <v/>
      </c>
      <c r="F157" s="35" t="str">
        <f t="shared" si="71"/>
        <v/>
      </c>
      <c r="G157" s="35" t="str">
        <f t="shared" si="71"/>
        <v/>
      </c>
      <c r="H157" s="35" t="str">
        <f t="shared" si="71"/>
        <v/>
      </c>
      <c r="I157" s="35" t="str">
        <f t="shared" si="71"/>
        <v/>
      </c>
      <c r="J157" s="35" t="str">
        <f t="shared" si="71"/>
        <v/>
      </c>
      <c r="K157" s="35" t="str">
        <f t="shared" si="71"/>
        <v/>
      </c>
      <c r="L157" s="35" t="str">
        <f t="shared" si="72"/>
        <v>WARE</v>
      </c>
      <c r="M157" s="35" t="str">
        <f t="shared" si="72"/>
        <v/>
      </c>
      <c r="N157" s="35" t="str">
        <f t="shared" si="72"/>
        <v/>
      </c>
      <c r="O157" s="35" t="str">
        <f t="shared" si="72"/>
        <v/>
      </c>
      <c r="P157" s="35" t="str">
        <f t="shared" si="72"/>
        <v/>
      </c>
      <c r="Q157" s="35" t="str">
        <f t="shared" si="72"/>
        <v/>
      </c>
      <c r="R157" s="35" t="str">
        <f t="shared" si="72"/>
        <v/>
      </c>
      <c r="S157" s="35" t="str">
        <f t="shared" si="72"/>
        <v/>
      </c>
      <c r="T157" s="35" t="str">
        <f t="shared" si="72"/>
        <v/>
      </c>
      <c r="U157" s="35" t="str">
        <f t="shared" si="72"/>
        <v/>
      </c>
      <c r="V157" s="35" t="str">
        <f t="shared" si="73"/>
        <v/>
      </c>
      <c r="W157" s="35" t="str">
        <f t="shared" si="73"/>
        <v/>
      </c>
      <c r="X157" s="35" t="str">
        <f t="shared" si="73"/>
        <v/>
      </c>
      <c r="Y157" s="35" t="str">
        <f t="shared" si="73"/>
        <v/>
      </c>
      <c r="Z157" s="35" t="str">
        <f t="shared" si="73"/>
        <v/>
      </c>
      <c r="AA157" s="35" t="str">
        <f t="shared" si="73"/>
        <v/>
      </c>
      <c r="AB157" s="35" t="str">
        <f t="shared" si="73"/>
        <v/>
      </c>
      <c r="AC157" s="35" t="str">
        <f t="shared" si="73"/>
        <v/>
      </c>
      <c r="AD157" s="35" t="str">
        <f t="shared" si="73"/>
        <v/>
      </c>
      <c r="AE157" s="35" t="str">
        <f t="shared" si="73"/>
        <v/>
      </c>
      <c r="AF157" s="35" t="str">
        <f t="shared" si="74"/>
        <v/>
      </c>
      <c r="AG157" s="35" t="str">
        <f t="shared" si="74"/>
        <v/>
      </c>
      <c r="AH157" s="35" t="str">
        <f t="shared" si="74"/>
        <v/>
      </c>
      <c r="AI157" s="35" t="str">
        <f t="shared" si="74"/>
        <v/>
      </c>
      <c r="AJ157" s="35" t="str">
        <f t="shared" si="74"/>
        <v/>
      </c>
      <c r="AK157" s="35" t="str">
        <f t="shared" si="74"/>
        <v/>
      </c>
      <c r="AL157" s="35" t="str">
        <f t="shared" si="74"/>
        <v/>
      </c>
      <c r="AM157" s="35" t="str">
        <f t="shared" si="74"/>
        <v/>
      </c>
      <c r="AN157" s="35" t="str">
        <f t="shared" si="74"/>
        <v/>
      </c>
      <c r="AO157" s="35" t="str">
        <f t="shared" si="74"/>
        <v/>
      </c>
      <c r="AP157" s="35" t="str">
        <f t="shared" si="75"/>
        <v/>
      </c>
      <c r="AQ157" s="35" t="str">
        <f t="shared" si="75"/>
        <v/>
      </c>
      <c r="AR157" s="35" t="str">
        <f t="shared" si="75"/>
        <v/>
      </c>
      <c r="AS157" s="35" t="str">
        <f t="shared" si="75"/>
        <v>LIPSCOMB</v>
      </c>
      <c r="AT157" s="35" t="str">
        <f t="shared" si="75"/>
        <v/>
      </c>
      <c r="AU157" s="35" t="str">
        <f t="shared" si="75"/>
        <v/>
      </c>
      <c r="AV157" s="35" t="str">
        <f t="shared" si="75"/>
        <v/>
      </c>
      <c r="AW157" s="35" t="str">
        <f t="shared" si="75"/>
        <v/>
      </c>
      <c r="AX157" s="35" t="str">
        <f t="shared" si="75"/>
        <v/>
      </c>
      <c r="AY157" s="35" t="str">
        <f t="shared" si="75"/>
        <v/>
      </c>
      <c r="AZ157" s="35" t="str">
        <f t="shared" si="75"/>
        <v/>
      </c>
    </row>
    <row r="158" spans="1:52" x14ac:dyDescent="0.2">
      <c r="A158" s="39">
        <v>149</v>
      </c>
      <c r="B158" s="35" t="str">
        <f t="shared" si="71"/>
        <v/>
      </c>
      <c r="C158" s="35" t="str">
        <f t="shared" si="71"/>
        <v/>
      </c>
      <c r="D158" s="35" t="str">
        <f t="shared" si="71"/>
        <v/>
      </c>
      <c r="E158" s="35" t="str">
        <f t="shared" si="71"/>
        <v/>
      </c>
      <c r="F158" s="35" t="str">
        <f t="shared" si="71"/>
        <v/>
      </c>
      <c r="G158" s="35" t="str">
        <f t="shared" si="71"/>
        <v/>
      </c>
      <c r="H158" s="35" t="str">
        <f t="shared" si="71"/>
        <v/>
      </c>
      <c r="I158" s="35" t="str">
        <f t="shared" si="71"/>
        <v/>
      </c>
      <c r="J158" s="35" t="str">
        <f t="shared" si="71"/>
        <v/>
      </c>
      <c r="K158" s="35" t="str">
        <f t="shared" si="71"/>
        <v/>
      </c>
      <c r="L158" s="35" t="str">
        <f t="shared" si="72"/>
        <v>WARREN</v>
      </c>
      <c r="M158" s="35" t="str">
        <f t="shared" si="72"/>
        <v/>
      </c>
      <c r="N158" s="35" t="str">
        <f t="shared" si="72"/>
        <v/>
      </c>
      <c r="O158" s="35" t="str">
        <f t="shared" si="72"/>
        <v/>
      </c>
      <c r="P158" s="35" t="str">
        <f t="shared" si="72"/>
        <v/>
      </c>
      <c r="Q158" s="35" t="str">
        <f t="shared" si="72"/>
        <v/>
      </c>
      <c r="R158" s="35" t="str">
        <f t="shared" si="72"/>
        <v/>
      </c>
      <c r="S158" s="35" t="str">
        <f t="shared" si="72"/>
        <v/>
      </c>
      <c r="T158" s="35" t="str">
        <f t="shared" si="72"/>
        <v/>
      </c>
      <c r="U158" s="35" t="str">
        <f t="shared" si="72"/>
        <v/>
      </c>
      <c r="V158" s="35" t="str">
        <f t="shared" si="73"/>
        <v/>
      </c>
      <c r="W158" s="35" t="str">
        <f t="shared" si="73"/>
        <v/>
      </c>
      <c r="X158" s="35" t="str">
        <f t="shared" si="73"/>
        <v/>
      </c>
      <c r="Y158" s="35" t="str">
        <f t="shared" si="73"/>
        <v/>
      </c>
      <c r="Z158" s="35" t="str">
        <f t="shared" si="73"/>
        <v/>
      </c>
      <c r="AA158" s="35" t="str">
        <f t="shared" si="73"/>
        <v/>
      </c>
      <c r="AB158" s="35" t="str">
        <f t="shared" si="73"/>
        <v/>
      </c>
      <c r="AC158" s="35" t="str">
        <f t="shared" si="73"/>
        <v/>
      </c>
      <c r="AD158" s="35" t="str">
        <f t="shared" si="73"/>
        <v/>
      </c>
      <c r="AE158" s="35" t="str">
        <f t="shared" si="73"/>
        <v/>
      </c>
      <c r="AF158" s="35" t="str">
        <f t="shared" si="74"/>
        <v/>
      </c>
      <c r="AG158" s="35" t="str">
        <f t="shared" si="74"/>
        <v/>
      </c>
      <c r="AH158" s="35" t="str">
        <f t="shared" si="74"/>
        <v/>
      </c>
      <c r="AI158" s="35" t="str">
        <f t="shared" si="74"/>
        <v/>
      </c>
      <c r="AJ158" s="35" t="str">
        <f t="shared" si="74"/>
        <v/>
      </c>
      <c r="AK158" s="35" t="str">
        <f t="shared" si="74"/>
        <v/>
      </c>
      <c r="AL158" s="35" t="str">
        <f t="shared" si="74"/>
        <v/>
      </c>
      <c r="AM158" s="35" t="str">
        <f t="shared" si="74"/>
        <v/>
      </c>
      <c r="AN158" s="35" t="str">
        <f t="shared" si="74"/>
        <v/>
      </c>
      <c r="AO158" s="35" t="str">
        <f t="shared" si="74"/>
        <v/>
      </c>
      <c r="AP158" s="35" t="str">
        <f t="shared" si="75"/>
        <v/>
      </c>
      <c r="AQ158" s="35" t="str">
        <f t="shared" si="75"/>
        <v/>
      </c>
      <c r="AR158" s="35" t="str">
        <f t="shared" si="75"/>
        <v/>
      </c>
      <c r="AS158" s="35" t="str">
        <f t="shared" si="75"/>
        <v>LIVE OAK</v>
      </c>
      <c r="AT158" s="35" t="str">
        <f t="shared" si="75"/>
        <v/>
      </c>
      <c r="AU158" s="35" t="str">
        <f t="shared" si="75"/>
        <v/>
      </c>
      <c r="AV158" s="35" t="str">
        <f t="shared" si="75"/>
        <v/>
      </c>
      <c r="AW158" s="35" t="str">
        <f t="shared" si="75"/>
        <v/>
      </c>
      <c r="AX158" s="35" t="str">
        <f t="shared" si="75"/>
        <v/>
      </c>
      <c r="AY158" s="35" t="str">
        <f t="shared" si="75"/>
        <v/>
      </c>
      <c r="AZ158" s="35" t="str">
        <f t="shared" si="75"/>
        <v/>
      </c>
    </row>
    <row r="159" spans="1:52" x14ac:dyDescent="0.2">
      <c r="A159" s="39">
        <v>150</v>
      </c>
      <c r="B159" s="35" t="str">
        <f t="shared" si="71"/>
        <v/>
      </c>
      <c r="C159" s="35" t="str">
        <f t="shared" si="71"/>
        <v/>
      </c>
      <c r="D159" s="35" t="str">
        <f t="shared" si="71"/>
        <v/>
      </c>
      <c r="E159" s="35" t="str">
        <f t="shared" si="71"/>
        <v/>
      </c>
      <c r="F159" s="35" t="str">
        <f t="shared" si="71"/>
        <v/>
      </c>
      <c r="G159" s="35" t="str">
        <f t="shared" si="71"/>
        <v/>
      </c>
      <c r="H159" s="35" t="str">
        <f t="shared" si="71"/>
        <v/>
      </c>
      <c r="I159" s="35" t="str">
        <f t="shared" si="71"/>
        <v/>
      </c>
      <c r="J159" s="35" t="str">
        <f t="shared" si="71"/>
        <v/>
      </c>
      <c r="K159" s="35" t="str">
        <f t="shared" si="71"/>
        <v/>
      </c>
      <c r="L159" s="35" t="str">
        <f t="shared" si="72"/>
        <v>WASHINGTON</v>
      </c>
      <c r="M159" s="35" t="str">
        <f t="shared" si="72"/>
        <v/>
      </c>
      <c r="N159" s="35" t="str">
        <f t="shared" si="72"/>
        <v/>
      </c>
      <c r="O159" s="35" t="str">
        <f t="shared" si="72"/>
        <v/>
      </c>
      <c r="P159" s="35" t="str">
        <f t="shared" si="72"/>
        <v/>
      </c>
      <c r="Q159" s="35" t="str">
        <f t="shared" si="72"/>
        <v/>
      </c>
      <c r="R159" s="35" t="str">
        <f t="shared" si="72"/>
        <v/>
      </c>
      <c r="S159" s="35" t="str">
        <f t="shared" si="72"/>
        <v/>
      </c>
      <c r="T159" s="35" t="str">
        <f t="shared" si="72"/>
        <v/>
      </c>
      <c r="U159" s="35" t="str">
        <f t="shared" si="72"/>
        <v/>
      </c>
      <c r="V159" s="35" t="str">
        <f t="shared" si="73"/>
        <v/>
      </c>
      <c r="W159" s="35" t="str">
        <f t="shared" si="73"/>
        <v/>
      </c>
      <c r="X159" s="35" t="str">
        <f t="shared" si="73"/>
        <v/>
      </c>
      <c r="Y159" s="35" t="str">
        <f t="shared" si="73"/>
        <v/>
      </c>
      <c r="Z159" s="35" t="str">
        <f t="shared" si="73"/>
        <v/>
      </c>
      <c r="AA159" s="35" t="str">
        <f t="shared" si="73"/>
        <v/>
      </c>
      <c r="AB159" s="35" t="str">
        <f t="shared" si="73"/>
        <v/>
      </c>
      <c r="AC159" s="35" t="str">
        <f t="shared" si="73"/>
        <v/>
      </c>
      <c r="AD159" s="35" t="str">
        <f t="shared" si="73"/>
        <v/>
      </c>
      <c r="AE159" s="35" t="str">
        <f t="shared" si="73"/>
        <v/>
      </c>
      <c r="AF159" s="35" t="str">
        <f t="shared" si="74"/>
        <v/>
      </c>
      <c r="AG159" s="35" t="str">
        <f t="shared" si="74"/>
        <v/>
      </c>
      <c r="AH159" s="35" t="str">
        <f t="shared" si="74"/>
        <v/>
      </c>
      <c r="AI159" s="35" t="str">
        <f t="shared" si="74"/>
        <v/>
      </c>
      <c r="AJ159" s="35" t="str">
        <f t="shared" si="74"/>
        <v/>
      </c>
      <c r="AK159" s="35" t="str">
        <f t="shared" si="74"/>
        <v/>
      </c>
      <c r="AL159" s="35" t="str">
        <f t="shared" si="74"/>
        <v/>
      </c>
      <c r="AM159" s="35" t="str">
        <f t="shared" si="74"/>
        <v/>
      </c>
      <c r="AN159" s="35" t="str">
        <f t="shared" si="74"/>
        <v/>
      </c>
      <c r="AO159" s="35" t="str">
        <f t="shared" si="74"/>
        <v/>
      </c>
      <c r="AP159" s="35" t="str">
        <f t="shared" si="75"/>
        <v/>
      </c>
      <c r="AQ159" s="35" t="str">
        <f t="shared" si="75"/>
        <v/>
      </c>
      <c r="AR159" s="35" t="str">
        <f t="shared" si="75"/>
        <v/>
      </c>
      <c r="AS159" s="35" t="str">
        <f t="shared" si="75"/>
        <v>LLANO</v>
      </c>
      <c r="AT159" s="35" t="str">
        <f t="shared" si="75"/>
        <v/>
      </c>
      <c r="AU159" s="35" t="str">
        <f t="shared" si="75"/>
        <v/>
      </c>
      <c r="AV159" s="35" t="str">
        <f t="shared" si="75"/>
        <v/>
      </c>
      <c r="AW159" s="35" t="str">
        <f t="shared" si="75"/>
        <v/>
      </c>
      <c r="AX159" s="35" t="str">
        <f t="shared" si="75"/>
        <v/>
      </c>
      <c r="AY159" s="35" t="str">
        <f t="shared" si="75"/>
        <v/>
      </c>
      <c r="AZ159" s="35" t="str">
        <f t="shared" si="75"/>
        <v/>
      </c>
    </row>
    <row r="160" spans="1:52" x14ac:dyDescent="0.2">
      <c r="A160" s="39">
        <v>151</v>
      </c>
      <c r="B160" s="35" t="str">
        <f t="shared" ref="B160:K169" si="76">IFERROR(VLOOKUP($B$3&amp;"_"&amp;B$8&amp;$A160,LookUpTable_CountyName_AllYears,3,FALSE),"")</f>
        <v/>
      </c>
      <c r="C160" s="35" t="str">
        <f t="shared" si="76"/>
        <v/>
      </c>
      <c r="D160" s="35" t="str">
        <f t="shared" si="76"/>
        <v/>
      </c>
      <c r="E160" s="35" t="str">
        <f t="shared" si="76"/>
        <v/>
      </c>
      <c r="F160" s="35" t="str">
        <f t="shared" si="76"/>
        <v/>
      </c>
      <c r="G160" s="35" t="str">
        <f t="shared" si="76"/>
        <v/>
      </c>
      <c r="H160" s="35" t="str">
        <f t="shared" si="76"/>
        <v/>
      </c>
      <c r="I160" s="35" t="str">
        <f t="shared" si="76"/>
        <v/>
      </c>
      <c r="J160" s="35" t="str">
        <f t="shared" si="76"/>
        <v/>
      </c>
      <c r="K160" s="35" t="str">
        <f t="shared" si="76"/>
        <v/>
      </c>
      <c r="L160" s="35" t="str">
        <f t="shared" ref="L160:U169" si="77">IFERROR(VLOOKUP($B$3&amp;"_"&amp;L$8&amp;$A160,LookUpTable_CountyName_AllYears,3,FALSE),"")</f>
        <v>WAYNE</v>
      </c>
      <c r="M160" s="35" t="str">
        <f t="shared" si="77"/>
        <v/>
      </c>
      <c r="N160" s="35" t="str">
        <f t="shared" si="77"/>
        <v/>
      </c>
      <c r="O160" s="35" t="str">
        <f t="shared" si="77"/>
        <v/>
      </c>
      <c r="P160" s="35" t="str">
        <f t="shared" si="77"/>
        <v/>
      </c>
      <c r="Q160" s="35" t="str">
        <f t="shared" si="77"/>
        <v/>
      </c>
      <c r="R160" s="35" t="str">
        <f t="shared" si="77"/>
        <v/>
      </c>
      <c r="S160" s="35" t="str">
        <f t="shared" si="77"/>
        <v/>
      </c>
      <c r="T160" s="35" t="str">
        <f t="shared" si="77"/>
        <v/>
      </c>
      <c r="U160" s="35" t="str">
        <f t="shared" si="77"/>
        <v/>
      </c>
      <c r="V160" s="35" t="str">
        <f t="shared" ref="V160:AE169" si="78">IFERROR(VLOOKUP($B$3&amp;"_"&amp;V$8&amp;$A160,LookUpTable_CountyName_AllYears,3,FALSE),"")</f>
        <v/>
      </c>
      <c r="W160" s="35" t="str">
        <f t="shared" si="78"/>
        <v/>
      </c>
      <c r="X160" s="35" t="str">
        <f t="shared" si="78"/>
        <v/>
      </c>
      <c r="Y160" s="35" t="str">
        <f t="shared" si="78"/>
        <v/>
      </c>
      <c r="Z160" s="35" t="str">
        <f t="shared" si="78"/>
        <v/>
      </c>
      <c r="AA160" s="35" t="str">
        <f t="shared" si="78"/>
        <v/>
      </c>
      <c r="AB160" s="35" t="str">
        <f t="shared" si="78"/>
        <v/>
      </c>
      <c r="AC160" s="35" t="str">
        <f t="shared" si="78"/>
        <v/>
      </c>
      <c r="AD160" s="35" t="str">
        <f t="shared" si="78"/>
        <v/>
      </c>
      <c r="AE160" s="35" t="str">
        <f t="shared" si="78"/>
        <v/>
      </c>
      <c r="AF160" s="35" t="str">
        <f t="shared" ref="AF160:AO169" si="79">IFERROR(VLOOKUP($B$3&amp;"_"&amp;AF$8&amp;$A160,LookUpTable_CountyName_AllYears,3,FALSE),"")</f>
        <v/>
      </c>
      <c r="AG160" s="35" t="str">
        <f t="shared" si="79"/>
        <v/>
      </c>
      <c r="AH160" s="35" t="str">
        <f t="shared" si="79"/>
        <v/>
      </c>
      <c r="AI160" s="35" t="str">
        <f t="shared" si="79"/>
        <v/>
      </c>
      <c r="AJ160" s="35" t="str">
        <f t="shared" si="79"/>
        <v/>
      </c>
      <c r="AK160" s="35" t="str">
        <f t="shared" si="79"/>
        <v/>
      </c>
      <c r="AL160" s="35" t="str">
        <f t="shared" si="79"/>
        <v/>
      </c>
      <c r="AM160" s="35" t="str">
        <f t="shared" si="79"/>
        <v/>
      </c>
      <c r="AN160" s="35" t="str">
        <f t="shared" si="79"/>
        <v/>
      </c>
      <c r="AO160" s="35" t="str">
        <f t="shared" si="79"/>
        <v/>
      </c>
      <c r="AP160" s="35" t="str">
        <f t="shared" ref="AP160:AZ169" si="80">IFERROR(VLOOKUP($B$3&amp;"_"&amp;AP$8&amp;$A160,LookUpTable_CountyName_AllYears,3,FALSE),"")</f>
        <v/>
      </c>
      <c r="AQ160" s="35" t="str">
        <f t="shared" si="80"/>
        <v/>
      </c>
      <c r="AR160" s="35" t="str">
        <f t="shared" si="80"/>
        <v/>
      </c>
      <c r="AS160" s="35" t="str">
        <f t="shared" si="80"/>
        <v>LOVING</v>
      </c>
      <c r="AT160" s="35" t="str">
        <f t="shared" si="80"/>
        <v/>
      </c>
      <c r="AU160" s="35" t="str">
        <f t="shared" si="80"/>
        <v/>
      </c>
      <c r="AV160" s="35" t="str">
        <f t="shared" si="80"/>
        <v/>
      </c>
      <c r="AW160" s="35" t="str">
        <f t="shared" si="80"/>
        <v/>
      </c>
      <c r="AX160" s="35" t="str">
        <f t="shared" si="80"/>
        <v/>
      </c>
      <c r="AY160" s="35" t="str">
        <f t="shared" si="80"/>
        <v/>
      </c>
      <c r="AZ160" s="35" t="str">
        <f t="shared" si="80"/>
        <v/>
      </c>
    </row>
    <row r="161" spans="1:52" x14ac:dyDescent="0.2">
      <c r="A161" s="39">
        <v>152</v>
      </c>
      <c r="B161" s="35" t="str">
        <f t="shared" si="76"/>
        <v/>
      </c>
      <c r="C161" s="35" t="str">
        <f t="shared" si="76"/>
        <v/>
      </c>
      <c r="D161" s="35" t="str">
        <f t="shared" si="76"/>
        <v/>
      </c>
      <c r="E161" s="35" t="str">
        <f t="shared" si="76"/>
        <v/>
      </c>
      <c r="F161" s="35" t="str">
        <f t="shared" si="76"/>
        <v/>
      </c>
      <c r="G161" s="35" t="str">
        <f t="shared" si="76"/>
        <v/>
      </c>
      <c r="H161" s="35" t="str">
        <f t="shared" si="76"/>
        <v/>
      </c>
      <c r="I161" s="35" t="str">
        <f t="shared" si="76"/>
        <v/>
      </c>
      <c r="J161" s="35" t="str">
        <f t="shared" si="76"/>
        <v/>
      </c>
      <c r="K161" s="35" t="str">
        <f t="shared" si="76"/>
        <v/>
      </c>
      <c r="L161" s="35" t="str">
        <f t="shared" si="77"/>
        <v>WEBSTER</v>
      </c>
      <c r="M161" s="35" t="str">
        <f t="shared" si="77"/>
        <v/>
      </c>
      <c r="N161" s="35" t="str">
        <f t="shared" si="77"/>
        <v/>
      </c>
      <c r="O161" s="35" t="str">
        <f t="shared" si="77"/>
        <v/>
      </c>
      <c r="P161" s="35" t="str">
        <f t="shared" si="77"/>
        <v/>
      </c>
      <c r="Q161" s="35" t="str">
        <f t="shared" si="77"/>
        <v/>
      </c>
      <c r="R161" s="35" t="str">
        <f t="shared" si="77"/>
        <v/>
      </c>
      <c r="S161" s="35" t="str">
        <f t="shared" si="77"/>
        <v/>
      </c>
      <c r="T161" s="35" t="str">
        <f t="shared" si="77"/>
        <v/>
      </c>
      <c r="U161" s="35" t="str">
        <f t="shared" si="77"/>
        <v/>
      </c>
      <c r="V161" s="35" t="str">
        <f t="shared" si="78"/>
        <v/>
      </c>
      <c r="W161" s="35" t="str">
        <f t="shared" si="78"/>
        <v/>
      </c>
      <c r="X161" s="35" t="str">
        <f t="shared" si="78"/>
        <v/>
      </c>
      <c r="Y161" s="35" t="str">
        <f t="shared" si="78"/>
        <v/>
      </c>
      <c r="Z161" s="35" t="str">
        <f t="shared" si="78"/>
        <v/>
      </c>
      <c r="AA161" s="35" t="str">
        <f t="shared" si="78"/>
        <v/>
      </c>
      <c r="AB161" s="35" t="str">
        <f t="shared" si="78"/>
        <v/>
      </c>
      <c r="AC161" s="35" t="str">
        <f t="shared" si="78"/>
        <v/>
      </c>
      <c r="AD161" s="35" t="str">
        <f t="shared" si="78"/>
        <v/>
      </c>
      <c r="AE161" s="35" t="str">
        <f t="shared" si="78"/>
        <v/>
      </c>
      <c r="AF161" s="35" t="str">
        <f t="shared" si="79"/>
        <v/>
      </c>
      <c r="AG161" s="35" t="str">
        <f t="shared" si="79"/>
        <v/>
      </c>
      <c r="AH161" s="35" t="str">
        <f t="shared" si="79"/>
        <v/>
      </c>
      <c r="AI161" s="35" t="str">
        <f t="shared" si="79"/>
        <v/>
      </c>
      <c r="AJ161" s="35" t="str">
        <f t="shared" si="79"/>
        <v/>
      </c>
      <c r="AK161" s="35" t="str">
        <f t="shared" si="79"/>
        <v/>
      </c>
      <c r="AL161" s="35" t="str">
        <f t="shared" si="79"/>
        <v/>
      </c>
      <c r="AM161" s="35" t="str">
        <f t="shared" si="79"/>
        <v/>
      </c>
      <c r="AN161" s="35" t="str">
        <f t="shared" si="79"/>
        <v/>
      </c>
      <c r="AO161" s="35" t="str">
        <f t="shared" si="79"/>
        <v/>
      </c>
      <c r="AP161" s="35" t="str">
        <f t="shared" si="80"/>
        <v/>
      </c>
      <c r="AQ161" s="35" t="str">
        <f t="shared" si="80"/>
        <v/>
      </c>
      <c r="AR161" s="35" t="str">
        <f t="shared" si="80"/>
        <v/>
      </c>
      <c r="AS161" s="35" t="str">
        <f t="shared" si="80"/>
        <v>LUBBOCK</v>
      </c>
      <c r="AT161" s="35" t="str">
        <f t="shared" si="80"/>
        <v/>
      </c>
      <c r="AU161" s="35" t="str">
        <f t="shared" si="80"/>
        <v/>
      </c>
      <c r="AV161" s="35" t="str">
        <f t="shared" si="80"/>
        <v/>
      </c>
      <c r="AW161" s="35" t="str">
        <f t="shared" si="80"/>
        <v/>
      </c>
      <c r="AX161" s="35" t="str">
        <f t="shared" si="80"/>
        <v/>
      </c>
      <c r="AY161" s="35" t="str">
        <f t="shared" si="80"/>
        <v/>
      </c>
      <c r="AZ161" s="35" t="str">
        <f t="shared" si="80"/>
        <v/>
      </c>
    </row>
    <row r="162" spans="1:52" x14ac:dyDescent="0.2">
      <c r="A162" s="39">
        <v>153</v>
      </c>
      <c r="B162" s="35" t="str">
        <f t="shared" si="76"/>
        <v/>
      </c>
      <c r="C162" s="35" t="str">
        <f t="shared" si="76"/>
        <v/>
      </c>
      <c r="D162" s="35" t="str">
        <f t="shared" si="76"/>
        <v/>
      </c>
      <c r="E162" s="35" t="str">
        <f t="shared" si="76"/>
        <v/>
      </c>
      <c r="F162" s="35" t="str">
        <f t="shared" si="76"/>
        <v/>
      </c>
      <c r="G162" s="35" t="str">
        <f t="shared" si="76"/>
        <v/>
      </c>
      <c r="H162" s="35" t="str">
        <f t="shared" si="76"/>
        <v/>
      </c>
      <c r="I162" s="35" t="str">
        <f t="shared" si="76"/>
        <v/>
      </c>
      <c r="J162" s="35" t="str">
        <f t="shared" si="76"/>
        <v/>
      </c>
      <c r="K162" s="35" t="str">
        <f t="shared" si="76"/>
        <v/>
      </c>
      <c r="L162" s="35" t="str">
        <f t="shared" si="77"/>
        <v>WHEELER</v>
      </c>
      <c r="M162" s="35" t="str">
        <f t="shared" si="77"/>
        <v/>
      </c>
      <c r="N162" s="35" t="str">
        <f t="shared" si="77"/>
        <v/>
      </c>
      <c r="O162" s="35" t="str">
        <f t="shared" si="77"/>
        <v/>
      </c>
      <c r="P162" s="35" t="str">
        <f t="shared" si="77"/>
        <v/>
      </c>
      <c r="Q162" s="35" t="str">
        <f t="shared" si="77"/>
        <v/>
      </c>
      <c r="R162" s="35" t="str">
        <f t="shared" si="77"/>
        <v/>
      </c>
      <c r="S162" s="35" t="str">
        <f t="shared" si="77"/>
        <v/>
      </c>
      <c r="T162" s="35" t="str">
        <f t="shared" si="77"/>
        <v/>
      </c>
      <c r="U162" s="35" t="str">
        <f t="shared" si="77"/>
        <v/>
      </c>
      <c r="V162" s="35" t="str">
        <f t="shared" si="78"/>
        <v/>
      </c>
      <c r="W162" s="35" t="str">
        <f t="shared" si="78"/>
        <v/>
      </c>
      <c r="X162" s="35" t="str">
        <f t="shared" si="78"/>
        <v/>
      </c>
      <c r="Y162" s="35" t="str">
        <f t="shared" si="78"/>
        <v/>
      </c>
      <c r="Z162" s="35" t="str">
        <f t="shared" si="78"/>
        <v/>
      </c>
      <c r="AA162" s="35" t="str">
        <f t="shared" si="78"/>
        <v/>
      </c>
      <c r="AB162" s="35" t="str">
        <f t="shared" si="78"/>
        <v/>
      </c>
      <c r="AC162" s="35" t="str">
        <f t="shared" si="78"/>
        <v/>
      </c>
      <c r="AD162" s="35" t="str">
        <f t="shared" si="78"/>
        <v/>
      </c>
      <c r="AE162" s="35" t="str">
        <f t="shared" si="78"/>
        <v/>
      </c>
      <c r="AF162" s="35" t="str">
        <f t="shared" si="79"/>
        <v/>
      </c>
      <c r="AG162" s="35" t="str">
        <f t="shared" si="79"/>
        <v/>
      </c>
      <c r="AH162" s="35" t="str">
        <f t="shared" si="79"/>
        <v/>
      </c>
      <c r="AI162" s="35" t="str">
        <f t="shared" si="79"/>
        <v/>
      </c>
      <c r="AJ162" s="35" t="str">
        <f t="shared" si="79"/>
        <v/>
      </c>
      <c r="AK162" s="35" t="str">
        <f t="shared" si="79"/>
        <v/>
      </c>
      <c r="AL162" s="35" t="str">
        <f t="shared" si="79"/>
        <v/>
      </c>
      <c r="AM162" s="35" t="str">
        <f t="shared" si="79"/>
        <v/>
      </c>
      <c r="AN162" s="35" t="str">
        <f t="shared" si="79"/>
        <v/>
      </c>
      <c r="AO162" s="35" t="str">
        <f t="shared" si="79"/>
        <v/>
      </c>
      <c r="AP162" s="35" t="str">
        <f t="shared" si="80"/>
        <v/>
      </c>
      <c r="AQ162" s="35" t="str">
        <f t="shared" si="80"/>
        <v/>
      </c>
      <c r="AR162" s="35" t="str">
        <f t="shared" si="80"/>
        <v/>
      </c>
      <c r="AS162" s="35" t="str">
        <f t="shared" si="80"/>
        <v>LYNN</v>
      </c>
      <c r="AT162" s="35" t="str">
        <f t="shared" si="80"/>
        <v/>
      </c>
      <c r="AU162" s="35" t="str">
        <f t="shared" si="80"/>
        <v/>
      </c>
      <c r="AV162" s="35" t="str">
        <f t="shared" si="80"/>
        <v/>
      </c>
      <c r="AW162" s="35" t="str">
        <f t="shared" si="80"/>
        <v/>
      </c>
      <c r="AX162" s="35" t="str">
        <f t="shared" si="80"/>
        <v/>
      </c>
      <c r="AY162" s="35" t="str">
        <f t="shared" si="80"/>
        <v/>
      </c>
      <c r="AZ162" s="35" t="str">
        <f t="shared" si="80"/>
        <v/>
      </c>
    </row>
    <row r="163" spans="1:52" x14ac:dyDescent="0.2">
      <c r="A163" s="39">
        <v>154</v>
      </c>
      <c r="B163" s="35" t="str">
        <f t="shared" si="76"/>
        <v/>
      </c>
      <c r="C163" s="35" t="str">
        <f t="shared" si="76"/>
        <v/>
      </c>
      <c r="D163" s="35" t="str">
        <f t="shared" si="76"/>
        <v/>
      </c>
      <c r="E163" s="35" t="str">
        <f t="shared" si="76"/>
        <v/>
      </c>
      <c r="F163" s="35" t="str">
        <f t="shared" si="76"/>
        <v/>
      </c>
      <c r="G163" s="35" t="str">
        <f t="shared" si="76"/>
        <v/>
      </c>
      <c r="H163" s="35" t="str">
        <f t="shared" si="76"/>
        <v/>
      </c>
      <c r="I163" s="35" t="str">
        <f t="shared" si="76"/>
        <v/>
      </c>
      <c r="J163" s="35" t="str">
        <f t="shared" si="76"/>
        <v/>
      </c>
      <c r="K163" s="35" t="str">
        <f t="shared" si="76"/>
        <v/>
      </c>
      <c r="L163" s="35" t="str">
        <f t="shared" si="77"/>
        <v>WHITE</v>
      </c>
      <c r="M163" s="35" t="str">
        <f t="shared" si="77"/>
        <v/>
      </c>
      <c r="N163" s="35" t="str">
        <f t="shared" si="77"/>
        <v/>
      </c>
      <c r="O163" s="35" t="str">
        <f t="shared" si="77"/>
        <v/>
      </c>
      <c r="P163" s="35" t="str">
        <f t="shared" si="77"/>
        <v/>
      </c>
      <c r="Q163" s="35" t="str">
        <f t="shared" si="77"/>
        <v/>
      </c>
      <c r="R163" s="35" t="str">
        <f t="shared" si="77"/>
        <v/>
      </c>
      <c r="S163" s="35" t="str">
        <f t="shared" si="77"/>
        <v/>
      </c>
      <c r="T163" s="35" t="str">
        <f t="shared" si="77"/>
        <v/>
      </c>
      <c r="U163" s="35" t="str">
        <f t="shared" si="77"/>
        <v/>
      </c>
      <c r="V163" s="35" t="str">
        <f t="shared" si="78"/>
        <v/>
      </c>
      <c r="W163" s="35" t="str">
        <f t="shared" si="78"/>
        <v/>
      </c>
      <c r="X163" s="35" t="str">
        <f t="shared" si="78"/>
        <v/>
      </c>
      <c r="Y163" s="35" t="str">
        <f t="shared" si="78"/>
        <v/>
      </c>
      <c r="Z163" s="35" t="str">
        <f t="shared" si="78"/>
        <v/>
      </c>
      <c r="AA163" s="35" t="str">
        <f t="shared" si="78"/>
        <v/>
      </c>
      <c r="AB163" s="35" t="str">
        <f t="shared" si="78"/>
        <v/>
      </c>
      <c r="AC163" s="35" t="str">
        <f t="shared" si="78"/>
        <v/>
      </c>
      <c r="AD163" s="35" t="str">
        <f t="shared" si="78"/>
        <v/>
      </c>
      <c r="AE163" s="35" t="str">
        <f t="shared" si="78"/>
        <v/>
      </c>
      <c r="AF163" s="35" t="str">
        <f t="shared" si="79"/>
        <v/>
      </c>
      <c r="AG163" s="35" t="str">
        <f t="shared" si="79"/>
        <v/>
      </c>
      <c r="AH163" s="35" t="str">
        <f t="shared" si="79"/>
        <v/>
      </c>
      <c r="AI163" s="35" t="str">
        <f t="shared" si="79"/>
        <v/>
      </c>
      <c r="AJ163" s="35" t="str">
        <f t="shared" si="79"/>
        <v/>
      </c>
      <c r="AK163" s="35" t="str">
        <f t="shared" si="79"/>
        <v/>
      </c>
      <c r="AL163" s="35" t="str">
        <f t="shared" si="79"/>
        <v/>
      </c>
      <c r="AM163" s="35" t="str">
        <f t="shared" si="79"/>
        <v/>
      </c>
      <c r="AN163" s="35" t="str">
        <f t="shared" si="79"/>
        <v/>
      </c>
      <c r="AO163" s="35" t="str">
        <f t="shared" si="79"/>
        <v/>
      </c>
      <c r="AP163" s="35" t="str">
        <f t="shared" si="80"/>
        <v/>
      </c>
      <c r="AQ163" s="35" t="str">
        <f t="shared" si="80"/>
        <v/>
      </c>
      <c r="AR163" s="35" t="str">
        <f t="shared" si="80"/>
        <v/>
      </c>
      <c r="AS163" s="35" t="str">
        <f t="shared" si="80"/>
        <v>MCCULLOCH</v>
      </c>
      <c r="AT163" s="35" t="str">
        <f t="shared" si="80"/>
        <v/>
      </c>
      <c r="AU163" s="35" t="str">
        <f t="shared" si="80"/>
        <v/>
      </c>
      <c r="AV163" s="35" t="str">
        <f t="shared" si="80"/>
        <v/>
      </c>
      <c r="AW163" s="35" t="str">
        <f t="shared" si="80"/>
        <v/>
      </c>
      <c r="AX163" s="35" t="str">
        <f t="shared" si="80"/>
        <v/>
      </c>
      <c r="AY163" s="35" t="str">
        <f t="shared" si="80"/>
        <v/>
      </c>
      <c r="AZ163" s="35" t="str">
        <f t="shared" si="80"/>
        <v/>
      </c>
    </row>
    <row r="164" spans="1:52" x14ac:dyDescent="0.2">
      <c r="A164" s="39">
        <v>155</v>
      </c>
      <c r="B164" s="35" t="str">
        <f t="shared" si="76"/>
        <v/>
      </c>
      <c r="C164" s="35" t="str">
        <f t="shared" si="76"/>
        <v/>
      </c>
      <c r="D164" s="35" t="str">
        <f t="shared" si="76"/>
        <v/>
      </c>
      <c r="E164" s="35" t="str">
        <f t="shared" si="76"/>
        <v/>
      </c>
      <c r="F164" s="35" t="str">
        <f t="shared" si="76"/>
        <v/>
      </c>
      <c r="G164" s="35" t="str">
        <f t="shared" si="76"/>
        <v/>
      </c>
      <c r="H164" s="35" t="str">
        <f t="shared" si="76"/>
        <v/>
      </c>
      <c r="I164" s="35" t="str">
        <f t="shared" si="76"/>
        <v/>
      </c>
      <c r="J164" s="35" t="str">
        <f t="shared" si="76"/>
        <v/>
      </c>
      <c r="K164" s="35" t="str">
        <f t="shared" si="76"/>
        <v/>
      </c>
      <c r="L164" s="35" t="str">
        <f t="shared" si="77"/>
        <v>WHITFIELD</v>
      </c>
      <c r="M164" s="35" t="str">
        <f t="shared" si="77"/>
        <v/>
      </c>
      <c r="N164" s="35" t="str">
        <f t="shared" si="77"/>
        <v/>
      </c>
      <c r="O164" s="35" t="str">
        <f t="shared" si="77"/>
        <v/>
      </c>
      <c r="P164" s="35" t="str">
        <f t="shared" si="77"/>
        <v/>
      </c>
      <c r="Q164" s="35" t="str">
        <f t="shared" si="77"/>
        <v/>
      </c>
      <c r="R164" s="35" t="str">
        <f t="shared" si="77"/>
        <v/>
      </c>
      <c r="S164" s="35" t="str">
        <f t="shared" si="77"/>
        <v/>
      </c>
      <c r="T164" s="35" t="str">
        <f t="shared" si="77"/>
        <v/>
      </c>
      <c r="U164" s="35" t="str">
        <f t="shared" si="77"/>
        <v/>
      </c>
      <c r="V164" s="35" t="str">
        <f t="shared" si="78"/>
        <v/>
      </c>
      <c r="W164" s="35" t="str">
        <f t="shared" si="78"/>
        <v/>
      </c>
      <c r="X164" s="35" t="str">
        <f t="shared" si="78"/>
        <v/>
      </c>
      <c r="Y164" s="35" t="str">
        <f t="shared" si="78"/>
        <v/>
      </c>
      <c r="Z164" s="35" t="str">
        <f t="shared" si="78"/>
        <v/>
      </c>
      <c r="AA164" s="35" t="str">
        <f t="shared" si="78"/>
        <v/>
      </c>
      <c r="AB164" s="35" t="str">
        <f t="shared" si="78"/>
        <v/>
      </c>
      <c r="AC164" s="35" t="str">
        <f t="shared" si="78"/>
        <v/>
      </c>
      <c r="AD164" s="35" t="str">
        <f t="shared" si="78"/>
        <v/>
      </c>
      <c r="AE164" s="35" t="str">
        <f t="shared" si="78"/>
        <v/>
      </c>
      <c r="AF164" s="35" t="str">
        <f t="shared" si="79"/>
        <v/>
      </c>
      <c r="AG164" s="35" t="str">
        <f t="shared" si="79"/>
        <v/>
      </c>
      <c r="AH164" s="35" t="str">
        <f t="shared" si="79"/>
        <v/>
      </c>
      <c r="AI164" s="35" t="str">
        <f t="shared" si="79"/>
        <v/>
      </c>
      <c r="AJ164" s="35" t="str">
        <f t="shared" si="79"/>
        <v/>
      </c>
      <c r="AK164" s="35" t="str">
        <f t="shared" si="79"/>
        <v/>
      </c>
      <c r="AL164" s="35" t="str">
        <f t="shared" si="79"/>
        <v/>
      </c>
      <c r="AM164" s="35" t="str">
        <f t="shared" si="79"/>
        <v/>
      </c>
      <c r="AN164" s="35" t="str">
        <f t="shared" si="79"/>
        <v/>
      </c>
      <c r="AO164" s="35" t="str">
        <f t="shared" si="79"/>
        <v/>
      </c>
      <c r="AP164" s="35" t="str">
        <f t="shared" si="80"/>
        <v/>
      </c>
      <c r="AQ164" s="35" t="str">
        <f t="shared" si="80"/>
        <v/>
      </c>
      <c r="AR164" s="35" t="str">
        <f t="shared" si="80"/>
        <v/>
      </c>
      <c r="AS164" s="35" t="str">
        <f t="shared" si="80"/>
        <v>MCLENNAN</v>
      </c>
      <c r="AT164" s="35" t="str">
        <f t="shared" si="80"/>
        <v/>
      </c>
      <c r="AU164" s="35" t="str">
        <f t="shared" si="80"/>
        <v/>
      </c>
      <c r="AV164" s="35" t="str">
        <f t="shared" si="80"/>
        <v/>
      </c>
      <c r="AW164" s="35" t="str">
        <f t="shared" si="80"/>
        <v/>
      </c>
      <c r="AX164" s="35" t="str">
        <f t="shared" si="80"/>
        <v/>
      </c>
      <c r="AY164" s="35" t="str">
        <f t="shared" si="80"/>
        <v/>
      </c>
      <c r="AZ164" s="35" t="str">
        <f t="shared" si="80"/>
        <v/>
      </c>
    </row>
    <row r="165" spans="1:52" x14ac:dyDescent="0.2">
      <c r="A165" s="39">
        <v>156</v>
      </c>
      <c r="B165" s="35" t="str">
        <f t="shared" si="76"/>
        <v/>
      </c>
      <c r="C165" s="35" t="str">
        <f t="shared" si="76"/>
        <v/>
      </c>
      <c r="D165" s="35" t="str">
        <f t="shared" si="76"/>
        <v/>
      </c>
      <c r="E165" s="35" t="str">
        <f t="shared" si="76"/>
        <v/>
      </c>
      <c r="F165" s="35" t="str">
        <f t="shared" si="76"/>
        <v/>
      </c>
      <c r="G165" s="35" t="str">
        <f t="shared" si="76"/>
        <v/>
      </c>
      <c r="H165" s="35" t="str">
        <f t="shared" si="76"/>
        <v/>
      </c>
      <c r="I165" s="35" t="str">
        <f t="shared" si="76"/>
        <v/>
      </c>
      <c r="J165" s="35" t="str">
        <f t="shared" si="76"/>
        <v/>
      </c>
      <c r="K165" s="35" t="str">
        <f t="shared" si="76"/>
        <v/>
      </c>
      <c r="L165" s="35" t="str">
        <f t="shared" si="77"/>
        <v>WILCOX</v>
      </c>
      <c r="M165" s="35" t="str">
        <f t="shared" si="77"/>
        <v/>
      </c>
      <c r="N165" s="35" t="str">
        <f t="shared" si="77"/>
        <v/>
      </c>
      <c r="O165" s="35" t="str">
        <f t="shared" si="77"/>
        <v/>
      </c>
      <c r="P165" s="35" t="str">
        <f t="shared" si="77"/>
        <v/>
      </c>
      <c r="Q165" s="35" t="str">
        <f t="shared" si="77"/>
        <v/>
      </c>
      <c r="R165" s="35" t="str">
        <f t="shared" si="77"/>
        <v/>
      </c>
      <c r="S165" s="35" t="str">
        <f t="shared" si="77"/>
        <v/>
      </c>
      <c r="T165" s="35" t="str">
        <f t="shared" si="77"/>
        <v/>
      </c>
      <c r="U165" s="35" t="str">
        <f t="shared" si="77"/>
        <v/>
      </c>
      <c r="V165" s="35" t="str">
        <f t="shared" si="78"/>
        <v/>
      </c>
      <c r="W165" s="35" t="str">
        <f t="shared" si="78"/>
        <v/>
      </c>
      <c r="X165" s="35" t="str">
        <f t="shared" si="78"/>
        <v/>
      </c>
      <c r="Y165" s="35" t="str">
        <f t="shared" si="78"/>
        <v/>
      </c>
      <c r="Z165" s="35" t="str">
        <f t="shared" si="78"/>
        <v/>
      </c>
      <c r="AA165" s="35" t="str">
        <f t="shared" si="78"/>
        <v/>
      </c>
      <c r="AB165" s="35" t="str">
        <f t="shared" si="78"/>
        <v/>
      </c>
      <c r="AC165" s="35" t="str">
        <f t="shared" si="78"/>
        <v/>
      </c>
      <c r="AD165" s="35" t="str">
        <f t="shared" si="78"/>
        <v/>
      </c>
      <c r="AE165" s="35" t="str">
        <f t="shared" si="78"/>
        <v/>
      </c>
      <c r="AF165" s="35" t="str">
        <f t="shared" si="79"/>
        <v/>
      </c>
      <c r="AG165" s="35" t="str">
        <f t="shared" si="79"/>
        <v/>
      </c>
      <c r="AH165" s="35" t="str">
        <f t="shared" si="79"/>
        <v/>
      </c>
      <c r="AI165" s="35" t="str">
        <f t="shared" si="79"/>
        <v/>
      </c>
      <c r="AJ165" s="35" t="str">
        <f t="shared" si="79"/>
        <v/>
      </c>
      <c r="AK165" s="35" t="str">
        <f t="shared" si="79"/>
        <v/>
      </c>
      <c r="AL165" s="35" t="str">
        <f t="shared" si="79"/>
        <v/>
      </c>
      <c r="AM165" s="35" t="str">
        <f t="shared" si="79"/>
        <v/>
      </c>
      <c r="AN165" s="35" t="str">
        <f t="shared" si="79"/>
        <v/>
      </c>
      <c r="AO165" s="35" t="str">
        <f t="shared" si="79"/>
        <v/>
      </c>
      <c r="AP165" s="35" t="str">
        <f t="shared" si="80"/>
        <v/>
      </c>
      <c r="AQ165" s="35" t="str">
        <f t="shared" si="80"/>
        <v/>
      </c>
      <c r="AR165" s="35" t="str">
        <f t="shared" si="80"/>
        <v/>
      </c>
      <c r="AS165" s="35" t="str">
        <f t="shared" si="80"/>
        <v>MCMULLEN</v>
      </c>
      <c r="AT165" s="35" t="str">
        <f t="shared" si="80"/>
        <v/>
      </c>
      <c r="AU165" s="35" t="str">
        <f t="shared" si="80"/>
        <v/>
      </c>
      <c r="AV165" s="35" t="str">
        <f t="shared" si="80"/>
        <v/>
      </c>
      <c r="AW165" s="35" t="str">
        <f t="shared" si="80"/>
        <v/>
      </c>
      <c r="AX165" s="35" t="str">
        <f t="shared" si="80"/>
        <v/>
      </c>
      <c r="AY165" s="35" t="str">
        <f t="shared" si="80"/>
        <v/>
      </c>
      <c r="AZ165" s="35" t="str">
        <f t="shared" si="80"/>
        <v/>
      </c>
    </row>
    <row r="166" spans="1:52" x14ac:dyDescent="0.2">
      <c r="A166" s="39">
        <v>157</v>
      </c>
      <c r="B166" s="35" t="str">
        <f t="shared" si="76"/>
        <v/>
      </c>
      <c r="C166" s="35" t="str">
        <f t="shared" si="76"/>
        <v/>
      </c>
      <c r="D166" s="35" t="str">
        <f t="shared" si="76"/>
        <v/>
      </c>
      <c r="E166" s="35" t="str">
        <f t="shared" si="76"/>
        <v/>
      </c>
      <c r="F166" s="35" t="str">
        <f t="shared" si="76"/>
        <v/>
      </c>
      <c r="G166" s="35" t="str">
        <f t="shared" si="76"/>
        <v/>
      </c>
      <c r="H166" s="35" t="str">
        <f t="shared" si="76"/>
        <v/>
      </c>
      <c r="I166" s="35" t="str">
        <f t="shared" si="76"/>
        <v/>
      </c>
      <c r="J166" s="35" t="str">
        <f t="shared" si="76"/>
        <v/>
      </c>
      <c r="K166" s="35" t="str">
        <f t="shared" si="76"/>
        <v/>
      </c>
      <c r="L166" s="35" t="str">
        <f t="shared" si="77"/>
        <v>WILKES</v>
      </c>
      <c r="M166" s="35" t="str">
        <f t="shared" si="77"/>
        <v/>
      </c>
      <c r="N166" s="35" t="str">
        <f t="shared" si="77"/>
        <v/>
      </c>
      <c r="O166" s="35" t="str">
        <f t="shared" si="77"/>
        <v/>
      </c>
      <c r="P166" s="35" t="str">
        <f t="shared" si="77"/>
        <v/>
      </c>
      <c r="Q166" s="35" t="str">
        <f t="shared" si="77"/>
        <v/>
      </c>
      <c r="R166" s="35" t="str">
        <f t="shared" si="77"/>
        <v/>
      </c>
      <c r="S166" s="35" t="str">
        <f t="shared" si="77"/>
        <v/>
      </c>
      <c r="T166" s="35" t="str">
        <f t="shared" si="77"/>
        <v/>
      </c>
      <c r="U166" s="35" t="str">
        <f t="shared" si="77"/>
        <v/>
      </c>
      <c r="V166" s="35" t="str">
        <f t="shared" si="78"/>
        <v/>
      </c>
      <c r="W166" s="35" t="str">
        <f t="shared" si="78"/>
        <v/>
      </c>
      <c r="X166" s="35" t="str">
        <f t="shared" si="78"/>
        <v/>
      </c>
      <c r="Y166" s="35" t="str">
        <f t="shared" si="78"/>
        <v/>
      </c>
      <c r="Z166" s="35" t="str">
        <f t="shared" si="78"/>
        <v/>
      </c>
      <c r="AA166" s="35" t="str">
        <f t="shared" si="78"/>
        <v/>
      </c>
      <c r="AB166" s="35" t="str">
        <f t="shared" si="78"/>
        <v/>
      </c>
      <c r="AC166" s="35" t="str">
        <f t="shared" si="78"/>
        <v/>
      </c>
      <c r="AD166" s="35" t="str">
        <f t="shared" si="78"/>
        <v/>
      </c>
      <c r="AE166" s="35" t="str">
        <f t="shared" si="78"/>
        <v/>
      </c>
      <c r="AF166" s="35" t="str">
        <f t="shared" si="79"/>
        <v/>
      </c>
      <c r="AG166" s="35" t="str">
        <f t="shared" si="79"/>
        <v/>
      </c>
      <c r="AH166" s="35" t="str">
        <f t="shared" si="79"/>
        <v/>
      </c>
      <c r="AI166" s="35" t="str">
        <f t="shared" si="79"/>
        <v/>
      </c>
      <c r="AJ166" s="35" t="str">
        <f t="shared" si="79"/>
        <v/>
      </c>
      <c r="AK166" s="35" t="str">
        <f t="shared" si="79"/>
        <v/>
      </c>
      <c r="AL166" s="35" t="str">
        <f t="shared" si="79"/>
        <v/>
      </c>
      <c r="AM166" s="35" t="str">
        <f t="shared" si="79"/>
        <v/>
      </c>
      <c r="AN166" s="35" t="str">
        <f t="shared" si="79"/>
        <v/>
      </c>
      <c r="AO166" s="35" t="str">
        <f t="shared" si="79"/>
        <v/>
      </c>
      <c r="AP166" s="35" t="str">
        <f t="shared" si="80"/>
        <v/>
      </c>
      <c r="AQ166" s="35" t="str">
        <f t="shared" si="80"/>
        <v/>
      </c>
      <c r="AR166" s="35" t="str">
        <f t="shared" si="80"/>
        <v/>
      </c>
      <c r="AS166" s="35" t="str">
        <f t="shared" si="80"/>
        <v>MADISON</v>
      </c>
      <c r="AT166" s="35" t="str">
        <f t="shared" si="80"/>
        <v/>
      </c>
      <c r="AU166" s="35" t="str">
        <f t="shared" si="80"/>
        <v/>
      </c>
      <c r="AV166" s="35" t="str">
        <f t="shared" si="80"/>
        <v/>
      </c>
      <c r="AW166" s="35" t="str">
        <f t="shared" si="80"/>
        <v/>
      </c>
      <c r="AX166" s="35" t="str">
        <f t="shared" si="80"/>
        <v/>
      </c>
      <c r="AY166" s="35" t="str">
        <f t="shared" si="80"/>
        <v/>
      </c>
      <c r="AZ166" s="35" t="str">
        <f t="shared" si="80"/>
        <v/>
      </c>
    </row>
    <row r="167" spans="1:52" x14ac:dyDescent="0.2">
      <c r="A167" s="39">
        <v>158</v>
      </c>
      <c r="B167" s="35" t="str">
        <f t="shared" si="76"/>
        <v/>
      </c>
      <c r="C167" s="35" t="str">
        <f t="shared" si="76"/>
        <v/>
      </c>
      <c r="D167" s="35" t="str">
        <f t="shared" si="76"/>
        <v/>
      </c>
      <c r="E167" s="35" t="str">
        <f t="shared" si="76"/>
        <v/>
      </c>
      <c r="F167" s="35" t="str">
        <f t="shared" si="76"/>
        <v/>
      </c>
      <c r="G167" s="35" t="str">
        <f t="shared" si="76"/>
        <v/>
      </c>
      <c r="H167" s="35" t="str">
        <f t="shared" si="76"/>
        <v/>
      </c>
      <c r="I167" s="35" t="str">
        <f t="shared" si="76"/>
        <v/>
      </c>
      <c r="J167" s="35" t="str">
        <f t="shared" si="76"/>
        <v/>
      </c>
      <c r="K167" s="35" t="str">
        <f t="shared" si="76"/>
        <v/>
      </c>
      <c r="L167" s="35" t="str">
        <f t="shared" si="77"/>
        <v>WILKINSON</v>
      </c>
      <c r="M167" s="35" t="str">
        <f t="shared" si="77"/>
        <v/>
      </c>
      <c r="N167" s="35" t="str">
        <f t="shared" si="77"/>
        <v/>
      </c>
      <c r="O167" s="35" t="str">
        <f t="shared" si="77"/>
        <v/>
      </c>
      <c r="P167" s="35" t="str">
        <f t="shared" si="77"/>
        <v/>
      </c>
      <c r="Q167" s="35" t="str">
        <f t="shared" si="77"/>
        <v/>
      </c>
      <c r="R167" s="35" t="str">
        <f t="shared" si="77"/>
        <v/>
      </c>
      <c r="S167" s="35" t="str">
        <f t="shared" si="77"/>
        <v/>
      </c>
      <c r="T167" s="35" t="str">
        <f t="shared" si="77"/>
        <v/>
      </c>
      <c r="U167" s="35" t="str">
        <f t="shared" si="77"/>
        <v/>
      </c>
      <c r="V167" s="35" t="str">
        <f t="shared" si="78"/>
        <v/>
      </c>
      <c r="W167" s="35" t="str">
        <f t="shared" si="78"/>
        <v/>
      </c>
      <c r="X167" s="35" t="str">
        <f t="shared" si="78"/>
        <v/>
      </c>
      <c r="Y167" s="35" t="str">
        <f t="shared" si="78"/>
        <v/>
      </c>
      <c r="Z167" s="35" t="str">
        <f t="shared" si="78"/>
        <v/>
      </c>
      <c r="AA167" s="35" t="str">
        <f t="shared" si="78"/>
        <v/>
      </c>
      <c r="AB167" s="35" t="str">
        <f t="shared" si="78"/>
        <v/>
      </c>
      <c r="AC167" s="35" t="str">
        <f t="shared" si="78"/>
        <v/>
      </c>
      <c r="AD167" s="35" t="str">
        <f t="shared" si="78"/>
        <v/>
      </c>
      <c r="AE167" s="35" t="str">
        <f t="shared" si="78"/>
        <v/>
      </c>
      <c r="AF167" s="35" t="str">
        <f t="shared" si="79"/>
        <v/>
      </c>
      <c r="AG167" s="35" t="str">
        <f t="shared" si="79"/>
        <v/>
      </c>
      <c r="AH167" s="35" t="str">
        <f t="shared" si="79"/>
        <v/>
      </c>
      <c r="AI167" s="35" t="str">
        <f t="shared" si="79"/>
        <v/>
      </c>
      <c r="AJ167" s="35" t="str">
        <f t="shared" si="79"/>
        <v/>
      </c>
      <c r="AK167" s="35" t="str">
        <f t="shared" si="79"/>
        <v/>
      </c>
      <c r="AL167" s="35" t="str">
        <f t="shared" si="79"/>
        <v/>
      </c>
      <c r="AM167" s="35" t="str">
        <f t="shared" si="79"/>
        <v/>
      </c>
      <c r="AN167" s="35" t="str">
        <f t="shared" si="79"/>
        <v/>
      </c>
      <c r="AO167" s="35" t="str">
        <f t="shared" si="79"/>
        <v/>
      </c>
      <c r="AP167" s="35" t="str">
        <f t="shared" si="80"/>
        <v/>
      </c>
      <c r="AQ167" s="35" t="str">
        <f t="shared" si="80"/>
        <v/>
      </c>
      <c r="AR167" s="35" t="str">
        <f t="shared" si="80"/>
        <v/>
      </c>
      <c r="AS167" s="35" t="str">
        <f t="shared" si="80"/>
        <v>MARION</v>
      </c>
      <c r="AT167" s="35" t="str">
        <f t="shared" si="80"/>
        <v/>
      </c>
      <c r="AU167" s="35" t="str">
        <f t="shared" si="80"/>
        <v/>
      </c>
      <c r="AV167" s="35" t="str">
        <f t="shared" si="80"/>
        <v/>
      </c>
      <c r="AW167" s="35" t="str">
        <f t="shared" si="80"/>
        <v/>
      </c>
      <c r="AX167" s="35" t="str">
        <f t="shared" si="80"/>
        <v/>
      </c>
      <c r="AY167" s="35" t="str">
        <f t="shared" si="80"/>
        <v/>
      </c>
      <c r="AZ167" s="35" t="str">
        <f t="shared" si="80"/>
        <v/>
      </c>
    </row>
    <row r="168" spans="1:52" x14ac:dyDescent="0.2">
      <c r="A168" s="39">
        <v>159</v>
      </c>
      <c r="B168" s="35" t="str">
        <f t="shared" si="76"/>
        <v/>
      </c>
      <c r="C168" s="35" t="str">
        <f t="shared" si="76"/>
        <v/>
      </c>
      <c r="D168" s="35" t="str">
        <f t="shared" si="76"/>
        <v/>
      </c>
      <c r="E168" s="35" t="str">
        <f t="shared" si="76"/>
        <v/>
      </c>
      <c r="F168" s="35" t="str">
        <f t="shared" si="76"/>
        <v/>
      </c>
      <c r="G168" s="35" t="str">
        <f t="shared" si="76"/>
        <v/>
      </c>
      <c r="H168" s="35" t="str">
        <f t="shared" si="76"/>
        <v/>
      </c>
      <c r="I168" s="35" t="str">
        <f t="shared" si="76"/>
        <v/>
      </c>
      <c r="J168" s="35" t="str">
        <f t="shared" si="76"/>
        <v/>
      </c>
      <c r="K168" s="35" t="str">
        <f t="shared" si="76"/>
        <v/>
      </c>
      <c r="L168" s="35" t="str">
        <f t="shared" si="77"/>
        <v>WORTH</v>
      </c>
      <c r="M168" s="35" t="str">
        <f t="shared" si="77"/>
        <v/>
      </c>
      <c r="N168" s="35" t="str">
        <f t="shared" si="77"/>
        <v/>
      </c>
      <c r="O168" s="35" t="str">
        <f t="shared" si="77"/>
        <v/>
      </c>
      <c r="P168" s="35" t="str">
        <f t="shared" si="77"/>
        <v/>
      </c>
      <c r="Q168" s="35" t="str">
        <f t="shared" si="77"/>
        <v/>
      </c>
      <c r="R168" s="35" t="str">
        <f t="shared" si="77"/>
        <v/>
      </c>
      <c r="S168" s="35" t="str">
        <f t="shared" si="77"/>
        <v/>
      </c>
      <c r="T168" s="35" t="str">
        <f t="shared" si="77"/>
        <v/>
      </c>
      <c r="U168" s="35" t="str">
        <f t="shared" si="77"/>
        <v/>
      </c>
      <c r="V168" s="35" t="str">
        <f t="shared" si="78"/>
        <v/>
      </c>
      <c r="W168" s="35" t="str">
        <f t="shared" si="78"/>
        <v/>
      </c>
      <c r="X168" s="35" t="str">
        <f t="shared" si="78"/>
        <v/>
      </c>
      <c r="Y168" s="35" t="str">
        <f t="shared" si="78"/>
        <v/>
      </c>
      <c r="Z168" s="35" t="str">
        <f t="shared" si="78"/>
        <v/>
      </c>
      <c r="AA168" s="35" t="str">
        <f t="shared" si="78"/>
        <v/>
      </c>
      <c r="AB168" s="35" t="str">
        <f t="shared" si="78"/>
        <v/>
      </c>
      <c r="AC168" s="35" t="str">
        <f t="shared" si="78"/>
        <v/>
      </c>
      <c r="AD168" s="35" t="str">
        <f t="shared" si="78"/>
        <v/>
      </c>
      <c r="AE168" s="35" t="str">
        <f t="shared" si="78"/>
        <v/>
      </c>
      <c r="AF168" s="35" t="str">
        <f t="shared" si="79"/>
        <v/>
      </c>
      <c r="AG168" s="35" t="str">
        <f t="shared" si="79"/>
        <v/>
      </c>
      <c r="AH168" s="35" t="str">
        <f t="shared" si="79"/>
        <v/>
      </c>
      <c r="AI168" s="35" t="str">
        <f t="shared" si="79"/>
        <v/>
      </c>
      <c r="AJ168" s="35" t="str">
        <f t="shared" si="79"/>
        <v/>
      </c>
      <c r="AK168" s="35" t="str">
        <f t="shared" si="79"/>
        <v/>
      </c>
      <c r="AL168" s="35" t="str">
        <f t="shared" si="79"/>
        <v/>
      </c>
      <c r="AM168" s="35" t="str">
        <f t="shared" si="79"/>
        <v/>
      </c>
      <c r="AN168" s="35" t="str">
        <f t="shared" si="79"/>
        <v/>
      </c>
      <c r="AO168" s="35" t="str">
        <f t="shared" si="79"/>
        <v/>
      </c>
      <c r="AP168" s="35" t="str">
        <f t="shared" si="80"/>
        <v/>
      </c>
      <c r="AQ168" s="35" t="str">
        <f t="shared" si="80"/>
        <v/>
      </c>
      <c r="AR168" s="35" t="str">
        <f t="shared" si="80"/>
        <v/>
      </c>
      <c r="AS168" s="35" t="str">
        <f t="shared" si="80"/>
        <v>MARTIN</v>
      </c>
      <c r="AT168" s="35" t="str">
        <f t="shared" si="80"/>
        <v/>
      </c>
      <c r="AU168" s="35" t="str">
        <f t="shared" si="80"/>
        <v/>
      </c>
      <c r="AV168" s="35" t="str">
        <f t="shared" si="80"/>
        <v/>
      </c>
      <c r="AW168" s="35" t="str">
        <f t="shared" si="80"/>
        <v/>
      </c>
      <c r="AX168" s="35" t="str">
        <f t="shared" si="80"/>
        <v/>
      </c>
      <c r="AY168" s="35" t="str">
        <f t="shared" si="80"/>
        <v/>
      </c>
      <c r="AZ168" s="35" t="str">
        <f t="shared" si="80"/>
        <v/>
      </c>
    </row>
    <row r="169" spans="1:52" x14ac:dyDescent="0.2">
      <c r="A169" s="39">
        <v>160</v>
      </c>
      <c r="B169" s="35" t="str">
        <f t="shared" si="76"/>
        <v/>
      </c>
      <c r="C169" s="35" t="str">
        <f t="shared" si="76"/>
        <v/>
      </c>
      <c r="D169" s="35" t="str">
        <f t="shared" si="76"/>
        <v/>
      </c>
      <c r="E169" s="35" t="str">
        <f t="shared" si="76"/>
        <v/>
      </c>
      <c r="F169" s="35" t="str">
        <f t="shared" si="76"/>
        <v/>
      </c>
      <c r="G169" s="35" t="str">
        <f t="shared" si="76"/>
        <v/>
      </c>
      <c r="H169" s="35" t="str">
        <f t="shared" si="76"/>
        <v/>
      </c>
      <c r="I169" s="35" t="str">
        <f t="shared" si="76"/>
        <v/>
      </c>
      <c r="J169" s="35" t="str">
        <f t="shared" si="76"/>
        <v/>
      </c>
      <c r="K169" s="35" t="str">
        <f t="shared" si="76"/>
        <v/>
      </c>
      <c r="L169" s="35" t="str">
        <f t="shared" si="77"/>
        <v/>
      </c>
      <c r="M169" s="35" t="str">
        <f t="shared" si="77"/>
        <v/>
      </c>
      <c r="N169" s="35" t="str">
        <f t="shared" si="77"/>
        <v/>
      </c>
      <c r="O169" s="35" t="str">
        <f t="shared" si="77"/>
        <v/>
      </c>
      <c r="P169" s="35" t="str">
        <f t="shared" si="77"/>
        <v/>
      </c>
      <c r="Q169" s="35" t="str">
        <f t="shared" si="77"/>
        <v/>
      </c>
      <c r="R169" s="35" t="str">
        <f t="shared" si="77"/>
        <v/>
      </c>
      <c r="S169" s="35" t="str">
        <f t="shared" si="77"/>
        <v/>
      </c>
      <c r="T169" s="35" t="str">
        <f t="shared" si="77"/>
        <v/>
      </c>
      <c r="U169" s="35" t="str">
        <f t="shared" si="77"/>
        <v/>
      </c>
      <c r="V169" s="35" t="str">
        <f t="shared" si="78"/>
        <v/>
      </c>
      <c r="W169" s="35" t="str">
        <f t="shared" si="78"/>
        <v/>
      </c>
      <c r="X169" s="35" t="str">
        <f t="shared" si="78"/>
        <v/>
      </c>
      <c r="Y169" s="35" t="str">
        <f t="shared" si="78"/>
        <v/>
      </c>
      <c r="Z169" s="35" t="str">
        <f t="shared" si="78"/>
        <v/>
      </c>
      <c r="AA169" s="35" t="str">
        <f t="shared" si="78"/>
        <v/>
      </c>
      <c r="AB169" s="35" t="str">
        <f t="shared" si="78"/>
        <v/>
      </c>
      <c r="AC169" s="35" t="str">
        <f t="shared" si="78"/>
        <v/>
      </c>
      <c r="AD169" s="35" t="str">
        <f t="shared" si="78"/>
        <v/>
      </c>
      <c r="AE169" s="35" t="str">
        <f t="shared" si="78"/>
        <v/>
      </c>
      <c r="AF169" s="35" t="str">
        <f t="shared" si="79"/>
        <v/>
      </c>
      <c r="AG169" s="35" t="str">
        <f t="shared" si="79"/>
        <v/>
      </c>
      <c r="AH169" s="35" t="str">
        <f t="shared" si="79"/>
        <v/>
      </c>
      <c r="AI169" s="35" t="str">
        <f t="shared" si="79"/>
        <v/>
      </c>
      <c r="AJ169" s="35" t="str">
        <f t="shared" si="79"/>
        <v/>
      </c>
      <c r="AK169" s="35" t="str">
        <f t="shared" si="79"/>
        <v/>
      </c>
      <c r="AL169" s="35" t="str">
        <f t="shared" si="79"/>
        <v/>
      </c>
      <c r="AM169" s="35" t="str">
        <f t="shared" si="79"/>
        <v/>
      </c>
      <c r="AN169" s="35" t="str">
        <f t="shared" si="79"/>
        <v/>
      </c>
      <c r="AO169" s="35" t="str">
        <f t="shared" si="79"/>
        <v/>
      </c>
      <c r="AP169" s="35" t="str">
        <f t="shared" si="80"/>
        <v/>
      </c>
      <c r="AQ169" s="35" t="str">
        <f t="shared" si="80"/>
        <v/>
      </c>
      <c r="AR169" s="35" t="str">
        <f t="shared" si="80"/>
        <v/>
      </c>
      <c r="AS169" s="35" t="str">
        <f t="shared" si="80"/>
        <v>MASON</v>
      </c>
      <c r="AT169" s="35" t="str">
        <f t="shared" si="80"/>
        <v/>
      </c>
      <c r="AU169" s="35" t="str">
        <f t="shared" si="80"/>
        <v/>
      </c>
      <c r="AV169" s="35" t="str">
        <f t="shared" si="80"/>
        <v/>
      </c>
      <c r="AW169" s="35" t="str">
        <f t="shared" si="80"/>
        <v/>
      </c>
      <c r="AX169" s="35" t="str">
        <f t="shared" si="80"/>
        <v/>
      </c>
      <c r="AY169" s="35" t="str">
        <f t="shared" si="80"/>
        <v/>
      </c>
      <c r="AZ169" s="35" t="str">
        <f t="shared" si="80"/>
        <v/>
      </c>
    </row>
    <row r="170" spans="1:52" x14ac:dyDescent="0.2">
      <c r="A170" s="39">
        <v>161</v>
      </c>
      <c r="B170" s="35" t="str">
        <f t="shared" ref="B170:K179" si="81">IFERROR(VLOOKUP($B$3&amp;"_"&amp;B$8&amp;$A170,LookUpTable_CountyName_AllYears,3,FALSE),"")</f>
        <v/>
      </c>
      <c r="C170" s="35" t="str">
        <f t="shared" si="81"/>
        <v/>
      </c>
      <c r="D170" s="35" t="str">
        <f t="shared" si="81"/>
        <v/>
      </c>
      <c r="E170" s="35" t="str">
        <f t="shared" si="81"/>
        <v/>
      </c>
      <c r="F170" s="35" t="str">
        <f t="shared" si="81"/>
        <v/>
      </c>
      <c r="G170" s="35" t="str">
        <f t="shared" si="81"/>
        <v/>
      </c>
      <c r="H170" s="35" t="str">
        <f t="shared" si="81"/>
        <v/>
      </c>
      <c r="I170" s="35" t="str">
        <f t="shared" si="81"/>
        <v/>
      </c>
      <c r="J170" s="35" t="str">
        <f t="shared" si="81"/>
        <v/>
      </c>
      <c r="K170" s="35" t="str">
        <f t="shared" si="81"/>
        <v/>
      </c>
      <c r="L170" s="35" t="str">
        <f t="shared" ref="L170:U179" si="82">IFERROR(VLOOKUP($B$3&amp;"_"&amp;L$8&amp;$A170,LookUpTable_CountyName_AllYears,3,FALSE),"")</f>
        <v/>
      </c>
      <c r="M170" s="35" t="str">
        <f t="shared" si="82"/>
        <v/>
      </c>
      <c r="N170" s="35" t="str">
        <f t="shared" si="82"/>
        <v/>
      </c>
      <c r="O170" s="35" t="str">
        <f t="shared" si="82"/>
        <v/>
      </c>
      <c r="P170" s="35" t="str">
        <f t="shared" si="82"/>
        <v/>
      </c>
      <c r="Q170" s="35" t="str">
        <f t="shared" si="82"/>
        <v/>
      </c>
      <c r="R170" s="35" t="str">
        <f t="shared" si="82"/>
        <v/>
      </c>
      <c r="S170" s="35" t="str">
        <f t="shared" si="82"/>
        <v/>
      </c>
      <c r="T170" s="35" t="str">
        <f t="shared" si="82"/>
        <v/>
      </c>
      <c r="U170" s="35" t="str">
        <f t="shared" si="82"/>
        <v/>
      </c>
      <c r="V170" s="35" t="str">
        <f t="shared" ref="V170:AE179" si="83">IFERROR(VLOOKUP($B$3&amp;"_"&amp;V$8&amp;$A170,LookUpTable_CountyName_AllYears,3,FALSE),"")</f>
        <v/>
      </c>
      <c r="W170" s="35" t="str">
        <f t="shared" si="83"/>
        <v/>
      </c>
      <c r="X170" s="35" t="str">
        <f t="shared" si="83"/>
        <v/>
      </c>
      <c r="Y170" s="35" t="str">
        <f t="shared" si="83"/>
        <v/>
      </c>
      <c r="Z170" s="35" t="str">
        <f t="shared" si="83"/>
        <v/>
      </c>
      <c r="AA170" s="35" t="str">
        <f t="shared" si="83"/>
        <v/>
      </c>
      <c r="AB170" s="35" t="str">
        <f t="shared" si="83"/>
        <v/>
      </c>
      <c r="AC170" s="35" t="str">
        <f t="shared" si="83"/>
        <v/>
      </c>
      <c r="AD170" s="35" t="str">
        <f t="shared" si="83"/>
        <v/>
      </c>
      <c r="AE170" s="35" t="str">
        <f t="shared" si="83"/>
        <v/>
      </c>
      <c r="AF170" s="35" t="str">
        <f t="shared" ref="AF170:AO179" si="84">IFERROR(VLOOKUP($B$3&amp;"_"&amp;AF$8&amp;$A170,LookUpTable_CountyName_AllYears,3,FALSE),"")</f>
        <v/>
      </c>
      <c r="AG170" s="35" t="str">
        <f t="shared" si="84"/>
        <v/>
      </c>
      <c r="AH170" s="35" t="str">
        <f t="shared" si="84"/>
        <v/>
      </c>
      <c r="AI170" s="35" t="str">
        <f t="shared" si="84"/>
        <v/>
      </c>
      <c r="AJ170" s="35" t="str">
        <f t="shared" si="84"/>
        <v/>
      </c>
      <c r="AK170" s="35" t="str">
        <f t="shared" si="84"/>
        <v/>
      </c>
      <c r="AL170" s="35" t="str">
        <f t="shared" si="84"/>
        <v/>
      </c>
      <c r="AM170" s="35" t="str">
        <f t="shared" si="84"/>
        <v/>
      </c>
      <c r="AN170" s="35" t="str">
        <f t="shared" si="84"/>
        <v/>
      </c>
      <c r="AO170" s="35" t="str">
        <f t="shared" si="84"/>
        <v/>
      </c>
      <c r="AP170" s="35" t="str">
        <f t="shared" ref="AP170:AZ179" si="85">IFERROR(VLOOKUP($B$3&amp;"_"&amp;AP$8&amp;$A170,LookUpTable_CountyName_AllYears,3,FALSE),"")</f>
        <v/>
      </c>
      <c r="AQ170" s="35" t="str">
        <f t="shared" si="85"/>
        <v/>
      </c>
      <c r="AR170" s="35" t="str">
        <f t="shared" si="85"/>
        <v/>
      </c>
      <c r="AS170" s="35" t="str">
        <f t="shared" si="85"/>
        <v>MATAGORDA</v>
      </c>
      <c r="AT170" s="35" t="str">
        <f t="shared" si="85"/>
        <v/>
      </c>
      <c r="AU170" s="35" t="str">
        <f t="shared" si="85"/>
        <v/>
      </c>
      <c r="AV170" s="35" t="str">
        <f t="shared" si="85"/>
        <v/>
      </c>
      <c r="AW170" s="35" t="str">
        <f t="shared" si="85"/>
        <v/>
      </c>
      <c r="AX170" s="35" t="str">
        <f t="shared" si="85"/>
        <v/>
      </c>
      <c r="AY170" s="35" t="str">
        <f t="shared" si="85"/>
        <v/>
      </c>
      <c r="AZ170" s="35" t="str">
        <f t="shared" si="85"/>
        <v/>
      </c>
    </row>
    <row r="171" spans="1:52" x14ac:dyDescent="0.2">
      <c r="A171" s="39">
        <v>162</v>
      </c>
      <c r="B171" s="35" t="str">
        <f t="shared" si="81"/>
        <v/>
      </c>
      <c r="C171" s="35" t="str">
        <f t="shared" si="81"/>
        <v/>
      </c>
      <c r="D171" s="35" t="str">
        <f t="shared" si="81"/>
        <v/>
      </c>
      <c r="E171" s="35" t="str">
        <f t="shared" si="81"/>
        <v/>
      </c>
      <c r="F171" s="35" t="str">
        <f t="shared" si="81"/>
        <v/>
      </c>
      <c r="G171" s="35" t="str">
        <f t="shared" si="81"/>
        <v/>
      </c>
      <c r="H171" s="35" t="str">
        <f t="shared" si="81"/>
        <v/>
      </c>
      <c r="I171" s="35" t="str">
        <f t="shared" si="81"/>
        <v/>
      </c>
      <c r="J171" s="35" t="str">
        <f t="shared" si="81"/>
        <v/>
      </c>
      <c r="K171" s="35" t="str">
        <f t="shared" si="81"/>
        <v/>
      </c>
      <c r="L171" s="35" t="str">
        <f t="shared" si="82"/>
        <v/>
      </c>
      <c r="M171" s="35" t="str">
        <f t="shared" si="82"/>
        <v/>
      </c>
      <c r="N171" s="35" t="str">
        <f t="shared" si="82"/>
        <v/>
      </c>
      <c r="O171" s="35" t="str">
        <f t="shared" si="82"/>
        <v/>
      </c>
      <c r="P171" s="35" t="str">
        <f t="shared" si="82"/>
        <v/>
      </c>
      <c r="Q171" s="35" t="str">
        <f t="shared" si="82"/>
        <v/>
      </c>
      <c r="R171" s="35" t="str">
        <f t="shared" si="82"/>
        <v/>
      </c>
      <c r="S171" s="35" t="str">
        <f t="shared" si="82"/>
        <v/>
      </c>
      <c r="T171" s="35" t="str">
        <f t="shared" si="82"/>
        <v/>
      </c>
      <c r="U171" s="35" t="str">
        <f t="shared" si="82"/>
        <v/>
      </c>
      <c r="V171" s="35" t="str">
        <f t="shared" si="83"/>
        <v/>
      </c>
      <c r="W171" s="35" t="str">
        <f t="shared" si="83"/>
        <v/>
      </c>
      <c r="X171" s="35" t="str">
        <f t="shared" si="83"/>
        <v/>
      </c>
      <c r="Y171" s="35" t="str">
        <f t="shared" si="83"/>
        <v/>
      </c>
      <c r="Z171" s="35" t="str">
        <f t="shared" si="83"/>
        <v/>
      </c>
      <c r="AA171" s="35" t="str">
        <f t="shared" si="83"/>
        <v/>
      </c>
      <c r="AB171" s="35" t="str">
        <f t="shared" si="83"/>
        <v/>
      </c>
      <c r="AC171" s="35" t="str">
        <f t="shared" si="83"/>
        <v/>
      </c>
      <c r="AD171" s="35" t="str">
        <f t="shared" si="83"/>
        <v/>
      </c>
      <c r="AE171" s="35" t="str">
        <f t="shared" si="83"/>
        <v/>
      </c>
      <c r="AF171" s="35" t="str">
        <f t="shared" si="84"/>
        <v/>
      </c>
      <c r="AG171" s="35" t="str">
        <f t="shared" si="84"/>
        <v/>
      </c>
      <c r="AH171" s="35" t="str">
        <f t="shared" si="84"/>
        <v/>
      </c>
      <c r="AI171" s="35" t="str">
        <f t="shared" si="84"/>
        <v/>
      </c>
      <c r="AJ171" s="35" t="str">
        <f t="shared" si="84"/>
        <v/>
      </c>
      <c r="AK171" s="35" t="str">
        <f t="shared" si="84"/>
        <v/>
      </c>
      <c r="AL171" s="35" t="str">
        <f t="shared" si="84"/>
        <v/>
      </c>
      <c r="AM171" s="35" t="str">
        <f t="shared" si="84"/>
        <v/>
      </c>
      <c r="AN171" s="35" t="str">
        <f t="shared" si="84"/>
        <v/>
      </c>
      <c r="AO171" s="35" t="str">
        <f t="shared" si="84"/>
        <v/>
      </c>
      <c r="AP171" s="35" t="str">
        <f t="shared" si="85"/>
        <v/>
      </c>
      <c r="AQ171" s="35" t="str">
        <f t="shared" si="85"/>
        <v/>
      </c>
      <c r="AR171" s="35" t="str">
        <f t="shared" si="85"/>
        <v/>
      </c>
      <c r="AS171" s="35" t="str">
        <f t="shared" si="85"/>
        <v>MAVERICK</v>
      </c>
      <c r="AT171" s="35" t="str">
        <f t="shared" si="85"/>
        <v/>
      </c>
      <c r="AU171" s="35" t="str">
        <f t="shared" si="85"/>
        <v/>
      </c>
      <c r="AV171" s="35" t="str">
        <f t="shared" si="85"/>
        <v/>
      </c>
      <c r="AW171" s="35" t="str">
        <f t="shared" si="85"/>
        <v/>
      </c>
      <c r="AX171" s="35" t="str">
        <f t="shared" si="85"/>
        <v/>
      </c>
      <c r="AY171" s="35" t="str">
        <f t="shared" si="85"/>
        <v/>
      </c>
      <c r="AZ171" s="35" t="str">
        <f t="shared" si="85"/>
        <v/>
      </c>
    </row>
    <row r="172" spans="1:52" x14ac:dyDescent="0.2">
      <c r="A172" s="39">
        <v>163</v>
      </c>
      <c r="B172" s="35" t="str">
        <f t="shared" si="81"/>
        <v/>
      </c>
      <c r="C172" s="35" t="str">
        <f t="shared" si="81"/>
        <v/>
      </c>
      <c r="D172" s="35" t="str">
        <f t="shared" si="81"/>
        <v/>
      </c>
      <c r="E172" s="35" t="str">
        <f t="shared" si="81"/>
        <v/>
      </c>
      <c r="F172" s="35" t="str">
        <f t="shared" si="81"/>
        <v/>
      </c>
      <c r="G172" s="35" t="str">
        <f t="shared" si="81"/>
        <v/>
      </c>
      <c r="H172" s="35" t="str">
        <f t="shared" si="81"/>
        <v/>
      </c>
      <c r="I172" s="35" t="str">
        <f t="shared" si="81"/>
        <v/>
      </c>
      <c r="J172" s="35" t="str">
        <f t="shared" si="81"/>
        <v/>
      </c>
      <c r="K172" s="35" t="str">
        <f t="shared" si="81"/>
        <v/>
      </c>
      <c r="L172" s="35" t="str">
        <f t="shared" si="82"/>
        <v/>
      </c>
      <c r="M172" s="35" t="str">
        <f t="shared" si="82"/>
        <v/>
      </c>
      <c r="N172" s="35" t="str">
        <f t="shared" si="82"/>
        <v/>
      </c>
      <c r="O172" s="35" t="str">
        <f t="shared" si="82"/>
        <v/>
      </c>
      <c r="P172" s="35" t="str">
        <f t="shared" si="82"/>
        <v/>
      </c>
      <c r="Q172" s="35" t="str">
        <f t="shared" si="82"/>
        <v/>
      </c>
      <c r="R172" s="35" t="str">
        <f t="shared" si="82"/>
        <v/>
      </c>
      <c r="S172" s="35" t="str">
        <f t="shared" si="82"/>
        <v/>
      </c>
      <c r="T172" s="35" t="str">
        <f t="shared" si="82"/>
        <v/>
      </c>
      <c r="U172" s="35" t="str">
        <f t="shared" si="82"/>
        <v/>
      </c>
      <c r="V172" s="35" t="str">
        <f t="shared" si="83"/>
        <v/>
      </c>
      <c r="W172" s="35" t="str">
        <f t="shared" si="83"/>
        <v/>
      </c>
      <c r="X172" s="35" t="str">
        <f t="shared" si="83"/>
        <v/>
      </c>
      <c r="Y172" s="35" t="str">
        <f t="shared" si="83"/>
        <v/>
      </c>
      <c r="Z172" s="35" t="str">
        <f t="shared" si="83"/>
        <v/>
      </c>
      <c r="AA172" s="35" t="str">
        <f t="shared" si="83"/>
        <v/>
      </c>
      <c r="AB172" s="35" t="str">
        <f t="shared" si="83"/>
        <v/>
      </c>
      <c r="AC172" s="35" t="str">
        <f t="shared" si="83"/>
        <v/>
      </c>
      <c r="AD172" s="35" t="str">
        <f t="shared" si="83"/>
        <v/>
      </c>
      <c r="AE172" s="35" t="str">
        <f t="shared" si="83"/>
        <v/>
      </c>
      <c r="AF172" s="35" t="str">
        <f t="shared" si="84"/>
        <v/>
      </c>
      <c r="AG172" s="35" t="str">
        <f t="shared" si="84"/>
        <v/>
      </c>
      <c r="AH172" s="35" t="str">
        <f t="shared" si="84"/>
        <v/>
      </c>
      <c r="AI172" s="35" t="str">
        <f t="shared" si="84"/>
        <v/>
      </c>
      <c r="AJ172" s="35" t="str">
        <f t="shared" si="84"/>
        <v/>
      </c>
      <c r="AK172" s="35" t="str">
        <f t="shared" si="84"/>
        <v/>
      </c>
      <c r="AL172" s="35" t="str">
        <f t="shared" si="84"/>
        <v/>
      </c>
      <c r="AM172" s="35" t="str">
        <f t="shared" si="84"/>
        <v/>
      </c>
      <c r="AN172" s="35" t="str">
        <f t="shared" si="84"/>
        <v/>
      </c>
      <c r="AO172" s="35" t="str">
        <f t="shared" si="84"/>
        <v/>
      </c>
      <c r="AP172" s="35" t="str">
        <f t="shared" si="85"/>
        <v/>
      </c>
      <c r="AQ172" s="35" t="str">
        <f t="shared" si="85"/>
        <v/>
      </c>
      <c r="AR172" s="35" t="str">
        <f t="shared" si="85"/>
        <v/>
      </c>
      <c r="AS172" s="35" t="str">
        <f t="shared" si="85"/>
        <v>MEDINA</v>
      </c>
      <c r="AT172" s="35" t="str">
        <f t="shared" si="85"/>
        <v/>
      </c>
      <c r="AU172" s="35" t="str">
        <f t="shared" si="85"/>
        <v/>
      </c>
      <c r="AV172" s="35" t="str">
        <f t="shared" si="85"/>
        <v/>
      </c>
      <c r="AW172" s="35" t="str">
        <f t="shared" si="85"/>
        <v/>
      </c>
      <c r="AX172" s="35" t="str">
        <f t="shared" si="85"/>
        <v/>
      </c>
      <c r="AY172" s="35" t="str">
        <f t="shared" si="85"/>
        <v/>
      </c>
      <c r="AZ172" s="35" t="str">
        <f t="shared" si="85"/>
        <v/>
      </c>
    </row>
    <row r="173" spans="1:52" x14ac:dyDescent="0.2">
      <c r="A173" s="39">
        <v>164</v>
      </c>
      <c r="B173" s="35" t="str">
        <f t="shared" si="81"/>
        <v/>
      </c>
      <c r="C173" s="35" t="str">
        <f t="shared" si="81"/>
        <v/>
      </c>
      <c r="D173" s="35" t="str">
        <f t="shared" si="81"/>
        <v/>
      </c>
      <c r="E173" s="35" t="str">
        <f t="shared" si="81"/>
        <v/>
      </c>
      <c r="F173" s="35" t="str">
        <f t="shared" si="81"/>
        <v/>
      </c>
      <c r="G173" s="35" t="str">
        <f t="shared" si="81"/>
        <v/>
      </c>
      <c r="H173" s="35" t="str">
        <f t="shared" si="81"/>
        <v/>
      </c>
      <c r="I173" s="35" t="str">
        <f t="shared" si="81"/>
        <v/>
      </c>
      <c r="J173" s="35" t="str">
        <f t="shared" si="81"/>
        <v/>
      </c>
      <c r="K173" s="35" t="str">
        <f t="shared" si="81"/>
        <v/>
      </c>
      <c r="L173" s="35" t="str">
        <f t="shared" si="82"/>
        <v/>
      </c>
      <c r="M173" s="35" t="str">
        <f t="shared" si="82"/>
        <v/>
      </c>
      <c r="N173" s="35" t="str">
        <f t="shared" si="82"/>
        <v/>
      </c>
      <c r="O173" s="35" t="str">
        <f t="shared" si="82"/>
        <v/>
      </c>
      <c r="P173" s="35" t="str">
        <f t="shared" si="82"/>
        <v/>
      </c>
      <c r="Q173" s="35" t="str">
        <f t="shared" si="82"/>
        <v/>
      </c>
      <c r="R173" s="35" t="str">
        <f t="shared" si="82"/>
        <v/>
      </c>
      <c r="S173" s="35" t="str">
        <f t="shared" si="82"/>
        <v/>
      </c>
      <c r="T173" s="35" t="str">
        <f t="shared" si="82"/>
        <v/>
      </c>
      <c r="U173" s="35" t="str">
        <f t="shared" si="82"/>
        <v/>
      </c>
      <c r="V173" s="35" t="str">
        <f t="shared" si="83"/>
        <v/>
      </c>
      <c r="W173" s="35" t="str">
        <f t="shared" si="83"/>
        <v/>
      </c>
      <c r="X173" s="35" t="str">
        <f t="shared" si="83"/>
        <v/>
      </c>
      <c r="Y173" s="35" t="str">
        <f t="shared" si="83"/>
        <v/>
      </c>
      <c r="Z173" s="35" t="str">
        <f t="shared" si="83"/>
        <v/>
      </c>
      <c r="AA173" s="35" t="str">
        <f t="shared" si="83"/>
        <v/>
      </c>
      <c r="AB173" s="35" t="str">
        <f t="shared" si="83"/>
        <v/>
      </c>
      <c r="AC173" s="35" t="str">
        <f t="shared" si="83"/>
        <v/>
      </c>
      <c r="AD173" s="35" t="str">
        <f t="shared" si="83"/>
        <v/>
      </c>
      <c r="AE173" s="35" t="str">
        <f t="shared" si="83"/>
        <v/>
      </c>
      <c r="AF173" s="35" t="str">
        <f t="shared" si="84"/>
        <v/>
      </c>
      <c r="AG173" s="35" t="str">
        <f t="shared" si="84"/>
        <v/>
      </c>
      <c r="AH173" s="35" t="str">
        <f t="shared" si="84"/>
        <v/>
      </c>
      <c r="AI173" s="35" t="str">
        <f t="shared" si="84"/>
        <v/>
      </c>
      <c r="AJ173" s="35" t="str">
        <f t="shared" si="84"/>
        <v/>
      </c>
      <c r="AK173" s="35" t="str">
        <f t="shared" si="84"/>
        <v/>
      </c>
      <c r="AL173" s="35" t="str">
        <f t="shared" si="84"/>
        <v/>
      </c>
      <c r="AM173" s="35" t="str">
        <f t="shared" si="84"/>
        <v/>
      </c>
      <c r="AN173" s="35" t="str">
        <f t="shared" si="84"/>
        <v/>
      </c>
      <c r="AO173" s="35" t="str">
        <f t="shared" si="84"/>
        <v/>
      </c>
      <c r="AP173" s="35" t="str">
        <f t="shared" si="85"/>
        <v/>
      </c>
      <c r="AQ173" s="35" t="str">
        <f t="shared" si="85"/>
        <v/>
      </c>
      <c r="AR173" s="35" t="str">
        <f t="shared" si="85"/>
        <v/>
      </c>
      <c r="AS173" s="35" t="str">
        <f t="shared" si="85"/>
        <v>MENARD</v>
      </c>
      <c r="AT173" s="35" t="str">
        <f t="shared" si="85"/>
        <v/>
      </c>
      <c r="AU173" s="35" t="str">
        <f t="shared" si="85"/>
        <v/>
      </c>
      <c r="AV173" s="35" t="str">
        <f t="shared" si="85"/>
        <v/>
      </c>
      <c r="AW173" s="35" t="str">
        <f t="shared" si="85"/>
        <v/>
      </c>
      <c r="AX173" s="35" t="str">
        <f t="shared" si="85"/>
        <v/>
      </c>
      <c r="AY173" s="35" t="str">
        <f t="shared" si="85"/>
        <v/>
      </c>
      <c r="AZ173" s="35" t="str">
        <f t="shared" si="85"/>
        <v/>
      </c>
    </row>
    <row r="174" spans="1:52" x14ac:dyDescent="0.2">
      <c r="A174" s="39">
        <v>165</v>
      </c>
      <c r="B174" s="35" t="str">
        <f t="shared" si="81"/>
        <v/>
      </c>
      <c r="C174" s="35" t="str">
        <f t="shared" si="81"/>
        <v/>
      </c>
      <c r="D174" s="35" t="str">
        <f t="shared" si="81"/>
        <v/>
      </c>
      <c r="E174" s="35" t="str">
        <f t="shared" si="81"/>
        <v/>
      </c>
      <c r="F174" s="35" t="str">
        <f t="shared" si="81"/>
        <v/>
      </c>
      <c r="G174" s="35" t="str">
        <f t="shared" si="81"/>
        <v/>
      </c>
      <c r="H174" s="35" t="str">
        <f t="shared" si="81"/>
        <v/>
      </c>
      <c r="I174" s="35" t="str">
        <f t="shared" si="81"/>
        <v/>
      </c>
      <c r="J174" s="35" t="str">
        <f t="shared" si="81"/>
        <v/>
      </c>
      <c r="K174" s="35" t="str">
        <f t="shared" si="81"/>
        <v/>
      </c>
      <c r="L174" s="35" t="str">
        <f t="shared" si="82"/>
        <v/>
      </c>
      <c r="M174" s="35" t="str">
        <f t="shared" si="82"/>
        <v/>
      </c>
      <c r="N174" s="35" t="str">
        <f t="shared" si="82"/>
        <v/>
      </c>
      <c r="O174" s="35" t="str">
        <f t="shared" si="82"/>
        <v/>
      </c>
      <c r="P174" s="35" t="str">
        <f t="shared" si="82"/>
        <v/>
      </c>
      <c r="Q174" s="35" t="str">
        <f t="shared" si="82"/>
        <v/>
      </c>
      <c r="R174" s="35" t="str">
        <f t="shared" si="82"/>
        <v/>
      </c>
      <c r="S174" s="35" t="str">
        <f t="shared" si="82"/>
        <v/>
      </c>
      <c r="T174" s="35" t="str">
        <f t="shared" si="82"/>
        <v/>
      </c>
      <c r="U174" s="35" t="str">
        <f t="shared" si="82"/>
        <v/>
      </c>
      <c r="V174" s="35" t="str">
        <f t="shared" si="83"/>
        <v/>
      </c>
      <c r="W174" s="35" t="str">
        <f t="shared" si="83"/>
        <v/>
      </c>
      <c r="X174" s="35" t="str">
        <f t="shared" si="83"/>
        <v/>
      </c>
      <c r="Y174" s="35" t="str">
        <f t="shared" si="83"/>
        <v/>
      </c>
      <c r="Z174" s="35" t="str">
        <f t="shared" si="83"/>
        <v/>
      </c>
      <c r="AA174" s="35" t="str">
        <f t="shared" si="83"/>
        <v/>
      </c>
      <c r="AB174" s="35" t="str">
        <f t="shared" si="83"/>
        <v/>
      </c>
      <c r="AC174" s="35" t="str">
        <f t="shared" si="83"/>
        <v/>
      </c>
      <c r="AD174" s="35" t="str">
        <f t="shared" si="83"/>
        <v/>
      </c>
      <c r="AE174" s="35" t="str">
        <f t="shared" si="83"/>
        <v/>
      </c>
      <c r="AF174" s="35" t="str">
        <f t="shared" si="84"/>
        <v/>
      </c>
      <c r="AG174" s="35" t="str">
        <f t="shared" si="84"/>
        <v/>
      </c>
      <c r="AH174" s="35" t="str">
        <f t="shared" si="84"/>
        <v/>
      </c>
      <c r="AI174" s="35" t="str">
        <f t="shared" si="84"/>
        <v/>
      </c>
      <c r="AJ174" s="35" t="str">
        <f t="shared" si="84"/>
        <v/>
      </c>
      <c r="AK174" s="35" t="str">
        <f t="shared" si="84"/>
        <v/>
      </c>
      <c r="AL174" s="35" t="str">
        <f t="shared" si="84"/>
        <v/>
      </c>
      <c r="AM174" s="35" t="str">
        <f t="shared" si="84"/>
        <v/>
      </c>
      <c r="AN174" s="35" t="str">
        <f t="shared" si="84"/>
        <v/>
      </c>
      <c r="AO174" s="35" t="str">
        <f t="shared" si="84"/>
        <v/>
      </c>
      <c r="AP174" s="35" t="str">
        <f t="shared" si="85"/>
        <v/>
      </c>
      <c r="AQ174" s="35" t="str">
        <f t="shared" si="85"/>
        <v/>
      </c>
      <c r="AR174" s="35" t="str">
        <f t="shared" si="85"/>
        <v/>
      </c>
      <c r="AS174" s="35" t="str">
        <f t="shared" si="85"/>
        <v>MIDLAND</v>
      </c>
      <c r="AT174" s="35" t="str">
        <f t="shared" si="85"/>
        <v/>
      </c>
      <c r="AU174" s="35" t="str">
        <f t="shared" si="85"/>
        <v/>
      </c>
      <c r="AV174" s="35" t="str">
        <f t="shared" si="85"/>
        <v/>
      </c>
      <c r="AW174" s="35" t="str">
        <f t="shared" si="85"/>
        <v/>
      </c>
      <c r="AX174" s="35" t="str">
        <f t="shared" si="85"/>
        <v/>
      </c>
      <c r="AY174" s="35" t="str">
        <f t="shared" si="85"/>
        <v/>
      </c>
      <c r="AZ174" s="35" t="str">
        <f t="shared" si="85"/>
        <v/>
      </c>
    </row>
    <row r="175" spans="1:52" x14ac:dyDescent="0.2">
      <c r="A175" s="39">
        <v>166</v>
      </c>
      <c r="B175" s="35" t="str">
        <f t="shared" si="81"/>
        <v/>
      </c>
      <c r="C175" s="35" t="str">
        <f t="shared" si="81"/>
        <v/>
      </c>
      <c r="D175" s="35" t="str">
        <f t="shared" si="81"/>
        <v/>
      </c>
      <c r="E175" s="35" t="str">
        <f t="shared" si="81"/>
        <v/>
      </c>
      <c r="F175" s="35" t="str">
        <f t="shared" si="81"/>
        <v/>
      </c>
      <c r="G175" s="35" t="str">
        <f t="shared" si="81"/>
        <v/>
      </c>
      <c r="H175" s="35" t="str">
        <f t="shared" si="81"/>
        <v/>
      </c>
      <c r="I175" s="35" t="str">
        <f t="shared" si="81"/>
        <v/>
      </c>
      <c r="J175" s="35" t="str">
        <f t="shared" si="81"/>
        <v/>
      </c>
      <c r="K175" s="35" t="str">
        <f t="shared" si="81"/>
        <v/>
      </c>
      <c r="L175" s="35" t="str">
        <f t="shared" si="82"/>
        <v/>
      </c>
      <c r="M175" s="35" t="str">
        <f t="shared" si="82"/>
        <v/>
      </c>
      <c r="N175" s="35" t="str">
        <f t="shared" si="82"/>
        <v/>
      </c>
      <c r="O175" s="35" t="str">
        <f t="shared" si="82"/>
        <v/>
      </c>
      <c r="P175" s="35" t="str">
        <f t="shared" si="82"/>
        <v/>
      </c>
      <c r="Q175" s="35" t="str">
        <f t="shared" si="82"/>
        <v/>
      </c>
      <c r="R175" s="35" t="str">
        <f t="shared" si="82"/>
        <v/>
      </c>
      <c r="S175" s="35" t="str">
        <f t="shared" si="82"/>
        <v/>
      </c>
      <c r="T175" s="35" t="str">
        <f t="shared" si="82"/>
        <v/>
      </c>
      <c r="U175" s="35" t="str">
        <f t="shared" si="82"/>
        <v/>
      </c>
      <c r="V175" s="35" t="str">
        <f t="shared" si="83"/>
        <v/>
      </c>
      <c r="W175" s="35" t="str">
        <f t="shared" si="83"/>
        <v/>
      </c>
      <c r="X175" s="35" t="str">
        <f t="shared" si="83"/>
        <v/>
      </c>
      <c r="Y175" s="35" t="str">
        <f t="shared" si="83"/>
        <v/>
      </c>
      <c r="Z175" s="35" t="str">
        <f t="shared" si="83"/>
        <v/>
      </c>
      <c r="AA175" s="35" t="str">
        <f t="shared" si="83"/>
        <v/>
      </c>
      <c r="AB175" s="35" t="str">
        <f t="shared" si="83"/>
        <v/>
      </c>
      <c r="AC175" s="35" t="str">
        <f t="shared" si="83"/>
        <v/>
      </c>
      <c r="AD175" s="35" t="str">
        <f t="shared" si="83"/>
        <v/>
      </c>
      <c r="AE175" s="35" t="str">
        <f t="shared" si="83"/>
        <v/>
      </c>
      <c r="AF175" s="35" t="str">
        <f t="shared" si="84"/>
        <v/>
      </c>
      <c r="AG175" s="35" t="str">
        <f t="shared" si="84"/>
        <v/>
      </c>
      <c r="AH175" s="35" t="str">
        <f t="shared" si="84"/>
        <v/>
      </c>
      <c r="AI175" s="35" t="str">
        <f t="shared" si="84"/>
        <v/>
      </c>
      <c r="AJ175" s="35" t="str">
        <f t="shared" si="84"/>
        <v/>
      </c>
      <c r="AK175" s="35" t="str">
        <f t="shared" si="84"/>
        <v/>
      </c>
      <c r="AL175" s="35" t="str">
        <f t="shared" si="84"/>
        <v/>
      </c>
      <c r="AM175" s="35" t="str">
        <f t="shared" si="84"/>
        <v/>
      </c>
      <c r="AN175" s="35" t="str">
        <f t="shared" si="84"/>
        <v/>
      </c>
      <c r="AO175" s="35" t="str">
        <f t="shared" si="84"/>
        <v/>
      </c>
      <c r="AP175" s="35" t="str">
        <f t="shared" si="85"/>
        <v/>
      </c>
      <c r="AQ175" s="35" t="str">
        <f t="shared" si="85"/>
        <v/>
      </c>
      <c r="AR175" s="35" t="str">
        <f t="shared" si="85"/>
        <v/>
      </c>
      <c r="AS175" s="35" t="str">
        <f t="shared" si="85"/>
        <v>MILAM</v>
      </c>
      <c r="AT175" s="35" t="str">
        <f t="shared" si="85"/>
        <v/>
      </c>
      <c r="AU175" s="35" t="str">
        <f t="shared" si="85"/>
        <v/>
      </c>
      <c r="AV175" s="35" t="str">
        <f t="shared" si="85"/>
        <v/>
      </c>
      <c r="AW175" s="35" t="str">
        <f t="shared" si="85"/>
        <v/>
      </c>
      <c r="AX175" s="35" t="str">
        <f t="shared" si="85"/>
        <v/>
      </c>
      <c r="AY175" s="35" t="str">
        <f t="shared" si="85"/>
        <v/>
      </c>
      <c r="AZ175" s="35" t="str">
        <f t="shared" si="85"/>
        <v/>
      </c>
    </row>
    <row r="176" spans="1:52" x14ac:dyDescent="0.2">
      <c r="A176" s="39">
        <v>167</v>
      </c>
      <c r="B176" s="35" t="str">
        <f t="shared" si="81"/>
        <v/>
      </c>
      <c r="C176" s="35" t="str">
        <f t="shared" si="81"/>
        <v/>
      </c>
      <c r="D176" s="35" t="str">
        <f t="shared" si="81"/>
        <v/>
      </c>
      <c r="E176" s="35" t="str">
        <f t="shared" si="81"/>
        <v/>
      </c>
      <c r="F176" s="35" t="str">
        <f t="shared" si="81"/>
        <v/>
      </c>
      <c r="G176" s="35" t="str">
        <f t="shared" si="81"/>
        <v/>
      </c>
      <c r="H176" s="35" t="str">
        <f t="shared" si="81"/>
        <v/>
      </c>
      <c r="I176" s="35" t="str">
        <f t="shared" si="81"/>
        <v/>
      </c>
      <c r="J176" s="35" t="str">
        <f t="shared" si="81"/>
        <v/>
      </c>
      <c r="K176" s="35" t="str">
        <f t="shared" si="81"/>
        <v/>
      </c>
      <c r="L176" s="35" t="str">
        <f t="shared" si="82"/>
        <v/>
      </c>
      <c r="M176" s="35" t="str">
        <f t="shared" si="82"/>
        <v/>
      </c>
      <c r="N176" s="35" t="str">
        <f t="shared" si="82"/>
        <v/>
      </c>
      <c r="O176" s="35" t="str">
        <f t="shared" si="82"/>
        <v/>
      </c>
      <c r="P176" s="35" t="str">
        <f t="shared" si="82"/>
        <v/>
      </c>
      <c r="Q176" s="35" t="str">
        <f t="shared" si="82"/>
        <v/>
      </c>
      <c r="R176" s="35" t="str">
        <f t="shared" si="82"/>
        <v/>
      </c>
      <c r="S176" s="35" t="str">
        <f t="shared" si="82"/>
        <v/>
      </c>
      <c r="T176" s="35" t="str">
        <f t="shared" si="82"/>
        <v/>
      </c>
      <c r="U176" s="35" t="str">
        <f t="shared" si="82"/>
        <v/>
      </c>
      <c r="V176" s="35" t="str">
        <f t="shared" si="83"/>
        <v/>
      </c>
      <c r="W176" s="35" t="str">
        <f t="shared" si="83"/>
        <v/>
      </c>
      <c r="X176" s="35" t="str">
        <f t="shared" si="83"/>
        <v/>
      </c>
      <c r="Y176" s="35" t="str">
        <f t="shared" si="83"/>
        <v/>
      </c>
      <c r="Z176" s="35" t="str">
        <f t="shared" si="83"/>
        <v/>
      </c>
      <c r="AA176" s="35" t="str">
        <f t="shared" si="83"/>
        <v/>
      </c>
      <c r="AB176" s="35" t="str">
        <f t="shared" si="83"/>
        <v/>
      </c>
      <c r="AC176" s="35" t="str">
        <f t="shared" si="83"/>
        <v/>
      </c>
      <c r="AD176" s="35" t="str">
        <f t="shared" si="83"/>
        <v/>
      </c>
      <c r="AE176" s="35" t="str">
        <f t="shared" si="83"/>
        <v/>
      </c>
      <c r="AF176" s="35" t="str">
        <f t="shared" si="84"/>
        <v/>
      </c>
      <c r="AG176" s="35" t="str">
        <f t="shared" si="84"/>
        <v/>
      </c>
      <c r="AH176" s="35" t="str">
        <f t="shared" si="84"/>
        <v/>
      </c>
      <c r="AI176" s="35" t="str">
        <f t="shared" si="84"/>
        <v/>
      </c>
      <c r="AJ176" s="35" t="str">
        <f t="shared" si="84"/>
        <v/>
      </c>
      <c r="AK176" s="35" t="str">
        <f t="shared" si="84"/>
        <v/>
      </c>
      <c r="AL176" s="35" t="str">
        <f t="shared" si="84"/>
        <v/>
      </c>
      <c r="AM176" s="35" t="str">
        <f t="shared" si="84"/>
        <v/>
      </c>
      <c r="AN176" s="35" t="str">
        <f t="shared" si="84"/>
        <v/>
      </c>
      <c r="AO176" s="35" t="str">
        <f t="shared" si="84"/>
        <v/>
      </c>
      <c r="AP176" s="35" t="str">
        <f t="shared" si="85"/>
        <v/>
      </c>
      <c r="AQ176" s="35" t="str">
        <f t="shared" si="85"/>
        <v/>
      </c>
      <c r="AR176" s="35" t="str">
        <f t="shared" si="85"/>
        <v/>
      </c>
      <c r="AS176" s="35" t="str">
        <f t="shared" si="85"/>
        <v>MILLS</v>
      </c>
      <c r="AT176" s="35" t="str">
        <f t="shared" si="85"/>
        <v/>
      </c>
      <c r="AU176" s="35" t="str">
        <f t="shared" si="85"/>
        <v/>
      </c>
      <c r="AV176" s="35" t="str">
        <f t="shared" si="85"/>
        <v/>
      </c>
      <c r="AW176" s="35" t="str">
        <f t="shared" si="85"/>
        <v/>
      </c>
      <c r="AX176" s="35" t="str">
        <f t="shared" si="85"/>
        <v/>
      </c>
      <c r="AY176" s="35" t="str">
        <f t="shared" si="85"/>
        <v/>
      </c>
      <c r="AZ176" s="35" t="str">
        <f t="shared" si="85"/>
        <v/>
      </c>
    </row>
    <row r="177" spans="1:52" x14ac:dyDescent="0.2">
      <c r="A177" s="39">
        <v>168</v>
      </c>
      <c r="B177" s="35" t="str">
        <f t="shared" si="81"/>
        <v/>
      </c>
      <c r="C177" s="35" t="str">
        <f t="shared" si="81"/>
        <v/>
      </c>
      <c r="D177" s="35" t="str">
        <f t="shared" si="81"/>
        <v/>
      </c>
      <c r="E177" s="35" t="str">
        <f t="shared" si="81"/>
        <v/>
      </c>
      <c r="F177" s="35" t="str">
        <f t="shared" si="81"/>
        <v/>
      </c>
      <c r="G177" s="35" t="str">
        <f t="shared" si="81"/>
        <v/>
      </c>
      <c r="H177" s="35" t="str">
        <f t="shared" si="81"/>
        <v/>
      </c>
      <c r="I177" s="35" t="str">
        <f t="shared" si="81"/>
        <v/>
      </c>
      <c r="J177" s="35" t="str">
        <f t="shared" si="81"/>
        <v/>
      </c>
      <c r="K177" s="35" t="str">
        <f t="shared" si="81"/>
        <v/>
      </c>
      <c r="L177" s="35" t="str">
        <f t="shared" si="82"/>
        <v/>
      </c>
      <c r="M177" s="35" t="str">
        <f t="shared" si="82"/>
        <v/>
      </c>
      <c r="N177" s="35" t="str">
        <f t="shared" si="82"/>
        <v/>
      </c>
      <c r="O177" s="35" t="str">
        <f t="shared" si="82"/>
        <v/>
      </c>
      <c r="P177" s="35" t="str">
        <f t="shared" si="82"/>
        <v/>
      </c>
      <c r="Q177" s="35" t="str">
        <f t="shared" si="82"/>
        <v/>
      </c>
      <c r="R177" s="35" t="str">
        <f t="shared" si="82"/>
        <v/>
      </c>
      <c r="S177" s="35" t="str">
        <f t="shared" si="82"/>
        <v/>
      </c>
      <c r="T177" s="35" t="str">
        <f t="shared" si="82"/>
        <v/>
      </c>
      <c r="U177" s="35" t="str">
        <f t="shared" si="82"/>
        <v/>
      </c>
      <c r="V177" s="35" t="str">
        <f t="shared" si="83"/>
        <v/>
      </c>
      <c r="W177" s="35" t="str">
        <f t="shared" si="83"/>
        <v/>
      </c>
      <c r="X177" s="35" t="str">
        <f t="shared" si="83"/>
        <v/>
      </c>
      <c r="Y177" s="35" t="str">
        <f t="shared" si="83"/>
        <v/>
      </c>
      <c r="Z177" s="35" t="str">
        <f t="shared" si="83"/>
        <v/>
      </c>
      <c r="AA177" s="35" t="str">
        <f t="shared" si="83"/>
        <v/>
      </c>
      <c r="AB177" s="35" t="str">
        <f t="shared" si="83"/>
        <v/>
      </c>
      <c r="AC177" s="35" t="str">
        <f t="shared" si="83"/>
        <v/>
      </c>
      <c r="AD177" s="35" t="str">
        <f t="shared" si="83"/>
        <v/>
      </c>
      <c r="AE177" s="35" t="str">
        <f t="shared" si="83"/>
        <v/>
      </c>
      <c r="AF177" s="35" t="str">
        <f t="shared" si="84"/>
        <v/>
      </c>
      <c r="AG177" s="35" t="str">
        <f t="shared" si="84"/>
        <v/>
      </c>
      <c r="AH177" s="35" t="str">
        <f t="shared" si="84"/>
        <v/>
      </c>
      <c r="AI177" s="35" t="str">
        <f t="shared" si="84"/>
        <v/>
      </c>
      <c r="AJ177" s="35" t="str">
        <f t="shared" si="84"/>
        <v/>
      </c>
      <c r="AK177" s="35" t="str">
        <f t="shared" si="84"/>
        <v/>
      </c>
      <c r="AL177" s="35" t="str">
        <f t="shared" si="84"/>
        <v/>
      </c>
      <c r="AM177" s="35" t="str">
        <f t="shared" si="84"/>
        <v/>
      </c>
      <c r="AN177" s="35" t="str">
        <f t="shared" si="84"/>
        <v/>
      </c>
      <c r="AO177" s="35" t="str">
        <f t="shared" si="84"/>
        <v/>
      </c>
      <c r="AP177" s="35" t="str">
        <f t="shared" si="85"/>
        <v/>
      </c>
      <c r="AQ177" s="35" t="str">
        <f t="shared" si="85"/>
        <v/>
      </c>
      <c r="AR177" s="35" t="str">
        <f t="shared" si="85"/>
        <v/>
      </c>
      <c r="AS177" s="35" t="str">
        <f t="shared" si="85"/>
        <v>MITCHELL</v>
      </c>
      <c r="AT177" s="35" t="str">
        <f t="shared" si="85"/>
        <v/>
      </c>
      <c r="AU177" s="35" t="str">
        <f t="shared" si="85"/>
        <v/>
      </c>
      <c r="AV177" s="35" t="str">
        <f t="shared" si="85"/>
        <v/>
      </c>
      <c r="AW177" s="35" t="str">
        <f t="shared" si="85"/>
        <v/>
      </c>
      <c r="AX177" s="35" t="str">
        <f t="shared" si="85"/>
        <v/>
      </c>
      <c r="AY177" s="35" t="str">
        <f t="shared" si="85"/>
        <v/>
      </c>
      <c r="AZ177" s="35" t="str">
        <f t="shared" si="85"/>
        <v/>
      </c>
    </row>
    <row r="178" spans="1:52" x14ac:dyDescent="0.2">
      <c r="A178" s="39">
        <v>169</v>
      </c>
      <c r="B178" s="35" t="str">
        <f t="shared" si="81"/>
        <v/>
      </c>
      <c r="C178" s="35" t="str">
        <f t="shared" si="81"/>
        <v/>
      </c>
      <c r="D178" s="35" t="str">
        <f t="shared" si="81"/>
        <v/>
      </c>
      <c r="E178" s="35" t="str">
        <f t="shared" si="81"/>
        <v/>
      </c>
      <c r="F178" s="35" t="str">
        <f t="shared" si="81"/>
        <v/>
      </c>
      <c r="G178" s="35" t="str">
        <f t="shared" si="81"/>
        <v/>
      </c>
      <c r="H178" s="35" t="str">
        <f t="shared" si="81"/>
        <v/>
      </c>
      <c r="I178" s="35" t="str">
        <f t="shared" si="81"/>
        <v/>
      </c>
      <c r="J178" s="35" t="str">
        <f t="shared" si="81"/>
        <v/>
      </c>
      <c r="K178" s="35" t="str">
        <f t="shared" si="81"/>
        <v/>
      </c>
      <c r="L178" s="35" t="str">
        <f t="shared" si="82"/>
        <v/>
      </c>
      <c r="M178" s="35" t="str">
        <f t="shared" si="82"/>
        <v/>
      </c>
      <c r="N178" s="35" t="str">
        <f t="shared" si="82"/>
        <v/>
      </c>
      <c r="O178" s="35" t="str">
        <f t="shared" si="82"/>
        <v/>
      </c>
      <c r="P178" s="35" t="str">
        <f t="shared" si="82"/>
        <v/>
      </c>
      <c r="Q178" s="35" t="str">
        <f t="shared" si="82"/>
        <v/>
      </c>
      <c r="R178" s="35" t="str">
        <f t="shared" si="82"/>
        <v/>
      </c>
      <c r="S178" s="35" t="str">
        <f t="shared" si="82"/>
        <v/>
      </c>
      <c r="T178" s="35" t="str">
        <f t="shared" si="82"/>
        <v/>
      </c>
      <c r="U178" s="35" t="str">
        <f t="shared" si="82"/>
        <v/>
      </c>
      <c r="V178" s="35" t="str">
        <f t="shared" si="83"/>
        <v/>
      </c>
      <c r="W178" s="35" t="str">
        <f t="shared" si="83"/>
        <v/>
      </c>
      <c r="X178" s="35" t="str">
        <f t="shared" si="83"/>
        <v/>
      </c>
      <c r="Y178" s="35" t="str">
        <f t="shared" si="83"/>
        <v/>
      </c>
      <c r="Z178" s="35" t="str">
        <f t="shared" si="83"/>
        <v/>
      </c>
      <c r="AA178" s="35" t="str">
        <f t="shared" si="83"/>
        <v/>
      </c>
      <c r="AB178" s="35" t="str">
        <f t="shared" si="83"/>
        <v/>
      </c>
      <c r="AC178" s="35" t="str">
        <f t="shared" si="83"/>
        <v/>
      </c>
      <c r="AD178" s="35" t="str">
        <f t="shared" si="83"/>
        <v/>
      </c>
      <c r="AE178" s="35" t="str">
        <f t="shared" si="83"/>
        <v/>
      </c>
      <c r="AF178" s="35" t="str">
        <f t="shared" si="84"/>
        <v/>
      </c>
      <c r="AG178" s="35" t="str">
        <f t="shared" si="84"/>
        <v/>
      </c>
      <c r="AH178" s="35" t="str">
        <f t="shared" si="84"/>
        <v/>
      </c>
      <c r="AI178" s="35" t="str">
        <f t="shared" si="84"/>
        <v/>
      </c>
      <c r="AJ178" s="35" t="str">
        <f t="shared" si="84"/>
        <v/>
      </c>
      <c r="AK178" s="35" t="str">
        <f t="shared" si="84"/>
        <v/>
      </c>
      <c r="AL178" s="35" t="str">
        <f t="shared" si="84"/>
        <v/>
      </c>
      <c r="AM178" s="35" t="str">
        <f t="shared" si="84"/>
        <v/>
      </c>
      <c r="AN178" s="35" t="str">
        <f t="shared" si="84"/>
        <v/>
      </c>
      <c r="AO178" s="35" t="str">
        <f t="shared" si="84"/>
        <v/>
      </c>
      <c r="AP178" s="35" t="str">
        <f t="shared" si="85"/>
        <v/>
      </c>
      <c r="AQ178" s="35" t="str">
        <f t="shared" si="85"/>
        <v/>
      </c>
      <c r="AR178" s="35" t="str">
        <f t="shared" si="85"/>
        <v/>
      </c>
      <c r="AS178" s="35" t="str">
        <f t="shared" si="85"/>
        <v>MONTAGUE</v>
      </c>
      <c r="AT178" s="35" t="str">
        <f t="shared" si="85"/>
        <v/>
      </c>
      <c r="AU178" s="35" t="str">
        <f t="shared" si="85"/>
        <v/>
      </c>
      <c r="AV178" s="35" t="str">
        <f t="shared" si="85"/>
        <v/>
      </c>
      <c r="AW178" s="35" t="str">
        <f t="shared" si="85"/>
        <v/>
      </c>
      <c r="AX178" s="35" t="str">
        <f t="shared" si="85"/>
        <v/>
      </c>
      <c r="AY178" s="35" t="str">
        <f t="shared" si="85"/>
        <v/>
      </c>
      <c r="AZ178" s="35" t="str">
        <f t="shared" si="85"/>
        <v/>
      </c>
    </row>
    <row r="179" spans="1:52" x14ac:dyDescent="0.2">
      <c r="A179" s="39">
        <v>170</v>
      </c>
      <c r="B179" s="35" t="str">
        <f t="shared" si="81"/>
        <v/>
      </c>
      <c r="C179" s="35" t="str">
        <f t="shared" si="81"/>
        <v/>
      </c>
      <c r="D179" s="35" t="str">
        <f t="shared" si="81"/>
        <v/>
      </c>
      <c r="E179" s="35" t="str">
        <f t="shared" si="81"/>
        <v/>
      </c>
      <c r="F179" s="35" t="str">
        <f t="shared" si="81"/>
        <v/>
      </c>
      <c r="G179" s="35" t="str">
        <f t="shared" si="81"/>
        <v/>
      </c>
      <c r="H179" s="35" t="str">
        <f t="shared" si="81"/>
        <v/>
      </c>
      <c r="I179" s="35" t="str">
        <f t="shared" si="81"/>
        <v/>
      </c>
      <c r="J179" s="35" t="str">
        <f t="shared" si="81"/>
        <v/>
      </c>
      <c r="K179" s="35" t="str">
        <f t="shared" si="81"/>
        <v/>
      </c>
      <c r="L179" s="35" t="str">
        <f t="shared" si="82"/>
        <v/>
      </c>
      <c r="M179" s="35" t="str">
        <f t="shared" si="82"/>
        <v/>
      </c>
      <c r="N179" s="35" t="str">
        <f t="shared" si="82"/>
        <v/>
      </c>
      <c r="O179" s="35" t="str">
        <f t="shared" si="82"/>
        <v/>
      </c>
      <c r="P179" s="35" t="str">
        <f t="shared" si="82"/>
        <v/>
      </c>
      <c r="Q179" s="35" t="str">
        <f t="shared" si="82"/>
        <v/>
      </c>
      <c r="R179" s="35" t="str">
        <f t="shared" si="82"/>
        <v/>
      </c>
      <c r="S179" s="35" t="str">
        <f t="shared" si="82"/>
        <v/>
      </c>
      <c r="T179" s="35" t="str">
        <f t="shared" si="82"/>
        <v/>
      </c>
      <c r="U179" s="35" t="str">
        <f t="shared" si="82"/>
        <v/>
      </c>
      <c r="V179" s="35" t="str">
        <f t="shared" si="83"/>
        <v/>
      </c>
      <c r="W179" s="35" t="str">
        <f t="shared" si="83"/>
        <v/>
      </c>
      <c r="X179" s="35" t="str">
        <f t="shared" si="83"/>
        <v/>
      </c>
      <c r="Y179" s="35" t="str">
        <f t="shared" si="83"/>
        <v/>
      </c>
      <c r="Z179" s="35" t="str">
        <f t="shared" si="83"/>
        <v/>
      </c>
      <c r="AA179" s="35" t="str">
        <f t="shared" si="83"/>
        <v/>
      </c>
      <c r="AB179" s="35" t="str">
        <f t="shared" si="83"/>
        <v/>
      </c>
      <c r="AC179" s="35" t="str">
        <f t="shared" si="83"/>
        <v/>
      </c>
      <c r="AD179" s="35" t="str">
        <f t="shared" si="83"/>
        <v/>
      </c>
      <c r="AE179" s="35" t="str">
        <f t="shared" si="83"/>
        <v/>
      </c>
      <c r="AF179" s="35" t="str">
        <f t="shared" si="84"/>
        <v/>
      </c>
      <c r="AG179" s="35" t="str">
        <f t="shared" si="84"/>
        <v/>
      </c>
      <c r="AH179" s="35" t="str">
        <f t="shared" si="84"/>
        <v/>
      </c>
      <c r="AI179" s="35" t="str">
        <f t="shared" si="84"/>
        <v/>
      </c>
      <c r="AJ179" s="35" t="str">
        <f t="shared" si="84"/>
        <v/>
      </c>
      <c r="AK179" s="35" t="str">
        <f t="shared" si="84"/>
        <v/>
      </c>
      <c r="AL179" s="35" t="str">
        <f t="shared" si="84"/>
        <v/>
      </c>
      <c r="AM179" s="35" t="str">
        <f t="shared" si="84"/>
        <v/>
      </c>
      <c r="AN179" s="35" t="str">
        <f t="shared" si="84"/>
        <v/>
      </c>
      <c r="AO179" s="35" t="str">
        <f t="shared" si="84"/>
        <v/>
      </c>
      <c r="AP179" s="35" t="str">
        <f t="shared" si="85"/>
        <v/>
      </c>
      <c r="AQ179" s="35" t="str">
        <f t="shared" si="85"/>
        <v/>
      </c>
      <c r="AR179" s="35" t="str">
        <f t="shared" si="85"/>
        <v/>
      </c>
      <c r="AS179" s="35" t="str">
        <f t="shared" si="85"/>
        <v>MONTGOMERY</v>
      </c>
      <c r="AT179" s="35" t="str">
        <f t="shared" si="85"/>
        <v/>
      </c>
      <c r="AU179" s="35" t="str">
        <f t="shared" si="85"/>
        <v/>
      </c>
      <c r="AV179" s="35" t="str">
        <f t="shared" si="85"/>
        <v/>
      </c>
      <c r="AW179" s="35" t="str">
        <f t="shared" si="85"/>
        <v/>
      </c>
      <c r="AX179" s="35" t="str">
        <f t="shared" si="85"/>
        <v/>
      </c>
      <c r="AY179" s="35" t="str">
        <f t="shared" si="85"/>
        <v/>
      </c>
      <c r="AZ179" s="35" t="str">
        <f t="shared" si="85"/>
        <v/>
      </c>
    </row>
    <row r="180" spans="1:52" x14ac:dyDescent="0.2">
      <c r="A180" s="39">
        <v>171</v>
      </c>
      <c r="B180" s="35" t="str">
        <f t="shared" ref="B180:K189" si="86">IFERROR(VLOOKUP($B$3&amp;"_"&amp;B$8&amp;$A180,LookUpTable_CountyName_AllYears,3,FALSE),"")</f>
        <v/>
      </c>
      <c r="C180" s="35" t="str">
        <f t="shared" si="86"/>
        <v/>
      </c>
      <c r="D180" s="35" t="str">
        <f t="shared" si="86"/>
        <v/>
      </c>
      <c r="E180" s="35" t="str">
        <f t="shared" si="86"/>
        <v/>
      </c>
      <c r="F180" s="35" t="str">
        <f t="shared" si="86"/>
        <v/>
      </c>
      <c r="G180" s="35" t="str">
        <f t="shared" si="86"/>
        <v/>
      </c>
      <c r="H180" s="35" t="str">
        <f t="shared" si="86"/>
        <v/>
      </c>
      <c r="I180" s="35" t="str">
        <f t="shared" si="86"/>
        <v/>
      </c>
      <c r="J180" s="35" t="str">
        <f t="shared" si="86"/>
        <v/>
      </c>
      <c r="K180" s="35" t="str">
        <f t="shared" si="86"/>
        <v/>
      </c>
      <c r="L180" s="35" t="str">
        <f t="shared" ref="L180:U189" si="87">IFERROR(VLOOKUP($B$3&amp;"_"&amp;L$8&amp;$A180,LookUpTable_CountyName_AllYears,3,FALSE),"")</f>
        <v/>
      </c>
      <c r="M180" s="35" t="str">
        <f t="shared" si="87"/>
        <v/>
      </c>
      <c r="N180" s="35" t="str">
        <f t="shared" si="87"/>
        <v/>
      </c>
      <c r="O180" s="35" t="str">
        <f t="shared" si="87"/>
        <v/>
      </c>
      <c r="P180" s="35" t="str">
        <f t="shared" si="87"/>
        <v/>
      </c>
      <c r="Q180" s="35" t="str">
        <f t="shared" si="87"/>
        <v/>
      </c>
      <c r="R180" s="35" t="str">
        <f t="shared" si="87"/>
        <v/>
      </c>
      <c r="S180" s="35" t="str">
        <f t="shared" si="87"/>
        <v/>
      </c>
      <c r="T180" s="35" t="str">
        <f t="shared" si="87"/>
        <v/>
      </c>
      <c r="U180" s="35" t="str">
        <f t="shared" si="87"/>
        <v/>
      </c>
      <c r="V180" s="35" t="str">
        <f t="shared" ref="V180:AE189" si="88">IFERROR(VLOOKUP($B$3&amp;"_"&amp;V$8&amp;$A180,LookUpTable_CountyName_AllYears,3,FALSE),"")</f>
        <v/>
      </c>
      <c r="W180" s="35" t="str">
        <f t="shared" si="88"/>
        <v/>
      </c>
      <c r="X180" s="35" t="str">
        <f t="shared" si="88"/>
        <v/>
      </c>
      <c r="Y180" s="35" t="str">
        <f t="shared" si="88"/>
        <v/>
      </c>
      <c r="Z180" s="35" t="str">
        <f t="shared" si="88"/>
        <v/>
      </c>
      <c r="AA180" s="35" t="str">
        <f t="shared" si="88"/>
        <v/>
      </c>
      <c r="AB180" s="35" t="str">
        <f t="shared" si="88"/>
        <v/>
      </c>
      <c r="AC180" s="35" t="str">
        <f t="shared" si="88"/>
        <v/>
      </c>
      <c r="AD180" s="35" t="str">
        <f t="shared" si="88"/>
        <v/>
      </c>
      <c r="AE180" s="35" t="str">
        <f t="shared" si="88"/>
        <v/>
      </c>
      <c r="AF180" s="35" t="str">
        <f t="shared" ref="AF180:AO189" si="89">IFERROR(VLOOKUP($B$3&amp;"_"&amp;AF$8&amp;$A180,LookUpTable_CountyName_AllYears,3,FALSE),"")</f>
        <v/>
      </c>
      <c r="AG180" s="35" t="str">
        <f t="shared" si="89"/>
        <v/>
      </c>
      <c r="AH180" s="35" t="str">
        <f t="shared" si="89"/>
        <v/>
      </c>
      <c r="AI180" s="35" t="str">
        <f t="shared" si="89"/>
        <v/>
      </c>
      <c r="AJ180" s="35" t="str">
        <f t="shared" si="89"/>
        <v/>
      </c>
      <c r="AK180" s="35" t="str">
        <f t="shared" si="89"/>
        <v/>
      </c>
      <c r="AL180" s="35" t="str">
        <f t="shared" si="89"/>
        <v/>
      </c>
      <c r="AM180" s="35" t="str">
        <f t="shared" si="89"/>
        <v/>
      </c>
      <c r="AN180" s="35" t="str">
        <f t="shared" si="89"/>
        <v/>
      </c>
      <c r="AO180" s="35" t="str">
        <f t="shared" si="89"/>
        <v/>
      </c>
      <c r="AP180" s="35" t="str">
        <f t="shared" ref="AP180:AZ189" si="90">IFERROR(VLOOKUP($B$3&amp;"_"&amp;AP$8&amp;$A180,LookUpTable_CountyName_AllYears,3,FALSE),"")</f>
        <v/>
      </c>
      <c r="AQ180" s="35" t="str">
        <f t="shared" si="90"/>
        <v/>
      </c>
      <c r="AR180" s="35" t="str">
        <f t="shared" si="90"/>
        <v/>
      </c>
      <c r="AS180" s="35" t="str">
        <f t="shared" si="90"/>
        <v>MOORE</v>
      </c>
      <c r="AT180" s="35" t="str">
        <f t="shared" si="90"/>
        <v/>
      </c>
      <c r="AU180" s="35" t="str">
        <f t="shared" si="90"/>
        <v/>
      </c>
      <c r="AV180" s="35" t="str">
        <f t="shared" si="90"/>
        <v/>
      </c>
      <c r="AW180" s="35" t="str">
        <f t="shared" si="90"/>
        <v/>
      </c>
      <c r="AX180" s="35" t="str">
        <f t="shared" si="90"/>
        <v/>
      </c>
      <c r="AY180" s="35" t="str">
        <f t="shared" si="90"/>
        <v/>
      </c>
      <c r="AZ180" s="35" t="str">
        <f t="shared" si="90"/>
        <v/>
      </c>
    </row>
    <row r="181" spans="1:52" x14ac:dyDescent="0.2">
      <c r="A181" s="39">
        <v>172</v>
      </c>
      <c r="B181" s="35" t="str">
        <f t="shared" si="86"/>
        <v/>
      </c>
      <c r="C181" s="35" t="str">
        <f t="shared" si="86"/>
        <v/>
      </c>
      <c r="D181" s="35" t="str">
        <f t="shared" si="86"/>
        <v/>
      </c>
      <c r="E181" s="35" t="str">
        <f t="shared" si="86"/>
        <v/>
      </c>
      <c r="F181" s="35" t="str">
        <f t="shared" si="86"/>
        <v/>
      </c>
      <c r="G181" s="35" t="str">
        <f t="shared" si="86"/>
        <v/>
      </c>
      <c r="H181" s="35" t="str">
        <f t="shared" si="86"/>
        <v/>
      </c>
      <c r="I181" s="35" t="str">
        <f t="shared" si="86"/>
        <v/>
      </c>
      <c r="J181" s="35" t="str">
        <f t="shared" si="86"/>
        <v/>
      </c>
      <c r="K181" s="35" t="str">
        <f t="shared" si="86"/>
        <v/>
      </c>
      <c r="L181" s="35" t="str">
        <f t="shared" si="87"/>
        <v/>
      </c>
      <c r="M181" s="35" t="str">
        <f t="shared" si="87"/>
        <v/>
      </c>
      <c r="N181" s="35" t="str">
        <f t="shared" si="87"/>
        <v/>
      </c>
      <c r="O181" s="35" t="str">
        <f t="shared" si="87"/>
        <v/>
      </c>
      <c r="P181" s="35" t="str">
        <f t="shared" si="87"/>
        <v/>
      </c>
      <c r="Q181" s="35" t="str">
        <f t="shared" si="87"/>
        <v/>
      </c>
      <c r="R181" s="35" t="str">
        <f t="shared" si="87"/>
        <v/>
      </c>
      <c r="S181" s="35" t="str">
        <f t="shared" si="87"/>
        <v/>
      </c>
      <c r="T181" s="35" t="str">
        <f t="shared" si="87"/>
        <v/>
      </c>
      <c r="U181" s="35" t="str">
        <f t="shared" si="87"/>
        <v/>
      </c>
      <c r="V181" s="35" t="str">
        <f t="shared" si="88"/>
        <v/>
      </c>
      <c r="W181" s="35" t="str">
        <f t="shared" si="88"/>
        <v/>
      </c>
      <c r="X181" s="35" t="str">
        <f t="shared" si="88"/>
        <v/>
      </c>
      <c r="Y181" s="35" t="str">
        <f t="shared" si="88"/>
        <v/>
      </c>
      <c r="Z181" s="35" t="str">
        <f t="shared" si="88"/>
        <v/>
      </c>
      <c r="AA181" s="35" t="str">
        <f t="shared" si="88"/>
        <v/>
      </c>
      <c r="AB181" s="35" t="str">
        <f t="shared" si="88"/>
        <v/>
      </c>
      <c r="AC181" s="35" t="str">
        <f t="shared" si="88"/>
        <v/>
      </c>
      <c r="AD181" s="35" t="str">
        <f t="shared" si="88"/>
        <v/>
      </c>
      <c r="AE181" s="35" t="str">
        <f t="shared" si="88"/>
        <v/>
      </c>
      <c r="AF181" s="35" t="str">
        <f t="shared" si="89"/>
        <v/>
      </c>
      <c r="AG181" s="35" t="str">
        <f t="shared" si="89"/>
        <v/>
      </c>
      <c r="AH181" s="35" t="str">
        <f t="shared" si="89"/>
        <v/>
      </c>
      <c r="AI181" s="35" t="str">
        <f t="shared" si="89"/>
        <v/>
      </c>
      <c r="AJ181" s="35" t="str">
        <f t="shared" si="89"/>
        <v/>
      </c>
      <c r="AK181" s="35" t="str">
        <f t="shared" si="89"/>
        <v/>
      </c>
      <c r="AL181" s="35" t="str">
        <f t="shared" si="89"/>
        <v/>
      </c>
      <c r="AM181" s="35" t="str">
        <f t="shared" si="89"/>
        <v/>
      </c>
      <c r="AN181" s="35" t="str">
        <f t="shared" si="89"/>
        <v/>
      </c>
      <c r="AO181" s="35" t="str">
        <f t="shared" si="89"/>
        <v/>
      </c>
      <c r="AP181" s="35" t="str">
        <f t="shared" si="90"/>
        <v/>
      </c>
      <c r="AQ181" s="35" t="str">
        <f t="shared" si="90"/>
        <v/>
      </c>
      <c r="AR181" s="35" t="str">
        <f t="shared" si="90"/>
        <v/>
      </c>
      <c r="AS181" s="35" t="str">
        <f t="shared" si="90"/>
        <v>MORRIS</v>
      </c>
      <c r="AT181" s="35" t="str">
        <f t="shared" si="90"/>
        <v/>
      </c>
      <c r="AU181" s="35" t="str">
        <f t="shared" si="90"/>
        <v/>
      </c>
      <c r="AV181" s="35" t="str">
        <f t="shared" si="90"/>
        <v/>
      </c>
      <c r="AW181" s="35" t="str">
        <f t="shared" si="90"/>
        <v/>
      </c>
      <c r="AX181" s="35" t="str">
        <f t="shared" si="90"/>
        <v/>
      </c>
      <c r="AY181" s="35" t="str">
        <f t="shared" si="90"/>
        <v/>
      </c>
      <c r="AZ181" s="35" t="str">
        <f t="shared" si="90"/>
        <v/>
      </c>
    </row>
    <row r="182" spans="1:52" x14ac:dyDescent="0.2">
      <c r="A182" s="39">
        <v>173</v>
      </c>
      <c r="B182" s="35" t="str">
        <f t="shared" si="86"/>
        <v/>
      </c>
      <c r="C182" s="35" t="str">
        <f t="shared" si="86"/>
        <v/>
      </c>
      <c r="D182" s="35" t="str">
        <f t="shared" si="86"/>
        <v/>
      </c>
      <c r="E182" s="35" t="str">
        <f t="shared" si="86"/>
        <v/>
      </c>
      <c r="F182" s="35" t="str">
        <f t="shared" si="86"/>
        <v/>
      </c>
      <c r="G182" s="35" t="str">
        <f t="shared" si="86"/>
        <v/>
      </c>
      <c r="H182" s="35" t="str">
        <f t="shared" si="86"/>
        <v/>
      </c>
      <c r="I182" s="35" t="str">
        <f t="shared" si="86"/>
        <v/>
      </c>
      <c r="J182" s="35" t="str">
        <f t="shared" si="86"/>
        <v/>
      </c>
      <c r="K182" s="35" t="str">
        <f t="shared" si="86"/>
        <v/>
      </c>
      <c r="L182" s="35" t="str">
        <f t="shared" si="87"/>
        <v/>
      </c>
      <c r="M182" s="35" t="str">
        <f t="shared" si="87"/>
        <v/>
      </c>
      <c r="N182" s="35" t="str">
        <f t="shared" si="87"/>
        <v/>
      </c>
      <c r="O182" s="35" t="str">
        <f t="shared" si="87"/>
        <v/>
      </c>
      <c r="P182" s="35" t="str">
        <f t="shared" si="87"/>
        <v/>
      </c>
      <c r="Q182" s="35" t="str">
        <f t="shared" si="87"/>
        <v/>
      </c>
      <c r="R182" s="35" t="str">
        <f t="shared" si="87"/>
        <v/>
      </c>
      <c r="S182" s="35" t="str">
        <f t="shared" si="87"/>
        <v/>
      </c>
      <c r="T182" s="35" t="str">
        <f t="shared" si="87"/>
        <v/>
      </c>
      <c r="U182" s="35" t="str">
        <f t="shared" si="87"/>
        <v/>
      </c>
      <c r="V182" s="35" t="str">
        <f t="shared" si="88"/>
        <v/>
      </c>
      <c r="W182" s="35" t="str">
        <f t="shared" si="88"/>
        <v/>
      </c>
      <c r="X182" s="35" t="str">
        <f t="shared" si="88"/>
        <v/>
      </c>
      <c r="Y182" s="35" t="str">
        <f t="shared" si="88"/>
        <v/>
      </c>
      <c r="Z182" s="35" t="str">
        <f t="shared" si="88"/>
        <v/>
      </c>
      <c r="AA182" s="35" t="str">
        <f t="shared" si="88"/>
        <v/>
      </c>
      <c r="AB182" s="35" t="str">
        <f t="shared" si="88"/>
        <v/>
      </c>
      <c r="AC182" s="35" t="str">
        <f t="shared" si="88"/>
        <v/>
      </c>
      <c r="AD182" s="35" t="str">
        <f t="shared" si="88"/>
        <v/>
      </c>
      <c r="AE182" s="35" t="str">
        <f t="shared" si="88"/>
        <v/>
      </c>
      <c r="AF182" s="35" t="str">
        <f t="shared" si="89"/>
        <v/>
      </c>
      <c r="AG182" s="35" t="str">
        <f t="shared" si="89"/>
        <v/>
      </c>
      <c r="AH182" s="35" t="str">
        <f t="shared" si="89"/>
        <v/>
      </c>
      <c r="AI182" s="35" t="str">
        <f t="shared" si="89"/>
        <v/>
      </c>
      <c r="AJ182" s="35" t="str">
        <f t="shared" si="89"/>
        <v/>
      </c>
      <c r="AK182" s="35" t="str">
        <f t="shared" si="89"/>
        <v/>
      </c>
      <c r="AL182" s="35" t="str">
        <f t="shared" si="89"/>
        <v/>
      </c>
      <c r="AM182" s="35" t="str">
        <f t="shared" si="89"/>
        <v/>
      </c>
      <c r="AN182" s="35" t="str">
        <f t="shared" si="89"/>
        <v/>
      </c>
      <c r="AO182" s="35" t="str">
        <f t="shared" si="89"/>
        <v/>
      </c>
      <c r="AP182" s="35" t="str">
        <f t="shared" si="90"/>
        <v/>
      </c>
      <c r="AQ182" s="35" t="str">
        <f t="shared" si="90"/>
        <v/>
      </c>
      <c r="AR182" s="35" t="str">
        <f t="shared" si="90"/>
        <v/>
      </c>
      <c r="AS182" s="35" t="str">
        <f t="shared" si="90"/>
        <v>MOTLEY</v>
      </c>
      <c r="AT182" s="35" t="str">
        <f t="shared" si="90"/>
        <v/>
      </c>
      <c r="AU182" s="35" t="str">
        <f t="shared" si="90"/>
        <v/>
      </c>
      <c r="AV182" s="35" t="str">
        <f t="shared" si="90"/>
        <v/>
      </c>
      <c r="AW182" s="35" t="str">
        <f t="shared" si="90"/>
        <v/>
      </c>
      <c r="AX182" s="35" t="str">
        <f t="shared" si="90"/>
        <v/>
      </c>
      <c r="AY182" s="35" t="str">
        <f t="shared" si="90"/>
        <v/>
      </c>
      <c r="AZ182" s="35" t="str">
        <f t="shared" si="90"/>
        <v/>
      </c>
    </row>
    <row r="183" spans="1:52" x14ac:dyDescent="0.2">
      <c r="A183" s="39">
        <v>174</v>
      </c>
      <c r="B183" s="35" t="str">
        <f t="shared" si="86"/>
        <v/>
      </c>
      <c r="C183" s="35" t="str">
        <f t="shared" si="86"/>
        <v/>
      </c>
      <c r="D183" s="35" t="str">
        <f t="shared" si="86"/>
        <v/>
      </c>
      <c r="E183" s="35" t="str">
        <f t="shared" si="86"/>
        <v/>
      </c>
      <c r="F183" s="35" t="str">
        <f t="shared" si="86"/>
        <v/>
      </c>
      <c r="G183" s="35" t="str">
        <f t="shared" si="86"/>
        <v/>
      </c>
      <c r="H183" s="35" t="str">
        <f t="shared" si="86"/>
        <v/>
      </c>
      <c r="I183" s="35" t="str">
        <f t="shared" si="86"/>
        <v/>
      </c>
      <c r="J183" s="35" t="str">
        <f t="shared" si="86"/>
        <v/>
      </c>
      <c r="K183" s="35" t="str">
        <f t="shared" si="86"/>
        <v/>
      </c>
      <c r="L183" s="35" t="str">
        <f t="shared" si="87"/>
        <v/>
      </c>
      <c r="M183" s="35" t="str">
        <f t="shared" si="87"/>
        <v/>
      </c>
      <c r="N183" s="35" t="str">
        <f t="shared" si="87"/>
        <v/>
      </c>
      <c r="O183" s="35" t="str">
        <f t="shared" si="87"/>
        <v/>
      </c>
      <c r="P183" s="35" t="str">
        <f t="shared" si="87"/>
        <v/>
      </c>
      <c r="Q183" s="35" t="str">
        <f t="shared" si="87"/>
        <v/>
      </c>
      <c r="R183" s="35" t="str">
        <f t="shared" si="87"/>
        <v/>
      </c>
      <c r="S183" s="35" t="str">
        <f t="shared" si="87"/>
        <v/>
      </c>
      <c r="T183" s="35" t="str">
        <f t="shared" si="87"/>
        <v/>
      </c>
      <c r="U183" s="35" t="str">
        <f t="shared" si="87"/>
        <v/>
      </c>
      <c r="V183" s="35" t="str">
        <f t="shared" si="88"/>
        <v/>
      </c>
      <c r="W183" s="35" t="str">
        <f t="shared" si="88"/>
        <v/>
      </c>
      <c r="X183" s="35" t="str">
        <f t="shared" si="88"/>
        <v/>
      </c>
      <c r="Y183" s="35" t="str">
        <f t="shared" si="88"/>
        <v/>
      </c>
      <c r="Z183" s="35" t="str">
        <f t="shared" si="88"/>
        <v/>
      </c>
      <c r="AA183" s="35" t="str">
        <f t="shared" si="88"/>
        <v/>
      </c>
      <c r="AB183" s="35" t="str">
        <f t="shared" si="88"/>
        <v/>
      </c>
      <c r="AC183" s="35" t="str">
        <f t="shared" si="88"/>
        <v/>
      </c>
      <c r="AD183" s="35" t="str">
        <f t="shared" si="88"/>
        <v/>
      </c>
      <c r="AE183" s="35" t="str">
        <f t="shared" si="88"/>
        <v/>
      </c>
      <c r="AF183" s="35" t="str">
        <f t="shared" si="89"/>
        <v/>
      </c>
      <c r="AG183" s="35" t="str">
        <f t="shared" si="89"/>
        <v/>
      </c>
      <c r="AH183" s="35" t="str">
        <f t="shared" si="89"/>
        <v/>
      </c>
      <c r="AI183" s="35" t="str">
        <f t="shared" si="89"/>
        <v/>
      </c>
      <c r="AJ183" s="35" t="str">
        <f t="shared" si="89"/>
        <v/>
      </c>
      <c r="AK183" s="35" t="str">
        <f t="shared" si="89"/>
        <v/>
      </c>
      <c r="AL183" s="35" t="str">
        <f t="shared" si="89"/>
        <v/>
      </c>
      <c r="AM183" s="35" t="str">
        <f t="shared" si="89"/>
        <v/>
      </c>
      <c r="AN183" s="35" t="str">
        <f t="shared" si="89"/>
        <v/>
      </c>
      <c r="AO183" s="35" t="str">
        <f t="shared" si="89"/>
        <v/>
      </c>
      <c r="AP183" s="35" t="str">
        <f t="shared" si="90"/>
        <v/>
      </c>
      <c r="AQ183" s="35" t="str">
        <f t="shared" si="90"/>
        <v/>
      </c>
      <c r="AR183" s="35" t="str">
        <f t="shared" si="90"/>
        <v/>
      </c>
      <c r="AS183" s="35" t="str">
        <f t="shared" si="90"/>
        <v>NACOGDOCHES</v>
      </c>
      <c r="AT183" s="35" t="str">
        <f t="shared" si="90"/>
        <v/>
      </c>
      <c r="AU183" s="35" t="str">
        <f t="shared" si="90"/>
        <v/>
      </c>
      <c r="AV183" s="35" t="str">
        <f t="shared" si="90"/>
        <v/>
      </c>
      <c r="AW183" s="35" t="str">
        <f t="shared" si="90"/>
        <v/>
      </c>
      <c r="AX183" s="35" t="str">
        <f t="shared" si="90"/>
        <v/>
      </c>
      <c r="AY183" s="35" t="str">
        <f t="shared" si="90"/>
        <v/>
      </c>
      <c r="AZ183" s="35" t="str">
        <f t="shared" si="90"/>
        <v/>
      </c>
    </row>
    <row r="184" spans="1:52" x14ac:dyDescent="0.2">
      <c r="A184" s="39">
        <v>175</v>
      </c>
      <c r="B184" s="35" t="str">
        <f t="shared" si="86"/>
        <v/>
      </c>
      <c r="C184" s="35" t="str">
        <f t="shared" si="86"/>
        <v/>
      </c>
      <c r="D184" s="35" t="str">
        <f t="shared" si="86"/>
        <v/>
      </c>
      <c r="E184" s="35" t="str">
        <f t="shared" si="86"/>
        <v/>
      </c>
      <c r="F184" s="35" t="str">
        <f t="shared" si="86"/>
        <v/>
      </c>
      <c r="G184" s="35" t="str">
        <f t="shared" si="86"/>
        <v/>
      </c>
      <c r="H184" s="35" t="str">
        <f t="shared" si="86"/>
        <v/>
      </c>
      <c r="I184" s="35" t="str">
        <f t="shared" si="86"/>
        <v/>
      </c>
      <c r="J184" s="35" t="str">
        <f t="shared" si="86"/>
        <v/>
      </c>
      <c r="K184" s="35" t="str">
        <f t="shared" si="86"/>
        <v/>
      </c>
      <c r="L184" s="35" t="str">
        <f t="shared" si="87"/>
        <v/>
      </c>
      <c r="M184" s="35" t="str">
        <f t="shared" si="87"/>
        <v/>
      </c>
      <c r="N184" s="35" t="str">
        <f t="shared" si="87"/>
        <v/>
      </c>
      <c r="O184" s="35" t="str">
        <f t="shared" si="87"/>
        <v/>
      </c>
      <c r="P184" s="35" t="str">
        <f t="shared" si="87"/>
        <v/>
      </c>
      <c r="Q184" s="35" t="str">
        <f t="shared" si="87"/>
        <v/>
      </c>
      <c r="R184" s="35" t="str">
        <f t="shared" si="87"/>
        <v/>
      </c>
      <c r="S184" s="35" t="str">
        <f t="shared" si="87"/>
        <v/>
      </c>
      <c r="T184" s="35" t="str">
        <f t="shared" si="87"/>
        <v/>
      </c>
      <c r="U184" s="35" t="str">
        <f t="shared" si="87"/>
        <v/>
      </c>
      <c r="V184" s="35" t="str">
        <f t="shared" si="88"/>
        <v/>
      </c>
      <c r="W184" s="35" t="str">
        <f t="shared" si="88"/>
        <v/>
      </c>
      <c r="X184" s="35" t="str">
        <f t="shared" si="88"/>
        <v/>
      </c>
      <c r="Y184" s="35" t="str">
        <f t="shared" si="88"/>
        <v/>
      </c>
      <c r="Z184" s="35" t="str">
        <f t="shared" si="88"/>
        <v/>
      </c>
      <c r="AA184" s="35" t="str">
        <f t="shared" si="88"/>
        <v/>
      </c>
      <c r="AB184" s="35" t="str">
        <f t="shared" si="88"/>
        <v/>
      </c>
      <c r="AC184" s="35" t="str">
        <f t="shared" si="88"/>
        <v/>
      </c>
      <c r="AD184" s="35" t="str">
        <f t="shared" si="88"/>
        <v/>
      </c>
      <c r="AE184" s="35" t="str">
        <f t="shared" si="88"/>
        <v/>
      </c>
      <c r="AF184" s="35" t="str">
        <f t="shared" si="89"/>
        <v/>
      </c>
      <c r="AG184" s="35" t="str">
        <f t="shared" si="89"/>
        <v/>
      </c>
      <c r="AH184" s="35" t="str">
        <f t="shared" si="89"/>
        <v/>
      </c>
      <c r="AI184" s="35" t="str">
        <f t="shared" si="89"/>
        <v/>
      </c>
      <c r="AJ184" s="35" t="str">
        <f t="shared" si="89"/>
        <v/>
      </c>
      <c r="AK184" s="35" t="str">
        <f t="shared" si="89"/>
        <v/>
      </c>
      <c r="AL184" s="35" t="str">
        <f t="shared" si="89"/>
        <v/>
      </c>
      <c r="AM184" s="35" t="str">
        <f t="shared" si="89"/>
        <v/>
      </c>
      <c r="AN184" s="35" t="str">
        <f t="shared" si="89"/>
        <v/>
      </c>
      <c r="AO184" s="35" t="str">
        <f t="shared" si="89"/>
        <v/>
      </c>
      <c r="AP184" s="35" t="str">
        <f t="shared" si="90"/>
        <v/>
      </c>
      <c r="AQ184" s="35" t="str">
        <f t="shared" si="90"/>
        <v/>
      </c>
      <c r="AR184" s="35" t="str">
        <f t="shared" si="90"/>
        <v/>
      </c>
      <c r="AS184" s="35" t="str">
        <f t="shared" si="90"/>
        <v>NAVARRO</v>
      </c>
      <c r="AT184" s="35" t="str">
        <f t="shared" si="90"/>
        <v/>
      </c>
      <c r="AU184" s="35" t="str">
        <f t="shared" si="90"/>
        <v/>
      </c>
      <c r="AV184" s="35" t="str">
        <f t="shared" si="90"/>
        <v/>
      </c>
      <c r="AW184" s="35" t="str">
        <f t="shared" si="90"/>
        <v/>
      </c>
      <c r="AX184" s="35" t="str">
        <f t="shared" si="90"/>
        <v/>
      </c>
      <c r="AY184" s="35" t="str">
        <f t="shared" si="90"/>
        <v/>
      </c>
      <c r="AZ184" s="35" t="str">
        <f t="shared" si="90"/>
        <v/>
      </c>
    </row>
    <row r="185" spans="1:52" x14ac:dyDescent="0.2">
      <c r="A185" s="39">
        <v>176</v>
      </c>
      <c r="B185" s="35" t="str">
        <f t="shared" si="86"/>
        <v/>
      </c>
      <c r="C185" s="35" t="str">
        <f t="shared" si="86"/>
        <v/>
      </c>
      <c r="D185" s="35" t="str">
        <f t="shared" si="86"/>
        <v/>
      </c>
      <c r="E185" s="35" t="str">
        <f t="shared" si="86"/>
        <v/>
      </c>
      <c r="F185" s="35" t="str">
        <f t="shared" si="86"/>
        <v/>
      </c>
      <c r="G185" s="35" t="str">
        <f t="shared" si="86"/>
        <v/>
      </c>
      <c r="H185" s="35" t="str">
        <f t="shared" si="86"/>
        <v/>
      </c>
      <c r="I185" s="35" t="str">
        <f t="shared" si="86"/>
        <v/>
      </c>
      <c r="J185" s="35" t="str">
        <f t="shared" si="86"/>
        <v/>
      </c>
      <c r="K185" s="35" t="str">
        <f t="shared" si="86"/>
        <v/>
      </c>
      <c r="L185" s="35" t="str">
        <f t="shared" si="87"/>
        <v/>
      </c>
      <c r="M185" s="35" t="str">
        <f t="shared" si="87"/>
        <v/>
      </c>
      <c r="N185" s="35" t="str">
        <f t="shared" si="87"/>
        <v/>
      </c>
      <c r="O185" s="35" t="str">
        <f t="shared" si="87"/>
        <v/>
      </c>
      <c r="P185" s="35" t="str">
        <f t="shared" si="87"/>
        <v/>
      </c>
      <c r="Q185" s="35" t="str">
        <f t="shared" si="87"/>
        <v/>
      </c>
      <c r="R185" s="35" t="str">
        <f t="shared" si="87"/>
        <v/>
      </c>
      <c r="S185" s="35" t="str">
        <f t="shared" si="87"/>
        <v/>
      </c>
      <c r="T185" s="35" t="str">
        <f t="shared" si="87"/>
        <v/>
      </c>
      <c r="U185" s="35" t="str">
        <f t="shared" si="87"/>
        <v/>
      </c>
      <c r="V185" s="35" t="str">
        <f t="shared" si="88"/>
        <v/>
      </c>
      <c r="W185" s="35" t="str">
        <f t="shared" si="88"/>
        <v/>
      </c>
      <c r="X185" s="35" t="str">
        <f t="shared" si="88"/>
        <v/>
      </c>
      <c r="Y185" s="35" t="str">
        <f t="shared" si="88"/>
        <v/>
      </c>
      <c r="Z185" s="35" t="str">
        <f t="shared" si="88"/>
        <v/>
      </c>
      <c r="AA185" s="35" t="str">
        <f t="shared" si="88"/>
        <v/>
      </c>
      <c r="AB185" s="35" t="str">
        <f t="shared" si="88"/>
        <v/>
      </c>
      <c r="AC185" s="35" t="str">
        <f t="shared" si="88"/>
        <v/>
      </c>
      <c r="AD185" s="35" t="str">
        <f t="shared" si="88"/>
        <v/>
      </c>
      <c r="AE185" s="35" t="str">
        <f t="shared" si="88"/>
        <v/>
      </c>
      <c r="AF185" s="35" t="str">
        <f t="shared" si="89"/>
        <v/>
      </c>
      <c r="AG185" s="35" t="str">
        <f t="shared" si="89"/>
        <v/>
      </c>
      <c r="AH185" s="35" t="str">
        <f t="shared" si="89"/>
        <v/>
      </c>
      <c r="AI185" s="35" t="str">
        <f t="shared" si="89"/>
        <v/>
      </c>
      <c r="AJ185" s="35" t="str">
        <f t="shared" si="89"/>
        <v/>
      </c>
      <c r="AK185" s="35" t="str">
        <f t="shared" si="89"/>
        <v/>
      </c>
      <c r="AL185" s="35" t="str">
        <f t="shared" si="89"/>
        <v/>
      </c>
      <c r="AM185" s="35" t="str">
        <f t="shared" si="89"/>
        <v/>
      </c>
      <c r="AN185" s="35" t="str">
        <f t="shared" si="89"/>
        <v/>
      </c>
      <c r="AO185" s="35" t="str">
        <f t="shared" si="89"/>
        <v/>
      </c>
      <c r="AP185" s="35" t="str">
        <f t="shared" si="90"/>
        <v/>
      </c>
      <c r="AQ185" s="35" t="str">
        <f t="shared" si="90"/>
        <v/>
      </c>
      <c r="AR185" s="35" t="str">
        <f t="shared" si="90"/>
        <v/>
      </c>
      <c r="AS185" s="35" t="str">
        <f t="shared" si="90"/>
        <v>NEWTON</v>
      </c>
      <c r="AT185" s="35" t="str">
        <f t="shared" si="90"/>
        <v/>
      </c>
      <c r="AU185" s="35" t="str">
        <f t="shared" si="90"/>
        <v/>
      </c>
      <c r="AV185" s="35" t="str">
        <f t="shared" si="90"/>
        <v/>
      </c>
      <c r="AW185" s="35" t="str">
        <f t="shared" si="90"/>
        <v/>
      </c>
      <c r="AX185" s="35" t="str">
        <f t="shared" si="90"/>
        <v/>
      </c>
      <c r="AY185" s="35" t="str">
        <f t="shared" si="90"/>
        <v/>
      </c>
      <c r="AZ185" s="35" t="str">
        <f t="shared" si="90"/>
        <v/>
      </c>
    </row>
    <row r="186" spans="1:52" x14ac:dyDescent="0.2">
      <c r="A186" s="39">
        <v>177</v>
      </c>
      <c r="B186" s="35" t="str">
        <f t="shared" si="86"/>
        <v/>
      </c>
      <c r="C186" s="35" t="str">
        <f t="shared" si="86"/>
        <v/>
      </c>
      <c r="D186" s="35" t="str">
        <f t="shared" si="86"/>
        <v/>
      </c>
      <c r="E186" s="35" t="str">
        <f t="shared" si="86"/>
        <v/>
      </c>
      <c r="F186" s="35" t="str">
        <f t="shared" si="86"/>
        <v/>
      </c>
      <c r="G186" s="35" t="str">
        <f t="shared" si="86"/>
        <v/>
      </c>
      <c r="H186" s="35" t="str">
        <f t="shared" si="86"/>
        <v/>
      </c>
      <c r="I186" s="35" t="str">
        <f t="shared" si="86"/>
        <v/>
      </c>
      <c r="J186" s="35" t="str">
        <f t="shared" si="86"/>
        <v/>
      </c>
      <c r="K186" s="35" t="str">
        <f t="shared" si="86"/>
        <v/>
      </c>
      <c r="L186" s="35" t="str">
        <f t="shared" si="87"/>
        <v/>
      </c>
      <c r="M186" s="35" t="str">
        <f t="shared" si="87"/>
        <v/>
      </c>
      <c r="N186" s="35" t="str">
        <f t="shared" si="87"/>
        <v/>
      </c>
      <c r="O186" s="35" t="str">
        <f t="shared" si="87"/>
        <v/>
      </c>
      <c r="P186" s="35" t="str">
        <f t="shared" si="87"/>
        <v/>
      </c>
      <c r="Q186" s="35" t="str">
        <f t="shared" si="87"/>
        <v/>
      </c>
      <c r="R186" s="35" t="str">
        <f t="shared" si="87"/>
        <v/>
      </c>
      <c r="S186" s="35" t="str">
        <f t="shared" si="87"/>
        <v/>
      </c>
      <c r="T186" s="35" t="str">
        <f t="shared" si="87"/>
        <v/>
      </c>
      <c r="U186" s="35" t="str">
        <f t="shared" si="87"/>
        <v/>
      </c>
      <c r="V186" s="35" t="str">
        <f t="shared" si="88"/>
        <v/>
      </c>
      <c r="W186" s="35" t="str">
        <f t="shared" si="88"/>
        <v/>
      </c>
      <c r="X186" s="35" t="str">
        <f t="shared" si="88"/>
        <v/>
      </c>
      <c r="Y186" s="35" t="str">
        <f t="shared" si="88"/>
        <v/>
      </c>
      <c r="Z186" s="35" t="str">
        <f t="shared" si="88"/>
        <v/>
      </c>
      <c r="AA186" s="35" t="str">
        <f t="shared" si="88"/>
        <v/>
      </c>
      <c r="AB186" s="35" t="str">
        <f t="shared" si="88"/>
        <v/>
      </c>
      <c r="AC186" s="35" t="str">
        <f t="shared" si="88"/>
        <v/>
      </c>
      <c r="AD186" s="35" t="str">
        <f t="shared" si="88"/>
        <v/>
      </c>
      <c r="AE186" s="35" t="str">
        <f t="shared" si="88"/>
        <v/>
      </c>
      <c r="AF186" s="35" t="str">
        <f t="shared" si="89"/>
        <v/>
      </c>
      <c r="AG186" s="35" t="str">
        <f t="shared" si="89"/>
        <v/>
      </c>
      <c r="AH186" s="35" t="str">
        <f t="shared" si="89"/>
        <v/>
      </c>
      <c r="AI186" s="35" t="str">
        <f t="shared" si="89"/>
        <v/>
      </c>
      <c r="AJ186" s="35" t="str">
        <f t="shared" si="89"/>
        <v/>
      </c>
      <c r="AK186" s="35" t="str">
        <f t="shared" si="89"/>
        <v/>
      </c>
      <c r="AL186" s="35" t="str">
        <f t="shared" si="89"/>
        <v/>
      </c>
      <c r="AM186" s="35" t="str">
        <f t="shared" si="89"/>
        <v/>
      </c>
      <c r="AN186" s="35" t="str">
        <f t="shared" si="89"/>
        <v/>
      </c>
      <c r="AO186" s="35" t="str">
        <f t="shared" si="89"/>
        <v/>
      </c>
      <c r="AP186" s="35" t="str">
        <f t="shared" si="90"/>
        <v/>
      </c>
      <c r="AQ186" s="35" t="str">
        <f t="shared" si="90"/>
        <v/>
      </c>
      <c r="AR186" s="35" t="str">
        <f t="shared" si="90"/>
        <v/>
      </c>
      <c r="AS186" s="35" t="str">
        <f t="shared" si="90"/>
        <v>NOLAN</v>
      </c>
      <c r="AT186" s="35" t="str">
        <f t="shared" si="90"/>
        <v/>
      </c>
      <c r="AU186" s="35" t="str">
        <f t="shared" si="90"/>
        <v/>
      </c>
      <c r="AV186" s="35" t="str">
        <f t="shared" si="90"/>
        <v/>
      </c>
      <c r="AW186" s="35" t="str">
        <f t="shared" si="90"/>
        <v/>
      </c>
      <c r="AX186" s="35" t="str">
        <f t="shared" si="90"/>
        <v/>
      </c>
      <c r="AY186" s="35" t="str">
        <f t="shared" si="90"/>
        <v/>
      </c>
      <c r="AZ186" s="35" t="str">
        <f t="shared" si="90"/>
        <v/>
      </c>
    </row>
    <row r="187" spans="1:52" x14ac:dyDescent="0.2">
      <c r="A187" s="39">
        <v>178</v>
      </c>
      <c r="B187" s="35" t="str">
        <f t="shared" si="86"/>
        <v/>
      </c>
      <c r="C187" s="35" t="str">
        <f t="shared" si="86"/>
        <v/>
      </c>
      <c r="D187" s="35" t="str">
        <f t="shared" si="86"/>
        <v/>
      </c>
      <c r="E187" s="35" t="str">
        <f t="shared" si="86"/>
        <v/>
      </c>
      <c r="F187" s="35" t="str">
        <f t="shared" si="86"/>
        <v/>
      </c>
      <c r="G187" s="35" t="str">
        <f t="shared" si="86"/>
        <v/>
      </c>
      <c r="H187" s="35" t="str">
        <f t="shared" si="86"/>
        <v/>
      </c>
      <c r="I187" s="35" t="str">
        <f t="shared" si="86"/>
        <v/>
      </c>
      <c r="J187" s="35" t="str">
        <f t="shared" si="86"/>
        <v/>
      </c>
      <c r="K187" s="35" t="str">
        <f t="shared" si="86"/>
        <v/>
      </c>
      <c r="L187" s="35" t="str">
        <f t="shared" si="87"/>
        <v/>
      </c>
      <c r="M187" s="35" t="str">
        <f t="shared" si="87"/>
        <v/>
      </c>
      <c r="N187" s="35" t="str">
        <f t="shared" si="87"/>
        <v/>
      </c>
      <c r="O187" s="35" t="str">
        <f t="shared" si="87"/>
        <v/>
      </c>
      <c r="P187" s="35" t="str">
        <f t="shared" si="87"/>
        <v/>
      </c>
      <c r="Q187" s="35" t="str">
        <f t="shared" si="87"/>
        <v/>
      </c>
      <c r="R187" s="35" t="str">
        <f t="shared" si="87"/>
        <v/>
      </c>
      <c r="S187" s="35" t="str">
        <f t="shared" si="87"/>
        <v/>
      </c>
      <c r="T187" s="35" t="str">
        <f t="shared" si="87"/>
        <v/>
      </c>
      <c r="U187" s="35" t="str">
        <f t="shared" si="87"/>
        <v/>
      </c>
      <c r="V187" s="35" t="str">
        <f t="shared" si="88"/>
        <v/>
      </c>
      <c r="W187" s="35" t="str">
        <f t="shared" si="88"/>
        <v/>
      </c>
      <c r="X187" s="35" t="str">
        <f t="shared" si="88"/>
        <v/>
      </c>
      <c r="Y187" s="35" t="str">
        <f t="shared" si="88"/>
        <v/>
      </c>
      <c r="Z187" s="35" t="str">
        <f t="shared" si="88"/>
        <v/>
      </c>
      <c r="AA187" s="35" t="str">
        <f t="shared" si="88"/>
        <v/>
      </c>
      <c r="AB187" s="35" t="str">
        <f t="shared" si="88"/>
        <v/>
      </c>
      <c r="AC187" s="35" t="str">
        <f t="shared" si="88"/>
        <v/>
      </c>
      <c r="AD187" s="35" t="str">
        <f t="shared" si="88"/>
        <v/>
      </c>
      <c r="AE187" s="35" t="str">
        <f t="shared" si="88"/>
        <v/>
      </c>
      <c r="AF187" s="35" t="str">
        <f t="shared" si="89"/>
        <v/>
      </c>
      <c r="AG187" s="35" t="str">
        <f t="shared" si="89"/>
        <v/>
      </c>
      <c r="AH187" s="35" t="str">
        <f t="shared" si="89"/>
        <v/>
      </c>
      <c r="AI187" s="35" t="str">
        <f t="shared" si="89"/>
        <v/>
      </c>
      <c r="AJ187" s="35" t="str">
        <f t="shared" si="89"/>
        <v/>
      </c>
      <c r="AK187" s="35" t="str">
        <f t="shared" si="89"/>
        <v/>
      </c>
      <c r="AL187" s="35" t="str">
        <f t="shared" si="89"/>
        <v/>
      </c>
      <c r="AM187" s="35" t="str">
        <f t="shared" si="89"/>
        <v/>
      </c>
      <c r="AN187" s="35" t="str">
        <f t="shared" si="89"/>
        <v/>
      </c>
      <c r="AO187" s="35" t="str">
        <f t="shared" si="89"/>
        <v/>
      </c>
      <c r="AP187" s="35" t="str">
        <f t="shared" si="90"/>
        <v/>
      </c>
      <c r="AQ187" s="35" t="str">
        <f t="shared" si="90"/>
        <v/>
      </c>
      <c r="AR187" s="35" t="str">
        <f t="shared" si="90"/>
        <v/>
      </c>
      <c r="AS187" s="35" t="str">
        <f t="shared" si="90"/>
        <v>NUECES</v>
      </c>
      <c r="AT187" s="35" t="str">
        <f t="shared" si="90"/>
        <v/>
      </c>
      <c r="AU187" s="35" t="str">
        <f t="shared" si="90"/>
        <v/>
      </c>
      <c r="AV187" s="35" t="str">
        <f t="shared" si="90"/>
        <v/>
      </c>
      <c r="AW187" s="35" t="str">
        <f t="shared" si="90"/>
        <v/>
      </c>
      <c r="AX187" s="35" t="str">
        <f t="shared" si="90"/>
        <v/>
      </c>
      <c r="AY187" s="35" t="str">
        <f t="shared" si="90"/>
        <v/>
      </c>
      <c r="AZ187" s="35" t="str">
        <f t="shared" si="90"/>
        <v/>
      </c>
    </row>
    <row r="188" spans="1:52" x14ac:dyDescent="0.2">
      <c r="A188" s="39">
        <v>179</v>
      </c>
      <c r="B188" s="35" t="str">
        <f t="shared" si="86"/>
        <v/>
      </c>
      <c r="C188" s="35" t="str">
        <f t="shared" si="86"/>
        <v/>
      </c>
      <c r="D188" s="35" t="str">
        <f t="shared" si="86"/>
        <v/>
      </c>
      <c r="E188" s="35" t="str">
        <f t="shared" si="86"/>
        <v/>
      </c>
      <c r="F188" s="35" t="str">
        <f t="shared" si="86"/>
        <v/>
      </c>
      <c r="G188" s="35" t="str">
        <f t="shared" si="86"/>
        <v/>
      </c>
      <c r="H188" s="35" t="str">
        <f t="shared" si="86"/>
        <v/>
      </c>
      <c r="I188" s="35" t="str">
        <f t="shared" si="86"/>
        <v/>
      </c>
      <c r="J188" s="35" t="str">
        <f t="shared" si="86"/>
        <v/>
      </c>
      <c r="K188" s="35" t="str">
        <f t="shared" si="86"/>
        <v/>
      </c>
      <c r="L188" s="35" t="str">
        <f t="shared" si="87"/>
        <v/>
      </c>
      <c r="M188" s="35" t="str">
        <f t="shared" si="87"/>
        <v/>
      </c>
      <c r="N188" s="35" t="str">
        <f t="shared" si="87"/>
        <v/>
      </c>
      <c r="O188" s="35" t="str">
        <f t="shared" si="87"/>
        <v/>
      </c>
      <c r="P188" s="35" t="str">
        <f t="shared" si="87"/>
        <v/>
      </c>
      <c r="Q188" s="35" t="str">
        <f t="shared" si="87"/>
        <v/>
      </c>
      <c r="R188" s="35" t="str">
        <f t="shared" si="87"/>
        <v/>
      </c>
      <c r="S188" s="35" t="str">
        <f t="shared" si="87"/>
        <v/>
      </c>
      <c r="T188" s="35" t="str">
        <f t="shared" si="87"/>
        <v/>
      </c>
      <c r="U188" s="35" t="str">
        <f t="shared" si="87"/>
        <v/>
      </c>
      <c r="V188" s="35" t="str">
        <f t="shared" si="88"/>
        <v/>
      </c>
      <c r="W188" s="35" t="str">
        <f t="shared" si="88"/>
        <v/>
      </c>
      <c r="X188" s="35" t="str">
        <f t="shared" si="88"/>
        <v/>
      </c>
      <c r="Y188" s="35" t="str">
        <f t="shared" si="88"/>
        <v/>
      </c>
      <c r="Z188" s="35" t="str">
        <f t="shared" si="88"/>
        <v/>
      </c>
      <c r="AA188" s="35" t="str">
        <f t="shared" si="88"/>
        <v/>
      </c>
      <c r="AB188" s="35" t="str">
        <f t="shared" si="88"/>
        <v/>
      </c>
      <c r="AC188" s="35" t="str">
        <f t="shared" si="88"/>
        <v/>
      </c>
      <c r="AD188" s="35" t="str">
        <f t="shared" si="88"/>
        <v/>
      </c>
      <c r="AE188" s="35" t="str">
        <f t="shared" si="88"/>
        <v/>
      </c>
      <c r="AF188" s="35" t="str">
        <f t="shared" si="89"/>
        <v/>
      </c>
      <c r="AG188" s="35" t="str">
        <f t="shared" si="89"/>
        <v/>
      </c>
      <c r="AH188" s="35" t="str">
        <f t="shared" si="89"/>
        <v/>
      </c>
      <c r="AI188" s="35" t="str">
        <f t="shared" si="89"/>
        <v/>
      </c>
      <c r="AJ188" s="35" t="str">
        <f t="shared" si="89"/>
        <v/>
      </c>
      <c r="AK188" s="35" t="str">
        <f t="shared" si="89"/>
        <v/>
      </c>
      <c r="AL188" s="35" t="str">
        <f t="shared" si="89"/>
        <v/>
      </c>
      <c r="AM188" s="35" t="str">
        <f t="shared" si="89"/>
        <v/>
      </c>
      <c r="AN188" s="35" t="str">
        <f t="shared" si="89"/>
        <v/>
      </c>
      <c r="AO188" s="35" t="str">
        <f t="shared" si="89"/>
        <v/>
      </c>
      <c r="AP188" s="35" t="str">
        <f t="shared" si="90"/>
        <v/>
      </c>
      <c r="AQ188" s="35" t="str">
        <f t="shared" si="90"/>
        <v/>
      </c>
      <c r="AR188" s="35" t="str">
        <f t="shared" si="90"/>
        <v/>
      </c>
      <c r="AS188" s="35" t="str">
        <f t="shared" si="90"/>
        <v>OCHILTREE</v>
      </c>
      <c r="AT188" s="35" t="str">
        <f t="shared" si="90"/>
        <v/>
      </c>
      <c r="AU188" s="35" t="str">
        <f t="shared" si="90"/>
        <v/>
      </c>
      <c r="AV188" s="35" t="str">
        <f t="shared" si="90"/>
        <v/>
      </c>
      <c r="AW188" s="35" t="str">
        <f t="shared" si="90"/>
        <v/>
      </c>
      <c r="AX188" s="35" t="str">
        <f t="shared" si="90"/>
        <v/>
      </c>
      <c r="AY188" s="35" t="str">
        <f t="shared" si="90"/>
        <v/>
      </c>
      <c r="AZ188" s="35" t="str">
        <f t="shared" si="90"/>
        <v/>
      </c>
    </row>
    <row r="189" spans="1:52" x14ac:dyDescent="0.2">
      <c r="A189" s="39">
        <v>180</v>
      </c>
      <c r="B189" s="35" t="str">
        <f t="shared" si="86"/>
        <v/>
      </c>
      <c r="C189" s="35" t="str">
        <f t="shared" si="86"/>
        <v/>
      </c>
      <c r="D189" s="35" t="str">
        <f t="shared" si="86"/>
        <v/>
      </c>
      <c r="E189" s="35" t="str">
        <f t="shared" si="86"/>
        <v/>
      </c>
      <c r="F189" s="35" t="str">
        <f t="shared" si="86"/>
        <v/>
      </c>
      <c r="G189" s="35" t="str">
        <f t="shared" si="86"/>
        <v/>
      </c>
      <c r="H189" s="35" t="str">
        <f t="shared" si="86"/>
        <v/>
      </c>
      <c r="I189" s="35" t="str">
        <f t="shared" si="86"/>
        <v/>
      </c>
      <c r="J189" s="35" t="str">
        <f t="shared" si="86"/>
        <v/>
      </c>
      <c r="K189" s="35" t="str">
        <f t="shared" si="86"/>
        <v/>
      </c>
      <c r="L189" s="35" t="str">
        <f t="shared" si="87"/>
        <v/>
      </c>
      <c r="M189" s="35" t="str">
        <f t="shared" si="87"/>
        <v/>
      </c>
      <c r="N189" s="35" t="str">
        <f t="shared" si="87"/>
        <v/>
      </c>
      <c r="O189" s="35" t="str">
        <f t="shared" si="87"/>
        <v/>
      </c>
      <c r="P189" s="35" t="str">
        <f t="shared" si="87"/>
        <v/>
      </c>
      <c r="Q189" s="35" t="str">
        <f t="shared" si="87"/>
        <v/>
      </c>
      <c r="R189" s="35" t="str">
        <f t="shared" si="87"/>
        <v/>
      </c>
      <c r="S189" s="35" t="str">
        <f t="shared" si="87"/>
        <v/>
      </c>
      <c r="T189" s="35" t="str">
        <f t="shared" si="87"/>
        <v/>
      </c>
      <c r="U189" s="35" t="str">
        <f t="shared" si="87"/>
        <v/>
      </c>
      <c r="V189" s="35" t="str">
        <f t="shared" si="88"/>
        <v/>
      </c>
      <c r="W189" s="35" t="str">
        <f t="shared" si="88"/>
        <v/>
      </c>
      <c r="X189" s="35" t="str">
        <f t="shared" si="88"/>
        <v/>
      </c>
      <c r="Y189" s="35" t="str">
        <f t="shared" si="88"/>
        <v/>
      </c>
      <c r="Z189" s="35" t="str">
        <f t="shared" si="88"/>
        <v/>
      </c>
      <c r="AA189" s="35" t="str">
        <f t="shared" si="88"/>
        <v/>
      </c>
      <c r="AB189" s="35" t="str">
        <f t="shared" si="88"/>
        <v/>
      </c>
      <c r="AC189" s="35" t="str">
        <f t="shared" si="88"/>
        <v/>
      </c>
      <c r="AD189" s="35" t="str">
        <f t="shared" si="88"/>
        <v/>
      </c>
      <c r="AE189" s="35" t="str">
        <f t="shared" si="88"/>
        <v/>
      </c>
      <c r="AF189" s="35" t="str">
        <f t="shared" si="89"/>
        <v/>
      </c>
      <c r="AG189" s="35" t="str">
        <f t="shared" si="89"/>
        <v/>
      </c>
      <c r="AH189" s="35" t="str">
        <f t="shared" si="89"/>
        <v/>
      </c>
      <c r="AI189" s="35" t="str">
        <f t="shared" si="89"/>
        <v/>
      </c>
      <c r="AJ189" s="35" t="str">
        <f t="shared" si="89"/>
        <v/>
      </c>
      <c r="AK189" s="35" t="str">
        <f t="shared" si="89"/>
        <v/>
      </c>
      <c r="AL189" s="35" t="str">
        <f t="shared" si="89"/>
        <v/>
      </c>
      <c r="AM189" s="35" t="str">
        <f t="shared" si="89"/>
        <v/>
      </c>
      <c r="AN189" s="35" t="str">
        <f t="shared" si="89"/>
        <v/>
      </c>
      <c r="AO189" s="35" t="str">
        <f t="shared" si="89"/>
        <v/>
      </c>
      <c r="AP189" s="35" t="str">
        <f t="shared" si="90"/>
        <v/>
      </c>
      <c r="AQ189" s="35" t="str">
        <f t="shared" si="90"/>
        <v/>
      </c>
      <c r="AR189" s="35" t="str">
        <f t="shared" si="90"/>
        <v/>
      </c>
      <c r="AS189" s="35" t="str">
        <f t="shared" si="90"/>
        <v>OLDHAM</v>
      </c>
      <c r="AT189" s="35" t="str">
        <f t="shared" si="90"/>
        <v/>
      </c>
      <c r="AU189" s="35" t="str">
        <f t="shared" si="90"/>
        <v/>
      </c>
      <c r="AV189" s="35" t="str">
        <f t="shared" si="90"/>
        <v/>
      </c>
      <c r="AW189" s="35" t="str">
        <f t="shared" si="90"/>
        <v/>
      </c>
      <c r="AX189" s="35" t="str">
        <f t="shared" si="90"/>
        <v/>
      </c>
      <c r="AY189" s="35" t="str">
        <f t="shared" si="90"/>
        <v/>
      </c>
      <c r="AZ189" s="35" t="str">
        <f t="shared" si="90"/>
        <v/>
      </c>
    </row>
    <row r="190" spans="1:52" x14ac:dyDescent="0.2">
      <c r="A190" s="39">
        <v>181</v>
      </c>
      <c r="B190" s="35" t="str">
        <f t="shared" ref="B190:K199" si="91">IFERROR(VLOOKUP($B$3&amp;"_"&amp;B$8&amp;$A190,LookUpTable_CountyName_AllYears,3,FALSE),"")</f>
        <v/>
      </c>
      <c r="C190" s="35" t="str">
        <f t="shared" si="91"/>
        <v/>
      </c>
      <c r="D190" s="35" t="str">
        <f t="shared" si="91"/>
        <v/>
      </c>
      <c r="E190" s="35" t="str">
        <f t="shared" si="91"/>
        <v/>
      </c>
      <c r="F190" s="35" t="str">
        <f t="shared" si="91"/>
        <v/>
      </c>
      <c r="G190" s="35" t="str">
        <f t="shared" si="91"/>
        <v/>
      </c>
      <c r="H190" s="35" t="str">
        <f t="shared" si="91"/>
        <v/>
      </c>
      <c r="I190" s="35" t="str">
        <f t="shared" si="91"/>
        <v/>
      </c>
      <c r="J190" s="35" t="str">
        <f t="shared" si="91"/>
        <v/>
      </c>
      <c r="K190" s="35" t="str">
        <f t="shared" si="91"/>
        <v/>
      </c>
      <c r="L190" s="35" t="str">
        <f t="shared" ref="L190:U199" si="92">IFERROR(VLOOKUP($B$3&amp;"_"&amp;L$8&amp;$A190,LookUpTable_CountyName_AllYears,3,FALSE),"")</f>
        <v/>
      </c>
      <c r="M190" s="35" t="str">
        <f t="shared" si="92"/>
        <v/>
      </c>
      <c r="N190" s="35" t="str">
        <f t="shared" si="92"/>
        <v/>
      </c>
      <c r="O190" s="35" t="str">
        <f t="shared" si="92"/>
        <v/>
      </c>
      <c r="P190" s="35" t="str">
        <f t="shared" si="92"/>
        <v/>
      </c>
      <c r="Q190" s="35" t="str">
        <f t="shared" si="92"/>
        <v/>
      </c>
      <c r="R190" s="35" t="str">
        <f t="shared" si="92"/>
        <v/>
      </c>
      <c r="S190" s="35" t="str">
        <f t="shared" si="92"/>
        <v/>
      </c>
      <c r="T190" s="35" t="str">
        <f t="shared" si="92"/>
        <v/>
      </c>
      <c r="U190" s="35" t="str">
        <f t="shared" si="92"/>
        <v/>
      </c>
      <c r="V190" s="35" t="str">
        <f t="shared" ref="V190:AE199" si="93">IFERROR(VLOOKUP($B$3&amp;"_"&amp;V$8&amp;$A190,LookUpTable_CountyName_AllYears,3,FALSE),"")</f>
        <v/>
      </c>
      <c r="W190" s="35" t="str">
        <f t="shared" si="93"/>
        <v/>
      </c>
      <c r="X190" s="35" t="str">
        <f t="shared" si="93"/>
        <v/>
      </c>
      <c r="Y190" s="35" t="str">
        <f t="shared" si="93"/>
        <v/>
      </c>
      <c r="Z190" s="35" t="str">
        <f t="shared" si="93"/>
        <v/>
      </c>
      <c r="AA190" s="35" t="str">
        <f t="shared" si="93"/>
        <v/>
      </c>
      <c r="AB190" s="35" t="str">
        <f t="shared" si="93"/>
        <v/>
      </c>
      <c r="AC190" s="35" t="str">
        <f t="shared" si="93"/>
        <v/>
      </c>
      <c r="AD190" s="35" t="str">
        <f t="shared" si="93"/>
        <v/>
      </c>
      <c r="AE190" s="35" t="str">
        <f t="shared" si="93"/>
        <v/>
      </c>
      <c r="AF190" s="35" t="str">
        <f t="shared" ref="AF190:AO199" si="94">IFERROR(VLOOKUP($B$3&amp;"_"&amp;AF$8&amp;$A190,LookUpTable_CountyName_AllYears,3,FALSE),"")</f>
        <v/>
      </c>
      <c r="AG190" s="35" t="str">
        <f t="shared" si="94"/>
        <v/>
      </c>
      <c r="AH190" s="35" t="str">
        <f t="shared" si="94"/>
        <v/>
      </c>
      <c r="AI190" s="35" t="str">
        <f t="shared" si="94"/>
        <v/>
      </c>
      <c r="AJ190" s="35" t="str">
        <f t="shared" si="94"/>
        <v/>
      </c>
      <c r="AK190" s="35" t="str">
        <f t="shared" si="94"/>
        <v/>
      </c>
      <c r="AL190" s="35" t="str">
        <f t="shared" si="94"/>
        <v/>
      </c>
      <c r="AM190" s="35" t="str">
        <f t="shared" si="94"/>
        <v/>
      </c>
      <c r="AN190" s="35" t="str">
        <f t="shared" si="94"/>
        <v/>
      </c>
      <c r="AO190" s="35" t="str">
        <f t="shared" si="94"/>
        <v/>
      </c>
      <c r="AP190" s="35" t="str">
        <f t="shared" ref="AP190:AZ199" si="95">IFERROR(VLOOKUP($B$3&amp;"_"&amp;AP$8&amp;$A190,LookUpTable_CountyName_AllYears,3,FALSE),"")</f>
        <v/>
      </c>
      <c r="AQ190" s="35" t="str">
        <f t="shared" si="95"/>
        <v/>
      </c>
      <c r="AR190" s="35" t="str">
        <f t="shared" si="95"/>
        <v/>
      </c>
      <c r="AS190" s="35" t="str">
        <f t="shared" si="95"/>
        <v>ORANGE</v>
      </c>
      <c r="AT190" s="35" t="str">
        <f t="shared" si="95"/>
        <v/>
      </c>
      <c r="AU190" s="35" t="str">
        <f t="shared" si="95"/>
        <v/>
      </c>
      <c r="AV190" s="35" t="str">
        <f t="shared" si="95"/>
        <v/>
      </c>
      <c r="AW190" s="35" t="str">
        <f t="shared" si="95"/>
        <v/>
      </c>
      <c r="AX190" s="35" t="str">
        <f t="shared" si="95"/>
        <v/>
      </c>
      <c r="AY190" s="35" t="str">
        <f t="shared" si="95"/>
        <v/>
      </c>
      <c r="AZ190" s="35" t="str">
        <f t="shared" si="95"/>
        <v/>
      </c>
    </row>
    <row r="191" spans="1:52" x14ac:dyDescent="0.2">
      <c r="A191" s="39">
        <v>182</v>
      </c>
      <c r="B191" s="35" t="str">
        <f t="shared" si="91"/>
        <v/>
      </c>
      <c r="C191" s="35" t="str">
        <f t="shared" si="91"/>
        <v/>
      </c>
      <c r="D191" s="35" t="str">
        <f t="shared" si="91"/>
        <v/>
      </c>
      <c r="E191" s="35" t="str">
        <f t="shared" si="91"/>
        <v/>
      </c>
      <c r="F191" s="35" t="str">
        <f t="shared" si="91"/>
        <v/>
      </c>
      <c r="G191" s="35" t="str">
        <f t="shared" si="91"/>
        <v/>
      </c>
      <c r="H191" s="35" t="str">
        <f t="shared" si="91"/>
        <v/>
      </c>
      <c r="I191" s="35" t="str">
        <f t="shared" si="91"/>
        <v/>
      </c>
      <c r="J191" s="35" t="str">
        <f t="shared" si="91"/>
        <v/>
      </c>
      <c r="K191" s="35" t="str">
        <f t="shared" si="91"/>
        <v/>
      </c>
      <c r="L191" s="35" t="str">
        <f t="shared" si="92"/>
        <v/>
      </c>
      <c r="M191" s="35" t="str">
        <f t="shared" si="92"/>
        <v/>
      </c>
      <c r="N191" s="35" t="str">
        <f t="shared" si="92"/>
        <v/>
      </c>
      <c r="O191" s="35" t="str">
        <f t="shared" si="92"/>
        <v/>
      </c>
      <c r="P191" s="35" t="str">
        <f t="shared" si="92"/>
        <v/>
      </c>
      <c r="Q191" s="35" t="str">
        <f t="shared" si="92"/>
        <v/>
      </c>
      <c r="R191" s="35" t="str">
        <f t="shared" si="92"/>
        <v/>
      </c>
      <c r="S191" s="35" t="str">
        <f t="shared" si="92"/>
        <v/>
      </c>
      <c r="T191" s="35" t="str">
        <f t="shared" si="92"/>
        <v/>
      </c>
      <c r="U191" s="35" t="str">
        <f t="shared" si="92"/>
        <v/>
      </c>
      <c r="V191" s="35" t="str">
        <f t="shared" si="93"/>
        <v/>
      </c>
      <c r="W191" s="35" t="str">
        <f t="shared" si="93"/>
        <v/>
      </c>
      <c r="X191" s="35" t="str">
        <f t="shared" si="93"/>
        <v/>
      </c>
      <c r="Y191" s="35" t="str">
        <f t="shared" si="93"/>
        <v/>
      </c>
      <c r="Z191" s="35" t="str">
        <f t="shared" si="93"/>
        <v/>
      </c>
      <c r="AA191" s="35" t="str">
        <f t="shared" si="93"/>
        <v/>
      </c>
      <c r="AB191" s="35" t="str">
        <f t="shared" si="93"/>
        <v/>
      </c>
      <c r="AC191" s="35" t="str">
        <f t="shared" si="93"/>
        <v/>
      </c>
      <c r="AD191" s="35" t="str">
        <f t="shared" si="93"/>
        <v/>
      </c>
      <c r="AE191" s="35" t="str">
        <f t="shared" si="93"/>
        <v/>
      </c>
      <c r="AF191" s="35" t="str">
        <f t="shared" si="94"/>
        <v/>
      </c>
      <c r="AG191" s="35" t="str">
        <f t="shared" si="94"/>
        <v/>
      </c>
      <c r="AH191" s="35" t="str">
        <f t="shared" si="94"/>
        <v/>
      </c>
      <c r="AI191" s="35" t="str">
        <f t="shared" si="94"/>
        <v/>
      </c>
      <c r="AJ191" s="35" t="str">
        <f t="shared" si="94"/>
        <v/>
      </c>
      <c r="AK191" s="35" t="str">
        <f t="shared" si="94"/>
        <v/>
      </c>
      <c r="AL191" s="35" t="str">
        <f t="shared" si="94"/>
        <v/>
      </c>
      <c r="AM191" s="35" t="str">
        <f t="shared" si="94"/>
        <v/>
      </c>
      <c r="AN191" s="35" t="str">
        <f t="shared" si="94"/>
        <v/>
      </c>
      <c r="AO191" s="35" t="str">
        <f t="shared" si="94"/>
        <v/>
      </c>
      <c r="AP191" s="35" t="str">
        <f t="shared" si="95"/>
        <v/>
      </c>
      <c r="AQ191" s="35" t="str">
        <f t="shared" si="95"/>
        <v/>
      </c>
      <c r="AR191" s="35" t="str">
        <f t="shared" si="95"/>
        <v/>
      </c>
      <c r="AS191" s="35" t="str">
        <f t="shared" si="95"/>
        <v>PALO PINTO</v>
      </c>
      <c r="AT191" s="35" t="str">
        <f t="shared" si="95"/>
        <v/>
      </c>
      <c r="AU191" s="35" t="str">
        <f t="shared" si="95"/>
        <v/>
      </c>
      <c r="AV191" s="35" t="str">
        <f t="shared" si="95"/>
        <v/>
      </c>
      <c r="AW191" s="35" t="str">
        <f t="shared" si="95"/>
        <v/>
      </c>
      <c r="AX191" s="35" t="str">
        <f t="shared" si="95"/>
        <v/>
      </c>
      <c r="AY191" s="35" t="str">
        <f t="shared" si="95"/>
        <v/>
      </c>
      <c r="AZ191" s="35" t="str">
        <f t="shared" si="95"/>
        <v/>
      </c>
    </row>
    <row r="192" spans="1:52" x14ac:dyDescent="0.2">
      <c r="A192" s="39">
        <v>183</v>
      </c>
      <c r="B192" s="35" t="str">
        <f t="shared" si="91"/>
        <v/>
      </c>
      <c r="C192" s="35" t="str">
        <f t="shared" si="91"/>
        <v/>
      </c>
      <c r="D192" s="35" t="str">
        <f t="shared" si="91"/>
        <v/>
      </c>
      <c r="E192" s="35" t="str">
        <f t="shared" si="91"/>
        <v/>
      </c>
      <c r="F192" s="35" t="str">
        <f t="shared" si="91"/>
        <v/>
      </c>
      <c r="G192" s="35" t="str">
        <f t="shared" si="91"/>
        <v/>
      </c>
      <c r="H192" s="35" t="str">
        <f t="shared" si="91"/>
        <v/>
      </c>
      <c r="I192" s="35" t="str">
        <f t="shared" si="91"/>
        <v/>
      </c>
      <c r="J192" s="35" t="str">
        <f t="shared" si="91"/>
        <v/>
      </c>
      <c r="K192" s="35" t="str">
        <f t="shared" si="91"/>
        <v/>
      </c>
      <c r="L192" s="35" t="str">
        <f t="shared" si="92"/>
        <v/>
      </c>
      <c r="M192" s="35" t="str">
        <f t="shared" si="92"/>
        <v/>
      </c>
      <c r="N192" s="35" t="str">
        <f t="shared" si="92"/>
        <v/>
      </c>
      <c r="O192" s="35" t="str">
        <f t="shared" si="92"/>
        <v/>
      </c>
      <c r="P192" s="35" t="str">
        <f t="shared" si="92"/>
        <v/>
      </c>
      <c r="Q192" s="35" t="str">
        <f t="shared" si="92"/>
        <v/>
      </c>
      <c r="R192" s="35" t="str">
        <f t="shared" si="92"/>
        <v/>
      </c>
      <c r="S192" s="35" t="str">
        <f t="shared" si="92"/>
        <v/>
      </c>
      <c r="T192" s="35" t="str">
        <f t="shared" si="92"/>
        <v/>
      </c>
      <c r="U192" s="35" t="str">
        <f t="shared" si="92"/>
        <v/>
      </c>
      <c r="V192" s="35" t="str">
        <f t="shared" si="93"/>
        <v/>
      </c>
      <c r="W192" s="35" t="str">
        <f t="shared" si="93"/>
        <v/>
      </c>
      <c r="X192" s="35" t="str">
        <f t="shared" si="93"/>
        <v/>
      </c>
      <c r="Y192" s="35" t="str">
        <f t="shared" si="93"/>
        <v/>
      </c>
      <c r="Z192" s="35" t="str">
        <f t="shared" si="93"/>
        <v/>
      </c>
      <c r="AA192" s="35" t="str">
        <f t="shared" si="93"/>
        <v/>
      </c>
      <c r="AB192" s="35" t="str">
        <f t="shared" si="93"/>
        <v/>
      </c>
      <c r="AC192" s="35" t="str">
        <f t="shared" si="93"/>
        <v/>
      </c>
      <c r="AD192" s="35" t="str">
        <f t="shared" si="93"/>
        <v/>
      </c>
      <c r="AE192" s="35" t="str">
        <f t="shared" si="93"/>
        <v/>
      </c>
      <c r="AF192" s="35" t="str">
        <f t="shared" si="94"/>
        <v/>
      </c>
      <c r="AG192" s="35" t="str">
        <f t="shared" si="94"/>
        <v/>
      </c>
      <c r="AH192" s="35" t="str">
        <f t="shared" si="94"/>
        <v/>
      </c>
      <c r="AI192" s="35" t="str">
        <f t="shared" si="94"/>
        <v/>
      </c>
      <c r="AJ192" s="35" t="str">
        <f t="shared" si="94"/>
        <v/>
      </c>
      <c r="AK192" s="35" t="str">
        <f t="shared" si="94"/>
        <v/>
      </c>
      <c r="AL192" s="35" t="str">
        <f t="shared" si="94"/>
        <v/>
      </c>
      <c r="AM192" s="35" t="str">
        <f t="shared" si="94"/>
        <v/>
      </c>
      <c r="AN192" s="35" t="str">
        <f t="shared" si="94"/>
        <v/>
      </c>
      <c r="AO192" s="35" t="str">
        <f t="shared" si="94"/>
        <v/>
      </c>
      <c r="AP192" s="35" t="str">
        <f t="shared" si="95"/>
        <v/>
      </c>
      <c r="AQ192" s="35" t="str">
        <f t="shared" si="95"/>
        <v/>
      </c>
      <c r="AR192" s="35" t="str">
        <f t="shared" si="95"/>
        <v/>
      </c>
      <c r="AS192" s="35" t="str">
        <f t="shared" si="95"/>
        <v>PANOLA</v>
      </c>
      <c r="AT192" s="35" t="str">
        <f t="shared" si="95"/>
        <v/>
      </c>
      <c r="AU192" s="35" t="str">
        <f t="shared" si="95"/>
        <v/>
      </c>
      <c r="AV192" s="35" t="str">
        <f t="shared" si="95"/>
        <v/>
      </c>
      <c r="AW192" s="35" t="str">
        <f t="shared" si="95"/>
        <v/>
      </c>
      <c r="AX192" s="35" t="str">
        <f t="shared" si="95"/>
        <v/>
      </c>
      <c r="AY192" s="35" t="str">
        <f t="shared" si="95"/>
        <v/>
      </c>
      <c r="AZ192" s="35" t="str">
        <f t="shared" si="95"/>
        <v/>
      </c>
    </row>
    <row r="193" spans="1:52" x14ac:dyDescent="0.2">
      <c r="A193" s="39">
        <v>184</v>
      </c>
      <c r="B193" s="35" t="str">
        <f t="shared" si="91"/>
        <v/>
      </c>
      <c r="C193" s="35" t="str">
        <f t="shared" si="91"/>
        <v/>
      </c>
      <c r="D193" s="35" t="str">
        <f t="shared" si="91"/>
        <v/>
      </c>
      <c r="E193" s="35" t="str">
        <f t="shared" si="91"/>
        <v/>
      </c>
      <c r="F193" s="35" t="str">
        <f t="shared" si="91"/>
        <v/>
      </c>
      <c r="G193" s="35" t="str">
        <f t="shared" si="91"/>
        <v/>
      </c>
      <c r="H193" s="35" t="str">
        <f t="shared" si="91"/>
        <v/>
      </c>
      <c r="I193" s="35" t="str">
        <f t="shared" si="91"/>
        <v/>
      </c>
      <c r="J193" s="35" t="str">
        <f t="shared" si="91"/>
        <v/>
      </c>
      <c r="K193" s="35" t="str">
        <f t="shared" si="91"/>
        <v/>
      </c>
      <c r="L193" s="35" t="str">
        <f t="shared" si="92"/>
        <v/>
      </c>
      <c r="M193" s="35" t="str">
        <f t="shared" si="92"/>
        <v/>
      </c>
      <c r="N193" s="35" t="str">
        <f t="shared" si="92"/>
        <v/>
      </c>
      <c r="O193" s="35" t="str">
        <f t="shared" si="92"/>
        <v/>
      </c>
      <c r="P193" s="35" t="str">
        <f t="shared" si="92"/>
        <v/>
      </c>
      <c r="Q193" s="35" t="str">
        <f t="shared" si="92"/>
        <v/>
      </c>
      <c r="R193" s="35" t="str">
        <f t="shared" si="92"/>
        <v/>
      </c>
      <c r="S193" s="35" t="str">
        <f t="shared" si="92"/>
        <v/>
      </c>
      <c r="T193" s="35" t="str">
        <f t="shared" si="92"/>
        <v/>
      </c>
      <c r="U193" s="35" t="str">
        <f t="shared" si="92"/>
        <v/>
      </c>
      <c r="V193" s="35" t="str">
        <f t="shared" si="93"/>
        <v/>
      </c>
      <c r="W193" s="35" t="str">
        <f t="shared" si="93"/>
        <v/>
      </c>
      <c r="X193" s="35" t="str">
        <f t="shared" si="93"/>
        <v/>
      </c>
      <c r="Y193" s="35" t="str">
        <f t="shared" si="93"/>
        <v/>
      </c>
      <c r="Z193" s="35" t="str">
        <f t="shared" si="93"/>
        <v/>
      </c>
      <c r="AA193" s="35" t="str">
        <f t="shared" si="93"/>
        <v/>
      </c>
      <c r="AB193" s="35" t="str">
        <f t="shared" si="93"/>
        <v/>
      </c>
      <c r="AC193" s="35" t="str">
        <f t="shared" si="93"/>
        <v/>
      </c>
      <c r="AD193" s="35" t="str">
        <f t="shared" si="93"/>
        <v/>
      </c>
      <c r="AE193" s="35" t="str">
        <f t="shared" si="93"/>
        <v/>
      </c>
      <c r="AF193" s="35" t="str">
        <f t="shared" si="94"/>
        <v/>
      </c>
      <c r="AG193" s="35" t="str">
        <f t="shared" si="94"/>
        <v/>
      </c>
      <c r="AH193" s="35" t="str">
        <f t="shared" si="94"/>
        <v/>
      </c>
      <c r="AI193" s="35" t="str">
        <f t="shared" si="94"/>
        <v/>
      </c>
      <c r="AJ193" s="35" t="str">
        <f t="shared" si="94"/>
        <v/>
      </c>
      <c r="AK193" s="35" t="str">
        <f t="shared" si="94"/>
        <v/>
      </c>
      <c r="AL193" s="35" t="str">
        <f t="shared" si="94"/>
        <v/>
      </c>
      <c r="AM193" s="35" t="str">
        <f t="shared" si="94"/>
        <v/>
      </c>
      <c r="AN193" s="35" t="str">
        <f t="shared" si="94"/>
        <v/>
      </c>
      <c r="AO193" s="35" t="str">
        <f t="shared" si="94"/>
        <v/>
      </c>
      <c r="AP193" s="35" t="str">
        <f t="shared" si="95"/>
        <v/>
      </c>
      <c r="AQ193" s="35" t="str">
        <f t="shared" si="95"/>
        <v/>
      </c>
      <c r="AR193" s="35" t="str">
        <f t="shared" si="95"/>
        <v/>
      </c>
      <c r="AS193" s="35" t="str">
        <f t="shared" si="95"/>
        <v>PARKER</v>
      </c>
      <c r="AT193" s="35" t="str">
        <f t="shared" si="95"/>
        <v/>
      </c>
      <c r="AU193" s="35" t="str">
        <f t="shared" si="95"/>
        <v/>
      </c>
      <c r="AV193" s="35" t="str">
        <f t="shared" si="95"/>
        <v/>
      </c>
      <c r="AW193" s="35" t="str">
        <f t="shared" si="95"/>
        <v/>
      </c>
      <c r="AX193" s="35" t="str">
        <f t="shared" si="95"/>
        <v/>
      </c>
      <c r="AY193" s="35" t="str">
        <f t="shared" si="95"/>
        <v/>
      </c>
      <c r="AZ193" s="35" t="str">
        <f t="shared" si="95"/>
        <v/>
      </c>
    </row>
    <row r="194" spans="1:52" x14ac:dyDescent="0.2">
      <c r="A194" s="39">
        <v>185</v>
      </c>
      <c r="B194" s="35" t="str">
        <f t="shared" si="91"/>
        <v/>
      </c>
      <c r="C194" s="35" t="str">
        <f t="shared" si="91"/>
        <v/>
      </c>
      <c r="D194" s="35" t="str">
        <f t="shared" si="91"/>
        <v/>
      </c>
      <c r="E194" s="35" t="str">
        <f t="shared" si="91"/>
        <v/>
      </c>
      <c r="F194" s="35" t="str">
        <f t="shared" si="91"/>
        <v/>
      </c>
      <c r="G194" s="35" t="str">
        <f t="shared" si="91"/>
        <v/>
      </c>
      <c r="H194" s="35" t="str">
        <f t="shared" si="91"/>
        <v/>
      </c>
      <c r="I194" s="35" t="str">
        <f t="shared" si="91"/>
        <v/>
      </c>
      <c r="J194" s="35" t="str">
        <f t="shared" si="91"/>
        <v/>
      </c>
      <c r="K194" s="35" t="str">
        <f t="shared" si="91"/>
        <v/>
      </c>
      <c r="L194" s="35" t="str">
        <f t="shared" si="92"/>
        <v/>
      </c>
      <c r="M194" s="35" t="str">
        <f t="shared" si="92"/>
        <v/>
      </c>
      <c r="N194" s="35" t="str">
        <f t="shared" si="92"/>
        <v/>
      </c>
      <c r="O194" s="35" t="str">
        <f t="shared" si="92"/>
        <v/>
      </c>
      <c r="P194" s="35" t="str">
        <f t="shared" si="92"/>
        <v/>
      </c>
      <c r="Q194" s="35" t="str">
        <f t="shared" si="92"/>
        <v/>
      </c>
      <c r="R194" s="35" t="str">
        <f t="shared" si="92"/>
        <v/>
      </c>
      <c r="S194" s="35" t="str">
        <f t="shared" si="92"/>
        <v/>
      </c>
      <c r="T194" s="35" t="str">
        <f t="shared" si="92"/>
        <v/>
      </c>
      <c r="U194" s="35" t="str">
        <f t="shared" si="92"/>
        <v/>
      </c>
      <c r="V194" s="35" t="str">
        <f t="shared" si="93"/>
        <v/>
      </c>
      <c r="W194" s="35" t="str">
        <f t="shared" si="93"/>
        <v/>
      </c>
      <c r="X194" s="35" t="str">
        <f t="shared" si="93"/>
        <v/>
      </c>
      <c r="Y194" s="35" t="str">
        <f t="shared" si="93"/>
        <v/>
      </c>
      <c r="Z194" s="35" t="str">
        <f t="shared" si="93"/>
        <v/>
      </c>
      <c r="AA194" s="35" t="str">
        <f t="shared" si="93"/>
        <v/>
      </c>
      <c r="AB194" s="35" t="str">
        <f t="shared" si="93"/>
        <v/>
      </c>
      <c r="AC194" s="35" t="str">
        <f t="shared" si="93"/>
        <v/>
      </c>
      <c r="AD194" s="35" t="str">
        <f t="shared" si="93"/>
        <v/>
      </c>
      <c r="AE194" s="35" t="str">
        <f t="shared" si="93"/>
        <v/>
      </c>
      <c r="AF194" s="35" t="str">
        <f t="shared" si="94"/>
        <v/>
      </c>
      <c r="AG194" s="35" t="str">
        <f t="shared" si="94"/>
        <v/>
      </c>
      <c r="AH194" s="35" t="str">
        <f t="shared" si="94"/>
        <v/>
      </c>
      <c r="AI194" s="35" t="str">
        <f t="shared" si="94"/>
        <v/>
      </c>
      <c r="AJ194" s="35" t="str">
        <f t="shared" si="94"/>
        <v/>
      </c>
      <c r="AK194" s="35" t="str">
        <f t="shared" si="94"/>
        <v/>
      </c>
      <c r="AL194" s="35" t="str">
        <f t="shared" si="94"/>
        <v/>
      </c>
      <c r="AM194" s="35" t="str">
        <f t="shared" si="94"/>
        <v/>
      </c>
      <c r="AN194" s="35" t="str">
        <f t="shared" si="94"/>
        <v/>
      </c>
      <c r="AO194" s="35" t="str">
        <f t="shared" si="94"/>
        <v/>
      </c>
      <c r="AP194" s="35" t="str">
        <f t="shared" si="95"/>
        <v/>
      </c>
      <c r="AQ194" s="35" t="str">
        <f t="shared" si="95"/>
        <v/>
      </c>
      <c r="AR194" s="35" t="str">
        <f t="shared" si="95"/>
        <v/>
      </c>
      <c r="AS194" s="35" t="str">
        <f t="shared" si="95"/>
        <v>PARMER</v>
      </c>
      <c r="AT194" s="35" t="str">
        <f t="shared" si="95"/>
        <v/>
      </c>
      <c r="AU194" s="35" t="str">
        <f t="shared" si="95"/>
        <v/>
      </c>
      <c r="AV194" s="35" t="str">
        <f t="shared" si="95"/>
        <v/>
      </c>
      <c r="AW194" s="35" t="str">
        <f t="shared" si="95"/>
        <v/>
      </c>
      <c r="AX194" s="35" t="str">
        <f t="shared" si="95"/>
        <v/>
      </c>
      <c r="AY194" s="35" t="str">
        <f t="shared" si="95"/>
        <v/>
      </c>
      <c r="AZ194" s="35" t="str">
        <f t="shared" si="95"/>
        <v/>
      </c>
    </row>
    <row r="195" spans="1:52" x14ac:dyDescent="0.2">
      <c r="A195" s="39">
        <v>186</v>
      </c>
      <c r="B195" s="35" t="str">
        <f t="shared" si="91"/>
        <v/>
      </c>
      <c r="C195" s="35" t="str">
        <f t="shared" si="91"/>
        <v/>
      </c>
      <c r="D195" s="35" t="str">
        <f t="shared" si="91"/>
        <v/>
      </c>
      <c r="E195" s="35" t="str">
        <f t="shared" si="91"/>
        <v/>
      </c>
      <c r="F195" s="35" t="str">
        <f t="shared" si="91"/>
        <v/>
      </c>
      <c r="G195" s="35" t="str">
        <f t="shared" si="91"/>
        <v/>
      </c>
      <c r="H195" s="35" t="str">
        <f t="shared" si="91"/>
        <v/>
      </c>
      <c r="I195" s="35" t="str">
        <f t="shared" si="91"/>
        <v/>
      </c>
      <c r="J195" s="35" t="str">
        <f t="shared" si="91"/>
        <v/>
      </c>
      <c r="K195" s="35" t="str">
        <f t="shared" si="91"/>
        <v/>
      </c>
      <c r="L195" s="35" t="str">
        <f t="shared" si="92"/>
        <v/>
      </c>
      <c r="M195" s="35" t="str">
        <f t="shared" si="92"/>
        <v/>
      </c>
      <c r="N195" s="35" t="str">
        <f t="shared" si="92"/>
        <v/>
      </c>
      <c r="O195" s="35" t="str">
        <f t="shared" si="92"/>
        <v/>
      </c>
      <c r="P195" s="35" t="str">
        <f t="shared" si="92"/>
        <v/>
      </c>
      <c r="Q195" s="35" t="str">
        <f t="shared" si="92"/>
        <v/>
      </c>
      <c r="R195" s="35" t="str">
        <f t="shared" si="92"/>
        <v/>
      </c>
      <c r="S195" s="35" t="str">
        <f t="shared" si="92"/>
        <v/>
      </c>
      <c r="T195" s="35" t="str">
        <f t="shared" si="92"/>
        <v/>
      </c>
      <c r="U195" s="35" t="str">
        <f t="shared" si="92"/>
        <v/>
      </c>
      <c r="V195" s="35" t="str">
        <f t="shared" si="93"/>
        <v/>
      </c>
      <c r="W195" s="35" t="str">
        <f t="shared" si="93"/>
        <v/>
      </c>
      <c r="X195" s="35" t="str">
        <f t="shared" si="93"/>
        <v/>
      </c>
      <c r="Y195" s="35" t="str">
        <f t="shared" si="93"/>
        <v/>
      </c>
      <c r="Z195" s="35" t="str">
        <f t="shared" si="93"/>
        <v/>
      </c>
      <c r="AA195" s="35" t="str">
        <f t="shared" si="93"/>
        <v/>
      </c>
      <c r="AB195" s="35" t="str">
        <f t="shared" si="93"/>
        <v/>
      </c>
      <c r="AC195" s="35" t="str">
        <f t="shared" si="93"/>
        <v/>
      </c>
      <c r="AD195" s="35" t="str">
        <f t="shared" si="93"/>
        <v/>
      </c>
      <c r="AE195" s="35" t="str">
        <f t="shared" si="93"/>
        <v/>
      </c>
      <c r="AF195" s="35" t="str">
        <f t="shared" si="94"/>
        <v/>
      </c>
      <c r="AG195" s="35" t="str">
        <f t="shared" si="94"/>
        <v/>
      </c>
      <c r="AH195" s="35" t="str">
        <f t="shared" si="94"/>
        <v/>
      </c>
      <c r="AI195" s="35" t="str">
        <f t="shared" si="94"/>
        <v/>
      </c>
      <c r="AJ195" s="35" t="str">
        <f t="shared" si="94"/>
        <v/>
      </c>
      <c r="AK195" s="35" t="str">
        <f t="shared" si="94"/>
        <v/>
      </c>
      <c r="AL195" s="35" t="str">
        <f t="shared" si="94"/>
        <v/>
      </c>
      <c r="AM195" s="35" t="str">
        <f t="shared" si="94"/>
        <v/>
      </c>
      <c r="AN195" s="35" t="str">
        <f t="shared" si="94"/>
        <v/>
      </c>
      <c r="AO195" s="35" t="str">
        <f t="shared" si="94"/>
        <v/>
      </c>
      <c r="AP195" s="35" t="str">
        <f t="shared" si="95"/>
        <v/>
      </c>
      <c r="AQ195" s="35" t="str">
        <f t="shared" si="95"/>
        <v/>
      </c>
      <c r="AR195" s="35" t="str">
        <f t="shared" si="95"/>
        <v/>
      </c>
      <c r="AS195" s="35" t="str">
        <f t="shared" si="95"/>
        <v>PECOS</v>
      </c>
      <c r="AT195" s="35" t="str">
        <f t="shared" si="95"/>
        <v/>
      </c>
      <c r="AU195" s="35" t="str">
        <f t="shared" si="95"/>
        <v/>
      </c>
      <c r="AV195" s="35" t="str">
        <f t="shared" si="95"/>
        <v/>
      </c>
      <c r="AW195" s="35" t="str">
        <f t="shared" si="95"/>
        <v/>
      </c>
      <c r="AX195" s="35" t="str">
        <f t="shared" si="95"/>
        <v/>
      </c>
      <c r="AY195" s="35" t="str">
        <f t="shared" si="95"/>
        <v/>
      </c>
      <c r="AZ195" s="35" t="str">
        <f t="shared" si="95"/>
        <v/>
      </c>
    </row>
    <row r="196" spans="1:52" x14ac:dyDescent="0.2">
      <c r="A196" s="39">
        <v>187</v>
      </c>
      <c r="B196" s="35" t="str">
        <f t="shared" si="91"/>
        <v/>
      </c>
      <c r="C196" s="35" t="str">
        <f t="shared" si="91"/>
        <v/>
      </c>
      <c r="D196" s="35" t="str">
        <f t="shared" si="91"/>
        <v/>
      </c>
      <c r="E196" s="35" t="str">
        <f t="shared" si="91"/>
        <v/>
      </c>
      <c r="F196" s="35" t="str">
        <f t="shared" si="91"/>
        <v/>
      </c>
      <c r="G196" s="35" t="str">
        <f t="shared" si="91"/>
        <v/>
      </c>
      <c r="H196" s="35" t="str">
        <f t="shared" si="91"/>
        <v/>
      </c>
      <c r="I196" s="35" t="str">
        <f t="shared" si="91"/>
        <v/>
      </c>
      <c r="J196" s="35" t="str">
        <f t="shared" si="91"/>
        <v/>
      </c>
      <c r="K196" s="35" t="str">
        <f t="shared" si="91"/>
        <v/>
      </c>
      <c r="L196" s="35" t="str">
        <f t="shared" si="92"/>
        <v/>
      </c>
      <c r="M196" s="35" t="str">
        <f t="shared" si="92"/>
        <v/>
      </c>
      <c r="N196" s="35" t="str">
        <f t="shared" si="92"/>
        <v/>
      </c>
      <c r="O196" s="35" t="str">
        <f t="shared" si="92"/>
        <v/>
      </c>
      <c r="P196" s="35" t="str">
        <f t="shared" si="92"/>
        <v/>
      </c>
      <c r="Q196" s="35" t="str">
        <f t="shared" si="92"/>
        <v/>
      </c>
      <c r="R196" s="35" t="str">
        <f t="shared" si="92"/>
        <v/>
      </c>
      <c r="S196" s="35" t="str">
        <f t="shared" si="92"/>
        <v/>
      </c>
      <c r="T196" s="35" t="str">
        <f t="shared" si="92"/>
        <v/>
      </c>
      <c r="U196" s="35" t="str">
        <f t="shared" si="92"/>
        <v/>
      </c>
      <c r="V196" s="35" t="str">
        <f t="shared" si="93"/>
        <v/>
      </c>
      <c r="W196" s="35" t="str">
        <f t="shared" si="93"/>
        <v/>
      </c>
      <c r="X196" s="35" t="str">
        <f t="shared" si="93"/>
        <v/>
      </c>
      <c r="Y196" s="35" t="str">
        <f t="shared" si="93"/>
        <v/>
      </c>
      <c r="Z196" s="35" t="str">
        <f t="shared" si="93"/>
        <v/>
      </c>
      <c r="AA196" s="35" t="str">
        <f t="shared" si="93"/>
        <v/>
      </c>
      <c r="AB196" s="35" t="str">
        <f t="shared" si="93"/>
        <v/>
      </c>
      <c r="AC196" s="35" t="str">
        <f t="shared" si="93"/>
        <v/>
      </c>
      <c r="AD196" s="35" t="str">
        <f t="shared" si="93"/>
        <v/>
      </c>
      <c r="AE196" s="35" t="str">
        <f t="shared" si="93"/>
        <v/>
      </c>
      <c r="AF196" s="35" t="str">
        <f t="shared" si="94"/>
        <v/>
      </c>
      <c r="AG196" s="35" t="str">
        <f t="shared" si="94"/>
        <v/>
      </c>
      <c r="AH196" s="35" t="str">
        <f t="shared" si="94"/>
        <v/>
      </c>
      <c r="AI196" s="35" t="str">
        <f t="shared" si="94"/>
        <v/>
      </c>
      <c r="AJ196" s="35" t="str">
        <f t="shared" si="94"/>
        <v/>
      </c>
      <c r="AK196" s="35" t="str">
        <f t="shared" si="94"/>
        <v/>
      </c>
      <c r="AL196" s="35" t="str">
        <f t="shared" si="94"/>
        <v/>
      </c>
      <c r="AM196" s="35" t="str">
        <f t="shared" si="94"/>
        <v/>
      </c>
      <c r="AN196" s="35" t="str">
        <f t="shared" si="94"/>
        <v/>
      </c>
      <c r="AO196" s="35" t="str">
        <f t="shared" si="94"/>
        <v/>
      </c>
      <c r="AP196" s="35" t="str">
        <f t="shared" si="95"/>
        <v/>
      </c>
      <c r="AQ196" s="35" t="str">
        <f t="shared" si="95"/>
        <v/>
      </c>
      <c r="AR196" s="35" t="str">
        <f t="shared" si="95"/>
        <v/>
      </c>
      <c r="AS196" s="35" t="str">
        <f t="shared" si="95"/>
        <v>POLK</v>
      </c>
      <c r="AT196" s="35" t="str">
        <f t="shared" si="95"/>
        <v/>
      </c>
      <c r="AU196" s="35" t="str">
        <f t="shared" si="95"/>
        <v/>
      </c>
      <c r="AV196" s="35" t="str">
        <f t="shared" si="95"/>
        <v/>
      </c>
      <c r="AW196" s="35" t="str">
        <f t="shared" si="95"/>
        <v/>
      </c>
      <c r="AX196" s="35" t="str">
        <f t="shared" si="95"/>
        <v/>
      </c>
      <c r="AY196" s="35" t="str">
        <f t="shared" si="95"/>
        <v/>
      </c>
      <c r="AZ196" s="35" t="str">
        <f t="shared" si="95"/>
        <v/>
      </c>
    </row>
    <row r="197" spans="1:52" x14ac:dyDescent="0.2">
      <c r="A197" s="39">
        <v>188</v>
      </c>
      <c r="B197" s="35" t="str">
        <f t="shared" si="91"/>
        <v/>
      </c>
      <c r="C197" s="35" t="str">
        <f t="shared" si="91"/>
        <v/>
      </c>
      <c r="D197" s="35" t="str">
        <f t="shared" si="91"/>
        <v/>
      </c>
      <c r="E197" s="35" t="str">
        <f t="shared" si="91"/>
        <v/>
      </c>
      <c r="F197" s="35" t="str">
        <f t="shared" si="91"/>
        <v/>
      </c>
      <c r="G197" s="35" t="str">
        <f t="shared" si="91"/>
        <v/>
      </c>
      <c r="H197" s="35" t="str">
        <f t="shared" si="91"/>
        <v/>
      </c>
      <c r="I197" s="35" t="str">
        <f t="shared" si="91"/>
        <v/>
      </c>
      <c r="J197" s="35" t="str">
        <f t="shared" si="91"/>
        <v/>
      </c>
      <c r="K197" s="35" t="str">
        <f t="shared" si="91"/>
        <v/>
      </c>
      <c r="L197" s="35" t="str">
        <f t="shared" si="92"/>
        <v/>
      </c>
      <c r="M197" s="35" t="str">
        <f t="shared" si="92"/>
        <v/>
      </c>
      <c r="N197" s="35" t="str">
        <f t="shared" si="92"/>
        <v/>
      </c>
      <c r="O197" s="35" t="str">
        <f t="shared" si="92"/>
        <v/>
      </c>
      <c r="P197" s="35" t="str">
        <f t="shared" si="92"/>
        <v/>
      </c>
      <c r="Q197" s="35" t="str">
        <f t="shared" si="92"/>
        <v/>
      </c>
      <c r="R197" s="35" t="str">
        <f t="shared" si="92"/>
        <v/>
      </c>
      <c r="S197" s="35" t="str">
        <f t="shared" si="92"/>
        <v/>
      </c>
      <c r="T197" s="35" t="str">
        <f t="shared" si="92"/>
        <v/>
      </c>
      <c r="U197" s="35" t="str">
        <f t="shared" si="92"/>
        <v/>
      </c>
      <c r="V197" s="35" t="str">
        <f t="shared" si="93"/>
        <v/>
      </c>
      <c r="W197" s="35" t="str">
        <f t="shared" si="93"/>
        <v/>
      </c>
      <c r="X197" s="35" t="str">
        <f t="shared" si="93"/>
        <v/>
      </c>
      <c r="Y197" s="35" t="str">
        <f t="shared" si="93"/>
        <v/>
      </c>
      <c r="Z197" s="35" t="str">
        <f t="shared" si="93"/>
        <v/>
      </c>
      <c r="AA197" s="35" t="str">
        <f t="shared" si="93"/>
        <v/>
      </c>
      <c r="AB197" s="35" t="str">
        <f t="shared" si="93"/>
        <v/>
      </c>
      <c r="AC197" s="35" t="str">
        <f t="shared" si="93"/>
        <v/>
      </c>
      <c r="AD197" s="35" t="str">
        <f t="shared" si="93"/>
        <v/>
      </c>
      <c r="AE197" s="35" t="str">
        <f t="shared" si="93"/>
        <v/>
      </c>
      <c r="AF197" s="35" t="str">
        <f t="shared" si="94"/>
        <v/>
      </c>
      <c r="AG197" s="35" t="str">
        <f t="shared" si="94"/>
        <v/>
      </c>
      <c r="AH197" s="35" t="str">
        <f t="shared" si="94"/>
        <v/>
      </c>
      <c r="AI197" s="35" t="str">
        <f t="shared" si="94"/>
        <v/>
      </c>
      <c r="AJ197" s="35" t="str">
        <f t="shared" si="94"/>
        <v/>
      </c>
      <c r="AK197" s="35" t="str">
        <f t="shared" si="94"/>
        <v/>
      </c>
      <c r="AL197" s="35" t="str">
        <f t="shared" si="94"/>
        <v/>
      </c>
      <c r="AM197" s="35" t="str">
        <f t="shared" si="94"/>
        <v/>
      </c>
      <c r="AN197" s="35" t="str">
        <f t="shared" si="94"/>
        <v/>
      </c>
      <c r="AO197" s="35" t="str">
        <f t="shared" si="94"/>
        <v/>
      </c>
      <c r="AP197" s="35" t="str">
        <f t="shared" si="95"/>
        <v/>
      </c>
      <c r="AQ197" s="35" t="str">
        <f t="shared" si="95"/>
        <v/>
      </c>
      <c r="AR197" s="35" t="str">
        <f t="shared" si="95"/>
        <v/>
      </c>
      <c r="AS197" s="35" t="str">
        <f t="shared" si="95"/>
        <v>POTTER</v>
      </c>
      <c r="AT197" s="35" t="str">
        <f t="shared" si="95"/>
        <v/>
      </c>
      <c r="AU197" s="35" t="str">
        <f t="shared" si="95"/>
        <v/>
      </c>
      <c r="AV197" s="35" t="str">
        <f t="shared" si="95"/>
        <v/>
      </c>
      <c r="AW197" s="35" t="str">
        <f t="shared" si="95"/>
        <v/>
      </c>
      <c r="AX197" s="35" t="str">
        <f t="shared" si="95"/>
        <v/>
      </c>
      <c r="AY197" s="35" t="str">
        <f t="shared" si="95"/>
        <v/>
      </c>
      <c r="AZ197" s="35" t="str">
        <f t="shared" si="95"/>
        <v/>
      </c>
    </row>
    <row r="198" spans="1:52" x14ac:dyDescent="0.2">
      <c r="A198" s="39">
        <v>189</v>
      </c>
      <c r="B198" s="35" t="str">
        <f t="shared" si="91"/>
        <v/>
      </c>
      <c r="C198" s="35" t="str">
        <f t="shared" si="91"/>
        <v/>
      </c>
      <c r="D198" s="35" t="str">
        <f t="shared" si="91"/>
        <v/>
      </c>
      <c r="E198" s="35" t="str">
        <f t="shared" si="91"/>
        <v/>
      </c>
      <c r="F198" s="35" t="str">
        <f t="shared" si="91"/>
        <v/>
      </c>
      <c r="G198" s="35" t="str">
        <f t="shared" si="91"/>
        <v/>
      </c>
      <c r="H198" s="35" t="str">
        <f t="shared" si="91"/>
        <v/>
      </c>
      <c r="I198" s="35" t="str">
        <f t="shared" si="91"/>
        <v/>
      </c>
      <c r="J198" s="35" t="str">
        <f t="shared" si="91"/>
        <v/>
      </c>
      <c r="K198" s="35" t="str">
        <f t="shared" si="91"/>
        <v/>
      </c>
      <c r="L198" s="35" t="str">
        <f t="shared" si="92"/>
        <v/>
      </c>
      <c r="M198" s="35" t="str">
        <f t="shared" si="92"/>
        <v/>
      </c>
      <c r="N198" s="35" t="str">
        <f t="shared" si="92"/>
        <v/>
      </c>
      <c r="O198" s="35" t="str">
        <f t="shared" si="92"/>
        <v/>
      </c>
      <c r="P198" s="35" t="str">
        <f t="shared" si="92"/>
        <v/>
      </c>
      <c r="Q198" s="35" t="str">
        <f t="shared" si="92"/>
        <v/>
      </c>
      <c r="R198" s="35" t="str">
        <f t="shared" si="92"/>
        <v/>
      </c>
      <c r="S198" s="35" t="str">
        <f t="shared" si="92"/>
        <v/>
      </c>
      <c r="T198" s="35" t="str">
        <f t="shared" si="92"/>
        <v/>
      </c>
      <c r="U198" s="35" t="str">
        <f t="shared" si="92"/>
        <v/>
      </c>
      <c r="V198" s="35" t="str">
        <f t="shared" si="93"/>
        <v/>
      </c>
      <c r="W198" s="35" t="str">
        <f t="shared" si="93"/>
        <v/>
      </c>
      <c r="X198" s="35" t="str">
        <f t="shared" si="93"/>
        <v/>
      </c>
      <c r="Y198" s="35" t="str">
        <f t="shared" si="93"/>
        <v/>
      </c>
      <c r="Z198" s="35" t="str">
        <f t="shared" si="93"/>
        <v/>
      </c>
      <c r="AA198" s="35" t="str">
        <f t="shared" si="93"/>
        <v/>
      </c>
      <c r="AB198" s="35" t="str">
        <f t="shared" si="93"/>
        <v/>
      </c>
      <c r="AC198" s="35" t="str">
        <f t="shared" si="93"/>
        <v/>
      </c>
      <c r="AD198" s="35" t="str">
        <f t="shared" si="93"/>
        <v/>
      </c>
      <c r="AE198" s="35" t="str">
        <f t="shared" si="93"/>
        <v/>
      </c>
      <c r="AF198" s="35" t="str">
        <f t="shared" si="94"/>
        <v/>
      </c>
      <c r="AG198" s="35" t="str">
        <f t="shared" si="94"/>
        <v/>
      </c>
      <c r="AH198" s="35" t="str">
        <f t="shared" si="94"/>
        <v/>
      </c>
      <c r="AI198" s="35" t="str">
        <f t="shared" si="94"/>
        <v/>
      </c>
      <c r="AJ198" s="35" t="str">
        <f t="shared" si="94"/>
        <v/>
      </c>
      <c r="AK198" s="35" t="str">
        <f t="shared" si="94"/>
        <v/>
      </c>
      <c r="AL198" s="35" t="str">
        <f t="shared" si="94"/>
        <v/>
      </c>
      <c r="AM198" s="35" t="str">
        <f t="shared" si="94"/>
        <v/>
      </c>
      <c r="AN198" s="35" t="str">
        <f t="shared" si="94"/>
        <v/>
      </c>
      <c r="AO198" s="35" t="str">
        <f t="shared" si="94"/>
        <v/>
      </c>
      <c r="AP198" s="35" t="str">
        <f t="shared" si="95"/>
        <v/>
      </c>
      <c r="AQ198" s="35" t="str">
        <f t="shared" si="95"/>
        <v/>
      </c>
      <c r="AR198" s="35" t="str">
        <f t="shared" si="95"/>
        <v/>
      </c>
      <c r="AS198" s="35" t="str">
        <f t="shared" si="95"/>
        <v>PRESIDIO</v>
      </c>
      <c r="AT198" s="35" t="str">
        <f t="shared" si="95"/>
        <v/>
      </c>
      <c r="AU198" s="35" t="str">
        <f t="shared" si="95"/>
        <v/>
      </c>
      <c r="AV198" s="35" t="str">
        <f t="shared" si="95"/>
        <v/>
      </c>
      <c r="AW198" s="35" t="str">
        <f t="shared" si="95"/>
        <v/>
      </c>
      <c r="AX198" s="35" t="str">
        <f t="shared" si="95"/>
        <v/>
      </c>
      <c r="AY198" s="35" t="str">
        <f t="shared" si="95"/>
        <v/>
      </c>
      <c r="AZ198" s="35" t="str">
        <f t="shared" si="95"/>
        <v/>
      </c>
    </row>
    <row r="199" spans="1:52" x14ac:dyDescent="0.2">
      <c r="A199" s="39">
        <v>190</v>
      </c>
      <c r="B199" s="35" t="str">
        <f t="shared" si="91"/>
        <v/>
      </c>
      <c r="C199" s="35" t="str">
        <f t="shared" si="91"/>
        <v/>
      </c>
      <c r="D199" s="35" t="str">
        <f t="shared" si="91"/>
        <v/>
      </c>
      <c r="E199" s="35" t="str">
        <f t="shared" si="91"/>
        <v/>
      </c>
      <c r="F199" s="35" t="str">
        <f t="shared" si="91"/>
        <v/>
      </c>
      <c r="G199" s="35" t="str">
        <f t="shared" si="91"/>
        <v/>
      </c>
      <c r="H199" s="35" t="str">
        <f t="shared" si="91"/>
        <v/>
      </c>
      <c r="I199" s="35" t="str">
        <f t="shared" si="91"/>
        <v/>
      </c>
      <c r="J199" s="35" t="str">
        <f t="shared" si="91"/>
        <v/>
      </c>
      <c r="K199" s="35" t="str">
        <f t="shared" si="91"/>
        <v/>
      </c>
      <c r="L199" s="35" t="str">
        <f t="shared" si="92"/>
        <v/>
      </c>
      <c r="M199" s="35" t="str">
        <f t="shared" si="92"/>
        <v/>
      </c>
      <c r="N199" s="35" t="str">
        <f t="shared" si="92"/>
        <v/>
      </c>
      <c r="O199" s="35" t="str">
        <f t="shared" si="92"/>
        <v/>
      </c>
      <c r="P199" s="35" t="str">
        <f t="shared" si="92"/>
        <v/>
      </c>
      <c r="Q199" s="35" t="str">
        <f t="shared" si="92"/>
        <v/>
      </c>
      <c r="R199" s="35" t="str">
        <f t="shared" si="92"/>
        <v/>
      </c>
      <c r="S199" s="35" t="str">
        <f t="shared" si="92"/>
        <v/>
      </c>
      <c r="T199" s="35" t="str">
        <f t="shared" si="92"/>
        <v/>
      </c>
      <c r="U199" s="35" t="str">
        <f t="shared" si="92"/>
        <v/>
      </c>
      <c r="V199" s="35" t="str">
        <f t="shared" si="93"/>
        <v/>
      </c>
      <c r="W199" s="35" t="str">
        <f t="shared" si="93"/>
        <v/>
      </c>
      <c r="X199" s="35" t="str">
        <f t="shared" si="93"/>
        <v/>
      </c>
      <c r="Y199" s="35" t="str">
        <f t="shared" si="93"/>
        <v/>
      </c>
      <c r="Z199" s="35" t="str">
        <f t="shared" si="93"/>
        <v/>
      </c>
      <c r="AA199" s="35" t="str">
        <f t="shared" si="93"/>
        <v/>
      </c>
      <c r="AB199" s="35" t="str">
        <f t="shared" si="93"/>
        <v/>
      </c>
      <c r="AC199" s="35" t="str">
        <f t="shared" si="93"/>
        <v/>
      </c>
      <c r="AD199" s="35" t="str">
        <f t="shared" si="93"/>
        <v/>
      </c>
      <c r="AE199" s="35" t="str">
        <f t="shared" si="93"/>
        <v/>
      </c>
      <c r="AF199" s="35" t="str">
        <f t="shared" si="94"/>
        <v/>
      </c>
      <c r="AG199" s="35" t="str">
        <f t="shared" si="94"/>
        <v/>
      </c>
      <c r="AH199" s="35" t="str">
        <f t="shared" si="94"/>
        <v/>
      </c>
      <c r="AI199" s="35" t="str">
        <f t="shared" si="94"/>
        <v/>
      </c>
      <c r="AJ199" s="35" t="str">
        <f t="shared" si="94"/>
        <v/>
      </c>
      <c r="AK199" s="35" t="str">
        <f t="shared" si="94"/>
        <v/>
      </c>
      <c r="AL199" s="35" t="str">
        <f t="shared" si="94"/>
        <v/>
      </c>
      <c r="AM199" s="35" t="str">
        <f t="shared" si="94"/>
        <v/>
      </c>
      <c r="AN199" s="35" t="str">
        <f t="shared" si="94"/>
        <v/>
      </c>
      <c r="AO199" s="35" t="str">
        <f t="shared" si="94"/>
        <v/>
      </c>
      <c r="AP199" s="35" t="str">
        <f t="shared" si="95"/>
        <v/>
      </c>
      <c r="AQ199" s="35" t="str">
        <f t="shared" si="95"/>
        <v/>
      </c>
      <c r="AR199" s="35" t="str">
        <f t="shared" si="95"/>
        <v/>
      </c>
      <c r="AS199" s="35" t="str">
        <f t="shared" si="95"/>
        <v>RAINS</v>
      </c>
      <c r="AT199" s="35" t="str">
        <f t="shared" si="95"/>
        <v/>
      </c>
      <c r="AU199" s="35" t="str">
        <f t="shared" si="95"/>
        <v/>
      </c>
      <c r="AV199" s="35" t="str">
        <f t="shared" si="95"/>
        <v/>
      </c>
      <c r="AW199" s="35" t="str">
        <f t="shared" si="95"/>
        <v/>
      </c>
      <c r="AX199" s="35" t="str">
        <f t="shared" si="95"/>
        <v/>
      </c>
      <c r="AY199" s="35" t="str">
        <f t="shared" si="95"/>
        <v/>
      </c>
      <c r="AZ199" s="35" t="str">
        <f t="shared" si="95"/>
        <v/>
      </c>
    </row>
    <row r="200" spans="1:52" x14ac:dyDescent="0.2">
      <c r="A200" s="39">
        <v>191</v>
      </c>
      <c r="B200" s="35" t="str">
        <f t="shared" ref="B200:K209" si="96">IFERROR(VLOOKUP($B$3&amp;"_"&amp;B$8&amp;$A200,LookUpTable_CountyName_AllYears,3,FALSE),"")</f>
        <v/>
      </c>
      <c r="C200" s="35" t="str">
        <f t="shared" si="96"/>
        <v/>
      </c>
      <c r="D200" s="35" t="str">
        <f t="shared" si="96"/>
        <v/>
      </c>
      <c r="E200" s="35" t="str">
        <f t="shared" si="96"/>
        <v/>
      </c>
      <c r="F200" s="35" t="str">
        <f t="shared" si="96"/>
        <v/>
      </c>
      <c r="G200" s="35" t="str">
        <f t="shared" si="96"/>
        <v/>
      </c>
      <c r="H200" s="35" t="str">
        <f t="shared" si="96"/>
        <v/>
      </c>
      <c r="I200" s="35" t="str">
        <f t="shared" si="96"/>
        <v/>
      </c>
      <c r="J200" s="35" t="str">
        <f t="shared" si="96"/>
        <v/>
      </c>
      <c r="K200" s="35" t="str">
        <f t="shared" si="96"/>
        <v/>
      </c>
      <c r="L200" s="35" t="str">
        <f t="shared" ref="L200:U209" si="97">IFERROR(VLOOKUP($B$3&amp;"_"&amp;L$8&amp;$A200,LookUpTable_CountyName_AllYears,3,FALSE),"")</f>
        <v/>
      </c>
      <c r="M200" s="35" t="str">
        <f t="shared" si="97"/>
        <v/>
      </c>
      <c r="N200" s="35" t="str">
        <f t="shared" si="97"/>
        <v/>
      </c>
      <c r="O200" s="35" t="str">
        <f t="shared" si="97"/>
        <v/>
      </c>
      <c r="P200" s="35" t="str">
        <f t="shared" si="97"/>
        <v/>
      </c>
      <c r="Q200" s="35" t="str">
        <f t="shared" si="97"/>
        <v/>
      </c>
      <c r="R200" s="35" t="str">
        <f t="shared" si="97"/>
        <v/>
      </c>
      <c r="S200" s="35" t="str">
        <f t="shared" si="97"/>
        <v/>
      </c>
      <c r="T200" s="35" t="str">
        <f t="shared" si="97"/>
        <v/>
      </c>
      <c r="U200" s="35" t="str">
        <f t="shared" si="97"/>
        <v/>
      </c>
      <c r="V200" s="35" t="str">
        <f t="shared" ref="V200:AE209" si="98">IFERROR(VLOOKUP($B$3&amp;"_"&amp;V$8&amp;$A200,LookUpTable_CountyName_AllYears,3,FALSE),"")</f>
        <v/>
      </c>
      <c r="W200" s="35" t="str">
        <f t="shared" si="98"/>
        <v/>
      </c>
      <c r="X200" s="35" t="str">
        <f t="shared" si="98"/>
        <v/>
      </c>
      <c r="Y200" s="35" t="str">
        <f t="shared" si="98"/>
        <v/>
      </c>
      <c r="Z200" s="35" t="str">
        <f t="shared" si="98"/>
        <v/>
      </c>
      <c r="AA200" s="35" t="str">
        <f t="shared" si="98"/>
        <v/>
      </c>
      <c r="AB200" s="35" t="str">
        <f t="shared" si="98"/>
        <v/>
      </c>
      <c r="AC200" s="35" t="str">
        <f t="shared" si="98"/>
        <v/>
      </c>
      <c r="AD200" s="35" t="str">
        <f t="shared" si="98"/>
        <v/>
      </c>
      <c r="AE200" s="35" t="str">
        <f t="shared" si="98"/>
        <v/>
      </c>
      <c r="AF200" s="35" t="str">
        <f t="shared" ref="AF200:AO209" si="99">IFERROR(VLOOKUP($B$3&amp;"_"&amp;AF$8&amp;$A200,LookUpTable_CountyName_AllYears,3,FALSE),"")</f>
        <v/>
      </c>
      <c r="AG200" s="35" t="str">
        <f t="shared" si="99"/>
        <v/>
      </c>
      <c r="AH200" s="35" t="str">
        <f t="shared" si="99"/>
        <v/>
      </c>
      <c r="AI200" s="35" t="str">
        <f t="shared" si="99"/>
        <v/>
      </c>
      <c r="AJ200" s="35" t="str">
        <f t="shared" si="99"/>
        <v/>
      </c>
      <c r="AK200" s="35" t="str">
        <f t="shared" si="99"/>
        <v/>
      </c>
      <c r="AL200" s="35" t="str">
        <f t="shared" si="99"/>
        <v/>
      </c>
      <c r="AM200" s="35" t="str">
        <f t="shared" si="99"/>
        <v/>
      </c>
      <c r="AN200" s="35" t="str">
        <f t="shared" si="99"/>
        <v/>
      </c>
      <c r="AO200" s="35" t="str">
        <f t="shared" si="99"/>
        <v/>
      </c>
      <c r="AP200" s="35" t="str">
        <f t="shared" ref="AP200:AZ209" si="100">IFERROR(VLOOKUP($B$3&amp;"_"&amp;AP$8&amp;$A200,LookUpTable_CountyName_AllYears,3,FALSE),"")</f>
        <v/>
      </c>
      <c r="AQ200" s="35" t="str">
        <f t="shared" si="100"/>
        <v/>
      </c>
      <c r="AR200" s="35" t="str">
        <f t="shared" si="100"/>
        <v/>
      </c>
      <c r="AS200" s="35" t="str">
        <f t="shared" si="100"/>
        <v>RANDALL</v>
      </c>
      <c r="AT200" s="35" t="str">
        <f t="shared" si="100"/>
        <v/>
      </c>
      <c r="AU200" s="35" t="str">
        <f t="shared" si="100"/>
        <v/>
      </c>
      <c r="AV200" s="35" t="str">
        <f t="shared" si="100"/>
        <v/>
      </c>
      <c r="AW200" s="35" t="str">
        <f t="shared" si="100"/>
        <v/>
      </c>
      <c r="AX200" s="35" t="str">
        <f t="shared" si="100"/>
        <v/>
      </c>
      <c r="AY200" s="35" t="str">
        <f t="shared" si="100"/>
        <v/>
      </c>
      <c r="AZ200" s="35" t="str">
        <f t="shared" si="100"/>
        <v/>
      </c>
    </row>
    <row r="201" spans="1:52" x14ac:dyDescent="0.2">
      <c r="A201" s="39">
        <v>192</v>
      </c>
      <c r="B201" s="35" t="str">
        <f t="shared" si="96"/>
        <v/>
      </c>
      <c r="C201" s="35" t="str">
        <f t="shared" si="96"/>
        <v/>
      </c>
      <c r="D201" s="35" t="str">
        <f t="shared" si="96"/>
        <v/>
      </c>
      <c r="E201" s="35" t="str">
        <f t="shared" si="96"/>
        <v/>
      </c>
      <c r="F201" s="35" t="str">
        <f t="shared" si="96"/>
        <v/>
      </c>
      <c r="G201" s="35" t="str">
        <f t="shared" si="96"/>
        <v/>
      </c>
      <c r="H201" s="35" t="str">
        <f t="shared" si="96"/>
        <v/>
      </c>
      <c r="I201" s="35" t="str">
        <f t="shared" si="96"/>
        <v/>
      </c>
      <c r="J201" s="35" t="str">
        <f t="shared" si="96"/>
        <v/>
      </c>
      <c r="K201" s="35" t="str">
        <f t="shared" si="96"/>
        <v/>
      </c>
      <c r="L201" s="35" t="str">
        <f t="shared" si="97"/>
        <v/>
      </c>
      <c r="M201" s="35" t="str">
        <f t="shared" si="97"/>
        <v/>
      </c>
      <c r="N201" s="35" t="str">
        <f t="shared" si="97"/>
        <v/>
      </c>
      <c r="O201" s="35" t="str">
        <f t="shared" si="97"/>
        <v/>
      </c>
      <c r="P201" s="35" t="str">
        <f t="shared" si="97"/>
        <v/>
      </c>
      <c r="Q201" s="35" t="str">
        <f t="shared" si="97"/>
        <v/>
      </c>
      <c r="R201" s="35" t="str">
        <f t="shared" si="97"/>
        <v/>
      </c>
      <c r="S201" s="35" t="str">
        <f t="shared" si="97"/>
        <v/>
      </c>
      <c r="T201" s="35" t="str">
        <f t="shared" si="97"/>
        <v/>
      </c>
      <c r="U201" s="35" t="str">
        <f t="shared" si="97"/>
        <v/>
      </c>
      <c r="V201" s="35" t="str">
        <f t="shared" si="98"/>
        <v/>
      </c>
      <c r="W201" s="35" t="str">
        <f t="shared" si="98"/>
        <v/>
      </c>
      <c r="X201" s="35" t="str">
        <f t="shared" si="98"/>
        <v/>
      </c>
      <c r="Y201" s="35" t="str">
        <f t="shared" si="98"/>
        <v/>
      </c>
      <c r="Z201" s="35" t="str">
        <f t="shared" si="98"/>
        <v/>
      </c>
      <c r="AA201" s="35" t="str">
        <f t="shared" si="98"/>
        <v/>
      </c>
      <c r="AB201" s="35" t="str">
        <f t="shared" si="98"/>
        <v/>
      </c>
      <c r="AC201" s="35" t="str">
        <f t="shared" si="98"/>
        <v/>
      </c>
      <c r="AD201" s="35" t="str">
        <f t="shared" si="98"/>
        <v/>
      </c>
      <c r="AE201" s="35" t="str">
        <f t="shared" si="98"/>
        <v/>
      </c>
      <c r="AF201" s="35" t="str">
        <f t="shared" si="99"/>
        <v/>
      </c>
      <c r="AG201" s="35" t="str">
        <f t="shared" si="99"/>
        <v/>
      </c>
      <c r="AH201" s="35" t="str">
        <f t="shared" si="99"/>
        <v/>
      </c>
      <c r="AI201" s="35" t="str">
        <f t="shared" si="99"/>
        <v/>
      </c>
      <c r="AJ201" s="35" t="str">
        <f t="shared" si="99"/>
        <v/>
      </c>
      <c r="AK201" s="35" t="str">
        <f t="shared" si="99"/>
        <v/>
      </c>
      <c r="AL201" s="35" t="str">
        <f t="shared" si="99"/>
        <v/>
      </c>
      <c r="AM201" s="35" t="str">
        <f t="shared" si="99"/>
        <v/>
      </c>
      <c r="AN201" s="35" t="str">
        <f t="shared" si="99"/>
        <v/>
      </c>
      <c r="AO201" s="35" t="str">
        <f t="shared" si="99"/>
        <v/>
      </c>
      <c r="AP201" s="35" t="str">
        <f t="shared" si="100"/>
        <v/>
      </c>
      <c r="AQ201" s="35" t="str">
        <f t="shared" si="100"/>
        <v/>
      </c>
      <c r="AR201" s="35" t="str">
        <f t="shared" si="100"/>
        <v/>
      </c>
      <c r="AS201" s="35" t="str">
        <f t="shared" si="100"/>
        <v>REAGAN</v>
      </c>
      <c r="AT201" s="35" t="str">
        <f t="shared" si="100"/>
        <v/>
      </c>
      <c r="AU201" s="35" t="str">
        <f t="shared" si="100"/>
        <v/>
      </c>
      <c r="AV201" s="35" t="str">
        <f t="shared" si="100"/>
        <v/>
      </c>
      <c r="AW201" s="35" t="str">
        <f t="shared" si="100"/>
        <v/>
      </c>
      <c r="AX201" s="35" t="str">
        <f t="shared" si="100"/>
        <v/>
      </c>
      <c r="AY201" s="35" t="str">
        <f t="shared" si="100"/>
        <v/>
      </c>
      <c r="AZ201" s="35" t="str">
        <f t="shared" si="100"/>
        <v/>
      </c>
    </row>
    <row r="202" spans="1:52" x14ac:dyDescent="0.2">
      <c r="A202" s="39">
        <v>193</v>
      </c>
      <c r="B202" s="35" t="str">
        <f t="shared" si="96"/>
        <v/>
      </c>
      <c r="C202" s="35" t="str">
        <f t="shared" si="96"/>
        <v/>
      </c>
      <c r="D202" s="35" t="str">
        <f t="shared" si="96"/>
        <v/>
      </c>
      <c r="E202" s="35" t="str">
        <f t="shared" si="96"/>
        <v/>
      </c>
      <c r="F202" s="35" t="str">
        <f t="shared" si="96"/>
        <v/>
      </c>
      <c r="G202" s="35" t="str">
        <f t="shared" si="96"/>
        <v/>
      </c>
      <c r="H202" s="35" t="str">
        <f t="shared" si="96"/>
        <v/>
      </c>
      <c r="I202" s="35" t="str">
        <f t="shared" si="96"/>
        <v/>
      </c>
      <c r="J202" s="35" t="str">
        <f t="shared" si="96"/>
        <v/>
      </c>
      <c r="K202" s="35" t="str">
        <f t="shared" si="96"/>
        <v/>
      </c>
      <c r="L202" s="35" t="str">
        <f t="shared" si="97"/>
        <v/>
      </c>
      <c r="M202" s="35" t="str">
        <f t="shared" si="97"/>
        <v/>
      </c>
      <c r="N202" s="35" t="str">
        <f t="shared" si="97"/>
        <v/>
      </c>
      <c r="O202" s="35" t="str">
        <f t="shared" si="97"/>
        <v/>
      </c>
      <c r="P202" s="35" t="str">
        <f t="shared" si="97"/>
        <v/>
      </c>
      <c r="Q202" s="35" t="str">
        <f t="shared" si="97"/>
        <v/>
      </c>
      <c r="R202" s="35" t="str">
        <f t="shared" si="97"/>
        <v/>
      </c>
      <c r="S202" s="35" t="str">
        <f t="shared" si="97"/>
        <v/>
      </c>
      <c r="T202" s="35" t="str">
        <f t="shared" si="97"/>
        <v/>
      </c>
      <c r="U202" s="35" t="str">
        <f t="shared" si="97"/>
        <v/>
      </c>
      <c r="V202" s="35" t="str">
        <f t="shared" si="98"/>
        <v/>
      </c>
      <c r="W202" s="35" t="str">
        <f t="shared" si="98"/>
        <v/>
      </c>
      <c r="X202" s="35" t="str">
        <f t="shared" si="98"/>
        <v/>
      </c>
      <c r="Y202" s="35" t="str">
        <f t="shared" si="98"/>
        <v/>
      </c>
      <c r="Z202" s="35" t="str">
        <f t="shared" si="98"/>
        <v/>
      </c>
      <c r="AA202" s="35" t="str">
        <f t="shared" si="98"/>
        <v/>
      </c>
      <c r="AB202" s="35" t="str">
        <f t="shared" si="98"/>
        <v/>
      </c>
      <c r="AC202" s="35" t="str">
        <f t="shared" si="98"/>
        <v/>
      </c>
      <c r="AD202" s="35" t="str">
        <f t="shared" si="98"/>
        <v/>
      </c>
      <c r="AE202" s="35" t="str">
        <f t="shared" si="98"/>
        <v/>
      </c>
      <c r="AF202" s="35" t="str">
        <f t="shared" si="99"/>
        <v/>
      </c>
      <c r="AG202" s="35" t="str">
        <f t="shared" si="99"/>
        <v/>
      </c>
      <c r="AH202" s="35" t="str">
        <f t="shared" si="99"/>
        <v/>
      </c>
      <c r="AI202" s="35" t="str">
        <f t="shared" si="99"/>
        <v/>
      </c>
      <c r="AJ202" s="35" t="str">
        <f t="shared" si="99"/>
        <v/>
      </c>
      <c r="AK202" s="35" t="str">
        <f t="shared" si="99"/>
        <v/>
      </c>
      <c r="AL202" s="35" t="str">
        <f t="shared" si="99"/>
        <v/>
      </c>
      <c r="AM202" s="35" t="str">
        <f t="shared" si="99"/>
        <v/>
      </c>
      <c r="AN202" s="35" t="str">
        <f t="shared" si="99"/>
        <v/>
      </c>
      <c r="AO202" s="35" t="str">
        <f t="shared" si="99"/>
        <v/>
      </c>
      <c r="AP202" s="35" t="str">
        <f t="shared" si="100"/>
        <v/>
      </c>
      <c r="AQ202" s="35" t="str">
        <f t="shared" si="100"/>
        <v/>
      </c>
      <c r="AR202" s="35" t="str">
        <f t="shared" si="100"/>
        <v/>
      </c>
      <c r="AS202" s="35" t="str">
        <f t="shared" si="100"/>
        <v>REAL</v>
      </c>
      <c r="AT202" s="35" t="str">
        <f t="shared" si="100"/>
        <v/>
      </c>
      <c r="AU202" s="35" t="str">
        <f t="shared" si="100"/>
        <v/>
      </c>
      <c r="AV202" s="35" t="str">
        <f t="shared" si="100"/>
        <v/>
      </c>
      <c r="AW202" s="35" t="str">
        <f t="shared" si="100"/>
        <v/>
      </c>
      <c r="AX202" s="35" t="str">
        <f t="shared" si="100"/>
        <v/>
      </c>
      <c r="AY202" s="35" t="str">
        <f t="shared" si="100"/>
        <v/>
      </c>
      <c r="AZ202" s="35" t="str">
        <f t="shared" si="100"/>
        <v/>
      </c>
    </row>
    <row r="203" spans="1:52" x14ac:dyDescent="0.2">
      <c r="A203" s="39">
        <v>194</v>
      </c>
      <c r="B203" s="35" t="str">
        <f t="shared" si="96"/>
        <v/>
      </c>
      <c r="C203" s="35" t="str">
        <f t="shared" si="96"/>
        <v/>
      </c>
      <c r="D203" s="35" t="str">
        <f t="shared" si="96"/>
        <v/>
      </c>
      <c r="E203" s="35" t="str">
        <f t="shared" si="96"/>
        <v/>
      </c>
      <c r="F203" s="35" t="str">
        <f t="shared" si="96"/>
        <v/>
      </c>
      <c r="G203" s="35" t="str">
        <f t="shared" si="96"/>
        <v/>
      </c>
      <c r="H203" s="35" t="str">
        <f t="shared" si="96"/>
        <v/>
      </c>
      <c r="I203" s="35" t="str">
        <f t="shared" si="96"/>
        <v/>
      </c>
      <c r="J203" s="35" t="str">
        <f t="shared" si="96"/>
        <v/>
      </c>
      <c r="K203" s="35" t="str">
        <f t="shared" si="96"/>
        <v/>
      </c>
      <c r="L203" s="35" t="str">
        <f t="shared" si="97"/>
        <v/>
      </c>
      <c r="M203" s="35" t="str">
        <f t="shared" si="97"/>
        <v/>
      </c>
      <c r="N203" s="35" t="str">
        <f t="shared" si="97"/>
        <v/>
      </c>
      <c r="O203" s="35" t="str">
        <f t="shared" si="97"/>
        <v/>
      </c>
      <c r="P203" s="35" t="str">
        <f t="shared" si="97"/>
        <v/>
      </c>
      <c r="Q203" s="35" t="str">
        <f t="shared" si="97"/>
        <v/>
      </c>
      <c r="R203" s="35" t="str">
        <f t="shared" si="97"/>
        <v/>
      </c>
      <c r="S203" s="35" t="str">
        <f t="shared" si="97"/>
        <v/>
      </c>
      <c r="T203" s="35" t="str">
        <f t="shared" si="97"/>
        <v/>
      </c>
      <c r="U203" s="35" t="str">
        <f t="shared" si="97"/>
        <v/>
      </c>
      <c r="V203" s="35" t="str">
        <f t="shared" si="98"/>
        <v/>
      </c>
      <c r="W203" s="35" t="str">
        <f t="shared" si="98"/>
        <v/>
      </c>
      <c r="X203" s="35" t="str">
        <f t="shared" si="98"/>
        <v/>
      </c>
      <c r="Y203" s="35" t="str">
        <f t="shared" si="98"/>
        <v/>
      </c>
      <c r="Z203" s="35" t="str">
        <f t="shared" si="98"/>
        <v/>
      </c>
      <c r="AA203" s="35" t="str">
        <f t="shared" si="98"/>
        <v/>
      </c>
      <c r="AB203" s="35" t="str">
        <f t="shared" si="98"/>
        <v/>
      </c>
      <c r="AC203" s="35" t="str">
        <f t="shared" si="98"/>
        <v/>
      </c>
      <c r="AD203" s="35" t="str">
        <f t="shared" si="98"/>
        <v/>
      </c>
      <c r="AE203" s="35" t="str">
        <f t="shared" si="98"/>
        <v/>
      </c>
      <c r="AF203" s="35" t="str">
        <f t="shared" si="99"/>
        <v/>
      </c>
      <c r="AG203" s="35" t="str">
        <f t="shared" si="99"/>
        <v/>
      </c>
      <c r="AH203" s="35" t="str">
        <f t="shared" si="99"/>
        <v/>
      </c>
      <c r="AI203" s="35" t="str">
        <f t="shared" si="99"/>
        <v/>
      </c>
      <c r="AJ203" s="35" t="str">
        <f t="shared" si="99"/>
        <v/>
      </c>
      <c r="AK203" s="35" t="str">
        <f t="shared" si="99"/>
        <v/>
      </c>
      <c r="AL203" s="35" t="str">
        <f t="shared" si="99"/>
        <v/>
      </c>
      <c r="AM203" s="35" t="str">
        <f t="shared" si="99"/>
        <v/>
      </c>
      <c r="AN203" s="35" t="str">
        <f t="shared" si="99"/>
        <v/>
      </c>
      <c r="AO203" s="35" t="str">
        <f t="shared" si="99"/>
        <v/>
      </c>
      <c r="AP203" s="35" t="str">
        <f t="shared" si="100"/>
        <v/>
      </c>
      <c r="AQ203" s="35" t="str">
        <f t="shared" si="100"/>
        <v/>
      </c>
      <c r="AR203" s="35" t="str">
        <f t="shared" si="100"/>
        <v/>
      </c>
      <c r="AS203" s="35" t="str">
        <f t="shared" si="100"/>
        <v>RED RIVER</v>
      </c>
      <c r="AT203" s="35" t="str">
        <f t="shared" si="100"/>
        <v/>
      </c>
      <c r="AU203" s="35" t="str">
        <f t="shared" si="100"/>
        <v/>
      </c>
      <c r="AV203" s="35" t="str">
        <f t="shared" si="100"/>
        <v/>
      </c>
      <c r="AW203" s="35" t="str">
        <f t="shared" si="100"/>
        <v/>
      </c>
      <c r="AX203" s="35" t="str">
        <f t="shared" si="100"/>
        <v/>
      </c>
      <c r="AY203" s="35" t="str">
        <f t="shared" si="100"/>
        <v/>
      </c>
      <c r="AZ203" s="35" t="str">
        <f t="shared" si="100"/>
        <v/>
      </c>
    </row>
    <row r="204" spans="1:52" x14ac:dyDescent="0.2">
      <c r="A204" s="39">
        <v>195</v>
      </c>
      <c r="B204" s="35" t="str">
        <f t="shared" si="96"/>
        <v/>
      </c>
      <c r="C204" s="35" t="str">
        <f t="shared" si="96"/>
        <v/>
      </c>
      <c r="D204" s="35" t="str">
        <f t="shared" si="96"/>
        <v/>
      </c>
      <c r="E204" s="35" t="str">
        <f t="shared" si="96"/>
        <v/>
      </c>
      <c r="F204" s="35" t="str">
        <f t="shared" si="96"/>
        <v/>
      </c>
      <c r="G204" s="35" t="str">
        <f t="shared" si="96"/>
        <v/>
      </c>
      <c r="H204" s="35" t="str">
        <f t="shared" si="96"/>
        <v/>
      </c>
      <c r="I204" s="35" t="str">
        <f t="shared" si="96"/>
        <v/>
      </c>
      <c r="J204" s="35" t="str">
        <f t="shared" si="96"/>
        <v/>
      </c>
      <c r="K204" s="35" t="str">
        <f t="shared" si="96"/>
        <v/>
      </c>
      <c r="L204" s="35" t="str">
        <f t="shared" si="97"/>
        <v/>
      </c>
      <c r="M204" s="35" t="str">
        <f t="shared" si="97"/>
        <v/>
      </c>
      <c r="N204" s="35" t="str">
        <f t="shared" si="97"/>
        <v/>
      </c>
      <c r="O204" s="35" t="str">
        <f t="shared" si="97"/>
        <v/>
      </c>
      <c r="P204" s="35" t="str">
        <f t="shared" si="97"/>
        <v/>
      </c>
      <c r="Q204" s="35" t="str">
        <f t="shared" si="97"/>
        <v/>
      </c>
      <c r="R204" s="35" t="str">
        <f t="shared" si="97"/>
        <v/>
      </c>
      <c r="S204" s="35" t="str">
        <f t="shared" si="97"/>
        <v/>
      </c>
      <c r="T204" s="35" t="str">
        <f t="shared" si="97"/>
        <v/>
      </c>
      <c r="U204" s="35" t="str">
        <f t="shared" si="97"/>
        <v/>
      </c>
      <c r="V204" s="35" t="str">
        <f t="shared" si="98"/>
        <v/>
      </c>
      <c r="W204" s="35" t="str">
        <f t="shared" si="98"/>
        <v/>
      </c>
      <c r="X204" s="35" t="str">
        <f t="shared" si="98"/>
        <v/>
      </c>
      <c r="Y204" s="35" t="str">
        <f t="shared" si="98"/>
        <v/>
      </c>
      <c r="Z204" s="35" t="str">
        <f t="shared" si="98"/>
        <v/>
      </c>
      <c r="AA204" s="35" t="str">
        <f t="shared" si="98"/>
        <v/>
      </c>
      <c r="AB204" s="35" t="str">
        <f t="shared" si="98"/>
        <v/>
      </c>
      <c r="AC204" s="35" t="str">
        <f t="shared" si="98"/>
        <v/>
      </c>
      <c r="AD204" s="35" t="str">
        <f t="shared" si="98"/>
        <v/>
      </c>
      <c r="AE204" s="35" t="str">
        <f t="shared" si="98"/>
        <v/>
      </c>
      <c r="AF204" s="35" t="str">
        <f t="shared" si="99"/>
        <v/>
      </c>
      <c r="AG204" s="35" t="str">
        <f t="shared" si="99"/>
        <v/>
      </c>
      <c r="AH204" s="35" t="str">
        <f t="shared" si="99"/>
        <v/>
      </c>
      <c r="AI204" s="35" t="str">
        <f t="shared" si="99"/>
        <v/>
      </c>
      <c r="AJ204" s="35" t="str">
        <f t="shared" si="99"/>
        <v/>
      </c>
      <c r="AK204" s="35" t="str">
        <f t="shared" si="99"/>
        <v/>
      </c>
      <c r="AL204" s="35" t="str">
        <f t="shared" si="99"/>
        <v/>
      </c>
      <c r="AM204" s="35" t="str">
        <f t="shared" si="99"/>
        <v/>
      </c>
      <c r="AN204" s="35" t="str">
        <f t="shared" si="99"/>
        <v/>
      </c>
      <c r="AO204" s="35" t="str">
        <f t="shared" si="99"/>
        <v/>
      </c>
      <c r="AP204" s="35" t="str">
        <f t="shared" si="100"/>
        <v/>
      </c>
      <c r="AQ204" s="35" t="str">
        <f t="shared" si="100"/>
        <v/>
      </c>
      <c r="AR204" s="35" t="str">
        <f t="shared" si="100"/>
        <v/>
      </c>
      <c r="AS204" s="35" t="str">
        <f t="shared" si="100"/>
        <v>REEVES</v>
      </c>
      <c r="AT204" s="35" t="str">
        <f t="shared" si="100"/>
        <v/>
      </c>
      <c r="AU204" s="35" t="str">
        <f t="shared" si="100"/>
        <v/>
      </c>
      <c r="AV204" s="35" t="str">
        <f t="shared" si="100"/>
        <v/>
      </c>
      <c r="AW204" s="35" t="str">
        <f t="shared" si="100"/>
        <v/>
      </c>
      <c r="AX204" s="35" t="str">
        <f t="shared" si="100"/>
        <v/>
      </c>
      <c r="AY204" s="35" t="str">
        <f t="shared" si="100"/>
        <v/>
      </c>
      <c r="AZ204" s="35" t="str">
        <f t="shared" si="100"/>
        <v/>
      </c>
    </row>
    <row r="205" spans="1:52" x14ac:dyDescent="0.2">
      <c r="A205" s="39">
        <v>196</v>
      </c>
      <c r="B205" s="35" t="str">
        <f t="shared" si="96"/>
        <v/>
      </c>
      <c r="C205" s="35" t="str">
        <f t="shared" si="96"/>
        <v/>
      </c>
      <c r="D205" s="35" t="str">
        <f t="shared" si="96"/>
        <v/>
      </c>
      <c r="E205" s="35" t="str">
        <f t="shared" si="96"/>
        <v/>
      </c>
      <c r="F205" s="35" t="str">
        <f t="shared" si="96"/>
        <v/>
      </c>
      <c r="G205" s="35" t="str">
        <f t="shared" si="96"/>
        <v/>
      </c>
      <c r="H205" s="35" t="str">
        <f t="shared" si="96"/>
        <v/>
      </c>
      <c r="I205" s="35" t="str">
        <f t="shared" si="96"/>
        <v/>
      </c>
      <c r="J205" s="35" t="str">
        <f t="shared" si="96"/>
        <v/>
      </c>
      <c r="K205" s="35" t="str">
        <f t="shared" si="96"/>
        <v/>
      </c>
      <c r="L205" s="35" t="str">
        <f t="shared" si="97"/>
        <v/>
      </c>
      <c r="M205" s="35" t="str">
        <f t="shared" si="97"/>
        <v/>
      </c>
      <c r="N205" s="35" t="str">
        <f t="shared" si="97"/>
        <v/>
      </c>
      <c r="O205" s="35" t="str">
        <f t="shared" si="97"/>
        <v/>
      </c>
      <c r="P205" s="35" t="str">
        <f t="shared" si="97"/>
        <v/>
      </c>
      <c r="Q205" s="35" t="str">
        <f t="shared" si="97"/>
        <v/>
      </c>
      <c r="R205" s="35" t="str">
        <f t="shared" si="97"/>
        <v/>
      </c>
      <c r="S205" s="35" t="str">
        <f t="shared" si="97"/>
        <v/>
      </c>
      <c r="T205" s="35" t="str">
        <f t="shared" si="97"/>
        <v/>
      </c>
      <c r="U205" s="35" t="str">
        <f t="shared" si="97"/>
        <v/>
      </c>
      <c r="V205" s="35" t="str">
        <f t="shared" si="98"/>
        <v/>
      </c>
      <c r="W205" s="35" t="str">
        <f t="shared" si="98"/>
        <v/>
      </c>
      <c r="X205" s="35" t="str">
        <f t="shared" si="98"/>
        <v/>
      </c>
      <c r="Y205" s="35" t="str">
        <f t="shared" si="98"/>
        <v/>
      </c>
      <c r="Z205" s="35" t="str">
        <f t="shared" si="98"/>
        <v/>
      </c>
      <c r="AA205" s="35" t="str">
        <f t="shared" si="98"/>
        <v/>
      </c>
      <c r="AB205" s="35" t="str">
        <f t="shared" si="98"/>
        <v/>
      </c>
      <c r="AC205" s="35" t="str">
        <f t="shared" si="98"/>
        <v/>
      </c>
      <c r="AD205" s="35" t="str">
        <f t="shared" si="98"/>
        <v/>
      </c>
      <c r="AE205" s="35" t="str">
        <f t="shared" si="98"/>
        <v/>
      </c>
      <c r="AF205" s="35" t="str">
        <f t="shared" si="99"/>
        <v/>
      </c>
      <c r="AG205" s="35" t="str">
        <f t="shared" si="99"/>
        <v/>
      </c>
      <c r="AH205" s="35" t="str">
        <f t="shared" si="99"/>
        <v/>
      </c>
      <c r="AI205" s="35" t="str">
        <f t="shared" si="99"/>
        <v/>
      </c>
      <c r="AJ205" s="35" t="str">
        <f t="shared" si="99"/>
        <v/>
      </c>
      <c r="AK205" s="35" t="str">
        <f t="shared" si="99"/>
        <v/>
      </c>
      <c r="AL205" s="35" t="str">
        <f t="shared" si="99"/>
        <v/>
      </c>
      <c r="AM205" s="35" t="str">
        <f t="shared" si="99"/>
        <v/>
      </c>
      <c r="AN205" s="35" t="str">
        <f t="shared" si="99"/>
        <v/>
      </c>
      <c r="AO205" s="35" t="str">
        <f t="shared" si="99"/>
        <v/>
      </c>
      <c r="AP205" s="35" t="str">
        <f t="shared" si="100"/>
        <v/>
      </c>
      <c r="AQ205" s="35" t="str">
        <f t="shared" si="100"/>
        <v/>
      </c>
      <c r="AR205" s="35" t="str">
        <f t="shared" si="100"/>
        <v/>
      </c>
      <c r="AS205" s="35" t="str">
        <f t="shared" si="100"/>
        <v>REFUGIO</v>
      </c>
      <c r="AT205" s="35" t="str">
        <f t="shared" si="100"/>
        <v/>
      </c>
      <c r="AU205" s="35" t="str">
        <f t="shared" si="100"/>
        <v/>
      </c>
      <c r="AV205" s="35" t="str">
        <f t="shared" si="100"/>
        <v/>
      </c>
      <c r="AW205" s="35" t="str">
        <f t="shared" si="100"/>
        <v/>
      </c>
      <c r="AX205" s="35" t="str">
        <f t="shared" si="100"/>
        <v/>
      </c>
      <c r="AY205" s="35" t="str">
        <f t="shared" si="100"/>
        <v/>
      </c>
      <c r="AZ205" s="35" t="str">
        <f t="shared" si="100"/>
        <v/>
      </c>
    </row>
    <row r="206" spans="1:52" x14ac:dyDescent="0.2">
      <c r="A206" s="39">
        <v>197</v>
      </c>
      <c r="B206" s="35" t="str">
        <f t="shared" si="96"/>
        <v/>
      </c>
      <c r="C206" s="35" t="str">
        <f t="shared" si="96"/>
        <v/>
      </c>
      <c r="D206" s="35" t="str">
        <f t="shared" si="96"/>
        <v/>
      </c>
      <c r="E206" s="35" t="str">
        <f t="shared" si="96"/>
        <v/>
      </c>
      <c r="F206" s="35" t="str">
        <f t="shared" si="96"/>
        <v/>
      </c>
      <c r="G206" s="35" t="str">
        <f t="shared" si="96"/>
        <v/>
      </c>
      <c r="H206" s="35" t="str">
        <f t="shared" si="96"/>
        <v/>
      </c>
      <c r="I206" s="35" t="str">
        <f t="shared" si="96"/>
        <v/>
      </c>
      <c r="J206" s="35" t="str">
        <f t="shared" si="96"/>
        <v/>
      </c>
      <c r="K206" s="35" t="str">
        <f t="shared" si="96"/>
        <v/>
      </c>
      <c r="L206" s="35" t="str">
        <f t="shared" si="97"/>
        <v/>
      </c>
      <c r="M206" s="35" t="str">
        <f t="shared" si="97"/>
        <v/>
      </c>
      <c r="N206" s="35" t="str">
        <f t="shared" si="97"/>
        <v/>
      </c>
      <c r="O206" s="35" t="str">
        <f t="shared" si="97"/>
        <v/>
      </c>
      <c r="P206" s="35" t="str">
        <f t="shared" si="97"/>
        <v/>
      </c>
      <c r="Q206" s="35" t="str">
        <f t="shared" si="97"/>
        <v/>
      </c>
      <c r="R206" s="35" t="str">
        <f t="shared" si="97"/>
        <v/>
      </c>
      <c r="S206" s="35" t="str">
        <f t="shared" si="97"/>
        <v/>
      </c>
      <c r="T206" s="35" t="str">
        <f t="shared" si="97"/>
        <v/>
      </c>
      <c r="U206" s="35" t="str">
        <f t="shared" si="97"/>
        <v/>
      </c>
      <c r="V206" s="35" t="str">
        <f t="shared" si="98"/>
        <v/>
      </c>
      <c r="W206" s="35" t="str">
        <f t="shared" si="98"/>
        <v/>
      </c>
      <c r="X206" s="35" t="str">
        <f t="shared" si="98"/>
        <v/>
      </c>
      <c r="Y206" s="35" t="str">
        <f t="shared" si="98"/>
        <v/>
      </c>
      <c r="Z206" s="35" t="str">
        <f t="shared" si="98"/>
        <v/>
      </c>
      <c r="AA206" s="35" t="str">
        <f t="shared" si="98"/>
        <v/>
      </c>
      <c r="AB206" s="35" t="str">
        <f t="shared" si="98"/>
        <v/>
      </c>
      <c r="AC206" s="35" t="str">
        <f t="shared" si="98"/>
        <v/>
      </c>
      <c r="AD206" s="35" t="str">
        <f t="shared" si="98"/>
        <v/>
      </c>
      <c r="AE206" s="35" t="str">
        <f t="shared" si="98"/>
        <v/>
      </c>
      <c r="AF206" s="35" t="str">
        <f t="shared" si="99"/>
        <v/>
      </c>
      <c r="AG206" s="35" t="str">
        <f t="shared" si="99"/>
        <v/>
      </c>
      <c r="AH206" s="35" t="str">
        <f t="shared" si="99"/>
        <v/>
      </c>
      <c r="AI206" s="35" t="str">
        <f t="shared" si="99"/>
        <v/>
      </c>
      <c r="AJ206" s="35" t="str">
        <f t="shared" si="99"/>
        <v/>
      </c>
      <c r="AK206" s="35" t="str">
        <f t="shared" si="99"/>
        <v/>
      </c>
      <c r="AL206" s="35" t="str">
        <f t="shared" si="99"/>
        <v/>
      </c>
      <c r="AM206" s="35" t="str">
        <f t="shared" si="99"/>
        <v/>
      </c>
      <c r="AN206" s="35" t="str">
        <f t="shared" si="99"/>
        <v/>
      </c>
      <c r="AO206" s="35" t="str">
        <f t="shared" si="99"/>
        <v/>
      </c>
      <c r="AP206" s="35" t="str">
        <f t="shared" si="100"/>
        <v/>
      </c>
      <c r="AQ206" s="35" t="str">
        <f t="shared" si="100"/>
        <v/>
      </c>
      <c r="AR206" s="35" t="str">
        <f t="shared" si="100"/>
        <v/>
      </c>
      <c r="AS206" s="35" t="str">
        <f t="shared" si="100"/>
        <v>ROBERTS</v>
      </c>
      <c r="AT206" s="35" t="str">
        <f t="shared" si="100"/>
        <v/>
      </c>
      <c r="AU206" s="35" t="str">
        <f t="shared" si="100"/>
        <v/>
      </c>
      <c r="AV206" s="35" t="str">
        <f t="shared" si="100"/>
        <v/>
      </c>
      <c r="AW206" s="35" t="str">
        <f t="shared" si="100"/>
        <v/>
      </c>
      <c r="AX206" s="35" t="str">
        <f t="shared" si="100"/>
        <v/>
      </c>
      <c r="AY206" s="35" t="str">
        <f t="shared" si="100"/>
        <v/>
      </c>
      <c r="AZ206" s="35" t="str">
        <f t="shared" si="100"/>
        <v/>
      </c>
    </row>
    <row r="207" spans="1:52" x14ac:dyDescent="0.2">
      <c r="A207" s="39">
        <v>198</v>
      </c>
      <c r="B207" s="35" t="str">
        <f t="shared" si="96"/>
        <v/>
      </c>
      <c r="C207" s="35" t="str">
        <f t="shared" si="96"/>
        <v/>
      </c>
      <c r="D207" s="35" t="str">
        <f t="shared" si="96"/>
        <v/>
      </c>
      <c r="E207" s="35" t="str">
        <f t="shared" si="96"/>
        <v/>
      </c>
      <c r="F207" s="35" t="str">
        <f t="shared" si="96"/>
        <v/>
      </c>
      <c r="G207" s="35" t="str">
        <f t="shared" si="96"/>
        <v/>
      </c>
      <c r="H207" s="35" t="str">
        <f t="shared" si="96"/>
        <v/>
      </c>
      <c r="I207" s="35" t="str">
        <f t="shared" si="96"/>
        <v/>
      </c>
      <c r="J207" s="35" t="str">
        <f t="shared" si="96"/>
        <v/>
      </c>
      <c r="K207" s="35" t="str">
        <f t="shared" si="96"/>
        <v/>
      </c>
      <c r="L207" s="35" t="str">
        <f t="shared" si="97"/>
        <v/>
      </c>
      <c r="M207" s="35" t="str">
        <f t="shared" si="97"/>
        <v/>
      </c>
      <c r="N207" s="35" t="str">
        <f t="shared" si="97"/>
        <v/>
      </c>
      <c r="O207" s="35" t="str">
        <f t="shared" si="97"/>
        <v/>
      </c>
      <c r="P207" s="35" t="str">
        <f t="shared" si="97"/>
        <v/>
      </c>
      <c r="Q207" s="35" t="str">
        <f t="shared" si="97"/>
        <v/>
      </c>
      <c r="R207" s="35" t="str">
        <f t="shared" si="97"/>
        <v/>
      </c>
      <c r="S207" s="35" t="str">
        <f t="shared" si="97"/>
        <v/>
      </c>
      <c r="T207" s="35" t="str">
        <f t="shared" si="97"/>
        <v/>
      </c>
      <c r="U207" s="35" t="str">
        <f t="shared" si="97"/>
        <v/>
      </c>
      <c r="V207" s="35" t="str">
        <f t="shared" si="98"/>
        <v/>
      </c>
      <c r="W207" s="35" t="str">
        <f t="shared" si="98"/>
        <v/>
      </c>
      <c r="X207" s="35" t="str">
        <f t="shared" si="98"/>
        <v/>
      </c>
      <c r="Y207" s="35" t="str">
        <f t="shared" si="98"/>
        <v/>
      </c>
      <c r="Z207" s="35" t="str">
        <f t="shared" si="98"/>
        <v/>
      </c>
      <c r="AA207" s="35" t="str">
        <f t="shared" si="98"/>
        <v/>
      </c>
      <c r="AB207" s="35" t="str">
        <f t="shared" si="98"/>
        <v/>
      </c>
      <c r="AC207" s="35" t="str">
        <f t="shared" si="98"/>
        <v/>
      </c>
      <c r="AD207" s="35" t="str">
        <f t="shared" si="98"/>
        <v/>
      </c>
      <c r="AE207" s="35" t="str">
        <f t="shared" si="98"/>
        <v/>
      </c>
      <c r="AF207" s="35" t="str">
        <f t="shared" si="99"/>
        <v/>
      </c>
      <c r="AG207" s="35" t="str">
        <f t="shared" si="99"/>
        <v/>
      </c>
      <c r="AH207" s="35" t="str">
        <f t="shared" si="99"/>
        <v/>
      </c>
      <c r="AI207" s="35" t="str">
        <f t="shared" si="99"/>
        <v/>
      </c>
      <c r="AJ207" s="35" t="str">
        <f t="shared" si="99"/>
        <v/>
      </c>
      <c r="AK207" s="35" t="str">
        <f t="shared" si="99"/>
        <v/>
      </c>
      <c r="AL207" s="35" t="str">
        <f t="shared" si="99"/>
        <v/>
      </c>
      <c r="AM207" s="35" t="str">
        <f t="shared" si="99"/>
        <v/>
      </c>
      <c r="AN207" s="35" t="str">
        <f t="shared" si="99"/>
        <v/>
      </c>
      <c r="AO207" s="35" t="str">
        <f t="shared" si="99"/>
        <v/>
      </c>
      <c r="AP207" s="35" t="str">
        <f t="shared" si="100"/>
        <v/>
      </c>
      <c r="AQ207" s="35" t="str">
        <f t="shared" si="100"/>
        <v/>
      </c>
      <c r="AR207" s="35" t="str">
        <f t="shared" si="100"/>
        <v/>
      </c>
      <c r="AS207" s="35" t="str">
        <f t="shared" si="100"/>
        <v>ROBERTSON</v>
      </c>
      <c r="AT207" s="35" t="str">
        <f t="shared" si="100"/>
        <v/>
      </c>
      <c r="AU207" s="35" t="str">
        <f t="shared" si="100"/>
        <v/>
      </c>
      <c r="AV207" s="35" t="str">
        <f t="shared" si="100"/>
        <v/>
      </c>
      <c r="AW207" s="35" t="str">
        <f t="shared" si="100"/>
        <v/>
      </c>
      <c r="AX207" s="35" t="str">
        <f t="shared" si="100"/>
        <v/>
      </c>
      <c r="AY207" s="35" t="str">
        <f t="shared" si="100"/>
        <v/>
      </c>
      <c r="AZ207" s="35" t="str">
        <f t="shared" si="100"/>
        <v/>
      </c>
    </row>
    <row r="208" spans="1:52" x14ac:dyDescent="0.2">
      <c r="A208" s="39">
        <v>199</v>
      </c>
      <c r="B208" s="35" t="str">
        <f t="shared" si="96"/>
        <v/>
      </c>
      <c r="C208" s="35" t="str">
        <f t="shared" si="96"/>
        <v/>
      </c>
      <c r="D208" s="35" t="str">
        <f t="shared" si="96"/>
        <v/>
      </c>
      <c r="E208" s="35" t="str">
        <f t="shared" si="96"/>
        <v/>
      </c>
      <c r="F208" s="35" t="str">
        <f t="shared" si="96"/>
        <v/>
      </c>
      <c r="G208" s="35" t="str">
        <f t="shared" si="96"/>
        <v/>
      </c>
      <c r="H208" s="35" t="str">
        <f t="shared" si="96"/>
        <v/>
      </c>
      <c r="I208" s="35" t="str">
        <f t="shared" si="96"/>
        <v/>
      </c>
      <c r="J208" s="35" t="str">
        <f t="shared" si="96"/>
        <v/>
      </c>
      <c r="K208" s="35" t="str">
        <f t="shared" si="96"/>
        <v/>
      </c>
      <c r="L208" s="35" t="str">
        <f t="shared" si="97"/>
        <v/>
      </c>
      <c r="M208" s="35" t="str">
        <f t="shared" si="97"/>
        <v/>
      </c>
      <c r="N208" s="35" t="str">
        <f t="shared" si="97"/>
        <v/>
      </c>
      <c r="O208" s="35" t="str">
        <f t="shared" si="97"/>
        <v/>
      </c>
      <c r="P208" s="35" t="str">
        <f t="shared" si="97"/>
        <v/>
      </c>
      <c r="Q208" s="35" t="str">
        <f t="shared" si="97"/>
        <v/>
      </c>
      <c r="R208" s="35" t="str">
        <f t="shared" si="97"/>
        <v/>
      </c>
      <c r="S208" s="35" t="str">
        <f t="shared" si="97"/>
        <v/>
      </c>
      <c r="T208" s="35" t="str">
        <f t="shared" si="97"/>
        <v/>
      </c>
      <c r="U208" s="35" t="str">
        <f t="shared" si="97"/>
        <v/>
      </c>
      <c r="V208" s="35" t="str">
        <f t="shared" si="98"/>
        <v/>
      </c>
      <c r="W208" s="35" t="str">
        <f t="shared" si="98"/>
        <v/>
      </c>
      <c r="X208" s="35" t="str">
        <f t="shared" si="98"/>
        <v/>
      </c>
      <c r="Y208" s="35" t="str">
        <f t="shared" si="98"/>
        <v/>
      </c>
      <c r="Z208" s="35" t="str">
        <f t="shared" si="98"/>
        <v/>
      </c>
      <c r="AA208" s="35" t="str">
        <f t="shared" si="98"/>
        <v/>
      </c>
      <c r="AB208" s="35" t="str">
        <f t="shared" si="98"/>
        <v/>
      </c>
      <c r="AC208" s="35" t="str">
        <f t="shared" si="98"/>
        <v/>
      </c>
      <c r="AD208" s="35" t="str">
        <f t="shared" si="98"/>
        <v/>
      </c>
      <c r="AE208" s="35" t="str">
        <f t="shared" si="98"/>
        <v/>
      </c>
      <c r="AF208" s="35" t="str">
        <f t="shared" si="99"/>
        <v/>
      </c>
      <c r="AG208" s="35" t="str">
        <f t="shared" si="99"/>
        <v/>
      </c>
      <c r="AH208" s="35" t="str">
        <f t="shared" si="99"/>
        <v/>
      </c>
      <c r="AI208" s="35" t="str">
        <f t="shared" si="99"/>
        <v/>
      </c>
      <c r="AJ208" s="35" t="str">
        <f t="shared" si="99"/>
        <v/>
      </c>
      <c r="AK208" s="35" t="str">
        <f t="shared" si="99"/>
        <v/>
      </c>
      <c r="AL208" s="35" t="str">
        <f t="shared" si="99"/>
        <v/>
      </c>
      <c r="AM208" s="35" t="str">
        <f t="shared" si="99"/>
        <v/>
      </c>
      <c r="AN208" s="35" t="str">
        <f t="shared" si="99"/>
        <v/>
      </c>
      <c r="AO208" s="35" t="str">
        <f t="shared" si="99"/>
        <v/>
      </c>
      <c r="AP208" s="35" t="str">
        <f t="shared" si="100"/>
        <v/>
      </c>
      <c r="AQ208" s="35" t="str">
        <f t="shared" si="100"/>
        <v/>
      </c>
      <c r="AR208" s="35" t="str">
        <f t="shared" si="100"/>
        <v/>
      </c>
      <c r="AS208" s="35" t="str">
        <f t="shared" si="100"/>
        <v>ROCKWALL</v>
      </c>
      <c r="AT208" s="35" t="str">
        <f t="shared" si="100"/>
        <v/>
      </c>
      <c r="AU208" s="35" t="str">
        <f t="shared" si="100"/>
        <v/>
      </c>
      <c r="AV208" s="35" t="str">
        <f t="shared" si="100"/>
        <v/>
      </c>
      <c r="AW208" s="35" t="str">
        <f t="shared" si="100"/>
        <v/>
      </c>
      <c r="AX208" s="35" t="str">
        <f t="shared" si="100"/>
        <v/>
      </c>
      <c r="AY208" s="35" t="str">
        <f t="shared" si="100"/>
        <v/>
      </c>
      <c r="AZ208" s="35" t="str">
        <f t="shared" si="100"/>
        <v/>
      </c>
    </row>
    <row r="209" spans="1:52" x14ac:dyDescent="0.2">
      <c r="A209" s="39">
        <v>200</v>
      </c>
      <c r="B209" s="35" t="str">
        <f t="shared" si="96"/>
        <v/>
      </c>
      <c r="C209" s="35" t="str">
        <f t="shared" si="96"/>
        <v/>
      </c>
      <c r="D209" s="35" t="str">
        <f t="shared" si="96"/>
        <v/>
      </c>
      <c r="E209" s="35" t="str">
        <f t="shared" si="96"/>
        <v/>
      </c>
      <c r="F209" s="35" t="str">
        <f t="shared" si="96"/>
        <v/>
      </c>
      <c r="G209" s="35" t="str">
        <f t="shared" si="96"/>
        <v/>
      </c>
      <c r="H209" s="35" t="str">
        <f t="shared" si="96"/>
        <v/>
      </c>
      <c r="I209" s="35" t="str">
        <f t="shared" si="96"/>
        <v/>
      </c>
      <c r="J209" s="35" t="str">
        <f t="shared" si="96"/>
        <v/>
      </c>
      <c r="K209" s="35" t="str">
        <f t="shared" si="96"/>
        <v/>
      </c>
      <c r="L209" s="35" t="str">
        <f t="shared" si="97"/>
        <v/>
      </c>
      <c r="M209" s="35" t="str">
        <f t="shared" si="97"/>
        <v/>
      </c>
      <c r="N209" s="35" t="str">
        <f t="shared" si="97"/>
        <v/>
      </c>
      <c r="O209" s="35" t="str">
        <f t="shared" si="97"/>
        <v/>
      </c>
      <c r="P209" s="35" t="str">
        <f t="shared" si="97"/>
        <v/>
      </c>
      <c r="Q209" s="35" t="str">
        <f t="shared" si="97"/>
        <v/>
      </c>
      <c r="R209" s="35" t="str">
        <f t="shared" si="97"/>
        <v/>
      </c>
      <c r="S209" s="35" t="str">
        <f t="shared" si="97"/>
        <v/>
      </c>
      <c r="T209" s="35" t="str">
        <f t="shared" si="97"/>
        <v/>
      </c>
      <c r="U209" s="35" t="str">
        <f t="shared" si="97"/>
        <v/>
      </c>
      <c r="V209" s="35" t="str">
        <f t="shared" si="98"/>
        <v/>
      </c>
      <c r="W209" s="35" t="str">
        <f t="shared" si="98"/>
        <v/>
      </c>
      <c r="X209" s="35" t="str">
        <f t="shared" si="98"/>
        <v/>
      </c>
      <c r="Y209" s="35" t="str">
        <f t="shared" si="98"/>
        <v/>
      </c>
      <c r="Z209" s="35" t="str">
        <f t="shared" si="98"/>
        <v/>
      </c>
      <c r="AA209" s="35" t="str">
        <f t="shared" si="98"/>
        <v/>
      </c>
      <c r="AB209" s="35" t="str">
        <f t="shared" si="98"/>
        <v/>
      </c>
      <c r="AC209" s="35" t="str">
        <f t="shared" si="98"/>
        <v/>
      </c>
      <c r="AD209" s="35" t="str">
        <f t="shared" si="98"/>
        <v/>
      </c>
      <c r="AE209" s="35" t="str">
        <f t="shared" si="98"/>
        <v/>
      </c>
      <c r="AF209" s="35" t="str">
        <f t="shared" si="99"/>
        <v/>
      </c>
      <c r="AG209" s="35" t="str">
        <f t="shared" si="99"/>
        <v/>
      </c>
      <c r="AH209" s="35" t="str">
        <f t="shared" si="99"/>
        <v/>
      </c>
      <c r="AI209" s="35" t="str">
        <f t="shared" si="99"/>
        <v/>
      </c>
      <c r="AJ209" s="35" t="str">
        <f t="shared" si="99"/>
        <v/>
      </c>
      <c r="AK209" s="35" t="str">
        <f t="shared" si="99"/>
        <v/>
      </c>
      <c r="AL209" s="35" t="str">
        <f t="shared" si="99"/>
        <v/>
      </c>
      <c r="AM209" s="35" t="str">
        <f t="shared" si="99"/>
        <v/>
      </c>
      <c r="AN209" s="35" t="str">
        <f t="shared" si="99"/>
        <v/>
      </c>
      <c r="AO209" s="35" t="str">
        <f t="shared" si="99"/>
        <v/>
      </c>
      <c r="AP209" s="35" t="str">
        <f t="shared" si="100"/>
        <v/>
      </c>
      <c r="AQ209" s="35" t="str">
        <f t="shared" si="100"/>
        <v/>
      </c>
      <c r="AR209" s="35" t="str">
        <f t="shared" si="100"/>
        <v/>
      </c>
      <c r="AS209" s="35" t="str">
        <f t="shared" si="100"/>
        <v>RUNNELS</v>
      </c>
      <c r="AT209" s="35" t="str">
        <f t="shared" si="100"/>
        <v/>
      </c>
      <c r="AU209" s="35" t="str">
        <f t="shared" si="100"/>
        <v/>
      </c>
      <c r="AV209" s="35" t="str">
        <f t="shared" si="100"/>
        <v/>
      </c>
      <c r="AW209" s="35" t="str">
        <f t="shared" si="100"/>
        <v/>
      </c>
      <c r="AX209" s="35" t="str">
        <f t="shared" si="100"/>
        <v/>
      </c>
      <c r="AY209" s="35" t="str">
        <f t="shared" si="100"/>
        <v/>
      </c>
      <c r="AZ209" s="35" t="str">
        <f t="shared" si="100"/>
        <v/>
      </c>
    </row>
    <row r="210" spans="1:52" x14ac:dyDescent="0.2">
      <c r="A210" s="39">
        <v>201</v>
      </c>
      <c r="B210" s="35" t="str">
        <f t="shared" ref="B210:K219" si="101">IFERROR(VLOOKUP($B$3&amp;"_"&amp;B$8&amp;$A210,LookUpTable_CountyName_AllYears,3,FALSE),"")</f>
        <v/>
      </c>
      <c r="C210" s="35" t="str">
        <f t="shared" si="101"/>
        <v/>
      </c>
      <c r="D210" s="35" t="str">
        <f t="shared" si="101"/>
        <v/>
      </c>
      <c r="E210" s="35" t="str">
        <f t="shared" si="101"/>
        <v/>
      </c>
      <c r="F210" s="35" t="str">
        <f t="shared" si="101"/>
        <v/>
      </c>
      <c r="G210" s="35" t="str">
        <f t="shared" si="101"/>
        <v/>
      </c>
      <c r="H210" s="35" t="str">
        <f t="shared" si="101"/>
        <v/>
      </c>
      <c r="I210" s="35" t="str">
        <f t="shared" si="101"/>
        <v/>
      </c>
      <c r="J210" s="35" t="str">
        <f t="shared" si="101"/>
        <v/>
      </c>
      <c r="K210" s="35" t="str">
        <f t="shared" si="101"/>
        <v/>
      </c>
      <c r="L210" s="35" t="str">
        <f t="shared" ref="L210:U219" si="102">IFERROR(VLOOKUP($B$3&amp;"_"&amp;L$8&amp;$A210,LookUpTable_CountyName_AllYears,3,FALSE),"")</f>
        <v/>
      </c>
      <c r="M210" s="35" t="str">
        <f t="shared" si="102"/>
        <v/>
      </c>
      <c r="N210" s="35" t="str">
        <f t="shared" si="102"/>
        <v/>
      </c>
      <c r="O210" s="35" t="str">
        <f t="shared" si="102"/>
        <v/>
      </c>
      <c r="P210" s="35" t="str">
        <f t="shared" si="102"/>
        <v/>
      </c>
      <c r="Q210" s="35" t="str">
        <f t="shared" si="102"/>
        <v/>
      </c>
      <c r="R210" s="35" t="str">
        <f t="shared" si="102"/>
        <v/>
      </c>
      <c r="S210" s="35" t="str">
        <f t="shared" si="102"/>
        <v/>
      </c>
      <c r="T210" s="35" t="str">
        <f t="shared" si="102"/>
        <v/>
      </c>
      <c r="U210" s="35" t="str">
        <f t="shared" si="102"/>
        <v/>
      </c>
      <c r="V210" s="35" t="str">
        <f t="shared" ref="V210:AE219" si="103">IFERROR(VLOOKUP($B$3&amp;"_"&amp;V$8&amp;$A210,LookUpTable_CountyName_AllYears,3,FALSE),"")</f>
        <v/>
      </c>
      <c r="W210" s="35" t="str">
        <f t="shared" si="103"/>
        <v/>
      </c>
      <c r="X210" s="35" t="str">
        <f t="shared" si="103"/>
        <v/>
      </c>
      <c r="Y210" s="35" t="str">
        <f t="shared" si="103"/>
        <v/>
      </c>
      <c r="Z210" s="35" t="str">
        <f t="shared" si="103"/>
        <v/>
      </c>
      <c r="AA210" s="35" t="str">
        <f t="shared" si="103"/>
        <v/>
      </c>
      <c r="AB210" s="35" t="str">
        <f t="shared" si="103"/>
        <v/>
      </c>
      <c r="AC210" s="35" t="str">
        <f t="shared" si="103"/>
        <v/>
      </c>
      <c r="AD210" s="35" t="str">
        <f t="shared" si="103"/>
        <v/>
      </c>
      <c r="AE210" s="35" t="str">
        <f t="shared" si="103"/>
        <v/>
      </c>
      <c r="AF210" s="35" t="str">
        <f t="shared" ref="AF210:AO219" si="104">IFERROR(VLOOKUP($B$3&amp;"_"&amp;AF$8&amp;$A210,LookUpTable_CountyName_AllYears,3,FALSE),"")</f>
        <v/>
      </c>
      <c r="AG210" s="35" t="str">
        <f t="shared" si="104"/>
        <v/>
      </c>
      <c r="AH210" s="35" t="str">
        <f t="shared" si="104"/>
        <v/>
      </c>
      <c r="AI210" s="35" t="str">
        <f t="shared" si="104"/>
        <v/>
      </c>
      <c r="AJ210" s="35" t="str">
        <f t="shared" si="104"/>
        <v/>
      </c>
      <c r="AK210" s="35" t="str">
        <f t="shared" si="104"/>
        <v/>
      </c>
      <c r="AL210" s="35" t="str">
        <f t="shared" si="104"/>
        <v/>
      </c>
      <c r="AM210" s="35" t="str">
        <f t="shared" si="104"/>
        <v/>
      </c>
      <c r="AN210" s="35" t="str">
        <f t="shared" si="104"/>
        <v/>
      </c>
      <c r="AO210" s="35" t="str">
        <f t="shared" si="104"/>
        <v/>
      </c>
      <c r="AP210" s="35" t="str">
        <f t="shared" ref="AP210:AZ219" si="105">IFERROR(VLOOKUP($B$3&amp;"_"&amp;AP$8&amp;$A210,LookUpTable_CountyName_AllYears,3,FALSE),"")</f>
        <v/>
      </c>
      <c r="AQ210" s="35" t="str">
        <f t="shared" si="105"/>
        <v/>
      </c>
      <c r="AR210" s="35" t="str">
        <f t="shared" si="105"/>
        <v/>
      </c>
      <c r="AS210" s="35" t="str">
        <f t="shared" si="105"/>
        <v>RUSK</v>
      </c>
      <c r="AT210" s="35" t="str">
        <f t="shared" si="105"/>
        <v/>
      </c>
      <c r="AU210" s="35" t="str">
        <f t="shared" si="105"/>
        <v/>
      </c>
      <c r="AV210" s="35" t="str">
        <f t="shared" si="105"/>
        <v/>
      </c>
      <c r="AW210" s="35" t="str">
        <f t="shared" si="105"/>
        <v/>
      </c>
      <c r="AX210" s="35" t="str">
        <f t="shared" si="105"/>
        <v/>
      </c>
      <c r="AY210" s="35" t="str">
        <f t="shared" si="105"/>
        <v/>
      </c>
      <c r="AZ210" s="35" t="str">
        <f t="shared" si="105"/>
        <v/>
      </c>
    </row>
    <row r="211" spans="1:52" x14ac:dyDescent="0.2">
      <c r="A211" s="39">
        <v>202</v>
      </c>
      <c r="B211" s="35" t="str">
        <f t="shared" si="101"/>
        <v/>
      </c>
      <c r="C211" s="35" t="str">
        <f t="shared" si="101"/>
        <v/>
      </c>
      <c r="D211" s="35" t="str">
        <f t="shared" si="101"/>
        <v/>
      </c>
      <c r="E211" s="35" t="str">
        <f t="shared" si="101"/>
        <v/>
      </c>
      <c r="F211" s="35" t="str">
        <f t="shared" si="101"/>
        <v/>
      </c>
      <c r="G211" s="35" t="str">
        <f t="shared" si="101"/>
        <v/>
      </c>
      <c r="H211" s="35" t="str">
        <f t="shared" si="101"/>
        <v/>
      </c>
      <c r="I211" s="35" t="str">
        <f t="shared" si="101"/>
        <v/>
      </c>
      <c r="J211" s="35" t="str">
        <f t="shared" si="101"/>
        <v/>
      </c>
      <c r="K211" s="35" t="str">
        <f t="shared" si="101"/>
        <v/>
      </c>
      <c r="L211" s="35" t="str">
        <f t="shared" si="102"/>
        <v/>
      </c>
      <c r="M211" s="35" t="str">
        <f t="shared" si="102"/>
        <v/>
      </c>
      <c r="N211" s="35" t="str">
        <f t="shared" si="102"/>
        <v/>
      </c>
      <c r="O211" s="35" t="str">
        <f t="shared" si="102"/>
        <v/>
      </c>
      <c r="P211" s="35" t="str">
        <f t="shared" si="102"/>
        <v/>
      </c>
      <c r="Q211" s="35" t="str">
        <f t="shared" si="102"/>
        <v/>
      </c>
      <c r="R211" s="35" t="str">
        <f t="shared" si="102"/>
        <v/>
      </c>
      <c r="S211" s="35" t="str">
        <f t="shared" si="102"/>
        <v/>
      </c>
      <c r="T211" s="35" t="str">
        <f t="shared" si="102"/>
        <v/>
      </c>
      <c r="U211" s="35" t="str">
        <f t="shared" si="102"/>
        <v/>
      </c>
      <c r="V211" s="35" t="str">
        <f t="shared" si="103"/>
        <v/>
      </c>
      <c r="W211" s="35" t="str">
        <f t="shared" si="103"/>
        <v/>
      </c>
      <c r="X211" s="35" t="str">
        <f t="shared" si="103"/>
        <v/>
      </c>
      <c r="Y211" s="35" t="str">
        <f t="shared" si="103"/>
        <v/>
      </c>
      <c r="Z211" s="35" t="str">
        <f t="shared" si="103"/>
        <v/>
      </c>
      <c r="AA211" s="35" t="str">
        <f t="shared" si="103"/>
        <v/>
      </c>
      <c r="AB211" s="35" t="str">
        <f t="shared" si="103"/>
        <v/>
      </c>
      <c r="AC211" s="35" t="str">
        <f t="shared" si="103"/>
        <v/>
      </c>
      <c r="AD211" s="35" t="str">
        <f t="shared" si="103"/>
        <v/>
      </c>
      <c r="AE211" s="35" t="str">
        <f t="shared" si="103"/>
        <v/>
      </c>
      <c r="AF211" s="35" t="str">
        <f t="shared" si="104"/>
        <v/>
      </c>
      <c r="AG211" s="35" t="str">
        <f t="shared" si="104"/>
        <v/>
      </c>
      <c r="AH211" s="35" t="str">
        <f t="shared" si="104"/>
        <v/>
      </c>
      <c r="AI211" s="35" t="str">
        <f t="shared" si="104"/>
        <v/>
      </c>
      <c r="AJ211" s="35" t="str">
        <f t="shared" si="104"/>
        <v/>
      </c>
      <c r="AK211" s="35" t="str">
        <f t="shared" si="104"/>
        <v/>
      </c>
      <c r="AL211" s="35" t="str">
        <f t="shared" si="104"/>
        <v/>
      </c>
      <c r="AM211" s="35" t="str">
        <f t="shared" si="104"/>
        <v/>
      </c>
      <c r="AN211" s="35" t="str">
        <f t="shared" si="104"/>
        <v/>
      </c>
      <c r="AO211" s="35" t="str">
        <f t="shared" si="104"/>
        <v/>
      </c>
      <c r="AP211" s="35" t="str">
        <f t="shared" si="105"/>
        <v/>
      </c>
      <c r="AQ211" s="35" t="str">
        <f t="shared" si="105"/>
        <v/>
      </c>
      <c r="AR211" s="35" t="str">
        <f t="shared" si="105"/>
        <v/>
      </c>
      <c r="AS211" s="35" t="str">
        <f t="shared" si="105"/>
        <v>SABINE</v>
      </c>
      <c r="AT211" s="35" t="str">
        <f t="shared" si="105"/>
        <v/>
      </c>
      <c r="AU211" s="35" t="str">
        <f t="shared" si="105"/>
        <v/>
      </c>
      <c r="AV211" s="35" t="str">
        <f t="shared" si="105"/>
        <v/>
      </c>
      <c r="AW211" s="35" t="str">
        <f t="shared" si="105"/>
        <v/>
      </c>
      <c r="AX211" s="35" t="str">
        <f t="shared" si="105"/>
        <v/>
      </c>
      <c r="AY211" s="35" t="str">
        <f t="shared" si="105"/>
        <v/>
      </c>
      <c r="AZ211" s="35" t="str">
        <f t="shared" si="105"/>
        <v/>
      </c>
    </row>
    <row r="212" spans="1:52" x14ac:dyDescent="0.2">
      <c r="A212" s="39">
        <v>203</v>
      </c>
      <c r="B212" s="35" t="str">
        <f t="shared" si="101"/>
        <v/>
      </c>
      <c r="C212" s="35" t="str">
        <f t="shared" si="101"/>
        <v/>
      </c>
      <c r="D212" s="35" t="str">
        <f t="shared" si="101"/>
        <v/>
      </c>
      <c r="E212" s="35" t="str">
        <f t="shared" si="101"/>
        <v/>
      </c>
      <c r="F212" s="35" t="str">
        <f t="shared" si="101"/>
        <v/>
      </c>
      <c r="G212" s="35" t="str">
        <f t="shared" si="101"/>
        <v/>
      </c>
      <c r="H212" s="35" t="str">
        <f t="shared" si="101"/>
        <v/>
      </c>
      <c r="I212" s="35" t="str">
        <f t="shared" si="101"/>
        <v/>
      </c>
      <c r="J212" s="35" t="str">
        <f t="shared" si="101"/>
        <v/>
      </c>
      <c r="K212" s="35" t="str">
        <f t="shared" si="101"/>
        <v/>
      </c>
      <c r="L212" s="35" t="str">
        <f t="shared" si="102"/>
        <v/>
      </c>
      <c r="M212" s="35" t="str">
        <f t="shared" si="102"/>
        <v/>
      </c>
      <c r="N212" s="35" t="str">
        <f t="shared" si="102"/>
        <v/>
      </c>
      <c r="O212" s="35" t="str">
        <f t="shared" si="102"/>
        <v/>
      </c>
      <c r="P212" s="35" t="str">
        <f t="shared" si="102"/>
        <v/>
      </c>
      <c r="Q212" s="35" t="str">
        <f t="shared" si="102"/>
        <v/>
      </c>
      <c r="R212" s="35" t="str">
        <f t="shared" si="102"/>
        <v/>
      </c>
      <c r="S212" s="35" t="str">
        <f t="shared" si="102"/>
        <v/>
      </c>
      <c r="T212" s="35" t="str">
        <f t="shared" si="102"/>
        <v/>
      </c>
      <c r="U212" s="35" t="str">
        <f t="shared" si="102"/>
        <v/>
      </c>
      <c r="V212" s="35" t="str">
        <f t="shared" si="103"/>
        <v/>
      </c>
      <c r="W212" s="35" t="str">
        <f t="shared" si="103"/>
        <v/>
      </c>
      <c r="X212" s="35" t="str">
        <f t="shared" si="103"/>
        <v/>
      </c>
      <c r="Y212" s="35" t="str">
        <f t="shared" si="103"/>
        <v/>
      </c>
      <c r="Z212" s="35" t="str">
        <f t="shared" si="103"/>
        <v/>
      </c>
      <c r="AA212" s="35" t="str">
        <f t="shared" si="103"/>
        <v/>
      </c>
      <c r="AB212" s="35" t="str">
        <f t="shared" si="103"/>
        <v/>
      </c>
      <c r="AC212" s="35" t="str">
        <f t="shared" si="103"/>
        <v/>
      </c>
      <c r="AD212" s="35" t="str">
        <f t="shared" si="103"/>
        <v/>
      </c>
      <c r="AE212" s="35" t="str">
        <f t="shared" si="103"/>
        <v/>
      </c>
      <c r="AF212" s="35" t="str">
        <f t="shared" si="104"/>
        <v/>
      </c>
      <c r="AG212" s="35" t="str">
        <f t="shared" si="104"/>
        <v/>
      </c>
      <c r="AH212" s="35" t="str">
        <f t="shared" si="104"/>
        <v/>
      </c>
      <c r="AI212" s="35" t="str">
        <f t="shared" si="104"/>
        <v/>
      </c>
      <c r="AJ212" s="35" t="str">
        <f t="shared" si="104"/>
        <v/>
      </c>
      <c r="AK212" s="35" t="str">
        <f t="shared" si="104"/>
        <v/>
      </c>
      <c r="AL212" s="35" t="str">
        <f t="shared" si="104"/>
        <v/>
      </c>
      <c r="AM212" s="35" t="str">
        <f t="shared" si="104"/>
        <v/>
      </c>
      <c r="AN212" s="35" t="str">
        <f t="shared" si="104"/>
        <v/>
      </c>
      <c r="AO212" s="35" t="str">
        <f t="shared" si="104"/>
        <v/>
      </c>
      <c r="AP212" s="35" t="str">
        <f t="shared" si="105"/>
        <v/>
      </c>
      <c r="AQ212" s="35" t="str">
        <f t="shared" si="105"/>
        <v/>
      </c>
      <c r="AR212" s="35" t="str">
        <f t="shared" si="105"/>
        <v/>
      </c>
      <c r="AS212" s="35" t="str">
        <f t="shared" si="105"/>
        <v>SAN AUGUSTINE</v>
      </c>
      <c r="AT212" s="35" t="str">
        <f t="shared" si="105"/>
        <v/>
      </c>
      <c r="AU212" s="35" t="str">
        <f t="shared" si="105"/>
        <v/>
      </c>
      <c r="AV212" s="35" t="str">
        <f t="shared" si="105"/>
        <v/>
      </c>
      <c r="AW212" s="35" t="str">
        <f t="shared" si="105"/>
        <v/>
      </c>
      <c r="AX212" s="35" t="str">
        <f t="shared" si="105"/>
        <v/>
      </c>
      <c r="AY212" s="35" t="str">
        <f t="shared" si="105"/>
        <v/>
      </c>
      <c r="AZ212" s="35" t="str">
        <f t="shared" si="105"/>
        <v/>
      </c>
    </row>
    <row r="213" spans="1:52" x14ac:dyDescent="0.2">
      <c r="A213" s="39">
        <v>204</v>
      </c>
      <c r="B213" s="35" t="str">
        <f t="shared" si="101"/>
        <v/>
      </c>
      <c r="C213" s="35" t="str">
        <f t="shared" si="101"/>
        <v/>
      </c>
      <c r="D213" s="35" t="str">
        <f t="shared" si="101"/>
        <v/>
      </c>
      <c r="E213" s="35" t="str">
        <f t="shared" si="101"/>
        <v/>
      </c>
      <c r="F213" s="35" t="str">
        <f t="shared" si="101"/>
        <v/>
      </c>
      <c r="G213" s="35" t="str">
        <f t="shared" si="101"/>
        <v/>
      </c>
      <c r="H213" s="35" t="str">
        <f t="shared" si="101"/>
        <v/>
      </c>
      <c r="I213" s="35" t="str">
        <f t="shared" si="101"/>
        <v/>
      </c>
      <c r="J213" s="35" t="str">
        <f t="shared" si="101"/>
        <v/>
      </c>
      <c r="K213" s="35" t="str">
        <f t="shared" si="101"/>
        <v/>
      </c>
      <c r="L213" s="35" t="str">
        <f t="shared" si="102"/>
        <v/>
      </c>
      <c r="M213" s="35" t="str">
        <f t="shared" si="102"/>
        <v/>
      </c>
      <c r="N213" s="35" t="str">
        <f t="shared" si="102"/>
        <v/>
      </c>
      <c r="O213" s="35" t="str">
        <f t="shared" si="102"/>
        <v/>
      </c>
      <c r="P213" s="35" t="str">
        <f t="shared" si="102"/>
        <v/>
      </c>
      <c r="Q213" s="35" t="str">
        <f t="shared" si="102"/>
        <v/>
      </c>
      <c r="R213" s="35" t="str">
        <f t="shared" si="102"/>
        <v/>
      </c>
      <c r="S213" s="35" t="str">
        <f t="shared" si="102"/>
        <v/>
      </c>
      <c r="T213" s="35" t="str">
        <f t="shared" si="102"/>
        <v/>
      </c>
      <c r="U213" s="35" t="str">
        <f t="shared" si="102"/>
        <v/>
      </c>
      <c r="V213" s="35" t="str">
        <f t="shared" si="103"/>
        <v/>
      </c>
      <c r="W213" s="35" t="str">
        <f t="shared" si="103"/>
        <v/>
      </c>
      <c r="X213" s="35" t="str">
        <f t="shared" si="103"/>
        <v/>
      </c>
      <c r="Y213" s="35" t="str">
        <f t="shared" si="103"/>
        <v/>
      </c>
      <c r="Z213" s="35" t="str">
        <f t="shared" si="103"/>
        <v/>
      </c>
      <c r="AA213" s="35" t="str">
        <f t="shared" si="103"/>
        <v/>
      </c>
      <c r="AB213" s="35" t="str">
        <f t="shared" si="103"/>
        <v/>
      </c>
      <c r="AC213" s="35" t="str">
        <f t="shared" si="103"/>
        <v/>
      </c>
      <c r="AD213" s="35" t="str">
        <f t="shared" si="103"/>
        <v/>
      </c>
      <c r="AE213" s="35" t="str">
        <f t="shared" si="103"/>
        <v/>
      </c>
      <c r="AF213" s="35" t="str">
        <f t="shared" si="104"/>
        <v/>
      </c>
      <c r="AG213" s="35" t="str">
        <f t="shared" si="104"/>
        <v/>
      </c>
      <c r="AH213" s="35" t="str">
        <f t="shared" si="104"/>
        <v/>
      </c>
      <c r="AI213" s="35" t="str">
        <f t="shared" si="104"/>
        <v/>
      </c>
      <c r="AJ213" s="35" t="str">
        <f t="shared" si="104"/>
        <v/>
      </c>
      <c r="AK213" s="35" t="str">
        <f t="shared" si="104"/>
        <v/>
      </c>
      <c r="AL213" s="35" t="str">
        <f t="shared" si="104"/>
        <v/>
      </c>
      <c r="AM213" s="35" t="str">
        <f t="shared" si="104"/>
        <v/>
      </c>
      <c r="AN213" s="35" t="str">
        <f t="shared" si="104"/>
        <v/>
      </c>
      <c r="AO213" s="35" t="str">
        <f t="shared" si="104"/>
        <v/>
      </c>
      <c r="AP213" s="35" t="str">
        <f t="shared" si="105"/>
        <v/>
      </c>
      <c r="AQ213" s="35" t="str">
        <f t="shared" si="105"/>
        <v/>
      </c>
      <c r="AR213" s="35" t="str">
        <f t="shared" si="105"/>
        <v/>
      </c>
      <c r="AS213" s="35" t="str">
        <f t="shared" si="105"/>
        <v>SAN JACINTO</v>
      </c>
      <c r="AT213" s="35" t="str">
        <f t="shared" si="105"/>
        <v/>
      </c>
      <c r="AU213" s="35" t="str">
        <f t="shared" si="105"/>
        <v/>
      </c>
      <c r="AV213" s="35" t="str">
        <f t="shared" si="105"/>
        <v/>
      </c>
      <c r="AW213" s="35" t="str">
        <f t="shared" si="105"/>
        <v/>
      </c>
      <c r="AX213" s="35" t="str">
        <f t="shared" si="105"/>
        <v/>
      </c>
      <c r="AY213" s="35" t="str">
        <f t="shared" si="105"/>
        <v/>
      </c>
      <c r="AZ213" s="35" t="str">
        <f t="shared" si="105"/>
        <v/>
      </c>
    </row>
    <row r="214" spans="1:52" x14ac:dyDescent="0.2">
      <c r="A214" s="39">
        <v>205</v>
      </c>
      <c r="B214" s="35" t="str">
        <f t="shared" si="101"/>
        <v/>
      </c>
      <c r="C214" s="35" t="str">
        <f t="shared" si="101"/>
        <v/>
      </c>
      <c r="D214" s="35" t="str">
        <f t="shared" si="101"/>
        <v/>
      </c>
      <c r="E214" s="35" t="str">
        <f t="shared" si="101"/>
        <v/>
      </c>
      <c r="F214" s="35" t="str">
        <f t="shared" si="101"/>
        <v/>
      </c>
      <c r="G214" s="35" t="str">
        <f t="shared" si="101"/>
        <v/>
      </c>
      <c r="H214" s="35" t="str">
        <f t="shared" si="101"/>
        <v/>
      </c>
      <c r="I214" s="35" t="str">
        <f t="shared" si="101"/>
        <v/>
      </c>
      <c r="J214" s="35" t="str">
        <f t="shared" si="101"/>
        <v/>
      </c>
      <c r="K214" s="35" t="str">
        <f t="shared" si="101"/>
        <v/>
      </c>
      <c r="L214" s="35" t="str">
        <f t="shared" si="102"/>
        <v/>
      </c>
      <c r="M214" s="35" t="str">
        <f t="shared" si="102"/>
        <v/>
      </c>
      <c r="N214" s="35" t="str">
        <f t="shared" si="102"/>
        <v/>
      </c>
      <c r="O214" s="35" t="str">
        <f t="shared" si="102"/>
        <v/>
      </c>
      <c r="P214" s="35" t="str">
        <f t="shared" si="102"/>
        <v/>
      </c>
      <c r="Q214" s="35" t="str">
        <f t="shared" si="102"/>
        <v/>
      </c>
      <c r="R214" s="35" t="str">
        <f t="shared" si="102"/>
        <v/>
      </c>
      <c r="S214" s="35" t="str">
        <f t="shared" si="102"/>
        <v/>
      </c>
      <c r="T214" s="35" t="str">
        <f t="shared" si="102"/>
        <v/>
      </c>
      <c r="U214" s="35" t="str">
        <f t="shared" si="102"/>
        <v/>
      </c>
      <c r="V214" s="35" t="str">
        <f t="shared" si="103"/>
        <v/>
      </c>
      <c r="W214" s="35" t="str">
        <f t="shared" si="103"/>
        <v/>
      </c>
      <c r="X214" s="35" t="str">
        <f t="shared" si="103"/>
        <v/>
      </c>
      <c r="Y214" s="35" t="str">
        <f t="shared" si="103"/>
        <v/>
      </c>
      <c r="Z214" s="35" t="str">
        <f t="shared" si="103"/>
        <v/>
      </c>
      <c r="AA214" s="35" t="str">
        <f t="shared" si="103"/>
        <v/>
      </c>
      <c r="AB214" s="35" t="str">
        <f t="shared" si="103"/>
        <v/>
      </c>
      <c r="AC214" s="35" t="str">
        <f t="shared" si="103"/>
        <v/>
      </c>
      <c r="AD214" s="35" t="str">
        <f t="shared" si="103"/>
        <v/>
      </c>
      <c r="AE214" s="35" t="str">
        <f t="shared" si="103"/>
        <v/>
      </c>
      <c r="AF214" s="35" t="str">
        <f t="shared" si="104"/>
        <v/>
      </c>
      <c r="AG214" s="35" t="str">
        <f t="shared" si="104"/>
        <v/>
      </c>
      <c r="AH214" s="35" t="str">
        <f t="shared" si="104"/>
        <v/>
      </c>
      <c r="AI214" s="35" t="str">
        <f t="shared" si="104"/>
        <v/>
      </c>
      <c r="AJ214" s="35" t="str">
        <f t="shared" si="104"/>
        <v/>
      </c>
      <c r="AK214" s="35" t="str">
        <f t="shared" si="104"/>
        <v/>
      </c>
      <c r="AL214" s="35" t="str">
        <f t="shared" si="104"/>
        <v/>
      </c>
      <c r="AM214" s="35" t="str">
        <f t="shared" si="104"/>
        <v/>
      </c>
      <c r="AN214" s="35" t="str">
        <f t="shared" si="104"/>
        <v/>
      </c>
      <c r="AO214" s="35" t="str">
        <f t="shared" si="104"/>
        <v/>
      </c>
      <c r="AP214" s="35" t="str">
        <f t="shared" si="105"/>
        <v/>
      </c>
      <c r="AQ214" s="35" t="str">
        <f t="shared" si="105"/>
        <v/>
      </c>
      <c r="AR214" s="35" t="str">
        <f t="shared" si="105"/>
        <v/>
      </c>
      <c r="AS214" s="35" t="str">
        <f t="shared" si="105"/>
        <v>SAN PATRICIO</v>
      </c>
      <c r="AT214" s="35" t="str">
        <f t="shared" si="105"/>
        <v/>
      </c>
      <c r="AU214" s="35" t="str">
        <f t="shared" si="105"/>
        <v/>
      </c>
      <c r="AV214" s="35" t="str">
        <f t="shared" si="105"/>
        <v/>
      </c>
      <c r="AW214" s="35" t="str">
        <f t="shared" si="105"/>
        <v/>
      </c>
      <c r="AX214" s="35" t="str">
        <f t="shared" si="105"/>
        <v/>
      </c>
      <c r="AY214" s="35" t="str">
        <f t="shared" si="105"/>
        <v/>
      </c>
      <c r="AZ214" s="35" t="str">
        <f t="shared" si="105"/>
        <v/>
      </c>
    </row>
    <row r="215" spans="1:52" x14ac:dyDescent="0.2">
      <c r="A215" s="39">
        <v>206</v>
      </c>
      <c r="B215" s="35" t="str">
        <f t="shared" si="101"/>
        <v/>
      </c>
      <c r="C215" s="35" t="str">
        <f t="shared" si="101"/>
        <v/>
      </c>
      <c r="D215" s="35" t="str">
        <f t="shared" si="101"/>
        <v/>
      </c>
      <c r="E215" s="35" t="str">
        <f t="shared" si="101"/>
        <v/>
      </c>
      <c r="F215" s="35" t="str">
        <f t="shared" si="101"/>
        <v/>
      </c>
      <c r="G215" s="35" t="str">
        <f t="shared" si="101"/>
        <v/>
      </c>
      <c r="H215" s="35" t="str">
        <f t="shared" si="101"/>
        <v/>
      </c>
      <c r="I215" s="35" t="str">
        <f t="shared" si="101"/>
        <v/>
      </c>
      <c r="J215" s="35" t="str">
        <f t="shared" si="101"/>
        <v/>
      </c>
      <c r="K215" s="35" t="str">
        <f t="shared" si="101"/>
        <v/>
      </c>
      <c r="L215" s="35" t="str">
        <f t="shared" si="102"/>
        <v/>
      </c>
      <c r="M215" s="35" t="str">
        <f t="shared" si="102"/>
        <v/>
      </c>
      <c r="N215" s="35" t="str">
        <f t="shared" si="102"/>
        <v/>
      </c>
      <c r="O215" s="35" t="str">
        <f t="shared" si="102"/>
        <v/>
      </c>
      <c r="P215" s="35" t="str">
        <f t="shared" si="102"/>
        <v/>
      </c>
      <c r="Q215" s="35" t="str">
        <f t="shared" si="102"/>
        <v/>
      </c>
      <c r="R215" s="35" t="str">
        <f t="shared" si="102"/>
        <v/>
      </c>
      <c r="S215" s="35" t="str">
        <f t="shared" si="102"/>
        <v/>
      </c>
      <c r="T215" s="35" t="str">
        <f t="shared" si="102"/>
        <v/>
      </c>
      <c r="U215" s="35" t="str">
        <f t="shared" si="102"/>
        <v/>
      </c>
      <c r="V215" s="35" t="str">
        <f t="shared" si="103"/>
        <v/>
      </c>
      <c r="W215" s="35" t="str">
        <f t="shared" si="103"/>
        <v/>
      </c>
      <c r="X215" s="35" t="str">
        <f t="shared" si="103"/>
        <v/>
      </c>
      <c r="Y215" s="35" t="str">
        <f t="shared" si="103"/>
        <v/>
      </c>
      <c r="Z215" s="35" t="str">
        <f t="shared" si="103"/>
        <v/>
      </c>
      <c r="AA215" s="35" t="str">
        <f t="shared" si="103"/>
        <v/>
      </c>
      <c r="AB215" s="35" t="str">
        <f t="shared" si="103"/>
        <v/>
      </c>
      <c r="AC215" s="35" t="str">
        <f t="shared" si="103"/>
        <v/>
      </c>
      <c r="AD215" s="35" t="str">
        <f t="shared" si="103"/>
        <v/>
      </c>
      <c r="AE215" s="35" t="str">
        <f t="shared" si="103"/>
        <v/>
      </c>
      <c r="AF215" s="35" t="str">
        <f t="shared" si="104"/>
        <v/>
      </c>
      <c r="AG215" s="35" t="str">
        <f t="shared" si="104"/>
        <v/>
      </c>
      <c r="AH215" s="35" t="str">
        <f t="shared" si="104"/>
        <v/>
      </c>
      <c r="AI215" s="35" t="str">
        <f t="shared" si="104"/>
        <v/>
      </c>
      <c r="AJ215" s="35" t="str">
        <f t="shared" si="104"/>
        <v/>
      </c>
      <c r="AK215" s="35" t="str">
        <f t="shared" si="104"/>
        <v/>
      </c>
      <c r="AL215" s="35" t="str">
        <f t="shared" si="104"/>
        <v/>
      </c>
      <c r="AM215" s="35" t="str">
        <f t="shared" si="104"/>
        <v/>
      </c>
      <c r="AN215" s="35" t="str">
        <f t="shared" si="104"/>
        <v/>
      </c>
      <c r="AO215" s="35" t="str">
        <f t="shared" si="104"/>
        <v/>
      </c>
      <c r="AP215" s="35" t="str">
        <f t="shared" si="105"/>
        <v/>
      </c>
      <c r="AQ215" s="35" t="str">
        <f t="shared" si="105"/>
        <v/>
      </c>
      <c r="AR215" s="35" t="str">
        <f t="shared" si="105"/>
        <v/>
      </c>
      <c r="AS215" s="35" t="str">
        <f t="shared" si="105"/>
        <v>SAN SABA</v>
      </c>
      <c r="AT215" s="35" t="str">
        <f t="shared" si="105"/>
        <v/>
      </c>
      <c r="AU215" s="35" t="str">
        <f t="shared" si="105"/>
        <v/>
      </c>
      <c r="AV215" s="35" t="str">
        <f t="shared" si="105"/>
        <v/>
      </c>
      <c r="AW215" s="35" t="str">
        <f t="shared" si="105"/>
        <v/>
      </c>
      <c r="AX215" s="35" t="str">
        <f t="shared" si="105"/>
        <v/>
      </c>
      <c r="AY215" s="35" t="str">
        <f t="shared" si="105"/>
        <v/>
      </c>
      <c r="AZ215" s="35" t="str">
        <f t="shared" si="105"/>
        <v/>
      </c>
    </row>
    <row r="216" spans="1:52" x14ac:dyDescent="0.2">
      <c r="A216" s="39">
        <v>207</v>
      </c>
      <c r="B216" s="35" t="str">
        <f t="shared" si="101"/>
        <v/>
      </c>
      <c r="C216" s="35" t="str">
        <f t="shared" si="101"/>
        <v/>
      </c>
      <c r="D216" s="35" t="str">
        <f t="shared" si="101"/>
        <v/>
      </c>
      <c r="E216" s="35" t="str">
        <f t="shared" si="101"/>
        <v/>
      </c>
      <c r="F216" s="35" t="str">
        <f t="shared" si="101"/>
        <v/>
      </c>
      <c r="G216" s="35" t="str">
        <f t="shared" si="101"/>
        <v/>
      </c>
      <c r="H216" s="35" t="str">
        <f t="shared" si="101"/>
        <v/>
      </c>
      <c r="I216" s="35" t="str">
        <f t="shared" si="101"/>
        <v/>
      </c>
      <c r="J216" s="35" t="str">
        <f t="shared" si="101"/>
        <v/>
      </c>
      <c r="K216" s="35" t="str">
        <f t="shared" si="101"/>
        <v/>
      </c>
      <c r="L216" s="35" t="str">
        <f t="shared" si="102"/>
        <v/>
      </c>
      <c r="M216" s="35" t="str">
        <f t="shared" si="102"/>
        <v/>
      </c>
      <c r="N216" s="35" t="str">
        <f t="shared" si="102"/>
        <v/>
      </c>
      <c r="O216" s="35" t="str">
        <f t="shared" si="102"/>
        <v/>
      </c>
      <c r="P216" s="35" t="str">
        <f t="shared" si="102"/>
        <v/>
      </c>
      <c r="Q216" s="35" t="str">
        <f t="shared" si="102"/>
        <v/>
      </c>
      <c r="R216" s="35" t="str">
        <f t="shared" si="102"/>
        <v/>
      </c>
      <c r="S216" s="35" t="str">
        <f t="shared" si="102"/>
        <v/>
      </c>
      <c r="T216" s="35" t="str">
        <f t="shared" si="102"/>
        <v/>
      </c>
      <c r="U216" s="35" t="str">
        <f t="shared" si="102"/>
        <v/>
      </c>
      <c r="V216" s="35" t="str">
        <f t="shared" si="103"/>
        <v/>
      </c>
      <c r="W216" s="35" t="str">
        <f t="shared" si="103"/>
        <v/>
      </c>
      <c r="X216" s="35" t="str">
        <f t="shared" si="103"/>
        <v/>
      </c>
      <c r="Y216" s="35" t="str">
        <f t="shared" si="103"/>
        <v/>
      </c>
      <c r="Z216" s="35" t="str">
        <f t="shared" si="103"/>
        <v/>
      </c>
      <c r="AA216" s="35" t="str">
        <f t="shared" si="103"/>
        <v/>
      </c>
      <c r="AB216" s="35" t="str">
        <f t="shared" si="103"/>
        <v/>
      </c>
      <c r="AC216" s="35" t="str">
        <f t="shared" si="103"/>
        <v/>
      </c>
      <c r="AD216" s="35" t="str">
        <f t="shared" si="103"/>
        <v/>
      </c>
      <c r="AE216" s="35" t="str">
        <f t="shared" si="103"/>
        <v/>
      </c>
      <c r="AF216" s="35" t="str">
        <f t="shared" si="104"/>
        <v/>
      </c>
      <c r="AG216" s="35" t="str">
        <f t="shared" si="104"/>
        <v/>
      </c>
      <c r="AH216" s="35" t="str">
        <f t="shared" si="104"/>
        <v/>
      </c>
      <c r="AI216" s="35" t="str">
        <f t="shared" si="104"/>
        <v/>
      </c>
      <c r="AJ216" s="35" t="str">
        <f t="shared" si="104"/>
        <v/>
      </c>
      <c r="AK216" s="35" t="str">
        <f t="shared" si="104"/>
        <v/>
      </c>
      <c r="AL216" s="35" t="str">
        <f t="shared" si="104"/>
        <v/>
      </c>
      <c r="AM216" s="35" t="str">
        <f t="shared" si="104"/>
        <v/>
      </c>
      <c r="AN216" s="35" t="str">
        <f t="shared" si="104"/>
        <v/>
      </c>
      <c r="AO216" s="35" t="str">
        <f t="shared" si="104"/>
        <v/>
      </c>
      <c r="AP216" s="35" t="str">
        <f t="shared" si="105"/>
        <v/>
      </c>
      <c r="AQ216" s="35" t="str">
        <f t="shared" si="105"/>
        <v/>
      </c>
      <c r="AR216" s="35" t="str">
        <f t="shared" si="105"/>
        <v/>
      </c>
      <c r="AS216" s="35" t="str">
        <f t="shared" si="105"/>
        <v>SCHLEICHER</v>
      </c>
      <c r="AT216" s="35" t="str">
        <f t="shared" si="105"/>
        <v/>
      </c>
      <c r="AU216" s="35" t="str">
        <f t="shared" si="105"/>
        <v/>
      </c>
      <c r="AV216" s="35" t="str">
        <f t="shared" si="105"/>
        <v/>
      </c>
      <c r="AW216" s="35" t="str">
        <f t="shared" si="105"/>
        <v/>
      </c>
      <c r="AX216" s="35" t="str">
        <f t="shared" si="105"/>
        <v/>
      </c>
      <c r="AY216" s="35" t="str">
        <f t="shared" si="105"/>
        <v/>
      </c>
      <c r="AZ216" s="35" t="str">
        <f t="shared" si="105"/>
        <v/>
      </c>
    </row>
    <row r="217" spans="1:52" x14ac:dyDescent="0.2">
      <c r="A217" s="39">
        <v>208</v>
      </c>
      <c r="B217" s="35" t="str">
        <f t="shared" si="101"/>
        <v/>
      </c>
      <c r="C217" s="35" t="str">
        <f t="shared" si="101"/>
        <v/>
      </c>
      <c r="D217" s="35" t="str">
        <f t="shared" si="101"/>
        <v/>
      </c>
      <c r="E217" s="35" t="str">
        <f t="shared" si="101"/>
        <v/>
      </c>
      <c r="F217" s="35" t="str">
        <f t="shared" si="101"/>
        <v/>
      </c>
      <c r="G217" s="35" t="str">
        <f t="shared" si="101"/>
        <v/>
      </c>
      <c r="H217" s="35" t="str">
        <f t="shared" si="101"/>
        <v/>
      </c>
      <c r="I217" s="35" t="str">
        <f t="shared" si="101"/>
        <v/>
      </c>
      <c r="J217" s="35" t="str">
        <f t="shared" si="101"/>
        <v/>
      </c>
      <c r="K217" s="35" t="str">
        <f t="shared" si="101"/>
        <v/>
      </c>
      <c r="L217" s="35" t="str">
        <f t="shared" si="102"/>
        <v/>
      </c>
      <c r="M217" s="35" t="str">
        <f t="shared" si="102"/>
        <v/>
      </c>
      <c r="N217" s="35" t="str">
        <f t="shared" si="102"/>
        <v/>
      </c>
      <c r="O217" s="35" t="str">
        <f t="shared" si="102"/>
        <v/>
      </c>
      <c r="P217" s="35" t="str">
        <f t="shared" si="102"/>
        <v/>
      </c>
      <c r="Q217" s="35" t="str">
        <f t="shared" si="102"/>
        <v/>
      </c>
      <c r="R217" s="35" t="str">
        <f t="shared" si="102"/>
        <v/>
      </c>
      <c r="S217" s="35" t="str">
        <f t="shared" si="102"/>
        <v/>
      </c>
      <c r="T217" s="35" t="str">
        <f t="shared" si="102"/>
        <v/>
      </c>
      <c r="U217" s="35" t="str">
        <f t="shared" si="102"/>
        <v/>
      </c>
      <c r="V217" s="35" t="str">
        <f t="shared" si="103"/>
        <v/>
      </c>
      <c r="W217" s="35" t="str">
        <f t="shared" si="103"/>
        <v/>
      </c>
      <c r="X217" s="35" t="str">
        <f t="shared" si="103"/>
        <v/>
      </c>
      <c r="Y217" s="35" t="str">
        <f t="shared" si="103"/>
        <v/>
      </c>
      <c r="Z217" s="35" t="str">
        <f t="shared" si="103"/>
        <v/>
      </c>
      <c r="AA217" s="35" t="str">
        <f t="shared" si="103"/>
        <v/>
      </c>
      <c r="AB217" s="35" t="str">
        <f t="shared" si="103"/>
        <v/>
      </c>
      <c r="AC217" s="35" t="str">
        <f t="shared" si="103"/>
        <v/>
      </c>
      <c r="AD217" s="35" t="str">
        <f t="shared" si="103"/>
        <v/>
      </c>
      <c r="AE217" s="35" t="str">
        <f t="shared" si="103"/>
        <v/>
      </c>
      <c r="AF217" s="35" t="str">
        <f t="shared" si="104"/>
        <v/>
      </c>
      <c r="AG217" s="35" t="str">
        <f t="shared" si="104"/>
        <v/>
      </c>
      <c r="AH217" s="35" t="str">
        <f t="shared" si="104"/>
        <v/>
      </c>
      <c r="AI217" s="35" t="str">
        <f t="shared" si="104"/>
        <v/>
      </c>
      <c r="AJ217" s="35" t="str">
        <f t="shared" si="104"/>
        <v/>
      </c>
      <c r="AK217" s="35" t="str">
        <f t="shared" si="104"/>
        <v/>
      </c>
      <c r="AL217" s="35" t="str">
        <f t="shared" si="104"/>
        <v/>
      </c>
      <c r="AM217" s="35" t="str">
        <f t="shared" si="104"/>
        <v/>
      </c>
      <c r="AN217" s="35" t="str">
        <f t="shared" si="104"/>
        <v/>
      </c>
      <c r="AO217" s="35" t="str">
        <f t="shared" si="104"/>
        <v/>
      </c>
      <c r="AP217" s="35" t="str">
        <f t="shared" si="105"/>
        <v/>
      </c>
      <c r="AQ217" s="35" t="str">
        <f t="shared" si="105"/>
        <v/>
      </c>
      <c r="AR217" s="35" t="str">
        <f t="shared" si="105"/>
        <v/>
      </c>
      <c r="AS217" s="35" t="str">
        <f t="shared" si="105"/>
        <v>SCURRY</v>
      </c>
      <c r="AT217" s="35" t="str">
        <f t="shared" si="105"/>
        <v/>
      </c>
      <c r="AU217" s="35" t="str">
        <f t="shared" si="105"/>
        <v/>
      </c>
      <c r="AV217" s="35" t="str">
        <f t="shared" si="105"/>
        <v/>
      </c>
      <c r="AW217" s="35" t="str">
        <f t="shared" si="105"/>
        <v/>
      </c>
      <c r="AX217" s="35" t="str">
        <f t="shared" si="105"/>
        <v/>
      </c>
      <c r="AY217" s="35" t="str">
        <f t="shared" si="105"/>
        <v/>
      </c>
      <c r="AZ217" s="35" t="str">
        <f t="shared" si="105"/>
        <v/>
      </c>
    </row>
    <row r="218" spans="1:52" x14ac:dyDescent="0.2">
      <c r="A218" s="39">
        <v>209</v>
      </c>
      <c r="B218" s="35" t="str">
        <f t="shared" si="101"/>
        <v/>
      </c>
      <c r="C218" s="35" t="str">
        <f t="shared" si="101"/>
        <v/>
      </c>
      <c r="D218" s="35" t="str">
        <f t="shared" si="101"/>
        <v/>
      </c>
      <c r="E218" s="35" t="str">
        <f t="shared" si="101"/>
        <v/>
      </c>
      <c r="F218" s="35" t="str">
        <f t="shared" si="101"/>
        <v/>
      </c>
      <c r="G218" s="35" t="str">
        <f t="shared" si="101"/>
        <v/>
      </c>
      <c r="H218" s="35" t="str">
        <f t="shared" si="101"/>
        <v/>
      </c>
      <c r="I218" s="35" t="str">
        <f t="shared" si="101"/>
        <v/>
      </c>
      <c r="J218" s="35" t="str">
        <f t="shared" si="101"/>
        <v/>
      </c>
      <c r="K218" s="35" t="str">
        <f t="shared" si="101"/>
        <v/>
      </c>
      <c r="L218" s="35" t="str">
        <f t="shared" si="102"/>
        <v/>
      </c>
      <c r="M218" s="35" t="str">
        <f t="shared" si="102"/>
        <v/>
      </c>
      <c r="N218" s="35" t="str">
        <f t="shared" si="102"/>
        <v/>
      </c>
      <c r="O218" s="35" t="str">
        <f t="shared" si="102"/>
        <v/>
      </c>
      <c r="P218" s="35" t="str">
        <f t="shared" si="102"/>
        <v/>
      </c>
      <c r="Q218" s="35" t="str">
        <f t="shared" si="102"/>
        <v/>
      </c>
      <c r="R218" s="35" t="str">
        <f t="shared" si="102"/>
        <v/>
      </c>
      <c r="S218" s="35" t="str">
        <f t="shared" si="102"/>
        <v/>
      </c>
      <c r="T218" s="35" t="str">
        <f t="shared" si="102"/>
        <v/>
      </c>
      <c r="U218" s="35" t="str">
        <f t="shared" si="102"/>
        <v/>
      </c>
      <c r="V218" s="35" t="str">
        <f t="shared" si="103"/>
        <v/>
      </c>
      <c r="W218" s="35" t="str">
        <f t="shared" si="103"/>
        <v/>
      </c>
      <c r="X218" s="35" t="str">
        <f t="shared" si="103"/>
        <v/>
      </c>
      <c r="Y218" s="35" t="str">
        <f t="shared" si="103"/>
        <v/>
      </c>
      <c r="Z218" s="35" t="str">
        <f t="shared" si="103"/>
        <v/>
      </c>
      <c r="AA218" s="35" t="str">
        <f t="shared" si="103"/>
        <v/>
      </c>
      <c r="AB218" s="35" t="str">
        <f t="shared" si="103"/>
        <v/>
      </c>
      <c r="AC218" s="35" t="str">
        <f t="shared" si="103"/>
        <v/>
      </c>
      <c r="AD218" s="35" t="str">
        <f t="shared" si="103"/>
        <v/>
      </c>
      <c r="AE218" s="35" t="str">
        <f t="shared" si="103"/>
        <v/>
      </c>
      <c r="AF218" s="35" t="str">
        <f t="shared" si="104"/>
        <v/>
      </c>
      <c r="AG218" s="35" t="str">
        <f t="shared" si="104"/>
        <v/>
      </c>
      <c r="AH218" s="35" t="str">
        <f t="shared" si="104"/>
        <v/>
      </c>
      <c r="AI218" s="35" t="str">
        <f t="shared" si="104"/>
        <v/>
      </c>
      <c r="AJ218" s="35" t="str">
        <f t="shared" si="104"/>
        <v/>
      </c>
      <c r="AK218" s="35" t="str">
        <f t="shared" si="104"/>
        <v/>
      </c>
      <c r="AL218" s="35" t="str">
        <f t="shared" si="104"/>
        <v/>
      </c>
      <c r="AM218" s="35" t="str">
        <f t="shared" si="104"/>
        <v/>
      </c>
      <c r="AN218" s="35" t="str">
        <f t="shared" si="104"/>
        <v/>
      </c>
      <c r="AO218" s="35" t="str">
        <f t="shared" si="104"/>
        <v/>
      </c>
      <c r="AP218" s="35" t="str">
        <f t="shared" si="105"/>
        <v/>
      </c>
      <c r="AQ218" s="35" t="str">
        <f t="shared" si="105"/>
        <v/>
      </c>
      <c r="AR218" s="35" t="str">
        <f t="shared" si="105"/>
        <v/>
      </c>
      <c r="AS218" s="35" t="str">
        <f t="shared" si="105"/>
        <v>SHACKELFORD</v>
      </c>
      <c r="AT218" s="35" t="str">
        <f t="shared" si="105"/>
        <v/>
      </c>
      <c r="AU218" s="35" t="str">
        <f t="shared" si="105"/>
        <v/>
      </c>
      <c r="AV218" s="35" t="str">
        <f t="shared" si="105"/>
        <v/>
      </c>
      <c r="AW218" s="35" t="str">
        <f t="shared" si="105"/>
        <v/>
      </c>
      <c r="AX218" s="35" t="str">
        <f t="shared" si="105"/>
        <v/>
      </c>
      <c r="AY218" s="35" t="str">
        <f t="shared" si="105"/>
        <v/>
      </c>
      <c r="AZ218" s="35" t="str">
        <f t="shared" si="105"/>
        <v/>
      </c>
    </row>
    <row r="219" spans="1:52" x14ac:dyDescent="0.2">
      <c r="A219" s="39">
        <v>210</v>
      </c>
      <c r="B219" s="35" t="str">
        <f t="shared" si="101"/>
        <v/>
      </c>
      <c r="C219" s="35" t="str">
        <f t="shared" si="101"/>
        <v/>
      </c>
      <c r="D219" s="35" t="str">
        <f t="shared" si="101"/>
        <v/>
      </c>
      <c r="E219" s="35" t="str">
        <f t="shared" si="101"/>
        <v/>
      </c>
      <c r="F219" s="35" t="str">
        <f t="shared" si="101"/>
        <v/>
      </c>
      <c r="G219" s="35" t="str">
        <f t="shared" si="101"/>
        <v/>
      </c>
      <c r="H219" s="35" t="str">
        <f t="shared" si="101"/>
        <v/>
      </c>
      <c r="I219" s="35" t="str">
        <f t="shared" si="101"/>
        <v/>
      </c>
      <c r="J219" s="35" t="str">
        <f t="shared" si="101"/>
        <v/>
      </c>
      <c r="K219" s="35" t="str">
        <f t="shared" si="101"/>
        <v/>
      </c>
      <c r="L219" s="35" t="str">
        <f t="shared" si="102"/>
        <v/>
      </c>
      <c r="M219" s="35" t="str">
        <f t="shared" si="102"/>
        <v/>
      </c>
      <c r="N219" s="35" t="str">
        <f t="shared" si="102"/>
        <v/>
      </c>
      <c r="O219" s="35" t="str">
        <f t="shared" si="102"/>
        <v/>
      </c>
      <c r="P219" s="35" t="str">
        <f t="shared" si="102"/>
        <v/>
      </c>
      <c r="Q219" s="35" t="str">
        <f t="shared" si="102"/>
        <v/>
      </c>
      <c r="R219" s="35" t="str">
        <f t="shared" si="102"/>
        <v/>
      </c>
      <c r="S219" s="35" t="str">
        <f t="shared" si="102"/>
        <v/>
      </c>
      <c r="T219" s="35" t="str">
        <f t="shared" si="102"/>
        <v/>
      </c>
      <c r="U219" s="35" t="str">
        <f t="shared" si="102"/>
        <v/>
      </c>
      <c r="V219" s="35" t="str">
        <f t="shared" si="103"/>
        <v/>
      </c>
      <c r="W219" s="35" t="str">
        <f t="shared" si="103"/>
        <v/>
      </c>
      <c r="X219" s="35" t="str">
        <f t="shared" si="103"/>
        <v/>
      </c>
      <c r="Y219" s="35" t="str">
        <f t="shared" si="103"/>
        <v/>
      </c>
      <c r="Z219" s="35" t="str">
        <f t="shared" si="103"/>
        <v/>
      </c>
      <c r="AA219" s="35" t="str">
        <f t="shared" si="103"/>
        <v/>
      </c>
      <c r="AB219" s="35" t="str">
        <f t="shared" si="103"/>
        <v/>
      </c>
      <c r="AC219" s="35" t="str">
        <f t="shared" si="103"/>
        <v/>
      </c>
      <c r="AD219" s="35" t="str">
        <f t="shared" si="103"/>
        <v/>
      </c>
      <c r="AE219" s="35" t="str">
        <f t="shared" si="103"/>
        <v/>
      </c>
      <c r="AF219" s="35" t="str">
        <f t="shared" si="104"/>
        <v/>
      </c>
      <c r="AG219" s="35" t="str">
        <f t="shared" si="104"/>
        <v/>
      </c>
      <c r="AH219" s="35" t="str">
        <f t="shared" si="104"/>
        <v/>
      </c>
      <c r="AI219" s="35" t="str">
        <f t="shared" si="104"/>
        <v/>
      </c>
      <c r="AJ219" s="35" t="str">
        <f t="shared" si="104"/>
        <v/>
      </c>
      <c r="AK219" s="35" t="str">
        <f t="shared" si="104"/>
        <v/>
      </c>
      <c r="AL219" s="35" t="str">
        <f t="shared" si="104"/>
        <v/>
      </c>
      <c r="AM219" s="35" t="str">
        <f t="shared" si="104"/>
        <v/>
      </c>
      <c r="AN219" s="35" t="str">
        <f t="shared" si="104"/>
        <v/>
      </c>
      <c r="AO219" s="35" t="str">
        <f t="shared" si="104"/>
        <v/>
      </c>
      <c r="AP219" s="35" t="str">
        <f t="shared" si="105"/>
        <v/>
      </c>
      <c r="AQ219" s="35" t="str">
        <f t="shared" si="105"/>
        <v/>
      </c>
      <c r="AR219" s="35" t="str">
        <f t="shared" si="105"/>
        <v/>
      </c>
      <c r="AS219" s="35" t="str">
        <f t="shared" si="105"/>
        <v>SHELBY</v>
      </c>
      <c r="AT219" s="35" t="str">
        <f t="shared" si="105"/>
        <v/>
      </c>
      <c r="AU219" s="35" t="str">
        <f t="shared" si="105"/>
        <v/>
      </c>
      <c r="AV219" s="35" t="str">
        <f t="shared" si="105"/>
        <v/>
      </c>
      <c r="AW219" s="35" t="str">
        <f t="shared" si="105"/>
        <v/>
      </c>
      <c r="AX219" s="35" t="str">
        <f t="shared" si="105"/>
        <v/>
      </c>
      <c r="AY219" s="35" t="str">
        <f t="shared" si="105"/>
        <v/>
      </c>
      <c r="AZ219" s="35" t="str">
        <f t="shared" si="105"/>
        <v/>
      </c>
    </row>
    <row r="220" spans="1:52" x14ac:dyDescent="0.2">
      <c r="A220" s="39">
        <v>211</v>
      </c>
      <c r="B220" s="35" t="str">
        <f t="shared" ref="B220:K229" si="106">IFERROR(VLOOKUP($B$3&amp;"_"&amp;B$8&amp;$A220,LookUpTable_CountyName_AllYears,3,FALSE),"")</f>
        <v/>
      </c>
      <c r="C220" s="35" t="str">
        <f t="shared" si="106"/>
        <v/>
      </c>
      <c r="D220" s="35" t="str">
        <f t="shared" si="106"/>
        <v/>
      </c>
      <c r="E220" s="35" t="str">
        <f t="shared" si="106"/>
        <v/>
      </c>
      <c r="F220" s="35" t="str">
        <f t="shared" si="106"/>
        <v/>
      </c>
      <c r="G220" s="35" t="str">
        <f t="shared" si="106"/>
        <v/>
      </c>
      <c r="H220" s="35" t="str">
        <f t="shared" si="106"/>
        <v/>
      </c>
      <c r="I220" s="35" t="str">
        <f t="shared" si="106"/>
        <v/>
      </c>
      <c r="J220" s="35" t="str">
        <f t="shared" si="106"/>
        <v/>
      </c>
      <c r="K220" s="35" t="str">
        <f t="shared" si="106"/>
        <v/>
      </c>
      <c r="L220" s="35" t="str">
        <f t="shared" ref="L220:U229" si="107">IFERROR(VLOOKUP($B$3&amp;"_"&amp;L$8&amp;$A220,LookUpTable_CountyName_AllYears,3,FALSE),"")</f>
        <v/>
      </c>
      <c r="M220" s="35" t="str">
        <f t="shared" si="107"/>
        <v/>
      </c>
      <c r="N220" s="35" t="str">
        <f t="shared" si="107"/>
        <v/>
      </c>
      <c r="O220" s="35" t="str">
        <f t="shared" si="107"/>
        <v/>
      </c>
      <c r="P220" s="35" t="str">
        <f t="shared" si="107"/>
        <v/>
      </c>
      <c r="Q220" s="35" t="str">
        <f t="shared" si="107"/>
        <v/>
      </c>
      <c r="R220" s="35" t="str">
        <f t="shared" si="107"/>
        <v/>
      </c>
      <c r="S220" s="35" t="str">
        <f t="shared" si="107"/>
        <v/>
      </c>
      <c r="T220" s="35" t="str">
        <f t="shared" si="107"/>
        <v/>
      </c>
      <c r="U220" s="35" t="str">
        <f t="shared" si="107"/>
        <v/>
      </c>
      <c r="V220" s="35" t="str">
        <f t="shared" ref="V220:AE229" si="108">IFERROR(VLOOKUP($B$3&amp;"_"&amp;V$8&amp;$A220,LookUpTable_CountyName_AllYears,3,FALSE),"")</f>
        <v/>
      </c>
      <c r="W220" s="35" t="str">
        <f t="shared" si="108"/>
        <v/>
      </c>
      <c r="X220" s="35" t="str">
        <f t="shared" si="108"/>
        <v/>
      </c>
      <c r="Y220" s="35" t="str">
        <f t="shared" si="108"/>
        <v/>
      </c>
      <c r="Z220" s="35" t="str">
        <f t="shared" si="108"/>
        <v/>
      </c>
      <c r="AA220" s="35" t="str">
        <f t="shared" si="108"/>
        <v/>
      </c>
      <c r="AB220" s="35" t="str">
        <f t="shared" si="108"/>
        <v/>
      </c>
      <c r="AC220" s="35" t="str">
        <f t="shared" si="108"/>
        <v/>
      </c>
      <c r="AD220" s="35" t="str">
        <f t="shared" si="108"/>
        <v/>
      </c>
      <c r="AE220" s="35" t="str">
        <f t="shared" si="108"/>
        <v/>
      </c>
      <c r="AF220" s="35" t="str">
        <f t="shared" ref="AF220:AO229" si="109">IFERROR(VLOOKUP($B$3&amp;"_"&amp;AF$8&amp;$A220,LookUpTable_CountyName_AllYears,3,FALSE),"")</f>
        <v/>
      </c>
      <c r="AG220" s="35" t="str">
        <f t="shared" si="109"/>
        <v/>
      </c>
      <c r="AH220" s="35" t="str">
        <f t="shared" si="109"/>
        <v/>
      </c>
      <c r="AI220" s="35" t="str">
        <f t="shared" si="109"/>
        <v/>
      </c>
      <c r="AJ220" s="35" t="str">
        <f t="shared" si="109"/>
        <v/>
      </c>
      <c r="AK220" s="35" t="str">
        <f t="shared" si="109"/>
        <v/>
      </c>
      <c r="AL220" s="35" t="str">
        <f t="shared" si="109"/>
        <v/>
      </c>
      <c r="AM220" s="35" t="str">
        <f t="shared" si="109"/>
        <v/>
      </c>
      <c r="AN220" s="35" t="str">
        <f t="shared" si="109"/>
        <v/>
      </c>
      <c r="AO220" s="35" t="str">
        <f t="shared" si="109"/>
        <v/>
      </c>
      <c r="AP220" s="35" t="str">
        <f t="shared" ref="AP220:AZ229" si="110">IFERROR(VLOOKUP($B$3&amp;"_"&amp;AP$8&amp;$A220,LookUpTable_CountyName_AllYears,3,FALSE),"")</f>
        <v/>
      </c>
      <c r="AQ220" s="35" t="str">
        <f t="shared" si="110"/>
        <v/>
      </c>
      <c r="AR220" s="35" t="str">
        <f t="shared" si="110"/>
        <v/>
      </c>
      <c r="AS220" s="35" t="str">
        <f t="shared" si="110"/>
        <v>SHERMAN</v>
      </c>
      <c r="AT220" s="35" t="str">
        <f t="shared" si="110"/>
        <v/>
      </c>
      <c r="AU220" s="35" t="str">
        <f t="shared" si="110"/>
        <v/>
      </c>
      <c r="AV220" s="35" t="str">
        <f t="shared" si="110"/>
        <v/>
      </c>
      <c r="AW220" s="35" t="str">
        <f t="shared" si="110"/>
        <v/>
      </c>
      <c r="AX220" s="35" t="str">
        <f t="shared" si="110"/>
        <v/>
      </c>
      <c r="AY220" s="35" t="str">
        <f t="shared" si="110"/>
        <v/>
      </c>
      <c r="AZ220" s="35" t="str">
        <f t="shared" si="110"/>
        <v/>
      </c>
    </row>
    <row r="221" spans="1:52" x14ac:dyDescent="0.2">
      <c r="A221" s="39">
        <v>212</v>
      </c>
      <c r="B221" s="35" t="str">
        <f t="shared" si="106"/>
        <v/>
      </c>
      <c r="C221" s="35" t="str">
        <f t="shared" si="106"/>
        <v/>
      </c>
      <c r="D221" s="35" t="str">
        <f t="shared" si="106"/>
        <v/>
      </c>
      <c r="E221" s="35" t="str">
        <f t="shared" si="106"/>
        <v/>
      </c>
      <c r="F221" s="35" t="str">
        <f t="shared" si="106"/>
        <v/>
      </c>
      <c r="G221" s="35" t="str">
        <f t="shared" si="106"/>
        <v/>
      </c>
      <c r="H221" s="35" t="str">
        <f t="shared" si="106"/>
        <v/>
      </c>
      <c r="I221" s="35" t="str">
        <f t="shared" si="106"/>
        <v/>
      </c>
      <c r="J221" s="35" t="str">
        <f t="shared" si="106"/>
        <v/>
      </c>
      <c r="K221" s="35" t="str">
        <f t="shared" si="106"/>
        <v/>
      </c>
      <c r="L221" s="35" t="str">
        <f t="shared" si="107"/>
        <v/>
      </c>
      <c r="M221" s="35" t="str">
        <f t="shared" si="107"/>
        <v/>
      </c>
      <c r="N221" s="35" t="str">
        <f t="shared" si="107"/>
        <v/>
      </c>
      <c r="O221" s="35" t="str">
        <f t="shared" si="107"/>
        <v/>
      </c>
      <c r="P221" s="35" t="str">
        <f t="shared" si="107"/>
        <v/>
      </c>
      <c r="Q221" s="35" t="str">
        <f t="shared" si="107"/>
        <v/>
      </c>
      <c r="R221" s="35" t="str">
        <f t="shared" si="107"/>
        <v/>
      </c>
      <c r="S221" s="35" t="str">
        <f t="shared" si="107"/>
        <v/>
      </c>
      <c r="T221" s="35" t="str">
        <f t="shared" si="107"/>
        <v/>
      </c>
      <c r="U221" s="35" t="str">
        <f t="shared" si="107"/>
        <v/>
      </c>
      <c r="V221" s="35" t="str">
        <f t="shared" si="108"/>
        <v/>
      </c>
      <c r="W221" s="35" t="str">
        <f t="shared" si="108"/>
        <v/>
      </c>
      <c r="X221" s="35" t="str">
        <f t="shared" si="108"/>
        <v/>
      </c>
      <c r="Y221" s="35" t="str">
        <f t="shared" si="108"/>
        <v/>
      </c>
      <c r="Z221" s="35" t="str">
        <f t="shared" si="108"/>
        <v/>
      </c>
      <c r="AA221" s="35" t="str">
        <f t="shared" si="108"/>
        <v/>
      </c>
      <c r="AB221" s="35" t="str">
        <f t="shared" si="108"/>
        <v/>
      </c>
      <c r="AC221" s="35" t="str">
        <f t="shared" si="108"/>
        <v/>
      </c>
      <c r="AD221" s="35" t="str">
        <f t="shared" si="108"/>
        <v/>
      </c>
      <c r="AE221" s="35" t="str">
        <f t="shared" si="108"/>
        <v/>
      </c>
      <c r="AF221" s="35" t="str">
        <f t="shared" si="109"/>
        <v/>
      </c>
      <c r="AG221" s="35" t="str">
        <f t="shared" si="109"/>
        <v/>
      </c>
      <c r="AH221" s="35" t="str">
        <f t="shared" si="109"/>
        <v/>
      </c>
      <c r="AI221" s="35" t="str">
        <f t="shared" si="109"/>
        <v/>
      </c>
      <c r="AJ221" s="35" t="str">
        <f t="shared" si="109"/>
        <v/>
      </c>
      <c r="AK221" s="35" t="str">
        <f t="shared" si="109"/>
        <v/>
      </c>
      <c r="AL221" s="35" t="str">
        <f t="shared" si="109"/>
        <v/>
      </c>
      <c r="AM221" s="35" t="str">
        <f t="shared" si="109"/>
        <v/>
      </c>
      <c r="AN221" s="35" t="str">
        <f t="shared" si="109"/>
        <v/>
      </c>
      <c r="AO221" s="35" t="str">
        <f t="shared" si="109"/>
        <v/>
      </c>
      <c r="AP221" s="35" t="str">
        <f t="shared" si="110"/>
        <v/>
      </c>
      <c r="AQ221" s="35" t="str">
        <f t="shared" si="110"/>
        <v/>
      </c>
      <c r="AR221" s="35" t="str">
        <f t="shared" si="110"/>
        <v/>
      </c>
      <c r="AS221" s="35" t="str">
        <f t="shared" si="110"/>
        <v>SMITH</v>
      </c>
      <c r="AT221" s="35" t="str">
        <f t="shared" si="110"/>
        <v/>
      </c>
      <c r="AU221" s="35" t="str">
        <f t="shared" si="110"/>
        <v/>
      </c>
      <c r="AV221" s="35" t="str">
        <f t="shared" si="110"/>
        <v/>
      </c>
      <c r="AW221" s="35" t="str">
        <f t="shared" si="110"/>
        <v/>
      </c>
      <c r="AX221" s="35" t="str">
        <f t="shared" si="110"/>
        <v/>
      </c>
      <c r="AY221" s="35" t="str">
        <f t="shared" si="110"/>
        <v/>
      </c>
      <c r="AZ221" s="35" t="str">
        <f t="shared" si="110"/>
        <v/>
      </c>
    </row>
    <row r="222" spans="1:52" x14ac:dyDescent="0.2">
      <c r="A222" s="39">
        <v>213</v>
      </c>
      <c r="B222" s="35" t="str">
        <f t="shared" si="106"/>
        <v/>
      </c>
      <c r="C222" s="35" t="str">
        <f t="shared" si="106"/>
        <v/>
      </c>
      <c r="D222" s="35" t="str">
        <f t="shared" si="106"/>
        <v/>
      </c>
      <c r="E222" s="35" t="str">
        <f t="shared" si="106"/>
        <v/>
      </c>
      <c r="F222" s="35" t="str">
        <f t="shared" si="106"/>
        <v/>
      </c>
      <c r="G222" s="35" t="str">
        <f t="shared" si="106"/>
        <v/>
      </c>
      <c r="H222" s="35" t="str">
        <f t="shared" si="106"/>
        <v/>
      </c>
      <c r="I222" s="35" t="str">
        <f t="shared" si="106"/>
        <v/>
      </c>
      <c r="J222" s="35" t="str">
        <f t="shared" si="106"/>
        <v/>
      </c>
      <c r="K222" s="35" t="str">
        <f t="shared" si="106"/>
        <v/>
      </c>
      <c r="L222" s="35" t="str">
        <f t="shared" si="107"/>
        <v/>
      </c>
      <c r="M222" s="35" t="str">
        <f t="shared" si="107"/>
        <v/>
      </c>
      <c r="N222" s="35" t="str">
        <f t="shared" si="107"/>
        <v/>
      </c>
      <c r="O222" s="35" t="str">
        <f t="shared" si="107"/>
        <v/>
      </c>
      <c r="P222" s="35" t="str">
        <f t="shared" si="107"/>
        <v/>
      </c>
      <c r="Q222" s="35" t="str">
        <f t="shared" si="107"/>
        <v/>
      </c>
      <c r="R222" s="35" t="str">
        <f t="shared" si="107"/>
        <v/>
      </c>
      <c r="S222" s="35" t="str">
        <f t="shared" si="107"/>
        <v/>
      </c>
      <c r="T222" s="35" t="str">
        <f t="shared" si="107"/>
        <v/>
      </c>
      <c r="U222" s="35" t="str">
        <f t="shared" si="107"/>
        <v/>
      </c>
      <c r="V222" s="35" t="str">
        <f t="shared" si="108"/>
        <v/>
      </c>
      <c r="W222" s="35" t="str">
        <f t="shared" si="108"/>
        <v/>
      </c>
      <c r="X222" s="35" t="str">
        <f t="shared" si="108"/>
        <v/>
      </c>
      <c r="Y222" s="35" t="str">
        <f t="shared" si="108"/>
        <v/>
      </c>
      <c r="Z222" s="35" t="str">
        <f t="shared" si="108"/>
        <v/>
      </c>
      <c r="AA222" s="35" t="str">
        <f t="shared" si="108"/>
        <v/>
      </c>
      <c r="AB222" s="35" t="str">
        <f t="shared" si="108"/>
        <v/>
      </c>
      <c r="AC222" s="35" t="str">
        <f t="shared" si="108"/>
        <v/>
      </c>
      <c r="AD222" s="35" t="str">
        <f t="shared" si="108"/>
        <v/>
      </c>
      <c r="AE222" s="35" t="str">
        <f t="shared" si="108"/>
        <v/>
      </c>
      <c r="AF222" s="35" t="str">
        <f t="shared" si="109"/>
        <v/>
      </c>
      <c r="AG222" s="35" t="str">
        <f t="shared" si="109"/>
        <v/>
      </c>
      <c r="AH222" s="35" t="str">
        <f t="shared" si="109"/>
        <v/>
      </c>
      <c r="AI222" s="35" t="str">
        <f t="shared" si="109"/>
        <v/>
      </c>
      <c r="AJ222" s="35" t="str">
        <f t="shared" si="109"/>
        <v/>
      </c>
      <c r="AK222" s="35" t="str">
        <f t="shared" si="109"/>
        <v/>
      </c>
      <c r="AL222" s="35" t="str">
        <f t="shared" si="109"/>
        <v/>
      </c>
      <c r="AM222" s="35" t="str">
        <f t="shared" si="109"/>
        <v/>
      </c>
      <c r="AN222" s="35" t="str">
        <f t="shared" si="109"/>
        <v/>
      </c>
      <c r="AO222" s="35" t="str">
        <f t="shared" si="109"/>
        <v/>
      </c>
      <c r="AP222" s="35" t="str">
        <f t="shared" si="110"/>
        <v/>
      </c>
      <c r="AQ222" s="35" t="str">
        <f t="shared" si="110"/>
        <v/>
      </c>
      <c r="AR222" s="35" t="str">
        <f t="shared" si="110"/>
        <v/>
      </c>
      <c r="AS222" s="35" t="str">
        <f t="shared" si="110"/>
        <v>SOMERVELL</v>
      </c>
      <c r="AT222" s="35" t="str">
        <f t="shared" si="110"/>
        <v/>
      </c>
      <c r="AU222" s="35" t="str">
        <f t="shared" si="110"/>
        <v/>
      </c>
      <c r="AV222" s="35" t="str">
        <f t="shared" si="110"/>
        <v/>
      </c>
      <c r="AW222" s="35" t="str">
        <f t="shared" si="110"/>
        <v/>
      </c>
      <c r="AX222" s="35" t="str">
        <f t="shared" si="110"/>
        <v/>
      </c>
      <c r="AY222" s="35" t="str">
        <f t="shared" si="110"/>
        <v/>
      </c>
      <c r="AZ222" s="35" t="str">
        <f t="shared" si="110"/>
        <v/>
      </c>
    </row>
    <row r="223" spans="1:52" x14ac:dyDescent="0.2">
      <c r="A223" s="39">
        <v>214</v>
      </c>
      <c r="B223" s="35" t="str">
        <f t="shared" si="106"/>
        <v/>
      </c>
      <c r="C223" s="35" t="str">
        <f t="shared" si="106"/>
        <v/>
      </c>
      <c r="D223" s="35" t="str">
        <f t="shared" si="106"/>
        <v/>
      </c>
      <c r="E223" s="35" t="str">
        <f t="shared" si="106"/>
        <v/>
      </c>
      <c r="F223" s="35" t="str">
        <f t="shared" si="106"/>
        <v/>
      </c>
      <c r="G223" s="35" t="str">
        <f t="shared" si="106"/>
        <v/>
      </c>
      <c r="H223" s="35" t="str">
        <f t="shared" si="106"/>
        <v/>
      </c>
      <c r="I223" s="35" t="str">
        <f t="shared" si="106"/>
        <v/>
      </c>
      <c r="J223" s="35" t="str">
        <f t="shared" si="106"/>
        <v/>
      </c>
      <c r="K223" s="35" t="str">
        <f t="shared" si="106"/>
        <v/>
      </c>
      <c r="L223" s="35" t="str">
        <f t="shared" si="107"/>
        <v/>
      </c>
      <c r="M223" s="35" t="str">
        <f t="shared" si="107"/>
        <v/>
      </c>
      <c r="N223" s="35" t="str">
        <f t="shared" si="107"/>
        <v/>
      </c>
      <c r="O223" s="35" t="str">
        <f t="shared" si="107"/>
        <v/>
      </c>
      <c r="P223" s="35" t="str">
        <f t="shared" si="107"/>
        <v/>
      </c>
      <c r="Q223" s="35" t="str">
        <f t="shared" si="107"/>
        <v/>
      </c>
      <c r="R223" s="35" t="str">
        <f t="shared" si="107"/>
        <v/>
      </c>
      <c r="S223" s="35" t="str">
        <f t="shared" si="107"/>
        <v/>
      </c>
      <c r="T223" s="35" t="str">
        <f t="shared" si="107"/>
        <v/>
      </c>
      <c r="U223" s="35" t="str">
        <f t="shared" si="107"/>
        <v/>
      </c>
      <c r="V223" s="35" t="str">
        <f t="shared" si="108"/>
        <v/>
      </c>
      <c r="W223" s="35" t="str">
        <f t="shared" si="108"/>
        <v/>
      </c>
      <c r="X223" s="35" t="str">
        <f t="shared" si="108"/>
        <v/>
      </c>
      <c r="Y223" s="35" t="str">
        <f t="shared" si="108"/>
        <v/>
      </c>
      <c r="Z223" s="35" t="str">
        <f t="shared" si="108"/>
        <v/>
      </c>
      <c r="AA223" s="35" t="str">
        <f t="shared" si="108"/>
        <v/>
      </c>
      <c r="AB223" s="35" t="str">
        <f t="shared" si="108"/>
        <v/>
      </c>
      <c r="AC223" s="35" t="str">
        <f t="shared" si="108"/>
        <v/>
      </c>
      <c r="AD223" s="35" t="str">
        <f t="shared" si="108"/>
        <v/>
      </c>
      <c r="AE223" s="35" t="str">
        <f t="shared" si="108"/>
        <v/>
      </c>
      <c r="AF223" s="35" t="str">
        <f t="shared" si="109"/>
        <v/>
      </c>
      <c r="AG223" s="35" t="str">
        <f t="shared" si="109"/>
        <v/>
      </c>
      <c r="AH223" s="35" t="str">
        <f t="shared" si="109"/>
        <v/>
      </c>
      <c r="AI223" s="35" t="str">
        <f t="shared" si="109"/>
        <v/>
      </c>
      <c r="AJ223" s="35" t="str">
        <f t="shared" si="109"/>
        <v/>
      </c>
      <c r="AK223" s="35" t="str">
        <f t="shared" si="109"/>
        <v/>
      </c>
      <c r="AL223" s="35" t="str">
        <f t="shared" si="109"/>
        <v/>
      </c>
      <c r="AM223" s="35" t="str">
        <f t="shared" si="109"/>
        <v/>
      </c>
      <c r="AN223" s="35" t="str">
        <f t="shared" si="109"/>
        <v/>
      </c>
      <c r="AO223" s="35" t="str">
        <f t="shared" si="109"/>
        <v/>
      </c>
      <c r="AP223" s="35" t="str">
        <f t="shared" si="110"/>
        <v/>
      </c>
      <c r="AQ223" s="35" t="str">
        <f t="shared" si="110"/>
        <v/>
      </c>
      <c r="AR223" s="35" t="str">
        <f t="shared" si="110"/>
        <v/>
      </c>
      <c r="AS223" s="35" t="str">
        <f t="shared" si="110"/>
        <v>STARR</v>
      </c>
      <c r="AT223" s="35" t="str">
        <f t="shared" si="110"/>
        <v/>
      </c>
      <c r="AU223" s="35" t="str">
        <f t="shared" si="110"/>
        <v/>
      </c>
      <c r="AV223" s="35" t="str">
        <f t="shared" si="110"/>
        <v/>
      </c>
      <c r="AW223" s="35" t="str">
        <f t="shared" si="110"/>
        <v/>
      </c>
      <c r="AX223" s="35" t="str">
        <f t="shared" si="110"/>
        <v/>
      </c>
      <c r="AY223" s="35" t="str">
        <f t="shared" si="110"/>
        <v/>
      </c>
      <c r="AZ223" s="35" t="str">
        <f t="shared" si="110"/>
        <v/>
      </c>
    </row>
    <row r="224" spans="1:52" x14ac:dyDescent="0.2">
      <c r="A224" s="39">
        <v>215</v>
      </c>
      <c r="B224" s="35" t="str">
        <f t="shared" si="106"/>
        <v/>
      </c>
      <c r="C224" s="35" t="str">
        <f t="shared" si="106"/>
        <v/>
      </c>
      <c r="D224" s="35" t="str">
        <f t="shared" si="106"/>
        <v/>
      </c>
      <c r="E224" s="35" t="str">
        <f t="shared" si="106"/>
        <v/>
      </c>
      <c r="F224" s="35" t="str">
        <f t="shared" si="106"/>
        <v/>
      </c>
      <c r="G224" s="35" t="str">
        <f t="shared" si="106"/>
        <v/>
      </c>
      <c r="H224" s="35" t="str">
        <f t="shared" si="106"/>
        <v/>
      </c>
      <c r="I224" s="35" t="str">
        <f t="shared" si="106"/>
        <v/>
      </c>
      <c r="J224" s="35" t="str">
        <f t="shared" si="106"/>
        <v/>
      </c>
      <c r="K224" s="35" t="str">
        <f t="shared" si="106"/>
        <v/>
      </c>
      <c r="L224" s="35" t="str">
        <f t="shared" si="107"/>
        <v/>
      </c>
      <c r="M224" s="35" t="str">
        <f t="shared" si="107"/>
        <v/>
      </c>
      <c r="N224" s="35" t="str">
        <f t="shared" si="107"/>
        <v/>
      </c>
      <c r="O224" s="35" t="str">
        <f t="shared" si="107"/>
        <v/>
      </c>
      <c r="P224" s="35" t="str">
        <f t="shared" si="107"/>
        <v/>
      </c>
      <c r="Q224" s="35" t="str">
        <f t="shared" si="107"/>
        <v/>
      </c>
      <c r="R224" s="35" t="str">
        <f t="shared" si="107"/>
        <v/>
      </c>
      <c r="S224" s="35" t="str">
        <f t="shared" si="107"/>
        <v/>
      </c>
      <c r="T224" s="35" t="str">
        <f t="shared" si="107"/>
        <v/>
      </c>
      <c r="U224" s="35" t="str">
        <f t="shared" si="107"/>
        <v/>
      </c>
      <c r="V224" s="35" t="str">
        <f t="shared" si="108"/>
        <v/>
      </c>
      <c r="W224" s="35" t="str">
        <f t="shared" si="108"/>
        <v/>
      </c>
      <c r="X224" s="35" t="str">
        <f t="shared" si="108"/>
        <v/>
      </c>
      <c r="Y224" s="35" t="str">
        <f t="shared" si="108"/>
        <v/>
      </c>
      <c r="Z224" s="35" t="str">
        <f t="shared" si="108"/>
        <v/>
      </c>
      <c r="AA224" s="35" t="str">
        <f t="shared" si="108"/>
        <v/>
      </c>
      <c r="AB224" s="35" t="str">
        <f t="shared" si="108"/>
        <v/>
      </c>
      <c r="AC224" s="35" t="str">
        <f t="shared" si="108"/>
        <v/>
      </c>
      <c r="AD224" s="35" t="str">
        <f t="shared" si="108"/>
        <v/>
      </c>
      <c r="AE224" s="35" t="str">
        <f t="shared" si="108"/>
        <v/>
      </c>
      <c r="AF224" s="35" t="str">
        <f t="shared" si="109"/>
        <v/>
      </c>
      <c r="AG224" s="35" t="str">
        <f t="shared" si="109"/>
        <v/>
      </c>
      <c r="AH224" s="35" t="str">
        <f t="shared" si="109"/>
        <v/>
      </c>
      <c r="AI224" s="35" t="str">
        <f t="shared" si="109"/>
        <v/>
      </c>
      <c r="AJ224" s="35" t="str">
        <f t="shared" si="109"/>
        <v/>
      </c>
      <c r="AK224" s="35" t="str">
        <f t="shared" si="109"/>
        <v/>
      </c>
      <c r="AL224" s="35" t="str">
        <f t="shared" si="109"/>
        <v/>
      </c>
      <c r="AM224" s="35" t="str">
        <f t="shared" si="109"/>
        <v/>
      </c>
      <c r="AN224" s="35" t="str">
        <f t="shared" si="109"/>
        <v/>
      </c>
      <c r="AO224" s="35" t="str">
        <f t="shared" si="109"/>
        <v/>
      </c>
      <c r="AP224" s="35" t="str">
        <f t="shared" si="110"/>
        <v/>
      </c>
      <c r="AQ224" s="35" t="str">
        <f t="shared" si="110"/>
        <v/>
      </c>
      <c r="AR224" s="35" t="str">
        <f t="shared" si="110"/>
        <v/>
      </c>
      <c r="AS224" s="35" t="str">
        <f t="shared" si="110"/>
        <v>STEPHENS</v>
      </c>
      <c r="AT224" s="35" t="str">
        <f t="shared" si="110"/>
        <v/>
      </c>
      <c r="AU224" s="35" t="str">
        <f t="shared" si="110"/>
        <v/>
      </c>
      <c r="AV224" s="35" t="str">
        <f t="shared" si="110"/>
        <v/>
      </c>
      <c r="AW224" s="35" t="str">
        <f t="shared" si="110"/>
        <v/>
      </c>
      <c r="AX224" s="35" t="str">
        <f t="shared" si="110"/>
        <v/>
      </c>
      <c r="AY224" s="35" t="str">
        <f t="shared" si="110"/>
        <v/>
      </c>
      <c r="AZ224" s="35" t="str">
        <f t="shared" si="110"/>
        <v/>
      </c>
    </row>
    <row r="225" spans="1:52" x14ac:dyDescent="0.2">
      <c r="A225" s="39">
        <v>216</v>
      </c>
      <c r="B225" s="35" t="str">
        <f t="shared" si="106"/>
        <v/>
      </c>
      <c r="C225" s="35" t="str">
        <f t="shared" si="106"/>
        <v/>
      </c>
      <c r="D225" s="35" t="str">
        <f t="shared" si="106"/>
        <v/>
      </c>
      <c r="E225" s="35" t="str">
        <f t="shared" si="106"/>
        <v/>
      </c>
      <c r="F225" s="35" t="str">
        <f t="shared" si="106"/>
        <v/>
      </c>
      <c r="G225" s="35" t="str">
        <f t="shared" si="106"/>
        <v/>
      </c>
      <c r="H225" s="35" t="str">
        <f t="shared" si="106"/>
        <v/>
      </c>
      <c r="I225" s="35" t="str">
        <f t="shared" si="106"/>
        <v/>
      </c>
      <c r="J225" s="35" t="str">
        <f t="shared" si="106"/>
        <v/>
      </c>
      <c r="K225" s="35" t="str">
        <f t="shared" si="106"/>
        <v/>
      </c>
      <c r="L225" s="35" t="str">
        <f t="shared" si="107"/>
        <v/>
      </c>
      <c r="M225" s="35" t="str">
        <f t="shared" si="107"/>
        <v/>
      </c>
      <c r="N225" s="35" t="str">
        <f t="shared" si="107"/>
        <v/>
      </c>
      <c r="O225" s="35" t="str">
        <f t="shared" si="107"/>
        <v/>
      </c>
      <c r="P225" s="35" t="str">
        <f t="shared" si="107"/>
        <v/>
      </c>
      <c r="Q225" s="35" t="str">
        <f t="shared" si="107"/>
        <v/>
      </c>
      <c r="R225" s="35" t="str">
        <f t="shared" si="107"/>
        <v/>
      </c>
      <c r="S225" s="35" t="str">
        <f t="shared" si="107"/>
        <v/>
      </c>
      <c r="T225" s="35" t="str">
        <f t="shared" si="107"/>
        <v/>
      </c>
      <c r="U225" s="35" t="str">
        <f t="shared" si="107"/>
        <v/>
      </c>
      <c r="V225" s="35" t="str">
        <f t="shared" si="108"/>
        <v/>
      </c>
      <c r="W225" s="35" t="str">
        <f t="shared" si="108"/>
        <v/>
      </c>
      <c r="X225" s="35" t="str">
        <f t="shared" si="108"/>
        <v/>
      </c>
      <c r="Y225" s="35" t="str">
        <f t="shared" si="108"/>
        <v/>
      </c>
      <c r="Z225" s="35" t="str">
        <f t="shared" si="108"/>
        <v/>
      </c>
      <c r="AA225" s="35" t="str">
        <f t="shared" si="108"/>
        <v/>
      </c>
      <c r="AB225" s="35" t="str">
        <f t="shared" si="108"/>
        <v/>
      </c>
      <c r="AC225" s="35" t="str">
        <f t="shared" si="108"/>
        <v/>
      </c>
      <c r="AD225" s="35" t="str">
        <f t="shared" si="108"/>
        <v/>
      </c>
      <c r="AE225" s="35" t="str">
        <f t="shared" si="108"/>
        <v/>
      </c>
      <c r="AF225" s="35" t="str">
        <f t="shared" si="109"/>
        <v/>
      </c>
      <c r="AG225" s="35" t="str">
        <f t="shared" si="109"/>
        <v/>
      </c>
      <c r="AH225" s="35" t="str">
        <f t="shared" si="109"/>
        <v/>
      </c>
      <c r="AI225" s="35" t="str">
        <f t="shared" si="109"/>
        <v/>
      </c>
      <c r="AJ225" s="35" t="str">
        <f t="shared" si="109"/>
        <v/>
      </c>
      <c r="AK225" s="35" t="str">
        <f t="shared" si="109"/>
        <v/>
      </c>
      <c r="AL225" s="35" t="str">
        <f t="shared" si="109"/>
        <v/>
      </c>
      <c r="AM225" s="35" t="str">
        <f t="shared" si="109"/>
        <v/>
      </c>
      <c r="AN225" s="35" t="str">
        <f t="shared" si="109"/>
        <v/>
      </c>
      <c r="AO225" s="35" t="str">
        <f t="shared" si="109"/>
        <v/>
      </c>
      <c r="AP225" s="35" t="str">
        <f t="shared" si="110"/>
        <v/>
      </c>
      <c r="AQ225" s="35" t="str">
        <f t="shared" si="110"/>
        <v/>
      </c>
      <c r="AR225" s="35" t="str">
        <f t="shared" si="110"/>
        <v/>
      </c>
      <c r="AS225" s="35" t="str">
        <f t="shared" si="110"/>
        <v>STERLING</v>
      </c>
      <c r="AT225" s="35" t="str">
        <f t="shared" si="110"/>
        <v/>
      </c>
      <c r="AU225" s="35" t="str">
        <f t="shared" si="110"/>
        <v/>
      </c>
      <c r="AV225" s="35" t="str">
        <f t="shared" si="110"/>
        <v/>
      </c>
      <c r="AW225" s="35" t="str">
        <f t="shared" si="110"/>
        <v/>
      </c>
      <c r="AX225" s="35" t="str">
        <f t="shared" si="110"/>
        <v/>
      </c>
      <c r="AY225" s="35" t="str">
        <f t="shared" si="110"/>
        <v/>
      </c>
      <c r="AZ225" s="35" t="str">
        <f t="shared" si="110"/>
        <v/>
      </c>
    </row>
    <row r="226" spans="1:52" x14ac:dyDescent="0.2">
      <c r="A226" s="39">
        <v>217</v>
      </c>
      <c r="B226" s="35" t="str">
        <f t="shared" si="106"/>
        <v/>
      </c>
      <c r="C226" s="35" t="str">
        <f t="shared" si="106"/>
        <v/>
      </c>
      <c r="D226" s="35" t="str">
        <f t="shared" si="106"/>
        <v/>
      </c>
      <c r="E226" s="35" t="str">
        <f t="shared" si="106"/>
        <v/>
      </c>
      <c r="F226" s="35" t="str">
        <f t="shared" si="106"/>
        <v/>
      </c>
      <c r="G226" s="35" t="str">
        <f t="shared" si="106"/>
        <v/>
      </c>
      <c r="H226" s="35" t="str">
        <f t="shared" si="106"/>
        <v/>
      </c>
      <c r="I226" s="35" t="str">
        <f t="shared" si="106"/>
        <v/>
      </c>
      <c r="J226" s="35" t="str">
        <f t="shared" si="106"/>
        <v/>
      </c>
      <c r="K226" s="35" t="str">
        <f t="shared" si="106"/>
        <v/>
      </c>
      <c r="L226" s="35" t="str">
        <f t="shared" si="107"/>
        <v/>
      </c>
      <c r="M226" s="35" t="str">
        <f t="shared" si="107"/>
        <v/>
      </c>
      <c r="N226" s="35" t="str">
        <f t="shared" si="107"/>
        <v/>
      </c>
      <c r="O226" s="35" t="str">
        <f t="shared" si="107"/>
        <v/>
      </c>
      <c r="P226" s="35" t="str">
        <f t="shared" si="107"/>
        <v/>
      </c>
      <c r="Q226" s="35" t="str">
        <f t="shared" si="107"/>
        <v/>
      </c>
      <c r="R226" s="35" t="str">
        <f t="shared" si="107"/>
        <v/>
      </c>
      <c r="S226" s="35" t="str">
        <f t="shared" si="107"/>
        <v/>
      </c>
      <c r="T226" s="35" t="str">
        <f t="shared" si="107"/>
        <v/>
      </c>
      <c r="U226" s="35" t="str">
        <f t="shared" si="107"/>
        <v/>
      </c>
      <c r="V226" s="35" t="str">
        <f t="shared" si="108"/>
        <v/>
      </c>
      <c r="W226" s="35" t="str">
        <f t="shared" si="108"/>
        <v/>
      </c>
      <c r="X226" s="35" t="str">
        <f t="shared" si="108"/>
        <v/>
      </c>
      <c r="Y226" s="35" t="str">
        <f t="shared" si="108"/>
        <v/>
      </c>
      <c r="Z226" s="35" t="str">
        <f t="shared" si="108"/>
        <v/>
      </c>
      <c r="AA226" s="35" t="str">
        <f t="shared" si="108"/>
        <v/>
      </c>
      <c r="AB226" s="35" t="str">
        <f t="shared" si="108"/>
        <v/>
      </c>
      <c r="AC226" s="35" t="str">
        <f t="shared" si="108"/>
        <v/>
      </c>
      <c r="AD226" s="35" t="str">
        <f t="shared" si="108"/>
        <v/>
      </c>
      <c r="AE226" s="35" t="str">
        <f t="shared" si="108"/>
        <v/>
      </c>
      <c r="AF226" s="35" t="str">
        <f t="shared" si="109"/>
        <v/>
      </c>
      <c r="AG226" s="35" t="str">
        <f t="shared" si="109"/>
        <v/>
      </c>
      <c r="AH226" s="35" t="str">
        <f t="shared" si="109"/>
        <v/>
      </c>
      <c r="AI226" s="35" t="str">
        <f t="shared" si="109"/>
        <v/>
      </c>
      <c r="AJ226" s="35" t="str">
        <f t="shared" si="109"/>
        <v/>
      </c>
      <c r="AK226" s="35" t="str">
        <f t="shared" si="109"/>
        <v/>
      </c>
      <c r="AL226" s="35" t="str">
        <f t="shared" si="109"/>
        <v/>
      </c>
      <c r="AM226" s="35" t="str">
        <f t="shared" si="109"/>
        <v/>
      </c>
      <c r="AN226" s="35" t="str">
        <f t="shared" si="109"/>
        <v/>
      </c>
      <c r="AO226" s="35" t="str">
        <f t="shared" si="109"/>
        <v/>
      </c>
      <c r="AP226" s="35" t="str">
        <f t="shared" si="110"/>
        <v/>
      </c>
      <c r="AQ226" s="35" t="str">
        <f t="shared" si="110"/>
        <v/>
      </c>
      <c r="AR226" s="35" t="str">
        <f t="shared" si="110"/>
        <v/>
      </c>
      <c r="AS226" s="35" t="str">
        <f t="shared" si="110"/>
        <v>STONEWALL</v>
      </c>
      <c r="AT226" s="35" t="str">
        <f t="shared" si="110"/>
        <v/>
      </c>
      <c r="AU226" s="35" t="str">
        <f t="shared" si="110"/>
        <v/>
      </c>
      <c r="AV226" s="35" t="str">
        <f t="shared" si="110"/>
        <v/>
      </c>
      <c r="AW226" s="35" t="str">
        <f t="shared" si="110"/>
        <v/>
      </c>
      <c r="AX226" s="35" t="str">
        <f t="shared" si="110"/>
        <v/>
      </c>
      <c r="AY226" s="35" t="str">
        <f t="shared" si="110"/>
        <v/>
      </c>
      <c r="AZ226" s="35" t="str">
        <f t="shared" si="110"/>
        <v/>
      </c>
    </row>
    <row r="227" spans="1:52" x14ac:dyDescent="0.2">
      <c r="A227" s="39">
        <v>218</v>
      </c>
      <c r="B227" s="35" t="str">
        <f t="shared" si="106"/>
        <v/>
      </c>
      <c r="C227" s="35" t="str">
        <f t="shared" si="106"/>
        <v/>
      </c>
      <c r="D227" s="35" t="str">
        <f t="shared" si="106"/>
        <v/>
      </c>
      <c r="E227" s="35" t="str">
        <f t="shared" si="106"/>
        <v/>
      </c>
      <c r="F227" s="35" t="str">
        <f t="shared" si="106"/>
        <v/>
      </c>
      <c r="G227" s="35" t="str">
        <f t="shared" si="106"/>
        <v/>
      </c>
      <c r="H227" s="35" t="str">
        <f t="shared" si="106"/>
        <v/>
      </c>
      <c r="I227" s="35" t="str">
        <f t="shared" si="106"/>
        <v/>
      </c>
      <c r="J227" s="35" t="str">
        <f t="shared" si="106"/>
        <v/>
      </c>
      <c r="K227" s="35" t="str">
        <f t="shared" si="106"/>
        <v/>
      </c>
      <c r="L227" s="35" t="str">
        <f t="shared" si="107"/>
        <v/>
      </c>
      <c r="M227" s="35" t="str">
        <f t="shared" si="107"/>
        <v/>
      </c>
      <c r="N227" s="35" t="str">
        <f t="shared" si="107"/>
        <v/>
      </c>
      <c r="O227" s="35" t="str">
        <f t="shared" si="107"/>
        <v/>
      </c>
      <c r="P227" s="35" t="str">
        <f t="shared" si="107"/>
        <v/>
      </c>
      <c r="Q227" s="35" t="str">
        <f t="shared" si="107"/>
        <v/>
      </c>
      <c r="R227" s="35" t="str">
        <f t="shared" si="107"/>
        <v/>
      </c>
      <c r="S227" s="35" t="str">
        <f t="shared" si="107"/>
        <v/>
      </c>
      <c r="T227" s="35" t="str">
        <f t="shared" si="107"/>
        <v/>
      </c>
      <c r="U227" s="35" t="str">
        <f t="shared" si="107"/>
        <v/>
      </c>
      <c r="V227" s="35" t="str">
        <f t="shared" si="108"/>
        <v/>
      </c>
      <c r="W227" s="35" t="str">
        <f t="shared" si="108"/>
        <v/>
      </c>
      <c r="X227" s="35" t="str">
        <f t="shared" si="108"/>
        <v/>
      </c>
      <c r="Y227" s="35" t="str">
        <f t="shared" si="108"/>
        <v/>
      </c>
      <c r="Z227" s="35" t="str">
        <f t="shared" si="108"/>
        <v/>
      </c>
      <c r="AA227" s="35" t="str">
        <f t="shared" si="108"/>
        <v/>
      </c>
      <c r="AB227" s="35" t="str">
        <f t="shared" si="108"/>
        <v/>
      </c>
      <c r="AC227" s="35" t="str">
        <f t="shared" si="108"/>
        <v/>
      </c>
      <c r="AD227" s="35" t="str">
        <f t="shared" si="108"/>
        <v/>
      </c>
      <c r="AE227" s="35" t="str">
        <f t="shared" si="108"/>
        <v/>
      </c>
      <c r="AF227" s="35" t="str">
        <f t="shared" si="109"/>
        <v/>
      </c>
      <c r="AG227" s="35" t="str">
        <f t="shared" si="109"/>
        <v/>
      </c>
      <c r="AH227" s="35" t="str">
        <f t="shared" si="109"/>
        <v/>
      </c>
      <c r="AI227" s="35" t="str">
        <f t="shared" si="109"/>
        <v/>
      </c>
      <c r="AJ227" s="35" t="str">
        <f t="shared" si="109"/>
        <v/>
      </c>
      <c r="AK227" s="35" t="str">
        <f t="shared" si="109"/>
        <v/>
      </c>
      <c r="AL227" s="35" t="str">
        <f t="shared" si="109"/>
        <v/>
      </c>
      <c r="AM227" s="35" t="str">
        <f t="shared" si="109"/>
        <v/>
      </c>
      <c r="AN227" s="35" t="str">
        <f t="shared" si="109"/>
        <v/>
      </c>
      <c r="AO227" s="35" t="str">
        <f t="shared" si="109"/>
        <v/>
      </c>
      <c r="AP227" s="35" t="str">
        <f t="shared" si="110"/>
        <v/>
      </c>
      <c r="AQ227" s="35" t="str">
        <f t="shared" si="110"/>
        <v/>
      </c>
      <c r="AR227" s="35" t="str">
        <f t="shared" si="110"/>
        <v/>
      </c>
      <c r="AS227" s="35" t="str">
        <f t="shared" si="110"/>
        <v>SUTTON</v>
      </c>
      <c r="AT227" s="35" t="str">
        <f t="shared" si="110"/>
        <v/>
      </c>
      <c r="AU227" s="35" t="str">
        <f t="shared" si="110"/>
        <v/>
      </c>
      <c r="AV227" s="35" t="str">
        <f t="shared" si="110"/>
        <v/>
      </c>
      <c r="AW227" s="35" t="str">
        <f t="shared" si="110"/>
        <v/>
      </c>
      <c r="AX227" s="35" t="str">
        <f t="shared" si="110"/>
        <v/>
      </c>
      <c r="AY227" s="35" t="str">
        <f t="shared" si="110"/>
        <v/>
      </c>
      <c r="AZ227" s="35" t="str">
        <f t="shared" si="110"/>
        <v/>
      </c>
    </row>
    <row r="228" spans="1:52" x14ac:dyDescent="0.2">
      <c r="A228" s="39">
        <v>219</v>
      </c>
      <c r="B228" s="35" t="str">
        <f t="shared" si="106"/>
        <v/>
      </c>
      <c r="C228" s="35" t="str">
        <f t="shared" si="106"/>
        <v/>
      </c>
      <c r="D228" s="35" t="str">
        <f t="shared" si="106"/>
        <v/>
      </c>
      <c r="E228" s="35" t="str">
        <f t="shared" si="106"/>
        <v/>
      </c>
      <c r="F228" s="35" t="str">
        <f t="shared" si="106"/>
        <v/>
      </c>
      <c r="G228" s="35" t="str">
        <f t="shared" si="106"/>
        <v/>
      </c>
      <c r="H228" s="35" t="str">
        <f t="shared" si="106"/>
        <v/>
      </c>
      <c r="I228" s="35" t="str">
        <f t="shared" si="106"/>
        <v/>
      </c>
      <c r="J228" s="35" t="str">
        <f t="shared" si="106"/>
        <v/>
      </c>
      <c r="K228" s="35" t="str">
        <f t="shared" si="106"/>
        <v/>
      </c>
      <c r="L228" s="35" t="str">
        <f t="shared" si="107"/>
        <v/>
      </c>
      <c r="M228" s="35" t="str">
        <f t="shared" si="107"/>
        <v/>
      </c>
      <c r="N228" s="35" t="str">
        <f t="shared" si="107"/>
        <v/>
      </c>
      <c r="O228" s="35" t="str">
        <f t="shared" si="107"/>
        <v/>
      </c>
      <c r="P228" s="35" t="str">
        <f t="shared" si="107"/>
        <v/>
      </c>
      <c r="Q228" s="35" t="str">
        <f t="shared" si="107"/>
        <v/>
      </c>
      <c r="R228" s="35" t="str">
        <f t="shared" si="107"/>
        <v/>
      </c>
      <c r="S228" s="35" t="str">
        <f t="shared" si="107"/>
        <v/>
      </c>
      <c r="T228" s="35" t="str">
        <f t="shared" si="107"/>
        <v/>
      </c>
      <c r="U228" s="35" t="str">
        <f t="shared" si="107"/>
        <v/>
      </c>
      <c r="V228" s="35" t="str">
        <f t="shared" si="108"/>
        <v/>
      </c>
      <c r="W228" s="35" t="str">
        <f t="shared" si="108"/>
        <v/>
      </c>
      <c r="X228" s="35" t="str">
        <f t="shared" si="108"/>
        <v/>
      </c>
      <c r="Y228" s="35" t="str">
        <f t="shared" si="108"/>
        <v/>
      </c>
      <c r="Z228" s="35" t="str">
        <f t="shared" si="108"/>
        <v/>
      </c>
      <c r="AA228" s="35" t="str">
        <f t="shared" si="108"/>
        <v/>
      </c>
      <c r="AB228" s="35" t="str">
        <f t="shared" si="108"/>
        <v/>
      </c>
      <c r="AC228" s="35" t="str">
        <f t="shared" si="108"/>
        <v/>
      </c>
      <c r="AD228" s="35" t="str">
        <f t="shared" si="108"/>
        <v/>
      </c>
      <c r="AE228" s="35" t="str">
        <f t="shared" si="108"/>
        <v/>
      </c>
      <c r="AF228" s="35" t="str">
        <f t="shared" si="109"/>
        <v/>
      </c>
      <c r="AG228" s="35" t="str">
        <f t="shared" si="109"/>
        <v/>
      </c>
      <c r="AH228" s="35" t="str">
        <f t="shared" si="109"/>
        <v/>
      </c>
      <c r="AI228" s="35" t="str">
        <f t="shared" si="109"/>
        <v/>
      </c>
      <c r="AJ228" s="35" t="str">
        <f t="shared" si="109"/>
        <v/>
      </c>
      <c r="AK228" s="35" t="str">
        <f t="shared" si="109"/>
        <v/>
      </c>
      <c r="AL228" s="35" t="str">
        <f t="shared" si="109"/>
        <v/>
      </c>
      <c r="AM228" s="35" t="str">
        <f t="shared" si="109"/>
        <v/>
      </c>
      <c r="AN228" s="35" t="str">
        <f t="shared" si="109"/>
        <v/>
      </c>
      <c r="AO228" s="35" t="str">
        <f t="shared" si="109"/>
        <v/>
      </c>
      <c r="AP228" s="35" t="str">
        <f t="shared" si="110"/>
        <v/>
      </c>
      <c r="AQ228" s="35" t="str">
        <f t="shared" si="110"/>
        <v/>
      </c>
      <c r="AR228" s="35" t="str">
        <f t="shared" si="110"/>
        <v/>
      </c>
      <c r="AS228" s="35" t="str">
        <f t="shared" si="110"/>
        <v>SWISHER</v>
      </c>
      <c r="AT228" s="35" t="str">
        <f t="shared" si="110"/>
        <v/>
      </c>
      <c r="AU228" s="35" t="str">
        <f t="shared" si="110"/>
        <v/>
      </c>
      <c r="AV228" s="35" t="str">
        <f t="shared" si="110"/>
        <v/>
      </c>
      <c r="AW228" s="35" t="str">
        <f t="shared" si="110"/>
        <v/>
      </c>
      <c r="AX228" s="35" t="str">
        <f t="shared" si="110"/>
        <v/>
      </c>
      <c r="AY228" s="35" t="str">
        <f t="shared" si="110"/>
        <v/>
      </c>
      <c r="AZ228" s="35" t="str">
        <f t="shared" si="110"/>
        <v/>
      </c>
    </row>
    <row r="229" spans="1:52" x14ac:dyDescent="0.2">
      <c r="A229" s="39">
        <v>220</v>
      </c>
      <c r="B229" s="35" t="str">
        <f t="shared" si="106"/>
        <v/>
      </c>
      <c r="C229" s="35" t="str">
        <f t="shared" si="106"/>
        <v/>
      </c>
      <c r="D229" s="35" t="str">
        <f t="shared" si="106"/>
        <v/>
      </c>
      <c r="E229" s="35" t="str">
        <f t="shared" si="106"/>
        <v/>
      </c>
      <c r="F229" s="35" t="str">
        <f t="shared" si="106"/>
        <v/>
      </c>
      <c r="G229" s="35" t="str">
        <f t="shared" si="106"/>
        <v/>
      </c>
      <c r="H229" s="35" t="str">
        <f t="shared" si="106"/>
        <v/>
      </c>
      <c r="I229" s="35" t="str">
        <f t="shared" si="106"/>
        <v/>
      </c>
      <c r="J229" s="35" t="str">
        <f t="shared" si="106"/>
        <v/>
      </c>
      <c r="K229" s="35" t="str">
        <f t="shared" si="106"/>
        <v/>
      </c>
      <c r="L229" s="35" t="str">
        <f t="shared" si="107"/>
        <v/>
      </c>
      <c r="M229" s="35" t="str">
        <f t="shared" si="107"/>
        <v/>
      </c>
      <c r="N229" s="35" t="str">
        <f t="shared" si="107"/>
        <v/>
      </c>
      <c r="O229" s="35" t="str">
        <f t="shared" si="107"/>
        <v/>
      </c>
      <c r="P229" s="35" t="str">
        <f t="shared" si="107"/>
        <v/>
      </c>
      <c r="Q229" s="35" t="str">
        <f t="shared" si="107"/>
        <v/>
      </c>
      <c r="R229" s="35" t="str">
        <f t="shared" si="107"/>
        <v/>
      </c>
      <c r="S229" s="35" t="str">
        <f t="shared" si="107"/>
        <v/>
      </c>
      <c r="T229" s="35" t="str">
        <f t="shared" si="107"/>
        <v/>
      </c>
      <c r="U229" s="35" t="str">
        <f t="shared" si="107"/>
        <v/>
      </c>
      <c r="V229" s="35" t="str">
        <f t="shared" si="108"/>
        <v/>
      </c>
      <c r="W229" s="35" t="str">
        <f t="shared" si="108"/>
        <v/>
      </c>
      <c r="X229" s="35" t="str">
        <f t="shared" si="108"/>
        <v/>
      </c>
      <c r="Y229" s="35" t="str">
        <f t="shared" si="108"/>
        <v/>
      </c>
      <c r="Z229" s="35" t="str">
        <f t="shared" si="108"/>
        <v/>
      </c>
      <c r="AA229" s="35" t="str">
        <f t="shared" si="108"/>
        <v/>
      </c>
      <c r="AB229" s="35" t="str">
        <f t="shared" si="108"/>
        <v/>
      </c>
      <c r="AC229" s="35" t="str">
        <f t="shared" si="108"/>
        <v/>
      </c>
      <c r="AD229" s="35" t="str">
        <f t="shared" si="108"/>
        <v/>
      </c>
      <c r="AE229" s="35" t="str">
        <f t="shared" si="108"/>
        <v/>
      </c>
      <c r="AF229" s="35" t="str">
        <f t="shared" si="109"/>
        <v/>
      </c>
      <c r="AG229" s="35" t="str">
        <f t="shared" si="109"/>
        <v/>
      </c>
      <c r="AH229" s="35" t="str">
        <f t="shared" si="109"/>
        <v/>
      </c>
      <c r="AI229" s="35" t="str">
        <f t="shared" si="109"/>
        <v/>
      </c>
      <c r="AJ229" s="35" t="str">
        <f t="shared" si="109"/>
        <v/>
      </c>
      <c r="AK229" s="35" t="str">
        <f t="shared" si="109"/>
        <v/>
      </c>
      <c r="AL229" s="35" t="str">
        <f t="shared" si="109"/>
        <v/>
      </c>
      <c r="AM229" s="35" t="str">
        <f t="shared" si="109"/>
        <v/>
      </c>
      <c r="AN229" s="35" t="str">
        <f t="shared" si="109"/>
        <v/>
      </c>
      <c r="AO229" s="35" t="str">
        <f t="shared" si="109"/>
        <v/>
      </c>
      <c r="AP229" s="35" t="str">
        <f t="shared" si="110"/>
        <v/>
      </c>
      <c r="AQ229" s="35" t="str">
        <f t="shared" si="110"/>
        <v/>
      </c>
      <c r="AR229" s="35" t="str">
        <f t="shared" si="110"/>
        <v/>
      </c>
      <c r="AS229" s="35" t="str">
        <f t="shared" si="110"/>
        <v>TARRANT</v>
      </c>
      <c r="AT229" s="35" t="str">
        <f t="shared" si="110"/>
        <v/>
      </c>
      <c r="AU229" s="35" t="str">
        <f t="shared" si="110"/>
        <v/>
      </c>
      <c r="AV229" s="35" t="str">
        <f t="shared" si="110"/>
        <v/>
      </c>
      <c r="AW229" s="35" t="str">
        <f t="shared" si="110"/>
        <v/>
      </c>
      <c r="AX229" s="35" t="str">
        <f t="shared" si="110"/>
        <v/>
      </c>
      <c r="AY229" s="35" t="str">
        <f t="shared" si="110"/>
        <v/>
      </c>
      <c r="AZ229" s="35" t="str">
        <f t="shared" si="110"/>
        <v/>
      </c>
    </row>
    <row r="230" spans="1:52" x14ac:dyDescent="0.2">
      <c r="A230" s="39">
        <v>221</v>
      </c>
      <c r="B230" s="35" t="str">
        <f t="shared" ref="B230:K239" si="111">IFERROR(VLOOKUP($B$3&amp;"_"&amp;B$8&amp;$A230,LookUpTable_CountyName_AllYears,3,FALSE),"")</f>
        <v/>
      </c>
      <c r="C230" s="35" t="str">
        <f t="shared" si="111"/>
        <v/>
      </c>
      <c r="D230" s="35" t="str">
        <f t="shared" si="111"/>
        <v/>
      </c>
      <c r="E230" s="35" t="str">
        <f t="shared" si="111"/>
        <v/>
      </c>
      <c r="F230" s="35" t="str">
        <f t="shared" si="111"/>
        <v/>
      </c>
      <c r="G230" s="35" t="str">
        <f t="shared" si="111"/>
        <v/>
      </c>
      <c r="H230" s="35" t="str">
        <f t="shared" si="111"/>
        <v/>
      </c>
      <c r="I230" s="35" t="str">
        <f t="shared" si="111"/>
        <v/>
      </c>
      <c r="J230" s="35" t="str">
        <f t="shared" si="111"/>
        <v/>
      </c>
      <c r="K230" s="35" t="str">
        <f t="shared" si="111"/>
        <v/>
      </c>
      <c r="L230" s="35" t="str">
        <f t="shared" ref="L230:U239" si="112">IFERROR(VLOOKUP($B$3&amp;"_"&amp;L$8&amp;$A230,LookUpTable_CountyName_AllYears,3,FALSE),"")</f>
        <v/>
      </c>
      <c r="M230" s="35" t="str">
        <f t="shared" si="112"/>
        <v/>
      </c>
      <c r="N230" s="35" t="str">
        <f t="shared" si="112"/>
        <v/>
      </c>
      <c r="O230" s="35" t="str">
        <f t="shared" si="112"/>
        <v/>
      </c>
      <c r="P230" s="35" t="str">
        <f t="shared" si="112"/>
        <v/>
      </c>
      <c r="Q230" s="35" t="str">
        <f t="shared" si="112"/>
        <v/>
      </c>
      <c r="R230" s="35" t="str">
        <f t="shared" si="112"/>
        <v/>
      </c>
      <c r="S230" s="35" t="str">
        <f t="shared" si="112"/>
        <v/>
      </c>
      <c r="T230" s="35" t="str">
        <f t="shared" si="112"/>
        <v/>
      </c>
      <c r="U230" s="35" t="str">
        <f t="shared" si="112"/>
        <v/>
      </c>
      <c r="V230" s="35" t="str">
        <f t="shared" ref="V230:AE239" si="113">IFERROR(VLOOKUP($B$3&amp;"_"&amp;V$8&amp;$A230,LookUpTable_CountyName_AllYears,3,FALSE),"")</f>
        <v/>
      </c>
      <c r="W230" s="35" t="str">
        <f t="shared" si="113"/>
        <v/>
      </c>
      <c r="X230" s="35" t="str">
        <f t="shared" si="113"/>
        <v/>
      </c>
      <c r="Y230" s="35" t="str">
        <f t="shared" si="113"/>
        <v/>
      </c>
      <c r="Z230" s="35" t="str">
        <f t="shared" si="113"/>
        <v/>
      </c>
      <c r="AA230" s="35" t="str">
        <f t="shared" si="113"/>
        <v/>
      </c>
      <c r="AB230" s="35" t="str">
        <f t="shared" si="113"/>
        <v/>
      </c>
      <c r="AC230" s="35" t="str">
        <f t="shared" si="113"/>
        <v/>
      </c>
      <c r="AD230" s="35" t="str">
        <f t="shared" si="113"/>
        <v/>
      </c>
      <c r="AE230" s="35" t="str">
        <f t="shared" si="113"/>
        <v/>
      </c>
      <c r="AF230" s="35" t="str">
        <f t="shared" ref="AF230:AO239" si="114">IFERROR(VLOOKUP($B$3&amp;"_"&amp;AF$8&amp;$A230,LookUpTable_CountyName_AllYears,3,FALSE),"")</f>
        <v/>
      </c>
      <c r="AG230" s="35" t="str">
        <f t="shared" si="114"/>
        <v/>
      </c>
      <c r="AH230" s="35" t="str">
        <f t="shared" si="114"/>
        <v/>
      </c>
      <c r="AI230" s="35" t="str">
        <f t="shared" si="114"/>
        <v/>
      </c>
      <c r="AJ230" s="35" t="str">
        <f t="shared" si="114"/>
        <v/>
      </c>
      <c r="AK230" s="35" t="str">
        <f t="shared" si="114"/>
        <v/>
      </c>
      <c r="AL230" s="35" t="str">
        <f t="shared" si="114"/>
        <v/>
      </c>
      <c r="AM230" s="35" t="str">
        <f t="shared" si="114"/>
        <v/>
      </c>
      <c r="AN230" s="35" t="str">
        <f t="shared" si="114"/>
        <v/>
      </c>
      <c r="AO230" s="35" t="str">
        <f t="shared" si="114"/>
        <v/>
      </c>
      <c r="AP230" s="35" t="str">
        <f t="shared" ref="AP230:AZ239" si="115">IFERROR(VLOOKUP($B$3&amp;"_"&amp;AP$8&amp;$A230,LookUpTable_CountyName_AllYears,3,FALSE),"")</f>
        <v/>
      </c>
      <c r="AQ230" s="35" t="str">
        <f t="shared" si="115"/>
        <v/>
      </c>
      <c r="AR230" s="35" t="str">
        <f t="shared" si="115"/>
        <v/>
      </c>
      <c r="AS230" s="35" t="str">
        <f t="shared" si="115"/>
        <v>TAYLOR</v>
      </c>
      <c r="AT230" s="35" t="str">
        <f t="shared" si="115"/>
        <v/>
      </c>
      <c r="AU230" s="35" t="str">
        <f t="shared" si="115"/>
        <v/>
      </c>
      <c r="AV230" s="35" t="str">
        <f t="shared" si="115"/>
        <v/>
      </c>
      <c r="AW230" s="35" t="str">
        <f t="shared" si="115"/>
        <v/>
      </c>
      <c r="AX230" s="35" t="str">
        <f t="shared" si="115"/>
        <v/>
      </c>
      <c r="AY230" s="35" t="str">
        <f t="shared" si="115"/>
        <v/>
      </c>
      <c r="AZ230" s="35" t="str">
        <f t="shared" si="115"/>
        <v/>
      </c>
    </row>
    <row r="231" spans="1:52" x14ac:dyDescent="0.2">
      <c r="A231" s="39">
        <v>222</v>
      </c>
      <c r="B231" s="35" t="str">
        <f t="shared" si="111"/>
        <v/>
      </c>
      <c r="C231" s="35" t="str">
        <f t="shared" si="111"/>
        <v/>
      </c>
      <c r="D231" s="35" t="str">
        <f t="shared" si="111"/>
        <v/>
      </c>
      <c r="E231" s="35" t="str">
        <f t="shared" si="111"/>
        <v/>
      </c>
      <c r="F231" s="35" t="str">
        <f t="shared" si="111"/>
        <v/>
      </c>
      <c r="G231" s="35" t="str">
        <f t="shared" si="111"/>
        <v/>
      </c>
      <c r="H231" s="35" t="str">
        <f t="shared" si="111"/>
        <v/>
      </c>
      <c r="I231" s="35" t="str">
        <f t="shared" si="111"/>
        <v/>
      </c>
      <c r="J231" s="35" t="str">
        <f t="shared" si="111"/>
        <v/>
      </c>
      <c r="K231" s="35" t="str">
        <f t="shared" si="111"/>
        <v/>
      </c>
      <c r="L231" s="35" t="str">
        <f t="shared" si="112"/>
        <v/>
      </c>
      <c r="M231" s="35" t="str">
        <f t="shared" si="112"/>
        <v/>
      </c>
      <c r="N231" s="35" t="str">
        <f t="shared" si="112"/>
        <v/>
      </c>
      <c r="O231" s="35" t="str">
        <f t="shared" si="112"/>
        <v/>
      </c>
      <c r="P231" s="35" t="str">
        <f t="shared" si="112"/>
        <v/>
      </c>
      <c r="Q231" s="35" t="str">
        <f t="shared" si="112"/>
        <v/>
      </c>
      <c r="R231" s="35" t="str">
        <f t="shared" si="112"/>
        <v/>
      </c>
      <c r="S231" s="35" t="str">
        <f t="shared" si="112"/>
        <v/>
      </c>
      <c r="T231" s="35" t="str">
        <f t="shared" si="112"/>
        <v/>
      </c>
      <c r="U231" s="35" t="str">
        <f t="shared" si="112"/>
        <v/>
      </c>
      <c r="V231" s="35" t="str">
        <f t="shared" si="113"/>
        <v/>
      </c>
      <c r="W231" s="35" t="str">
        <f t="shared" si="113"/>
        <v/>
      </c>
      <c r="X231" s="35" t="str">
        <f t="shared" si="113"/>
        <v/>
      </c>
      <c r="Y231" s="35" t="str">
        <f t="shared" si="113"/>
        <v/>
      </c>
      <c r="Z231" s="35" t="str">
        <f t="shared" si="113"/>
        <v/>
      </c>
      <c r="AA231" s="35" t="str">
        <f t="shared" si="113"/>
        <v/>
      </c>
      <c r="AB231" s="35" t="str">
        <f t="shared" si="113"/>
        <v/>
      </c>
      <c r="AC231" s="35" t="str">
        <f t="shared" si="113"/>
        <v/>
      </c>
      <c r="AD231" s="35" t="str">
        <f t="shared" si="113"/>
        <v/>
      </c>
      <c r="AE231" s="35" t="str">
        <f t="shared" si="113"/>
        <v/>
      </c>
      <c r="AF231" s="35" t="str">
        <f t="shared" si="114"/>
        <v/>
      </c>
      <c r="AG231" s="35" t="str">
        <f t="shared" si="114"/>
        <v/>
      </c>
      <c r="AH231" s="35" t="str">
        <f t="shared" si="114"/>
        <v/>
      </c>
      <c r="AI231" s="35" t="str">
        <f t="shared" si="114"/>
        <v/>
      </c>
      <c r="AJ231" s="35" t="str">
        <f t="shared" si="114"/>
        <v/>
      </c>
      <c r="AK231" s="35" t="str">
        <f t="shared" si="114"/>
        <v/>
      </c>
      <c r="AL231" s="35" t="str">
        <f t="shared" si="114"/>
        <v/>
      </c>
      <c r="AM231" s="35" t="str">
        <f t="shared" si="114"/>
        <v/>
      </c>
      <c r="AN231" s="35" t="str">
        <f t="shared" si="114"/>
        <v/>
      </c>
      <c r="AO231" s="35" t="str">
        <f t="shared" si="114"/>
        <v/>
      </c>
      <c r="AP231" s="35" t="str">
        <f t="shared" si="115"/>
        <v/>
      </c>
      <c r="AQ231" s="35" t="str">
        <f t="shared" si="115"/>
        <v/>
      </c>
      <c r="AR231" s="35" t="str">
        <f t="shared" si="115"/>
        <v/>
      </c>
      <c r="AS231" s="35" t="str">
        <f t="shared" si="115"/>
        <v>TERRELL</v>
      </c>
      <c r="AT231" s="35" t="str">
        <f t="shared" si="115"/>
        <v/>
      </c>
      <c r="AU231" s="35" t="str">
        <f t="shared" si="115"/>
        <v/>
      </c>
      <c r="AV231" s="35" t="str">
        <f t="shared" si="115"/>
        <v/>
      </c>
      <c r="AW231" s="35" t="str">
        <f t="shared" si="115"/>
        <v/>
      </c>
      <c r="AX231" s="35" t="str">
        <f t="shared" si="115"/>
        <v/>
      </c>
      <c r="AY231" s="35" t="str">
        <f t="shared" si="115"/>
        <v/>
      </c>
      <c r="AZ231" s="35" t="str">
        <f t="shared" si="115"/>
        <v/>
      </c>
    </row>
    <row r="232" spans="1:52" x14ac:dyDescent="0.2">
      <c r="A232" s="39">
        <v>223</v>
      </c>
      <c r="B232" s="35" t="str">
        <f t="shared" si="111"/>
        <v/>
      </c>
      <c r="C232" s="35" t="str">
        <f t="shared" si="111"/>
        <v/>
      </c>
      <c r="D232" s="35" t="str">
        <f t="shared" si="111"/>
        <v/>
      </c>
      <c r="E232" s="35" t="str">
        <f t="shared" si="111"/>
        <v/>
      </c>
      <c r="F232" s="35" t="str">
        <f t="shared" si="111"/>
        <v/>
      </c>
      <c r="G232" s="35" t="str">
        <f t="shared" si="111"/>
        <v/>
      </c>
      <c r="H232" s="35" t="str">
        <f t="shared" si="111"/>
        <v/>
      </c>
      <c r="I232" s="35" t="str">
        <f t="shared" si="111"/>
        <v/>
      </c>
      <c r="J232" s="35" t="str">
        <f t="shared" si="111"/>
        <v/>
      </c>
      <c r="K232" s="35" t="str">
        <f t="shared" si="111"/>
        <v/>
      </c>
      <c r="L232" s="35" t="str">
        <f t="shared" si="112"/>
        <v/>
      </c>
      <c r="M232" s="35" t="str">
        <f t="shared" si="112"/>
        <v/>
      </c>
      <c r="N232" s="35" t="str">
        <f t="shared" si="112"/>
        <v/>
      </c>
      <c r="O232" s="35" t="str">
        <f t="shared" si="112"/>
        <v/>
      </c>
      <c r="P232" s="35" t="str">
        <f t="shared" si="112"/>
        <v/>
      </c>
      <c r="Q232" s="35" t="str">
        <f t="shared" si="112"/>
        <v/>
      </c>
      <c r="R232" s="35" t="str">
        <f t="shared" si="112"/>
        <v/>
      </c>
      <c r="S232" s="35" t="str">
        <f t="shared" si="112"/>
        <v/>
      </c>
      <c r="T232" s="35" t="str">
        <f t="shared" si="112"/>
        <v/>
      </c>
      <c r="U232" s="35" t="str">
        <f t="shared" si="112"/>
        <v/>
      </c>
      <c r="V232" s="35" t="str">
        <f t="shared" si="113"/>
        <v/>
      </c>
      <c r="W232" s="35" t="str">
        <f t="shared" si="113"/>
        <v/>
      </c>
      <c r="X232" s="35" t="str">
        <f t="shared" si="113"/>
        <v/>
      </c>
      <c r="Y232" s="35" t="str">
        <f t="shared" si="113"/>
        <v/>
      </c>
      <c r="Z232" s="35" t="str">
        <f t="shared" si="113"/>
        <v/>
      </c>
      <c r="AA232" s="35" t="str">
        <f t="shared" si="113"/>
        <v/>
      </c>
      <c r="AB232" s="35" t="str">
        <f t="shared" si="113"/>
        <v/>
      </c>
      <c r="AC232" s="35" t="str">
        <f t="shared" si="113"/>
        <v/>
      </c>
      <c r="AD232" s="35" t="str">
        <f t="shared" si="113"/>
        <v/>
      </c>
      <c r="AE232" s="35" t="str">
        <f t="shared" si="113"/>
        <v/>
      </c>
      <c r="AF232" s="35" t="str">
        <f t="shared" si="114"/>
        <v/>
      </c>
      <c r="AG232" s="35" t="str">
        <f t="shared" si="114"/>
        <v/>
      </c>
      <c r="AH232" s="35" t="str">
        <f t="shared" si="114"/>
        <v/>
      </c>
      <c r="AI232" s="35" t="str">
        <f t="shared" si="114"/>
        <v/>
      </c>
      <c r="AJ232" s="35" t="str">
        <f t="shared" si="114"/>
        <v/>
      </c>
      <c r="AK232" s="35" t="str">
        <f t="shared" si="114"/>
        <v/>
      </c>
      <c r="AL232" s="35" t="str">
        <f t="shared" si="114"/>
        <v/>
      </c>
      <c r="AM232" s="35" t="str">
        <f t="shared" si="114"/>
        <v/>
      </c>
      <c r="AN232" s="35" t="str">
        <f t="shared" si="114"/>
        <v/>
      </c>
      <c r="AO232" s="35" t="str">
        <f t="shared" si="114"/>
        <v/>
      </c>
      <c r="AP232" s="35" t="str">
        <f t="shared" si="115"/>
        <v/>
      </c>
      <c r="AQ232" s="35" t="str">
        <f t="shared" si="115"/>
        <v/>
      </c>
      <c r="AR232" s="35" t="str">
        <f t="shared" si="115"/>
        <v/>
      </c>
      <c r="AS232" s="35" t="str">
        <f t="shared" si="115"/>
        <v>TERRY</v>
      </c>
      <c r="AT232" s="35" t="str">
        <f t="shared" si="115"/>
        <v/>
      </c>
      <c r="AU232" s="35" t="str">
        <f t="shared" si="115"/>
        <v/>
      </c>
      <c r="AV232" s="35" t="str">
        <f t="shared" si="115"/>
        <v/>
      </c>
      <c r="AW232" s="35" t="str">
        <f t="shared" si="115"/>
        <v/>
      </c>
      <c r="AX232" s="35" t="str">
        <f t="shared" si="115"/>
        <v/>
      </c>
      <c r="AY232" s="35" t="str">
        <f t="shared" si="115"/>
        <v/>
      </c>
      <c r="AZ232" s="35" t="str">
        <f t="shared" si="115"/>
        <v/>
      </c>
    </row>
    <row r="233" spans="1:52" x14ac:dyDescent="0.2">
      <c r="A233" s="39">
        <v>224</v>
      </c>
      <c r="B233" s="35" t="str">
        <f t="shared" si="111"/>
        <v/>
      </c>
      <c r="C233" s="35" t="str">
        <f t="shared" si="111"/>
        <v/>
      </c>
      <c r="D233" s="35" t="str">
        <f t="shared" si="111"/>
        <v/>
      </c>
      <c r="E233" s="35" t="str">
        <f t="shared" si="111"/>
        <v/>
      </c>
      <c r="F233" s="35" t="str">
        <f t="shared" si="111"/>
        <v/>
      </c>
      <c r="G233" s="35" t="str">
        <f t="shared" si="111"/>
        <v/>
      </c>
      <c r="H233" s="35" t="str">
        <f t="shared" si="111"/>
        <v/>
      </c>
      <c r="I233" s="35" t="str">
        <f t="shared" si="111"/>
        <v/>
      </c>
      <c r="J233" s="35" t="str">
        <f t="shared" si="111"/>
        <v/>
      </c>
      <c r="K233" s="35" t="str">
        <f t="shared" si="111"/>
        <v/>
      </c>
      <c r="L233" s="35" t="str">
        <f t="shared" si="112"/>
        <v/>
      </c>
      <c r="M233" s="35" t="str">
        <f t="shared" si="112"/>
        <v/>
      </c>
      <c r="N233" s="35" t="str">
        <f t="shared" si="112"/>
        <v/>
      </c>
      <c r="O233" s="35" t="str">
        <f t="shared" si="112"/>
        <v/>
      </c>
      <c r="P233" s="35" t="str">
        <f t="shared" si="112"/>
        <v/>
      </c>
      <c r="Q233" s="35" t="str">
        <f t="shared" si="112"/>
        <v/>
      </c>
      <c r="R233" s="35" t="str">
        <f t="shared" si="112"/>
        <v/>
      </c>
      <c r="S233" s="35" t="str">
        <f t="shared" si="112"/>
        <v/>
      </c>
      <c r="T233" s="35" t="str">
        <f t="shared" si="112"/>
        <v/>
      </c>
      <c r="U233" s="35" t="str">
        <f t="shared" si="112"/>
        <v/>
      </c>
      <c r="V233" s="35" t="str">
        <f t="shared" si="113"/>
        <v/>
      </c>
      <c r="W233" s="35" t="str">
        <f t="shared" si="113"/>
        <v/>
      </c>
      <c r="X233" s="35" t="str">
        <f t="shared" si="113"/>
        <v/>
      </c>
      <c r="Y233" s="35" t="str">
        <f t="shared" si="113"/>
        <v/>
      </c>
      <c r="Z233" s="35" t="str">
        <f t="shared" si="113"/>
        <v/>
      </c>
      <c r="AA233" s="35" t="str">
        <f t="shared" si="113"/>
        <v/>
      </c>
      <c r="AB233" s="35" t="str">
        <f t="shared" si="113"/>
        <v/>
      </c>
      <c r="AC233" s="35" t="str">
        <f t="shared" si="113"/>
        <v/>
      </c>
      <c r="AD233" s="35" t="str">
        <f t="shared" si="113"/>
        <v/>
      </c>
      <c r="AE233" s="35" t="str">
        <f t="shared" si="113"/>
        <v/>
      </c>
      <c r="AF233" s="35" t="str">
        <f t="shared" si="114"/>
        <v/>
      </c>
      <c r="AG233" s="35" t="str">
        <f t="shared" si="114"/>
        <v/>
      </c>
      <c r="AH233" s="35" t="str">
        <f t="shared" si="114"/>
        <v/>
      </c>
      <c r="AI233" s="35" t="str">
        <f t="shared" si="114"/>
        <v/>
      </c>
      <c r="AJ233" s="35" t="str">
        <f t="shared" si="114"/>
        <v/>
      </c>
      <c r="AK233" s="35" t="str">
        <f t="shared" si="114"/>
        <v/>
      </c>
      <c r="AL233" s="35" t="str">
        <f t="shared" si="114"/>
        <v/>
      </c>
      <c r="AM233" s="35" t="str">
        <f t="shared" si="114"/>
        <v/>
      </c>
      <c r="AN233" s="35" t="str">
        <f t="shared" si="114"/>
        <v/>
      </c>
      <c r="AO233" s="35" t="str">
        <f t="shared" si="114"/>
        <v/>
      </c>
      <c r="AP233" s="35" t="str">
        <f t="shared" si="115"/>
        <v/>
      </c>
      <c r="AQ233" s="35" t="str">
        <f t="shared" si="115"/>
        <v/>
      </c>
      <c r="AR233" s="35" t="str">
        <f t="shared" si="115"/>
        <v/>
      </c>
      <c r="AS233" s="35" t="str">
        <f t="shared" si="115"/>
        <v>THROCKMORTON</v>
      </c>
      <c r="AT233" s="35" t="str">
        <f t="shared" si="115"/>
        <v/>
      </c>
      <c r="AU233" s="35" t="str">
        <f t="shared" si="115"/>
        <v/>
      </c>
      <c r="AV233" s="35" t="str">
        <f t="shared" si="115"/>
        <v/>
      </c>
      <c r="AW233" s="35" t="str">
        <f t="shared" si="115"/>
        <v/>
      </c>
      <c r="AX233" s="35" t="str">
        <f t="shared" si="115"/>
        <v/>
      </c>
      <c r="AY233" s="35" t="str">
        <f t="shared" si="115"/>
        <v/>
      </c>
      <c r="AZ233" s="35" t="str">
        <f t="shared" si="115"/>
        <v/>
      </c>
    </row>
    <row r="234" spans="1:52" x14ac:dyDescent="0.2">
      <c r="A234" s="39">
        <v>225</v>
      </c>
      <c r="B234" s="35" t="str">
        <f t="shared" si="111"/>
        <v/>
      </c>
      <c r="C234" s="35" t="str">
        <f t="shared" si="111"/>
        <v/>
      </c>
      <c r="D234" s="35" t="str">
        <f t="shared" si="111"/>
        <v/>
      </c>
      <c r="E234" s="35" t="str">
        <f t="shared" si="111"/>
        <v/>
      </c>
      <c r="F234" s="35" t="str">
        <f t="shared" si="111"/>
        <v/>
      </c>
      <c r="G234" s="35" t="str">
        <f t="shared" si="111"/>
        <v/>
      </c>
      <c r="H234" s="35" t="str">
        <f t="shared" si="111"/>
        <v/>
      </c>
      <c r="I234" s="35" t="str">
        <f t="shared" si="111"/>
        <v/>
      </c>
      <c r="J234" s="35" t="str">
        <f t="shared" si="111"/>
        <v/>
      </c>
      <c r="K234" s="35" t="str">
        <f t="shared" si="111"/>
        <v/>
      </c>
      <c r="L234" s="35" t="str">
        <f t="shared" si="112"/>
        <v/>
      </c>
      <c r="M234" s="35" t="str">
        <f t="shared" si="112"/>
        <v/>
      </c>
      <c r="N234" s="35" t="str">
        <f t="shared" si="112"/>
        <v/>
      </c>
      <c r="O234" s="35" t="str">
        <f t="shared" si="112"/>
        <v/>
      </c>
      <c r="P234" s="35" t="str">
        <f t="shared" si="112"/>
        <v/>
      </c>
      <c r="Q234" s="35" t="str">
        <f t="shared" si="112"/>
        <v/>
      </c>
      <c r="R234" s="35" t="str">
        <f t="shared" si="112"/>
        <v/>
      </c>
      <c r="S234" s="35" t="str">
        <f t="shared" si="112"/>
        <v/>
      </c>
      <c r="T234" s="35" t="str">
        <f t="shared" si="112"/>
        <v/>
      </c>
      <c r="U234" s="35" t="str">
        <f t="shared" si="112"/>
        <v/>
      </c>
      <c r="V234" s="35" t="str">
        <f t="shared" si="113"/>
        <v/>
      </c>
      <c r="W234" s="35" t="str">
        <f t="shared" si="113"/>
        <v/>
      </c>
      <c r="X234" s="35" t="str">
        <f t="shared" si="113"/>
        <v/>
      </c>
      <c r="Y234" s="35" t="str">
        <f t="shared" si="113"/>
        <v/>
      </c>
      <c r="Z234" s="35" t="str">
        <f t="shared" si="113"/>
        <v/>
      </c>
      <c r="AA234" s="35" t="str">
        <f t="shared" si="113"/>
        <v/>
      </c>
      <c r="AB234" s="35" t="str">
        <f t="shared" si="113"/>
        <v/>
      </c>
      <c r="AC234" s="35" t="str">
        <f t="shared" si="113"/>
        <v/>
      </c>
      <c r="AD234" s="35" t="str">
        <f t="shared" si="113"/>
        <v/>
      </c>
      <c r="AE234" s="35" t="str">
        <f t="shared" si="113"/>
        <v/>
      </c>
      <c r="AF234" s="35" t="str">
        <f t="shared" si="114"/>
        <v/>
      </c>
      <c r="AG234" s="35" t="str">
        <f t="shared" si="114"/>
        <v/>
      </c>
      <c r="AH234" s="35" t="str">
        <f t="shared" si="114"/>
        <v/>
      </c>
      <c r="AI234" s="35" t="str">
        <f t="shared" si="114"/>
        <v/>
      </c>
      <c r="AJ234" s="35" t="str">
        <f t="shared" si="114"/>
        <v/>
      </c>
      <c r="AK234" s="35" t="str">
        <f t="shared" si="114"/>
        <v/>
      </c>
      <c r="AL234" s="35" t="str">
        <f t="shared" si="114"/>
        <v/>
      </c>
      <c r="AM234" s="35" t="str">
        <f t="shared" si="114"/>
        <v/>
      </c>
      <c r="AN234" s="35" t="str">
        <f t="shared" si="114"/>
        <v/>
      </c>
      <c r="AO234" s="35" t="str">
        <f t="shared" si="114"/>
        <v/>
      </c>
      <c r="AP234" s="35" t="str">
        <f t="shared" si="115"/>
        <v/>
      </c>
      <c r="AQ234" s="35" t="str">
        <f t="shared" si="115"/>
        <v/>
      </c>
      <c r="AR234" s="35" t="str">
        <f t="shared" si="115"/>
        <v/>
      </c>
      <c r="AS234" s="35" t="str">
        <f t="shared" si="115"/>
        <v>TITUS</v>
      </c>
      <c r="AT234" s="35" t="str">
        <f t="shared" si="115"/>
        <v/>
      </c>
      <c r="AU234" s="35" t="str">
        <f t="shared" si="115"/>
        <v/>
      </c>
      <c r="AV234" s="35" t="str">
        <f t="shared" si="115"/>
        <v/>
      </c>
      <c r="AW234" s="35" t="str">
        <f t="shared" si="115"/>
        <v/>
      </c>
      <c r="AX234" s="35" t="str">
        <f t="shared" si="115"/>
        <v/>
      </c>
      <c r="AY234" s="35" t="str">
        <f t="shared" si="115"/>
        <v/>
      </c>
      <c r="AZ234" s="35" t="str">
        <f t="shared" si="115"/>
        <v/>
      </c>
    </row>
    <row r="235" spans="1:52" x14ac:dyDescent="0.2">
      <c r="A235" s="39">
        <v>226</v>
      </c>
      <c r="B235" s="35" t="str">
        <f t="shared" si="111"/>
        <v/>
      </c>
      <c r="C235" s="35" t="str">
        <f t="shared" si="111"/>
        <v/>
      </c>
      <c r="D235" s="35" t="str">
        <f t="shared" si="111"/>
        <v/>
      </c>
      <c r="E235" s="35" t="str">
        <f t="shared" si="111"/>
        <v/>
      </c>
      <c r="F235" s="35" t="str">
        <f t="shared" si="111"/>
        <v/>
      </c>
      <c r="G235" s="35" t="str">
        <f t="shared" si="111"/>
        <v/>
      </c>
      <c r="H235" s="35" t="str">
        <f t="shared" si="111"/>
        <v/>
      </c>
      <c r="I235" s="35" t="str">
        <f t="shared" si="111"/>
        <v/>
      </c>
      <c r="J235" s="35" t="str">
        <f t="shared" si="111"/>
        <v/>
      </c>
      <c r="K235" s="35" t="str">
        <f t="shared" si="111"/>
        <v/>
      </c>
      <c r="L235" s="35" t="str">
        <f t="shared" si="112"/>
        <v/>
      </c>
      <c r="M235" s="35" t="str">
        <f t="shared" si="112"/>
        <v/>
      </c>
      <c r="N235" s="35" t="str">
        <f t="shared" si="112"/>
        <v/>
      </c>
      <c r="O235" s="35" t="str">
        <f t="shared" si="112"/>
        <v/>
      </c>
      <c r="P235" s="35" t="str">
        <f t="shared" si="112"/>
        <v/>
      </c>
      <c r="Q235" s="35" t="str">
        <f t="shared" si="112"/>
        <v/>
      </c>
      <c r="R235" s="35" t="str">
        <f t="shared" si="112"/>
        <v/>
      </c>
      <c r="S235" s="35" t="str">
        <f t="shared" si="112"/>
        <v/>
      </c>
      <c r="T235" s="35" t="str">
        <f t="shared" si="112"/>
        <v/>
      </c>
      <c r="U235" s="35" t="str">
        <f t="shared" si="112"/>
        <v/>
      </c>
      <c r="V235" s="35" t="str">
        <f t="shared" si="113"/>
        <v/>
      </c>
      <c r="W235" s="35" t="str">
        <f t="shared" si="113"/>
        <v/>
      </c>
      <c r="X235" s="35" t="str">
        <f t="shared" si="113"/>
        <v/>
      </c>
      <c r="Y235" s="35" t="str">
        <f t="shared" si="113"/>
        <v/>
      </c>
      <c r="Z235" s="35" t="str">
        <f t="shared" si="113"/>
        <v/>
      </c>
      <c r="AA235" s="35" t="str">
        <f t="shared" si="113"/>
        <v/>
      </c>
      <c r="AB235" s="35" t="str">
        <f t="shared" si="113"/>
        <v/>
      </c>
      <c r="AC235" s="35" t="str">
        <f t="shared" si="113"/>
        <v/>
      </c>
      <c r="AD235" s="35" t="str">
        <f t="shared" si="113"/>
        <v/>
      </c>
      <c r="AE235" s="35" t="str">
        <f t="shared" si="113"/>
        <v/>
      </c>
      <c r="AF235" s="35" t="str">
        <f t="shared" si="114"/>
        <v/>
      </c>
      <c r="AG235" s="35" t="str">
        <f t="shared" si="114"/>
        <v/>
      </c>
      <c r="AH235" s="35" t="str">
        <f t="shared" si="114"/>
        <v/>
      </c>
      <c r="AI235" s="35" t="str">
        <f t="shared" si="114"/>
        <v/>
      </c>
      <c r="AJ235" s="35" t="str">
        <f t="shared" si="114"/>
        <v/>
      </c>
      <c r="AK235" s="35" t="str">
        <f t="shared" si="114"/>
        <v/>
      </c>
      <c r="AL235" s="35" t="str">
        <f t="shared" si="114"/>
        <v/>
      </c>
      <c r="AM235" s="35" t="str">
        <f t="shared" si="114"/>
        <v/>
      </c>
      <c r="AN235" s="35" t="str">
        <f t="shared" si="114"/>
        <v/>
      </c>
      <c r="AO235" s="35" t="str">
        <f t="shared" si="114"/>
        <v/>
      </c>
      <c r="AP235" s="35" t="str">
        <f t="shared" si="115"/>
        <v/>
      </c>
      <c r="AQ235" s="35" t="str">
        <f t="shared" si="115"/>
        <v/>
      </c>
      <c r="AR235" s="35" t="str">
        <f t="shared" si="115"/>
        <v/>
      </c>
      <c r="AS235" s="35" t="str">
        <f t="shared" si="115"/>
        <v>TOM GREEN</v>
      </c>
      <c r="AT235" s="35" t="str">
        <f t="shared" si="115"/>
        <v/>
      </c>
      <c r="AU235" s="35" t="str">
        <f t="shared" si="115"/>
        <v/>
      </c>
      <c r="AV235" s="35" t="str">
        <f t="shared" si="115"/>
        <v/>
      </c>
      <c r="AW235" s="35" t="str">
        <f t="shared" si="115"/>
        <v/>
      </c>
      <c r="AX235" s="35" t="str">
        <f t="shared" si="115"/>
        <v/>
      </c>
      <c r="AY235" s="35" t="str">
        <f t="shared" si="115"/>
        <v/>
      </c>
      <c r="AZ235" s="35" t="str">
        <f t="shared" si="115"/>
        <v/>
      </c>
    </row>
    <row r="236" spans="1:52" x14ac:dyDescent="0.2">
      <c r="A236" s="39">
        <v>227</v>
      </c>
      <c r="B236" s="35" t="str">
        <f t="shared" si="111"/>
        <v/>
      </c>
      <c r="C236" s="35" t="str">
        <f t="shared" si="111"/>
        <v/>
      </c>
      <c r="D236" s="35" t="str">
        <f t="shared" si="111"/>
        <v/>
      </c>
      <c r="E236" s="35" t="str">
        <f t="shared" si="111"/>
        <v/>
      </c>
      <c r="F236" s="35" t="str">
        <f t="shared" si="111"/>
        <v/>
      </c>
      <c r="G236" s="35" t="str">
        <f t="shared" si="111"/>
        <v/>
      </c>
      <c r="H236" s="35" t="str">
        <f t="shared" si="111"/>
        <v/>
      </c>
      <c r="I236" s="35" t="str">
        <f t="shared" si="111"/>
        <v/>
      </c>
      <c r="J236" s="35" t="str">
        <f t="shared" si="111"/>
        <v/>
      </c>
      <c r="K236" s="35" t="str">
        <f t="shared" si="111"/>
        <v/>
      </c>
      <c r="L236" s="35" t="str">
        <f t="shared" si="112"/>
        <v/>
      </c>
      <c r="M236" s="35" t="str">
        <f t="shared" si="112"/>
        <v/>
      </c>
      <c r="N236" s="35" t="str">
        <f t="shared" si="112"/>
        <v/>
      </c>
      <c r="O236" s="35" t="str">
        <f t="shared" si="112"/>
        <v/>
      </c>
      <c r="P236" s="35" t="str">
        <f t="shared" si="112"/>
        <v/>
      </c>
      <c r="Q236" s="35" t="str">
        <f t="shared" si="112"/>
        <v/>
      </c>
      <c r="R236" s="35" t="str">
        <f t="shared" si="112"/>
        <v/>
      </c>
      <c r="S236" s="35" t="str">
        <f t="shared" si="112"/>
        <v/>
      </c>
      <c r="T236" s="35" t="str">
        <f t="shared" si="112"/>
        <v/>
      </c>
      <c r="U236" s="35" t="str">
        <f t="shared" si="112"/>
        <v/>
      </c>
      <c r="V236" s="35" t="str">
        <f t="shared" si="113"/>
        <v/>
      </c>
      <c r="W236" s="35" t="str">
        <f t="shared" si="113"/>
        <v/>
      </c>
      <c r="X236" s="35" t="str">
        <f t="shared" si="113"/>
        <v/>
      </c>
      <c r="Y236" s="35" t="str">
        <f t="shared" si="113"/>
        <v/>
      </c>
      <c r="Z236" s="35" t="str">
        <f t="shared" si="113"/>
        <v/>
      </c>
      <c r="AA236" s="35" t="str">
        <f t="shared" si="113"/>
        <v/>
      </c>
      <c r="AB236" s="35" t="str">
        <f t="shared" si="113"/>
        <v/>
      </c>
      <c r="AC236" s="35" t="str">
        <f t="shared" si="113"/>
        <v/>
      </c>
      <c r="AD236" s="35" t="str">
        <f t="shared" si="113"/>
        <v/>
      </c>
      <c r="AE236" s="35" t="str">
        <f t="shared" si="113"/>
        <v/>
      </c>
      <c r="AF236" s="35" t="str">
        <f t="shared" si="114"/>
        <v/>
      </c>
      <c r="AG236" s="35" t="str">
        <f t="shared" si="114"/>
        <v/>
      </c>
      <c r="AH236" s="35" t="str">
        <f t="shared" si="114"/>
        <v/>
      </c>
      <c r="AI236" s="35" t="str">
        <f t="shared" si="114"/>
        <v/>
      </c>
      <c r="AJ236" s="35" t="str">
        <f t="shared" si="114"/>
        <v/>
      </c>
      <c r="AK236" s="35" t="str">
        <f t="shared" si="114"/>
        <v/>
      </c>
      <c r="AL236" s="35" t="str">
        <f t="shared" si="114"/>
        <v/>
      </c>
      <c r="AM236" s="35" t="str">
        <f t="shared" si="114"/>
        <v/>
      </c>
      <c r="AN236" s="35" t="str">
        <f t="shared" si="114"/>
        <v/>
      </c>
      <c r="AO236" s="35" t="str">
        <f t="shared" si="114"/>
        <v/>
      </c>
      <c r="AP236" s="35" t="str">
        <f t="shared" si="115"/>
        <v/>
      </c>
      <c r="AQ236" s="35" t="str">
        <f t="shared" si="115"/>
        <v/>
      </c>
      <c r="AR236" s="35" t="str">
        <f t="shared" si="115"/>
        <v/>
      </c>
      <c r="AS236" s="35" t="str">
        <f t="shared" si="115"/>
        <v>TRAVIS</v>
      </c>
      <c r="AT236" s="35" t="str">
        <f t="shared" si="115"/>
        <v/>
      </c>
      <c r="AU236" s="35" t="str">
        <f t="shared" si="115"/>
        <v/>
      </c>
      <c r="AV236" s="35" t="str">
        <f t="shared" si="115"/>
        <v/>
      </c>
      <c r="AW236" s="35" t="str">
        <f t="shared" si="115"/>
        <v/>
      </c>
      <c r="AX236" s="35" t="str">
        <f t="shared" si="115"/>
        <v/>
      </c>
      <c r="AY236" s="35" t="str">
        <f t="shared" si="115"/>
        <v/>
      </c>
      <c r="AZ236" s="35" t="str">
        <f t="shared" si="115"/>
        <v/>
      </c>
    </row>
    <row r="237" spans="1:52" x14ac:dyDescent="0.2">
      <c r="A237" s="39">
        <v>228</v>
      </c>
      <c r="B237" s="35" t="str">
        <f t="shared" si="111"/>
        <v/>
      </c>
      <c r="C237" s="35" t="str">
        <f t="shared" si="111"/>
        <v/>
      </c>
      <c r="D237" s="35" t="str">
        <f t="shared" si="111"/>
        <v/>
      </c>
      <c r="E237" s="35" t="str">
        <f t="shared" si="111"/>
        <v/>
      </c>
      <c r="F237" s="35" t="str">
        <f t="shared" si="111"/>
        <v/>
      </c>
      <c r="G237" s="35" t="str">
        <f t="shared" si="111"/>
        <v/>
      </c>
      <c r="H237" s="35" t="str">
        <f t="shared" si="111"/>
        <v/>
      </c>
      <c r="I237" s="35" t="str">
        <f t="shared" si="111"/>
        <v/>
      </c>
      <c r="J237" s="35" t="str">
        <f t="shared" si="111"/>
        <v/>
      </c>
      <c r="K237" s="35" t="str">
        <f t="shared" si="111"/>
        <v/>
      </c>
      <c r="L237" s="35" t="str">
        <f t="shared" si="112"/>
        <v/>
      </c>
      <c r="M237" s="35" t="str">
        <f t="shared" si="112"/>
        <v/>
      </c>
      <c r="N237" s="35" t="str">
        <f t="shared" si="112"/>
        <v/>
      </c>
      <c r="O237" s="35" t="str">
        <f t="shared" si="112"/>
        <v/>
      </c>
      <c r="P237" s="35" t="str">
        <f t="shared" si="112"/>
        <v/>
      </c>
      <c r="Q237" s="35" t="str">
        <f t="shared" si="112"/>
        <v/>
      </c>
      <c r="R237" s="35" t="str">
        <f t="shared" si="112"/>
        <v/>
      </c>
      <c r="S237" s="35" t="str">
        <f t="shared" si="112"/>
        <v/>
      </c>
      <c r="T237" s="35" t="str">
        <f t="shared" si="112"/>
        <v/>
      </c>
      <c r="U237" s="35" t="str">
        <f t="shared" si="112"/>
        <v/>
      </c>
      <c r="V237" s="35" t="str">
        <f t="shared" si="113"/>
        <v/>
      </c>
      <c r="W237" s="35" t="str">
        <f t="shared" si="113"/>
        <v/>
      </c>
      <c r="X237" s="35" t="str">
        <f t="shared" si="113"/>
        <v/>
      </c>
      <c r="Y237" s="35" t="str">
        <f t="shared" si="113"/>
        <v/>
      </c>
      <c r="Z237" s="35" t="str">
        <f t="shared" si="113"/>
        <v/>
      </c>
      <c r="AA237" s="35" t="str">
        <f t="shared" si="113"/>
        <v/>
      </c>
      <c r="AB237" s="35" t="str">
        <f t="shared" si="113"/>
        <v/>
      </c>
      <c r="AC237" s="35" t="str">
        <f t="shared" si="113"/>
        <v/>
      </c>
      <c r="AD237" s="35" t="str">
        <f t="shared" si="113"/>
        <v/>
      </c>
      <c r="AE237" s="35" t="str">
        <f t="shared" si="113"/>
        <v/>
      </c>
      <c r="AF237" s="35" t="str">
        <f t="shared" si="114"/>
        <v/>
      </c>
      <c r="AG237" s="35" t="str">
        <f t="shared" si="114"/>
        <v/>
      </c>
      <c r="AH237" s="35" t="str">
        <f t="shared" si="114"/>
        <v/>
      </c>
      <c r="AI237" s="35" t="str">
        <f t="shared" si="114"/>
        <v/>
      </c>
      <c r="AJ237" s="35" t="str">
        <f t="shared" si="114"/>
        <v/>
      </c>
      <c r="AK237" s="35" t="str">
        <f t="shared" si="114"/>
        <v/>
      </c>
      <c r="AL237" s="35" t="str">
        <f t="shared" si="114"/>
        <v/>
      </c>
      <c r="AM237" s="35" t="str">
        <f t="shared" si="114"/>
        <v/>
      </c>
      <c r="AN237" s="35" t="str">
        <f t="shared" si="114"/>
        <v/>
      </c>
      <c r="AO237" s="35" t="str">
        <f t="shared" si="114"/>
        <v/>
      </c>
      <c r="AP237" s="35" t="str">
        <f t="shared" si="115"/>
        <v/>
      </c>
      <c r="AQ237" s="35" t="str">
        <f t="shared" si="115"/>
        <v/>
      </c>
      <c r="AR237" s="35" t="str">
        <f t="shared" si="115"/>
        <v/>
      </c>
      <c r="AS237" s="35" t="str">
        <f t="shared" si="115"/>
        <v>TRINITY</v>
      </c>
      <c r="AT237" s="35" t="str">
        <f t="shared" si="115"/>
        <v/>
      </c>
      <c r="AU237" s="35" t="str">
        <f t="shared" si="115"/>
        <v/>
      </c>
      <c r="AV237" s="35" t="str">
        <f t="shared" si="115"/>
        <v/>
      </c>
      <c r="AW237" s="35" t="str">
        <f t="shared" si="115"/>
        <v/>
      </c>
      <c r="AX237" s="35" t="str">
        <f t="shared" si="115"/>
        <v/>
      </c>
      <c r="AY237" s="35" t="str">
        <f t="shared" si="115"/>
        <v/>
      </c>
      <c r="AZ237" s="35" t="str">
        <f t="shared" si="115"/>
        <v/>
      </c>
    </row>
    <row r="238" spans="1:52" x14ac:dyDescent="0.2">
      <c r="A238" s="39">
        <v>229</v>
      </c>
      <c r="B238" s="35" t="str">
        <f t="shared" si="111"/>
        <v/>
      </c>
      <c r="C238" s="35" t="str">
        <f t="shared" si="111"/>
        <v/>
      </c>
      <c r="D238" s="35" t="str">
        <f t="shared" si="111"/>
        <v/>
      </c>
      <c r="E238" s="35" t="str">
        <f t="shared" si="111"/>
        <v/>
      </c>
      <c r="F238" s="35" t="str">
        <f t="shared" si="111"/>
        <v/>
      </c>
      <c r="G238" s="35" t="str">
        <f t="shared" si="111"/>
        <v/>
      </c>
      <c r="H238" s="35" t="str">
        <f t="shared" si="111"/>
        <v/>
      </c>
      <c r="I238" s="35" t="str">
        <f t="shared" si="111"/>
        <v/>
      </c>
      <c r="J238" s="35" t="str">
        <f t="shared" si="111"/>
        <v/>
      </c>
      <c r="K238" s="35" t="str">
        <f t="shared" si="111"/>
        <v/>
      </c>
      <c r="L238" s="35" t="str">
        <f t="shared" si="112"/>
        <v/>
      </c>
      <c r="M238" s="35" t="str">
        <f t="shared" si="112"/>
        <v/>
      </c>
      <c r="N238" s="35" t="str">
        <f t="shared" si="112"/>
        <v/>
      </c>
      <c r="O238" s="35" t="str">
        <f t="shared" si="112"/>
        <v/>
      </c>
      <c r="P238" s="35" t="str">
        <f t="shared" si="112"/>
        <v/>
      </c>
      <c r="Q238" s="35" t="str">
        <f t="shared" si="112"/>
        <v/>
      </c>
      <c r="R238" s="35" t="str">
        <f t="shared" si="112"/>
        <v/>
      </c>
      <c r="S238" s="35" t="str">
        <f t="shared" si="112"/>
        <v/>
      </c>
      <c r="T238" s="35" t="str">
        <f t="shared" si="112"/>
        <v/>
      </c>
      <c r="U238" s="35" t="str">
        <f t="shared" si="112"/>
        <v/>
      </c>
      <c r="V238" s="35" t="str">
        <f t="shared" si="113"/>
        <v/>
      </c>
      <c r="W238" s="35" t="str">
        <f t="shared" si="113"/>
        <v/>
      </c>
      <c r="X238" s="35" t="str">
        <f t="shared" si="113"/>
        <v/>
      </c>
      <c r="Y238" s="35" t="str">
        <f t="shared" si="113"/>
        <v/>
      </c>
      <c r="Z238" s="35" t="str">
        <f t="shared" si="113"/>
        <v/>
      </c>
      <c r="AA238" s="35" t="str">
        <f t="shared" si="113"/>
        <v/>
      </c>
      <c r="AB238" s="35" t="str">
        <f t="shared" si="113"/>
        <v/>
      </c>
      <c r="AC238" s="35" t="str">
        <f t="shared" si="113"/>
        <v/>
      </c>
      <c r="AD238" s="35" t="str">
        <f t="shared" si="113"/>
        <v/>
      </c>
      <c r="AE238" s="35" t="str">
        <f t="shared" si="113"/>
        <v/>
      </c>
      <c r="AF238" s="35" t="str">
        <f t="shared" si="114"/>
        <v/>
      </c>
      <c r="AG238" s="35" t="str">
        <f t="shared" si="114"/>
        <v/>
      </c>
      <c r="AH238" s="35" t="str">
        <f t="shared" si="114"/>
        <v/>
      </c>
      <c r="AI238" s="35" t="str">
        <f t="shared" si="114"/>
        <v/>
      </c>
      <c r="AJ238" s="35" t="str">
        <f t="shared" si="114"/>
        <v/>
      </c>
      <c r="AK238" s="35" t="str">
        <f t="shared" si="114"/>
        <v/>
      </c>
      <c r="AL238" s="35" t="str">
        <f t="shared" si="114"/>
        <v/>
      </c>
      <c r="AM238" s="35" t="str">
        <f t="shared" si="114"/>
        <v/>
      </c>
      <c r="AN238" s="35" t="str">
        <f t="shared" si="114"/>
        <v/>
      </c>
      <c r="AO238" s="35" t="str">
        <f t="shared" si="114"/>
        <v/>
      </c>
      <c r="AP238" s="35" t="str">
        <f t="shared" si="115"/>
        <v/>
      </c>
      <c r="AQ238" s="35" t="str">
        <f t="shared" si="115"/>
        <v/>
      </c>
      <c r="AR238" s="35" t="str">
        <f t="shared" si="115"/>
        <v/>
      </c>
      <c r="AS238" s="35" t="str">
        <f t="shared" si="115"/>
        <v>TYLER</v>
      </c>
      <c r="AT238" s="35" t="str">
        <f t="shared" si="115"/>
        <v/>
      </c>
      <c r="AU238" s="35" t="str">
        <f t="shared" si="115"/>
        <v/>
      </c>
      <c r="AV238" s="35" t="str">
        <f t="shared" si="115"/>
        <v/>
      </c>
      <c r="AW238" s="35" t="str">
        <f t="shared" si="115"/>
        <v/>
      </c>
      <c r="AX238" s="35" t="str">
        <f t="shared" si="115"/>
        <v/>
      </c>
      <c r="AY238" s="35" t="str">
        <f t="shared" si="115"/>
        <v/>
      </c>
      <c r="AZ238" s="35" t="str">
        <f t="shared" si="115"/>
        <v/>
      </c>
    </row>
    <row r="239" spans="1:52" x14ac:dyDescent="0.2">
      <c r="A239" s="39">
        <v>230</v>
      </c>
      <c r="B239" s="35" t="str">
        <f t="shared" si="111"/>
        <v/>
      </c>
      <c r="C239" s="35" t="str">
        <f t="shared" si="111"/>
        <v/>
      </c>
      <c r="D239" s="35" t="str">
        <f t="shared" si="111"/>
        <v/>
      </c>
      <c r="E239" s="35" t="str">
        <f t="shared" si="111"/>
        <v/>
      </c>
      <c r="F239" s="35" t="str">
        <f t="shared" si="111"/>
        <v/>
      </c>
      <c r="G239" s="35" t="str">
        <f t="shared" si="111"/>
        <v/>
      </c>
      <c r="H239" s="35" t="str">
        <f t="shared" si="111"/>
        <v/>
      </c>
      <c r="I239" s="35" t="str">
        <f t="shared" si="111"/>
        <v/>
      </c>
      <c r="J239" s="35" t="str">
        <f t="shared" si="111"/>
        <v/>
      </c>
      <c r="K239" s="35" t="str">
        <f t="shared" si="111"/>
        <v/>
      </c>
      <c r="L239" s="35" t="str">
        <f t="shared" si="112"/>
        <v/>
      </c>
      <c r="M239" s="35" t="str">
        <f t="shared" si="112"/>
        <v/>
      </c>
      <c r="N239" s="35" t="str">
        <f t="shared" si="112"/>
        <v/>
      </c>
      <c r="O239" s="35" t="str">
        <f t="shared" si="112"/>
        <v/>
      </c>
      <c r="P239" s="35" t="str">
        <f t="shared" si="112"/>
        <v/>
      </c>
      <c r="Q239" s="35" t="str">
        <f t="shared" si="112"/>
        <v/>
      </c>
      <c r="R239" s="35" t="str">
        <f t="shared" si="112"/>
        <v/>
      </c>
      <c r="S239" s="35" t="str">
        <f t="shared" si="112"/>
        <v/>
      </c>
      <c r="T239" s="35" t="str">
        <f t="shared" si="112"/>
        <v/>
      </c>
      <c r="U239" s="35" t="str">
        <f t="shared" si="112"/>
        <v/>
      </c>
      <c r="V239" s="35" t="str">
        <f t="shared" si="113"/>
        <v/>
      </c>
      <c r="W239" s="35" t="str">
        <f t="shared" si="113"/>
        <v/>
      </c>
      <c r="X239" s="35" t="str">
        <f t="shared" si="113"/>
        <v/>
      </c>
      <c r="Y239" s="35" t="str">
        <f t="shared" si="113"/>
        <v/>
      </c>
      <c r="Z239" s="35" t="str">
        <f t="shared" si="113"/>
        <v/>
      </c>
      <c r="AA239" s="35" t="str">
        <f t="shared" si="113"/>
        <v/>
      </c>
      <c r="AB239" s="35" t="str">
        <f t="shared" si="113"/>
        <v/>
      </c>
      <c r="AC239" s="35" t="str">
        <f t="shared" si="113"/>
        <v/>
      </c>
      <c r="AD239" s="35" t="str">
        <f t="shared" si="113"/>
        <v/>
      </c>
      <c r="AE239" s="35" t="str">
        <f t="shared" si="113"/>
        <v/>
      </c>
      <c r="AF239" s="35" t="str">
        <f t="shared" si="114"/>
        <v/>
      </c>
      <c r="AG239" s="35" t="str">
        <f t="shared" si="114"/>
        <v/>
      </c>
      <c r="AH239" s="35" t="str">
        <f t="shared" si="114"/>
        <v/>
      </c>
      <c r="AI239" s="35" t="str">
        <f t="shared" si="114"/>
        <v/>
      </c>
      <c r="AJ239" s="35" t="str">
        <f t="shared" si="114"/>
        <v/>
      </c>
      <c r="AK239" s="35" t="str">
        <f t="shared" si="114"/>
        <v/>
      </c>
      <c r="AL239" s="35" t="str">
        <f t="shared" si="114"/>
        <v/>
      </c>
      <c r="AM239" s="35" t="str">
        <f t="shared" si="114"/>
        <v/>
      </c>
      <c r="AN239" s="35" t="str">
        <f t="shared" si="114"/>
        <v/>
      </c>
      <c r="AO239" s="35" t="str">
        <f t="shared" si="114"/>
        <v/>
      </c>
      <c r="AP239" s="35" t="str">
        <f t="shared" si="115"/>
        <v/>
      </c>
      <c r="AQ239" s="35" t="str">
        <f t="shared" si="115"/>
        <v/>
      </c>
      <c r="AR239" s="35" t="str">
        <f t="shared" si="115"/>
        <v/>
      </c>
      <c r="AS239" s="35" t="str">
        <f t="shared" si="115"/>
        <v>UPSHUR</v>
      </c>
      <c r="AT239" s="35" t="str">
        <f t="shared" si="115"/>
        <v/>
      </c>
      <c r="AU239" s="35" t="str">
        <f t="shared" si="115"/>
        <v/>
      </c>
      <c r="AV239" s="35" t="str">
        <f t="shared" si="115"/>
        <v/>
      </c>
      <c r="AW239" s="35" t="str">
        <f t="shared" si="115"/>
        <v/>
      </c>
      <c r="AX239" s="35" t="str">
        <f t="shared" si="115"/>
        <v/>
      </c>
      <c r="AY239" s="35" t="str">
        <f t="shared" si="115"/>
        <v/>
      </c>
      <c r="AZ239" s="35" t="str">
        <f t="shared" si="115"/>
        <v/>
      </c>
    </row>
    <row r="240" spans="1:52" x14ac:dyDescent="0.2">
      <c r="A240" s="39">
        <v>231</v>
      </c>
      <c r="B240" s="35" t="str">
        <f t="shared" ref="B240:K249" si="116">IFERROR(VLOOKUP($B$3&amp;"_"&amp;B$8&amp;$A240,LookUpTable_CountyName_AllYears,3,FALSE),"")</f>
        <v/>
      </c>
      <c r="C240" s="35" t="str">
        <f t="shared" si="116"/>
        <v/>
      </c>
      <c r="D240" s="35" t="str">
        <f t="shared" si="116"/>
        <v/>
      </c>
      <c r="E240" s="35" t="str">
        <f t="shared" si="116"/>
        <v/>
      </c>
      <c r="F240" s="35" t="str">
        <f t="shared" si="116"/>
        <v/>
      </c>
      <c r="G240" s="35" t="str">
        <f t="shared" si="116"/>
        <v/>
      </c>
      <c r="H240" s="35" t="str">
        <f t="shared" si="116"/>
        <v/>
      </c>
      <c r="I240" s="35" t="str">
        <f t="shared" si="116"/>
        <v/>
      </c>
      <c r="J240" s="35" t="str">
        <f t="shared" si="116"/>
        <v/>
      </c>
      <c r="K240" s="35" t="str">
        <f t="shared" si="116"/>
        <v/>
      </c>
      <c r="L240" s="35" t="str">
        <f t="shared" ref="L240:U249" si="117">IFERROR(VLOOKUP($B$3&amp;"_"&amp;L$8&amp;$A240,LookUpTable_CountyName_AllYears,3,FALSE),"")</f>
        <v/>
      </c>
      <c r="M240" s="35" t="str">
        <f t="shared" si="117"/>
        <v/>
      </c>
      <c r="N240" s="35" t="str">
        <f t="shared" si="117"/>
        <v/>
      </c>
      <c r="O240" s="35" t="str">
        <f t="shared" si="117"/>
        <v/>
      </c>
      <c r="P240" s="35" t="str">
        <f t="shared" si="117"/>
        <v/>
      </c>
      <c r="Q240" s="35" t="str">
        <f t="shared" si="117"/>
        <v/>
      </c>
      <c r="R240" s="35" t="str">
        <f t="shared" si="117"/>
        <v/>
      </c>
      <c r="S240" s="35" t="str">
        <f t="shared" si="117"/>
        <v/>
      </c>
      <c r="T240" s="35" t="str">
        <f t="shared" si="117"/>
        <v/>
      </c>
      <c r="U240" s="35" t="str">
        <f t="shared" si="117"/>
        <v/>
      </c>
      <c r="V240" s="35" t="str">
        <f t="shared" ref="V240:AE249" si="118">IFERROR(VLOOKUP($B$3&amp;"_"&amp;V$8&amp;$A240,LookUpTable_CountyName_AllYears,3,FALSE),"")</f>
        <v/>
      </c>
      <c r="W240" s="35" t="str">
        <f t="shared" si="118"/>
        <v/>
      </c>
      <c r="X240" s="35" t="str">
        <f t="shared" si="118"/>
        <v/>
      </c>
      <c r="Y240" s="35" t="str">
        <f t="shared" si="118"/>
        <v/>
      </c>
      <c r="Z240" s="35" t="str">
        <f t="shared" si="118"/>
        <v/>
      </c>
      <c r="AA240" s="35" t="str">
        <f t="shared" si="118"/>
        <v/>
      </c>
      <c r="AB240" s="35" t="str">
        <f t="shared" si="118"/>
        <v/>
      </c>
      <c r="AC240" s="35" t="str">
        <f t="shared" si="118"/>
        <v/>
      </c>
      <c r="AD240" s="35" t="str">
        <f t="shared" si="118"/>
        <v/>
      </c>
      <c r="AE240" s="35" t="str">
        <f t="shared" si="118"/>
        <v/>
      </c>
      <c r="AF240" s="35" t="str">
        <f t="shared" ref="AF240:AO249" si="119">IFERROR(VLOOKUP($B$3&amp;"_"&amp;AF$8&amp;$A240,LookUpTable_CountyName_AllYears,3,FALSE),"")</f>
        <v/>
      </c>
      <c r="AG240" s="35" t="str">
        <f t="shared" si="119"/>
        <v/>
      </c>
      <c r="AH240" s="35" t="str">
        <f t="shared" si="119"/>
        <v/>
      </c>
      <c r="AI240" s="35" t="str">
        <f t="shared" si="119"/>
        <v/>
      </c>
      <c r="AJ240" s="35" t="str">
        <f t="shared" si="119"/>
        <v/>
      </c>
      <c r="AK240" s="35" t="str">
        <f t="shared" si="119"/>
        <v/>
      </c>
      <c r="AL240" s="35" t="str">
        <f t="shared" si="119"/>
        <v/>
      </c>
      <c r="AM240" s="35" t="str">
        <f t="shared" si="119"/>
        <v/>
      </c>
      <c r="AN240" s="35" t="str">
        <f t="shared" si="119"/>
        <v/>
      </c>
      <c r="AO240" s="35" t="str">
        <f t="shared" si="119"/>
        <v/>
      </c>
      <c r="AP240" s="35" t="str">
        <f t="shared" ref="AP240:AZ249" si="120">IFERROR(VLOOKUP($B$3&amp;"_"&amp;AP$8&amp;$A240,LookUpTable_CountyName_AllYears,3,FALSE),"")</f>
        <v/>
      </c>
      <c r="AQ240" s="35" t="str">
        <f t="shared" si="120"/>
        <v/>
      </c>
      <c r="AR240" s="35" t="str">
        <f t="shared" si="120"/>
        <v/>
      </c>
      <c r="AS240" s="35" t="str">
        <f t="shared" si="120"/>
        <v>UPTON</v>
      </c>
      <c r="AT240" s="35" t="str">
        <f t="shared" si="120"/>
        <v/>
      </c>
      <c r="AU240" s="35" t="str">
        <f t="shared" si="120"/>
        <v/>
      </c>
      <c r="AV240" s="35" t="str">
        <f t="shared" si="120"/>
        <v/>
      </c>
      <c r="AW240" s="35" t="str">
        <f t="shared" si="120"/>
        <v/>
      </c>
      <c r="AX240" s="35" t="str">
        <f t="shared" si="120"/>
        <v/>
      </c>
      <c r="AY240" s="35" t="str">
        <f t="shared" si="120"/>
        <v/>
      </c>
      <c r="AZ240" s="35" t="str">
        <f t="shared" si="120"/>
        <v/>
      </c>
    </row>
    <row r="241" spans="1:52" x14ac:dyDescent="0.2">
      <c r="A241" s="39">
        <v>232</v>
      </c>
      <c r="B241" s="35" t="str">
        <f t="shared" si="116"/>
        <v/>
      </c>
      <c r="C241" s="35" t="str">
        <f t="shared" si="116"/>
        <v/>
      </c>
      <c r="D241" s="35" t="str">
        <f t="shared" si="116"/>
        <v/>
      </c>
      <c r="E241" s="35" t="str">
        <f t="shared" si="116"/>
        <v/>
      </c>
      <c r="F241" s="35" t="str">
        <f t="shared" si="116"/>
        <v/>
      </c>
      <c r="G241" s="35" t="str">
        <f t="shared" si="116"/>
        <v/>
      </c>
      <c r="H241" s="35" t="str">
        <f t="shared" si="116"/>
        <v/>
      </c>
      <c r="I241" s="35" t="str">
        <f t="shared" si="116"/>
        <v/>
      </c>
      <c r="J241" s="35" t="str">
        <f t="shared" si="116"/>
        <v/>
      </c>
      <c r="K241" s="35" t="str">
        <f t="shared" si="116"/>
        <v/>
      </c>
      <c r="L241" s="35" t="str">
        <f t="shared" si="117"/>
        <v/>
      </c>
      <c r="M241" s="35" t="str">
        <f t="shared" si="117"/>
        <v/>
      </c>
      <c r="N241" s="35" t="str">
        <f t="shared" si="117"/>
        <v/>
      </c>
      <c r="O241" s="35" t="str">
        <f t="shared" si="117"/>
        <v/>
      </c>
      <c r="P241" s="35" t="str">
        <f t="shared" si="117"/>
        <v/>
      </c>
      <c r="Q241" s="35" t="str">
        <f t="shared" si="117"/>
        <v/>
      </c>
      <c r="R241" s="35" t="str">
        <f t="shared" si="117"/>
        <v/>
      </c>
      <c r="S241" s="35" t="str">
        <f t="shared" si="117"/>
        <v/>
      </c>
      <c r="T241" s="35" t="str">
        <f t="shared" si="117"/>
        <v/>
      </c>
      <c r="U241" s="35" t="str">
        <f t="shared" si="117"/>
        <v/>
      </c>
      <c r="V241" s="35" t="str">
        <f t="shared" si="118"/>
        <v/>
      </c>
      <c r="W241" s="35" t="str">
        <f t="shared" si="118"/>
        <v/>
      </c>
      <c r="X241" s="35" t="str">
        <f t="shared" si="118"/>
        <v/>
      </c>
      <c r="Y241" s="35" t="str">
        <f t="shared" si="118"/>
        <v/>
      </c>
      <c r="Z241" s="35" t="str">
        <f t="shared" si="118"/>
        <v/>
      </c>
      <c r="AA241" s="35" t="str">
        <f t="shared" si="118"/>
        <v/>
      </c>
      <c r="AB241" s="35" t="str">
        <f t="shared" si="118"/>
        <v/>
      </c>
      <c r="AC241" s="35" t="str">
        <f t="shared" si="118"/>
        <v/>
      </c>
      <c r="AD241" s="35" t="str">
        <f t="shared" si="118"/>
        <v/>
      </c>
      <c r="AE241" s="35" t="str">
        <f t="shared" si="118"/>
        <v/>
      </c>
      <c r="AF241" s="35" t="str">
        <f t="shared" si="119"/>
        <v/>
      </c>
      <c r="AG241" s="35" t="str">
        <f t="shared" si="119"/>
        <v/>
      </c>
      <c r="AH241" s="35" t="str">
        <f t="shared" si="119"/>
        <v/>
      </c>
      <c r="AI241" s="35" t="str">
        <f t="shared" si="119"/>
        <v/>
      </c>
      <c r="AJ241" s="35" t="str">
        <f t="shared" si="119"/>
        <v/>
      </c>
      <c r="AK241" s="35" t="str">
        <f t="shared" si="119"/>
        <v/>
      </c>
      <c r="AL241" s="35" t="str">
        <f t="shared" si="119"/>
        <v/>
      </c>
      <c r="AM241" s="35" t="str">
        <f t="shared" si="119"/>
        <v/>
      </c>
      <c r="AN241" s="35" t="str">
        <f t="shared" si="119"/>
        <v/>
      </c>
      <c r="AO241" s="35" t="str">
        <f t="shared" si="119"/>
        <v/>
      </c>
      <c r="AP241" s="35" t="str">
        <f t="shared" si="120"/>
        <v/>
      </c>
      <c r="AQ241" s="35" t="str">
        <f t="shared" si="120"/>
        <v/>
      </c>
      <c r="AR241" s="35" t="str">
        <f t="shared" si="120"/>
        <v/>
      </c>
      <c r="AS241" s="35" t="str">
        <f t="shared" si="120"/>
        <v>UVALDE</v>
      </c>
      <c r="AT241" s="35" t="str">
        <f t="shared" si="120"/>
        <v/>
      </c>
      <c r="AU241" s="35" t="str">
        <f t="shared" si="120"/>
        <v/>
      </c>
      <c r="AV241" s="35" t="str">
        <f t="shared" si="120"/>
        <v/>
      </c>
      <c r="AW241" s="35" t="str">
        <f t="shared" si="120"/>
        <v/>
      </c>
      <c r="AX241" s="35" t="str">
        <f t="shared" si="120"/>
        <v/>
      </c>
      <c r="AY241" s="35" t="str">
        <f t="shared" si="120"/>
        <v/>
      </c>
      <c r="AZ241" s="35" t="str">
        <f t="shared" si="120"/>
        <v/>
      </c>
    </row>
    <row r="242" spans="1:52" x14ac:dyDescent="0.2">
      <c r="A242" s="39">
        <v>233</v>
      </c>
      <c r="B242" s="35" t="str">
        <f t="shared" si="116"/>
        <v/>
      </c>
      <c r="C242" s="35" t="str">
        <f t="shared" si="116"/>
        <v/>
      </c>
      <c r="D242" s="35" t="str">
        <f t="shared" si="116"/>
        <v/>
      </c>
      <c r="E242" s="35" t="str">
        <f t="shared" si="116"/>
        <v/>
      </c>
      <c r="F242" s="35" t="str">
        <f t="shared" si="116"/>
        <v/>
      </c>
      <c r="G242" s="35" t="str">
        <f t="shared" si="116"/>
        <v/>
      </c>
      <c r="H242" s="35" t="str">
        <f t="shared" si="116"/>
        <v/>
      </c>
      <c r="I242" s="35" t="str">
        <f t="shared" si="116"/>
        <v/>
      </c>
      <c r="J242" s="35" t="str">
        <f t="shared" si="116"/>
        <v/>
      </c>
      <c r="K242" s="35" t="str">
        <f t="shared" si="116"/>
        <v/>
      </c>
      <c r="L242" s="35" t="str">
        <f t="shared" si="117"/>
        <v/>
      </c>
      <c r="M242" s="35" t="str">
        <f t="shared" si="117"/>
        <v/>
      </c>
      <c r="N242" s="35" t="str">
        <f t="shared" si="117"/>
        <v/>
      </c>
      <c r="O242" s="35" t="str">
        <f t="shared" si="117"/>
        <v/>
      </c>
      <c r="P242" s="35" t="str">
        <f t="shared" si="117"/>
        <v/>
      </c>
      <c r="Q242" s="35" t="str">
        <f t="shared" si="117"/>
        <v/>
      </c>
      <c r="R242" s="35" t="str">
        <f t="shared" si="117"/>
        <v/>
      </c>
      <c r="S242" s="35" t="str">
        <f t="shared" si="117"/>
        <v/>
      </c>
      <c r="T242" s="35" t="str">
        <f t="shared" si="117"/>
        <v/>
      </c>
      <c r="U242" s="35" t="str">
        <f t="shared" si="117"/>
        <v/>
      </c>
      <c r="V242" s="35" t="str">
        <f t="shared" si="118"/>
        <v/>
      </c>
      <c r="W242" s="35" t="str">
        <f t="shared" si="118"/>
        <v/>
      </c>
      <c r="X242" s="35" t="str">
        <f t="shared" si="118"/>
        <v/>
      </c>
      <c r="Y242" s="35" t="str">
        <f t="shared" si="118"/>
        <v/>
      </c>
      <c r="Z242" s="35" t="str">
        <f t="shared" si="118"/>
        <v/>
      </c>
      <c r="AA242" s="35" t="str">
        <f t="shared" si="118"/>
        <v/>
      </c>
      <c r="AB242" s="35" t="str">
        <f t="shared" si="118"/>
        <v/>
      </c>
      <c r="AC242" s="35" t="str">
        <f t="shared" si="118"/>
        <v/>
      </c>
      <c r="AD242" s="35" t="str">
        <f t="shared" si="118"/>
        <v/>
      </c>
      <c r="AE242" s="35" t="str">
        <f t="shared" si="118"/>
        <v/>
      </c>
      <c r="AF242" s="35" t="str">
        <f t="shared" si="119"/>
        <v/>
      </c>
      <c r="AG242" s="35" t="str">
        <f t="shared" si="119"/>
        <v/>
      </c>
      <c r="AH242" s="35" t="str">
        <f t="shared" si="119"/>
        <v/>
      </c>
      <c r="AI242" s="35" t="str">
        <f t="shared" si="119"/>
        <v/>
      </c>
      <c r="AJ242" s="35" t="str">
        <f t="shared" si="119"/>
        <v/>
      </c>
      <c r="AK242" s="35" t="str">
        <f t="shared" si="119"/>
        <v/>
      </c>
      <c r="AL242" s="35" t="str">
        <f t="shared" si="119"/>
        <v/>
      </c>
      <c r="AM242" s="35" t="str">
        <f t="shared" si="119"/>
        <v/>
      </c>
      <c r="AN242" s="35" t="str">
        <f t="shared" si="119"/>
        <v/>
      </c>
      <c r="AO242" s="35" t="str">
        <f t="shared" si="119"/>
        <v/>
      </c>
      <c r="AP242" s="35" t="str">
        <f t="shared" si="120"/>
        <v/>
      </c>
      <c r="AQ242" s="35" t="str">
        <f t="shared" si="120"/>
        <v/>
      </c>
      <c r="AR242" s="35" t="str">
        <f t="shared" si="120"/>
        <v/>
      </c>
      <c r="AS242" s="35" t="str">
        <f t="shared" si="120"/>
        <v>VAL VERDE</v>
      </c>
      <c r="AT242" s="35" t="str">
        <f t="shared" si="120"/>
        <v/>
      </c>
      <c r="AU242" s="35" t="str">
        <f t="shared" si="120"/>
        <v/>
      </c>
      <c r="AV242" s="35" t="str">
        <f t="shared" si="120"/>
        <v/>
      </c>
      <c r="AW242" s="35" t="str">
        <f t="shared" si="120"/>
        <v/>
      </c>
      <c r="AX242" s="35" t="str">
        <f t="shared" si="120"/>
        <v/>
      </c>
      <c r="AY242" s="35" t="str">
        <f t="shared" si="120"/>
        <v/>
      </c>
      <c r="AZ242" s="35" t="str">
        <f t="shared" si="120"/>
        <v/>
      </c>
    </row>
    <row r="243" spans="1:52" x14ac:dyDescent="0.2">
      <c r="A243" s="39">
        <v>234</v>
      </c>
      <c r="B243" s="35" t="str">
        <f t="shared" si="116"/>
        <v/>
      </c>
      <c r="C243" s="35" t="str">
        <f t="shared" si="116"/>
        <v/>
      </c>
      <c r="D243" s="35" t="str">
        <f t="shared" si="116"/>
        <v/>
      </c>
      <c r="E243" s="35" t="str">
        <f t="shared" si="116"/>
        <v/>
      </c>
      <c r="F243" s="35" t="str">
        <f t="shared" si="116"/>
        <v/>
      </c>
      <c r="G243" s="35" t="str">
        <f t="shared" si="116"/>
        <v/>
      </c>
      <c r="H243" s="35" t="str">
        <f t="shared" si="116"/>
        <v/>
      </c>
      <c r="I243" s="35" t="str">
        <f t="shared" si="116"/>
        <v/>
      </c>
      <c r="J243" s="35" t="str">
        <f t="shared" si="116"/>
        <v/>
      </c>
      <c r="K243" s="35" t="str">
        <f t="shared" si="116"/>
        <v/>
      </c>
      <c r="L243" s="35" t="str">
        <f t="shared" si="117"/>
        <v/>
      </c>
      <c r="M243" s="35" t="str">
        <f t="shared" si="117"/>
        <v/>
      </c>
      <c r="N243" s="35" t="str">
        <f t="shared" si="117"/>
        <v/>
      </c>
      <c r="O243" s="35" t="str">
        <f t="shared" si="117"/>
        <v/>
      </c>
      <c r="P243" s="35" t="str">
        <f t="shared" si="117"/>
        <v/>
      </c>
      <c r="Q243" s="35" t="str">
        <f t="shared" si="117"/>
        <v/>
      </c>
      <c r="R243" s="35" t="str">
        <f t="shared" si="117"/>
        <v/>
      </c>
      <c r="S243" s="35" t="str">
        <f t="shared" si="117"/>
        <v/>
      </c>
      <c r="T243" s="35" t="str">
        <f t="shared" si="117"/>
        <v/>
      </c>
      <c r="U243" s="35" t="str">
        <f t="shared" si="117"/>
        <v/>
      </c>
      <c r="V243" s="35" t="str">
        <f t="shared" si="118"/>
        <v/>
      </c>
      <c r="W243" s="35" t="str">
        <f t="shared" si="118"/>
        <v/>
      </c>
      <c r="X243" s="35" t="str">
        <f t="shared" si="118"/>
        <v/>
      </c>
      <c r="Y243" s="35" t="str">
        <f t="shared" si="118"/>
        <v/>
      </c>
      <c r="Z243" s="35" t="str">
        <f t="shared" si="118"/>
        <v/>
      </c>
      <c r="AA243" s="35" t="str">
        <f t="shared" si="118"/>
        <v/>
      </c>
      <c r="AB243" s="35" t="str">
        <f t="shared" si="118"/>
        <v/>
      </c>
      <c r="AC243" s="35" t="str">
        <f t="shared" si="118"/>
        <v/>
      </c>
      <c r="AD243" s="35" t="str">
        <f t="shared" si="118"/>
        <v/>
      </c>
      <c r="AE243" s="35" t="str">
        <f t="shared" si="118"/>
        <v/>
      </c>
      <c r="AF243" s="35" t="str">
        <f t="shared" si="119"/>
        <v/>
      </c>
      <c r="AG243" s="35" t="str">
        <f t="shared" si="119"/>
        <v/>
      </c>
      <c r="AH243" s="35" t="str">
        <f t="shared" si="119"/>
        <v/>
      </c>
      <c r="AI243" s="35" t="str">
        <f t="shared" si="119"/>
        <v/>
      </c>
      <c r="AJ243" s="35" t="str">
        <f t="shared" si="119"/>
        <v/>
      </c>
      <c r="AK243" s="35" t="str">
        <f t="shared" si="119"/>
        <v/>
      </c>
      <c r="AL243" s="35" t="str">
        <f t="shared" si="119"/>
        <v/>
      </c>
      <c r="AM243" s="35" t="str">
        <f t="shared" si="119"/>
        <v/>
      </c>
      <c r="AN243" s="35" t="str">
        <f t="shared" si="119"/>
        <v/>
      </c>
      <c r="AO243" s="35" t="str">
        <f t="shared" si="119"/>
        <v/>
      </c>
      <c r="AP243" s="35" t="str">
        <f t="shared" si="120"/>
        <v/>
      </c>
      <c r="AQ243" s="35" t="str">
        <f t="shared" si="120"/>
        <v/>
      </c>
      <c r="AR243" s="35" t="str">
        <f t="shared" si="120"/>
        <v/>
      </c>
      <c r="AS243" s="35" t="str">
        <f t="shared" si="120"/>
        <v>VAN ZANDT</v>
      </c>
      <c r="AT243" s="35" t="str">
        <f t="shared" si="120"/>
        <v/>
      </c>
      <c r="AU243" s="35" t="str">
        <f t="shared" si="120"/>
        <v/>
      </c>
      <c r="AV243" s="35" t="str">
        <f t="shared" si="120"/>
        <v/>
      </c>
      <c r="AW243" s="35" t="str">
        <f t="shared" si="120"/>
        <v/>
      </c>
      <c r="AX243" s="35" t="str">
        <f t="shared" si="120"/>
        <v/>
      </c>
      <c r="AY243" s="35" t="str">
        <f t="shared" si="120"/>
        <v/>
      </c>
      <c r="AZ243" s="35" t="str">
        <f t="shared" si="120"/>
        <v/>
      </c>
    </row>
    <row r="244" spans="1:52" x14ac:dyDescent="0.2">
      <c r="A244" s="39">
        <v>235</v>
      </c>
      <c r="B244" s="35" t="str">
        <f t="shared" si="116"/>
        <v/>
      </c>
      <c r="C244" s="35" t="str">
        <f t="shared" si="116"/>
        <v/>
      </c>
      <c r="D244" s="35" t="str">
        <f t="shared" si="116"/>
        <v/>
      </c>
      <c r="E244" s="35" t="str">
        <f t="shared" si="116"/>
        <v/>
      </c>
      <c r="F244" s="35" t="str">
        <f t="shared" si="116"/>
        <v/>
      </c>
      <c r="G244" s="35" t="str">
        <f t="shared" si="116"/>
        <v/>
      </c>
      <c r="H244" s="35" t="str">
        <f t="shared" si="116"/>
        <v/>
      </c>
      <c r="I244" s="35" t="str">
        <f t="shared" si="116"/>
        <v/>
      </c>
      <c r="J244" s="35" t="str">
        <f t="shared" si="116"/>
        <v/>
      </c>
      <c r="K244" s="35" t="str">
        <f t="shared" si="116"/>
        <v/>
      </c>
      <c r="L244" s="35" t="str">
        <f t="shared" si="117"/>
        <v/>
      </c>
      <c r="M244" s="35" t="str">
        <f t="shared" si="117"/>
        <v/>
      </c>
      <c r="N244" s="35" t="str">
        <f t="shared" si="117"/>
        <v/>
      </c>
      <c r="O244" s="35" t="str">
        <f t="shared" si="117"/>
        <v/>
      </c>
      <c r="P244" s="35" t="str">
        <f t="shared" si="117"/>
        <v/>
      </c>
      <c r="Q244" s="35" t="str">
        <f t="shared" si="117"/>
        <v/>
      </c>
      <c r="R244" s="35" t="str">
        <f t="shared" si="117"/>
        <v/>
      </c>
      <c r="S244" s="35" t="str">
        <f t="shared" si="117"/>
        <v/>
      </c>
      <c r="T244" s="35" t="str">
        <f t="shared" si="117"/>
        <v/>
      </c>
      <c r="U244" s="35" t="str">
        <f t="shared" si="117"/>
        <v/>
      </c>
      <c r="V244" s="35" t="str">
        <f t="shared" si="118"/>
        <v/>
      </c>
      <c r="W244" s="35" t="str">
        <f t="shared" si="118"/>
        <v/>
      </c>
      <c r="X244" s="35" t="str">
        <f t="shared" si="118"/>
        <v/>
      </c>
      <c r="Y244" s="35" t="str">
        <f t="shared" si="118"/>
        <v/>
      </c>
      <c r="Z244" s="35" t="str">
        <f t="shared" si="118"/>
        <v/>
      </c>
      <c r="AA244" s="35" t="str">
        <f t="shared" si="118"/>
        <v/>
      </c>
      <c r="AB244" s="35" t="str">
        <f t="shared" si="118"/>
        <v/>
      </c>
      <c r="AC244" s="35" t="str">
        <f t="shared" si="118"/>
        <v/>
      </c>
      <c r="AD244" s="35" t="str">
        <f t="shared" si="118"/>
        <v/>
      </c>
      <c r="AE244" s="35" t="str">
        <f t="shared" si="118"/>
        <v/>
      </c>
      <c r="AF244" s="35" t="str">
        <f t="shared" si="119"/>
        <v/>
      </c>
      <c r="AG244" s="35" t="str">
        <f t="shared" si="119"/>
        <v/>
      </c>
      <c r="AH244" s="35" t="str">
        <f t="shared" si="119"/>
        <v/>
      </c>
      <c r="AI244" s="35" t="str">
        <f t="shared" si="119"/>
        <v/>
      </c>
      <c r="AJ244" s="35" t="str">
        <f t="shared" si="119"/>
        <v/>
      </c>
      <c r="AK244" s="35" t="str">
        <f t="shared" si="119"/>
        <v/>
      </c>
      <c r="AL244" s="35" t="str">
        <f t="shared" si="119"/>
        <v/>
      </c>
      <c r="AM244" s="35" t="str">
        <f t="shared" si="119"/>
        <v/>
      </c>
      <c r="AN244" s="35" t="str">
        <f t="shared" si="119"/>
        <v/>
      </c>
      <c r="AO244" s="35" t="str">
        <f t="shared" si="119"/>
        <v/>
      </c>
      <c r="AP244" s="35" t="str">
        <f t="shared" si="120"/>
        <v/>
      </c>
      <c r="AQ244" s="35" t="str">
        <f t="shared" si="120"/>
        <v/>
      </c>
      <c r="AR244" s="35" t="str">
        <f t="shared" si="120"/>
        <v/>
      </c>
      <c r="AS244" s="35" t="str">
        <f t="shared" si="120"/>
        <v>VICTORIA</v>
      </c>
      <c r="AT244" s="35" t="str">
        <f t="shared" si="120"/>
        <v/>
      </c>
      <c r="AU244" s="35" t="str">
        <f t="shared" si="120"/>
        <v/>
      </c>
      <c r="AV244" s="35" t="str">
        <f t="shared" si="120"/>
        <v/>
      </c>
      <c r="AW244" s="35" t="str">
        <f t="shared" si="120"/>
        <v/>
      </c>
      <c r="AX244" s="35" t="str">
        <f t="shared" si="120"/>
        <v/>
      </c>
      <c r="AY244" s="35" t="str">
        <f t="shared" si="120"/>
        <v/>
      </c>
      <c r="AZ244" s="35" t="str">
        <f t="shared" si="120"/>
        <v/>
      </c>
    </row>
    <row r="245" spans="1:52" x14ac:dyDescent="0.2">
      <c r="A245" s="39">
        <v>236</v>
      </c>
      <c r="B245" s="35" t="str">
        <f t="shared" si="116"/>
        <v/>
      </c>
      <c r="C245" s="35" t="str">
        <f t="shared" si="116"/>
        <v/>
      </c>
      <c r="D245" s="35" t="str">
        <f t="shared" si="116"/>
        <v/>
      </c>
      <c r="E245" s="35" t="str">
        <f t="shared" si="116"/>
        <v/>
      </c>
      <c r="F245" s="35" t="str">
        <f t="shared" si="116"/>
        <v/>
      </c>
      <c r="G245" s="35" t="str">
        <f t="shared" si="116"/>
        <v/>
      </c>
      <c r="H245" s="35" t="str">
        <f t="shared" si="116"/>
        <v/>
      </c>
      <c r="I245" s="35" t="str">
        <f t="shared" si="116"/>
        <v/>
      </c>
      <c r="J245" s="35" t="str">
        <f t="shared" si="116"/>
        <v/>
      </c>
      <c r="K245" s="35" t="str">
        <f t="shared" si="116"/>
        <v/>
      </c>
      <c r="L245" s="35" t="str">
        <f t="shared" si="117"/>
        <v/>
      </c>
      <c r="M245" s="35" t="str">
        <f t="shared" si="117"/>
        <v/>
      </c>
      <c r="N245" s="35" t="str">
        <f t="shared" si="117"/>
        <v/>
      </c>
      <c r="O245" s="35" t="str">
        <f t="shared" si="117"/>
        <v/>
      </c>
      <c r="P245" s="35" t="str">
        <f t="shared" si="117"/>
        <v/>
      </c>
      <c r="Q245" s="35" t="str">
        <f t="shared" si="117"/>
        <v/>
      </c>
      <c r="R245" s="35" t="str">
        <f t="shared" si="117"/>
        <v/>
      </c>
      <c r="S245" s="35" t="str">
        <f t="shared" si="117"/>
        <v/>
      </c>
      <c r="T245" s="35" t="str">
        <f t="shared" si="117"/>
        <v/>
      </c>
      <c r="U245" s="35" t="str">
        <f t="shared" si="117"/>
        <v/>
      </c>
      <c r="V245" s="35" t="str">
        <f t="shared" si="118"/>
        <v/>
      </c>
      <c r="W245" s="35" t="str">
        <f t="shared" si="118"/>
        <v/>
      </c>
      <c r="X245" s="35" t="str">
        <f t="shared" si="118"/>
        <v/>
      </c>
      <c r="Y245" s="35" t="str">
        <f t="shared" si="118"/>
        <v/>
      </c>
      <c r="Z245" s="35" t="str">
        <f t="shared" si="118"/>
        <v/>
      </c>
      <c r="AA245" s="35" t="str">
        <f t="shared" si="118"/>
        <v/>
      </c>
      <c r="AB245" s="35" t="str">
        <f t="shared" si="118"/>
        <v/>
      </c>
      <c r="AC245" s="35" t="str">
        <f t="shared" si="118"/>
        <v/>
      </c>
      <c r="AD245" s="35" t="str">
        <f t="shared" si="118"/>
        <v/>
      </c>
      <c r="AE245" s="35" t="str">
        <f t="shared" si="118"/>
        <v/>
      </c>
      <c r="AF245" s="35" t="str">
        <f t="shared" si="119"/>
        <v/>
      </c>
      <c r="AG245" s="35" t="str">
        <f t="shared" si="119"/>
        <v/>
      </c>
      <c r="AH245" s="35" t="str">
        <f t="shared" si="119"/>
        <v/>
      </c>
      <c r="AI245" s="35" t="str">
        <f t="shared" si="119"/>
        <v/>
      </c>
      <c r="AJ245" s="35" t="str">
        <f t="shared" si="119"/>
        <v/>
      </c>
      <c r="AK245" s="35" t="str">
        <f t="shared" si="119"/>
        <v/>
      </c>
      <c r="AL245" s="35" t="str">
        <f t="shared" si="119"/>
        <v/>
      </c>
      <c r="AM245" s="35" t="str">
        <f t="shared" si="119"/>
        <v/>
      </c>
      <c r="AN245" s="35" t="str">
        <f t="shared" si="119"/>
        <v/>
      </c>
      <c r="AO245" s="35" t="str">
        <f t="shared" si="119"/>
        <v/>
      </c>
      <c r="AP245" s="35" t="str">
        <f t="shared" si="120"/>
        <v/>
      </c>
      <c r="AQ245" s="35" t="str">
        <f t="shared" si="120"/>
        <v/>
      </c>
      <c r="AR245" s="35" t="str">
        <f t="shared" si="120"/>
        <v/>
      </c>
      <c r="AS245" s="35" t="str">
        <f t="shared" si="120"/>
        <v>WALKER</v>
      </c>
      <c r="AT245" s="35" t="str">
        <f t="shared" si="120"/>
        <v/>
      </c>
      <c r="AU245" s="35" t="str">
        <f t="shared" si="120"/>
        <v/>
      </c>
      <c r="AV245" s="35" t="str">
        <f t="shared" si="120"/>
        <v/>
      </c>
      <c r="AW245" s="35" t="str">
        <f t="shared" si="120"/>
        <v/>
      </c>
      <c r="AX245" s="35" t="str">
        <f t="shared" si="120"/>
        <v/>
      </c>
      <c r="AY245" s="35" t="str">
        <f t="shared" si="120"/>
        <v/>
      </c>
      <c r="AZ245" s="35" t="str">
        <f t="shared" si="120"/>
        <v/>
      </c>
    </row>
    <row r="246" spans="1:52" x14ac:dyDescent="0.2">
      <c r="A246" s="39">
        <v>237</v>
      </c>
      <c r="B246" s="35" t="str">
        <f t="shared" si="116"/>
        <v/>
      </c>
      <c r="C246" s="35" t="str">
        <f t="shared" si="116"/>
        <v/>
      </c>
      <c r="D246" s="35" t="str">
        <f t="shared" si="116"/>
        <v/>
      </c>
      <c r="E246" s="35" t="str">
        <f t="shared" si="116"/>
        <v/>
      </c>
      <c r="F246" s="35" t="str">
        <f t="shared" si="116"/>
        <v/>
      </c>
      <c r="G246" s="35" t="str">
        <f t="shared" si="116"/>
        <v/>
      </c>
      <c r="H246" s="35" t="str">
        <f t="shared" si="116"/>
        <v/>
      </c>
      <c r="I246" s="35" t="str">
        <f t="shared" si="116"/>
        <v/>
      </c>
      <c r="J246" s="35" t="str">
        <f t="shared" si="116"/>
        <v/>
      </c>
      <c r="K246" s="35" t="str">
        <f t="shared" si="116"/>
        <v/>
      </c>
      <c r="L246" s="35" t="str">
        <f t="shared" si="117"/>
        <v/>
      </c>
      <c r="M246" s="35" t="str">
        <f t="shared" si="117"/>
        <v/>
      </c>
      <c r="N246" s="35" t="str">
        <f t="shared" si="117"/>
        <v/>
      </c>
      <c r="O246" s="35" t="str">
        <f t="shared" si="117"/>
        <v/>
      </c>
      <c r="P246" s="35" t="str">
        <f t="shared" si="117"/>
        <v/>
      </c>
      <c r="Q246" s="35" t="str">
        <f t="shared" si="117"/>
        <v/>
      </c>
      <c r="R246" s="35" t="str">
        <f t="shared" si="117"/>
        <v/>
      </c>
      <c r="S246" s="35" t="str">
        <f t="shared" si="117"/>
        <v/>
      </c>
      <c r="T246" s="35" t="str">
        <f t="shared" si="117"/>
        <v/>
      </c>
      <c r="U246" s="35" t="str">
        <f t="shared" si="117"/>
        <v/>
      </c>
      <c r="V246" s="35" t="str">
        <f t="shared" si="118"/>
        <v/>
      </c>
      <c r="W246" s="35" t="str">
        <f t="shared" si="118"/>
        <v/>
      </c>
      <c r="X246" s="35" t="str">
        <f t="shared" si="118"/>
        <v/>
      </c>
      <c r="Y246" s="35" t="str">
        <f t="shared" si="118"/>
        <v/>
      </c>
      <c r="Z246" s="35" t="str">
        <f t="shared" si="118"/>
        <v/>
      </c>
      <c r="AA246" s="35" t="str">
        <f t="shared" si="118"/>
        <v/>
      </c>
      <c r="AB246" s="35" t="str">
        <f t="shared" si="118"/>
        <v/>
      </c>
      <c r="AC246" s="35" t="str">
        <f t="shared" si="118"/>
        <v/>
      </c>
      <c r="AD246" s="35" t="str">
        <f t="shared" si="118"/>
        <v/>
      </c>
      <c r="AE246" s="35" t="str">
        <f t="shared" si="118"/>
        <v/>
      </c>
      <c r="AF246" s="35" t="str">
        <f t="shared" si="119"/>
        <v/>
      </c>
      <c r="AG246" s="35" t="str">
        <f t="shared" si="119"/>
        <v/>
      </c>
      <c r="AH246" s="35" t="str">
        <f t="shared" si="119"/>
        <v/>
      </c>
      <c r="AI246" s="35" t="str">
        <f t="shared" si="119"/>
        <v/>
      </c>
      <c r="AJ246" s="35" t="str">
        <f t="shared" si="119"/>
        <v/>
      </c>
      <c r="AK246" s="35" t="str">
        <f t="shared" si="119"/>
        <v/>
      </c>
      <c r="AL246" s="35" t="str">
        <f t="shared" si="119"/>
        <v/>
      </c>
      <c r="AM246" s="35" t="str">
        <f t="shared" si="119"/>
        <v/>
      </c>
      <c r="AN246" s="35" t="str">
        <f t="shared" si="119"/>
        <v/>
      </c>
      <c r="AO246" s="35" t="str">
        <f t="shared" si="119"/>
        <v/>
      </c>
      <c r="AP246" s="35" t="str">
        <f t="shared" si="120"/>
        <v/>
      </c>
      <c r="AQ246" s="35" t="str">
        <f t="shared" si="120"/>
        <v/>
      </c>
      <c r="AR246" s="35" t="str">
        <f t="shared" si="120"/>
        <v/>
      </c>
      <c r="AS246" s="35" t="str">
        <f t="shared" si="120"/>
        <v>WALLER</v>
      </c>
      <c r="AT246" s="35" t="str">
        <f t="shared" si="120"/>
        <v/>
      </c>
      <c r="AU246" s="35" t="str">
        <f t="shared" si="120"/>
        <v/>
      </c>
      <c r="AV246" s="35" t="str">
        <f t="shared" si="120"/>
        <v/>
      </c>
      <c r="AW246" s="35" t="str">
        <f t="shared" si="120"/>
        <v/>
      </c>
      <c r="AX246" s="35" t="str">
        <f t="shared" si="120"/>
        <v/>
      </c>
      <c r="AY246" s="35" t="str">
        <f t="shared" si="120"/>
        <v/>
      </c>
      <c r="AZ246" s="35" t="str">
        <f t="shared" si="120"/>
        <v/>
      </c>
    </row>
    <row r="247" spans="1:52" x14ac:dyDescent="0.2">
      <c r="A247" s="39">
        <v>238</v>
      </c>
      <c r="B247" s="35" t="str">
        <f t="shared" si="116"/>
        <v/>
      </c>
      <c r="C247" s="35" t="str">
        <f t="shared" si="116"/>
        <v/>
      </c>
      <c r="D247" s="35" t="str">
        <f t="shared" si="116"/>
        <v/>
      </c>
      <c r="E247" s="35" t="str">
        <f t="shared" si="116"/>
        <v/>
      </c>
      <c r="F247" s="35" t="str">
        <f t="shared" si="116"/>
        <v/>
      </c>
      <c r="G247" s="35" t="str">
        <f t="shared" si="116"/>
        <v/>
      </c>
      <c r="H247" s="35" t="str">
        <f t="shared" si="116"/>
        <v/>
      </c>
      <c r="I247" s="35" t="str">
        <f t="shared" si="116"/>
        <v/>
      </c>
      <c r="J247" s="35" t="str">
        <f t="shared" si="116"/>
        <v/>
      </c>
      <c r="K247" s="35" t="str">
        <f t="shared" si="116"/>
        <v/>
      </c>
      <c r="L247" s="35" t="str">
        <f t="shared" si="117"/>
        <v/>
      </c>
      <c r="M247" s="35" t="str">
        <f t="shared" si="117"/>
        <v/>
      </c>
      <c r="N247" s="35" t="str">
        <f t="shared" si="117"/>
        <v/>
      </c>
      <c r="O247" s="35" t="str">
        <f t="shared" si="117"/>
        <v/>
      </c>
      <c r="P247" s="35" t="str">
        <f t="shared" si="117"/>
        <v/>
      </c>
      <c r="Q247" s="35" t="str">
        <f t="shared" si="117"/>
        <v/>
      </c>
      <c r="R247" s="35" t="str">
        <f t="shared" si="117"/>
        <v/>
      </c>
      <c r="S247" s="35" t="str">
        <f t="shared" si="117"/>
        <v/>
      </c>
      <c r="T247" s="35" t="str">
        <f t="shared" si="117"/>
        <v/>
      </c>
      <c r="U247" s="35" t="str">
        <f t="shared" si="117"/>
        <v/>
      </c>
      <c r="V247" s="35" t="str">
        <f t="shared" si="118"/>
        <v/>
      </c>
      <c r="W247" s="35" t="str">
        <f t="shared" si="118"/>
        <v/>
      </c>
      <c r="X247" s="35" t="str">
        <f t="shared" si="118"/>
        <v/>
      </c>
      <c r="Y247" s="35" t="str">
        <f t="shared" si="118"/>
        <v/>
      </c>
      <c r="Z247" s="35" t="str">
        <f t="shared" si="118"/>
        <v/>
      </c>
      <c r="AA247" s="35" t="str">
        <f t="shared" si="118"/>
        <v/>
      </c>
      <c r="AB247" s="35" t="str">
        <f t="shared" si="118"/>
        <v/>
      </c>
      <c r="AC247" s="35" t="str">
        <f t="shared" si="118"/>
        <v/>
      </c>
      <c r="AD247" s="35" t="str">
        <f t="shared" si="118"/>
        <v/>
      </c>
      <c r="AE247" s="35" t="str">
        <f t="shared" si="118"/>
        <v/>
      </c>
      <c r="AF247" s="35" t="str">
        <f t="shared" si="119"/>
        <v/>
      </c>
      <c r="AG247" s="35" t="str">
        <f t="shared" si="119"/>
        <v/>
      </c>
      <c r="AH247" s="35" t="str">
        <f t="shared" si="119"/>
        <v/>
      </c>
      <c r="AI247" s="35" t="str">
        <f t="shared" si="119"/>
        <v/>
      </c>
      <c r="AJ247" s="35" t="str">
        <f t="shared" si="119"/>
        <v/>
      </c>
      <c r="AK247" s="35" t="str">
        <f t="shared" si="119"/>
        <v/>
      </c>
      <c r="AL247" s="35" t="str">
        <f t="shared" si="119"/>
        <v/>
      </c>
      <c r="AM247" s="35" t="str">
        <f t="shared" si="119"/>
        <v/>
      </c>
      <c r="AN247" s="35" t="str">
        <f t="shared" si="119"/>
        <v/>
      </c>
      <c r="AO247" s="35" t="str">
        <f t="shared" si="119"/>
        <v/>
      </c>
      <c r="AP247" s="35" t="str">
        <f t="shared" si="120"/>
        <v/>
      </c>
      <c r="AQ247" s="35" t="str">
        <f t="shared" si="120"/>
        <v/>
      </c>
      <c r="AR247" s="35" t="str">
        <f t="shared" si="120"/>
        <v/>
      </c>
      <c r="AS247" s="35" t="str">
        <f t="shared" si="120"/>
        <v>WARD</v>
      </c>
      <c r="AT247" s="35" t="str">
        <f t="shared" si="120"/>
        <v/>
      </c>
      <c r="AU247" s="35" t="str">
        <f t="shared" si="120"/>
        <v/>
      </c>
      <c r="AV247" s="35" t="str">
        <f t="shared" si="120"/>
        <v/>
      </c>
      <c r="AW247" s="35" t="str">
        <f t="shared" si="120"/>
        <v/>
      </c>
      <c r="AX247" s="35" t="str">
        <f t="shared" si="120"/>
        <v/>
      </c>
      <c r="AY247" s="35" t="str">
        <f t="shared" si="120"/>
        <v/>
      </c>
      <c r="AZ247" s="35" t="str">
        <f t="shared" si="120"/>
        <v/>
      </c>
    </row>
    <row r="248" spans="1:52" x14ac:dyDescent="0.2">
      <c r="A248" s="39">
        <v>239</v>
      </c>
      <c r="B248" s="35" t="str">
        <f t="shared" si="116"/>
        <v/>
      </c>
      <c r="C248" s="35" t="str">
        <f t="shared" si="116"/>
        <v/>
      </c>
      <c r="D248" s="35" t="str">
        <f t="shared" si="116"/>
        <v/>
      </c>
      <c r="E248" s="35" t="str">
        <f t="shared" si="116"/>
        <v/>
      </c>
      <c r="F248" s="35" t="str">
        <f t="shared" si="116"/>
        <v/>
      </c>
      <c r="G248" s="35" t="str">
        <f t="shared" si="116"/>
        <v/>
      </c>
      <c r="H248" s="35" t="str">
        <f t="shared" si="116"/>
        <v/>
      </c>
      <c r="I248" s="35" t="str">
        <f t="shared" si="116"/>
        <v/>
      </c>
      <c r="J248" s="35" t="str">
        <f t="shared" si="116"/>
        <v/>
      </c>
      <c r="K248" s="35" t="str">
        <f t="shared" si="116"/>
        <v/>
      </c>
      <c r="L248" s="35" t="str">
        <f t="shared" si="117"/>
        <v/>
      </c>
      <c r="M248" s="35" t="str">
        <f t="shared" si="117"/>
        <v/>
      </c>
      <c r="N248" s="35" t="str">
        <f t="shared" si="117"/>
        <v/>
      </c>
      <c r="O248" s="35" t="str">
        <f t="shared" si="117"/>
        <v/>
      </c>
      <c r="P248" s="35" t="str">
        <f t="shared" si="117"/>
        <v/>
      </c>
      <c r="Q248" s="35" t="str">
        <f t="shared" si="117"/>
        <v/>
      </c>
      <c r="R248" s="35" t="str">
        <f t="shared" si="117"/>
        <v/>
      </c>
      <c r="S248" s="35" t="str">
        <f t="shared" si="117"/>
        <v/>
      </c>
      <c r="T248" s="35" t="str">
        <f t="shared" si="117"/>
        <v/>
      </c>
      <c r="U248" s="35" t="str">
        <f t="shared" si="117"/>
        <v/>
      </c>
      <c r="V248" s="35" t="str">
        <f t="shared" si="118"/>
        <v/>
      </c>
      <c r="W248" s="35" t="str">
        <f t="shared" si="118"/>
        <v/>
      </c>
      <c r="X248" s="35" t="str">
        <f t="shared" si="118"/>
        <v/>
      </c>
      <c r="Y248" s="35" t="str">
        <f t="shared" si="118"/>
        <v/>
      </c>
      <c r="Z248" s="35" t="str">
        <f t="shared" si="118"/>
        <v/>
      </c>
      <c r="AA248" s="35" t="str">
        <f t="shared" si="118"/>
        <v/>
      </c>
      <c r="AB248" s="35" t="str">
        <f t="shared" si="118"/>
        <v/>
      </c>
      <c r="AC248" s="35" t="str">
        <f t="shared" si="118"/>
        <v/>
      </c>
      <c r="AD248" s="35" t="str">
        <f t="shared" si="118"/>
        <v/>
      </c>
      <c r="AE248" s="35" t="str">
        <f t="shared" si="118"/>
        <v/>
      </c>
      <c r="AF248" s="35" t="str">
        <f t="shared" si="119"/>
        <v/>
      </c>
      <c r="AG248" s="35" t="str">
        <f t="shared" si="119"/>
        <v/>
      </c>
      <c r="AH248" s="35" t="str">
        <f t="shared" si="119"/>
        <v/>
      </c>
      <c r="AI248" s="35" t="str">
        <f t="shared" si="119"/>
        <v/>
      </c>
      <c r="AJ248" s="35" t="str">
        <f t="shared" si="119"/>
        <v/>
      </c>
      <c r="AK248" s="35" t="str">
        <f t="shared" si="119"/>
        <v/>
      </c>
      <c r="AL248" s="35" t="str">
        <f t="shared" si="119"/>
        <v/>
      </c>
      <c r="AM248" s="35" t="str">
        <f t="shared" si="119"/>
        <v/>
      </c>
      <c r="AN248" s="35" t="str">
        <f t="shared" si="119"/>
        <v/>
      </c>
      <c r="AO248" s="35" t="str">
        <f t="shared" si="119"/>
        <v/>
      </c>
      <c r="AP248" s="35" t="str">
        <f t="shared" si="120"/>
        <v/>
      </c>
      <c r="AQ248" s="35" t="str">
        <f t="shared" si="120"/>
        <v/>
      </c>
      <c r="AR248" s="35" t="str">
        <f t="shared" si="120"/>
        <v/>
      </c>
      <c r="AS248" s="35" t="str">
        <f t="shared" si="120"/>
        <v>WASHINGTON</v>
      </c>
      <c r="AT248" s="35" t="str">
        <f t="shared" si="120"/>
        <v/>
      </c>
      <c r="AU248" s="35" t="str">
        <f t="shared" si="120"/>
        <v/>
      </c>
      <c r="AV248" s="35" t="str">
        <f t="shared" si="120"/>
        <v/>
      </c>
      <c r="AW248" s="35" t="str">
        <f t="shared" si="120"/>
        <v/>
      </c>
      <c r="AX248" s="35" t="str">
        <f t="shared" si="120"/>
        <v/>
      </c>
      <c r="AY248" s="35" t="str">
        <f t="shared" si="120"/>
        <v/>
      </c>
      <c r="AZ248" s="35" t="str">
        <f t="shared" si="120"/>
        <v/>
      </c>
    </row>
    <row r="249" spans="1:52" x14ac:dyDescent="0.2">
      <c r="A249" s="39">
        <v>240</v>
      </c>
      <c r="B249" s="35" t="str">
        <f t="shared" si="116"/>
        <v/>
      </c>
      <c r="C249" s="35" t="str">
        <f t="shared" si="116"/>
        <v/>
      </c>
      <c r="D249" s="35" t="str">
        <f t="shared" si="116"/>
        <v/>
      </c>
      <c r="E249" s="35" t="str">
        <f t="shared" si="116"/>
        <v/>
      </c>
      <c r="F249" s="35" t="str">
        <f t="shared" si="116"/>
        <v/>
      </c>
      <c r="G249" s="35" t="str">
        <f t="shared" si="116"/>
        <v/>
      </c>
      <c r="H249" s="35" t="str">
        <f t="shared" si="116"/>
        <v/>
      </c>
      <c r="I249" s="35" t="str">
        <f t="shared" si="116"/>
        <v/>
      </c>
      <c r="J249" s="35" t="str">
        <f t="shared" si="116"/>
        <v/>
      </c>
      <c r="K249" s="35" t="str">
        <f t="shared" si="116"/>
        <v/>
      </c>
      <c r="L249" s="35" t="str">
        <f t="shared" si="117"/>
        <v/>
      </c>
      <c r="M249" s="35" t="str">
        <f t="shared" si="117"/>
        <v/>
      </c>
      <c r="N249" s="35" t="str">
        <f t="shared" si="117"/>
        <v/>
      </c>
      <c r="O249" s="35" t="str">
        <f t="shared" si="117"/>
        <v/>
      </c>
      <c r="P249" s="35" t="str">
        <f t="shared" si="117"/>
        <v/>
      </c>
      <c r="Q249" s="35" t="str">
        <f t="shared" si="117"/>
        <v/>
      </c>
      <c r="R249" s="35" t="str">
        <f t="shared" si="117"/>
        <v/>
      </c>
      <c r="S249" s="35" t="str">
        <f t="shared" si="117"/>
        <v/>
      </c>
      <c r="T249" s="35" t="str">
        <f t="shared" si="117"/>
        <v/>
      </c>
      <c r="U249" s="35" t="str">
        <f t="shared" si="117"/>
        <v/>
      </c>
      <c r="V249" s="35" t="str">
        <f t="shared" si="118"/>
        <v/>
      </c>
      <c r="W249" s="35" t="str">
        <f t="shared" si="118"/>
        <v/>
      </c>
      <c r="X249" s="35" t="str">
        <f t="shared" si="118"/>
        <v/>
      </c>
      <c r="Y249" s="35" t="str">
        <f t="shared" si="118"/>
        <v/>
      </c>
      <c r="Z249" s="35" t="str">
        <f t="shared" si="118"/>
        <v/>
      </c>
      <c r="AA249" s="35" t="str">
        <f t="shared" si="118"/>
        <v/>
      </c>
      <c r="AB249" s="35" t="str">
        <f t="shared" si="118"/>
        <v/>
      </c>
      <c r="AC249" s="35" t="str">
        <f t="shared" si="118"/>
        <v/>
      </c>
      <c r="AD249" s="35" t="str">
        <f t="shared" si="118"/>
        <v/>
      </c>
      <c r="AE249" s="35" t="str">
        <f t="shared" si="118"/>
        <v/>
      </c>
      <c r="AF249" s="35" t="str">
        <f t="shared" si="119"/>
        <v/>
      </c>
      <c r="AG249" s="35" t="str">
        <f t="shared" si="119"/>
        <v/>
      </c>
      <c r="AH249" s="35" t="str">
        <f t="shared" si="119"/>
        <v/>
      </c>
      <c r="AI249" s="35" t="str">
        <f t="shared" si="119"/>
        <v/>
      </c>
      <c r="AJ249" s="35" t="str">
        <f t="shared" si="119"/>
        <v/>
      </c>
      <c r="AK249" s="35" t="str">
        <f t="shared" si="119"/>
        <v/>
      </c>
      <c r="AL249" s="35" t="str">
        <f t="shared" si="119"/>
        <v/>
      </c>
      <c r="AM249" s="35" t="str">
        <f t="shared" si="119"/>
        <v/>
      </c>
      <c r="AN249" s="35" t="str">
        <f t="shared" si="119"/>
        <v/>
      </c>
      <c r="AO249" s="35" t="str">
        <f t="shared" si="119"/>
        <v/>
      </c>
      <c r="AP249" s="35" t="str">
        <f t="shared" si="120"/>
        <v/>
      </c>
      <c r="AQ249" s="35" t="str">
        <f t="shared" si="120"/>
        <v/>
      </c>
      <c r="AR249" s="35" t="str">
        <f t="shared" si="120"/>
        <v/>
      </c>
      <c r="AS249" s="35" t="str">
        <f t="shared" si="120"/>
        <v>WEBB</v>
      </c>
      <c r="AT249" s="35" t="str">
        <f t="shared" si="120"/>
        <v/>
      </c>
      <c r="AU249" s="35" t="str">
        <f t="shared" si="120"/>
        <v/>
      </c>
      <c r="AV249" s="35" t="str">
        <f t="shared" si="120"/>
        <v/>
      </c>
      <c r="AW249" s="35" t="str">
        <f t="shared" si="120"/>
        <v/>
      </c>
      <c r="AX249" s="35" t="str">
        <f t="shared" si="120"/>
        <v/>
      </c>
      <c r="AY249" s="35" t="str">
        <f t="shared" si="120"/>
        <v/>
      </c>
      <c r="AZ249" s="35" t="str">
        <f t="shared" si="120"/>
        <v/>
      </c>
    </row>
    <row r="250" spans="1:52" x14ac:dyDescent="0.2">
      <c r="A250" s="39">
        <v>241</v>
      </c>
      <c r="B250" s="35" t="str">
        <f t="shared" ref="B250:K264" si="121">IFERROR(VLOOKUP($B$3&amp;"_"&amp;B$8&amp;$A250,LookUpTable_CountyName_AllYears,3,FALSE),"")</f>
        <v/>
      </c>
      <c r="C250" s="35" t="str">
        <f t="shared" si="121"/>
        <v/>
      </c>
      <c r="D250" s="35" t="str">
        <f t="shared" si="121"/>
        <v/>
      </c>
      <c r="E250" s="35" t="str">
        <f t="shared" si="121"/>
        <v/>
      </c>
      <c r="F250" s="35" t="str">
        <f t="shared" si="121"/>
        <v/>
      </c>
      <c r="G250" s="35" t="str">
        <f t="shared" si="121"/>
        <v/>
      </c>
      <c r="H250" s="35" t="str">
        <f t="shared" si="121"/>
        <v/>
      </c>
      <c r="I250" s="35" t="str">
        <f t="shared" si="121"/>
        <v/>
      </c>
      <c r="J250" s="35" t="str">
        <f t="shared" si="121"/>
        <v/>
      </c>
      <c r="K250" s="35" t="str">
        <f t="shared" si="121"/>
        <v/>
      </c>
      <c r="L250" s="35" t="str">
        <f t="shared" ref="L250:U264" si="122">IFERROR(VLOOKUP($B$3&amp;"_"&amp;L$8&amp;$A250,LookUpTable_CountyName_AllYears,3,FALSE),"")</f>
        <v/>
      </c>
      <c r="M250" s="35" t="str">
        <f t="shared" si="122"/>
        <v/>
      </c>
      <c r="N250" s="35" t="str">
        <f t="shared" si="122"/>
        <v/>
      </c>
      <c r="O250" s="35" t="str">
        <f t="shared" si="122"/>
        <v/>
      </c>
      <c r="P250" s="35" t="str">
        <f t="shared" si="122"/>
        <v/>
      </c>
      <c r="Q250" s="35" t="str">
        <f t="shared" si="122"/>
        <v/>
      </c>
      <c r="R250" s="35" t="str">
        <f t="shared" si="122"/>
        <v/>
      </c>
      <c r="S250" s="35" t="str">
        <f t="shared" si="122"/>
        <v/>
      </c>
      <c r="T250" s="35" t="str">
        <f t="shared" si="122"/>
        <v/>
      </c>
      <c r="U250" s="35" t="str">
        <f t="shared" si="122"/>
        <v/>
      </c>
      <c r="V250" s="35" t="str">
        <f t="shared" ref="V250:AE264" si="123">IFERROR(VLOOKUP($B$3&amp;"_"&amp;V$8&amp;$A250,LookUpTable_CountyName_AllYears,3,FALSE),"")</f>
        <v/>
      </c>
      <c r="W250" s="35" t="str">
        <f t="shared" si="123"/>
        <v/>
      </c>
      <c r="X250" s="35" t="str">
        <f t="shared" si="123"/>
        <v/>
      </c>
      <c r="Y250" s="35" t="str">
        <f t="shared" si="123"/>
        <v/>
      </c>
      <c r="Z250" s="35" t="str">
        <f t="shared" si="123"/>
        <v/>
      </c>
      <c r="AA250" s="35" t="str">
        <f t="shared" si="123"/>
        <v/>
      </c>
      <c r="AB250" s="35" t="str">
        <f t="shared" si="123"/>
        <v/>
      </c>
      <c r="AC250" s="35" t="str">
        <f t="shared" si="123"/>
        <v/>
      </c>
      <c r="AD250" s="35" t="str">
        <f t="shared" si="123"/>
        <v/>
      </c>
      <c r="AE250" s="35" t="str">
        <f t="shared" si="123"/>
        <v/>
      </c>
      <c r="AF250" s="35" t="str">
        <f t="shared" ref="AF250:AO264" si="124">IFERROR(VLOOKUP($B$3&amp;"_"&amp;AF$8&amp;$A250,LookUpTable_CountyName_AllYears,3,FALSE),"")</f>
        <v/>
      </c>
      <c r="AG250" s="35" t="str">
        <f t="shared" si="124"/>
        <v/>
      </c>
      <c r="AH250" s="35" t="str">
        <f t="shared" si="124"/>
        <v/>
      </c>
      <c r="AI250" s="35" t="str">
        <f t="shared" si="124"/>
        <v/>
      </c>
      <c r="AJ250" s="35" t="str">
        <f t="shared" si="124"/>
        <v/>
      </c>
      <c r="AK250" s="35" t="str">
        <f t="shared" si="124"/>
        <v/>
      </c>
      <c r="AL250" s="35" t="str">
        <f t="shared" si="124"/>
        <v/>
      </c>
      <c r="AM250" s="35" t="str">
        <f t="shared" si="124"/>
        <v/>
      </c>
      <c r="AN250" s="35" t="str">
        <f t="shared" si="124"/>
        <v/>
      </c>
      <c r="AO250" s="35" t="str">
        <f t="shared" si="124"/>
        <v/>
      </c>
      <c r="AP250" s="35" t="str">
        <f t="shared" ref="AP250:AZ264" si="125">IFERROR(VLOOKUP($B$3&amp;"_"&amp;AP$8&amp;$A250,LookUpTable_CountyName_AllYears,3,FALSE),"")</f>
        <v/>
      </c>
      <c r="AQ250" s="35" t="str">
        <f t="shared" si="125"/>
        <v/>
      </c>
      <c r="AR250" s="35" t="str">
        <f t="shared" si="125"/>
        <v/>
      </c>
      <c r="AS250" s="35" t="str">
        <f t="shared" si="125"/>
        <v>WHARTON</v>
      </c>
      <c r="AT250" s="35" t="str">
        <f t="shared" si="125"/>
        <v/>
      </c>
      <c r="AU250" s="35" t="str">
        <f t="shared" si="125"/>
        <v/>
      </c>
      <c r="AV250" s="35" t="str">
        <f t="shared" si="125"/>
        <v/>
      </c>
      <c r="AW250" s="35" t="str">
        <f t="shared" si="125"/>
        <v/>
      </c>
      <c r="AX250" s="35" t="str">
        <f t="shared" si="125"/>
        <v/>
      </c>
      <c r="AY250" s="35" t="str">
        <f t="shared" si="125"/>
        <v/>
      </c>
      <c r="AZ250" s="35" t="str">
        <f t="shared" si="125"/>
        <v/>
      </c>
    </row>
    <row r="251" spans="1:52" x14ac:dyDescent="0.2">
      <c r="A251" s="39">
        <v>242</v>
      </c>
      <c r="B251" s="35" t="str">
        <f t="shared" si="121"/>
        <v/>
      </c>
      <c r="C251" s="35" t="str">
        <f t="shared" si="121"/>
        <v/>
      </c>
      <c r="D251" s="35" t="str">
        <f t="shared" si="121"/>
        <v/>
      </c>
      <c r="E251" s="35" t="str">
        <f t="shared" si="121"/>
        <v/>
      </c>
      <c r="F251" s="35" t="str">
        <f t="shared" si="121"/>
        <v/>
      </c>
      <c r="G251" s="35" t="str">
        <f t="shared" si="121"/>
        <v/>
      </c>
      <c r="H251" s="35" t="str">
        <f t="shared" si="121"/>
        <v/>
      </c>
      <c r="I251" s="35" t="str">
        <f t="shared" si="121"/>
        <v/>
      </c>
      <c r="J251" s="35" t="str">
        <f t="shared" si="121"/>
        <v/>
      </c>
      <c r="K251" s="35" t="str">
        <f t="shared" si="121"/>
        <v/>
      </c>
      <c r="L251" s="35" t="str">
        <f t="shared" si="122"/>
        <v/>
      </c>
      <c r="M251" s="35" t="str">
        <f t="shared" si="122"/>
        <v/>
      </c>
      <c r="N251" s="35" t="str">
        <f t="shared" si="122"/>
        <v/>
      </c>
      <c r="O251" s="35" t="str">
        <f t="shared" si="122"/>
        <v/>
      </c>
      <c r="P251" s="35" t="str">
        <f t="shared" si="122"/>
        <v/>
      </c>
      <c r="Q251" s="35" t="str">
        <f t="shared" si="122"/>
        <v/>
      </c>
      <c r="R251" s="35" t="str">
        <f t="shared" si="122"/>
        <v/>
      </c>
      <c r="S251" s="35" t="str">
        <f t="shared" si="122"/>
        <v/>
      </c>
      <c r="T251" s="35" t="str">
        <f t="shared" si="122"/>
        <v/>
      </c>
      <c r="U251" s="35" t="str">
        <f t="shared" si="122"/>
        <v/>
      </c>
      <c r="V251" s="35" t="str">
        <f t="shared" si="123"/>
        <v/>
      </c>
      <c r="W251" s="35" t="str">
        <f t="shared" si="123"/>
        <v/>
      </c>
      <c r="X251" s="35" t="str">
        <f t="shared" si="123"/>
        <v/>
      </c>
      <c r="Y251" s="35" t="str">
        <f t="shared" si="123"/>
        <v/>
      </c>
      <c r="Z251" s="35" t="str">
        <f t="shared" si="123"/>
        <v/>
      </c>
      <c r="AA251" s="35" t="str">
        <f t="shared" si="123"/>
        <v/>
      </c>
      <c r="AB251" s="35" t="str">
        <f t="shared" si="123"/>
        <v/>
      </c>
      <c r="AC251" s="35" t="str">
        <f t="shared" si="123"/>
        <v/>
      </c>
      <c r="AD251" s="35" t="str">
        <f t="shared" si="123"/>
        <v/>
      </c>
      <c r="AE251" s="35" t="str">
        <f t="shared" si="123"/>
        <v/>
      </c>
      <c r="AF251" s="35" t="str">
        <f t="shared" si="124"/>
        <v/>
      </c>
      <c r="AG251" s="35" t="str">
        <f t="shared" si="124"/>
        <v/>
      </c>
      <c r="AH251" s="35" t="str">
        <f t="shared" si="124"/>
        <v/>
      </c>
      <c r="AI251" s="35" t="str">
        <f t="shared" si="124"/>
        <v/>
      </c>
      <c r="AJ251" s="35" t="str">
        <f t="shared" si="124"/>
        <v/>
      </c>
      <c r="AK251" s="35" t="str">
        <f t="shared" si="124"/>
        <v/>
      </c>
      <c r="AL251" s="35" t="str">
        <f t="shared" si="124"/>
        <v/>
      </c>
      <c r="AM251" s="35" t="str">
        <f t="shared" si="124"/>
        <v/>
      </c>
      <c r="AN251" s="35" t="str">
        <f t="shared" si="124"/>
        <v/>
      </c>
      <c r="AO251" s="35" t="str">
        <f t="shared" si="124"/>
        <v/>
      </c>
      <c r="AP251" s="35" t="str">
        <f t="shared" si="125"/>
        <v/>
      </c>
      <c r="AQ251" s="35" t="str">
        <f t="shared" si="125"/>
        <v/>
      </c>
      <c r="AR251" s="35" t="str">
        <f t="shared" si="125"/>
        <v/>
      </c>
      <c r="AS251" s="35" t="str">
        <f t="shared" si="125"/>
        <v>WHEELER</v>
      </c>
      <c r="AT251" s="35" t="str">
        <f t="shared" si="125"/>
        <v/>
      </c>
      <c r="AU251" s="35" t="str">
        <f t="shared" si="125"/>
        <v/>
      </c>
      <c r="AV251" s="35" t="str">
        <f t="shared" si="125"/>
        <v/>
      </c>
      <c r="AW251" s="35" t="str">
        <f t="shared" si="125"/>
        <v/>
      </c>
      <c r="AX251" s="35" t="str">
        <f t="shared" si="125"/>
        <v/>
      </c>
      <c r="AY251" s="35" t="str">
        <f t="shared" si="125"/>
        <v/>
      </c>
      <c r="AZ251" s="35" t="str">
        <f t="shared" si="125"/>
        <v/>
      </c>
    </row>
    <row r="252" spans="1:52" x14ac:dyDescent="0.2">
      <c r="A252" s="39">
        <v>243</v>
      </c>
      <c r="B252" s="35" t="str">
        <f t="shared" si="121"/>
        <v/>
      </c>
      <c r="C252" s="35" t="str">
        <f t="shared" si="121"/>
        <v/>
      </c>
      <c r="D252" s="35" t="str">
        <f t="shared" si="121"/>
        <v/>
      </c>
      <c r="E252" s="35" t="str">
        <f t="shared" si="121"/>
        <v/>
      </c>
      <c r="F252" s="35" t="str">
        <f t="shared" si="121"/>
        <v/>
      </c>
      <c r="G252" s="35" t="str">
        <f t="shared" si="121"/>
        <v/>
      </c>
      <c r="H252" s="35" t="str">
        <f t="shared" si="121"/>
        <v/>
      </c>
      <c r="I252" s="35" t="str">
        <f t="shared" si="121"/>
        <v/>
      </c>
      <c r="J252" s="35" t="str">
        <f t="shared" si="121"/>
        <v/>
      </c>
      <c r="K252" s="35" t="str">
        <f t="shared" si="121"/>
        <v/>
      </c>
      <c r="L252" s="35" t="str">
        <f t="shared" si="122"/>
        <v/>
      </c>
      <c r="M252" s="35" t="str">
        <f t="shared" si="122"/>
        <v/>
      </c>
      <c r="N252" s="35" t="str">
        <f t="shared" si="122"/>
        <v/>
      </c>
      <c r="O252" s="35" t="str">
        <f t="shared" si="122"/>
        <v/>
      </c>
      <c r="P252" s="35" t="str">
        <f t="shared" si="122"/>
        <v/>
      </c>
      <c r="Q252" s="35" t="str">
        <f t="shared" si="122"/>
        <v/>
      </c>
      <c r="R252" s="35" t="str">
        <f t="shared" si="122"/>
        <v/>
      </c>
      <c r="S252" s="35" t="str">
        <f t="shared" si="122"/>
        <v/>
      </c>
      <c r="T252" s="35" t="str">
        <f t="shared" si="122"/>
        <v/>
      </c>
      <c r="U252" s="35" t="str">
        <f t="shared" si="122"/>
        <v/>
      </c>
      <c r="V252" s="35" t="str">
        <f t="shared" si="123"/>
        <v/>
      </c>
      <c r="W252" s="35" t="str">
        <f t="shared" si="123"/>
        <v/>
      </c>
      <c r="X252" s="35" t="str">
        <f t="shared" si="123"/>
        <v/>
      </c>
      <c r="Y252" s="35" t="str">
        <f t="shared" si="123"/>
        <v/>
      </c>
      <c r="Z252" s="35" t="str">
        <f t="shared" si="123"/>
        <v/>
      </c>
      <c r="AA252" s="35" t="str">
        <f t="shared" si="123"/>
        <v/>
      </c>
      <c r="AB252" s="35" t="str">
        <f t="shared" si="123"/>
        <v/>
      </c>
      <c r="AC252" s="35" t="str">
        <f t="shared" si="123"/>
        <v/>
      </c>
      <c r="AD252" s="35" t="str">
        <f t="shared" si="123"/>
        <v/>
      </c>
      <c r="AE252" s="35" t="str">
        <f t="shared" si="123"/>
        <v/>
      </c>
      <c r="AF252" s="35" t="str">
        <f t="shared" si="124"/>
        <v/>
      </c>
      <c r="AG252" s="35" t="str">
        <f t="shared" si="124"/>
        <v/>
      </c>
      <c r="AH252" s="35" t="str">
        <f t="shared" si="124"/>
        <v/>
      </c>
      <c r="AI252" s="35" t="str">
        <f t="shared" si="124"/>
        <v/>
      </c>
      <c r="AJ252" s="35" t="str">
        <f t="shared" si="124"/>
        <v/>
      </c>
      <c r="AK252" s="35" t="str">
        <f t="shared" si="124"/>
        <v/>
      </c>
      <c r="AL252" s="35" t="str">
        <f t="shared" si="124"/>
        <v/>
      </c>
      <c r="AM252" s="35" t="str">
        <f t="shared" si="124"/>
        <v/>
      </c>
      <c r="AN252" s="35" t="str">
        <f t="shared" si="124"/>
        <v/>
      </c>
      <c r="AO252" s="35" t="str">
        <f t="shared" si="124"/>
        <v/>
      </c>
      <c r="AP252" s="35" t="str">
        <f t="shared" si="125"/>
        <v/>
      </c>
      <c r="AQ252" s="35" t="str">
        <f t="shared" si="125"/>
        <v/>
      </c>
      <c r="AR252" s="35" t="str">
        <f t="shared" si="125"/>
        <v/>
      </c>
      <c r="AS252" s="35" t="str">
        <f t="shared" si="125"/>
        <v>WICHITA</v>
      </c>
      <c r="AT252" s="35" t="str">
        <f t="shared" si="125"/>
        <v/>
      </c>
      <c r="AU252" s="35" t="str">
        <f t="shared" si="125"/>
        <v/>
      </c>
      <c r="AV252" s="35" t="str">
        <f t="shared" si="125"/>
        <v/>
      </c>
      <c r="AW252" s="35" t="str">
        <f t="shared" si="125"/>
        <v/>
      </c>
      <c r="AX252" s="35" t="str">
        <f t="shared" si="125"/>
        <v/>
      </c>
      <c r="AY252" s="35" t="str">
        <f t="shared" si="125"/>
        <v/>
      </c>
      <c r="AZ252" s="35" t="str">
        <f t="shared" si="125"/>
        <v/>
      </c>
    </row>
    <row r="253" spans="1:52" x14ac:dyDescent="0.2">
      <c r="A253" s="39">
        <v>244</v>
      </c>
      <c r="B253" s="35" t="str">
        <f t="shared" si="121"/>
        <v/>
      </c>
      <c r="C253" s="35" t="str">
        <f t="shared" si="121"/>
        <v/>
      </c>
      <c r="D253" s="35" t="str">
        <f t="shared" si="121"/>
        <v/>
      </c>
      <c r="E253" s="35" t="str">
        <f t="shared" si="121"/>
        <v/>
      </c>
      <c r="F253" s="35" t="str">
        <f t="shared" si="121"/>
        <v/>
      </c>
      <c r="G253" s="35" t="str">
        <f t="shared" si="121"/>
        <v/>
      </c>
      <c r="H253" s="35" t="str">
        <f t="shared" si="121"/>
        <v/>
      </c>
      <c r="I253" s="35" t="str">
        <f t="shared" si="121"/>
        <v/>
      </c>
      <c r="J253" s="35" t="str">
        <f t="shared" si="121"/>
        <v/>
      </c>
      <c r="K253" s="35" t="str">
        <f t="shared" si="121"/>
        <v/>
      </c>
      <c r="L253" s="35" t="str">
        <f t="shared" si="122"/>
        <v/>
      </c>
      <c r="M253" s="35" t="str">
        <f t="shared" si="122"/>
        <v/>
      </c>
      <c r="N253" s="35" t="str">
        <f t="shared" si="122"/>
        <v/>
      </c>
      <c r="O253" s="35" t="str">
        <f t="shared" si="122"/>
        <v/>
      </c>
      <c r="P253" s="35" t="str">
        <f t="shared" si="122"/>
        <v/>
      </c>
      <c r="Q253" s="35" t="str">
        <f t="shared" si="122"/>
        <v/>
      </c>
      <c r="R253" s="35" t="str">
        <f t="shared" si="122"/>
        <v/>
      </c>
      <c r="S253" s="35" t="str">
        <f t="shared" si="122"/>
        <v/>
      </c>
      <c r="T253" s="35" t="str">
        <f t="shared" si="122"/>
        <v/>
      </c>
      <c r="U253" s="35" t="str">
        <f t="shared" si="122"/>
        <v/>
      </c>
      <c r="V253" s="35" t="str">
        <f t="shared" si="123"/>
        <v/>
      </c>
      <c r="W253" s="35" t="str">
        <f t="shared" si="123"/>
        <v/>
      </c>
      <c r="X253" s="35" t="str">
        <f t="shared" si="123"/>
        <v/>
      </c>
      <c r="Y253" s="35" t="str">
        <f t="shared" si="123"/>
        <v/>
      </c>
      <c r="Z253" s="35" t="str">
        <f t="shared" si="123"/>
        <v/>
      </c>
      <c r="AA253" s="35" t="str">
        <f t="shared" si="123"/>
        <v/>
      </c>
      <c r="AB253" s="35" t="str">
        <f t="shared" si="123"/>
        <v/>
      </c>
      <c r="AC253" s="35" t="str">
        <f t="shared" si="123"/>
        <v/>
      </c>
      <c r="AD253" s="35" t="str">
        <f t="shared" si="123"/>
        <v/>
      </c>
      <c r="AE253" s="35" t="str">
        <f t="shared" si="123"/>
        <v/>
      </c>
      <c r="AF253" s="35" t="str">
        <f t="shared" si="124"/>
        <v/>
      </c>
      <c r="AG253" s="35" t="str">
        <f t="shared" si="124"/>
        <v/>
      </c>
      <c r="AH253" s="35" t="str">
        <f t="shared" si="124"/>
        <v/>
      </c>
      <c r="AI253" s="35" t="str">
        <f t="shared" si="124"/>
        <v/>
      </c>
      <c r="AJ253" s="35" t="str">
        <f t="shared" si="124"/>
        <v/>
      </c>
      <c r="AK253" s="35" t="str">
        <f t="shared" si="124"/>
        <v/>
      </c>
      <c r="AL253" s="35" t="str">
        <f t="shared" si="124"/>
        <v/>
      </c>
      <c r="AM253" s="35" t="str">
        <f t="shared" si="124"/>
        <v/>
      </c>
      <c r="AN253" s="35" t="str">
        <f t="shared" si="124"/>
        <v/>
      </c>
      <c r="AO253" s="35" t="str">
        <f t="shared" si="124"/>
        <v/>
      </c>
      <c r="AP253" s="35" t="str">
        <f t="shared" si="125"/>
        <v/>
      </c>
      <c r="AQ253" s="35" t="str">
        <f t="shared" si="125"/>
        <v/>
      </c>
      <c r="AR253" s="35" t="str">
        <f t="shared" si="125"/>
        <v/>
      </c>
      <c r="AS253" s="35" t="str">
        <f t="shared" si="125"/>
        <v>WILBARGER</v>
      </c>
      <c r="AT253" s="35" t="str">
        <f t="shared" si="125"/>
        <v/>
      </c>
      <c r="AU253" s="35" t="str">
        <f t="shared" si="125"/>
        <v/>
      </c>
      <c r="AV253" s="35" t="str">
        <f t="shared" si="125"/>
        <v/>
      </c>
      <c r="AW253" s="35" t="str">
        <f t="shared" si="125"/>
        <v/>
      </c>
      <c r="AX253" s="35" t="str">
        <f t="shared" si="125"/>
        <v/>
      </c>
      <c r="AY253" s="35" t="str">
        <f t="shared" si="125"/>
        <v/>
      </c>
      <c r="AZ253" s="35" t="str">
        <f t="shared" si="125"/>
        <v/>
      </c>
    </row>
    <row r="254" spans="1:52" x14ac:dyDescent="0.2">
      <c r="A254" s="39">
        <v>245</v>
      </c>
      <c r="B254" s="35" t="str">
        <f t="shared" si="121"/>
        <v/>
      </c>
      <c r="C254" s="35" t="str">
        <f t="shared" si="121"/>
        <v/>
      </c>
      <c r="D254" s="35" t="str">
        <f t="shared" si="121"/>
        <v/>
      </c>
      <c r="E254" s="35" t="str">
        <f t="shared" si="121"/>
        <v/>
      </c>
      <c r="F254" s="35" t="str">
        <f t="shared" si="121"/>
        <v/>
      </c>
      <c r="G254" s="35" t="str">
        <f t="shared" si="121"/>
        <v/>
      </c>
      <c r="H254" s="35" t="str">
        <f t="shared" si="121"/>
        <v/>
      </c>
      <c r="I254" s="35" t="str">
        <f t="shared" si="121"/>
        <v/>
      </c>
      <c r="J254" s="35" t="str">
        <f t="shared" si="121"/>
        <v/>
      </c>
      <c r="K254" s="35" t="str">
        <f t="shared" si="121"/>
        <v/>
      </c>
      <c r="L254" s="35" t="str">
        <f t="shared" si="122"/>
        <v/>
      </c>
      <c r="M254" s="35" t="str">
        <f t="shared" si="122"/>
        <v/>
      </c>
      <c r="N254" s="35" t="str">
        <f t="shared" si="122"/>
        <v/>
      </c>
      <c r="O254" s="35" t="str">
        <f t="shared" si="122"/>
        <v/>
      </c>
      <c r="P254" s="35" t="str">
        <f t="shared" si="122"/>
        <v/>
      </c>
      <c r="Q254" s="35" t="str">
        <f t="shared" si="122"/>
        <v/>
      </c>
      <c r="R254" s="35" t="str">
        <f t="shared" si="122"/>
        <v/>
      </c>
      <c r="S254" s="35" t="str">
        <f t="shared" si="122"/>
        <v/>
      </c>
      <c r="T254" s="35" t="str">
        <f t="shared" si="122"/>
        <v/>
      </c>
      <c r="U254" s="35" t="str">
        <f t="shared" si="122"/>
        <v/>
      </c>
      <c r="V254" s="35" t="str">
        <f t="shared" si="123"/>
        <v/>
      </c>
      <c r="W254" s="35" t="str">
        <f t="shared" si="123"/>
        <v/>
      </c>
      <c r="X254" s="35" t="str">
        <f t="shared" si="123"/>
        <v/>
      </c>
      <c r="Y254" s="35" t="str">
        <f t="shared" si="123"/>
        <v/>
      </c>
      <c r="Z254" s="35" t="str">
        <f t="shared" si="123"/>
        <v/>
      </c>
      <c r="AA254" s="35" t="str">
        <f t="shared" si="123"/>
        <v/>
      </c>
      <c r="AB254" s="35" t="str">
        <f t="shared" si="123"/>
        <v/>
      </c>
      <c r="AC254" s="35" t="str">
        <f t="shared" si="123"/>
        <v/>
      </c>
      <c r="AD254" s="35" t="str">
        <f t="shared" si="123"/>
        <v/>
      </c>
      <c r="AE254" s="35" t="str">
        <f t="shared" si="123"/>
        <v/>
      </c>
      <c r="AF254" s="35" t="str">
        <f t="shared" si="124"/>
        <v/>
      </c>
      <c r="AG254" s="35" t="str">
        <f t="shared" si="124"/>
        <v/>
      </c>
      <c r="AH254" s="35" t="str">
        <f t="shared" si="124"/>
        <v/>
      </c>
      <c r="AI254" s="35" t="str">
        <f t="shared" si="124"/>
        <v/>
      </c>
      <c r="AJ254" s="35" t="str">
        <f t="shared" si="124"/>
        <v/>
      </c>
      <c r="AK254" s="35" t="str">
        <f t="shared" si="124"/>
        <v/>
      </c>
      <c r="AL254" s="35" t="str">
        <f t="shared" si="124"/>
        <v/>
      </c>
      <c r="AM254" s="35" t="str">
        <f t="shared" si="124"/>
        <v/>
      </c>
      <c r="AN254" s="35" t="str">
        <f t="shared" si="124"/>
        <v/>
      </c>
      <c r="AO254" s="35" t="str">
        <f t="shared" si="124"/>
        <v/>
      </c>
      <c r="AP254" s="35" t="str">
        <f t="shared" si="125"/>
        <v/>
      </c>
      <c r="AQ254" s="35" t="str">
        <f t="shared" si="125"/>
        <v/>
      </c>
      <c r="AR254" s="35" t="str">
        <f t="shared" si="125"/>
        <v/>
      </c>
      <c r="AS254" s="35" t="str">
        <f t="shared" si="125"/>
        <v>WILLACY</v>
      </c>
      <c r="AT254" s="35" t="str">
        <f t="shared" si="125"/>
        <v/>
      </c>
      <c r="AU254" s="35" t="str">
        <f t="shared" si="125"/>
        <v/>
      </c>
      <c r="AV254" s="35" t="str">
        <f t="shared" si="125"/>
        <v/>
      </c>
      <c r="AW254" s="35" t="str">
        <f t="shared" si="125"/>
        <v/>
      </c>
      <c r="AX254" s="35" t="str">
        <f t="shared" si="125"/>
        <v/>
      </c>
      <c r="AY254" s="35" t="str">
        <f t="shared" si="125"/>
        <v/>
      </c>
      <c r="AZ254" s="35" t="str">
        <f t="shared" si="125"/>
        <v/>
      </c>
    </row>
    <row r="255" spans="1:52" x14ac:dyDescent="0.2">
      <c r="A255" s="39">
        <v>246</v>
      </c>
      <c r="B255" s="35" t="str">
        <f t="shared" si="121"/>
        <v/>
      </c>
      <c r="C255" s="35" t="str">
        <f t="shared" si="121"/>
        <v/>
      </c>
      <c r="D255" s="35" t="str">
        <f t="shared" si="121"/>
        <v/>
      </c>
      <c r="E255" s="35" t="str">
        <f t="shared" si="121"/>
        <v/>
      </c>
      <c r="F255" s="35" t="str">
        <f t="shared" si="121"/>
        <v/>
      </c>
      <c r="G255" s="35" t="str">
        <f t="shared" si="121"/>
        <v/>
      </c>
      <c r="H255" s="35" t="str">
        <f t="shared" si="121"/>
        <v/>
      </c>
      <c r="I255" s="35" t="str">
        <f t="shared" si="121"/>
        <v/>
      </c>
      <c r="J255" s="35" t="str">
        <f t="shared" si="121"/>
        <v/>
      </c>
      <c r="K255" s="35" t="str">
        <f t="shared" si="121"/>
        <v/>
      </c>
      <c r="L255" s="35" t="str">
        <f t="shared" si="122"/>
        <v/>
      </c>
      <c r="M255" s="35" t="str">
        <f t="shared" si="122"/>
        <v/>
      </c>
      <c r="N255" s="35" t="str">
        <f t="shared" si="122"/>
        <v/>
      </c>
      <c r="O255" s="35" t="str">
        <f t="shared" si="122"/>
        <v/>
      </c>
      <c r="P255" s="35" t="str">
        <f t="shared" si="122"/>
        <v/>
      </c>
      <c r="Q255" s="35" t="str">
        <f t="shared" si="122"/>
        <v/>
      </c>
      <c r="R255" s="35" t="str">
        <f t="shared" si="122"/>
        <v/>
      </c>
      <c r="S255" s="35" t="str">
        <f t="shared" si="122"/>
        <v/>
      </c>
      <c r="T255" s="35" t="str">
        <f t="shared" si="122"/>
        <v/>
      </c>
      <c r="U255" s="35" t="str">
        <f t="shared" si="122"/>
        <v/>
      </c>
      <c r="V255" s="35" t="str">
        <f t="shared" si="123"/>
        <v/>
      </c>
      <c r="W255" s="35" t="str">
        <f t="shared" si="123"/>
        <v/>
      </c>
      <c r="X255" s="35" t="str">
        <f t="shared" si="123"/>
        <v/>
      </c>
      <c r="Y255" s="35" t="str">
        <f t="shared" si="123"/>
        <v/>
      </c>
      <c r="Z255" s="35" t="str">
        <f t="shared" si="123"/>
        <v/>
      </c>
      <c r="AA255" s="35" t="str">
        <f t="shared" si="123"/>
        <v/>
      </c>
      <c r="AB255" s="35" t="str">
        <f t="shared" si="123"/>
        <v/>
      </c>
      <c r="AC255" s="35" t="str">
        <f t="shared" si="123"/>
        <v/>
      </c>
      <c r="AD255" s="35" t="str">
        <f t="shared" si="123"/>
        <v/>
      </c>
      <c r="AE255" s="35" t="str">
        <f t="shared" si="123"/>
        <v/>
      </c>
      <c r="AF255" s="35" t="str">
        <f t="shared" si="124"/>
        <v/>
      </c>
      <c r="AG255" s="35" t="str">
        <f t="shared" si="124"/>
        <v/>
      </c>
      <c r="AH255" s="35" t="str">
        <f t="shared" si="124"/>
        <v/>
      </c>
      <c r="AI255" s="35" t="str">
        <f t="shared" si="124"/>
        <v/>
      </c>
      <c r="AJ255" s="35" t="str">
        <f t="shared" si="124"/>
        <v/>
      </c>
      <c r="AK255" s="35" t="str">
        <f t="shared" si="124"/>
        <v/>
      </c>
      <c r="AL255" s="35" t="str">
        <f t="shared" si="124"/>
        <v/>
      </c>
      <c r="AM255" s="35" t="str">
        <f t="shared" si="124"/>
        <v/>
      </c>
      <c r="AN255" s="35" t="str">
        <f t="shared" si="124"/>
        <v/>
      </c>
      <c r="AO255" s="35" t="str">
        <f t="shared" si="124"/>
        <v/>
      </c>
      <c r="AP255" s="35" t="str">
        <f t="shared" si="125"/>
        <v/>
      </c>
      <c r="AQ255" s="35" t="str">
        <f t="shared" si="125"/>
        <v/>
      </c>
      <c r="AR255" s="35" t="str">
        <f t="shared" si="125"/>
        <v/>
      </c>
      <c r="AS255" s="35" t="str">
        <f t="shared" si="125"/>
        <v>WILLIAMSON</v>
      </c>
      <c r="AT255" s="35" t="str">
        <f t="shared" si="125"/>
        <v/>
      </c>
      <c r="AU255" s="35" t="str">
        <f t="shared" si="125"/>
        <v/>
      </c>
      <c r="AV255" s="35" t="str">
        <f t="shared" si="125"/>
        <v/>
      </c>
      <c r="AW255" s="35" t="str">
        <f t="shared" si="125"/>
        <v/>
      </c>
      <c r="AX255" s="35" t="str">
        <f t="shared" si="125"/>
        <v/>
      </c>
      <c r="AY255" s="35" t="str">
        <f t="shared" si="125"/>
        <v/>
      </c>
      <c r="AZ255" s="35" t="str">
        <f t="shared" si="125"/>
        <v/>
      </c>
    </row>
    <row r="256" spans="1:52" x14ac:dyDescent="0.2">
      <c r="A256" s="39">
        <v>247</v>
      </c>
      <c r="B256" s="35" t="str">
        <f t="shared" si="121"/>
        <v/>
      </c>
      <c r="C256" s="35" t="str">
        <f t="shared" si="121"/>
        <v/>
      </c>
      <c r="D256" s="35" t="str">
        <f t="shared" si="121"/>
        <v/>
      </c>
      <c r="E256" s="35" t="str">
        <f t="shared" si="121"/>
        <v/>
      </c>
      <c r="F256" s="35" t="str">
        <f t="shared" si="121"/>
        <v/>
      </c>
      <c r="G256" s="35" t="str">
        <f t="shared" si="121"/>
        <v/>
      </c>
      <c r="H256" s="35" t="str">
        <f t="shared" si="121"/>
        <v/>
      </c>
      <c r="I256" s="35" t="str">
        <f t="shared" si="121"/>
        <v/>
      </c>
      <c r="J256" s="35" t="str">
        <f t="shared" si="121"/>
        <v/>
      </c>
      <c r="K256" s="35" t="str">
        <f t="shared" si="121"/>
        <v/>
      </c>
      <c r="L256" s="35" t="str">
        <f t="shared" si="122"/>
        <v/>
      </c>
      <c r="M256" s="35" t="str">
        <f t="shared" si="122"/>
        <v/>
      </c>
      <c r="N256" s="35" t="str">
        <f t="shared" si="122"/>
        <v/>
      </c>
      <c r="O256" s="35" t="str">
        <f t="shared" si="122"/>
        <v/>
      </c>
      <c r="P256" s="35" t="str">
        <f t="shared" si="122"/>
        <v/>
      </c>
      <c r="Q256" s="35" t="str">
        <f t="shared" si="122"/>
        <v/>
      </c>
      <c r="R256" s="35" t="str">
        <f t="shared" si="122"/>
        <v/>
      </c>
      <c r="S256" s="35" t="str">
        <f t="shared" si="122"/>
        <v/>
      </c>
      <c r="T256" s="35" t="str">
        <f t="shared" si="122"/>
        <v/>
      </c>
      <c r="U256" s="35" t="str">
        <f t="shared" si="122"/>
        <v/>
      </c>
      <c r="V256" s="35" t="str">
        <f t="shared" si="123"/>
        <v/>
      </c>
      <c r="W256" s="35" t="str">
        <f t="shared" si="123"/>
        <v/>
      </c>
      <c r="X256" s="35" t="str">
        <f t="shared" si="123"/>
        <v/>
      </c>
      <c r="Y256" s="35" t="str">
        <f t="shared" si="123"/>
        <v/>
      </c>
      <c r="Z256" s="35" t="str">
        <f t="shared" si="123"/>
        <v/>
      </c>
      <c r="AA256" s="35" t="str">
        <f t="shared" si="123"/>
        <v/>
      </c>
      <c r="AB256" s="35" t="str">
        <f t="shared" si="123"/>
        <v/>
      </c>
      <c r="AC256" s="35" t="str">
        <f t="shared" si="123"/>
        <v/>
      </c>
      <c r="AD256" s="35" t="str">
        <f t="shared" si="123"/>
        <v/>
      </c>
      <c r="AE256" s="35" t="str">
        <f t="shared" si="123"/>
        <v/>
      </c>
      <c r="AF256" s="35" t="str">
        <f t="shared" si="124"/>
        <v/>
      </c>
      <c r="AG256" s="35" t="str">
        <f t="shared" si="124"/>
        <v/>
      </c>
      <c r="AH256" s="35" t="str">
        <f t="shared" si="124"/>
        <v/>
      </c>
      <c r="AI256" s="35" t="str">
        <f t="shared" si="124"/>
        <v/>
      </c>
      <c r="AJ256" s="35" t="str">
        <f t="shared" si="124"/>
        <v/>
      </c>
      <c r="AK256" s="35" t="str">
        <f t="shared" si="124"/>
        <v/>
      </c>
      <c r="AL256" s="35" t="str">
        <f t="shared" si="124"/>
        <v/>
      </c>
      <c r="AM256" s="35" t="str">
        <f t="shared" si="124"/>
        <v/>
      </c>
      <c r="AN256" s="35" t="str">
        <f t="shared" si="124"/>
        <v/>
      </c>
      <c r="AO256" s="35" t="str">
        <f t="shared" si="124"/>
        <v/>
      </c>
      <c r="AP256" s="35" t="str">
        <f t="shared" si="125"/>
        <v/>
      </c>
      <c r="AQ256" s="35" t="str">
        <f t="shared" si="125"/>
        <v/>
      </c>
      <c r="AR256" s="35" t="str">
        <f t="shared" si="125"/>
        <v/>
      </c>
      <c r="AS256" s="35" t="str">
        <f t="shared" si="125"/>
        <v>WILSON</v>
      </c>
      <c r="AT256" s="35" t="str">
        <f t="shared" si="125"/>
        <v/>
      </c>
      <c r="AU256" s="35" t="str">
        <f t="shared" si="125"/>
        <v/>
      </c>
      <c r="AV256" s="35" t="str">
        <f t="shared" si="125"/>
        <v/>
      </c>
      <c r="AW256" s="35" t="str">
        <f t="shared" si="125"/>
        <v/>
      </c>
      <c r="AX256" s="35" t="str">
        <f t="shared" si="125"/>
        <v/>
      </c>
      <c r="AY256" s="35" t="str">
        <f t="shared" si="125"/>
        <v/>
      </c>
      <c r="AZ256" s="35" t="str">
        <f t="shared" si="125"/>
        <v/>
      </c>
    </row>
    <row r="257" spans="1:52" x14ac:dyDescent="0.2">
      <c r="A257" s="39">
        <v>248</v>
      </c>
      <c r="B257" s="35" t="str">
        <f t="shared" si="121"/>
        <v/>
      </c>
      <c r="C257" s="35" t="str">
        <f t="shared" si="121"/>
        <v/>
      </c>
      <c r="D257" s="35" t="str">
        <f t="shared" si="121"/>
        <v/>
      </c>
      <c r="E257" s="35" t="str">
        <f t="shared" si="121"/>
        <v/>
      </c>
      <c r="F257" s="35" t="str">
        <f t="shared" si="121"/>
        <v/>
      </c>
      <c r="G257" s="35" t="str">
        <f t="shared" si="121"/>
        <v/>
      </c>
      <c r="H257" s="35" t="str">
        <f t="shared" si="121"/>
        <v/>
      </c>
      <c r="I257" s="35" t="str">
        <f t="shared" si="121"/>
        <v/>
      </c>
      <c r="J257" s="35" t="str">
        <f t="shared" si="121"/>
        <v/>
      </c>
      <c r="K257" s="35" t="str">
        <f t="shared" si="121"/>
        <v/>
      </c>
      <c r="L257" s="35" t="str">
        <f t="shared" si="122"/>
        <v/>
      </c>
      <c r="M257" s="35" t="str">
        <f t="shared" si="122"/>
        <v/>
      </c>
      <c r="N257" s="35" t="str">
        <f t="shared" si="122"/>
        <v/>
      </c>
      <c r="O257" s="35" t="str">
        <f t="shared" si="122"/>
        <v/>
      </c>
      <c r="P257" s="35" t="str">
        <f t="shared" si="122"/>
        <v/>
      </c>
      <c r="Q257" s="35" t="str">
        <f t="shared" si="122"/>
        <v/>
      </c>
      <c r="R257" s="35" t="str">
        <f t="shared" si="122"/>
        <v/>
      </c>
      <c r="S257" s="35" t="str">
        <f t="shared" si="122"/>
        <v/>
      </c>
      <c r="T257" s="35" t="str">
        <f t="shared" si="122"/>
        <v/>
      </c>
      <c r="U257" s="35" t="str">
        <f t="shared" si="122"/>
        <v/>
      </c>
      <c r="V257" s="35" t="str">
        <f t="shared" si="123"/>
        <v/>
      </c>
      <c r="W257" s="35" t="str">
        <f t="shared" si="123"/>
        <v/>
      </c>
      <c r="X257" s="35" t="str">
        <f t="shared" si="123"/>
        <v/>
      </c>
      <c r="Y257" s="35" t="str">
        <f t="shared" si="123"/>
        <v/>
      </c>
      <c r="Z257" s="35" t="str">
        <f t="shared" si="123"/>
        <v/>
      </c>
      <c r="AA257" s="35" t="str">
        <f t="shared" si="123"/>
        <v/>
      </c>
      <c r="AB257" s="35" t="str">
        <f t="shared" si="123"/>
        <v/>
      </c>
      <c r="AC257" s="35" t="str">
        <f t="shared" si="123"/>
        <v/>
      </c>
      <c r="AD257" s="35" t="str">
        <f t="shared" si="123"/>
        <v/>
      </c>
      <c r="AE257" s="35" t="str">
        <f t="shared" si="123"/>
        <v/>
      </c>
      <c r="AF257" s="35" t="str">
        <f t="shared" si="124"/>
        <v/>
      </c>
      <c r="AG257" s="35" t="str">
        <f t="shared" si="124"/>
        <v/>
      </c>
      <c r="AH257" s="35" t="str">
        <f t="shared" si="124"/>
        <v/>
      </c>
      <c r="AI257" s="35" t="str">
        <f t="shared" si="124"/>
        <v/>
      </c>
      <c r="AJ257" s="35" t="str">
        <f t="shared" si="124"/>
        <v/>
      </c>
      <c r="AK257" s="35" t="str">
        <f t="shared" si="124"/>
        <v/>
      </c>
      <c r="AL257" s="35" t="str">
        <f t="shared" si="124"/>
        <v/>
      </c>
      <c r="AM257" s="35" t="str">
        <f t="shared" si="124"/>
        <v/>
      </c>
      <c r="AN257" s="35" t="str">
        <f t="shared" si="124"/>
        <v/>
      </c>
      <c r="AO257" s="35" t="str">
        <f t="shared" si="124"/>
        <v/>
      </c>
      <c r="AP257" s="35" t="str">
        <f t="shared" si="125"/>
        <v/>
      </c>
      <c r="AQ257" s="35" t="str">
        <f t="shared" si="125"/>
        <v/>
      </c>
      <c r="AR257" s="35" t="str">
        <f t="shared" si="125"/>
        <v/>
      </c>
      <c r="AS257" s="35" t="str">
        <f t="shared" si="125"/>
        <v>WINKLER</v>
      </c>
      <c r="AT257" s="35" t="str">
        <f t="shared" si="125"/>
        <v/>
      </c>
      <c r="AU257" s="35" t="str">
        <f t="shared" si="125"/>
        <v/>
      </c>
      <c r="AV257" s="35" t="str">
        <f t="shared" si="125"/>
        <v/>
      </c>
      <c r="AW257" s="35" t="str">
        <f t="shared" si="125"/>
        <v/>
      </c>
      <c r="AX257" s="35" t="str">
        <f t="shared" si="125"/>
        <v/>
      </c>
      <c r="AY257" s="35" t="str">
        <f t="shared" si="125"/>
        <v/>
      </c>
      <c r="AZ257" s="35" t="str">
        <f t="shared" si="125"/>
        <v/>
      </c>
    </row>
    <row r="258" spans="1:52" x14ac:dyDescent="0.2">
      <c r="A258" s="39">
        <v>249</v>
      </c>
      <c r="B258" s="35" t="str">
        <f t="shared" si="121"/>
        <v/>
      </c>
      <c r="C258" s="35" t="str">
        <f t="shared" si="121"/>
        <v/>
      </c>
      <c r="D258" s="35" t="str">
        <f t="shared" si="121"/>
        <v/>
      </c>
      <c r="E258" s="35" t="str">
        <f t="shared" si="121"/>
        <v/>
      </c>
      <c r="F258" s="35" t="str">
        <f t="shared" si="121"/>
        <v/>
      </c>
      <c r="G258" s="35" t="str">
        <f t="shared" si="121"/>
        <v/>
      </c>
      <c r="H258" s="35" t="str">
        <f t="shared" si="121"/>
        <v/>
      </c>
      <c r="I258" s="35" t="str">
        <f t="shared" si="121"/>
        <v/>
      </c>
      <c r="J258" s="35" t="str">
        <f t="shared" si="121"/>
        <v/>
      </c>
      <c r="K258" s="35" t="str">
        <f t="shared" si="121"/>
        <v/>
      </c>
      <c r="L258" s="35" t="str">
        <f t="shared" si="122"/>
        <v/>
      </c>
      <c r="M258" s="35" t="str">
        <f t="shared" si="122"/>
        <v/>
      </c>
      <c r="N258" s="35" t="str">
        <f t="shared" si="122"/>
        <v/>
      </c>
      <c r="O258" s="35" t="str">
        <f t="shared" si="122"/>
        <v/>
      </c>
      <c r="P258" s="35" t="str">
        <f t="shared" si="122"/>
        <v/>
      </c>
      <c r="Q258" s="35" t="str">
        <f t="shared" si="122"/>
        <v/>
      </c>
      <c r="R258" s="35" t="str">
        <f t="shared" si="122"/>
        <v/>
      </c>
      <c r="S258" s="35" t="str">
        <f t="shared" si="122"/>
        <v/>
      </c>
      <c r="T258" s="35" t="str">
        <f t="shared" si="122"/>
        <v/>
      </c>
      <c r="U258" s="35" t="str">
        <f t="shared" si="122"/>
        <v/>
      </c>
      <c r="V258" s="35" t="str">
        <f t="shared" si="123"/>
        <v/>
      </c>
      <c r="W258" s="35" t="str">
        <f t="shared" si="123"/>
        <v/>
      </c>
      <c r="X258" s="35" t="str">
        <f t="shared" si="123"/>
        <v/>
      </c>
      <c r="Y258" s="35" t="str">
        <f t="shared" si="123"/>
        <v/>
      </c>
      <c r="Z258" s="35" t="str">
        <f t="shared" si="123"/>
        <v/>
      </c>
      <c r="AA258" s="35" t="str">
        <f t="shared" si="123"/>
        <v/>
      </c>
      <c r="AB258" s="35" t="str">
        <f t="shared" si="123"/>
        <v/>
      </c>
      <c r="AC258" s="35" t="str">
        <f t="shared" si="123"/>
        <v/>
      </c>
      <c r="AD258" s="35" t="str">
        <f t="shared" si="123"/>
        <v/>
      </c>
      <c r="AE258" s="35" t="str">
        <f t="shared" si="123"/>
        <v/>
      </c>
      <c r="AF258" s="35" t="str">
        <f t="shared" si="124"/>
        <v/>
      </c>
      <c r="AG258" s="35" t="str">
        <f t="shared" si="124"/>
        <v/>
      </c>
      <c r="AH258" s="35" t="str">
        <f t="shared" si="124"/>
        <v/>
      </c>
      <c r="AI258" s="35" t="str">
        <f t="shared" si="124"/>
        <v/>
      </c>
      <c r="AJ258" s="35" t="str">
        <f t="shared" si="124"/>
        <v/>
      </c>
      <c r="AK258" s="35" t="str">
        <f t="shared" si="124"/>
        <v/>
      </c>
      <c r="AL258" s="35" t="str">
        <f t="shared" si="124"/>
        <v/>
      </c>
      <c r="AM258" s="35" t="str">
        <f t="shared" si="124"/>
        <v/>
      </c>
      <c r="AN258" s="35" t="str">
        <f t="shared" si="124"/>
        <v/>
      </c>
      <c r="AO258" s="35" t="str">
        <f t="shared" si="124"/>
        <v/>
      </c>
      <c r="AP258" s="35" t="str">
        <f t="shared" si="125"/>
        <v/>
      </c>
      <c r="AQ258" s="35" t="str">
        <f t="shared" si="125"/>
        <v/>
      </c>
      <c r="AR258" s="35" t="str">
        <f t="shared" si="125"/>
        <v/>
      </c>
      <c r="AS258" s="35" t="str">
        <f t="shared" si="125"/>
        <v>WISE</v>
      </c>
      <c r="AT258" s="35" t="str">
        <f t="shared" si="125"/>
        <v/>
      </c>
      <c r="AU258" s="35" t="str">
        <f t="shared" si="125"/>
        <v/>
      </c>
      <c r="AV258" s="35" t="str">
        <f t="shared" si="125"/>
        <v/>
      </c>
      <c r="AW258" s="35" t="str">
        <f t="shared" si="125"/>
        <v/>
      </c>
      <c r="AX258" s="35" t="str">
        <f t="shared" si="125"/>
        <v/>
      </c>
      <c r="AY258" s="35" t="str">
        <f t="shared" si="125"/>
        <v/>
      </c>
      <c r="AZ258" s="35" t="str">
        <f t="shared" si="125"/>
        <v/>
      </c>
    </row>
    <row r="259" spans="1:52" x14ac:dyDescent="0.2">
      <c r="A259" s="39">
        <v>250</v>
      </c>
      <c r="B259" s="35" t="str">
        <f t="shared" si="121"/>
        <v/>
      </c>
      <c r="C259" s="35" t="str">
        <f t="shared" si="121"/>
        <v/>
      </c>
      <c r="D259" s="35" t="str">
        <f t="shared" si="121"/>
        <v/>
      </c>
      <c r="E259" s="35" t="str">
        <f t="shared" si="121"/>
        <v/>
      </c>
      <c r="F259" s="35" t="str">
        <f t="shared" si="121"/>
        <v/>
      </c>
      <c r="G259" s="35" t="str">
        <f t="shared" si="121"/>
        <v/>
      </c>
      <c r="H259" s="35" t="str">
        <f t="shared" si="121"/>
        <v/>
      </c>
      <c r="I259" s="35" t="str">
        <f t="shared" si="121"/>
        <v/>
      </c>
      <c r="J259" s="35" t="str">
        <f t="shared" si="121"/>
        <v/>
      </c>
      <c r="K259" s="35" t="str">
        <f t="shared" si="121"/>
        <v/>
      </c>
      <c r="L259" s="35" t="str">
        <f t="shared" si="122"/>
        <v/>
      </c>
      <c r="M259" s="35" t="str">
        <f t="shared" si="122"/>
        <v/>
      </c>
      <c r="N259" s="35" t="str">
        <f t="shared" si="122"/>
        <v/>
      </c>
      <c r="O259" s="35" t="str">
        <f t="shared" si="122"/>
        <v/>
      </c>
      <c r="P259" s="35" t="str">
        <f t="shared" si="122"/>
        <v/>
      </c>
      <c r="Q259" s="35" t="str">
        <f t="shared" si="122"/>
        <v/>
      </c>
      <c r="R259" s="35" t="str">
        <f t="shared" si="122"/>
        <v/>
      </c>
      <c r="S259" s="35" t="str">
        <f t="shared" si="122"/>
        <v/>
      </c>
      <c r="T259" s="35" t="str">
        <f t="shared" si="122"/>
        <v/>
      </c>
      <c r="U259" s="35" t="str">
        <f t="shared" si="122"/>
        <v/>
      </c>
      <c r="V259" s="35" t="str">
        <f t="shared" si="123"/>
        <v/>
      </c>
      <c r="W259" s="35" t="str">
        <f t="shared" si="123"/>
        <v/>
      </c>
      <c r="X259" s="35" t="str">
        <f t="shared" si="123"/>
        <v/>
      </c>
      <c r="Y259" s="35" t="str">
        <f t="shared" si="123"/>
        <v/>
      </c>
      <c r="Z259" s="35" t="str">
        <f t="shared" si="123"/>
        <v/>
      </c>
      <c r="AA259" s="35" t="str">
        <f t="shared" si="123"/>
        <v/>
      </c>
      <c r="AB259" s="35" t="str">
        <f t="shared" si="123"/>
        <v/>
      </c>
      <c r="AC259" s="35" t="str">
        <f t="shared" si="123"/>
        <v/>
      </c>
      <c r="AD259" s="35" t="str">
        <f t="shared" si="123"/>
        <v/>
      </c>
      <c r="AE259" s="35" t="str">
        <f t="shared" si="123"/>
        <v/>
      </c>
      <c r="AF259" s="35" t="str">
        <f t="shared" si="124"/>
        <v/>
      </c>
      <c r="AG259" s="35" t="str">
        <f t="shared" si="124"/>
        <v/>
      </c>
      <c r="AH259" s="35" t="str">
        <f t="shared" si="124"/>
        <v/>
      </c>
      <c r="AI259" s="35" t="str">
        <f t="shared" si="124"/>
        <v/>
      </c>
      <c r="AJ259" s="35" t="str">
        <f t="shared" si="124"/>
        <v/>
      </c>
      <c r="AK259" s="35" t="str">
        <f t="shared" si="124"/>
        <v/>
      </c>
      <c r="AL259" s="35" t="str">
        <f t="shared" si="124"/>
        <v/>
      </c>
      <c r="AM259" s="35" t="str">
        <f t="shared" si="124"/>
        <v/>
      </c>
      <c r="AN259" s="35" t="str">
        <f t="shared" si="124"/>
        <v/>
      </c>
      <c r="AO259" s="35" t="str">
        <f t="shared" si="124"/>
        <v/>
      </c>
      <c r="AP259" s="35" t="str">
        <f t="shared" si="125"/>
        <v/>
      </c>
      <c r="AQ259" s="35" t="str">
        <f t="shared" si="125"/>
        <v/>
      </c>
      <c r="AR259" s="35" t="str">
        <f t="shared" si="125"/>
        <v/>
      </c>
      <c r="AS259" s="35" t="str">
        <f t="shared" si="125"/>
        <v>WOOD</v>
      </c>
      <c r="AT259" s="35" t="str">
        <f t="shared" si="125"/>
        <v/>
      </c>
      <c r="AU259" s="35" t="str">
        <f t="shared" si="125"/>
        <v/>
      </c>
      <c r="AV259" s="35" t="str">
        <f t="shared" si="125"/>
        <v/>
      </c>
      <c r="AW259" s="35" t="str">
        <f t="shared" si="125"/>
        <v/>
      </c>
      <c r="AX259" s="35" t="str">
        <f t="shared" si="125"/>
        <v/>
      </c>
      <c r="AY259" s="35" t="str">
        <f t="shared" si="125"/>
        <v/>
      </c>
      <c r="AZ259" s="35" t="str">
        <f t="shared" si="125"/>
        <v/>
      </c>
    </row>
    <row r="260" spans="1:52" x14ac:dyDescent="0.2">
      <c r="A260" s="39">
        <v>251</v>
      </c>
      <c r="B260" s="35" t="str">
        <f t="shared" si="121"/>
        <v/>
      </c>
      <c r="C260" s="35" t="str">
        <f t="shared" si="121"/>
        <v/>
      </c>
      <c r="D260" s="35" t="str">
        <f t="shared" si="121"/>
        <v/>
      </c>
      <c r="E260" s="35" t="str">
        <f t="shared" si="121"/>
        <v/>
      </c>
      <c r="F260" s="35" t="str">
        <f t="shared" si="121"/>
        <v/>
      </c>
      <c r="G260" s="35" t="str">
        <f t="shared" si="121"/>
        <v/>
      </c>
      <c r="H260" s="35" t="str">
        <f t="shared" si="121"/>
        <v/>
      </c>
      <c r="I260" s="35" t="str">
        <f t="shared" si="121"/>
        <v/>
      </c>
      <c r="J260" s="35" t="str">
        <f t="shared" si="121"/>
        <v/>
      </c>
      <c r="K260" s="35" t="str">
        <f t="shared" si="121"/>
        <v/>
      </c>
      <c r="L260" s="35" t="str">
        <f t="shared" si="122"/>
        <v/>
      </c>
      <c r="M260" s="35" t="str">
        <f t="shared" si="122"/>
        <v/>
      </c>
      <c r="N260" s="35" t="str">
        <f t="shared" si="122"/>
        <v/>
      </c>
      <c r="O260" s="35" t="str">
        <f t="shared" si="122"/>
        <v/>
      </c>
      <c r="P260" s="35" t="str">
        <f t="shared" si="122"/>
        <v/>
      </c>
      <c r="Q260" s="35" t="str">
        <f t="shared" si="122"/>
        <v/>
      </c>
      <c r="R260" s="35" t="str">
        <f t="shared" si="122"/>
        <v/>
      </c>
      <c r="S260" s="35" t="str">
        <f t="shared" si="122"/>
        <v/>
      </c>
      <c r="T260" s="35" t="str">
        <f t="shared" si="122"/>
        <v/>
      </c>
      <c r="U260" s="35" t="str">
        <f t="shared" si="122"/>
        <v/>
      </c>
      <c r="V260" s="35" t="str">
        <f t="shared" si="123"/>
        <v/>
      </c>
      <c r="W260" s="35" t="str">
        <f t="shared" si="123"/>
        <v/>
      </c>
      <c r="X260" s="35" t="str">
        <f t="shared" si="123"/>
        <v/>
      </c>
      <c r="Y260" s="35" t="str">
        <f t="shared" si="123"/>
        <v/>
      </c>
      <c r="Z260" s="35" t="str">
        <f t="shared" si="123"/>
        <v/>
      </c>
      <c r="AA260" s="35" t="str">
        <f t="shared" si="123"/>
        <v/>
      </c>
      <c r="AB260" s="35" t="str">
        <f t="shared" si="123"/>
        <v/>
      </c>
      <c r="AC260" s="35" t="str">
        <f t="shared" si="123"/>
        <v/>
      </c>
      <c r="AD260" s="35" t="str">
        <f t="shared" si="123"/>
        <v/>
      </c>
      <c r="AE260" s="35" t="str">
        <f t="shared" si="123"/>
        <v/>
      </c>
      <c r="AF260" s="35" t="str">
        <f t="shared" si="124"/>
        <v/>
      </c>
      <c r="AG260" s="35" t="str">
        <f t="shared" si="124"/>
        <v/>
      </c>
      <c r="AH260" s="35" t="str">
        <f t="shared" si="124"/>
        <v/>
      </c>
      <c r="AI260" s="35" t="str">
        <f t="shared" si="124"/>
        <v/>
      </c>
      <c r="AJ260" s="35" t="str">
        <f t="shared" si="124"/>
        <v/>
      </c>
      <c r="AK260" s="35" t="str">
        <f t="shared" si="124"/>
        <v/>
      </c>
      <c r="AL260" s="35" t="str">
        <f t="shared" si="124"/>
        <v/>
      </c>
      <c r="AM260" s="35" t="str">
        <f t="shared" si="124"/>
        <v/>
      </c>
      <c r="AN260" s="35" t="str">
        <f t="shared" si="124"/>
        <v/>
      </c>
      <c r="AO260" s="35" t="str">
        <f t="shared" si="124"/>
        <v/>
      </c>
      <c r="AP260" s="35" t="str">
        <f t="shared" si="125"/>
        <v/>
      </c>
      <c r="AQ260" s="35" t="str">
        <f t="shared" si="125"/>
        <v/>
      </c>
      <c r="AR260" s="35" t="str">
        <f t="shared" si="125"/>
        <v/>
      </c>
      <c r="AS260" s="35" t="str">
        <f t="shared" si="125"/>
        <v>YOAKUM</v>
      </c>
      <c r="AT260" s="35" t="str">
        <f t="shared" si="125"/>
        <v/>
      </c>
      <c r="AU260" s="35" t="str">
        <f t="shared" si="125"/>
        <v/>
      </c>
      <c r="AV260" s="35" t="str">
        <f t="shared" si="125"/>
        <v/>
      </c>
      <c r="AW260" s="35" t="str">
        <f t="shared" si="125"/>
        <v/>
      </c>
      <c r="AX260" s="35" t="str">
        <f t="shared" si="125"/>
        <v/>
      </c>
      <c r="AY260" s="35" t="str">
        <f t="shared" si="125"/>
        <v/>
      </c>
      <c r="AZ260" s="35" t="str">
        <f t="shared" si="125"/>
        <v/>
      </c>
    </row>
    <row r="261" spans="1:52" x14ac:dyDescent="0.2">
      <c r="A261" s="39">
        <v>252</v>
      </c>
      <c r="B261" s="35" t="str">
        <f t="shared" si="121"/>
        <v/>
      </c>
      <c r="C261" s="35" t="str">
        <f t="shared" si="121"/>
        <v/>
      </c>
      <c r="D261" s="35" t="str">
        <f t="shared" si="121"/>
        <v/>
      </c>
      <c r="E261" s="35" t="str">
        <f t="shared" si="121"/>
        <v/>
      </c>
      <c r="F261" s="35" t="str">
        <f t="shared" si="121"/>
        <v/>
      </c>
      <c r="G261" s="35" t="str">
        <f t="shared" si="121"/>
        <v/>
      </c>
      <c r="H261" s="35" t="str">
        <f t="shared" si="121"/>
        <v/>
      </c>
      <c r="I261" s="35" t="str">
        <f t="shared" si="121"/>
        <v/>
      </c>
      <c r="J261" s="35" t="str">
        <f t="shared" si="121"/>
        <v/>
      </c>
      <c r="K261" s="35" t="str">
        <f t="shared" si="121"/>
        <v/>
      </c>
      <c r="L261" s="35" t="str">
        <f t="shared" si="122"/>
        <v/>
      </c>
      <c r="M261" s="35" t="str">
        <f t="shared" si="122"/>
        <v/>
      </c>
      <c r="N261" s="35" t="str">
        <f t="shared" si="122"/>
        <v/>
      </c>
      <c r="O261" s="35" t="str">
        <f t="shared" si="122"/>
        <v/>
      </c>
      <c r="P261" s="35" t="str">
        <f t="shared" si="122"/>
        <v/>
      </c>
      <c r="Q261" s="35" t="str">
        <f t="shared" si="122"/>
        <v/>
      </c>
      <c r="R261" s="35" t="str">
        <f t="shared" si="122"/>
        <v/>
      </c>
      <c r="S261" s="35" t="str">
        <f t="shared" si="122"/>
        <v/>
      </c>
      <c r="T261" s="35" t="str">
        <f t="shared" si="122"/>
        <v/>
      </c>
      <c r="U261" s="35" t="str">
        <f t="shared" si="122"/>
        <v/>
      </c>
      <c r="V261" s="35" t="str">
        <f t="shared" si="123"/>
        <v/>
      </c>
      <c r="W261" s="35" t="str">
        <f t="shared" si="123"/>
        <v/>
      </c>
      <c r="X261" s="35" t="str">
        <f t="shared" si="123"/>
        <v/>
      </c>
      <c r="Y261" s="35" t="str">
        <f t="shared" si="123"/>
        <v/>
      </c>
      <c r="Z261" s="35" t="str">
        <f t="shared" si="123"/>
        <v/>
      </c>
      <c r="AA261" s="35" t="str">
        <f t="shared" si="123"/>
        <v/>
      </c>
      <c r="AB261" s="35" t="str">
        <f t="shared" si="123"/>
        <v/>
      </c>
      <c r="AC261" s="35" t="str">
        <f t="shared" si="123"/>
        <v/>
      </c>
      <c r="AD261" s="35" t="str">
        <f t="shared" si="123"/>
        <v/>
      </c>
      <c r="AE261" s="35" t="str">
        <f t="shared" si="123"/>
        <v/>
      </c>
      <c r="AF261" s="35" t="str">
        <f t="shared" si="124"/>
        <v/>
      </c>
      <c r="AG261" s="35" t="str">
        <f t="shared" si="124"/>
        <v/>
      </c>
      <c r="AH261" s="35" t="str">
        <f t="shared" si="124"/>
        <v/>
      </c>
      <c r="AI261" s="35" t="str">
        <f t="shared" si="124"/>
        <v/>
      </c>
      <c r="AJ261" s="35" t="str">
        <f t="shared" si="124"/>
        <v/>
      </c>
      <c r="AK261" s="35" t="str">
        <f t="shared" si="124"/>
        <v/>
      </c>
      <c r="AL261" s="35" t="str">
        <f t="shared" si="124"/>
        <v/>
      </c>
      <c r="AM261" s="35" t="str">
        <f t="shared" si="124"/>
        <v/>
      </c>
      <c r="AN261" s="35" t="str">
        <f t="shared" si="124"/>
        <v/>
      </c>
      <c r="AO261" s="35" t="str">
        <f t="shared" si="124"/>
        <v/>
      </c>
      <c r="AP261" s="35" t="str">
        <f t="shared" si="125"/>
        <v/>
      </c>
      <c r="AQ261" s="35" t="str">
        <f t="shared" si="125"/>
        <v/>
      </c>
      <c r="AR261" s="35" t="str">
        <f t="shared" si="125"/>
        <v/>
      </c>
      <c r="AS261" s="35" t="str">
        <f t="shared" si="125"/>
        <v>YOUNG</v>
      </c>
      <c r="AT261" s="35" t="str">
        <f t="shared" si="125"/>
        <v/>
      </c>
      <c r="AU261" s="35" t="str">
        <f t="shared" si="125"/>
        <v/>
      </c>
      <c r="AV261" s="35" t="str">
        <f t="shared" si="125"/>
        <v/>
      </c>
      <c r="AW261" s="35" t="str">
        <f t="shared" si="125"/>
        <v/>
      </c>
      <c r="AX261" s="35" t="str">
        <f t="shared" si="125"/>
        <v/>
      </c>
      <c r="AY261" s="35" t="str">
        <f t="shared" si="125"/>
        <v/>
      </c>
      <c r="AZ261" s="35" t="str">
        <f t="shared" si="125"/>
        <v/>
      </c>
    </row>
    <row r="262" spans="1:52" x14ac:dyDescent="0.2">
      <c r="A262" s="39">
        <v>253</v>
      </c>
      <c r="B262" s="35" t="str">
        <f t="shared" si="121"/>
        <v/>
      </c>
      <c r="C262" s="35" t="str">
        <f t="shared" si="121"/>
        <v/>
      </c>
      <c r="D262" s="35" t="str">
        <f t="shared" si="121"/>
        <v/>
      </c>
      <c r="E262" s="35" t="str">
        <f t="shared" si="121"/>
        <v/>
      </c>
      <c r="F262" s="35" t="str">
        <f t="shared" si="121"/>
        <v/>
      </c>
      <c r="G262" s="35" t="str">
        <f t="shared" si="121"/>
        <v/>
      </c>
      <c r="H262" s="35" t="str">
        <f t="shared" si="121"/>
        <v/>
      </c>
      <c r="I262" s="35" t="str">
        <f t="shared" si="121"/>
        <v/>
      </c>
      <c r="J262" s="35" t="str">
        <f t="shared" si="121"/>
        <v/>
      </c>
      <c r="K262" s="35" t="str">
        <f t="shared" si="121"/>
        <v/>
      </c>
      <c r="L262" s="35" t="str">
        <f t="shared" si="122"/>
        <v/>
      </c>
      <c r="M262" s="35" t="str">
        <f t="shared" si="122"/>
        <v/>
      </c>
      <c r="N262" s="35" t="str">
        <f t="shared" si="122"/>
        <v/>
      </c>
      <c r="O262" s="35" t="str">
        <f t="shared" si="122"/>
        <v/>
      </c>
      <c r="P262" s="35" t="str">
        <f t="shared" si="122"/>
        <v/>
      </c>
      <c r="Q262" s="35" t="str">
        <f t="shared" si="122"/>
        <v/>
      </c>
      <c r="R262" s="35" t="str">
        <f t="shared" si="122"/>
        <v/>
      </c>
      <c r="S262" s="35" t="str">
        <f t="shared" si="122"/>
        <v/>
      </c>
      <c r="T262" s="35" t="str">
        <f t="shared" si="122"/>
        <v/>
      </c>
      <c r="U262" s="35" t="str">
        <f t="shared" si="122"/>
        <v/>
      </c>
      <c r="V262" s="35" t="str">
        <f t="shared" si="123"/>
        <v/>
      </c>
      <c r="W262" s="35" t="str">
        <f t="shared" si="123"/>
        <v/>
      </c>
      <c r="X262" s="35" t="str">
        <f t="shared" si="123"/>
        <v/>
      </c>
      <c r="Y262" s="35" t="str">
        <f t="shared" si="123"/>
        <v/>
      </c>
      <c r="Z262" s="35" t="str">
        <f t="shared" si="123"/>
        <v/>
      </c>
      <c r="AA262" s="35" t="str">
        <f t="shared" si="123"/>
        <v/>
      </c>
      <c r="AB262" s="35" t="str">
        <f t="shared" si="123"/>
        <v/>
      </c>
      <c r="AC262" s="35" t="str">
        <f t="shared" si="123"/>
        <v/>
      </c>
      <c r="AD262" s="35" t="str">
        <f t="shared" si="123"/>
        <v/>
      </c>
      <c r="AE262" s="35" t="str">
        <f t="shared" si="123"/>
        <v/>
      </c>
      <c r="AF262" s="35" t="str">
        <f t="shared" si="124"/>
        <v/>
      </c>
      <c r="AG262" s="35" t="str">
        <f t="shared" si="124"/>
        <v/>
      </c>
      <c r="AH262" s="35" t="str">
        <f t="shared" si="124"/>
        <v/>
      </c>
      <c r="AI262" s="35" t="str">
        <f t="shared" si="124"/>
        <v/>
      </c>
      <c r="AJ262" s="35" t="str">
        <f t="shared" si="124"/>
        <v/>
      </c>
      <c r="AK262" s="35" t="str">
        <f t="shared" si="124"/>
        <v/>
      </c>
      <c r="AL262" s="35" t="str">
        <f t="shared" si="124"/>
        <v/>
      </c>
      <c r="AM262" s="35" t="str">
        <f t="shared" si="124"/>
        <v/>
      </c>
      <c r="AN262" s="35" t="str">
        <f t="shared" si="124"/>
        <v/>
      </c>
      <c r="AO262" s="35" t="str">
        <f t="shared" si="124"/>
        <v/>
      </c>
      <c r="AP262" s="35" t="str">
        <f t="shared" si="125"/>
        <v/>
      </c>
      <c r="AQ262" s="35" t="str">
        <f t="shared" si="125"/>
        <v/>
      </c>
      <c r="AR262" s="35" t="str">
        <f t="shared" si="125"/>
        <v/>
      </c>
      <c r="AS262" s="35" t="str">
        <f t="shared" si="125"/>
        <v>ZAPATA</v>
      </c>
      <c r="AT262" s="35" t="str">
        <f t="shared" si="125"/>
        <v/>
      </c>
      <c r="AU262" s="35" t="str">
        <f t="shared" si="125"/>
        <v/>
      </c>
      <c r="AV262" s="35" t="str">
        <f t="shared" si="125"/>
        <v/>
      </c>
      <c r="AW262" s="35" t="str">
        <f t="shared" si="125"/>
        <v/>
      </c>
      <c r="AX262" s="35" t="str">
        <f t="shared" si="125"/>
        <v/>
      </c>
      <c r="AY262" s="35" t="str">
        <f t="shared" si="125"/>
        <v/>
      </c>
      <c r="AZ262" s="35" t="str">
        <f t="shared" si="125"/>
        <v/>
      </c>
    </row>
    <row r="263" spans="1:52" x14ac:dyDescent="0.2">
      <c r="A263" s="39">
        <v>254</v>
      </c>
      <c r="B263" s="35" t="str">
        <f t="shared" si="121"/>
        <v/>
      </c>
      <c r="C263" s="35" t="str">
        <f t="shared" si="121"/>
        <v/>
      </c>
      <c r="D263" s="35" t="str">
        <f t="shared" si="121"/>
        <v/>
      </c>
      <c r="E263" s="35" t="str">
        <f t="shared" si="121"/>
        <v/>
      </c>
      <c r="F263" s="35" t="str">
        <f t="shared" si="121"/>
        <v/>
      </c>
      <c r="G263" s="35" t="str">
        <f t="shared" si="121"/>
        <v/>
      </c>
      <c r="H263" s="35" t="str">
        <f t="shared" si="121"/>
        <v/>
      </c>
      <c r="I263" s="35" t="str">
        <f t="shared" si="121"/>
        <v/>
      </c>
      <c r="J263" s="35" t="str">
        <f t="shared" si="121"/>
        <v/>
      </c>
      <c r="K263" s="35" t="str">
        <f t="shared" si="121"/>
        <v/>
      </c>
      <c r="L263" s="35" t="str">
        <f t="shared" si="122"/>
        <v/>
      </c>
      <c r="M263" s="35" t="str">
        <f t="shared" si="122"/>
        <v/>
      </c>
      <c r="N263" s="35" t="str">
        <f t="shared" si="122"/>
        <v/>
      </c>
      <c r="O263" s="35" t="str">
        <f t="shared" si="122"/>
        <v/>
      </c>
      <c r="P263" s="35" t="str">
        <f t="shared" si="122"/>
        <v/>
      </c>
      <c r="Q263" s="35" t="str">
        <f t="shared" si="122"/>
        <v/>
      </c>
      <c r="R263" s="35" t="str">
        <f t="shared" si="122"/>
        <v/>
      </c>
      <c r="S263" s="35" t="str">
        <f t="shared" si="122"/>
        <v/>
      </c>
      <c r="T263" s="35" t="str">
        <f t="shared" si="122"/>
        <v/>
      </c>
      <c r="U263" s="35" t="str">
        <f t="shared" si="122"/>
        <v/>
      </c>
      <c r="V263" s="35" t="str">
        <f t="shared" si="123"/>
        <v/>
      </c>
      <c r="W263" s="35" t="str">
        <f t="shared" si="123"/>
        <v/>
      </c>
      <c r="X263" s="35" t="str">
        <f t="shared" si="123"/>
        <v/>
      </c>
      <c r="Y263" s="35" t="str">
        <f t="shared" si="123"/>
        <v/>
      </c>
      <c r="Z263" s="35" t="str">
        <f t="shared" si="123"/>
        <v/>
      </c>
      <c r="AA263" s="35" t="str">
        <f t="shared" si="123"/>
        <v/>
      </c>
      <c r="AB263" s="35" t="str">
        <f t="shared" si="123"/>
        <v/>
      </c>
      <c r="AC263" s="35" t="str">
        <f t="shared" si="123"/>
        <v/>
      </c>
      <c r="AD263" s="35" t="str">
        <f t="shared" si="123"/>
        <v/>
      </c>
      <c r="AE263" s="35" t="str">
        <f t="shared" si="123"/>
        <v/>
      </c>
      <c r="AF263" s="35" t="str">
        <f t="shared" si="124"/>
        <v/>
      </c>
      <c r="AG263" s="35" t="str">
        <f t="shared" si="124"/>
        <v/>
      </c>
      <c r="AH263" s="35" t="str">
        <f t="shared" si="124"/>
        <v/>
      </c>
      <c r="AI263" s="35" t="str">
        <f t="shared" si="124"/>
        <v/>
      </c>
      <c r="AJ263" s="35" t="str">
        <f t="shared" si="124"/>
        <v/>
      </c>
      <c r="AK263" s="35" t="str">
        <f t="shared" si="124"/>
        <v/>
      </c>
      <c r="AL263" s="35" t="str">
        <f t="shared" si="124"/>
        <v/>
      </c>
      <c r="AM263" s="35" t="str">
        <f t="shared" si="124"/>
        <v/>
      </c>
      <c r="AN263" s="35" t="str">
        <f t="shared" si="124"/>
        <v/>
      </c>
      <c r="AO263" s="35" t="str">
        <f t="shared" si="124"/>
        <v/>
      </c>
      <c r="AP263" s="35" t="str">
        <f t="shared" si="125"/>
        <v/>
      </c>
      <c r="AQ263" s="35" t="str">
        <f t="shared" si="125"/>
        <v/>
      </c>
      <c r="AR263" s="35" t="str">
        <f t="shared" si="125"/>
        <v/>
      </c>
      <c r="AS263" s="35" t="str">
        <f t="shared" si="125"/>
        <v>ZAVALA</v>
      </c>
      <c r="AT263" s="35" t="str">
        <f t="shared" si="125"/>
        <v/>
      </c>
      <c r="AU263" s="35" t="str">
        <f t="shared" si="125"/>
        <v/>
      </c>
      <c r="AV263" s="35" t="str">
        <f t="shared" si="125"/>
        <v/>
      </c>
      <c r="AW263" s="35" t="str">
        <f t="shared" si="125"/>
        <v/>
      </c>
      <c r="AX263" s="35" t="str">
        <f t="shared" si="125"/>
        <v/>
      </c>
      <c r="AY263" s="35" t="str">
        <f t="shared" si="125"/>
        <v/>
      </c>
      <c r="AZ263" s="35" t="str">
        <f t="shared" si="125"/>
        <v/>
      </c>
    </row>
    <row r="264" spans="1:52" x14ac:dyDescent="0.2">
      <c r="A264" s="39">
        <v>255</v>
      </c>
      <c r="B264" s="35" t="str">
        <f t="shared" si="121"/>
        <v/>
      </c>
      <c r="C264" s="35" t="str">
        <f t="shared" si="121"/>
        <v/>
      </c>
      <c r="D264" s="35" t="str">
        <f t="shared" si="121"/>
        <v/>
      </c>
      <c r="E264" s="35" t="str">
        <f t="shared" si="121"/>
        <v/>
      </c>
      <c r="F264" s="35" t="str">
        <f t="shared" si="121"/>
        <v/>
      </c>
      <c r="G264" s="35" t="str">
        <f t="shared" si="121"/>
        <v/>
      </c>
      <c r="H264" s="35" t="str">
        <f t="shared" si="121"/>
        <v/>
      </c>
      <c r="I264" s="35" t="str">
        <f t="shared" si="121"/>
        <v/>
      </c>
      <c r="J264" s="35" t="str">
        <f t="shared" si="121"/>
        <v/>
      </c>
      <c r="K264" s="35" t="str">
        <f t="shared" si="121"/>
        <v/>
      </c>
      <c r="L264" s="35" t="str">
        <f t="shared" si="122"/>
        <v/>
      </c>
      <c r="M264" s="35" t="str">
        <f t="shared" si="122"/>
        <v/>
      </c>
      <c r="N264" s="35" t="str">
        <f t="shared" si="122"/>
        <v/>
      </c>
      <c r="O264" s="35" t="str">
        <f t="shared" si="122"/>
        <v/>
      </c>
      <c r="P264" s="35" t="str">
        <f t="shared" si="122"/>
        <v/>
      </c>
      <c r="Q264" s="35" t="str">
        <f t="shared" si="122"/>
        <v/>
      </c>
      <c r="R264" s="35" t="str">
        <f t="shared" si="122"/>
        <v/>
      </c>
      <c r="S264" s="35" t="str">
        <f t="shared" si="122"/>
        <v/>
      </c>
      <c r="T264" s="35" t="str">
        <f t="shared" si="122"/>
        <v/>
      </c>
      <c r="U264" s="35" t="str">
        <f t="shared" si="122"/>
        <v/>
      </c>
      <c r="V264" s="35" t="str">
        <f t="shared" si="123"/>
        <v/>
      </c>
      <c r="W264" s="35" t="str">
        <f t="shared" si="123"/>
        <v/>
      </c>
      <c r="X264" s="35" t="str">
        <f t="shared" si="123"/>
        <v/>
      </c>
      <c r="Y264" s="35" t="str">
        <f t="shared" si="123"/>
        <v/>
      </c>
      <c r="Z264" s="35" t="str">
        <f t="shared" si="123"/>
        <v/>
      </c>
      <c r="AA264" s="35" t="str">
        <f t="shared" si="123"/>
        <v/>
      </c>
      <c r="AB264" s="35" t="str">
        <f t="shared" si="123"/>
        <v/>
      </c>
      <c r="AC264" s="35" t="str">
        <f t="shared" si="123"/>
        <v/>
      </c>
      <c r="AD264" s="35" t="str">
        <f t="shared" si="123"/>
        <v/>
      </c>
      <c r="AE264" s="35" t="str">
        <f t="shared" si="123"/>
        <v/>
      </c>
      <c r="AF264" s="35" t="str">
        <f t="shared" si="124"/>
        <v/>
      </c>
      <c r="AG264" s="35" t="str">
        <f t="shared" si="124"/>
        <v/>
      </c>
      <c r="AH264" s="35" t="str">
        <f t="shared" si="124"/>
        <v/>
      </c>
      <c r="AI264" s="35" t="str">
        <f t="shared" si="124"/>
        <v/>
      </c>
      <c r="AJ264" s="35" t="str">
        <f t="shared" si="124"/>
        <v/>
      </c>
      <c r="AK264" s="35" t="str">
        <f t="shared" si="124"/>
        <v/>
      </c>
      <c r="AL264" s="35" t="str">
        <f t="shared" si="124"/>
        <v/>
      </c>
      <c r="AM264" s="35" t="str">
        <f t="shared" si="124"/>
        <v/>
      </c>
      <c r="AN264" s="35" t="str">
        <f t="shared" si="124"/>
        <v/>
      </c>
      <c r="AO264" s="35" t="str">
        <f t="shared" si="124"/>
        <v/>
      </c>
      <c r="AP264" s="35" t="str">
        <f t="shared" si="125"/>
        <v/>
      </c>
      <c r="AQ264" s="35" t="str">
        <f t="shared" si="125"/>
        <v/>
      </c>
      <c r="AR264" s="35" t="str">
        <f t="shared" si="125"/>
        <v/>
      </c>
      <c r="AS264" s="35" t="str">
        <f t="shared" si="125"/>
        <v/>
      </c>
      <c r="AT264" s="35" t="str">
        <f t="shared" si="125"/>
        <v/>
      </c>
      <c r="AU264" s="35" t="str">
        <f t="shared" si="125"/>
        <v/>
      </c>
      <c r="AV264" s="35" t="str">
        <f t="shared" si="125"/>
        <v/>
      </c>
      <c r="AW264" s="35" t="str">
        <f t="shared" si="125"/>
        <v/>
      </c>
      <c r="AX264" s="35" t="str">
        <f t="shared" si="125"/>
        <v/>
      </c>
      <c r="AY264" s="35" t="str">
        <f t="shared" si="125"/>
        <v/>
      </c>
      <c r="AZ264" s="35" t="str">
        <f t="shared" si="125"/>
        <v/>
      </c>
    </row>
    <row r="265" spans="1:52" x14ac:dyDescent="0.2">
      <c r="A265" s="40" t="s">
        <v>2041</v>
      </c>
      <c r="B265" s="40" t="s">
        <v>2041</v>
      </c>
      <c r="C265" s="40" t="s">
        <v>2041</v>
      </c>
      <c r="D265" s="40" t="s">
        <v>2041</v>
      </c>
      <c r="E265" s="40" t="s">
        <v>2041</v>
      </c>
      <c r="F265" s="40" t="s">
        <v>2041</v>
      </c>
      <c r="G265" s="40" t="s">
        <v>2041</v>
      </c>
      <c r="H265" s="40" t="s">
        <v>2041</v>
      </c>
      <c r="I265" s="40" t="s">
        <v>2041</v>
      </c>
      <c r="J265" s="40" t="s">
        <v>2041</v>
      </c>
      <c r="K265" s="40" t="s">
        <v>2041</v>
      </c>
      <c r="L265" s="40" t="s">
        <v>2041</v>
      </c>
      <c r="M265" s="40" t="s">
        <v>2041</v>
      </c>
      <c r="N265" s="40" t="s">
        <v>2041</v>
      </c>
      <c r="O265" s="40" t="s">
        <v>2041</v>
      </c>
      <c r="P265" s="40" t="s">
        <v>2041</v>
      </c>
      <c r="Q265" s="40" t="s">
        <v>2041</v>
      </c>
      <c r="R265" s="40" t="s">
        <v>2041</v>
      </c>
      <c r="S265" s="40" t="s">
        <v>2041</v>
      </c>
      <c r="T265" s="40" t="s">
        <v>2041</v>
      </c>
      <c r="U265" s="40" t="s">
        <v>2041</v>
      </c>
      <c r="V265" s="40" t="s">
        <v>2041</v>
      </c>
      <c r="W265" s="40" t="s">
        <v>2041</v>
      </c>
      <c r="X265" s="40" t="s">
        <v>2041</v>
      </c>
      <c r="Y265" s="40" t="s">
        <v>2041</v>
      </c>
      <c r="Z265" s="40" t="s">
        <v>2041</v>
      </c>
      <c r="AA265" s="40" t="s">
        <v>2041</v>
      </c>
      <c r="AB265" s="40" t="s">
        <v>2041</v>
      </c>
      <c r="AC265" s="40" t="s">
        <v>2041</v>
      </c>
      <c r="AD265" s="40" t="s">
        <v>2041</v>
      </c>
      <c r="AE265" s="40" t="s">
        <v>2041</v>
      </c>
      <c r="AF265" s="40" t="s">
        <v>2041</v>
      </c>
      <c r="AG265" s="40" t="s">
        <v>2041</v>
      </c>
      <c r="AH265" s="40" t="s">
        <v>2041</v>
      </c>
      <c r="AI265" s="40" t="s">
        <v>2041</v>
      </c>
      <c r="AJ265" s="40" t="s">
        <v>2041</v>
      </c>
      <c r="AK265" s="40" t="s">
        <v>2041</v>
      </c>
      <c r="AL265" s="40" t="s">
        <v>2041</v>
      </c>
      <c r="AM265" s="40" t="s">
        <v>2041</v>
      </c>
      <c r="AN265" s="40" t="s">
        <v>2041</v>
      </c>
      <c r="AO265" s="40" t="s">
        <v>2041</v>
      </c>
      <c r="AP265" s="40" t="s">
        <v>2041</v>
      </c>
      <c r="AQ265" s="40" t="s">
        <v>2041</v>
      </c>
      <c r="AR265" s="40" t="s">
        <v>2041</v>
      </c>
      <c r="AS265" s="40" t="s">
        <v>2041</v>
      </c>
      <c r="AT265" s="40" t="s">
        <v>2041</v>
      </c>
      <c r="AU265" s="40" t="s">
        <v>2041</v>
      </c>
      <c r="AV265" s="40" t="s">
        <v>2041</v>
      </c>
      <c r="AW265" s="40" t="s">
        <v>2041</v>
      </c>
      <c r="AX265" s="40" t="s">
        <v>2041</v>
      </c>
      <c r="AY265" s="40" t="s">
        <v>2041</v>
      </c>
      <c r="AZ265" s="40" t="s">
        <v>2041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C52"/>
  <sheetViews>
    <sheetView workbookViewId="0"/>
  </sheetViews>
  <sheetFormatPr defaultRowHeight="15" x14ac:dyDescent="0.25"/>
  <cols>
    <col min="3" max="3" width="40" bestFit="1" customWidth="1"/>
  </cols>
  <sheetData>
    <row r="1" spans="1:3" x14ac:dyDescent="0.25">
      <c r="A1" s="4" t="s">
        <v>363</v>
      </c>
      <c r="C1" s="6" t="s">
        <v>392</v>
      </c>
    </row>
    <row r="2" spans="1:3" x14ac:dyDescent="0.25">
      <c r="A2" s="5" t="s">
        <v>130</v>
      </c>
      <c r="C2" t="s">
        <v>393</v>
      </c>
    </row>
    <row r="3" spans="1:3" x14ac:dyDescent="0.25">
      <c r="A3" s="5" t="s">
        <v>364</v>
      </c>
      <c r="C3" t="s">
        <v>394</v>
      </c>
    </row>
    <row r="4" spans="1:3" x14ac:dyDescent="0.25">
      <c r="A4" s="5" t="s">
        <v>366</v>
      </c>
      <c r="C4" t="s">
        <v>395</v>
      </c>
    </row>
    <row r="5" spans="1:3" x14ac:dyDescent="0.25">
      <c r="A5" s="5" t="s">
        <v>365</v>
      </c>
      <c r="C5" t="s">
        <v>396</v>
      </c>
    </row>
    <row r="6" spans="1:3" x14ac:dyDescent="0.25">
      <c r="A6" s="5" t="s">
        <v>159</v>
      </c>
      <c r="C6" t="s">
        <v>397</v>
      </c>
    </row>
    <row r="7" spans="1:3" x14ac:dyDescent="0.25">
      <c r="A7" s="5" t="s">
        <v>183</v>
      </c>
    </row>
    <row r="8" spans="1:3" x14ac:dyDescent="0.25">
      <c r="A8" s="5" t="s">
        <v>204</v>
      </c>
    </row>
    <row r="9" spans="1:3" x14ac:dyDescent="0.25">
      <c r="A9" s="5" t="s">
        <v>206</v>
      </c>
    </row>
    <row r="10" spans="1:3" x14ac:dyDescent="0.25">
      <c r="A10" s="5" t="s">
        <v>367</v>
      </c>
    </row>
    <row r="11" spans="1:3" x14ac:dyDescent="0.25">
      <c r="A11" s="5" t="s">
        <v>208</v>
      </c>
    </row>
    <row r="12" spans="1:3" x14ac:dyDescent="0.25">
      <c r="A12" s="5" t="s">
        <v>211</v>
      </c>
    </row>
    <row r="13" spans="1:3" x14ac:dyDescent="0.25">
      <c r="A13" s="5" t="s">
        <v>213</v>
      </c>
    </row>
    <row r="14" spans="1:3" x14ac:dyDescent="0.25">
      <c r="A14" s="5" t="s">
        <v>370</v>
      </c>
    </row>
    <row r="15" spans="1:3" x14ac:dyDescent="0.25">
      <c r="A15" s="5" t="s">
        <v>218</v>
      </c>
    </row>
    <row r="16" spans="1:3" x14ac:dyDescent="0.25">
      <c r="A16" s="5" t="s">
        <v>368</v>
      </c>
    </row>
    <row r="17" spans="1:1" x14ac:dyDescent="0.25">
      <c r="A17" s="5" t="s">
        <v>369</v>
      </c>
    </row>
    <row r="18" spans="1:1" x14ac:dyDescent="0.25">
      <c r="A18" s="5" t="s">
        <v>371</v>
      </c>
    </row>
    <row r="19" spans="1:1" x14ac:dyDescent="0.25">
      <c r="A19" s="5" t="s">
        <v>372</v>
      </c>
    </row>
    <row r="20" spans="1:1" x14ac:dyDescent="0.25">
      <c r="A20" s="5" t="s">
        <v>373</v>
      </c>
    </row>
    <row r="21" spans="1:1" x14ac:dyDescent="0.25">
      <c r="A21" s="5" t="s">
        <v>236</v>
      </c>
    </row>
    <row r="22" spans="1:1" x14ac:dyDescent="0.25">
      <c r="A22" s="5" t="s">
        <v>223</v>
      </c>
    </row>
    <row r="23" spans="1:1" x14ac:dyDescent="0.25">
      <c r="A23" s="5" t="s">
        <v>374</v>
      </c>
    </row>
    <row r="24" spans="1:1" x14ac:dyDescent="0.25">
      <c r="A24" s="5" t="s">
        <v>375</v>
      </c>
    </row>
    <row r="25" spans="1:1" x14ac:dyDescent="0.25">
      <c r="A25" s="5" t="s">
        <v>376</v>
      </c>
    </row>
    <row r="26" spans="1:1" x14ac:dyDescent="0.25">
      <c r="A26" s="5" t="s">
        <v>378</v>
      </c>
    </row>
    <row r="27" spans="1:1" x14ac:dyDescent="0.25">
      <c r="A27" s="5" t="s">
        <v>377</v>
      </c>
    </row>
    <row r="28" spans="1:1" x14ac:dyDescent="0.25">
      <c r="A28" s="5" t="s">
        <v>379</v>
      </c>
    </row>
    <row r="29" spans="1:1" x14ac:dyDescent="0.25">
      <c r="A29" s="5" t="s">
        <v>269</v>
      </c>
    </row>
    <row r="30" spans="1:1" x14ac:dyDescent="0.25">
      <c r="A30" s="5" t="s">
        <v>383</v>
      </c>
    </row>
    <row r="31" spans="1:1" x14ac:dyDescent="0.25">
      <c r="A31" s="5" t="s">
        <v>380</v>
      </c>
    </row>
    <row r="32" spans="1:1" x14ac:dyDescent="0.25">
      <c r="A32" s="5" t="s">
        <v>245</v>
      </c>
    </row>
    <row r="33" spans="1:1" x14ac:dyDescent="0.25">
      <c r="A33" s="5" t="s">
        <v>248</v>
      </c>
    </row>
    <row r="34" spans="1:1" x14ac:dyDescent="0.25">
      <c r="A34" s="5" t="s">
        <v>382</v>
      </c>
    </row>
    <row r="35" spans="1:1" x14ac:dyDescent="0.25">
      <c r="A35" s="5" t="s">
        <v>381</v>
      </c>
    </row>
    <row r="36" spans="1:1" x14ac:dyDescent="0.25">
      <c r="A36" s="5" t="s">
        <v>259</v>
      </c>
    </row>
    <row r="37" spans="1:1" x14ac:dyDescent="0.25">
      <c r="A37" s="5" t="s">
        <v>384</v>
      </c>
    </row>
    <row r="38" spans="1:1" x14ac:dyDescent="0.25">
      <c r="A38" s="5" t="s">
        <v>385</v>
      </c>
    </row>
    <row r="39" spans="1:1" x14ac:dyDescent="0.25">
      <c r="A39" s="5" t="s">
        <v>386</v>
      </c>
    </row>
    <row r="40" spans="1:1" x14ac:dyDescent="0.25">
      <c r="A40" s="5" t="s">
        <v>276</v>
      </c>
    </row>
    <row r="41" spans="1:1" x14ac:dyDescent="0.25">
      <c r="A41" s="5" t="s">
        <v>278</v>
      </c>
    </row>
    <row r="42" spans="1:1" x14ac:dyDescent="0.25">
      <c r="A42" s="5" t="s">
        <v>387</v>
      </c>
    </row>
    <row r="43" spans="1:1" x14ac:dyDescent="0.25">
      <c r="A43" s="5" t="s">
        <v>388</v>
      </c>
    </row>
    <row r="44" spans="1:1" x14ac:dyDescent="0.25">
      <c r="A44" s="5" t="s">
        <v>282</v>
      </c>
    </row>
    <row r="45" spans="1:1" x14ac:dyDescent="0.25">
      <c r="A45" s="5" t="s">
        <v>389</v>
      </c>
    </row>
    <row r="46" spans="1:1" x14ac:dyDescent="0.25">
      <c r="A46" s="5" t="s">
        <v>297</v>
      </c>
    </row>
    <row r="47" spans="1:1" x14ac:dyDescent="0.25">
      <c r="A47" s="5" t="s">
        <v>300</v>
      </c>
    </row>
    <row r="48" spans="1:1" x14ac:dyDescent="0.25">
      <c r="A48" s="5" t="s">
        <v>390</v>
      </c>
    </row>
    <row r="49" spans="1:1" x14ac:dyDescent="0.25">
      <c r="A49" s="5" t="s">
        <v>356</v>
      </c>
    </row>
    <row r="50" spans="1:1" x14ac:dyDescent="0.25">
      <c r="A50" s="5" t="s">
        <v>391</v>
      </c>
    </row>
    <row r="51" spans="1:1" x14ac:dyDescent="0.25">
      <c r="A51" s="5" t="s">
        <v>361</v>
      </c>
    </row>
    <row r="52" spans="1:1" x14ac:dyDescent="0.25">
      <c r="A52" s="5" t="s">
        <v>362</v>
      </c>
    </row>
  </sheetData>
  <sheetProtection selectLockedCells="1" selectUnlockedCells="1"/>
  <sortState xmlns:xlrd2="http://schemas.microsoft.com/office/spreadsheetml/2017/richdata2" ref="A2:A57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E25D62BFFE2C4D8AB8927E02EDB72E" ma:contentTypeVersion="12" ma:contentTypeDescription="Create a new document." ma:contentTypeScope="" ma:versionID="59d40dc80ecde8e88c4965fa79690828">
  <xsd:schema xmlns:xsd="http://www.w3.org/2001/XMLSchema" xmlns:xs="http://www.w3.org/2001/XMLSchema" xmlns:p="http://schemas.microsoft.com/office/2006/metadata/properties" xmlns:ns3="e980725f-ad2f-427e-bf6b-af3d8a47f64e" xmlns:ns4="523498aa-cbfe-411f-8213-f08ff9fccd82" targetNamespace="http://schemas.microsoft.com/office/2006/metadata/properties" ma:root="true" ma:fieldsID="2dce7536681a1a6f05ac41996162b220" ns3:_="" ns4:_="">
    <xsd:import namespace="e980725f-ad2f-427e-bf6b-af3d8a47f64e"/>
    <xsd:import namespace="523498aa-cbfe-411f-8213-f08ff9fccd8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80725f-ad2f-427e-bf6b-af3d8a47f6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3498aa-cbfe-411f-8213-f08ff9fccd8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5FBD01-4640-45FD-A900-7BBA737663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80725f-ad2f-427e-bf6b-af3d8a47f64e"/>
    <ds:schemaRef ds:uri="523498aa-cbfe-411f-8213-f08ff9fccd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18CAA4-3B40-446E-BAC8-485C84D58E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BF3699-A832-4814-A3D1-66D18BC5A3E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89</vt:i4>
      </vt:variant>
    </vt:vector>
  </HeadingPairs>
  <TitlesOfParts>
    <vt:vector size="95" baseType="lpstr">
      <vt:lpstr>Purchase 2020 &lt;$144k</vt:lpstr>
      <vt:lpstr>C-O Refi 2020 &lt;$144k</vt:lpstr>
      <vt:lpstr>Loan Limits</vt:lpstr>
      <vt:lpstr>County Lists-Current Yr (Purch)</vt:lpstr>
      <vt:lpstr>County Lists-Current Yr (Refi)</vt:lpstr>
      <vt:lpstr>Lists</vt:lpstr>
      <vt:lpstr>'Purchase 2020 &lt;$144k'!Current_Year_Purchase_Actual_Guaranty_Percent</vt:lpstr>
      <vt:lpstr>'Purchase 2020 &lt;$144k'!Current_Year_Purchase_Appraisal_Shortfall</vt:lpstr>
      <vt:lpstr>'Purchase 2020 &lt;$144k'!Current_Year_Purchase_Appraised_Value</vt:lpstr>
      <vt:lpstr>'Purchase 2020 &lt;$144k'!Current_Year_Purchase_Available_Entitlement</vt:lpstr>
      <vt:lpstr>'Purchase 2020 &lt;$144k'!Current_Year_Purchase_Base_Ln_Amt_Before</vt:lpstr>
      <vt:lpstr>'Purchase 2020 &lt;$144k'!Current_Year_Purchase_Base_Loan_Amount_Excl_Financed_FF</vt:lpstr>
      <vt:lpstr>'Purchase 2020 &lt;$144k'!Current_Year_Purchase_Borrower_Name</vt:lpstr>
      <vt:lpstr>'Purchase 2020 &lt;$144k'!Current_Year_Purchase_Calc_Funding_Fee</vt:lpstr>
      <vt:lpstr>'Purchase 2020 &lt;$144k'!Current_Year_Purchase_Cash_From_Borrower</vt:lpstr>
      <vt:lpstr>'Purchase 2020 &lt;$144k'!Current_Year_Purchase_County_Loan_Limit</vt:lpstr>
      <vt:lpstr>'Purchase 2020 &lt;$144k'!Current_Year_Purchase_County_Selection</vt:lpstr>
      <vt:lpstr>'Purchase 2020 &lt;$144k'!Current_Year_Purchase_Down_Payment_Calc</vt:lpstr>
      <vt:lpstr>'Purchase 2020 &lt;$144k'!Current_Year_Purchase_DownPayment_Percent</vt:lpstr>
      <vt:lpstr>'Purchase 2020 &lt;$144k'!Current_Year_Purchase_Estimated_CC_Discount_Pts</vt:lpstr>
      <vt:lpstr>'Purchase 2020 &lt;$144k'!Current_Year_Purchase_Estimated_Prepaids</vt:lpstr>
      <vt:lpstr>'Purchase 2020 &lt;$144k'!Current_Year_Purchase_Funding_Fee</vt:lpstr>
      <vt:lpstr>'Purchase 2020 &lt;$144k'!Current_Year_Purchase_Funding_Fee_Financed</vt:lpstr>
      <vt:lpstr>'Purchase 2020 &lt;$144k'!Current_Year_Purchase_Guaranty_Shortfall</vt:lpstr>
      <vt:lpstr>'Purchase 2020 &lt;$144k'!Current_Year_Purchase_Lesser_SalesVSAppraisal_Price</vt:lpstr>
      <vt:lpstr>'Purchase 2020 &lt;$144k'!Current_Year_Purchase_Loan_Number</vt:lpstr>
      <vt:lpstr>'Purchase 2020 &lt;$144k'!Current_Year_Purchase_Max_Allowable_Base_Ln_Amt_Purchase</vt:lpstr>
      <vt:lpstr>'Purchase 2020 &lt;$144k'!Current_Year_Purchase_Maximum_Potential_Guaranty</vt:lpstr>
      <vt:lpstr>'Purchase 2020 &lt;$144k'!Current_Year_Purchase_Other_Credits</vt:lpstr>
      <vt:lpstr>'Purchase 2020 &lt;$144k'!Current_Year_Purchase_Percent_Funding_Fee</vt:lpstr>
      <vt:lpstr>'Purchase 2020 &lt;$144k'!Current_Year_Purchase_Previously_Used_Entitlement_NotRestorable</vt:lpstr>
      <vt:lpstr>'Purchase 2020 &lt;$144k'!Current_Year_Purchase_Purch_State_City_Code</vt:lpstr>
      <vt:lpstr>'Purchase 2020 &lt;$144k'!Current_Year_Purchase_Purchase_Price</vt:lpstr>
      <vt:lpstr>'Purchase 2020 &lt;$144k'!Current_Year_Purchase_Required_25percent_Coverage</vt:lpstr>
      <vt:lpstr>'Purchase 2020 &lt;$144k'!Current_Year_Purchase_Required_Down_Payment</vt:lpstr>
      <vt:lpstr>'Purchase 2020 &lt;$144k'!Current_Year_Purchase_Sales_Price</vt:lpstr>
      <vt:lpstr>'Purchase 2020 &lt;$144k'!Current_Year_Purchase_Seller_Paid_Costs</vt:lpstr>
      <vt:lpstr>'Purchase 2020 &lt;$144k'!Current_Year_Purchase_State_Selection</vt:lpstr>
      <vt:lpstr>'Purchase 2020 &lt;$144k'!Current_Year_Purchase_Total_Costs</vt:lpstr>
      <vt:lpstr>'Purchase 2020 &lt;$144k'!Current_Year_Purchase_Total_Credits</vt:lpstr>
      <vt:lpstr>'Purchase 2020 &lt;$144k'!Current_Year_Purchase_Total_Down_Payment</vt:lpstr>
      <vt:lpstr>'Purchase 2020 &lt;$144k'!Current_Year_Purchase_Total_Loan_Amount</vt:lpstr>
      <vt:lpstr>'Purchase 2020 &lt;$144k'!Current_Year_Purchase_VAFF</vt:lpstr>
      <vt:lpstr>'Purchase 2020 &lt;$144k'!Current_Year_Purchase_VAFF_Calculation</vt:lpstr>
      <vt:lpstr>'Purchase 2020 &lt;$144k'!Current_Year_Purchase_Veteran_Type_selection</vt:lpstr>
      <vt:lpstr>'Purchase 2020 &lt;$144k'!Current_Year_Purchase_Veterans_Additional_Down_Payment</vt:lpstr>
      <vt:lpstr>'Purchase 2020 &lt;$144k'!Current_Year_Purchase_Veterans_Additional_DownPayment</vt:lpstr>
      <vt:lpstr>'C-O Refi 2020 &lt;$144k'!Current_Year_Refinance_Actual_Guaranty_Percent</vt:lpstr>
      <vt:lpstr>'C-O Refi 2020 &lt;$144k'!Current_Year_Refinance_Appraised_Value</vt:lpstr>
      <vt:lpstr>'C-O Refi 2020 &lt;$144k'!Current_Year_Refinance_Available_Entitlement</vt:lpstr>
      <vt:lpstr>'C-O Refi 2020 &lt;$144k'!Current_Year_Refinance_Available_Equity</vt:lpstr>
      <vt:lpstr>'C-O Refi 2020 &lt;$144k'!Current_Year_Refinance_Available_Equity_Percent_Refinance</vt:lpstr>
      <vt:lpstr>'C-O Refi 2020 &lt;$144k'!Current_Year_Refinance_Available_Guaranty_Percent</vt:lpstr>
      <vt:lpstr>'C-O Refi 2020 &lt;$144k'!Current_Year_Refinance_Base_Ln_Amt_Before_VAFF</vt:lpstr>
      <vt:lpstr>'C-O Refi 2020 &lt;$144k'!Current_Year_Refinance_Base_Loan_Amount_Excl_Financed_FF</vt:lpstr>
      <vt:lpstr>'C-O Refi 2020 &lt;$144k'!Current_Year_Refinance_Borrower_Name</vt:lpstr>
      <vt:lpstr>'C-O Refi 2020 &lt;$144k'!Current_Year_Refinance_Calc_Funding_Fee</vt:lpstr>
      <vt:lpstr>'C-O Refi 2020 &lt;$144k'!Current_Year_Refinance_Cash_From_Borrower</vt:lpstr>
      <vt:lpstr>'C-O Refi 2020 &lt;$144k'!Current_Year_Refinance_County_Loan_Limit</vt:lpstr>
      <vt:lpstr>'C-O Refi 2020 &lt;$144k'!Current_Year_Refinance_County_Selection</vt:lpstr>
      <vt:lpstr>'C-O Refi 2020 &lt;$144k'!Current_Year_Refinance_Desired_Loan_Amount</vt:lpstr>
      <vt:lpstr>'C-O Refi 2020 &lt;$144k'!Current_Year_Refinance_Estimated_CC_Discount_Pts</vt:lpstr>
      <vt:lpstr>'C-O Refi 2020 &lt;$144k'!Current_Year_Refinance_Estimated_Prepaids</vt:lpstr>
      <vt:lpstr>Current_Year_Refinance_FF_Financed</vt:lpstr>
      <vt:lpstr>Current_Year_Refinance_FF_NotFinanced</vt:lpstr>
      <vt:lpstr>'C-O Refi 2020 &lt;$144k'!Current_Year_Refinance_Funding_Fee</vt:lpstr>
      <vt:lpstr>'C-O Refi 2020 &lt;$144k'!Current_Year_Refinance_Funding_Fee_Financed</vt:lpstr>
      <vt:lpstr>'C-O Refi 2020 &lt;$144k'!Current_Year_Refinance_Guaranty_Shortfall</vt:lpstr>
      <vt:lpstr>'C-O Refi 2020 &lt;$144k'!Current_Year_Refinance_Guaranty_Shortfall_Percent</vt:lpstr>
      <vt:lpstr>'C-O Refi 2020 &lt;$144k'!Current_Year_Refinance_Loan_Number</vt:lpstr>
      <vt:lpstr>'C-O Refi 2020 &lt;$144k'!Current_Year_Refinance_Max_Allowable_Base_Ln_Amt</vt:lpstr>
      <vt:lpstr>'C-O Refi 2020 &lt;$144k'!Current_Year_Refinance_Maximum_Potential_Guaranty</vt:lpstr>
      <vt:lpstr>'C-O Refi 2020 &lt;$144k'!Current_Year_Refinance_Other_Credits</vt:lpstr>
      <vt:lpstr>'C-O Refi 2020 &lt;$144k'!Current_Year_Refinance_Percent_Funding_Fee</vt:lpstr>
      <vt:lpstr>'C-O Refi 2020 &lt;$144k'!Current_Year_Refinance_Previously_Used_Entitlement_NotRestorable</vt:lpstr>
      <vt:lpstr>'C-O Refi 2020 &lt;$144k'!Current_Year_Refinance_Refinance_Payoff</vt:lpstr>
      <vt:lpstr>'C-O Refi 2020 &lt;$144k'!Current_Year_Refinance_Required_25percent_Coverage</vt:lpstr>
      <vt:lpstr>'C-O Refi 2020 &lt;$144k'!Current_Year_Refinance_Required_Investment</vt:lpstr>
      <vt:lpstr>'C-O Refi 2020 &lt;$144k'!Current_Year_Refinance_Required_Investment_Percent</vt:lpstr>
      <vt:lpstr>'C-O Refi 2020 &lt;$144k'!Current_Year_Refinance_Seller_Paid_Costs</vt:lpstr>
      <vt:lpstr>'C-O Refi 2020 &lt;$144k'!Current_Year_Refinance_State_Selection</vt:lpstr>
      <vt:lpstr>'C-O Refi 2020 &lt;$144k'!Current_Year_Refinance_Total_Costs</vt:lpstr>
      <vt:lpstr>'C-O Refi 2020 &lt;$144k'!Current_Year_Refinance_Total_Credits</vt:lpstr>
      <vt:lpstr>'C-O Refi 2020 &lt;$144k'!Current_Year_Refinance_Total_Loan_Amount</vt:lpstr>
      <vt:lpstr>'C-O Refi 2020 &lt;$144k'!Current_Year_Refinance_VAFF</vt:lpstr>
      <vt:lpstr>'C-O Refi 2020 &lt;$144k'!Current_Year_Refinance_Veteran_Type_selection</vt:lpstr>
      <vt:lpstr>LoanLimit_Lookup_Current_Yr_Purch</vt:lpstr>
      <vt:lpstr>LoanLimit_Lookup_Current_Yr_Refi</vt:lpstr>
      <vt:lpstr>LookUpTable_CountyLoanLimit_AllYears</vt:lpstr>
      <vt:lpstr>LookUpTable_CountyName_AllYears</vt:lpstr>
      <vt:lpstr>Revision_Date</vt:lpstr>
      <vt:lpstr>STATE</vt:lpstr>
      <vt:lpstr>Veteran_Type</vt:lpstr>
      <vt:lpstr>Year_Current_Purchase</vt:lpstr>
      <vt:lpstr>Year_Current_Refinance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 Desakkhamphou</dc:creator>
  <cp:lastModifiedBy>Sandra Woodson</cp:lastModifiedBy>
  <cp:lastPrinted>2019-01-04T19:36:57Z</cp:lastPrinted>
  <dcterms:created xsi:type="dcterms:W3CDTF">2015-06-18T18:24:22Z</dcterms:created>
  <dcterms:modified xsi:type="dcterms:W3CDTF">2020-04-17T16:26:12Z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0x0101006FE25D62BFFE2C4D8AB8927E02EDB72E</vt:lpwstr>
  </property>
</Properties>
</file>